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9585" yWindow="105" windowWidth="9630" windowHeight="8685" tabRatio="925" firstSheet="3" activeTab="3"/>
  </bookViews>
  <sheets>
    <sheet name="Carátula" sheetId="65" r:id="rId1"/>
    <sheet name="INDICACIONES GENERALES" sheetId="62" r:id="rId2"/>
    <sheet name="Categorías de gastos" sheetId="55" r:id="rId3"/>
    <sheet name="INFORMACION GENERAL DEL PROYECT" sheetId="61" r:id="rId4"/>
    <sheet name="Marco lógico" sheetId="78" r:id="rId5"/>
    <sheet name="cronograma productos entregable" sheetId="77" r:id="rId6"/>
    <sheet name="Cronograma de Actividades" sheetId="52" r:id="rId7"/>
    <sheet name="Formato de costeo C1 " sheetId="20" r:id="rId8"/>
    <sheet name="ACTIV. Y REMUN.DEL PERSONAL" sheetId="30" r:id="rId9"/>
    <sheet name="Proyección de remuneración " sheetId="54" r:id="rId10"/>
    <sheet name="Formato de costeo C6 " sheetId="17" r:id="rId11"/>
    <sheet name="PRESUPUESTO ANALITICO" sheetId="24" r:id="rId12"/>
    <sheet name="Presup. categorias de gastos" sheetId="63" state="hidden" r:id="rId13"/>
    <sheet name="Presup. componentes y fuentes" sheetId="66" state="hidden" r:id="rId14"/>
    <sheet name="ANEXO CRON. FLUJO FE " sheetId="32" state="hidden" r:id="rId15"/>
    <sheet name="ANEXO CRON. FLUJO FE CREDITO" sheetId="44" state="hidden" r:id="rId16"/>
    <sheet name="ANEXO CRON. FLUJO CONTRAP. F1" sheetId="45" state="hidden" r:id="rId17"/>
    <sheet name="ANEXO CRON. FLUJO CONTRAP. F2" sheetId="53" state="hidden" r:id="rId18"/>
    <sheet name="ANEXO CRON.FLUJO CONTRAP.F3" sheetId="58" state="hidden" r:id="rId19"/>
    <sheet name="ANEXO CRON.FLUJO CONTRAP.F4" sheetId="57" state="hidden" r:id="rId20"/>
    <sheet name="ANEXO CRON.FLUJO CONTRAP.F5" sheetId="75" state="hidden" r:id="rId21"/>
    <sheet name="ANEXO CRON.FLUJO BENEFICIA " sheetId="56" state="hidden" r:id="rId22"/>
    <sheet name="VALIDACION" sheetId="73" r:id="rId23"/>
    <sheet name="FLUJO DE CAJA" sheetId="67" state="hidden" r:id="rId24"/>
  </sheets>
  <definedNames>
    <definedName name="_xlnm._FilterDatabase" localSheetId="21" hidden="1">'ANEXO CRON.FLUJO BENEFICIA '!$A$8:$BJ$220</definedName>
    <definedName name="_xlnm._FilterDatabase" localSheetId="2" hidden="1">'Categorías de gastos'!$B$2:$C$4</definedName>
    <definedName name="_xlnm._FilterDatabase" localSheetId="7" hidden="1">'Formato de costeo C1 '!$S$12:$S$14</definedName>
    <definedName name="_xlnm.Print_Area" localSheetId="8">'ACTIV. Y REMUN.DEL PERSONAL'!$A$1:$I$31</definedName>
    <definedName name="_xlnm.Print_Area" localSheetId="16">'ANEXO CRON. FLUJO CONTRAP. F1'!$A$1:$BI$165</definedName>
    <definedName name="_xlnm.Print_Area" localSheetId="17">'ANEXO CRON. FLUJO CONTRAP. F2'!$A$1:$BI$228</definedName>
    <definedName name="_xlnm.Print_Area" localSheetId="14">'ANEXO CRON. FLUJO FE '!$A$1:$BI$228</definedName>
    <definedName name="_xlnm.Print_Area" localSheetId="15">'ANEXO CRON. FLUJO FE CREDITO'!$A$1:$BI$228</definedName>
    <definedName name="_xlnm.Print_Area" localSheetId="21">'ANEXO CRON.FLUJO BENEFICIA '!$A$1:$BI$228</definedName>
    <definedName name="_xlnm.Print_Area" localSheetId="18">'ANEXO CRON.FLUJO CONTRAP.F3'!$A$1:$BI$228</definedName>
    <definedName name="_xlnm.Print_Area" localSheetId="2">'Categorías de gastos'!$B$2:$C$13</definedName>
    <definedName name="_xlnm.Print_Area" localSheetId="6">'Cronograma de Actividades'!$A$1:$AN$101</definedName>
    <definedName name="_xlnm.Print_Area" localSheetId="7">'Formato de costeo C1 '!$B$1:$Q$1257</definedName>
    <definedName name="_xlnm.Print_Area" localSheetId="10">'Formato de costeo C6 '!$B$1:$Q$180</definedName>
    <definedName name="_xlnm.Print_Area" localSheetId="13">'Presup. componentes y fuentes'!$A$1:$AT$17</definedName>
    <definedName name="_xlnm.Print_Area" localSheetId="11">'PRESUPUESTO ANALITICO'!$A$1:$P$229</definedName>
    <definedName name="_xlnm.Print_Area" localSheetId="9">'Proyección de remuneración '!$A$1:$P$23</definedName>
    <definedName name="Categorías">'Categorías de gastos'!$C$2:$C$13</definedName>
    <definedName name="Planilla" localSheetId="20">'ACTIV. Y REMUN.DEL PERSONAL'!#REF!</definedName>
    <definedName name="Planilla">'ACTIV. Y REMUN.DEL PERSONAL'!#REF!</definedName>
    <definedName name="RL">'ACTIV. Y REMUN.DEL PERSONAL'!$B$1:$B$2</definedName>
    <definedName name="_xlnm.Print_Titles" localSheetId="16">'ANEXO CRON. FLUJO CONTRAP. F1'!$1:$9</definedName>
    <definedName name="_xlnm.Print_Titles" localSheetId="17">'ANEXO CRON. FLUJO CONTRAP. F2'!$1:$9</definedName>
    <definedName name="_xlnm.Print_Titles" localSheetId="14">'ANEXO CRON. FLUJO FE '!$1:$9</definedName>
    <definedName name="_xlnm.Print_Titles" localSheetId="15">'ANEXO CRON. FLUJO FE CREDITO'!$1:$9</definedName>
    <definedName name="_xlnm.Print_Titles" localSheetId="21">'ANEXO CRON.FLUJO BENEFICIA '!$1:$9</definedName>
    <definedName name="_xlnm.Print_Titles" localSheetId="18">'ANEXO CRON.FLUJO CONTRAP.F3'!$1:$9</definedName>
    <definedName name="_xlnm.Print_Titles" localSheetId="6">'Cronograma de Actividades'!$8:$10</definedName>
    <definedName name="_xlnm.Print_Titles" localSheetId="7">'Formato de costeo C1 '!$1:$10</definedName>
    <definedName name="_xlnm.Print_Titles" localSheetId="10">'Formato de costeo C6 '!$1:$10</definedName>
    <definedName name="_xlnm.Print_Titles" localSheetId="11">'PRESUPUESTO ANALITICO'!$1:$10</definedName>
  </definedNames>
  <calcPr calcId="145621"/>
</workbook>
</file>

<file path=xl/calcChain.xml><?xml version="1.0" encoding="utf-8"?>
<calcChain xmlns="http://schemas.openxmlformats.org/spreadsheetml/2006/main">
  <c r="C74" i="78" l="1"/>
  <c r="F108" i="77"/>
  <c r="F102" i="77"/>
  <c r="F96" i="77"/>
  <c r="G54" i="17" l="1"/>
  <c r="H41" i="17"/>
  <c r="G1073" i="20"/>
  <c r="G1063" i="20"/>
  <c r="G1054" i="20"/>
  <c r="G1045" i="20"/>
  <c r="G1036" i="20"/>
  <c r="G1026" i="20"/>
  <c r="G1027" i="20"/>
  <c r="G1029" i="20"/>
  <c r="G776" i="20"/>
  <c r="G985" i="20"/>
  <c r="G778" i="20"/>
  <c r="G549" i="20"/>
  <c r="G532" i="20"/>
  <c r="G506" i="20"/>
  <c r="G502" i="20"/>
  <c r="H278" i="20"/>
  <c r="G283" i="20"/>
  <c r="G370" i="20"/>
  <c r="G293" i="20"/>
  <c r="G32" i="20"/>
  <c r="H29" i="20"/>
  <c r="I34" i="20" s="1"/>
  <c r="G300" i="20"/>
  <c r="G136" i="20"/>
  <c r="F14" i="30"/>
  <c r="F15" i="30"/>
  <c r="F16" i="30"/>
  <c r="F17" i="30"/>
  <c r="F18" i="30"/>
  <c r="F19" i="30"/>
  <c r="F20" i="30"/>
  <c r="F21" i="30"/>
  <c r="F22" i="30"/>
  <c r="F23" i="30"/>
  <c r="F24" i="30"/>
  <c r="F25" i="30"/>
  <c r="F26" i="30"/>
  <c r="F13" i="30"/>
  <c r="D34" i="17" s="1"/>
  <c r="F12" i="30"/>
  <c r="I33" i="20" l="1"/>
  <c r="G1025" i="20"/>
  <c r="G1030" i="20"/>
  <c r="G788" i="20"/>
  <c r="G743" i="20"/>
  <c r="G781" i="20"/>
  <c r="G779" i="20"/>
  <c r="H776" i="20"/>
  <c r="I781" i="20" s="1"/>
  <c r="G695" i="20"/>
  <c r="G631" i="20"/>
  <c r="G531" i="20"/>
  <c r="G229" i="20"/>
  <c r="G281" i="20"/>
  <c r="G190" i="20"/>
  <c r="H121" i="20"/>
  <c r="G81" i="20"/>
  <c r="C33" i="52"/>
  <c r="C32" i="52"/>
  <c r="D33" i="52"/>
  <c r="D32" i="52"/>
  <c r="C76" i="78" l="1"/>
  <c r="C75" i="78"/>
  <c r="C73" i="78"/>
  <c r="B73" i="78"/>
  <c r="C67" i="78"/>
  <c r="C66" i="78"/>
  <c r="C65" i="78"/>
  <c r="C64" i="78"/>
  <c r="B64" i="78"/>
  <c r="C58" i="78"/>
  <c r="C57" i="78"/>
  <c r="C56" i="78"/>
  <c r="C55" i="78"/>
  <c r="B55" i="78"/>
  <c r="C49" i="78"/>
  <c r="C48" i="78"/>
  <c r="C47" i="78"/>
  <c r="C46" i="78"/>
  <c r="B46" i="78"/>
  <c r="C40" i="78"/>
  <c r="C39" i="78"/>
  <c r="C38" i="78"/>
  <c r="C37" i="78"/>
  <c r="B37" i="78"/>
  <c r="B36" i="78"/>
  <c r="C19" i="78"/>
  <c r="C36" i="78" s="1"/>
  <c r="L50" i="67" l="1"/>
  <c r="K50" i="67"/>
  <c r="J50" i="67"/>
  <c r="I50" i="67"/>
  <c r="H50" i="67"/>
  <c r="G50" i="67"/>
  <c r="F50" i="67"/>
  <c r="E50" i="67"/>
  <c r="D50" i="67"/>
  <c r="C50" i="67"/>
  <c r="L31" i="67"/>
  <c r="K31" i="67"/>
  <c r="J31" i="67"/>
  <c r="I31" i="67"/>
  <c r="H31" i="67"/>
  <c r="G31" i="67"/>
  <c r="F31" i="67"/>
  <c r="E31" i="67"/>
  <c r="D31" i="67"/>
  <c r="C31" i="67"/>
  <c r="D157" i="67"/>
  <c r="E157" i="67"/>
  <c r="F157" i="67"/>
  <c r="G157" i="67"/>
  <c r="H157" i="67"/>
  <c r="I157" i="67"/>
  <c r="J157" i="67"/>
  <c r="K157" i="67"/>
  <c r="L157" i="67"/>
  <c r="C157" i="67"/>
  <c r="L148" i="67"/>
  <c r="L150" i="67" s="1"/>
  <c r="K148" i="67"/>
  <c r="K150" i="67" s="1"/>
  <c r="J148" i="67"/>
  <c r="J150" i="67" s="1"/>
  <c r="I148" i="67"/>
  <c r="I150" i="67" s="1"/>
  <c r="H148" i="67"/>
  <c r="H150" i="67" s="1"/>
  <c r="G148" i="67"/>
  <c r="G150" i="67" s="1"/>
  <c r="F148" i="67"/>
  <c r="F150" i="67" s="1"/>
  <c r="E148" i="67"/>
  <c r="E150" i="67" s="1"/>
  <c r="D148" i="67"/>
  <c r="D150" i="67" s="1"/>
  <c r="C148" i="67"/>
  <c r="C150" i="67" s="1"/>
  <c r="L145" i="67"/>
  <c r="L147" i="67" s="1"/>
  <c r="K145" i="67"/>
  <c r="K147" i="67" s="1"/>
  <c r="J145" i="67"/>
  <c r="J147" i="67" s="1"/>
  <c r="I145" i="67"/>
  <c r="I147" i="67" s="1"/>
  <c r="H145" i="67"/>
  <c r="H147" i="67" s="1"/>
  <c r="G145" i="67"/>
  <c r="G147" i="67" s="1"/>
  <c r="F145" i="67"/>
  <c r="F147" i="67" s="1"/>
  <c r="E145" i="67"/>
  <c r="E147" i="67" s="1"/>
  <c r="D145" i="67"/>
  <c r="D147" i="67" s="1"/>
  <c r="C145" i="67"/>
  <c r="C147" i="67" s="1"/>
  <c r="L142" i="67"/>
  <c r="L144" i="67" s="1"/>
  <c r="K142" i="67"/>
  <c r="K144" i="67" s="1"/>
  <c r="J142" i="67"/>
  <c r="J144" i="67" s="1"/>
  <c r="I142" i="67"/>
  <c r="I144" i="67" s="1"/>
  <c r="H142" i="67"/>
  <c r="H144" i="67" s="1"/>
  <c r="G142" i="67"/>
  <c r="G144" i="67" s="1"/>
  <c r="F142" i="67"/>
  <c r="F144" i="67" s="1"/>
  <c r="E142" i="67"/>
  <c r="E144" i="67" s="1"/>
  <c r="D142" i="67"/>
  <c r="D144" i="67" s="1"/>
  <c r="C142" i="67"/>
  <c r="C144" i="67" s="1"/>
  <c r="L139" i="67"/>
  <c r="L141" i="67" s="1"/>
  <c r="K139" i="67"/>
  <c r="K141" i="67" s="1"/>
  <c r="J139" i="67"/>
  <c r="J141" i="67" s="1"/>
  <c r="I139" i="67"/>
  <c r="I141" i="67" s="1"/>
  <c r="H139" i="67"/>
  <c r="H141" i="67" s="1"/>
  <c r="G139" i="67"/>
  <c r="G141" i="67" s="1"/>
  <c r="F139" i="67"/>
  <c r="F141" i="67" s="1"/>
  <c r="E139" i="67"/>
  <c r="E141" i="67" s="1"/>
  <c r="D139" i="67"/>
  <c r="D141" i="67" s="1"/>
  <c r="C139" i="67"/>
  <c r="C141" i="67" s="1"/>
  <c r="L130" i="67"/>
  <c r="L132" i="67" s="1"/>
  <c r="K130" i="67"/>
  <c r="K132" i="67" s="1"/>
  <c r="J130" i="67"/>
  <c r="J132" i="67" s="1"/>
  <c r="I130" i="67"/>
  <c r="I132" i="67" s="1"/>
  <c r="H130" i="67"/>
  <c r="H132" i="67" s="1"/>
  <c r="G130" i="67"/>
  <c r="G132" i="67" s="1"/>
  <c r="F130" i="67"/>
  <c r="F132" i="67" s="1"/>
  <c r="E130" i="67"/>
  <c r="E132" i="67" s="1"/>
  <c r="D130" i="67"/>
  <c r="D132" i="67" s="1"/>
  <c r="C130" i="67"/>
  <c r="C132" i="67" s="1"/>
  <c r="L127" i="67"/>
  <c r="L129" i="67" s="1"/>
  <c r="K127" i="67"/>
  <c r="K129" i="67" s="1"/>
  <c r="J127" i="67"/>
  <c r="J129" i="67" s="1"/>
  <c r="I127" i="67"/>
  <c r="I129" i="67" s="1"/>
  <c r="H127" i="67"/>
  <c r="H129" i="67" s="1"/>
  <c r="G127" i="67"/>
  <c r="G129" i="67" s="1"/>
  <c r="F127" i="67"/>
  <c r="F129" i="67" s="1"/>
  <c r="E127" i="67"/>
  <c r="E129" i="67" s="1"/>
  <c r="D127" i="67"/>
  <c r="D129" i="67" s="1"/>
  <c r="C127" i="67"/>
  <c r="C129" i="67" s="1"/>
  <c r="L124" i="67"/>
  <c r="L126" i="67" s="1"/>
  <c r="K124" i="67"/>
  <c r="K126" i="67" s="1"/>
  <c r="J124" i="67"/>
  <c r="J126" i="67" s="1"/>
  <c r="I124" i="67"/>
  <c r="I126" i="67" s="1"/>
  <c r="H124" i="67"/>
  <c r="H126" i="67" s="1"/>
  <c r="G124" i="67"/>
  <c r="G126" i="67" s="1"/>
  <c r="F124" i="67"/>
  <c r="F126" i="67" s="1"/>
  <c r="E124" i="67"/>
  <c r="E126" i="67" s="1"/>
  <c r="D124" i="67"/>
  <c r="D126" i="67" s="1"/>
  <c r="C124" i="67"/>
  <c r="C126" i="67" s="1"/>
  <c r="D121" i="67"/>
  <c r="D123" i="67" s="1"/>
  <c r="E121" i="67"/>
  <c r="F121" i="67"/>
  <c r="F123" i="67" s="1"/>
  <c r="G121" i="67"/>
  <c r="G123" i="67" s="1"/>
  <c r="H121" i="67"/>
  <c r="H123" i="67" s="1"/>
  <c r="I121" i="67"/>
  <c r="I123" i="67" s="1"/>
  <c r="J121" i="67"/>
  <c r="J123" i="67" s="1"/>
  <c r="K121" i="67"/>
  <c r="K123" i="67" s="1"/>
  <c r="L121" i="67"/>
  <c r="L123" i="67" s="1"/>
  <c r="E123" i="67"/>
  <c r="C121" i="67"/>
  <c r="C123" i="67" s="1"/>
  <c r="L84" i="67"/>
  <c r="K84" i="67"/>
  <c r="J84" i="67"/>
  <c r="I84" i="67"/>
  <c r="H84" i="67"/>
  <c r="G84" i="67"/>
  <c r="F84" i="67"/>
  <c r="E84" i="67"/>
  <c r="D84" i="67"/>
  <c r="C84" i="67"/>
  <c r="L81" i="67"/>
  <c r="K81" i="67"/>
  <c r="J81" i="67"/>
  <c r="I81" i="67"/>
  <c r="H81" i="67"/>
  <c r="G81" i="67"/>
  <c r="F81" i="67"/>
  <c r="E81" i="67"/>
  <c r="D81" i="67"/>
  <c r="C81" i="67"/>
  <c r="L78" i="67"/>
  <c r="K78" i="67"/>
  <c r="J78" i="67"/>
  <c r="I78" i="67"/>
  <c r="H78" i="67"/>
  <c r="G78" i="67"/>
  <c r="F78" i="67"/>
  <c r="E78" i="67"/>
  <c r="D78" i="67"/>
  <c r="C78" i="67"/>
  <c r="L75" i="67"/>
  <c r="K75" i="67"/>
  <c r="J75" i="67"/>
  <c r="I75" i="67"/>
  <c r="H75" i="67"/>
  <c r="G75" i="67"/>
  <c r="F75" i="67"/>
  <c r="E75" i="67"/>
  <c r="D75" i="67"/>
  <c r="C75" i="67"/>
  <c r="L66" i="67"/>
  <c r="K66" i="67"/>
  <c r="J66" i="67"/>
  <c r="I66" i="67"/>
  <c r="H66" i="67"/>
  <c r="G66" i="67"/>
  <c r="F66" i="67"/>
  <c r="E66" i="67"/>
  <c r="D66" i="67"/>
  <c r="C66" i="67"/>
  <c r="L63" i="67"/>
  <c r="K63" i="67"/>
  <c r="J63" i="67"/>
  <c r="I63" i="67"/>
  <c r="H63" i="67"/>
  <c r="G63" i="67"/>
  <c r="F63" i="67"/>
  <c r="E63" i="67"/>
  <c r="D63" i="67"/>
  <c r="C63" i="67"/>
  <c r="L60" i="67"/>
  <c r="K60" i="67"/>
  <c r="J60" i="67"/>
  <c r="I60" i="67"/>
  <c r="H60" i="67"/>
  <c r="G60" i="67"/>
  <c r="F60" i="67"/>
  <c r="E60" i="67"/>
  <c r="D60" i="67"/>
  <c r="C60" i="67"/>
  <c r="D57" i="67"/>
  <c r="E57" i="67"/>
  <c r="F57" i="67"/>
  <c r="G57" i="67"/>
  <c r="H57" i="67"/>
  <c r="I57" i="67"/>
  <c r="J57" i="67"/>
  <c r="K57" i="67"/>
  <c r="L57" i="67"/>
  <c r="C57" i="67"/>
  <c r="L46" i="67"/>
  <c r="K46" i="67"/>
  <c r="J46" i="67"/>
  <c r="I46" i="67"/>
  <c r="H46" i="67"/>
  <c r="G46" i="67"/>
  <c r="F46" i="67"/>
  <c r="E46" i="67"/>
  <c r="D46" i="67"/>
  <c r="C46" i="67"/>
  <c r="L42" i="67"/>
  <c r="K42" i="67"/>
  <c r="J42" i="67"/>
  <c r="I42" i="67"/>
  <c r="H42" i="67"/>
  <c r="G42" i="67"/>
  <c r="F42" i="67"/>
  <c r="E42" i="67"/>
  <c r="D42" i="67"/>
  <c r="C42" i="67"/>
  <c r="L38" i="67"/>
  <c r="K38" i="67"/>
  <c r="J38" i="67"/>
  <c r="I38" i="67"/>
  <c r="H38" i="67"/>
  <c r="G38" i="67"/>
  <c r="F38" i="67"/>
  <c r="E38" i="67"/>
  <c r="D38" i="67"/>
  <c r="C38" i="67"/>
  <c r="L27" i="67"/>
  <c r="K27" i="67"/>
  <c r="J27" i="67"/>
  <c r="I27" i="67"/>
  <c r="H27" i="67"/>
  <c r="G27" i="67"/>
  <c r="F27" i="67"/>
  <c r="E27" i="67"/>
  <c r="D27" i="67"/>
  <c r="C27" i="67"/>
  <c r="L23" i="67"/>
  <c r="K23" i="67"/>
  <c r="J23" i="67"/>
  <c r="I23" i="67"/>
  <c r="H23" i="67"/>
  <c r="G23" i="67"/>
  <c r="F23" i="67"/>
  <c r="E23" i="67"/>
  <c r="D23" i="67"/>
  <c r="C23" i="67"/>
  <c r="D19" i="67"/>
  <c r="D15" i="67" s="1"/>
  <c r="E19" i="67"/>
  <c r="E15" i="67" s="1"/>
  <c r="F19" i="67"/>
  <c r="F15" i="67" s="1"/>
  <c r="G19" i="67"/>
  <c r="G15" i="67" s="1"/>
  <c r="H19" i="67"/>
  <c r="H15" i="67" s="1"/>
  <c r="I19" i="67"/>
  <c r="I15" i="67" s="1"/>
  <c r="J19" i="67"/>
  <c r="J15" i="67" s="1"/>
  <c r="K19" i="67"/>
  <c r="K15" i="67" s="1"/>
  <c r="L19" i="67"/>
  <c r="L15" i="67" s="1"/>
  <c r="C19" i="67"/>
  <c r="C15" i="67" s="1"/>
  <c r="I226" i="56" l="1"/>
  <c r="C226" i="56"/>
  <c r="B226" i="56"/>
  <c r="A226" i="56"/>
  <c r="I382" i="75"/>
  <c r="C382" i="75"/>
  <c r="B382" i="75"/>
  <c r="A382" i="75"/>
  <c r="I226" i="57"/>
  <c r="C226" i="57"/>
  <c r="B226" i="57"/>
  <c r="A226" i="57"/>
  <c r="I226" i="58"/>
  <c r="C226" i="58"/>
  <c r="B226" i="58"/>
  <c r="A226" i="58"/>
  <c r="I226" i="53"/>
  <c r="E226" i="53"/>
  <c r="D226" i="53"/>
  <c r="C226" i="53"/>
  <c r="B226" i="53"/>
  <c r="A226" i="53"/>
  <c r="I226" i="45"/>
  <c r="C226" i="45"/>
  <c r="B226" i="45"/>
  <c r="A226" i="45"/>
  <c r="I226" i="44"/>
  <c r="C226" i="44"/>
  <c r="B226" i="44"/>
  <c r="A226" i="44"/>
  <c r="C226" i="32"/>
  <c r="B226" i="32"/>
  <c r="A226" i="32"/>
  <c r="P227" i="24"/>
  <c r="K227" i="24"/>
  <c r="C227" i="24"/>
  <c r="B227" i="24"/>
  <c r="B16" i="66" s="1"/>
  <c r="A227" i="24"/>
  <c r="B102" i="52"/>
  <c r="H171" i="17"/>
  <c r="G226" i="32" s="1"/>
  <c r="R169" i="17"/>
  <c r="S169" i="17" s="1"/>
  <c r="Q172" i="17"/>
  <c r="P172" i="17"/>
  <c r="O172" i="17"/>
  <c r="N172" i="17"/>
  <c r="M172" i="17"/>
  <c r="L172" i="17"/>
  <c r="K172" i="17"/>
  <c r="AO102" i="52"/>
  <c r="AP102" i="52" s="1"/>
  <c r="G226" i="58" l="1"/>
  <c r="G226" i="45"/>
  <c r="G226" i="44"/>
  <c r="G226" i="53"/>
  <c r="G226" i="56"/>
  <c r="G226" i="57"/>
  <c r="G382" i="75"/>
  <c r="G227" i="24"/>
  <c r="H1210" i="20" l="1"/>
  <c r="D1210" i="20"/>
  <c r="H1164" i="20"/>
  <c r="I1208" i="20" s="1"/>
  <c r="D1164" i="20"/>
  <c r="H1118" i="20"/>
  <c r="D1118" i="20"/>
  <c r="H1072" i="20"/>
  <c r="D1072" i="20"/>
  <c r="H1025" i="20"/>
  <c r="D1025" i="20"/>
  <c r="H960" i="20"/>
  <c r="D960" i="20"/>
  <c r="H914" i="20"/>
  <c r="D914" i="20"/>
  <c r="H868" i="20"/>
  <c r="D868" i="20"/>
  <c r="H822" i="20"/>
  <c r="D822" i="20"/>
  <c r="D776" i="20"/>
  <c r="H711" i="20"/>
  <c r="D711" i="20"/>
  <c r="H665" i="20"/>
  <c r="D665" i="20"/>
  <c r="H619" i="20"/>
  <c r="D619" i="20"/>
  <c r="H573" i="20"/>
  <c r="D573" i="20"/>
  <c r="H527" i="20"/>
  <c r="I533" i="20" s="1"/>
  <c r="D527" i="20"/>
  <c r="H462" i="20"/>
  <c r="D462" i="20"/>
  <c r="H416" i="20"/>
  <c r="D416" i="20"/>
  <c r="H370" i="20"/>
  <c r="D370" i="20"/>
  <c r="H324" i="20"/>
  <c r="D324" i="20"/>
  <c r="D278" i="20"/>
  <c r="H213" i="20"/>
  <c r="D213" i="20"/>
  <c r="H167" i="20"/>
  <c r="D167" i="20"/>
  <c r="D121" i="20"/>
  <c r="H75" i="20"/>
  <c r="D75" i="20"/>
  <c r="D29" i="20"/>
  <c r="I954" i="20" l="1"/>
  <c r="I953" i="20"/>
  <c r="I955" i="20"/>
  <c r="I952" i="20"/>
  <c r="I956" i="20"/>
  <c r="D51" i="52"/>
  <c r="C51" i="52"/>
  <c r="D50" i="52"/>
  <c r="C50" i="52"/>
  <c r="D49" i="52"/>
  <c r="C49" i="52"/>
  <c r="D42" i="52"/>
  <c r="C42" i="52"/>
  <c r="D41" i="52"/>
  <c r="C41" i="52"/>
  <c r="D40" i="52"/>
  <c r="C40" i="52"/>
  <c r="F60" i="77"/>
  <c r="F66" i="77"/>
  <c r="F72" i="77"/>
  <c r="D31" i="52"/>
  <c r="C31" i="52"/>
  <c r="D24" i="52"/>
  <c r="C24" i="52"/>
  <c r="D23" i="52"/>
  <c r="C23" i="52"/>
  <c r="D22" i="52"/>
  <c r="C22" i="52"/>
  <c r="D15" i="52"/>
  <c r="C15" i="52"/>
  <c r="D14" i="52"/>
  <c r="C14" i="52"/>
  <c r="D13" i="52"/>
  <c r="C13" i="52"/>
  <c r="D24" i="77" l="1"/>
  <c r="D42" i="77"/>
  <c r="D60" i="77"/>
  <c r="D78" i="77"/>
  <c r="D96" i="77"/>
  <c r="B11" i="52"/>
  <c r="D10" i="20" s="1"/>
  <c r="B56" i="52"/>
  <c r="D1020" i="20" s="1"/>
  <c r="B55" i="52"/>
  <c r="D1017" i="20" s="1"/>
  <c r="B54" i="52"/>
  <c r="D1014" i="20" s="1"/>
  <c r="B53" i="52"/>
  <c r="D1011" i="20" s="1"/>
  <c r="B52" i="52"/>
  <c r="D1008" i="20" s="1"/>
  <c r="B47" i="52"/>
  <c r="D771" i="20" s="1"/>
  <c r="B46" i="52"/>
  <c r="D768" i="20" s="1"/>
  <c r="B45" i="52"/>
  <c r="D765" i="20" s="1"/>
  <c r="B44" i="52"/>
  <c r="D762" i="20" s="1"/>
  <c r="B43" i="52"/>
  <c r="D759" i="20" s="1"/>
  <c r="B38" i="52"/>
  <c r="D522" i="20" s="1"/>
  <c r="B37" i="52"/>
  <c r="D519" i="20" s="1"/>
  <c r="B36" i="52"/>
  <c r="D516" i="20" s="1"/>
  <c r="B35" i="52"/>
  <c r="D513" i="20" s="1"/>
  <c r="B34" i="52"/>
  <c r="D510" i="20" s="1"/>
  <c r="B29" i="52"/>
  <c r="D273" i="20" s="1"/>
  <c r="B28" i="52"/>
  <c r="D270" i="20" s="1"/>
  <c r="B27" i="52"/>
  <c r="D267" i="20" s="1"/>
  <c r="B26" i="52"/>
  <c r="D264" i="20" s="1"/>
  <c r="B25" i="52"/>
  <c r="D261" i="20" s="1"/>
  <c r="B20" i="52"/>
  <c r="D24" i="20" s="1"/>
  <c r="B19" i="52"/>
  <c r="D21" i="20" s="1"/>
  <c r="B18" i="52"/>
  <c r="D18" i="20" s="1"/>
  <c r="B17" i="52"/>
  <c r="D15" i="20" s="1"/>
  <c r="B16" i="52"/>
  <c r="D12" i="20" s="1"/>
  <c r="AN51" i="52"/>
  <c r="AM51" i="52"/>
  <c r="AL51" i="52"/>
  <c r="AK51" i="52"/>
  <c r="AJ51" i="52"/>
  <c r="AI51" i="52"/>
  <c r="AH51" i="52"/>
  <c r="AG51" i="52"/>
  <c r="AF51" i="52"/>
  <c r="AE51" i="52"/>
  <c r="AD51" i="52"/>
  <c r="AC51" i="52"/>
  <c r="AB51" i="52"/>
  <c r="AA51" i="52"/>
  <c r="Z51" i="52"/>
  <c r="Y51" i="52"/>
  <c r="X51" i="52"/>
  <c r="W51" i="52"/>
  <c r="V51" i="52"/>
  <c r="U51" i="52"/>
  <c r="T51" i="52"/>
  <c r="S51" i="52"/>
  <c r="R51" i="52"/>
  <c r="Q51" i="52"/>
  <c r="P51" i="52"/>
  <c r="O51" i="52"/>
  <c r="N51" i="52"/>
  <c r="M51" i="52"/>
  <c r="L51" i="52"/>
  <c r="K51" i="52"/>
  <c r="J51" i="52"/>
  <c r="I51" i="52"/>
  <c r="H51" i="52"/>
  <c r="G51" i="52"/>
  <c r="F51" i="52"/>
  <c r="AN50" i="52"/>
  <c r="AM50" i="52"/>
  <c r="AL50" i="52"/>
  <c r="AK50" i="52"/>
  <c r="AJ50" i="52"/>
  <c r="AI50" i="52"/>
  <c r="AH50" i="52"/>
  <c r="AG50" i="52"/>
  <c r="AF50" i="52"/>
  <c r="AE50" i="52"/>
  <c r="AD50" i="52"/>
  <c r="AC50" i="52"/>
  <c r="AB50" i="52"/>
  <c r="AA50" i="52"/>
  <c r="Z50" i="52"/>
  <c r="Y50" i="52"/>
  <c r="X50" i="52"/>
  <c r="W50" i="52"/>
  <c r="V50" i="52"/>
  <c r="U50" i="52"/>
  <c r="T50" i="52"/>
  <c r="S50" i="52"/>
  <c r="R50" i="52"/>
  <c r="Q50" i="52"/>
  <c r="P50" i="52"/>
  <c r="O50" i="52"/>
  <c r="N50" i="52"/>
  <c r="M50" i="52"/>
  <c r="L50" i="52"/>
  <c r="K50" i="52"/>
  <c r="J50" i="52"/>
  <c r="I50" i="52"/>
  <c r="H50" i="52"/>
  <c r="G50" i="52"/>
  <c r="F50"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O49" i="52"/>
  <c r="N49" i="52"/>
  <c r="M49" i="52"/>
  <c r="L49" i="52"/>
  <c r="K49" i="52"/>
  <c r="J49" i="52"/>
  <c r="I49" i="52"/>
  <c r="H49" i="52"/>
  <c r="G49" i="52"/>
  <c r="F49" i="52"/>
  <c r="AN42" i="52"/>
  <c r="AM42" i="52"/>
  <c r="AL42" i="52"/>
  <c r="AK42" i="52"/>
  <c r="AJ42" i="52"/>
  <c r="AI42" i="52"/>
  <c r="AH42" i="52"/>
  <c r="AG42" i="52"/>
  <c r="AF42" i="52"/>
  <c r="AE42" i="52"/>
  <c r="AD42" i="52"/>
  <c r="AC42" i="52"/>
  <c r="AB42" i="52"/>
  <c r="AA42" i="52"/>
  <c r="Z42" i="52"/>
  <c r="Y42" i="52"/>
  <c r="X42" i="52"/>
  <c r="W42" i="52"/>
  <c r="V42" i="52"/>
  <c r="U42" i="52"/>
  <c r="T42" i="52"/>
  <c r="S42" i="52"/>
  <c r="R42" i="52"/>
  <c r="Q42" i="52"/>
  <c r="P42" i="52"/>
  <c r="O42" i="52"/>
  <c r="N42" i="52"/>
  <c r="M42" i="52"/>
  <c r="L42" i="52"/>
  <c r="K42" i="52"/>
  <c r="J42" i="52"/>
  <c r="I42" i="52"/>
  <c r="H42" i="52"/>
  <c r="G42" i="52"/>
  <c r="F42" i="52"/>
  <c r="AN41" i="52"/>
  <c r="AM41" i="52"/>
  <c r="AL41" i="52"/>
  <c r="AK41"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AN32" i="52"/>
  <c r="AM32" i="52"/>
  <c r="AL32" i="52"/>
  <c r="AK32" i="52"/>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F31"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AN23" i="52"/>
  <c r="AM23" i="52"/>
  <c r="AL23" i="52"/>
  <c r="AK23" i="52"/>
  <c r="AJ23" i="52"/>
  <c r="AI23" i="52"/>
  <c r="AH23" i="52"/>
  <c r="AG23" i="52"/>
  <c r="AF23" i="52"/>
  <c r="AE23" i="52"/>
  <c r="AD23" i="52"/>
  <c r="AC23" i="52"/>
  <c r="AB23" i="52"/>
  <c r="AA23" i="52"/>
  <c r="Z23" i="52"/>
  <c r="Y23" i="52"/>
  <c r="X23" i="52"/>
  <c r="W23" i="52"/>
  <c r="V23" i="52"/>
  <c r="U23" i="52"/>
  <c r="T23" i="52"/>
  <c r="S23" i="52"/>
  <c r="R23" i="52"/>
  <c r="Q23" i="52"/>
  <c r="P23" i="52"/>
  <c r="O23" i="52"/>
  <c r="N23" i="52"/>
  <c r="M23" i="52"/>
  <c r="L23" i="52"/>
  <c r="K23" i="52"/>
  <c r="J23" i="52"/>
  <c r="I23" i="52"/>
  <c r="H23" i="52"/>
  <c r="G23" i="52"/>
  <c r="F23" i="52"/>
  <c r="AN22" i="52"/>
  <c r="AM22" i="52"/>
  <c r="AL22"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M22" i="52"/>
  <c r="L22" i="52"/>
  <c r="K22" i="52"/>
  <c r="J22" i="52"/>
  <c r="I22" i="52"/>
  <c r="H22" i="52"/>
  <c r="G22" i="52"/>
  <c r="F22"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AN14" i="52"/>
  <c r="AM14" i="52"/>
  <c r="AL14" i="52"/>
  <c r="AK14" i="52"/>
  <c r="AJ14" i="52"/>
  <c r="AI14" i="52"/>
  <c r="AH14" i="52"/>
  <c r="AG14" i="52"/>
  <c r="AF14" i="52"/>
  <c r="AE14" i="52"/>
  <c r="AD14" i="52"/>
  <c r="AC14" i="52"/>
  <c r="AB14" i="52"/>
  <c r="AA14" i="52"/>
  <c r="Z14" i="52"/>
  <c r="Y14" i="52"/>
  <c r="X14" i="52"/>
  <c r="W14" i="52"/>
  <c r="V14" i="52"/>
  <c r="U14" i="52"/>
  <c r="T14" i="52"/>
  <c r="S14" i="52"/>
  <c r="R14" i="52"/>
  <c r="Q14" i="52"/>
  <c r="P14" i="52"/>
  <c r="O14" i="52"/>
  <c r="N14" i="52"/>
  <c r="M14" i="52"/>
  <c r="L14" i="52"/>
  <c r="K14" i="52"/>
  <c r="J14" i="52"/>
  <c r="I14" i="52"/>
  <c r="H14" i="52"/>
  <c r="G14" i="52"/>
  <c r="F14" i="52"/>
  <c r="AN13" i="52"/>
  <c r="AM13" i="52"/>
  <c r="AL13" i="52"/>
  <c r="AK13" i="52"/>
  <c r="AJ13" i="52"/>
  <c r="AI13" i="52"/>
  <c r="AH13" i="52"/>
  <c r="AG13" i="52"/>
  <c r="AF13" i="52"/>
  <c r="AE13" i="52"/>
  <c r="AD13" i="52"/>
  <c r="AC13" i="52"/>
  <c r="AB13" i="52"/>
  <c r="AA13" i="52"/>
  <c r="Z13" i="52"/>
  <c r="Y13" i="52"/>
  <c r="X13" i="52"/>
  <c r="W13" i="52"/>
  <c r="V13" i="52"/>
  <c r="U13" i="52"/>
  <c r="T13" i="52"/>
  <c r="S13" i="52"/>
  <c r="R13" i="52"/>
  <c r="Q13" i="52"/>
  <c r="P13" i="52"/>
  <c r="O13" i="52"/>
  <c r="N13" i="52"/>
  <c r="M13" i="52"/>
  <c r="L13" i="52"/>
  <c r="K13" i="52"/>
  <c r="J13" i="52"/>
  <c r="I13" i="52"/>
  <c r="H13" i="52"/>
  <c r="G13" i="52"/>
  <c r="F13" i="52"/>
  <c r="E51" i="52"/>
  <c r="E50" i="52"/>
  <c r="E49" i="52"/>
  <c r="E42" i="52"/>
  <c r="E41" i="52"/>
  <c r="E40" i="52"/>
  <c r="E33" i="52"/>
  <c r="E32" i="52"/>
  <c r="E31" i="52"/>
  <c r="E24" i="52"/>
  <c r="E23" i="52"/>
  <c r="E22" i="52"/>
  <c r="A51" i="52"/>
  <c r="A50" i="52"/>
  <c r="A49" i="52"/>
  <c r="A42" i="52"/>
  <c r="A41" i="52"/>
  <c r="A40" i="52"/>
  <c r="A33" i="52"/>
  <c r="A32" i="52"/>
  <c r="A31" i="52"/>
  <c r="A24" i="52"/>
  <c r="A23" i="52"/>
  <c r="A22" i="52"/>
  <c r="E15" i="52"/>
  <c r="E14" i="52"/>
  <c r="E13" i="52"/>
  <c r="A14" i="52"/>
  <c r="A15" i="52"/>
  <c r="A13" i="52"/>
  <c r="F90" i="77"/>
  <c r="F84" i="77"/>
  <c r="F78" i="77"/>
  <c r="F54" i="77"/>
  <c r="F48" i="77"/>
  <c r="F42" i="77"/>
  <c r="F36" i="77"/>
  <c r="F30" i="77"/>
  <c r="F24" i="77"/>
  <c r="C24" i="77"/>
  <c r="E60" i="77"/>
  <c r="E78" i="77"/>
  <c r="E96" i="77"/>
  <c r="E42" i="77"/>
  <c r="G30" i="77"/>
  <c r="G36" i="77"/>
  <c r="G42" i="77"/>
  <c r="G48" i="77"/>
  <c r="G54" i="77"/>
  <c r="G60" i="77"/>
  <c r="G66" i="77"/>
  <c r="G72" i="77"/>
  <c r="G78" i="77"/>
  <c r="G84" i="77"/>
  <c r="G90" i="77"/>
  <c r="G96" i="77"/>
  <c r="G102" i="77"/>
  <c r="G108" i="77"/>
  <c r="G24" i="77"/>
  <c r="E24" i="77"/>
  <c r="B51" i="52"/>
  <c r="B50" i="52"/>
  <c r="B49" i="52"/>
  <c r="B48" i="52"/>
  <c r="D1007" i="20" s="1"/>
  <c r="B42" i="52"/>
  <c r="B41" i="52"/>
  <c r="B40" i="52"/>
  <c r="B39" i="52"/>
  <c r="D758" i="20" s="1"/>
  <c r="B33" i="52"/>
  <c r="B32" i="52"/>
  <c r="B31" i="52"/>
  <c r="B30" i="52"/>
  <c r="D509" i="20" s="1"/>
  <c r="B24" i="52"/>
  <c r="B23" i="52"/>
  <c r="B22" i="52"/>
  <c r="B21" i="52"/>
  <c r="D260" i="20" s="1"/>
  <c r="B15" i="52"/>
  <c r="B14" i="52"/>
  <c r="B13" i="52"/>
  <c r="B12" i="52"/>
  <c r="D11" i="20" s="1"/>
  <c r="B53" i="17" l="1"/>
  <c r="C125" i="77" l="1"/>
  <c r="C126" i="77"/>
  <c r="C124" i="77"/>
  <c r="C120" i="77"/>
  <c r="C121" i="77"/>
  <c r="C122" i="77"/>
  <c r="C123" i="77"/>
  <c r="C119" i="77"/>
  <c r="AS117" i="77" l="1"/>
  <c r="AR117" i="77"/>
  <c r="AQ117" i="77"/>
  <c r="AP117" i="77"/>
  <c r="AO117" i="77"/>
  <c r="AN117" i="77"/>
  <c r="AM117" i="77"/>
  <c r="AL117" i="77"/>
  <c r="AK117" i="77"/>
  <c r="AJ117" i="77"/>
  <c r="AI117" i="77"/>
  <c r="AH117" i="77"/>
  <c r="AG117" i="77"/>
  <c r="AF117" i="77"/>
  <c r="AE117" i="77"/>
  <c r="AD117" i="77"/>
  <c r="AC117" i="77"/>
  <c r="AB117" i="77"/>
  <c r="AA117" i="77"/>
  <c r="Z117" i="77"/>
  <c r="Y117" i="77"/>
  <c r="X117" i="77"/>
  <c r="W117" i="77"/>
  <c r="V117" i="77"/>
  <c r="U117" i="77"/>
  <c r="T117" i="77"/>
  <c r="S117" i="77"/>
  <c r="R117" i="77"/>
  <c r="Q117" i="77"/>
  <c r="P117" i="77"/>
  <c r="O117" i="77"/>
  <c r="N117" i="77"/>
  <c r="M117" i="77"/>
  <c r="L117" i="77"/>
  <c r="K117" i="77"/>
  <c r="J117" i="77"/>
  <c r="M224" i="32"/>
  <c r="Q224" i="32"/>
  <c r="U224" i="32"/>
  <c r="Y224" i="32"/>
  <c r="AD224" i="32"/>
  <c r="AH224" i="32"/>
  <c r="AL224" i="32"/>
  <c r="AP224" i="32"/>
  <c r="AU224" i="32"/>
  <c r="AY224" i="32"/>
  <c r="BC224" i="32"/>
  <c r="BG224" i="32"/>
  <c r="Q52" i="17"/>
  <c r="P52" i="17"/>
  <c r="P64" i="17" s="1"/>
  <c r="O52" i="17"/>
  <c r="N52" i="17"/>
  <c r="M52" i="17"/>
  <c r="L52" i="17"/>
  <c r="J52" i="17"/>
  <c r="B342" i="75"/>
  <c r="AS14" i="66"/>
  <c r="AR14" i="66"/>
  <c r="AQ14" i="66"/>
  <c r="I5" i="73"/>
  <c r="I381" i="75"/>
  <c r="I380" i="75"/>
  <c r="BI380" i="75" s="1"/>
  <c r="I379" i="75"/>
  <c r="I378" i="75" s="1"/>
  <c r="I352" i="75"/>
  <c r="I351" i="75"/>
  <c r="I350" i="75"/>
  <c r="I349" i="75"/>
  <c r="I348" i="75"/>
  <c r="I347" i="75"/>
  <c r="I346" i="75"/>
  <c r="I345" i="75"/>
  <c r="I344" i="75"/>
  <c r="I343" i="75"/>
  <c r="I342" i="75"/>
  <c r="I339" i="75"/>
  <c r="I338" i="75"/>
  <c r="I337" i="75"/>
  <c r="I336" i="75"/>
  <c r="I335" i="75"/>
  <c r="I334" i="75"/>
  <c r="I333" i="75"/>
  <c r="I332" i="75"/>
  <c r="I331" i="75"/>
  <c r="I330" i="75"/>
  <c r="I329" i="75"/>
  <c r="I328" i="75"/>
  <c r="I327" i="75"/>
  <c r="I326" i="75"/>
  <c r="I325" i="75"/>
  <c r="C2" i="75"/>
  <c r="C381" i="75"/>
  <c r="B381" i="75"/>
  <c r="A381" i="75"/>
  <c r="B380" i="75"/>
  <c r="A380" i="75"/>
  <c r="C379" i="75"/>
  <c r="B379" i="75"/>
  <c r="A379" i="75"/>
  <c r="B378" i="75"/>
  <c r="A378" i="75"/>
  <c r="BJ377" i="75"/>
  <c r="B375" i="75"/>
  <c r="A375" i="75"/>
  <c r="D374" i="75"/>
  <c r="A374" i="75"/>
  <c r="B373" i="75"/>
  <c r="A373" i="75"/>
  <c r="D372" i="75"/>
  <c r="A372" i="75"/>
  <c r="B371" i="75"/>
  <c r="A371" i="75"/>
  <c r="D370" i="75"/>
  <c r="A370" i="75"/>
  <c r="B369" i="75"/>
  <c r="A369" i="75"/>
  <c r="D368" i="75"/>
  <c r="A368" i="75"/>
  <c r="B367" i="75"/>
  <c r="A367" i="75"/>
  <c r="D366" i="75"/>
  <c r="A366" i="75"/>
  <c r="B365" i="75"/>
  <c r="A365" i="75"/>
  <c r="E364" i="75"/>
  <c r="D364" i="75"/>
  <c r="A364" i="75"/>
  <c r="B363" i="75"/>
  <c r="A363" i="75"/>
  <c r="B362" i="75"/>
  <c r="A362" i="75"/>
  <c r="B361" i="75"/>
  <c r="A361" i="75"/>
  <c r="D360" i="75"/>
  <c r="A360" i="75"/>
  <c r="B359" i="75"/>
  <c r="A359" i="75"/>
  <c r="E358" i="75"/>
  <c r="D358" i="75"/>
  <c r="A358" i="75"/>
  <c r="B357" i="75"/>
  <c r="A357" i="75"/>
  <c r="E356" i="75"/>
  <c r="D356" i="75"/>
  <c r="A356" i="75"/>
  <c r="B355" i="75"/>
  <c r="A355" i="75"/>
  <c r="E354" i="75"/>
  <c r="D354" i="75"/>
  <c r="B354" i="75"/>
  <c r="A354" i="75"/>
  <c r="B353" i="75"/>
  <c r="A353" i="75"/>
  <c r="E352" i="75"/>
  <c r="D352" i="75"/>
  <c r="A352" i="75"/>
  <c r="E351" i="75"/>
  <c r="D351" i="75"/>
  <c r="A351" i="75"/>
  <c r="E350" i="75"/>
  <c r="D350" i="75"/>
  <c r="A350" i="75"/>
  <c r="E349" i="75"/>
  <c r="D349" i="75"/>
  <c r="A349" i="75"/>
  <c r="E348" i="75"/>
  <c r="D348" i="75"/>
  <c r="A348" i="75"/>
  <c r="E347" i="75"/>
  <c r="D347" i="75"/>
  <c r="A347" i="75"/>
  <c r="E346" i="75"/>
  <c r="D346" i="75"/>
  <c r="A346" i="75"/>
  <c r="E345" i="75"/>
  <c r="D345" i="75"/>
  <c r="A345" i="75"/>
  <c r="E344" i="75"/>
  <c r="D344" i="75"/>
  <c r="A344" i="75"/>
  <c r="E343" i="75"/>
  <c r="D343" i="75"/>
  <c r="A343" i="75"/>
  <c r="E342" i="75"/>
  <c r="D342" i="75"/>
  <c r="A342" i="75"/>
  <c r="B341" i="75"/>
  <c r="A341" i="75"/>
  <c r="B340" i="75"/>
  <c r="A340" i="75"/>
  <c r="B324" i="75"/>
  <c r="A324" i="75"/>
  <c r="B323" i="75"/>
  <c r="A323" i="75"/>
  <c r="B322" i="75"/>
  <c r="A322" i="75"/>
  <c r="B321" i="75"/>
  <c r="A321" i="75"/>
  <c r="B320" i="75"/>
  <c r="A320" i="75"/>
  <c r="B319" i="75"/>
  <c r="A319" i="75"/>
  <c r="B318" i="75"/>
  <c r="A318" i="75"/>
  <c r="B317" i="75"/>
  <c r="A317" i="75"/>
  <c r="E316" i="75"/>
  <c r="A316" i="75"/>
  <c r="B315" i="75"/>
  <c r="A315" i="75"/>
  <c r="B314" i="75"/>
  <c r="A314" i="75"/>
  <c r="B313" i="75"/>
  <c r="A313" i="75"/>
  <c r="B312" i="75"/>
  <c r="A312" i="75"/>
  <c r="B311" i="75"/>
  <c r="A311" i="75"/>
  <c r="E310" i="75"/>
  <c r="A310" i="75"/>
  <c r="B309" i="75"/>
  <c r="A309" i="75"/>
  <c r="B308" i="75"/>
  <c r="A308" i="75"/>
  <c r="B307" i="75"/>
  <c r="A307" i="75"/>
  <c r="B306" i="75"/>
  <c r="A306" i="75"/>
  <c r="B305" i="75"/>
  <c r="A305" i="75"/>
  <c r="E304" i="75"/>
  <c r="A304" i="75"/>
  <c r="B303" i="75"/>
  <c r="A303" i="75"/>
  <c r="B302" i="75"/>
  <c r="A302" i="75"/>
  <c r="B301" i="75"/>
  <c r="A301" i="75"/>
  <c r="B300" i="75"/>
  <c r="A300" i="75"/>
  <c r="B299" i="75"/>
  <c r="A299" i="75"/>
  <c r="E298" i="75"/>
  <c r="A298" i="75"/>
  <c r="B297" i="75"/>
  <c r="A297" i="75"/>
  <c r="B296" i="75"/>
  <c r="A296" i="75"/>
  <c r="B295" i="75"/>
  <c r="A295" i="75"/>
  <c r="B294" i="75"/>
  <c r="A294" i="75"/>
  <c r="B293" i="75"/>
  <c r="A293" i="75"/>
  <c r="E292" i="75"/>
  <c r="A292" i="75"/>
  <c r="A291" i="75"/>
  <c r="B290" i="75"/>
  <c r="A290" i="75"/>
  <c r="B289" i="75"/>
  <c r="A289" i="75"/>
  <c r="B288" i="75"/>
  <c r="A288" i="75"/>
  <c r="B287" i="75"/>
  <c r="A287" i="75"/>
  <c r="B286" i="75"/>
  <c r="A286" i="75"/>
  <c r="E285" i="75"/>
  <c r="A285" i="75"/>
  <c r="B284" i="75"/>
  <c r="A284" i="75"/>
  <c r="B283" i="75"/>
  <c r="A283" i="75"/>
  <c r="B282" i="75"/>
  <c r="A282" i="75"/>
  <c r="B281" i="75"/>
  <c r="A281" i="75"/>
  <c r="B280" i="75"/>
  <c r="A280" i="75"/>
  <c r="E279" i="75"/>
  <c r="A279" i="75"/>
  <c r="B278" i="75"/>
  <c r="A278" i="75"/>
  <c r="B277" i="75"/>
  <c r="A277" i="75"/>
  <c r="B276" i="75"/>
  <c r="A276" i="75"/>
  <c r="B275" i="75"/>
  <c r="A275" i="75"/>
  <c r="B274" i="75"/>
  <c r="A274" i="75"/>
  <c r="E273" i="75"/>
  <c r="A273" i="75"/>
  <c r="B272" i="75"/>
  <c r="A272" i="75"/>
  <c r="B271" i="75"/>
  <c r="A271" i="75"/>
  <c r="B270" i="75"/>
  <c r="A270" i="75"/>
  <c r="B269" i="75"/>
  <c r="A269" i="75"/>
  <c r="B268" i="75"/>
  <c r="A268" i="75"/>
  <c r="E267" i="75"/>
  <c r="A267" i="75"/>
  <c r="B266" i="75"/>
  <c r="A266" i="75"/>
  <c r="B265" i="75"/>
  <c r="A265" i="75"/>
  <c r="B264" i="75"/>
  <c r="A264" i="75"/>
  <c r="B263" i="75"/>
  <c r="A263" i="75"/>
  <c r="B262" i="75"/>
  <c r="A262" i="75"/>
  <c r="E261" i="75"/>
  <c r="A261" i="75"/>
  <c r="A260" i="75"/>
  <c r="B259" i="75"/>
  <c r="A259" i="75"/>
  <c r="B258" i="75"/>
  <c r="A258" i="75"/>
  <c r="B257" i="75"/>
  <c r="A257" i="75"/>
  <c r="B256" i="75"/>
  <c r="A256" i="75"/>
  <c r="B255" i="75"/>
  <c r="A255" i="75"/>
  <c r="E254" i="75"/>
  <c r="B253" i="75"/>
  <c r="A253" i="75"/>
  <c r="B252" i="75"/>
  <c r="A252" i="75"/>
  <c r="B251" i="75"/>
  <c r="A251" i="75"/>
  <c r="B250" i="75"/>
  <c r="A250" i="75"/>
  <c r="B249" i="75"/>
  <c r="A249" i="75"/>
  <c r="E248" i="75"/>
  <c r="A248" i="75"/>
  <c r="B247" i="75"/>
  <c r="A247" i="75"/>
  <c r="B246" i="75"/>
  <c r="A246" i="75"/>
  <c r="B245" i="75"/>
  <c r="A245" i="75"/>
  <c r="B244" i="75"/>
  <c r="A244" i="75"/>
  <c r="B243" i="75"/>
  <c r="A243" i="75"/>
  <c r="E242" i="75"/>
  <c r="A242" i="75"/>
  <c r="B241" i="75"/>
  <c r="A241" i="75"/>
  <c r="B240" i="75"/>
  <c r="A240" i="75"/>
  <c r="B239" i="75"/>
  <c r="A239" i="75"/>
  <c r="B238" i="75"/>
  <c r="A238" i="75"/>
  <c r="B237" i="75"/>
  <c r="A237" i="75"/>
  <c r="E236" i="75"/>
  <c r="A236" i="75"/>
  <c r="B235" i="75"/>
  <c r="A235" i="75"/>
  <c r="B234" i="75"/>
  <c r="A234" i="75"/>
  <c r="B233" i="75"/>
  <c r="A233" i="75"/>
  <c r="B232" i="75"/>
  <c r="A232" i="75"/>
  <c r="B231" i="75"/>
  <c r="A231" i="75"/>
  <c r="E230" i="75"/>
  <c r="A230" i="75"/>
  <c r="A229" i="75"/>
  <c r="B228" i="75"/>
  <c r="A228" i="75"/>
  <c r="B227" i="75"/>
  <c r="A227" i="75"/>
  <c r="B226" i="75"/>
  <c r="A226" i="75"/>
  <c r="B225" i="75"/>
  <c r="A225" i="75"/>
  <c r="B224" i="75"/>
  <c r="A224" i="75"/>
  <c r="E223" i="75"/>
  <c r="B222" i="75"/>
  <c r="A222" i="75"/>
  <c r="B221" i="75"/>
  <c r="A221" i="75"/>
  <c r="B220" i="75"/>
  <c r="A220" i="75"/>
  <c r="B219" i="75"/>
  <c r="A219" i="75"/>
  <c r="B218" i="75"/>
  <c r="A218" i="75"/>
  <c r="E217" i="75"/>
  <c r="B216" i="75"/>
  <c r="A216" i="75"/>
  <c r="B215" i="75"/>
  <c r="A215" i="75"/>
  <c r="B214" i="75"/>
  <c r="A214" i="75"/>
  <c r="B213" i="75"/>
  <c r="A213" i="75"/>
  <c r="B212" i="75"/>
  <c r="A212" i="75"/>
  <c r="E211" i="75"/>
  <c r="B210" i="75"/>
  <c r="A210" i="75"/>
  <c r="B209" i="75"/>
  <c r="A209" i="75"/>
  <c r="B208" i="75"/>
  <c r="A208" i="75"/>
  <c r="B207" i="75"/>
  <c r="A207" i="75"/>
  <c r="B206" i="75"/>
  <c r="A206" i="75"/>
  <c r="E205" i="75"/>
  <c r="B204" i="75"/>
  <c r="A204" i="75"/>
  <c r="B203" i="75"/>
  <c r="A203" i="75"/>
  <c r="B202" i="75"/>
  <c r="A202" i="75"/>
  <c r="B201" i="75"/>
  <c r="A201" i="75"/>
  <c r="B200" i="75"/>
  <c r="A200" i="75"/>
  <c r="E199" i="75"/>
  <c r="A198" i="75"/>
  <c r="B197" i="75"/>
  <c r="A197" i="75"/>
  <c r="B196" i="75"/>
  <c r="A196" i="75"/>
  <c r="B195" i="75"/>
  <c r="A195" i="75"/>
  <c r="B194" i="75"/>
  <c r="A194" i="75"/>
  <c r="B193" i="75"/>
  <c r="A193" i="75"/>
  <c r="E192" i="75"/>
  <c r="B191" i="75"/>
  <c r="A191" i="75"/>
  <c r="B190" i="75"/>
  <c r="A190" i="75"/>
  <c r="B189" i="75"/>
  <c r="A189" i="75"/>
  <c r="B188" i="75"/>
  <c r="A188" i="75"/>
  <c r="B187" i="75"/>
  <c r="A187" i="75"/>
  <c r="E186" i="75"/>
  <c r="B185" i="75"/>
  <c r="A185" i="75"/>
  <c r="B184" i="75"/>
  <c r="A184" i="75"/>
  <c r="B183" i="75"/>
  <c r="A183" i="75"/>
  <c r="B182" i="75"/>
  <c r="A182" i="75"/>
  <c r="B181" i="75"/>
  <c r="A181" i="75"/>
  <c r="E180" i="75"/>
  <c r="B179" i="75"/>
  <c r="A179" i="75"/>
  <c r="B178" i="75"/>
  <c r="A178" i="75"/>
  <c r="B177" i="75"/>
  <c r="A177" i="75"/>
  <c r="B176" i="75"/>
  <c r="A176" i="75"/>
  <c r="B175" i="75"/>
  <c r="A175" i="75"/>
  <c r="E174" i="75"/>
  <c r="B173" i="75"/>
  <c r="A173" i="75"/>
  <c r="B172" i="75"/>
  <c r="A172" i="75"/>
  <c r="B171" i="75"/>
  <c r="A171" i="75"/>
  <c r="B170" i="75"/>
  <c r="A170" i="75"/>
  <c r="B169" i="75"/>
  <c r="A169" i="75"/>
  <c r="E168" i="75"/>
  <c r="A167" i="75"/>
  <c r="A166" i="75"/>
  <c r="B165" i="75"/>
  <c r="A165" i="75"/>
  <c r="B164" i="75"/>
  <c r="A164" i="75"/>
  <c r="B163" i="75"/>
  <c r="A163" i="75"/>
  <c r="B162" i="75"/>
  <c r="A162" i="75"/>
  <c r="B161" i="75"/>
  <c r="A161" i="75"/>
  <c r="E160" i="75"/>
  <c r="A160" i="75"/>
  <c r="B159" i="75"/>
  <c r="A159" i="75"/>
  <c r="B158" i="75"/>
  <c r="A158" i="75"/>
  <c r="B157" i="75"/>
  <c r="A157" i="75"/>
  <c r="B156" i="75"/>
  <c r="A156" i="75"/>
  <c r="B155" i="75"/>
  <c r="A155" i="75"/>
  <c r="E154" i="75"/>
  <c r="A154" i="75"/>
  <c r="B153" i="75"/>
  <c r="A153" i="75"/>
  <c r="B152" i="75"/>
  <c r="A152" i="75"/>
  <c r="B151" i="75"/>
  <c r="A151" i="75"/>
  <c r="B150" i="75"/>
  <c r="A150" i="75"/>
  <c r="B149" i="75"/>
  <c r="A149" i="75"/>
  <c r="E148" i="75"/>
  <c r="A148" i="75"/>
  <c r="B147" i="75"/>
  <c r="A147" i="75"/>
  <c r="B146" i="75"/>
  <c r="A146" i="75"/>
  <c r="B145" i="75"/>
  <c r="A145" i="75"/>
  <c r="B144" i="75"/>
  <c r="A144" i="75"/>
  <c r="B143" i="75"/>
  <c r="A143" i="75"/>
  <c r="E142" i="75"/>
  <c r="A142" i="75"/>
  <c r="B141" i="75"/>
  <c r="A141" i="75"/>
  <c r="B140" i="75"/>
  <c r="A140" i="75"/>
  <c r="B139" i="75"/>
  <c r="A139" i="75"/>
  <c r="B138" i="75"/>
  <c r="A138" i="75"/>
  <c r="B137" i="75"/>
  <c r="A137" i="75"/>
  <c r="E136" i="75"/>
  <c r="A136" i="75"/>
  <c r="A135" i="75"/>
  <c r="B134" i="75"/>
  <c r="A134" i="75"/>
  <c r="B133" i="75"/>
  <c r="A133" i="75"/>
  <c r="B132" i="75"/>
  <c r="A132" i="75"/>
  <c r="B131" i="75"/>
  <c r="A131" i="75"/>
  <c r="B130" i="75"/>
  <c r="A130" i="75"/>
  <c r="E129" i="75"/>
  <c r="A129" i="75"/>
  <c r="B128" i="75"/>
  <c r="A128" i="75"/>
  <c r="B127" i="75"/>
  <c r="A127" i="75"/>
  <c r="B126" i="75"/>
  <c r="A126" i="75"/>
  <c r="B125" i="75"/>
  <c r="A125" i="75"/>
  <c r="B124" i="75"/>
  <c r="A124" i="75"/>
  <c r="E123" i="75"/>
  <c r="A123" i="75"/>
  <c r="B122" i="75"/>
  <c r="A122" i="75"/>
  <c r="B121" i="75"/>
  <c r="A121" i="75"/>
  <c r="B120" i="75"/>
  <c r="A120" i="75"/>
  <c r="B119" i="75"/>
  <c r="A119" i="75"/>
  <c r="B118" i="75"/>
  <c r="A118" i="75"/>
  <c r="E117" i="75"/>
  <c r="A117" i="75"/>
  <c r="B116" i="75"/>
  <c r="A116" i="75"/>
  <c r="B115" i="75"/>
  <c r="A115" i="75"/>
  <c r="B114" i="75"/>
  <c r="A114" i="75"/>
  <c r="B113" i="75"/>
  <c r="A113" i="75"/>
  <c r="B112" i="75"/>
  <c r="A112" i="75"/>
  <c r="E111" i="75"/>
  <c r="A111" i="75"/>
  <c r="B110" i="75"/>
  <c r="A110" i="75"/>
  <c r="B109" i="75"/>
  <c r="A109" i="75"/>
  <c r="B108" i="75"/>
  <c r="A108" i="75"/>
  <c r="B107" i="75"/>
  <c r="A107" i="75"/>
  <c r="B106" i="75"/>
  <c r="A106" i="75"/>
  <c r="E105" i="75"/>
  <c r="A105" i="75"/>
  <c r="A104" i="75"/>
  <c r="B103" i="75"/>
  <c r="A103" i="75"/>
  <c r="B102" i="75"/>
  <c r="A102" i="75"/>
  <c r="B101" i="75"/>
  <c r="A101" i="75"/>
  <c r="B100" i="75"/>
  <c r="A100" i="75"/>
  <c r="B99" i="75"/>
  <c r="A99" i="75"/>
  <c r="E98" i="75"/>
  <c r="B97" i="75"/>
  <c r="A97" i="75"/>
  <c r="B96" i="75"/>
  <c r="A96" i="75"/>
  <c r="B95" i="75"/>
  <c r="A95" i="75"/>
  <c r="B94" i="75"/>
  <c r="A94" i="75"/>
  <c r="B93" i="75"/>
  <c r="A93" i="75"/>
  <c r="E92" i="75"/>
  <c r="A92" i="75"/>
  <c r="B91" i="75"/>
  <c r="A91" i="75"/>
  <c r="B90" i="75"/>
  <c r="A90" i="75"/>
  <c r="B89" i="75"/>
  <c r="A89" i="75"/>
  <c r="B88" i="75"/>
  <c r="A88" i="75"/>
  <c r="B87" i="75"/>
  <c r="A87" i="75"/>
  <c r="E86" i="75"/>
  <c r="A86" i="75"/>
  <c r="B85" i="75"/>
  <c r="A85" i="75"/>
  <c r="B84" i="75"/>
  <c r="A84" i="75"/>
  <c r="B83" i="75"/>
  <c r="A83" i="75"/>
  <c r="B82" i="75"/>
  <c r="A82" i="75"/>
  <c r="B81" i="75"/>
  <c r="A81" i="75"/>
  <c r="E80" i="75"/>
  <c r="A80" i="75"/>
  <c r="B79" i="75"/>
  <c r="A79" i="75"/>
  <c r="B78" i="75"/>
  <c r="A78" i="75"/>
  <c r="B77" i="75"/>
  <c r="A77" i="75"/>
  <c r="B76" i="75"/>
  <c r="A76" i="75"/>
  <c r="B75" i="75"/>
  <c r="A75" i="75"/>
  <c r="E74" i="75"/>
  <c r="A74" i="75"/>
  <c r="A73" i="75"/>
  <c r="B72" i="75"/>
  <c r="A72" i="75"/>
  <c r="B71" i="75"/>
  <c r="A71" i="75"/>
  <c r="B70" i="75"/>
  <c r="A70" i="75"/>
  <c r="B69" i="75"/>
  <c r="A69" i="75"/>
  <c r="B68" i="75"/>
  <c r="A68" i="75"/>
  <c r="E67" i="75"/>
  <c r="B66" i="75"/>
  <c r="A66" i="75"/>
  <c r="B65" i="75"/>
  <c r="A65" i="75"/>
  <c r="B64" i="75"/>
  <c r="A64" i="75"/>
  <c r="B63" i="75"/>
  <c r="A63" i="75"/>
  <c r="B62" i="75"/>
  <c r="A62" i="75"/>
  <c r="E61" i="75"/>
  <c r="B60" i="75"/>
  <c r="A60" i="75"/>
  <c r="B59" i="75"/>
  <c r="A59" i="75"/>
  <c r="B58" i="75"/>
  <c r="A58" i="75"/>
  <c r="B57" i="75"/>
  <c r="A57" i="75"/>
  <c r="B56" i="75"/>
  <c r="A56" i="75"/>
  <c r="E55" i="75"/>
  <c r="B54" i="75"/>
  <c r="A54" i="75"/>
  <c r="B53" i="75"/>
  <c r="A53" i="75"/>
  <c r="B52" i="75"/>
  <c r="A52" i="75"/>
  <c r="B51" i="75"/>
  <c r="A51" i="75"/>
  <c r="B50" i="75"/>
  <c r="A50" i="75"/>
  <c r="E49" i="75"/>
  <c r="B48" i="75"/>
  <c r="A48" i="75"/>
  <c r="B47" i="75"/>
  <c r="A47" i="75"/>
  <c r="B46" i="75"/>
  <c r="A46" i="75"/>
  <c r="B45" i="75"/>
  <c r="A45" i="75"/>
  <c r="B44" i="75"/>
  <c r="A44" i="75"/>
  <c r="E43" i="75"/>
  <c r="A42" i="75"/>
  <c r="B41" i="75"/>
  <c r="A41" i="75"/>
  <c r="B40" i="75"/>
  <c r="A40" i="75"/>
  <c r="B39" i="75"/>
  <c r="A39" i="75"/>
  <c r="B38" i="75"/>
  <c r="A38" i="75"/>
  <c r="B37" i="75"/>
  <c r="A37" i="75"/>
  <c r="E36" i="75"/>
  <c r="B35" i="75"/>
  <c r="A35" i="75"/>
  <c r="B34" i="75"/>
  <c r="A34" i="75"/>
  <c r="B33" i="75"/>
  <c r="A33" i="75"/>
  <c r="B32" i="75"/>
  <c r="A32" i="75"/>
  <c r="B31" i="75"/>
  <c r="A31" i="75"/>
  <c r="E30" i="75"/>
  <c r="B29" i="75"/>
  <c r="A29" i="75"/>
  <c r="B28" i="75"/>
  <c r="A28" i="75"/>
  <c r="B27" i="75"/>
  <c r="A27" i="75"/>
  <c r="B26" i="75"/>
  <c r="A26" i="75"/>
  <c r="B25" i="75"/>
  <c r="A25" i="75"/>
  <c r="E24" i="75"/>
  <c r="B23" i="75"/>
  <c r="A23" i="75"/>
  <c r="B22" i="75"/>
  <c r="A22" i="75"/>
  <c r="B21" i="75"/>
  <c r="A21" i="75"/>
  <c r="B20" i="75"/>
  <c r="A20" i="75"/>
  <c r="B19" i="75"/>
  <c r="A19" i="75"/>
  <c r="E18" i="75"/>
  <c r="B17" i="75"/>
  <c r="A17" i="75"/>
  <c r="B16" i="75"/>
  <c r="A16" i="75"/>
  <c r="B15" i="75"/>
  <c r="A15" i="75"/>
  <c r="B14" i="75"/>
  <c r="A14" i="75"/>
  <c r="B13" i="75"/>
  <c r="A13" i="75"/>
  <c r="E12" i="75"/>
  <c r="A11" i="75"/>
  <c r="A10" i="75"/>
  <c r="C4" i="75"/>
  <c r="C3" i="75"/>
  <c r="J23" i="66"/>
  <c r="O10" i="63"/>
  <c r="O170" i="24"/>
  <c r="O171" i="24"/>
  <c r="O172" i="24"/>
  <c r="O173" i="24"/>
  <c r="O174" i="24"/>
  <c r="O175" i="24"/>
  <c r="O176" i="24"/>
  <c r="O177" i="24"/>
  <c r="O178" i="24"/>
  <c r="O179" i="24"/>
  <c r="O180" i="24"/>
  <c r="O181" i="24"/>
  <c r="O182" i="24"/>
  <c r="O183" i="24"/>
  <c r="O184" i="24"/>
  <c r="O187" i="24"/>
  <c r="O188" i="24"/>
  <c r="O189" i="24"/>
  <c r="O190" i="24"/>
  <c r="O191" i="24"/>
  <c r="O192" i="24"/>
  <c r="O193" i="24"/>
  <c r="O194" i="24"/>
  <c r="O195" i="24"/>
  <c r="O196" i="24"/>
  <c r="O197" i="24"/>
  <c r="O224" i="24"/>
  <c r="O223" i="24" s="1"/>
  <c r="O228" i="24" s="1"/>
  <c r="P177" i="17"/>
  <c r="P154" i="17"/>
  <c r="P168" i="17"/>
  <c r="P164" i="17"/>
  <c r="P156" i="17"/>
  <c r="P160" i="17" s="1"/>
  <c r="P173" i="17" s="1"/>
  <c r="P68" i="17"/>
  <c r="P140" i="17"/>
  <c r="P133" i="17"/>
  <c r="P126" i="17"/>
  <c r="O216" i="24" s="1"/>
  <c r="O215" i="24" s="1"/>
  <c r="P119" i="17"/>
  <c r="P112" i="17"/>
  <c r="P105" i="17"/>
  <c r="P98" i="17"/>
  <c r="I363" i="75" s="1"/>
  <c r="P92" i="17"/>
  <c r="I362" i="75" s="1"/>
  <c r="P85" i="17"/>
  <c r="P79" i="17"/>
  <c r="P73" i="17"/>
  <c r="P70" i="17"/>
  <c r="P51" i="17"/>
  <c r="P30" i="17"/>
  <c r="P32" i="17"/>
  <c r="P31" i="17" s="1"/>
  <c r="P48" i="17" s="1"/>
  <c r="I321" i="75"/>
  <c r="I320" i="75"/>
  <c r="I319" i="75"/>
  <c r="I318" i="75"/>
  <c r="I315" i="75"/>
  <c r="I314" i="75"/>
  <c r="I313" i="75"/>
  <c r="I312" i="75"/>
  <c r="I309" i="75"/>
  <c r="I308" i="75"/>
  <c r="I307" i="75"/>
  <c r="I306" i="75"/>
  <c r="I303" i="75"/>
  <c r="I302" i="75"/>
  <c r="I301" i="75"/>
  <c r="I300" i="75"/>
  <c r="I297" i="75"/>
  <c r="I296" i="75"/>
  <c r="I295" i="75"/>
  <c r="I294" i="75"/>
  <c r="I290" i="75"/>
  <c r="I289" i="75"/>
  <c r="I288" i="75"/>
  <c r="I287" i="75"/>
  <c r="I286" i="75"/>
  <c r="I284" i="75"/>
  <c r="I283" i="75"/>
  <c r="I282" i="75"/>
  <c r="I281" i="75"/>
  <c r="I280" i="75"/>
  <c r="I278" i="75"/>
  <c r="I277" i="75"/>
  <c r="I276" i="75"/>
  <c r="I275" i="75"/>
  <c r="I274" i="75"/>
  <c r="I272" i="75"/>
  <c r="I271" i="75"/>
  <c r="I270" i="75"/>
  <c r="I269" i="75"/>
  <c r="I268" i="75"/>
  <c r="I266" i="75"/>
  <c r="I265" i="75"/>
  <c r="I264" i="75"/>
  <c r="I263" i="75"/>
  <c r="I259" i="75"/>
  <c r="I258" i="75"/>
  <c r="I257" i="75"/>
  <c r="I256" i="75"/>
  <c r="I253" i="75"/>
  <c r="I252" i="75"/>
  <c r="I251" i="75"/>
  <c r="I250" i="75"/>
  <c r="I247" i="75"/>
  <c r="I246" i="75"/>
  <c r="I245" i="75"/>
  <c r="I244" i="75"/>
  <c r="I241" i="75"/>
  <c r="I240" i="75"/>
  <c r="I239" i="75"/>
  <c r="I238" i="75"/>
  <c r="I235" i="75"/>
  <c r="I234" i="75"/>
  <c r="I233" i="75"/>
  <c r="I232" i="75"/>
  <c r="I228" i="75"/>
  <c r="I227" i="75"/>
  <c r="I226" i="75"/>
  <c r="I225" i="75"/>
  <c r="I222" i="75"/>
  <c r="I221" i="75"/>
  <c r="I220" i="75"/>
  <c r="I219" i="75"/>
  <c r="I216" i="75"/>
  <c r="I215" i="75"/>
  <c r="I214" i="75"/>
  <c r="I213" i="75"/>
  <c r="I212" i="75"/>
  <c r="I210" i="75"/>
  <c r="I209" i="75"/>
  <c r="I208" i="75"/>
  <c r="I207" i="75"/>
  <c r="I206" i="75"/>
  <c r="I204" i="75"/>
  <c r="I203" i="75"/>
  <c r="I202" i="75"/>
  <c r="I201" i="75"/>
  <c r="I200" i="75"/>
  <c r="I197" i="75"/>
  <c r="I196" i="75"/>
  <c r="I195" i="75"/>
  <c r="I194" i="75"/>
  <c r="I193" i="75"/>
  <c r="I191" i="75"/>
  <c r="I190" i="75"/>
  <c r="I189" i="75"/>
  <c r="I188" i="75"/>
  <c r="I187" i="75"/>
  <c r="I185" i="75"/>
  <c r="I184" i="75"/>
  <c r="I183" i="75"/>
  <c r="I182" i="75"/>
  <c r="I181" i="75"/>
  <c r="I179" i="75"/>
  <c r="I178" i="75"/>
  <c r="I177" i="75"/>
  <c r="I176" i="75"/>
  <c r="I173" i="75"/>
  <c r="I172" i="75"/>
  <c r="I171" i="75"/>
  <c r="I170" i="75"/>
  <c r="P1247" i="20"/>
  <c r="P1238" i="20"/>
  <c r="P1229" i="20"/>
  <c r="P1220" i="20"/>
  <c r="P1211" i="20"/>
  <c r="P1201" i="20"/>
  <c r="P1192" i="20"/>
  <c r="P1183" i="20"/>
  <c r="P1174" i="20"/>
  <c r="P1165" i="20"/>
  <c r="P1155" i="20"/>
  <c r="P1146" i="20"/>
  <c r="P1137" i="20"/>
  <c r="P1128" i="20"/>
  <c r="P1119" i="20"/>
  <c r="P1109" i="20"/>
  <c r="P1100" i="20"/>
  <c r="P1091" i="20"/>
  <c r="P1082" i="20"/>
  <c r="P1073" i="20"/>
  <c r="P1063" i="20"/>
  <c r="P1054" i="20"/>
  <c r="P1045" i="20"/>
  <c r="P1036" i="20"/>
  <c r="P1026" i="20"/>
  <c r="P1024" i="20"/>
  <c r="P997" i="20"/>
  <c r="P988" i="20"/>
  <c r="P979" i="20"/>
  <c r="P970" i="20"/>
  <c r="P961" i="20"/>
  <c r="P951" i="20"/>
  <c r="P942" i="20"/>
  <c r="P933" i="20"/>
  <c r="P924" i="20"/>
  <c r="P915" i="20"/>
  <c r="P905" i="20"/>
  <c r="P896" i="20"/>
  <c r="P887" i="20"/>
  <c r="P878" i="20"/>
  <c r="P869" i="20"/>
  <c r="P859" i="20"/>
  <c r="P850" i="20"/>
  <c r="P841" i="20"/>
  <c r="P832" i="20"/>
  <c r="P823" i="20"/>
  <c r="P813" i="20"/>
  <c r="P804" i="20"/>
  <c r="P795" i="20"/>
  <c r="P786" i="20"/>
  <c r="P777" i="20"/>
  <c r="P775" i="20"/>
  <c r="P748" i="20"/>
  <c r="P739" i="20"/>
  <c r="P730" i="20"/>
  <c r="P721" i="20"/>
  <c r="P712" i="20"/>
  <c r="P702" i="20"/>
  <c r="P693" i="20"/>
  <c r="P684" i="20"/>
  <c r="P675" i="20"/>
  <c r="P666" i="20"/>
  <c r="P656" i="20"/>
  <c r="P647" i="20"/>
  <c r="P638" i="20"/>
  <c r="P629" i="20"/>
  <c r="P620" i="20"/>
  <c r="P610" i="20"/>
  <c r="P601" i="20"/>
  <c r="P592" i="20"/>
  <c r="P583" i="20"/>
  <c r="P574" i="20"/>
  <c r="P564" i="20"/>
  <c r="P555" i="20"/>
  <c r="P546" i="20"/>
  <c r="P537" i="20"/>
  <c r="P528" i="20"/>
  <c r="P526" i="20"/>
  <c r="P499" i="20"/>
  <c r="P490" i="20"/>
  <c r="P481" i="20"/>
  <c r="P472" i="20"/>
  <c r="P463" i="20"/>
  <c r="P453" i="20"/>
  <c r="P444" i="20"/>
  <c r="P435" i="20"/>
  <c r="P426" i="20"/>
  <c r="P417" i="20"/>
  <c r="P407" i="20"/>
  <c r="P398" i="20"/>
  <c r="P389" i="20"/>
  <c r="P380" i="20"/>
  <c r="P371" i="20"/>
  <c r="P361" i="20"/>
  <c r="P352" i="20"/>
  <c r="P343" i="20"/>
  <c r="P334" i="20"/>
  <c r="P325" i="20"/>
  <c r="P315" i="20"/>
  <c r="P306" i="20"/>
  <c r="P297" i="20"/>
  <c r="P288" i="20"/>
  <c r="P279" i="20"/>
  <c r="P277" i="20"/>
  <c r="P250" i="20"/>
  <c r="P241" i="20"/>
  <c r="P232" i="20"/>
  <c r="P223" i="20"/>
  <c r="P214" i="20"/>
  <c r="P204" i="20"/>
  <c r="P195" i="20"/>
  <c r="P186" i="20"/>
  <c r="P177" i="20"/>
  <c r="P168" i="20"/>
  <c r="P158" i="20"/>
  <c r="P149" i="20"/>
  <c r="P140" i="20"/>
  <c r="P131" i="20"/>
  <c r="P122" i="20"/>
  <c r="P112" i="20"/>
  <c r="P103" i="20"/>
  <c r="P94" i="20"/>
  <c r="P85" i="20"/>
  <c r="P76" i="20"/>
  <c r="P66" i="20"/>
  <c r="P57" i="20"/>
  <c r="P48" i="20"/>
  <c r="P39" i="20"/>
  <c r="P28" i="20"/>
  <c r="I8" i="75" s="1"/>
  <c r="P30" i="20"/>
  <c r="I383" i="75" l="1"/>
  <c r="I341" i="75"/>
  <c r="I340" i="75" s="1"/>
  <c r="I324" i="75"/>
  <c r="I323" i="75" s="1"/>
  <c r="I376" i="75" s="1"/>
  <c r="AQ224" i="32"/>
  <c r="I192" i="75"/>
  <c r="I273" i="75"/>
  <c r="I211" i="75"/>
  <c r="BH224" i="32"/>
  <c r="I180" i="75"/>
  <c r="I199" i="75"/>
  <c r="I285" i="75"/>
  <c r="Z224" i="32"/>
  <c r="AU125" i="77"/>
  <c r="BJ380" i="75"/>
  <c r="I17" i="75"/>
  <c r="O18" i="24"/>
  <c r="I37" i="75"/>
  <c r="O38" i="24"/>
  <c r="I54" i="75"/>
  <c r="O55" i="24"/>
  <c r="I21" i="75"/>
  <c r="O22" i="24"/>
  <c r="I31" i="75"/>
  <c r="O32" i="24"/>
  <c r="I48" i="75"/>
  <c r="O49" i="24"/>
  <c r="I58" i="75"/>
  <c r="O59" i="24"/>
  <c r="I72" i="75"/>
  <c r="O73" i="24"/>
  <c r="I85" i="75"/>
  <c r="O86" i="24"/>
  <c r="I14" i="75"/>
  <c r="O15" i="24"/>
  <c r="I19" i="75"/>
  <c r="O20" i="24"/>
  <c r="I23" i="75"/>
  <c r="O24" i="24"/>
  <c r="I28" i="75"/>
  <c r="O29" i="24"/>
  <c r="I33" i="75"/>
  <c r="O34" i="24"/>
  <c r="I38" i="75"/>
  <c r="O39" i="24"/>
  <c r="I46" i="75"/>
  <c r="O47" i="24"/>
  <c r="I51" i="75"/>
  <c r="O52" i="24"/>
  <c r="I56" i="75"/>
  <c r="O57" i="24"/>
  <c r="I60" i="75"/>
  <c r="O61" i="24"/>
  <c r="I65" i="75"/>
  <c r="O66" i="24"/>
  <c r="I70" i="75"/>
  <c r="O71" i="24"/>
  <c r="I78" i="75"/>
  <c r="O79" i="24"/>
  <c r="I83" i="75"/>
  <c r="O84" i="24"/>
  <c r="I88" i="75"/>
  <c r="O89" i="24"/>
  <c r="I93" i="75"/>
  <c r="O94" i="24"/>
  <c r="I97" i="75"/>
  <c r="O98" i="24"/>
  <c r="I102" i="75"/>
  <c r="O103" i="24"/>
  <c r="I106" i="75"/>
  <c r="O107" i="24"/>
  <c r="I110" i="75"/>
  <c r="O111" i="24"/>
  <c r="I115" i="75"/>
  <c r="O116" i="24"/>
  <c r="I120" i="75"/>
  <c r="O121" i="24"/>
  <c r="I125" i="75"/>
  <c r="O126" i="24"/>
  <c r="I130" i="75"/>
  <c r="O131" i="24"/>
  <c r="I134" i="75"/>
  <c r="O135" i="24"/>
  <c r="I138" i="75"/>
  <c r="O139" i="24"/>
  <c r="I143" i="75"/>
  <c r="O144" i="24"/>
  <c r="I147" i="75"/>
  <c r="O148" i="24"/>
  <c r="I152" i="75"/>
  <c r="O153" i="24"/>
  <c r="I157" i="75"/>
  <c r="O158" i="24"/>
  <c r="I162" i="75"/>
  <c r="O163" i="24"/>
  <c r="I169" i="75"/>
  <c r="I168" i="75" s="1"/>
  <c r="I224" i="75"/>
  <c r="I223" i="75" s="1"/>
  <c r="I249" i="75"/>
  <c r="I248" i="75" s="1"/>
  <c r="I311" i="75"/>
  <c r="I310" i="75" s="1"/>
  <c r="P84" i="17"/>
  <c r="I361" i="75"/>
  <c r="I360" i="75" s="1"/>
  <c r="P111" i="17"/>
  <c r="I367" i="75"/>
  <c r="I366" i="75" s="1"/>
  <c r="P139" i="17"/>
  <c r="I375" i="75"/>
  <c r="I374" i="75" s="1"/>
  <c r="I205" i="75"/>
  <c r="O206" i="24"/>
  <c r="O169" i="24"/>
  <c r="O168" i="24" s="1"/>
  <c r="I27" i="75"/>
  <c r="O28" i="24"/>
  <c r="I45" i="75"/>
  <c r="O46" i="24"/>
  <c r="I59" i="75"/>
  <c r="O60" i="24"/>
  <c r="I64" i="75"/>
  <c r="O65" i="24"/>
  <c r="I69" i="75"/>
  <c r="O70" i="24"/>
  <c r="I77" i="75"/>
  <c r="O78" i="24"/>
  <c r="I82" i="75"/>
  <c r="O83" i="24"/>
  <c r="I87" i="75"/>
  <c r="O88" i="24"/>
  <c r="I91" i="75"/>
  <c r="O92" i="24"/>
  <c r="I96" i="75"/>
  <c r="O97" i="24"/>
  <c r="I101" i="75"/>
  <c r="O102" i="24"/>
  <c r="I109" i="75"/>
  <c r="O110" i="24"/>
  <c r="I114" i="75"/>
  <c r="O115" i="24"/>
  <c r="I119" i="75"/>
  <c r="O120" i="24"/>
  <c r="I124" i="75"/>
  <c r="O125" i="24"/>
  <c r="I128" i="75"/>
  <c r="O129" i="24"/>
  <c r="I133" i="75"/>
  <c r="O134" i="24"/>
  <c r="I137" i="75"/>
  <c r="O138" i="24"/>
  <c r="I141" i="75"/>
  <c r="O142" i="24"/>
  <c r="I146" i="75"/>
  <c r="O147" i="24"/>
  <c r="I151" i="75"/>
  <c r="O152" i="24"/>
  <c r="I156" i="75"/>
  <c r="O157" i="24"/>
  <c r="I161" i="75"/>
  <c r="O162" i="24"/>
  <c r="I165" i="75"/>
  <c r="O166" i="24"/>
  <c r="I218" i="75"/>
  <c r="I217" i="75" s="1"/>
  <c r="I243" i="75"/>
  <c r="I242" i="75" s="1"/>
  <c r="I262" i="75"/>
  <c r="I261" i="75" s="1"/>
  <c r="I305" i="75"/>
  <c r="I304" i="75" s="1"/>
  <c r="P78" i="17"/>
  <c r="I359" i="75"/>
  <c r="I358" i="75" s="1"/>
  <c r="P104" i="17"/>
  <c r="I365" i="75"/>
  <c r="I364" i="75" s="1"/>
  <c r="P132" i="17"/>
  <c r="I373" i="75"/>
  <c r="I372" i="75" s="1"/>
  <c r="P180" i="17"/>
  <c r="O218" i="24"/>
  <c r="O217" i="24" s="1"/>
  <c r="O212" i="24"/>
  <c r="O211" i="24" s="1"/>
  <c r="O207" i="24"/>
  <c r="I32" i="75"/>
  <c r="O33" i="24"/>
  <c r="I16" i="75"/>
  <c r="O17" i="24"/>
  <c r="I40" i="75"/>
  <c r="O41" i="24"/>
  <c r="I63" i="75"/>
  <c r="O64" i="24"/>
  <c r="I76" i="75"/>
  <c r="O77" i="24"/>
  <c r="I90" i="75"/>
  <c r="O91" i="24"/>
  <c r="I95" i="75"/>
  <c r="O96" i="24"/>
  <c r="I100" i="75"/>
  <c r="O101" i="24"/>
  <c r="I108" i="75"/>
  <c r="O109" i="24"/>
  <c r="I113" i="75"/>
  <c r="O114" i="24"/>
  <c r="I118" i="75"/>
  <c r="O119" i="24"/>
  <c r="I122" i="75"/>
  <c r="O123" i="24"/>
  <c r="I127" i="75"/>
  <c r="O128" i="24"/>
  <c r="I132" i="75"/>
  <c r="O133" i="24"/>
  <c r="I140" i="75"/>
  <c r="O141" i="24"/>
  <c r="I145" i="75"/>
  <c r="O146" i="24"/>
  <c r="I150" i="75"/>
  <c r="O151" i="24"/>
  <c r="I155" i="75"/>
  <c r="O156" i="24"/>
  <c r="I159" i="75"/>
  <c r="O160" i="24"/>
  <c r="I164" i="75"/>
  <c r="O165" i="24"/>
  <c r="I237" i="75"/>
  <c r="I236" i="75" s="1"/>
  <c r="I299" i="75"/>
  <c r="I298" i="75" s="1"/>
  <c r="P72" i="17"/>
  <c r="I357" i="75"/>
  <c r="I356" i="75" s="1"/>
  <c r="P125" i="17"/>
  <c r="I371" i="75"/>
  <c r="I370" i="75" s="1"/>
  <c r="O220" i="24"/>
  <c r="O219" i="24" s="1"/>
  <c r="O208" i="24"/>
  <c r="O202" i="24"/>
  <c r="O201" i="24" s="1"/>
  <c r="I22" i="75"/>
  <c r="O23" i="24"/>
  <c r="I41" i="75"/>
  <c r="O42" i="24"/>
  <c r="I50" i="75"/>
  <c r="O51" i="24"/>
  <c r="I13" i="75"/>
  <c r="O14" i="24"/>
  <c r="I26" i="75"/>
  <c r="O27" i="24"/>
  <c r="I35" i="75"/>
  <c r="O36" i="24"/>
  <c r="I44" i="75"/>
  <c r="O45" i="24"/>
  <c r="I53" i="75"/>
  <c r="O54" i="24"/>
  <c r="I68" i="75"/>
  <c r="O69" i="24"/>
  <c r="I81" i="75"/>
  <c r="O82" i="24"/>
  <c r="I15" i="75"/>
  <c r="O16" i="24"/>
  <c r="I20" i="75"/>
  <c r="O21" i="24"/>
  <c r="I25" i="75"/>
  <c r="O26" i="24"/>
  <c r="I29" i="75"/>
  <c r="O30" i="24"/>
  <c r="I34" i="75"/>
  <c r="O35" i="24"/>
  <c r="I39" i="75"/>
  <c r="O40" i="24"/>
  <c r="I47" i="75"/>
  <c r="O48" i="24"/>
  <c r="I52" i="75"/>
  <c r="O53" i="24"/>
  <c r="I57" i="75"/>
  <c r="O58" i="24"/>
  <c r="I62" i="75"/>
  <c r="O63" i="24"/>
  <c r="I66" i="75"/>
  <c r="O67" i="24"/>
  <c r="I71" i="75"/>
  <c r="O72" i="24"/>
  <c r="I75" i="75"/>
  <c r="O76" i="24"/>
  <c r="I79" i="75"/>
  <c r="O80" i="24"/>
  <c r="I84" i="75"/>
  <c r="O85" i="24"/>
  <c r="I89" i="75"/>
  <c r="O90" i="24"/>
  <c r="I94" i="75"/>
  <c r="O95" i="24"/>
  <c r="I99" i="75"/>
  <c r="O100" i="24"/>
  <c r="I103" i="75"/>
  <c r="O104" i="24"/>
  <c r="I107" i="75"/>
  <c r="O108" i="24"/>
  <c r="I112" i="75"/>
  <c r="O113" i="24"/>
  <c r="I116" i="75"/>
  <c r="O117" i="24"/>
  <c r="I121" i="75"/>
  <c r="O122" i="24"/>
  <c r="I126" i="75"/>
  <c r="O127" i="24"/>
  <c r="I131" i="75"/>
  <c r="O132" i="24"/>
  <c r="I139" i="75"/>
  <c r="O140" i="24"/>
  <c r="I144" i="75"/>
  <c r="O145" i="24"/>
  <c r="I149" i="75"/>
  <c r="O150" i="24"/>
  <c r="I153" i="75"/>
  <c r="O154" i="24"/>
  <c r="I158" i="75"/>
  <c r="O159" i="24"/>
  <c r="I163" i="75"/>
  <c r="O164" i="24"/>
  <c r="I175" i="75"/>
  <c r="I174" i="75" s="1"/>
  <c r="I231" i="75"/>
  <c r="I230" i="75" s="1"/>
  <c r="I255" i="75"/>
  <c r="I254" i="75" s="1"/>
  <c r="I293" i="75"/>
  <c r="I292" i="75" s="1"/>
  <c r="I317" i="75"/>
  <c r="I316" i="75" s="1"/>
  <c r="P118" i="17"/>
  <c r="I369" i="75"/>
  <c r="I368" i="75" s="1"/>
  <c r="I186" i="75"/>
  <c r="I267" i="75"/>
  <c r="I279" i="75"/>
  <c r="P146" i="17"/>
  <c r="P149" i="17" s="1"/>
  <c r="J26" i="66" s="1"/>
  <c r="O214" i="24"/>
  <c r="O213" i="24" s="1"/>
  <c r="O210" i="24"/>
  <c r="O209" i="24" s="1"/>
  <c r="O204" i="24"/>
  <c r="O203" i="24" s="1"/>
  <c r="O186" i="24"/>
  <c r="O185" i="24" s="1"/>
  <c r="I355" i="75"/>
  <c r="I354" i="75" s="1"/>
  <c r="O200" i="24"/>
  <c r="O10" i="24"/>
  <c r="AG7" i="66" s="1"/>
  <c r="P69" i="17"/>
  <c r="P1210" i="20"/>
  <c r="P1164" i="20"/>
  <c r="P1118" i="20"/>
  <c r="P1072" i="20"/>
  <c r="P1025" i="20"/>
  <c r="P960" i="20"/>
  <c r="P914" i="20"/>
  <c r="P868" i="20"/>
  <c r="P822" i="20"/>
  <c r="P776" i="20"/>
  <c r="P711" i="20"/>
  <c r="P665" i="20"/>
  <c r="P619" i="20"/>
  <c r="P573" i="20"/>
  <c r="P527" i="20"/>
  <c r="P462" i="20"/>
  <c r="P416" i="20"/>
  <c r="P370" i="20"/>
  <c r="P324" i="20"/>
  <c r="P278" i="20"/>
  <c r="P213" i="20"/>
  <c r="P167" i="20"/>
  <c r="P121" i="20"/>
  <c r="P75" i="20"/>
  <c r="P29" i="20"/>
  <c r="P1256" i="20" l="1"/>
  <c r="P259" i="20"/>
  <c r="O112" i="24"/>
  <c r="I198" i="75"/>
  <c r="P508" i="20"/>
  <c r="O93" i="24"/>
  <c r="O75" i="24"/>
  <c r="O25" i="24"/>
  <c r="O68" i="24"/>
  <c r="O50" i="24"/>
  <c r="P757" i="20"/>
  <c r="I111" i="75"/>
  <c r="I74" i="75"/>
  <c r="I24" i="75"/>
  <c r="I67" i="75"/>
  <c r="I49" i="75"/>
  <c r="I353" i="75"/>
  <c r="I322" i="75" s="1"/>
  <c r="I291" i="75"/>
  <c r="I229" i="75"/>
  <c r="I167" i="75"/>
  <c r="P1006" i="20"/>
  <c r="O149" i="24"/>
  <c r="O62" i="24"/>
  <c r="O81" i="24"/>
  <c r="O13" i="24"/>
  <c r="O155" i="24"/>
  <c r="O99" i="24"/>
  <c r="I136" i="75"/>
  <c r="I86" i="75"/>
  <c r="O205" i="24"/>
  <c r="I129" i="75"/>
  <c r="I92" i="75"/>
  <c r="I18" i="75"/>
  <c r="I30" i="75"/>
  <c r="I43" i="75"/>
  <c r="I117" i="75"/>
  <c r="O137" i="24"/>
  <c r="O130" i="24"/>
  <c r="O19" i="24"/>
  <c r="O31" i="24"/>
  <c r="O44" i="24"/>
  <c r="O118" i="24"/>
  <c r="I160" i="75"/>
  <c r="I123" i="75"/>
  <c r="I142" i="75"/>
  <c r="I105" i="75"/>
  <c r="I55" i="75"/>
  <c r="I36" i="75"/>
  <c r="I148" i="75"/>
  <c r="I98" i="75"/>
  <c r="I61" i="75"/>
  <c r="I80" i="75"/>
  <c r="I12" i="75"/>
  <c r="I154" i="75"/>
  <c r="I260" i="75"/>
  <c r="O161" i="24"/>
  <c r="O124" i="24"/>
  <c r="O143" i="24"/>
  <c r="O106" i="24"/>
  <c r="O87" i="24"/>
  <c r="O56" i="24"/>
  <c r="O37" i="24"/>
  <c r="O199" i="24"/>
  <c r="A85" i="56"/>
  <c r="A84" i="56"/>
  <c r="A83" i="56"/>
  <c r="A82" i="56"/>
  <c r="A81" i="56"/>
  <c r="A85" i="32"/>
  <c r="A84" i="32"/>
  <c r="A83" i="32"/>
  <c r="A82" i="32"/>
  <c r="P1257" i="20" l="1"/>
  <c r="J24" i="66" s="1"/>
  <c r="O198" i="24"/>
  <c r="O167" i="24" s="1"/>
  <c r="O221" i="24" s="1"/>
  <c r="I166" i="75"/>
  <c r="I11" i="75"/>
  <c r="I104" i="75"/>
  <c r="I73" i="75"/>
  <c r="O43" i="24"/>
  <c r="I42" i="75"/>
  <c r="O12" i="24"/>
  <c r="I135" i="75"/>
  <c r="O105" i="24"/>
  <c r="O136" i="24"/>
  <c r="O74" i="24"/>
  <c r="BJ221" i="56"/>
  <c r="P148" i="17" l="1"/>
  <c r="I10" i="75"/>
  <c r="O11" i="24"/>
  <c r="H53" i="17"/>
  <c r="G342" i="75" s="1"/>
  <c r="H54" i="17"/>
  <c r="H55" i="17"/>
  <c r="H56" i="17"/>
  <c r="H57" i="17"/>
  <c r="G346" i="75" s="1"/>
  <c r="H58" i="17"/>
  <c r="G191" i="56" s="1"/>
  <c r="H59" i="17"/>
  <c r="H60" i="17"/>
  <c r="H61" i="17"/>
  <c r="G195" i="24" s="1"/>
  <c r="H62" i="17"/>
  <c r="B186" i="56"/>
  <c r="B54" i="17"/>
  <c r="B55" i="17"/>
  <c r="B344" i="75" s="1"/>
  <c r="B56" i="17"/>
  <c r="B189" i="56" s="1"/>
  <c r="B57" i="17"/>
  <c r="B190" i="57" s="1"/>
  <c r="B58" i="17"/>
  <c r="B59" i="17"/>
  <c r="B348" i="75" s="1"/>
  <c r="B60" i="17"/>
  <c r="B193" i="53" s="1"/>
  <c r="B61" i="17"/>
  <c r="B62" i="17"/>
  <c r="B14" i="17"/>
  <c r="B33" i="17" s="1"/>
  <c r="B15" i="17"/>
  <c r="B34" i="17" s="1"/>
  <c r="B326" i="75" s="1"/>
  <c r="B16" i="17"/>
  <c r="B35" i="17" s="1"/>
  <c r="B327" i="75" s="1"/>
  <c r="B17" i="17"/>
  <c r="B36" i="17" s="1"/>
  <c r="B328" i="75" s="1"/>
  <c r="B18" i="17"/>
  <c r="B37" i="17" s="1"/>
  <c r="B173" i="56" s="1"/>
  <c r="B19" i="17"/>
  <c r="B38" i="17" s="1"/>
  <c r="C2" i="57"/>
  <c r="C2" i="58"/>
  <c r="H167" i="17"/>
  <c r="G114" i="20"/>
  <c r="G23" i="66"/>
  <c r="H23" i="66"/>
  <c r="I23" i="66"/>
  <c r="K23" i="66"/>
  <c r="M64" i="17"/>
  <c r="M70" i="17"/>
  <c r="M73" i="17"/>
  <c r="M79" i="17"/>
  <c r="M78" i="17" s="1"/>
  <c r="M85" i="17"/>
  <c r="M92" i="17"/>
  <c r="L207" i="24" s="1"/>
  <c r="M98" i="17"/>
  <c r="M105" i="17"/>
  <c r="M104" i="17" s="1"/>
  <c r="M112" i="17"/>
  <c r="M111" i="17" s="1"/>
  <c r="M119" i="17"/>
  <c r="I213" i="53" s="1"/>
  <c r="I212" i="53" s="1"/>
  <c r="M126" i="17"/>
  <c r="M125" i="17" s="1"/>
  <c r="M133" i="17"/>
  <c r="M132" i="17" s="1"/>
  <c r="M140" i="17"/>
  <c r="M139" i="17" s="1"/>
  <c r="M32" i="17"/>
  <c r="M31" i="17" s="1"/>
  <c r="M48" i="17" s="1"/>
  <c r="N64" i="17"/>
  <c r="N70" i="17"/>
  <c r="I199" i="58" s="1"/>
  <c r="I198" i="58" s="1"/>
  <c r="N73" i="17"/>
  <c r="N72" i="17" s="1"/>
  <c r="N79" i="17"/>
  <c r="N85" i="17"/>
  <c r="N92" i="17"/>
  <c r="N98" i="17"/>
  <c r="M208" i="24" s="1"/>
  <c r="N105" i="17"/>
  <c r="M210" i="24" s="1"/>
  <c r="M209" i="24" s="1"/>
  <c r="N112" i="17"/>
  <c r="N111" i="17" s="1"/>
  <c r="N119" i="17"/>
  <c r="N126" i="17"/>
  <c r="N125" i="17" s="1"/>
  <c r="N133" i="17"/>
  <c r="M218" i="24" s="1"/>
  <c r="M217" i="24" s="1"/>
  <c r="N140" i="17"/>
  <c r="N32" i="17"/>
  <c r="N31" i="17" s="1"/>
  <c r="N48" i="17" s="1"/>
  <c r="O64" i="17"/>
  <c r="O70" i="17"/>
  <c r="O73" i="17"/>
  <c r="I201" i="57" s="1"/>
  <c r="I200" i="57" s="1"/>
  <c r="O79" i="17"/>
  <c r="O78" i="17" s="1"/>
  <c r="O85" i="17"/>
  <c r="O92" i="17"/>
  <c r="O98" i="17"/>
  <c r="N208" i="24" s="1"/>
  <c r="O105" i="17"/>
  <c r="O104" i="17" s="1"/>
  <c r="O112" i="17"/>
  <c r="O111" i="17" s="1"/>
  <c r="O119" i="17"/>
  <c r="I213" i="57" s="1"/>
  <c r="I212" i="57" s="1"/>
  <c r="O126" i="17"/>
  <c r="O133" i="17"/>
  <c r="O132" i="17" s="1"/>
  <c r="O140" i="17"/>
  <c r="O139" i="17" s="1"/>
  <c r="O32" i="17"/>
  <c r="O31" i="17" s="1"/>
  <c r="O48" i="17" s="1"/>
  <c r="Q64" i="17"/>
  <c r="Q70" i="17"/>
  <c r="Q73" i="17"/>
  <c r="Q72" i="17" s="1"/>
  <c r="Q79" i="17"/>
  <c r="Q85" i="17"/>
  <c r="I205" i="56" s="1"/>
  <c r="Q92" i="17"/>
  <c r="P207" i="24" s="1"/>
  <c r="Q98" i="17"/>
  <c r="P208" i="24" s="1"/>
  <c r="Q105" i="17"/>
  <c r="Q112" i="17"/>
  <c r="Q119" i="17"/>
  <c r="Q118" i="17" s="1"/>
  <c r="Q126" i="17"/>
  <c r="Q125" i="17" s="1"/>
  <c r="Q133" i="17"/>
  <c r="I217" i="56" s="1"/>
  <c r="I216" i="56" s="1"/>
  <c r="Q140" i="17"/>
  <c r="P220" i="24" s="1"/>
  <c r="P219" i="24" s="1"/>
  <c r="Q31" i="17"/>
  <c r="Q48" i="17" s="1"/>
  <c r="AO16" i="52"/>
  <c r="AP16" i="52" s="1"/>
  <c r="AO17" i="52"/>
  <c r="AP17" i="52" s="1"/>
  <c r="AO18" i="52"/>
  <c r="AP18" i="52" s="1"/>
  <c r="AO19" i="52"/>
  <c r="AP19" i="52" s="1"/>
  <c r="AO20" i="52"/>
  <c r="AP20" i="52" s="1"/>
  <c r="AO21" i="52"/>
  <c r="AP21" i="52" s="1"/>
  <c r="AO25" i="52"/>
  <c r="AP25" i="52" s="1"/>
  <c r="AO26" i="52"/>
  <c r="AP26" i="52" s="1"/>
  <c r="AO27" i="52"/>
  <c r="AP27" i="52" s="1"/>
  <c r="AO28" i="52"/>
  <c r="AP28" i="52" s="1"/>
  <c r="AO29" i="52"/>
  <c r="AP29" i="52" s="1"/>
  <c r="AO30" i="52"/>
  <c r="AP30" i="52" s="1"/>
  <c r="AO34" i="52"/>
  <c r="AP34" i="52" s="1"/>
  <c r="AO35" i="52"/>
  <c r="AP35" i="52" s="1"/>
  <c r="AO36" i="52"/>
  <c r="AP36" i="52" s="1"/>
  <c r="AO37" i="52"/>
  <c r="AP37" i="52" s="1"/>
  <c r="AO38" i="52"/>
  <c r="AP38" i="52" s="1"/>
  <c r="AO39" i="52"/>
  <c r="AP39" i="52" s="1"/>
  <c r="AO43" i="52"/>
  <c r="AP43" i="52" s="1"/>
  <c r="AO44" i="52"/>
  <c r="AP44" i="52" s="1"/>
  <c r="AO45" i="52"/>
  <c r="AP45" i="52" s="1"/>
  <c r="AO46" i="52"/>
  <c r="AP46" i="52" s="1"/>
  <c r="AO47" i="52"/>
  <c r="AP47" i="52" s="1"/>
  <c r="AO48" i="52"/>
  <c r="AP48" i="52" s="1"/>
  <c r="AO52" i="52"/>
  <c r="AP52" i="52" s="1"/>
  <c r="AO53" i="52"/>
  <c r="AP53" i="52" s="1"/>
  <c r="AO54" i="52"/>
  <c r="AP54" i="52" s="1"/>
  <c r="AO55" i="52"/>
  <c r="AP55" i="52" s="1"/>
  <c r="AO56" i="52"/>
  <c r="AP56" i="52" s="1"/>
  <c r="AO57" i="52"/>
  <c r="AP57" i="52" s="1"/>
  <c r="AO58" i="52"/>
  <c r="AP58" i="52" s="1"/>
  <c r="AO59" i="52"/>
  <c r="AP59" i="52" s="1"/>
  <c r="AO60" i="52"/>
  <c r="AP60" i="52" s="1"/>
  <c r="AO61" i="52"/>
  <c r="AP61" i="52" s="1"/>
  <c r="AO62" i="52"/>
  <c r="AP62" i="52" s="1"/>
  <c r="AO63" i="52"/>
  <c r="AP63" i="52" s="1"/>
  <c r="AO64" i="52"/>
  <c r="AP64" i="52" s="1"/>
  <c r="AO65" i="52"/>
  <c r="AP65" i="52" s="1"/>
  <c r="AO66" i="52"/>
  <c r="AP66" i="52" s="1"/>
  <c r="AO67" i="52"/>
  <c r="AP67" i="52" s="1"/>
  <c r="AO68" i="52"/>
  <c r="AP68" i="52" s="1"/>
  <c r="AO69" i="52"/>
  <c r="AP69" i="52" s="1"/>
  <c r="AO70" i="52"/>
  <c r="AP70" i="52" s="1"/>
  <c r="AO71" i="52"/>
  <c r="AP71" i="52" s="1"/>
  <c r="AO72" i="52"/>
  <c r="AP72" i="52" s="1"/>
  <c r="AO73" i="52"/>
  <c r="AP73" i="52" s="1"/>
  <c r="AO74" i="52"/>
  <c r="AP74" i="52" s="1"/>
  <c r="AO75" i="52"/>
  <c r="AP75" i="52" s="1"/>
  <c r="AO76" i="52"/>
  <c r="AP76" i="52" s="1"/>
  <c r="AO77" i="52"/>
  <c r="AP77" i="52" s="1"/>
  <c r="AO78" i="52"/>
  <c r="AP78" i="52" s="1"/>
  <c r="AO79" i="52"/>
  <c r="AP79" i="52" s="1"/>
  <c r="AO80" i="52"/>
  <c r="AP80" i="52" s="1"/>
  <c r="AO81" i="52"/>
  <c r="AP81" i="52" s="1"/>
  <c r="AO82" i="52"/>
  <c r="AP82" i="52" s="1"/>
  <c r="AO83" i="52"/>
  <c r="AP83" i="52" s="1"/>
  <c r="AO84" i="52"/>
  <c r="AP84" i="52" s="1"/>
  <c r="AO85" i="52"/>
  <c r="AP85" i="52" s="1"/>
  <c r="AO86" i="52"/>
  <c r="AP86" i="52" s="1"/>
  <c r="AO87" i="52"/>
  <c r="AP87" i="52" s="1"/>
  <c r="AO88" i="52"/>
  <c r="AP88" i="52" s="1"/>
  <c r="AO89" i="52"/>
  <c r="AP89" i="52" s="1"/>
  <c r="AO90" i="52"/>
  <c r="AP90" i="52" s="1"/>
  <c r="AO91" i="52"/>
  <c r="AP91" i="52" s="1"/>
  <c r="AO92" i="52"/>
  <c r="AP92" i="52" s="1"/>
  <c r="AO93" i="52"/>
  <c r="AP93" i="52" s="1"/>
  <c r="AO94" i="52"/>
  <c r="AP94" i="52" s="1"/>
  <c r="AO95" i="52"/>
  <c r="AP95" i="52" s="1"/>
  <c r="AO96" i="52"/>
  <c r="AP96" i="52" s="1"/>
  <c r="AO97" i="52"/>
  <c r="AP97" i="52" s="1"/>
  <c r="AO98" i="52"/>
  <c r="AP98" i="52" s="1"/>
  <c r="AO99" i="52"/>
  <c r="AP99" i="52" s="1"/>
  <c r="AO100" i="52"/>
  <c r="AP100" i="52" s="1"/>
  <c r="AO101" i="52"/>
  <c r="P170" i="24"/>
  <c r="P171" i="24"/>
  <c r="P172" i="24"/>
  <c r="P173" i="24"/>
  <c r="P174" i="24"/>
  <c r="P175" i="24"/>
  <c r="P176" i="24"/>
  <c r="P177" i="24"/>
  <c r="P178" i="24"/>
  <c r="P179" i="24"/>
  <c r="P180" i="24"/>
  <c r="P181" i="24"/>
  <c r="P182" i="24"/>
  <c r="P183" i="24"/>
  <c r="P184" i="24"/>
  <c r="P187" i="24"/>
  <c r="P188" i="24"/>
  <c r="P189" i="24"/>
  <c r="P190" i="24"/>
  <c r="P191" i="24"/>
  <c r="P192" i="24"/>
  <c r="P193" i="24"/>
  <c r="P194" i="24"/>
  <c r="P195" i="24"/>
  <c r="P196" i="24"/>
  <c r="P197" i="24"/>
  <c r="P200" i="24"/>
  <c r="P199" i="24" s="1"/>
  <c r="P202" i="24"/>
  <c r="P201" i="24" s="1"/>
  <c r="P206" i="24"/>
  <c r="P216" i="24"/>
  <c r="P215" i="24" s="1"/>
  <c r="J5" i="73"/>
  <c r="H5" i="73"/>
  <c r="G5" i="73"/>
  <c r="F5" i="73"/>
  <c r="E5" i="73"/>
  <c r="D5" i="73"/>
  <c r="R175" i="17"/>
  <c r="S175" i="17" s="1"/>
  <c r="R174" i="17"/>
  <c r="S174" i="17" s="1"/>
  <c r="R165" i="17"/>
  <c r="S165" i="17" s="1"/>
  <c r="R161" i="17"/>
  <c r="S161" i="17" s="1"/>
  <c r="R159" i="17"/>
  <c r="S159" i="17" s="1"/>
  <c r="R158" i="17"/>
  <c r="S158" i="17" s="1"/>
  <c r="R145" i="17"/>
  <c r="G145" i="17"/>
  <c r="I145" i="17" s="1"/>
  <c r="R144" i="17"/>
  <c r="G144" i="17"/>
  <c r="I144" i="17" s="1"/>
  <c r="R143" i="17"/>
  <c r="G143" i="17"/>
  <c r="I143" i="17" s="1"/>
  <c r="R142" i="17"/>
  <c r="G142" i="17"/>
  <c r="I142" i="17" s="1"/>
  <c r="R141" i="17"/>
  <c r="G141" i="17"/>
  <c r="I141" i="17" s="1"/>
  <c r="J140" i="17"/>
  <c r="K140" i="17"/>
  <c r="K139" i="17" s="1"/>
  <c r="L140" i="17"/>
  <c r="R138" i="17"/>
  <c r="R137" i="17"/>
  <c r="R136" i="17"/>
  <c r="R135" i="17"/>
  <c r="R134" i="17"/>
  <c r="J133" i="17"/>
  <c r="J132" i="17" s="1"/>
  <c r="K133" i="17"/>
  <c r="K132" i="17" s="1"/>
  <c r="L133" i="17"/>
  <c r="R131" i="17"/>
  <c r="R130" i="17"/>
  <c r="R129" i="17"/>
  <c r="R128" i="17"/>
  <c r="R127" i="17"/>
  <c r="J126" i="17"/>
  <c r="J125" i="17" s="1"/>
  <c r="K126" i="17"/>
  <c r="K125" i="17" s="1"/>
  <c r="L126" i="17"/>
  <c r="R124" i="17"/>
  <c r="R123" i="17"/>
  <c r="R122" i="17"/>
  <c r="R121" i="17"/>
  <c r="R120" i="17"/>
  <c r="J119" i="17"/>
  <c r="J118" i="17" s="1"/>
  <c r="K119" i="17"/>
  <c r="K118" i="17" s="1"/>
  <c r="L119" i="17"/>
  <c r="R117" i="17"/>
  <c r="R116" i="17"/>
  <c r="R115" i="17"/>
  <c r="R114" i="17"/>
  <c r="R113" i="17"/>
  <c r="J112" i="17"/>
  <c r="J111" i="17" s="1"/>
  <c r="K112" i="17"/>
  <c r="K111" i="17" s="1"/>
  <c r="L112" i="17"/>
  <c r="R110" i="17"/>
  <c r="R109" i="17"/>
  <c r="R108" i="17"/>
  <c r="R103" i="17"/>
  <c r="R102" i="17"/>
  <c r="R101" i="17"/>
  <c r="R100" i="17"/>
  <c r="R97" i="17"/>
  <c r="R96" i="17"/>
  <c r="R95" i="17"/>
  <c r="R91" i="17"/>
  <c r="R90" i="17"/>
  <c r="R89" i="17"/>
  <c r="R83" i="17"/>
  <c r="R82" i="17"/>
  <c r="R81" i="17"/>
  <c r="R66" i="17"/>
  <c r="S66" i="17" s="1"/>
  <c r="R65" i="17"/>
  <c r="S65" i="17" s="1"/>
  <c r="R49" i="17"/>
  <c r="S49" i="17" s="1"/>
  <c r="BJ221" i="53"/>
  <c r="I224" i="53"/>
  <c r="BI224" i="53" s="1"/>
  <c r="I225" i="53"/>
  <c r="BJ221" i="45"/>
  <c r="I224" i="45"/>
  <c r="BI224" i="45" s="1"/>
  <c r="I225" i="45"/>
  <c r="I225" i="57"/>
  <c r="I224" i="57"/>
  <c r="BJ221" i="57"/>
  <c r="BJ221" i="58"/>
  <c r="C6" i="52"/>
  <c r="C4" i="57"/>
  <c r="C3" i="57"/>
  <c r="C4" i="58"/>
  <c r="C3" i="58"/>
  <c r="C4" i="53"/>
  <c r="C3" i="53"/>
  <c r="C2" i="53"/>
  <c r="C4" i="45"/>
  <c r="C3" i="45"/>
  <c r="C2" i="45"/>
  <c r="C4" i="56"/>
  <c r="C3" i="56"/>
  <c r="C2" i="56"/>
  <c r="C4" i="44"/>
  <c r="C3" i="44"/>
  <c r="C2" i="44"/>
  <c r="C5" i="32"/>
  <c r="C4" i="32"/>
  <c r="C4" i="66"/>
  <c r="C3" i="66"/>
  <c r="C7" i="63"/>
  <c r="C6" i="63"/>
  <c r="C10" i="63"/>
  <c r="C6" i="24"/>
  <c r="C5" i="24"/>
  <c r="B4" i="54"/>
  <c r="B3" i="54"/>
  <c r="C8" i="30"/>
  <c r="C7" i="30"/>
  <c r="C7" i="17"/>
  <c r="C6" i="17"/>
  <c r="C7" i="20"/>
  <c r="C6" i="20"/>
  <c r="C4" i="52"/>
  <c r="C5" i="52"/>
  <c r="Q168" i="17"/>
  <c r="O168" i="17"/>
  <c r="N168" i="17"/>
  <c r="M168" i="17"/>
  <c r="L168" i="17"/>
  <c r="K168" i="17"/>
  <c r="BJ221" i="44"/>
  <c r="BJ221" i="32"/>
  <c r="F23" i="66"/>
  <c r="E23" i="66"/>
  <c r="D23" i="66"/>
  <c r="Q222" i="24"/>
  <c r="R222" i="24" s="1"/>
  <c r="R1084" i="20"/>
  <c r="R45" i="20"/>
  <c r="R46" i="20"/>
  <c r="R47" i="20"/>
  <c r="R51" i="20"/>
  <c r="R52" i="20"/>
  <c r="R53" i="20"/>
  <c r="R54" i="20"/>
  <c r="R55" i="20"/>
  <c r="R56" i="20"/>
  <c r="R60" i="20"/>
  <c r="R61" i="20"/>
  <c r="R62" i="20"/>
  <c r="R63" i="20"/>
  <c r="R64" i="20"/>
  <c r="R65" i="20"/>
  <c r="R69" i="20"/>
  <c r="R70" i="20"/>
  <c r="R71" i="20"/>
  <c r="R72" i="20"/>
  <c r="R73" i="20"/>
  <c r="R74" i="20"/>
  <c r="R78" i="20"/>
  <c r="R79" i="20"/>
  <c r="R80" i="20"/>
  <c r="R81" i="20"/>
  <c r="R82" i="20"/>
  <c r="R83" i="20"/>
  <c r="R84" i="20"/>
  <c r="R93" i="20"/>
  <c r="R97" i="20"/>
  <c r="R98" i="20"/>
  <c r="R99" i="20"/>
  <c r="R100" i="20"/>
  <c r="R101" i="20"/>
  <c r="R102" i="20"/>
  <c r="R106" i="20"/>
  <c r="R107" i="20"/>
  <c r="R108" i="20"/>
  <c r="R109" i="20"/>
  <c r="R110" i="20"/>
  <c r="R111" i="20"/>
  <c r="R115" i="20"/>
  <c r="R116" i="20"/>
  <c r="R117" i="20"/>
  <c r="R118" i="20"/>
  <c r="R119" i="20"/>
  <c r="R120" i="20"/>
  <c r="R125" i="20"/>
  <c r="R126" i="20"/>
  <c r="R127" i="20"/>
  <c r="R128" i="20"/>
  <c r="R129" i="20"/>
  <c r="R130" i="20"/>
  <c r="R133" i="20"/>
  <c r="R134" i="20"/>
  <c r="R135" i="20"/>
  <c r="R136" i="20"/>
  <c r="R137" i="20"/>
  <c r="R138" i="20"/>
  <c r="R139" i="20"/>
  <c r="R142" i="20"/>
  <c r="R143" i="20"/>
  <c r="R144" i="20"/>
  <c r="R145" i="20"/>
  <c r="R146" i="20"/>
  <c r="R147" i="20"/>
  <c r="R148" i="20"/>
  <c r="R151" i="20"/>
  <c r="R152" i="20"/>
  <c r="R153" i="20"/>
  <c r="R154" i="20"/>
  <c r="R155" i="20"/>
  <c r="R156" i="20"/>
  <c r="R157" i="20"/>
  <c r="R160" i="20"/>
  <c r="R161" i="20"/>
  <c r="R162" i="20"/>
  <c r="R163" i="20"/>
  <c r="R164" i="20"/>
  <c r="R165" i="20"/>
  <c r="R166" i="20"/>
  <c r="R170" i="20"/>
  <c r="R171" i="20"/>
  <c r="R172" i="20"/>
  <c r="R173" i="20"/>
  <c r="R174" i="20"/>
  <c r="R175" i="20"/>
  <c r="R176" i="20"/>
  <c r="R179" i="20"/>
  <c r="R180" i="20"/>
  <c r="R181" i="20"/>
  <c r="R182" i="20"/>
  <c r="R183" i="20"/>
  <c r="R184" i="20"/>
  <c r="R185" i="20"/>
  <c r="R188" i="20"/>
  <c r="R189" i="20"/>
  <c r="R190" i="20"/>
  <c r="R191" i="20"/>
  <c r="R192" i="20"/>
  <c r="R193" i="20"/>
  <c r="R194" i="20"/>
  <c r="R197" i="20"/>
  <c r="R198" i="20"/>
  <c r="R199" i="20"/>
  <c r="R200" i="20"/>
  <c r="R201" i="20"/>
  <c r="R202" i="20"/>
  <c r="R203" i="20"/>
  <c r="R206" i="20"/>
  <c r="R207" i="20"/>
  <c r="R208" i="20"/>
  <c r="R209" i="20"/>
  <c r="R210" i="20"/>
  <c r="R211" i="20"/>
  <c r="R212" i="20"/>
  <c r="R216" i="20"/>
  <c r="R217" i="20"/>
  <c r="R218" i="20"/>
  <c r="R219" i="20"/>
  <c r="R220" i="20"/>
  <c r="R221" i="20"/>
  <c r="R222" i="20"/>
  <c r="R225" i="20"/>
  <c r="R226" i="20"/>
  <c r="R227" i="20"/>
  <c r="R228" i="20"/>
  <c r="R229" i="20"/>
  <c r="R230" i="20"/>
  <c r="R231" i="20"/>
  <c r="R234" i="20"/>
  <c r="R235" i="20"/>
  <c r="R236" i="20"/>
  <c r="R237" i="20"/>
  <c r="R238" i="20"/>
  <c r="R239" i="20"/>
  <c r="R240" i="20"/>
  <c r="R243" i="20"/>
  <c r="R244" i="20"/>
  <c r="R245" i="20"/>
  <c r="R246" i="20"/>
  <c r="R247" i="20"/>
  <c r="R248" i="20"/>
  <c r="R249" i="20"/>
  <c r="R252" i="20"/>
  <c r="R253" i="20"/>
  <c r="R254" i="20"/>
  <c r="R255" i="20"/>
  <c r="R256" i="20"/>
  <c r="R257" i="20"/>
  <c r="R258" i="20"/>
  <c r="R260" i="20"/>
  <c r="S260" i="20" s="1"/>
  <c r="R261" i="20"/>
  <c r="S261" i="20" s="1"/>
  <c r="R262" i="20"/>
  <c r="S262" i="20" s="1"/>
  <c r="R263" i="20"/>
  <c r="R264" i="20"/>
  <c r="R265" i="20"/>
  <c r="S265" i="20" s="1"/>
  <c r="R266" i="20"/>
  <c r="S266" i="20" s="1"/>
  <c r="R267" i="20"/>
  <c r="S267" i="20" s="1"/>
  <c r="R268" i="20"/>
  <c r="S268" i="20" s="1"/>
  <c r="R269" i="20"/>
  <c r="S269" i="20" s="1"/>
  <c r="R270" i="20"/>
  <c r="S270" i="20" s="1"/>
  <c r="R271" i="20"/>
  <c r="S271" i="20" s="1"/>
  <c r="R272" i="20"/>
  <c r="R273" i="20"/>
  <c r="S273" i="20" s="1"/>
  <c r="R274" i="20"/>
  <c r="S274" i="20" s="1"/>
  <c r="R275" i="20"/>
  <c r="S275" i="20" s="1"/>
  <c r="R276" i="20"/>
  <c r="R281" i="20"/>
  <c r="R282" i="20"/>
  <c r="R283" i="20"/>
  <c r="R284" i="20"/>
  <c r="R285" i="20"/>
  <c r="R286" i="20"/>
  <c r="R287" i="20"/>
  <c r="R290" i="20"/>
  <c r="R291" i="20"/>
  <c r="R292" i="20"/>
  <c r="R293" i="20"/>
  <c r="R294" i="20"/>
  <c r="R295" i="20"/>
  <c r="R296" i="20"/>
  <c r="R299" i="20"/>
  <c r="R300" i="20"/>
  <c r="R301" i="20"/>
  <c r="R302" i="20"/>
  <c r="R303" i="20"/>
  <c r="R304" i="20"/>
  <c r="R305" i="20"/>
  <c r="R308" i="20"/>
  <c r="R309" i="20"/>
  <c r="R310" i="20"/>
  <c r="R311" i="20"/>
  <c r="R312" i="20"/>
  <c r="R313" i="20"/>
  <c r="R314" i="20"/>
  <c r="R317" i="20"/>
  <c r="R318" i="20"/>
  <c r="R319" i="20"/>
  <c r="R320" i="20"/>
  <c r="R321" i="20"/>
  <c r="R322" i="20"/>
  <c r="R323" i="20"/>
  <c r="R327" i="20"/>
  <c r="R328" i="20"/>
  <c r="R329" i="20"/>
  <c r="R330" i="20"/>
  <c r="R331" i="20"/>
  <c r="R332" i="20"/>
  <c r="R333" i="20"/>
  <c r="R336" i="20"/>
  <c r="R337" i="20"/>
  <c r="R338" i="20"/>
  <c r="R339" i="20"/>
  <c r="R340" i="20"/>
  <c r="R341" i="20"/>
  <c r="R342" i="20"/>
  <c r="R345" i="20"/>
  <c r="R346" i="20"/>
  <c r="R347" i="20"/>
  <c r="R348" i="20"/>
  <c r="R349" i="20"/>
  <c r="R350" i="20"/>
  <c r="R351" i="20"/>
  <c r="R354" i="20"/>
  <c r="R355" i="20"/>
  <c r="R356" i="20"/>
  <c r="R357" i="20"/>
  <c r="R358" i="20"/>
  <c r="R359" i="20"/>
  <c r="R360" i="20"/>
  <c r="R363" i="20"/>
  <c r="R364" i="20"/>
  <c r="R365" i="20"/>
  <c r="R366" i="20"/>
  <c r="R367" i="20"/>
  <c r="R368" i="20"/>
  <c r="R369" i="20"/>
  <c r="R373" i="20"/>
  <c r="R374" i="20"/>
  <c r="R375" i="20"/>
  <c r="R376" i="20"/>
  <c r="R377" i="20"/>
  <c r="R378" i="20"/>
  <c r="R379" i="20"/>
  <c r="R382" i="20"/>
  <c r="R383" i="20"/>
  <c r="R384" i="20"/>
  <c r="R385" i="20"/>
  <c r="R386" i="20"/>
  <c r="R387" i="20"/>
  <c r="R388" i="20"/>
  <c r="R391" i="20"/>
  <c r="R392" i="20"/>
  <c r="R393" i="20"/>
  <c r="R394" i="20"/>
  <c r="R395" i="20"/>
  <c r="R396" i="20"/>
  <c r="R397" i="20"/>
  <c r="R400" i="20"/>
  <c r="R401" i="20"/>
  <c r="R402" i="20"/>
  <c r="R403" i="20"/>
  <c r="R404" i="20"/>
  <c r="R405" i="20"/>
  <c r="R406" i="20"/>
  <c r="R409" i="20"/>
  <c r="R410" i="20"/>
  <c r="R411" i="20"/>
  <c r="R412" i="20"/>
  <c r="R413" i="20"/>
  <c r="R414" i="20"/>
  <c r="R415" i="20"/>
  <c r="R419" i="20"/>
  <c r="R420" i="20"/>
  <c r="R421" i="20"/>
  <c r="R422" i="20"/>
  <c r="R423" i="20"/>
  <c r="R424" i="20"/>
  <c r="R425" i="20"/>
  <c r="R428" i="20"/>
  <c r="R429" i="20"/>
  <c r="R430" i="20"/>
  <c r="R431" i="20"/>
  <c r="R432" i="20"/>
  <c r="R433" i="20"/>
  <c r="R434" i="20"/>
  <c r="R437" i="20"/>
  <c r="R438" i="20"/>
  <c r="R439" i="20"/>
  <c r="R440" i="20"/>
  <c r="R441" i="20"/>
  <c r="R442" i="20"/>
  <c r="R443" i="20"/>
  <c r="R446" i="20"/>
  <c r="R447" i="20"/>
  <c r="R448" i="20"/>
  <c r="R449" i="20"/>
  <c r="R450" i="20"/>
  <c r="R451" i="20"/>
  <c r="R452" i="20"/>
  <c r="R455" i="20"/>
  <c r="R456" i="20"/>
  <c r="R457" i="20"/>
  <c r="R458" i="20"/>
  <c r="R459" i="20"/>
  <c r="R460" i="20"/>
  <c r="R461" i="20"/>
  <c r="R465" i="20"/>
  <c r="R466" i="20"/>
  <c r="R467" i="20"/>
  <c r="R468" i="20"/>
  <c r="R469" i="20"/>
  <c r="R470" i="20"/>
  <c r="R471" i="20"/>
  <c r="R474" i="20"/>
  <c r="R475" i="20"/>
  <c r="R476" i="20"/>
  <c r="R477" i="20"/>
  <c r="R478" i="20"/>
  <c r="R479" i="20"/>
  <c r="R480" i="20"/>
  <c r="R483" i="20"/>
  <c r="R484" i="20"/>
  <c r="R485" i="20"/>
  <c r="R486" i="20"/>
  <c r="R487" i="20"/>
  <c r="R488" i="20"/>
  <c r="R489" i="20"/>
  <c r="R492" i="20"/>
  <c r="R493" i="20"/>
  <c r="R494" i="20"/>
  <c r="R495" i="20"/>
  <c r="R496" i="20"/>
  <c r="R497" i="20"/>
  <c r="R498" i="20"/>
  <c r="R501" i="20"/>
  <c r="R502" i="20"/>
  <c r="R503" i="20"/>
  <c r="R504" i="20"/>
  <c r="R505" i="20"/>
  <c r="R506" i="20"/>
  <c r="R507" i="20"/>
  <c r="R509" i="20"/>
  <c r="S509" i="20" s="1"/>
  <c r="R510" i="20"/>
  <c r="S510" i="20" s="1"/>
  <c r="R511" i="20"/>
  <c r="S511" i="20" s="1"/>
  <c r="R512" i="20"/>
  <c r="S512" i="20" s="1"/>
  <c r="R513" i="20"/>
  <c r="R514" i="20"/>
  <c r="S514" i="20" s="1"/>
  <c r="R515" i="20"/>
  <c r="S515" i="20" s="1"/>
  <c r="R516" i="20"/>
  <c r="S516" i="20" s="1"/>
  <c r="R517" i="20"/>
  <c r="S517" i="20" s="1"/>
  <c r="R518" i="20"/>
  <c r="S518" i="20" s="1"/>
  <c r="R519" i="20"/>
  <c r="S519" i="20" s="1"/>
  <c r="R520" i="20"/>
  <c r="S520" i="20" s="1"/>
  <c r="R521" i="20"/>
  <c r="R522" i="20"/>
  <c r="S522" i="20" s="1"/>
  <c r="R523" i="20"/>
  <c r="S523" i="20" s="1"/>
  <c r="R524" i="20"/>
  <c r="S524" i="20" s="1"/>
  <c r="R525" i="20"/>
  <c r="R530" i="20"/>
  <c r="R531" i="20"/>
  <c r="R532" i="20"/>
  <c r="R533" i="20"/>
  <c r="R534" i="20"/>
  <c r="R535" i="20"/>
  <c r="R536" i="20"/>
  <c r="R542" i="20"/>
  <c r="R543" i="20"/>
  <c r="R544" i="20"/>
  <c r="R545" i="20"/>
  <c r="R549" i="20"/>
  <c r="R550" i="20"/>
  <c r="R551" i="20"/>
  <c r="R552" i="20"/>
  <c r="R553" i="20"/>
  <c r="R554" i="20"/>
  <c r="R557" i="20"/>
  <c r="R558" i="20"/>
  <c r="R559" i="20"/>
  <c r="R560" i="20"/>
  <c r="R561" i="20"/>
  <c r="R562" i="20"/>
  <c r="R563" i="20"/>
  <c r="R566" i="20"/>
  <c r="R567" i="20"/>
  <c r="R568" i="20"/>
  <c r="R569" i="20"/>
  <c r="R570" i="20"/>
  <c r="R571" i="20"/>
  <c r="R572" i="20"/>
  <c r="R576" i="20"/>
  <c r="R577" i="20"/>
  <c r="R578" i="20"/>
  <c r="R579" i="20"/>
  <c r="R580" i="20"/>
  <c r="R581" i="20"/>
  <c r="R582" i="20"/>
  <c r="R585" i="20"/>
  <c r="R586" i="20"/>
  <c r="R587" i="20"/>
  <c r="R588" i="20"/>
  <c r="R589" i="20"/>
  <c r="R590" i="20"/>
  <c r="R591" i="20"/>
  <c r="R594" i="20"/>
  <c r="R595" i="20"/>
  <c r="R596" i="20"/>
  <c r="R597" i="20"/>
  <c r="R598" i="20"/>
  <c r="R599" i="20"/>
  <c r="R600" i="20"/>
  <c r="R603" i="20"/>
  <c r="R604" i="20"/>
  <c r="R605" i="20"/>
  <c r="R606" i="20"/>
  <c r="R607" i="20"/>
  <c r="R608" i="20"/>
  <c r="R609" i="20"/>
  <c r="R612" i="20"/>
  <c r="R613" i="20"/>
  <c r="R614" i="20"/>
  <c r="R615" i="20"/>
  <c r="R616" i="20"/>
  <c r="R617" i="20"/>
  <c r="R618" i="20"/>
  <c r="R622" i="20"/>
  <c r="R623" i="20"/>
  <c r="R624" i="20"/>
  <c r="R625" i="20"/>
  <c r="R626" i="20"/>
  <c r="R627" i="20"/>
  <c r="R628" i="20"/>
  <c r="R631" i="20"/>
  <c r="R632" i="20"/>
  <c r="R633" i="20"/>
  <c r="R634" i="20"/>
  <c r="R635" i="20"/>
  <c r="R636" i="20"/>
  <c r="R637" i="20"/>
  <c r="R640" i="20"/>
  <c r="R641" i="20"/>
  <c r="R642" i="20"/>
  <c r="R643" i="20"/>
  <c r="R644" i="20"/>
  <c r="R645" i="20"/>
  <c r="R646" i="20"/>
  <c r="R649" i="20"/>
  <c r="R650" i="20"/>
  <c r="R651" i="20"/>
  <c r="R652" i="20"/>
  <c r="R653" i="20"/>
  <c r="R654" i="20"/>
  <c r="R655" i="20"/>
  <c r="R658" i="20"/>
  <c r="R659" i="20"/>
  <c r="R660" i="20"/>
  <c r="R661" i="20"/>
  <c r="R662" i="20"/>
  <c r="R663" i="20"/>
  <c r="R664" i="20"/>
  <c r="R668" i="20"/>
  <c r="R669" i="20"/>
  <c r="R670" i="20"/>
  <c r="R671" i="20"/>
  <c r="R672" i="20"/>
  <c r="R673" i="20"/>
  <c r="R674" i="20"/>
  <c r="R677" i="20"/>
  <c r="R678" i="20"/>
  <c r="R679" i="20"/>
  <c r="R680" i="20"/>
  <c r="R681" i="20"/>
  <c r="R682" i="20"/>
  <c r="R683" i="20"/>
  <c r="R686" i="20"/>
  <c r="R687" i="20"/>
  <c r="R688" i="20"/>
  <c r="R689" i="20"/>
  <c r="R690" i="20"/>
  <c r="R691" i="20"/>
  <c r="R692" i="20"/>
  <c r="R695" i="20"/>
  <c r="R696" i="20"/>
  <c r="R697" i="20"/>
  <c r="R698" i="20"/>
  <c r="R699" i="20"/>
  <c r="R700" i="20"/>
  <c r="R701" i="20"/>
  <c r="R704" i="20"/>
  <c r="R705" i="20"/>
  <c r="R706" i="20"/>
  <c r="R707" i="20"/>
  <c r="R708" i="20"/>
  <c r="R709" i="20"/>
  <c r="R710" i="20"/>
  <c r="R714" i="20"/>
  <c r="R715" i="20"/>
  <c r="R716" i="20"/>
  <c r="R717" i="20"/>
  <c r="R718" i="20"/>
  <c r="R719" i="20"/>
  <c r="R720" i="20"/>
  <c r="R723" i="20"/>
  <c r="R724" i="20"/>
  <c r="R725" i="20"/>
  <c r="R726" i="20"/>
  <c r="R727" i="20"/>
  <c r="R728" i="20"/>
  <c r="R729" i="20"/>
  <c r="R732" i="20"/>
  <c r="R733" i="20"/>
  <c r="R734" i="20"/>
  <c r="R735" i="20"/>
  <c r="R736" i="20"/>
  <c r="R737" i="20"/>
  <c r="R738" i="20"/>
  <c r="R741" i="20"/>
  <c r="R742" i="20"/>
  <c r="R743" i="20"/>
  <c r="R744" i="20"/>
  <c r="R745" i="20"/>
  <c r="R746" i="20"/>
  <c r="R747" i="20"/>
  <c r="R750" i="20"/>
  <c r="R751" i="20"/>
  <c r="R752" i="20"/>
  <c r="R753" i="20"/>
  <c r="R754" i="20"/>
  <c r="R755" i="20"/>
  <c r="R756" i="20"/>
  <c r="R759" i="20"/>
  <c r="S759" i="20" s="1"/>
  <c r="R760" i="20"/>
  <c r="S760" i="20" s="1"/>
  <c r="R761" i="20"/>
  <c r="S761" i="20" s="1"/>
  <c r="R762" i="20"/>
  <c r="S762" i="20" s="1"/>
  <c r="R763" i="20"/>
  <c r="R764" i="20"/>
  <c r="S764" i="20" s="1"/>
  <c r="R765" i="20"/>
  <c r="S765" i="20" s="1"/>
  <c r="R766" i="20"/>
  <c r="S766" i="20" s="1"/>
  <c r="R767" i="20"/>
  <c r="S767" i="20" s="1"/>
  <c r="R768" i="20"/>
  <c r="S768" i="20" s="1"/>
  <c r="R769" i="20"/>
  <c r="S769" i="20" s="1"/>
  <c r="R770" i="20"/>
  <c r="S770" i="20" s="1"/>
  <c r="R771" i="20"/>
  <c r="R772" i="20"/>
  <c r="S772" i="20" s="1"/>
  <c r="R773" i="20"/>
  <c r="S773" i="20" s="1"/>
  <c r="R780" i="20"/>
  <c r="R781" i="20"/>
  <c r="R782" i="20"/>
  <c r="R783" i="20"/>
  <c r="R784" i="20"/>
  <c r="R785" i="20"/>
  <c r="R788" i="20"/>
  <c r="R789" i="20"/>
  <c r="R790" i="20"/>
  <c r="R791" i="20"/>
  <c r="R792" i="20"/>
  <c r="R793" i="20"/>
  <c r="R794" i="20"/>
  <c r="R797" i="20"/>
  <c r="R798" i="20"/>
  <c r="R799" i="20"/>
  <c r="R800" i="20"/>
  <c r="R801" i="20"/>
  <c r="R802" i="20"/>
  <c r="R803" i="20"/>
  <c r="R806" i="20"/>
  <c r="R807" i="20"/>
  <c r="R808" i="20"/>
  <c r="R809" i="20"/>
  <c r="R810" i="20"/>
  <c r="R811" i="20"/>
  <c r="R812" i="20"/>
  <c r="R815" i="20"/>
  <c r="R816" i="20"/>
  <c r="R817" i="20"/>
  <c r="R818" i="20"/>
  <c r="R819" i="20"/>
  <c r="R820" i="20"/>
  <c r="R821" i="20"/>
  <c r="R825" i="20"/>
  <c r="R826" i="20"/>
  <c r="R827" i="20"/>
  <c r="R828" i="20"/>
  <c r="R829" i="20"/>
  <c r="R830" i="20"/>
  <c r="R831" i="20"/>
  <c r="R834" i="20"/>
  <c r="R835" i="20"/>
  <c r="R836" i="20"/>
  <c r="R837" i="20"/>
  <c r="R838" i="20"/>
  <c r="R839" i="20"/>
  <c r="R840" i="20"/>
  <c r="R843" i="20"/>
  <c r="R844" i="20"/>
  <c r="R845" i="20"/>
  <c r="R846" i="20"/>
  <c r="R847" i="20"/>
  <c r="R848" i="20"/>
  <c r="R849" i="20"/>
  <c r="R852" i="20"/>
  <c r="R853" i="20"/>
  <c r="R854" i="20"/>
  <c r="R855" i="20"/>
  <c r="R856" i="20"/>
  <c r="R857" i="20"/>
  <c r="R858" i="20"/>
  <c r="R861" i="20"/>
  <c r="R862" i="20"/>
  <c r="R863" i="20"/>
  <c r="R864" i="20"/>
  <c r="R865" i="20"/>
  <c r="R866" i="20"/>
  <c r="R867" i="20"/>
  <c r="R871" i="20"/>
  <c r="R872" i="20"/>
  <c r="R873" i="20"/>
  <c r="R874" i="20"/>
  <c r="R875" i="20"/>
  <c r="R876" i="20"/>
  <c r="R877" i="20"/>
  <c r="R880" i="20"/>
  <c r="R881" i="20"/>
  <c r="R882" i="20"/>
  <c r="R883" i="20"/>
  <c r="R884" i="20"/>
  <c r="R885" i="20"/>
  <c r="R886" i="20"/>
  <c r="R889" i="20"/>
  <c r="R890" i="20"/>
  <c r="R891" i="20"/>
  <c r="R892" i="20"/>
  <c r="R893" i="20"/>
  <c r="R894" i="20"/>
  <c r="R895" i="20"/>
  <c r="R898" i="20"/>
  <c r="R899" i="20"/>
  <c r="R900" i="20"/>
  <c r="R901" i="20"/>
  <c r="R902" i="20"/>
  <c r="R903" i="20"/>
  <c r="R904" i="20"/>
  <c r="R907" i="20"/>
  <c r="R908" i="20"/>
  <c r="R909" i="20"/>
  <c r="R910" i="20"/>
  <c r="R911" i="20"/>
  <c r="R912" i="20"/>
  <c r="R913" i="20"/>
  <c r="R917" i="20"/>
  <c r="R918" i="20"/>
  <c r="R919" i="20"/>
  <c r="R920" i="20"/>
  <c r="R921" i="20"/>
  <c r="R922" i="20"/>
  <c r="R923" i="20"/>
  <c r="R926" i="20"/>
  <c r="R927" i="20"/>
  <c r="R928" i="20"/>
  <c r="R929" i="20"/>
  <c r="R930" i="20"/>
  <c r="R931" i="20"/>
  <c r="R932" i="20"/>
  <c r="R935" i="20"/>
  <c r="R936" i="20"/>
  <c r="R937" i="20"/>
  <c r="R938" i="20"/>
  <c r="R939" i="20"/>
  <c r="R940" i="20"/>
  <c r="R941" i="20"/>
  <c r="R944" i="20"/>
  <c r="R945" i="20"/>
  <c r="R946" i="20"/>
  <c r="R947" i="20"/>
  <c r="R948" i="20"/>
  <c r="R949" i="20"/>
  <c r="R950" i="20"/>
  <c r="R953" i="20"/>
  <c r="R954" i="20"/>
  <c r="R955" i="20"/>
  <c r="R956" i="20"/>
  <c r="R957" i="20"/>
  <c r="R958" i="20"/>
  <c r="R959" i="20"/>
  <c r="R963" i="20"/>
  <c r="R964" i="20"/>
  <c r="R965" i="20"/>
  <c r="R966" i="20"/>
  <c r="R967" i="20"/>
  <c r="R968" i="20"/>
  <c r="R969" i="20"/>
  <c r="R972" i="20"/>
  <c r="R973" i="20"/>
  <c r="R974" i="20"/>
  <c r="R975" i="20"/>
  <c r="R976" i="20"/>
  <c r="R977" i="20"/>
  <c r="R978" i="20"/>
  <c r="R981" i="20"/>
  <c r="R982" i="20"/>
  <c r="R983" i="20"/>
  <c r="R984" i="20"/>
  <c r="R985" i="20"/>
  <c r="R986" i="20"/>
  <c r="R987" i="20"/>
  <c r="R990" i="20"/>
  <c r="R991" i="20"/>
  <c r="R992" i="20"/>
  <c r="R993" i="20"/>
  <c r="R994" i="20"/>
  <c r="R995" i="20"/>
  <c r="R996" i="20"/>
  <c r="R999" i="20"/>
  <c r="R1000" i="20"/>
  <c r="R1001" i="20"/>
  <c r="R1002" i="20"/>
  <c r="R1003" i="20"/>
  <c r="R1004" i="20"/>
  <c r="R1005" i="20"/>
  <c r="R1008" i="20"/>
  <c r="R1009" i="20"/>
  <c r="R1010" i="20"/>
  <c r="S1010" i="20" s="1"/>
  <c r="R1011" i="20"/>
  <c r="R1012" i="20"/>
  <c r="R1013" i="20"/>
  <c r="R1014" i="20"/>
  <c r="S1014" i="20" s="1"/>
  <c r="R1015" i="20"/>
  <c r="R1016" i="20"/>
  <c r="R1017" i="20"/>
  <c r="R1018" i="20"/>
  <c r="S1018" i="20" s="1"/>
  <c r="R1019" i="20"/>
  <c r="R1020" i="20"/>
  <c r="R1021" i="20"/>
  <c r="R1022" i="20"/>
  <c r="S1022" i="20" s="1"/>
  <c r="R1028" i="20"/>
  <c r="R1029" i="20"/>
  <c r="R1030" i="20"/>
  <c r="R1031" i="20"/>
  <c r="R1032" i="20"/>
  <c r="R1033" i="20"/>
  <c r="R1034" i="20"/>
  <c r="R1035" i="20"/>
  <c r="R1038" i="20"/>
  <c r="R1039" i="20"/>
  <c r="R1040" i="20"/>
  <c r="R1041" i="20"/>
  <c r="R1042" i="20"/>
  <c r="R1043" i="20"/>
  <c r="R1044" i="20"/>
  <c r="R1047" i="20"/>
  <c r="R1048" i="20"/>
  <c r="R1049" i="20"/>
  <c r="R1050" i="20"/>
  <c r="R1051" i="20"/>
  <c r="R1052" i="20"/>
  <c r="R1053" i="20"/>
  <c r="R1056" i="20"/>
  <c r="R1057" i="20"/>
  <c r="R1058" i="20"/>
  <c r="R1059" i="20"/>
  <c r="R1060" i="20"/>
  <c r="R1061" i="20"/>
  <c r="R1062" i="20"/>
  <c r="R1065" i="20"/>
  <c r="R1066" i="20"/>
  <c r="R1067" i="20"/>
  <c r="R1068" i="20"/>
  <c r="R1069" i="20"/>
  <c r="R1070" i="20"/>
  <c r="R1071" i="20"/>
  <c r="R1075" i="20"/>
  <c r="R1076" i="20"/>
  <c r="R1077" i="20"/>
  <c r="R1078" i="20"/>
  <c r="R1079" i="20"/>
  <c r="R1080" i="20"/>
  <c r="R1081" i="20"/>
  <c r="R1085" i="20"/>
  <c r="R1086" i="20"/>
  <c r="R1087" i="20"/>
  <c r="R1088" i="20"/>
  <c r="R1089" i="20"/>
  <c r="R1090" i="20"/>
  <c r="R1093" i="20"/>
  <c r="R1094" i="20"/>
  <c r="R1095" i="20"/>
  <c r="R1096" i="20"/>
  <c r="R1097" i="20"/>
  <c r="R1098" i="20"/>
  <c r="R1099" i="20"/>
  <c r="R1102" i="20"/>
  <c r="R1103" i="20"/>
  <c r="R1104" i="20"/>
  <c r="R1105" i="20"/>
  <c r="R1106" i="20"/>
  <c r="R1107" i="20"/>
  <c r="R1108" i="20"/>
  <c r="R1111" i="20"/>
  <c r="R1112" i="20"/>
  <c r="R1113" i="20"/>
  <c r="R1114" i="20"/>
  <c r="R1115" i="20"/>
  <c r="R1116" i="20"/>
  <c r="R1117" i="20"/>
  <c r="R1121" i="20"/>
  <c r="R1122" i="20"/>
  <c r="R1123" i="20"/>
  <c r="R1124" i="20"/>
  <c r="R1125" i="20"/>
  <c r="R1126" i="20"/>
  <c r="R1127" i="20"/>
  <c r="R1130" i="20"/>
  <c r="R1131" i="20"/>
  <c r="R1132" i="20"/>
  <c r="R1133" i="20"/>
  <c r="R1134" i="20"/>
  <c r="R1135" i="20"/>
  <c r="R1136" i="20"/>
  <c r="R1139" i="20"/>
  <c r="R1140" i="20"/>
  <c r="R1141" i="20"/>
  <c r="R1142" i="20"/>
  <c r="R1143" i="20"/>
  <c r="R1144" i="20"/>
  <c r="R1145" i="20"/>
  <c r="R1148" i="20"/>
  <c r="R1149" i="20"/>
  <c r="R1150" i="20"/>
  <c r="R1151" i="20"/>
  <c r="R1152" i="20"/>
  <c r="R1153" i="20"/>
  <c r="R1154" i="20"/>
  <c r="R1157" i="20"/>
  <c r="R1158" i="20"/>
  <c r="R1159" i="20"/>
  <c r="R1160" i="20"/>
  <c r="R1161" i="20"/>
  <c r="R1162" i="20"/>
  <c r="R1163" i="20"/>
  <c r="R1167" i="20"/>
  <c r="R1168" i="20"/>
  <c r="R1169" i="20"/>
  <c r="R1170" i="20"/>
  <c r="R1171" i="20"/>
  <c r="R1172" i="20"/>
  <c r="R1173" i="20"/>
  <c r="R1176" i="20"/>
  <c r="R1177" i="20"/>
  <c r="R1178" i="20"/>
  <c r="R1179" i="20"/>
  <c r="R1180" i="20"/>
  <c r="R1181" i="20"/>
  <c r="R1182" i="20"/>
  <c r="R1186" i="20"/>
  <c r="R1187" i="20"/>
  <c r="R1188" i="20"/>
  <c r="R1189" i="20"/>
  <c r="R1190" i="20"/>
  <c r="R1191" i="20"/>
  <c r="R1194" i="20"/>
  <c r="R1195" i="20"/>
  <c r="R1196" i="20"/>
  <c r="R1197" i="20"/>
  <c r="R1198" i="20"/>
  <c r="R1199" i="20"/>
  <c r="R1200" i="20"/>
  <c r="R1203" i="20"/>
  <c r="R1204" i="20"/>
  <c r="R1205" i="20"/>
  <c r="R1206" i="20"/>
  <c r="R1207" i="20"/>
  <c r="R1208" i="20"/>
  <c r="R1209" i="20"/>
  <c r="R1213" i="20"/>
  <c r="R1214" i="20"/>
  <c r="R1215" i="20"/>
  <c r="R1216" i="20"/>
  <c r="R1217" i="20"/>
  <c r="R1218" i="20"/>
  <c r="R1219" i="20"/>
  <c r="R1222" i="20"/>
  <c r="R1223" i="20"/>
  <c r="R1224" i="20"/>
  <c r="R1225" i="20"/>
  <c r="R1226" i="20"/>
  <c r="R1227" i="20"/>
  <c r="R1228" i="20"/>
  <c r="R1231" i="20"/>
  <c r="R1232" i="20"/>
  <c r="R1233" i="20"/>
  <c r="R1234" i="20"/>
  <c r="R1235" i="20"/>
  <c r="R1236" i="20"/>
  <c r="R1237" i="20"/>
  <c r="R1240" i="20"/>
  <c r="R1241" i="20"/>
  <c r="R1242" i="20"/>
  <c r="R1243" i="20"/>
  <c r="R1244" i="20"/>
  <c r="R1245" i="20"/>
  <c r="R1246" i="20"/>
  <c r="R1249" i="20"/>
  <c r="R1250" i="20"/>
  <c r="R1251" i="20"/>
  <c r="R1252" i="20"/>
  <c r="R1253" i="20"/>
  <c r="R1254" i="20"/>
  <c r="R1255" i="20"/>
  <c r="S263" i="20"/>
  <c r="S264" i="20"/>
  <c r="S272" i="20"/>
  <c r="S513" i="20"/>
  <c r="S521" i="20"/>
  <c r="S763" i="20"/>
  <c r="S771" i="20"/>
  <c r="S1008" i="20"/>
  <c r="S1009" i="20"/>
  <c r="S1011" i="20"/>
  <c r="S1012" i="20"/>
  <c r="S1013" i="20"/>
  <c r="S1015" i="20"/>
  <c r="S1016" i="20"/>
  <c r="S1017" i="20"/>
  <c r="S1019" i="20"/>
  <c r="S1020" i="20"/>
  <c r="S1021" i="20"/>
  <c r="G464" i="20"/>
  <c r="B11" i="54"/>
  <c r="B12" i="54"/>
  <c r="C11" i="54"/>
  <c r="C12" i="54"/>
  <c r="D11" i="54"/>
  <c r="D12" i="54"/>
  <c r="E11" i="54"/>
  <c r="E12" i="54"/>
  <c r="F11" i="54"/>
  <c r="F12" i="54"/>
  <c r="G11" i="54"/>
  <c r="G12" i="54"/>
  <c r="G10" i="54"/>
  <c r="I192" i="32"/>
  <c r="I193" i="32"/>
  <c r="I194" i="32"/>
  <c r="I195" i="32"/>
  <c r="I196" i="32"/>
  <c r="G74" i="44"/>
  <c r="H63" i="17"/>
  <c r="G196" i="57" s="1"/>
  <c r="J187" i="24"/>
  <c r="J188" i="24"/>
  <c r="J189" i="24"/>
  <c r="J190" i="24"/>
  <c r="J191" i="24"/>
  <c r="J192" i="24"/>
  <c r="J170" i="24"/>
  <c r="J171" i="24"/>
  <c r="J172" i="24"/>
  <c r="J173" i="24"/>
  <c r="J174" i="24"/>
  <c r="J175" i="24"/>
  <c r="J176" i="24"/>
  <c r="J177" i="24"/>
  <c r="J178" i="24"/>
  <c r="J179" i="24"/>
  <c r="J180" i="24"/>
  <c r="J181" i="24"/>
  <c r="J182" i="24"/>
  <c r="J183" i="24"/>
  <c r="J184" i="24"/>
  <c r="J224" i="24"/>
  <c r="J223" i="24" s="1"/>
  <c r="J228" i="24" s="1"/>
  <c r="K170" i="24"/>
  <c r="K171" i="24"/>
  <c r="K172" i="24"/>
  <c r="K173" i="24"/>
  <c r="K174" i="24"/>
  <c r="K175" i="24"/>
  <c r="K176" i="24"/>
  <c r="K177" i="24"/>
  <c r="K178" i="24"/>
  <c r="K179" i="24"/>
  <c r="K180" i="24"/>
  <c r="K181" i="24"/>
  <c r="K182" i="24"/>
  <c r="K183" i="24"/>
  <c r="K184" i="24"/>
  <c r="K187" i="24"/>
  <c r="K188" i="24"/>
  <c r="K189" i="24"/>
  <c r="K190" i="24"/>
  <c r="K191" i="24"/>
  <c r="K192" i="24"/>
  <c r="K193" i="24"/>
  <c r="K194" i="24"/>
  <c r="K195" i="24"/>
  <c r="K196" i="24"/>
  <c r="K197" i="24"/>
  <c r="P224" i="24"/>
  <c r="P223" i="24" s="1"/>
  <c r="P228" i="24" s="1"/>
  <c r="L170" i="24"/>
  <c r="L171" i="24"/>
  <c r="L172" i="24"/>
  <c r="L173" i="24"/>
  <c r="L174" i="24"/>
  <c r="L175" i="24"/>
  <c r="L176" i="24"/>
  <c r="L177" i="24"/>
  <c r="L178" i="24"/>
  <c r="L179" i="24"/>
  <c r="L180" i="24"/>
  <c r="L181" i="24"/>
  <c r="L182" i="24"/>
  <c r="L183" i="24"/>
  <c r="L184" i="24"/>
  <c r="L187" i="24"/>
  <c r="L188" i="24"/>
  <c r="L189" i="24"/>
  <c r="L190" i="24"/>
  <c r="L191" i="24"/>
  <c r="L192" i="24"/>
  <c r="L193" i="24"/>
  <c r="L194" i="24"/>
  <c r="L195" i="24"/>
  <c r="L196" i="24"/>
  <c r="L197" i="24"/>
  <c r="M170" i="24"/>
  <c r="M171" i="24"/>
  <c r="M172" i="24"/>
  <c r="M173" i="24"/>
  <c r="M174" i="24"/>
  <c r="M175" i="24"/>
  <c r="M176" i="24"/>
  <c r="M177" i="24"/>
  <c r="M178" i="24"/>
  <c r="M179" i="24"/>
  <c r="M180" i="24"/>
  <c r="M181" i="24"/>
  <c r="M182" i="24"/>
  <c r="M183" i="24"/>
  <c r="M184" i="24"/>
  <c r="M187" i="24"/>
  <c r="M188" i="24"/>
  <c r="M189" i="24"/>
  <c r="M190" i="24"/>
  <c r="M191" i="24"/>
  <c r="M192" i="24"/>
  <c r="M193" i="24"/>
  <c r="M194" i="24"/>
  <c r="M195" i="24"/>
  <c r="M196" i="24"/>
  <c r="M197" i="24"/>
  <c r="N170" i="24"/>
  <c r="N171" i="24"/>
  <c r="N172" i="24"/>
  <c r="N173" i="24"/>
  <c r="N174" i="24"/>
  <c r="N175" i="24"/>
  <c r="N176" i="24"/>
  <c r="N177" i="24"/>
  <c r="N178" i="24"/>
  <c r="N179" i="24"/>
  <c r="N180" i="24"/>
  <c r="N181" i="24"/>
  <c r="N182" i="24"/>
  <c r="N183" i="24"/>
  <c r="N184" i="24"/>
  <c r="N187" i="24"/>
  <c r="N188" i="24"/>
  <c r="N189" i="24"/>
  <c r="N190" i="24"/>
  <c r="N191" i="24"/>
  <c r="N192" i="24"/>
  <c r="N193" i="24"/>
  <c r="N194" i="24"/>
  <c r="N195" i="24"/>
  <c r="N196" i="24"/>
  <c r="N197" i="24"/>
  <c r="G118" i="24"/>
  <c r="G123" i="45"/>
  <c r="H10" i="54"/>
  <c r="H11" i="54"/>
  <c r="H12" i="54"/>
  <c r="H40" i="17"/>
  <c r="G176" i="45" s="1"/>
  <c r="I11" i="54"/>
  <c r="I12" i="54"/>
  <c r="J11" i="54"/>
  <c r="J12" i="54"/>
  <c r="H42" i="17"/>
  <c r="K11" i="54"/>
  <c r="K12" i="54"/>
  <c r="L11" i="54"/>
  <c r="L12" i="54"/>
  <c r="H44" i="17"/>
  <c r="M11" i="54"/>
  <c r="M12" i="54"/>
  <c r="N11" i="54"/>
  <c r="N12" i="54"/>
  <c r="H46" i="17"/>
  <c r="G182" i="57" s="1"/>
  <c r="O11" i="54"/>
  <c r="O12" i="54"/>
  <c r="P11" i="54"/>
  <c r="P12" i="54"/>
  <c r="H111" i="17"/>
  <c r="H118" i="17"/>
  <c r="H125" i="17"/>
  <c r="H132" i="17"/>
  <c r="K98" i="17"/>
  <c r="G80" i="17"/>
  <c r="G81" i="17"/>
  <c r="G82" i="17"/>
  <c r="G83" i="17"/>
  <c r="G86" i="17"/>
  <c r="G87" i="17"/>
  <c r="G88" i="17"/>
  <c r="G89" i="17"/>
  <c r="G90" i="17"/>
  <c r="G91" i="17"/>
  <c r="G93" i="17"/>
  <c r="G94" i="17"/>
  <c r="G95" i="17"/>
  <c r="G96" i="17"/>
  <c r="G97" i="17"/>
  <c r="G99" i="17"/>
  <c r="G100" i="17"/>
  <c r="G101" i="17"/>
  <c r="G102" i="17"/>
  <c r="G103" i="17"/>
  <c r="G106" i="17"/>
  <c r="G107" i="17"/>
  <c r="G108" i="17"/>
  <c r="G109" i="17"/>
  <c r="G110" i="17"/>
  <c r="G113" i="17"/>
  <c r="G114" i="17"/>
  <c r="G115" i="17"/>
  <c r="G116" i="17"/>
  <c r="G117" i="17"/>
  <c r="G120" i="17"/>
  <c r="G121" i="17"/>
  <c r="G122" i="17"/>
  <c r="G123" i="17"/>
  <c r="G124" i="17"/>
  <c r="G127" i="17"/>
  <c r="G128" i="17"/>
  <c r="G129" i="17"/>
  <c r="G130" i="17"/>
  <c r="G131" i="17"/>
  <c r="G134" i="17"/>
  <c r="G135" i="17"/>
  <c r="G136" i="17"/>
  <c r="G137" i="17"/>
  <c r="G138" i="17"/>
  <c r="J79" i="17"/>
  <c r="I204" i="24" s="1"/>
  <c r="I203" i="24" s="1"/>
  <c r="J85" i="17"/>
  <c r="K105" i="17"/>
  <c r="I209" i="44" s="1"/>
  <c r="I208" i="44" s="1"/>
  <c r="L79" i="17"/>
  <c r="L85" i="17"/>
  <c r="L92" i="17"/>
  <c r="K207" i="24" s="1"/>
  <c r="L98" i="17"/>
  <c r="K208" i="24" s="1"/>
  <c r="L105" i="17"/>
  <c r="K210" i="24" s="1"/>
  <c r="K209" i="24" s="1"/>
  <c r="L218" i="24"/>
  <c r="L217" i="24" s="1"/>
  <c r="L220" i="24"/>
  <c r="L219" i="24" s="1"/>
  <c r="M207" i="24"/>
  <c r="M216" i="24"/>
  <c r="M215" i="24" s="1"/>
  <c r="N204" i="24"/>
  <c r="N203" i="24" s="1"/>
  <c r="N212" i="24"/>
  <c r="N211" i="24" s="1"/>
  <c r="N218" i="24"/>
  <c r="N217" i="24" s="1"/>
  <c r="N220" i="24"/>
  <c r="N219" i="24" s="1"/>
  <c r="I206" i="56"/>
  <c r="I170" i="56"/>
  <c r="I169" i="56"/>
  <c r="I171" i="56"/>
  <c r="I172" i="56"/>
  <c r="I173" i="56"/>
  <c r="I174" i="56"/>
  <c r="I186" i="56"/>
  <c r="I187" i="56"/>
  <c r="I188" i="56"/>
  <c r="I189" i="56"/>
  <c r="I190" i="56"/>
  <c r="I191" i="56"/>
  <c r="I192" i="56"/>
  <c r="I193" i="56"/>
  <c r="I194" i="56"/>
  <c r="I195" i="56"/>
  <c r="I203" i="57"/>
  <c r="I202" i="57" s="1"/>
  <c r="I170" i="57"/>
  <c r="I169" i="57"/>
  <c r="I171" i="57"/>
  <c r="I172" i="57"/>
  <c r="I173" i="57"/>
  <c r="I174" i="57"/>
  <c r="I186" i="57"/>
  <c r="I187" i="57"/>
  <c r="I188" i="57"/>
  <c r="I189" i="57"/>
  <c r="I190" i="57"/>
  <c r="I191" i="57"/>
  <c r="I192" i="57"/>
  <c r="I193" i="57"/>
  <c r="I194" i="57"/>
  <c r="I195" i="57"/>
  <c r="I206" i="58"/>
  <c r="I207" i="58"/>
  <c r="I170" i="58"/>
  <c r="I169" i="58"/>
  <c r="I171" i="58"/>
  <c r="I172" i="58"/>
  <c r="I173" i="58"/>
  <c r="I174" i="58"/>
  <c r="I186" i="58"/>
  <c r="I187" i="58"/>
  <c r="I188" i="58"/>
  <c r="I189" i="58"/>
  <c r="I190" i="58"/>
  <c r="I191" i="58"/>
  <c r="I192" i="58"/>
  <c r="I193" i="58"/>
  <c r="I194" i="58"/>
  <c r="I195" i="58"/>
  <c r="I203" i="53"/>
  <c r="I202" i="53" s="1"/>
  <c r="I170" i="53"/>
  <c r="I169" i="53"/>
  <c r="I171" i="53"/>
  <c r="I172" i="53"/>
  <c r="I173" i="53"/>
  <c r="I174" i="53"/>
  <c r="I186" i="53"/>
  <c r="I187" i="53"/>
  <c r="I188" i="53"/>
  <c r="I189" i="53"/>
  <c r="I190" i="53"/>
  <c r="I191" i="53"/>
  <c r="I192" i="53"/>
  <c r="I193" i="53"/>
  <c r="I194" i="53"/>
  <c r="I195" i="53"/>
  <c r="I206" i="45"/>
  <c r="I170" i="45"/>
  <c r="I169" i="45"/>
  <c r="I171" i="45"/>
  <c r="I172" i="45"/>
  <c r="I173" i="45"/>
  <c r="I174" i="45"/>
  <c r="I186" i="45"/>
  <c r="I187" i="45"/>
  <c r="I188" i="45"/>
  <c r="I189" i="45"/>
  <c r="I190" i="45"/>
  <c r="I191" i="45"/>
  <c r="I192" i="45"/>
  <c r="I193" i="45"/>
  <c r="I194" i="45"/>
  <c r="I195" i="45"/>
  <c r="I170" i="44"/>
  <c r="I169" i="44"/>
  <c r="I171" i="44"/>
  <c r="I172" i="44"/>
  <c r="I173" i="44"/>
  <c r="I174" i="44"/>
  <c r="I186" i="44"/>
  <c r="I187" i="44"/>
  <c r="I188" i="44"/>
  <c r="I189" i="44"/>
  <c r="I190" i="44"/>
  <c r="I191" i="44"/>
  <c r="H157" i="17"/>
  <c r="I223" i="56"/>
  <c r="I223" i="44"/>
  <c r="I222" i="44" s="1"/>
  <c r="I225" i="56"/>
  <c r="I225" i="44"/>
  <c r="A81" i="32"/>
  <c r="J51" i="17"/>
  <c r="J68" i="17" s="1"/>
  <c r="J154" i="17" s="1"/>
  <c r="J177" i="17" s="1"/>
  <c r="J277" i="20"/>
  <c r="G71" i="17"/>
  <c r="G70" i="17" s="1"/>
  <c r="G76" i="17"/>
  <c r="G77" i="17"/>
  <c r="G575" i="20"/>
  <c r="R575" i="20"/>
  <c r="G539" i="20"/>
  <c r="I539" i="20" s="1"/>
  <c r="R539" i="20"/>
  <c r="G540" i="20"/>
  <c r="R540" i="20"/>
  <c r="G538" i="20"/>
  <c r="I538" i="20" s="1"/>
  <c r="G88" i="20"/>
  <c r="G91" i="20"/>
  <c r="G89" i="20"/>
  <c r="G123" i="20"/>
  <c r="G75" i="17"/>
  <c r="F7" i="67"/>
  <c r="G7" i="67"/>
  <c r="H7" i="67"/>
  <c r="I7" i="67"/>
  <c r="J7" i="67"/>
  <c r="K7" i="67"/>
  <c r="L7" i="67"/>
  <c r="J574" i="20"/>
  <c r="F13" i="67"/>
  <c r="G13" i="67"/>
  <c r="H13" i="67"/>
  <c r="I13" i="67"/>
  <c r="J13" i="67"/>
  <c r="K13" i="67"/>
  <c r="L13" i="67"/>
  <c r="Q28" i="20"/>
  <c r="A10" i="56"/>
  <c r="A11" i="56"/>
  <c r="B29" i="20"/>
  <c r="B12" i="75" s="1"/>
  <c r="E12" i="56"/>
  <c r="A13" i="56"/>
  <c r="B13" i="56"/>
  <c r="A14" i="56"/>
  <c r="B14" i="56"/>
  <c r="A15" i="56"/>
  <c r="B15" i="56"/>
  <c r="A16" i="56"/>
  <c r="B16" i="56"/>
  <c r="A17" i="56"/>
  <c r="B17" i="56"/>
  <c r="B75" i="20"/>
  <c r="E18" i="56"/>
  <c r="A19" i="56"/>
  <c r="B19" i="56"/>
  <c r="A20" i="56"/>
  <c r="B20" i="56"/>
  <c r="A21" i="56"/>
  <c r="B21" i="56"/>
  <c r="A22" i="56"/>
  <c r="B22" i="56"/>
  <c r="A23" i="56"/>
  <c r="B23" i="56"/>
  <c r="B121" i="20"/>
  <c r="B24" i="75" s="1"/>
  <c r="C24" i="75"/>
  <c r="E24" i="56"/>
  <c r="A25" i="56"/>
  <c r="B25" i="56"/>
  <c r="A26" i="56"/>
  <c r="B26" i="56"/>
  <c r="A27" i="56"/>
  <c r="B27" i="56"/>
  <c r="A28" i="56"/>
  <c r="B28" i="56"/>
  <c r="A29" i="56"/>
  <c r="B29" i="56"/>
  <c r="B167" i="20"/>
  <c r="B31" i="24" s="1"/>
  <c r="C30" i="56"/>
  <c r="E30" i="56"/>
  <c r="A31" i="56"/>
  <c r="B31" i="56"/>
  <c r="A32" i="56"/>
  <c r="B32" i="56"/>
  <c r="A33" i="56"/>
  <c r="B33" i="56"/>
  <c r="A34" i="56"/>
  <c r="B34" i="56"/>
  <c r="A35" i="56"/>
  <c r="B35" i="56"/>
  <c r="B213" i="20"/>
  <c r="B36" i="32" s="1"/>
  <c r="E36" i="56"/>
  <c r="A37" i="56"/>
  <c r="B37" i="56"/>
  <c r="A38" i="56"/>
  <c r="B38" i="56"/>
  <c r="A39" i="56"/>
  <c r="B39" i="56"/>
  <c r="A40" i="56"/>
  <c r="B40" i="56"/>
  <c r="A41" i="56"/>
  <c r="B41" i="56"/>
  <c r="A42" i="56"/>
  <c r="B278" i="20"/>
  <c r="B43" i="56" s="1"/>
  <c r="E43" i="56"/>
  <c r="A44" i="56"/>
  <c r="B44" i="56"/>
  <c r="A45" i="56"/>
  <c r="B45" i="56"/>
  <c r="A46" i="56"/>
  <c r="B46" i="56"/>
  <c r="A47" i="56"/>
  <c r="B47" i="56"/>
  <c r="A48" i="56"/>
  <c r="B48" i="56"/>
  <c r="B324" i="20"/>
  <c r="E49" i="56"/>
  <c r="A50" i="56"/>
  <c r="B50" i="56"/>
  <c r="A51" i="56"/>
  <c r="B51" i="56"/>
  <c r="A52" i="56"/>
  <c r="B52" i="56"/>
  <c r="A53" i="56"/>
  <c r="B53" i="56"/>
  <c r="A54" i="56"/>
  <c r="B54" i="56"/>
  <c r="B370" i="20"/>
  <c r="B55" i="75" s="1"/>
  <c r="C55" i="75"/>
  <c r="E55" i="56"/>
  <c r="A56" i="56"/>
  <c r="B56" i="56"/>
  <c r="A57" i="56"/>
  <c r="B57" i="56"/>
  <c r="A58" i="56"/>
  <c r="B58" i="56"/>
  <c r="A59" i="56"/>
  <c r="B59" i="56"/>
  <c r="A60" i="56"/>
  <c r="B60" i="56"/>
  <c r="B416" i="20"/>
  <c r="E61" i="56"/>
  <c r="A62" i="56"/>
  <c r="B62" i="56"/>
  <c r="A63" i="56"/>
  <c r="B63" i="56"/>
  <c r="A64" i="56"/>
  <c r="B64" i="56"/>
  <c r="A65" i="56"/>
  <c r="B65" i="56"/>
  <c r="A66" i="56"/>
  <c r="B66" i="56"/>
  <c r="B462" i="20"/>
  <c r="E67" i="56"/>
  <c r="A68" i="56"/>
  <c r="B68" i="56"/>
  <c r="A69" i="56"/>
  <c r="B69" i="56"/>
  <c r="A70" i="56"/>
  <c r="B70" i="56"/>
  <c r="A71" i="56"/>
  <c r="B71" i="56"/>
  <c r="A72" i="56"/>
  <c r="B72" i="56"/>
  <c r="A73" i="56"/>
  <c r="A74" i="56"/>
  <c r="B527" i="20"/>
  <c r="B74" i="75" s="1"/>
  <c r="E74" i="56"/>
  <c r="A75" i="56"/>
  <c r="B75" i="56"/>
  <c r="A76" i="56"/>
  <c r="B76" i="56"/>
  <c r="A77" i="56"/>
  <c r="B77" i="56"/>
  <c r="A78" i="56"/>
  <c r="B78" i="56"/>
  <c r="A79" i="56"/>
  <c r="B79" i="56"/>
  <c r="A80" i="56"/>
  <c r="B573" i="20"/>
  <c r="C80" i="53"/>
  <c r="E80" i="56"/>
  <c r="B81" i="56"/>
  <c r="B82" i="56"/>
  <c r="B83" i="56"/>
  <c r="B84" i="56"/>
  <c r="B85" i="56"/>
  <c r="A86" i="56"/>
  <c r="B619" i="20"/>
  <c r="E86" i="56"/>
  <c r="A87" i="56"/>
  <c r="B87" i="56"/>
  <c r="A88" i="56"/>
  <c r="B88" i="56"/>
  <c r="A89" i="56"/>
  <c r="B89" i="56"/>
  <c r="A90" i="56"/>
  <c r="B90" i="56"/>
  <c r="A91" i="56"/>
  <c r="B91" i="56"/>
  <c r="A92" i="56"/>
  <c r="B665" i="20"/>
  <c r="B92" i="75" s="1"/>
  <c r="C92" i="32"/>
  <c r="E92" i="56"/>
  <c r="A93" i="56"/>
  <c r="B93" i="56"/>
  <c r="A94" i="56"/>
  <c r="B94" i="56"/>
  <c r="A95" i="56"/>
  <c r="B95" i="56"/>
  <c r="A96" i="56"/>
  <c r="B96" i="56"/>
  <c r="A97" i="56"/>
  <c r="B97" i="56"/>
  <c r="B711" i="20"/>
  <c r="B98" i="75" s="1"/>
  <c r="C98" i="45"/>
  <c r="E98" i="56"/>
  <c r="A99" i="56"/>
  <c r="B99" i="56"/>
  <c r="A100" i="56"/>
  <c r="B100" i="56"/>
  <c r="A101" i="56"/>
  <c r="B101" i="56"/>
  <c r="A102" i="56"/>
  <c r="B102" i="56"/>
  <c r="A103" i="56"/>
  <c r="B103" i="56"/>
  <c r="A104" i="56"/>
  <c r="A105" i="56"/>
  <c r="B776" i="20"/>
  <c r="B105" i="75" s="1"/>
  <c r="C105" i="56"/>
  <c r="E105" i="56"/>
  <c r="A106" i="56"/>
  <c r="B106" i="56"/>
  <c r="A107" i="56"/>
  <c r="B107" i="56"/>
  <c r="A108" i="56"/>
  <c r="B108" i="56"/>
  <c r="A109" i="56"/>
  <c r="B109" i="56"/>
  <c r="A110" i="56"/>
  <c r="B110" i="56"/>
  <c r="A111" i="56"/>
  <c r="B822" i="20"/>
  <c r="B111" i="75" s="1"/>
  <c r="C111" i="44"/>
  <c r="E111" i="56"/>
  <c r="A112" i="56"/>
  <c r="B112" i="56"/>
  <c r="A113" i="56"/>
  <c r="B113" i="56"/>
  <c r="A114" i="56"/>
  <c r="B114" i="56"/>
  <c r="A115" i="56"/>
  <c r="B115" i="56"/>
  <c r="A116" i="56"/>
  <c r="B116" i="56"/>
  <c r="A117" i="56"/>
  <c r="B868" i="20"/>
  <c r="B117" i="75" s="1"/>
  <c r="E117" i="56"/>
  <c r="A118" i="56"/>
  <c r="B118" i="56"/>
  <c r="A119" i="56"/>
  <c r="B119" i="56"/>
  <c r="A120" i="56"/>
  <c r="B120" i="56"/>
  <c r="A121" i="56"/>
  <c r="B121" i="56"/>
  <c r="A122" i="56"/>
  <c r="B122" i="56"/>
  <c r="A123" i="56"/>
  <c r="B914" i="20"/>
  <c r="B123" i="75" s="1"/>
  <c r="C124" i="24"/>
  <c r="E123" i="56"/>
  <c r="A124" i="56"/>
  <c r="B124" i="56"/>
  <c r="A125" i="56"/>
  <c r="B125" i="56"/>
  <c r="A126" i="56"/>
  <c r="B126" i="56"/>
  <c r="A127" i="56"/>
  <c r="B127" i="56"/>
  <c r="A128" i="56"/>
  <c r="B128" i="56"/>
  <c r="A129" i="56"/>
  <c r="B960" i="20"/>
  <c r="B129" i="75" s="1"/>
  <c r="C129" i="75"/>
  <c r="E129" i="56"/>
  <c r="A130" i="56"/>
  <c r="B130" i="56"/>
  <c r="A131" i="56"/>
  <c r="B131" i="56"/>
  <c r="A132" i="56"/>
  <c r="B132" i="56"/>
  <c r="A133" i="56"/>
  <c r="B133" i="56"/>
  <c r="A134" i="56"/>
  <c r="B134" i="56"/>
  <c r="A135" i="56"/>
  <c r="A136" i="56"/>
  <c r="B1025" i="20"/>
  <c r="B136" i="75" s="1"/>
  <c r="C136" i="44"/>
  <c r="E136" i="56"/>
  <c r="A137" i="56"/>
  <c r="B137" i="56"/>
  <c r="A138" i="56"/>
  <c r="B138" i="56"/>
  <c r="A139" i="56"/>
  <c r="B139" i="56"/>
  <c r="A140" i="56"/>
  <c r="B140" i="56"/>
  <c r="A141" i="56"/>
  <c r="B141" i="56"/>
  <c r="A142" i="56"/>
  <c r="B1072" i="20"/>
  <c r="B142" i="75" s="1"/>
  <c r="E142" i="56"/>
  <c r="A143" i="56"/>
  <c r="B143" i="56"/>
  <c r="A144" i="56"/>
  <c r="B144" i="56"/>
  <c r="A145" i="56"/>
  <c r="B145" i="56"/>
  <c r="A146" i="56"/>
  <c r="B146" i="56"/>
  <c r="A147" i="56"/>
  <c r="B147" i="56"/>
  <c r="A148" i="56"/>
  <c r="B1118" i="20"/>
  <c r="B148" i="75" s="1"/>
  <c r="C148" i="58"/>
  <c r="E148" i="56"/>
  <c r="A149" i="56"/>
  <c r="B149" i="56"/>
  <c r="A150" i="56"/>
  <c r="B150" i="56"/>
  <c r="A151" i="56"/>
  <c r="B151" i="56"/>
  <c r="A152" i="56"/>
  <c r="B152" i="56"/>
  <c r="A153" i="56"/>
  <c r="B153" i="56"/>
  <c r="A154" i="56"/>
  <c r="B1164" i="20"/>
  <c r="B154" i="75" s="1"/>
  <c r="C154" i="32"/>
  <c r="E154" i="56"/>
  <c r="A155" i="56"/>
  <c r="B155" i="56"/>
  <c r="A156" i="56"/>
  <c r="B156" i="56"/>
  <c r="A157" i="56"/>
  <c r="B157" i="56"/>
  <c r="A158" i="56"/>
  <c r="B158" i="56"/>
  <c r="A159" i="56"/>
  <c r="B159" i="56"/>
  <c r="A160" i="56"/>
  <c r="B1210" i="20"/>
  <c r="B160" i="75" s="1"/>
  <c r="E160" i="56"/>
  <c r="A161" i="56"/>
  <c r="B161" i="56"/>
  <c r="A162" i="56"/>
  <c r="B162" i="56"/>
  <c r="A163" i="56"/>
  <c r="B163" i="56"/>
  <c r="A164" i="56"/>
  <c r="B164" i="56"/>
  <c r="A165" i="56"/>
  <c r="B165" i="56"/>
  <c r="B166" i="75"/>
  <c r="B174" i="75"/>
  <c r="B186" i="75"/>
  <c r="C186" i="75"/>
  <c r="B192" i="75"/>
  <c r="C199" i="75"/>
  <c r="B205" i="75"/>
  <c r="B229" i="75"/>
  <c r="B230" i="75"/>
  <c r="C230" i="75"/>
  <c r="B236" i="75"/>
  <c r="B242" i="75"/>
  <c r="C242" i="75"/>
  <c r="C248" i="75"/>
  <c r="B254" i="75"/>
  <c r="B260" i="75"/>
  <c r="B261" i="75"/>
  <c r="B267" i="75"/>
  <c r="C279" i="75"/>
  <c r="B285" i="75"/>
  <c r="B298" i="75"/>
  <c r="A166" i="56"/>
  <c r="B166" i="56"/>
  <c r="I175" i="56"/>
  <c r="I176" i="56"/>
  <c r="I177" i="56"/>
  <c r="I178" i="56"/>
  <c r="I179" i="56"/>
  <c r="I180" i="56"/>
  <c r="I181" i="56"/>
  <c r="I182" i="56"/>
  <c r="I183" i="56"/>
  <c r="I196" i="56"/>
  <c r="A167" i="56"/>
  <c r="B167" i="56"/>
  <c r="A168" i="56"/>
  <c r="B168" i="56"/>
  <c r="B20" i="17"/>
  <c r="B39" i="17" s="1"/>
  <c r="B21" i="17"/>
  <c r="B40" i="17" s="1"/>
  <c r="B22" i="17"/>
  <c r="B41" i="17" s="1"/>
  <c r="B177" i="58" s="1"/>
  <c r="B23" i="17"/>
  <c r="B42" i="17" s="1"/>
  <c r="B179" i="24" s="1"/>
  <c r="B24" i="17"/>
  <c r="B43" i="17" s="1"/>
  <c r="B25" i="17"/>
  <c r="B44" i="17" s="1"/>
  <c r="B26" i="17"/>
  <c r="B45" i="17" s="1"/>
  <c r="B337" i="75" s="1"/>
  <c r="B27" i="17"/>
  <c r="B46" i="17" s="1"/>
  <c r="B338" i="75" s="1"/>
  <c r="B28" i="17"/>
  <c r="B47" i="17" s="1"/>
  <c r="A184" i="56"/>
  <c r="B184" i="56"/>
  <c r="A185" i="56"/>
  <c r="B185" i="56"/>
  <c r="A186" i="56"/>
  <c r="D53" i="17"/>
  <c r="D186" i="56"/>
  <c r="E186" i="56"/>
  <c r="A187" i="56"/>
  <c r="D54" i="17"/>
  <c r="C188" i="24" s="1"/>
  <c r="D187" i="56"/>
  <c r="E187" i="56"/>
  <c r="A188" i="56"/>
  <c r="D55" i="17"/>
  <c r="D188" i="56"/>
  <c r="E188" i="56"/>
  <c r="A189" i="56"/>
  <c r="D56" i="17"/>
  <c r="C189" i="45" s="1"/>
  <c r="D189" i="56"/>
  <c r="E189" i="56"/>
  <c r="A190" i="56"/>
  <c r="D57" i="17"/>
  <c r="D190" i="56"/>
  <c r="E190" i="56"/>
  <c r="A191" i="56"/>
  <c r="D58" i="17"/>
  <c r="D191" i="56"/>
  <c r="E191" i="56"/>
  <c r="A192" i="56"/>
  <c r="D59" i="17"/>
  <c r="C192" i="57" s="1"/>
  <c r="D192" i="56"/>
  <c r="E192" i="56"/>
  <c r="A193" i="56"/>
  <c r="D60" i="17"/>
  <c r="C193" i="32" s="1"/>
  <c r="D193" i="56"/>
  <c r="E193" i="56"/>
  <c r="A194" i="56"/>
  <c r="D61" i="17"/>
  <c r="D194" i="56"/>
  <c r="E194" i="56"/>
  <c r="A195" i="56"/>
  <c r="D62" i="17"/>
  <c r="D195" i="56"/>
  <c r="E195" i="56"/>
  <c r="A196" i="56"/>
  <c r="B63" i="17"/>
  <c r="B196" i="32" s="1"/>
  <c r="D63" i="17"/>
  <c r="C196" i="56" s="1"/>
  <c r="D196" i="56"/>
  <c r="E196" i="56"/>
  <c r="A197" i="56"/>
  <c r="B197" i="56"/>
  <c r="A198" i="56"/>
  <c r="B198" i="56"/>
  <c r="D69" i="17"/>
  <c r="C198" i="57" s="1"/>
  <c r="D198" i="56"/>
  <c r="E198" i="56"/>
  <c r="A199" i="56"/>
  <c r="B199" i="56"/>
  <c r="A200" i="56"/>
  <c r="B72" i="17"/>
  <c r="D72" i="17"/>
  <c r="D200" i="56"/>
  <c r="E200" i="56"/>
  <c r="A201" i="56"/>
  <c r="B201" i="56"/>
  <c r="A202" i="56"/>
  <c r="B78" i="17"/>
  <c r="B202" i="32" s="1"/>
  <c r="D78" i="17"/>
  <c r="D202" i="56"/>
  <c r="E202" i="56"/>
  <c r="A203" i="56"/>
  <c r="B203" i="56"/>
  <c r="A204" i="56"/>
  <c r="B84" i="17"/>
  <c r="D84" i="17"/>
  <c r="C204" i="53" s="1"/>
  <c r="D204" i="56"/>
  <c r="A205" i="56"/>
  <c r="B205" i="56"/>
  <c r="A206" i="56"/>
  <c r="B206" i="56"/>
  <c r="A207" i="56"/>
  <c r="B207" i="56"/>
  <c r="A208" i="56"/>
  <c r="B104" i="17"/>
  <c r="B208" i="57" s="1"/>
  <c r="D104" i="17"/>
  <c r="C208" i="44" s="1"/>
  <c r="D208" i="56"/>
  <c r="E208" i="56"/>
  <c r="A209" i="56"/>
  <c r="B209" i="56"/>
  <c r="A210" i="56"/>
  <c r="B111" i="17"/>
  <c r="D111" i="17"/>
  <c r="D210" i="56"/>
  <c r="A211" i="56"/>
  <c r="B211" i="56"/>
  <c r="A212" i="56"/>
  <c r="B118" i="17"/>
  <c r="B212" i="58" s="1"/>
  <c r="D118" i="17"/>
  <c r="C212" i="32" s="1"/>
  <c r="D212" i="56"/>
  <c r="A213" i="56"/>
  <c r="B213" i="56"/>
  <c r="A214" i="56"/>
  <c r="B125" i="17"/>
  <c r="D125" i="17"/>
  <c r="D214" i="56"/>
  <c r="A215" i="56"/>
  <c r="B215" i="56"/>
  <c r="A216" i="56"/>
  <c r="B132" i="17"/>
  <c r="D132" i="17"/>
  <c r="D216" i="56"/>
  <c r="A217" i="56"/>
  <c r="B217" i="56"/>
  <c r="A218" i="56"/>
  <c r="B139" i="17"/>
  <c r="B218" i="44" s="1"/>
  <c r="D139" i="17"/>
  <c r="D218" i="56"/>
  <c r="H139" i="17"/>
  <c r="G218" i="56" s="1"/>
  <c r="A219" i="56"/>
  <c r="B219" i="56"/>
  <c r="A222" i="56"/>
  <c r="B222" i="56"/>
  <c r="I222" i="56"/>
  <c r="A223" i="56"/>
  <c r="B223" i="56"/>
  <c r="C223" i="56"/>
  <c r="A224" i="56"/>
  <c r="B224" i="56"/>
  <c r="I224" i="56"/>
  <c r="BI224" i="56" s="1"/>
  <c r="A225" i="56"/>
  <c r="B225" i="56"/>
  <c r="C225" i="56"/>
  <c r="O28" i="20"/>
  <c r="A10" i="57"/>
  <c r="A11" i="57"/>
  <c r="E12" i="57"/>
  <c r="A13" i="57"/>
  <c r="B13" i="57"/>
  <c r="A14" i="57"/>
  <c r="B14" i="57"/>
  <c r="A15" i="57"/>
  <c r="B15" i="57"/>
  <c r="A16" i="57"/>
  <c r="B16" i="57"/>
  <c r="A17" i="57"/>
  <c r="B17" i="57"/>
  <c r="E18" i="57"/>
  <c r="A19" i="57"/>
  <c r="B19" i="57"/>
  <c r="A20" i="57"/>
  <c r="B20" i="57"/>
  <c r="A21" i="57"/>
  <c r="B21" i="57"/>
  <c r="A22" i="57"/>
  <c r="B22" i="57"/>
  <c r="A23" i="57"/>
  <c r="B23" i="57"/>
  <c r="E24" i="57"/>
  <c r="A25" i="57"/>
  <c r="B25" i="57"/>
  <c r="A26" i="57"/>
  <c r="B26" i="57"/>
  <c r="A27" i="57"/>
  <c r="B27" i="57"/>
  <c r="A28" i="57"/>
  <c r="B28" i="57"/>
  <c r="A29" i="57"/>
  <c r="B29" i="57"/>
  <c r="E30" i="57"/>
  <c r="A31" i="57"/>
  <c r="B31" i="57"/>
  <c r="A32" i="57"/>
  <c r="B32" i="57"/>
  <c r="A33" i="57"/>
  <c r="B33" i="57"/>
  <c r="A34" i="57"/>
  <c r="B34" i="57"/>
  <c r="A35" i="57"/>
  <c r="B35" i="57"/>
  <c r="E36" i="57"/>
  <c r="A37" i="57"/>
  <c r="B37" i="57"/>
  <c r="A38" i="57"/>
  <c r="B38" i="57"/>
  <c r="A39" i="57"/>
  <c r="B39" i="57"/>
  <c r="A40" i="57"/>
  <c r="B40" i="57"/>
  <c r="A41" i="57"/>
  <c r="B41" i="57"/>
  <c r="A42" i="57"/>
  <c r="E43" i="57"/>
  <c r="A44" i="57"/>
  <c r="B44" i="57"/>
  <c r="A45" i="57"/>
  <c r="B45" i="57"/>
  <c r="A46" i="57"/>
  <c r="B46" i="57"/>
  <c r="A47" i="57"/>
  <c r="B47" i="57"/>
  <c r="A48" i="57"/>
  <c r="B48" i="57"/>
  <c r="E49" i="57"/>
  <c r="A50" i="57"/>
  <c r="B50" i="57"/>
  <c r="A51" i="57"/>
  <c r="B51" i="57"/>
  <c r="A52" i="57"/>
  <c r="B52" i="57"/>
  <c r="A53" i="57"/>
  <c r="B53" i="57"/>
  <c r="A54" i="57"/>
  <c r="B54" i="57"/>
  <c r="E55" i="57"/>
  <c r="A56" i="57"/>
  <c r="B56" i="57"/>
  <c r="A57" i="57"/>
  <c r="B57" i="57"/>
  <c r="A58" i="57"/>
  <c r="B58" i="57"/>
  <c r="A59" i="57"/>
  <c r="B59" i="57"/>
  <c r="A60" i="57"/>
  <c r="B60" i="57"/>
  <c r="E61" i="57"/>
  <c r="A62" i="57"/>
  <c r="B62" i="57"/>
  <c r="A63" i="57"/>
  <c r="B63" i="57"/>
  <c r="A64" i="57"/>
  <c r="B64" i="57"/>
  <c r="A65" i="57"/>
  <c r="B65" i="57"/>
  <c r="A66" i="57"/>
  <c r="B66" i="57"/>
  <c r="E67" i="57"/>
  <c r="A68" i="57"/>
  <c r="B68" i="57"/>
  <c r="A69" i="57"/>
  <c r="B69" i="57"/>
  <c r="A70" i="57"/>
  <c r="B70" i="57"/>
  <c r="A71" i="57"/>
  <c r="B71" i="57"/>
  <c r="A72" i="57"/>
  <c r="B72" i="57"/>
  <c r="A73" i="57"/>
  <c r="A74" i="57"/>
  <c r="E74" i="57"/>
  <c r="A75" i="57"/>
  <c r="B75" i="57"/>
  <c r="A76" i="57"/>
  <c r="B76" i="57"/>
  <c r="A77" i="57"/>
  <c r="B77" i="57"/>
  <c r="A78" i="57"/>
  <c r="B78" i="57"/>
  <c r="A79" i="57"/>
  <c r="B79" i="57"/>
  <c r="A80" i="57"/>
  <c r="C80" i="57"/>
  <c r="E80" i="57"/>
  <c r="A81" i="57"/>
  <c r="B81" i="57"/>
  <c r="A82" i="57"/>
  <c r="B82" i="57"/>
  <c r="A83" i="57"/>
  <c r="B83" i="57"/>
  <c r="A84" i="57"/>
  <c r="B84" i="57"/>
  <c r="A85" i="57"/>
  <c r="B85" i="57"/>
  <c r="A86" i="57"/>
  <c r="E86" i="57"/>
  <c r="A87" i="57"/>
  <c r="B87" i="57"/>
  <c r="A88" i="57"/>
  <c r="B88" i="57"/>
  <c r="A89" i="57"/>
  <c r="B89" i="57"/>
  <c r="A90" i="57"/>
  <c r="B90" i="57"/>
  <c r="A91" i="57"/>
  <c r="B91" i="57"/>
  <c r="A92" i="57"/>
  <c r="E92" i="57"/>
  <c r="A93" i="57"/>
  <c r="B93" i="57"/>
  <c r="A94" i="57"/>
  <c r="B94" i="57"/>
  <c r="A95" i="57"/>
  <c r="B95" i="57"/>
  <c r="A96" i="57"/>
  <c r="B96" i="57"/>
  <c r="A97" i="57"/>
  <c r="B97" i="57"/>
  <c r="E98" i="57"/>
  <c r="A99" i="57"/>
  <c r="B99" i="57"/>
  <c r="A100" i="57"/>
  <c r="B100" i="57"/>
  <c r="A101" i="57"/>
  <c r="B101" i="57"/>
  <c r="A102" i="57"/>
  <c r="B102" i="57"/>
  <c r="A103" i="57"/>
  <c r="B103" i="57"/>
  <c r="A104" i="57"/>
  <c r="A105" i="57"/>
  <c r="E105" i="57"/>
  <c r="A106" i="57"/>
  <c r="B106" i="57"/>
  <c r="A107" i="57"/>
  <c r="B107" i="57"/>
  <c r="A108" i="57"/>
  <c r="B108" i="57"/>
  <c r="A109" i="57"/>
  <c r="B109" i="57"/>
  <c r="A110" i="57"/>
  <c r="B110" i="57"/>
  <c r="A111" i="57"/>
  <c r="E111" i="57"/>
  <c r="A112" i="57"/>
  <c r="B112" i="57"/>
  <c r="A113" i="57"/>
  <c r="B113" i="57"/>
  <c r="A114" i="57"/>
  <c r="B114" i="57"/>
  <c r="A115" i="57"/>
  <c r="B115" i="57"/>
  <c r="A116" i="57"/>
  <c r="B116" i="57"/>
  <c r="A117" i="57"/>
  <c r="E117" i="57"/>
  <c r="A118" i="57"/>
  <c r="B118" i="57"/>
  <c r="A119" i="57"/>
  <c r="B119" i="57"/>
  <c r="A120" i="57"/>
  <c r="B120" i="57"/>
  <c r="A121" i="57"/>
  <c r="B121" i="57"/>
  <c r="A122" i="57"/>
  <c r="B122" i="57"/>
  <c r="A123" i="57"/>
  <c r="E123" i="57"/>
  <c r="A124" i="57"/>
  <c r="B124" i="57"/>
  <c r="A125" i="57"/>
  <c r="B125" i="57"/>
  <c r="A126" i="57"/>
  <c r="B126" i="57"/>
  <c r="A127" i="57"/>
  <c r="B127" i="57"/>
  <c r="A128" i="57"/>
  <c r="B128" i="57"/>
  <c r="A129" i="57"/>
  <c r="E129" i="57"/>
  <c r="A130" i="57"/>
  <c r="B130" i="57"/>
  <c r="A131" i="57"/>
  <c r="B131" i="57"/>
  <c r="A132" i="57"/>
  <c r="B132" i="57"/>
  <c r="A133" i="57"/>
  <c r="B133" i="57"/>
  <c r="A134" i="57"/>
  <c r="B134" i="57"/>
  <c r="A135" i="57"/>
  <c r="A136" i="57"/>
  <c r="E136" i="57"/>
  <c r="A137" i="57"/>
  <c r="B137" i="57"/>
  <c r="A138" i="57"/>
  <c r="B138" i="57"/>
  <c r="A139" i="57"/>
  <c r="B139" i="57"/>
  <c r="A140" i="57"/>
  <c r="B140" i="57"/>
  <c r="A141" i="57"/>
  <c r="B141" i="57"/>
  <c r="A142" i="57"/>
  <c r="E142" i="57"/>
  <c r="A143" i="57"/>
  <c r="B143" i="57"/>
  <c r="A144" i="57"/>
  <c r="B144" i="57"/>
  <c r="A145" i="57"/>
  <c r="B145" i="57"/>
  <c r="A146" i="57"/>
  <c r="B146" i="57"/>
  <c r="A147" i="57"/>
  <c r="B147" i="57"/>
  <c r="A148" i="57"/>
  <c r="E148" i="57"/>
  <c r="A149" i="57"/>
  <c r="B149" i="57"/>
  <c r="A150" i="57"/>
  <c r="B150" i="57"/>
  <c r="A151" i="57"/>
  <c r="B151" i="57"/>
  <c r="A152" i="57"/>
  <c r="B152" i="57"/>
  <c r="A153" i="57"/>
  <c r="B153" i="57"/>
  <c r="A154" i="57"/>
  <c r="E154" i="57"/>
  <c r="A155" i="57"/>
  <c r="B155" i="57"/>
  <c r="A156" i="57"/>
  <c r="B156" i="57"/>
  <c r="A157" i="57"/>
  <c r="B157" i="57"/>
  <c r="A158" i="57"/>
  <c r="B158" i="57"/>
  <c r="A159" i="57"/>
  <c r="B159" i="57"/>
  <c r="A160" i="57"/>
  <c r="E160" i="57"/>
  <c r="A161" i="57"/>
  <c r="B161" i="57"/>
  <c r="A162" i="57"/>
  <c r="B162" i="57"/>
  <c r="A163" i="57"/>
  <c r="B163" i="57"/>
  <c r="A164" i="57"/>
  <c r="B164" i="57"/>
  <c r="A165" i="57"/>
  <c r="B165" i="57"/>
  <c r="A166" i="57"/>
  <c r="B166" i="57"/>
  <c r="I175" i="57"/>
  <c r="I176" i="57"/>
  <c r="I177" i="57"/>
  <c r="I178" i="57"/>
  <c r="I179" i="57"/>
  <c r="I180" i="57"/>
  <c r="I181" i="57"/>
  <c r="I182" i="57"/>
  <c r="I183" i="57"/>
  <c r="I196" i="57"/>
  <c r="A167" i="57"/>
  <c r="B167" i="57"/>
  <c r="A168" i="57"/>
  <c r="B168" i="57"/>
  <c r="A184" i="57"/>
  <c r="B184" i="57"/>
  <c r="A185" i="57"/>
  <c r="B185" i="57"/>
  <c r="A186" i="57"/>
  <c r="D186" i="57"/>
  <c r="E186" i="57"/>
  <c r="A187" i="57"/>
  <c r="D187" i="57"/>
  <c r="E187" i="57"/>
  <c r="A188" i="57"/>
  <c r="D188" i="57"/>
  <c r="E188" i="57"/>
  <c r="A189" i="57"/>
  <c r="D189" i="57"/>
  <c r="E189" i="57"/>
  <c r="A190" i="57"/>
  <c r="D190" i="57"/>
  <c r="E190" i="57"/>
  <c r="A191" i="57"/>
  <c r="D191" i="57"/>
  <c r="E191" i="57"/>
  <c r="A192" i="57"/>
  <c r="D192" i="57"/>
  <c r="E192" i="57"/>
  <c r="A193" i="57"/>
  <c r="D193" i="57"/>
  <c r="E193" i="57"/>
  <c r="A194" i="57"/>
  <c r="D194" i="57"/>
  <c r="E194" i="57"/>
  <c r="A195" i="57"/>
  <c r="D195" i="57"/>
  <c r="E195" i="57"/>
  <c r="G195" i="57"/>
  <c r="A196" i="57"/>
  <c r="D196" i="57"/>
  <c r="E196" i="57"/>
  <c r="A197" i="57"/>
  <c r="B197" i="57"/>
  <c r="A198" i="57"/>
  <c r="B198" i="57"/>
  <c r="D198" i="57"/>
  <c r="E198" i="57"/>
  <c r="A199" i="57"/>
  <c r="B199" i="57"/>
  <c r="A200" i="57"/>
  <c r="D200" i="57"/>
  <c r="E200" i="57"/>
  <c r="A201" i="57"/>
  <c r="B201" i="57"/>
  <c r="A202" i="57"/>
  <c r="D202" i="57"/>
  <c r="E202" i="57"/>
  <c r="A203" i="57"/>
  <c r="B203" i="57"/>
  <c r="A204" i="57"/>
  <c r="D204" i="57"/>
  <c r="A205" i="57"/>
  <c r="B205" i="57"/>
  <c r="A206" i="57"/>
  <c r="B206" i="57"/>
  <c r="A207" i="57"/>
  <c r="B207" i="57"/>
  <c r="A208" i="57"/>
  <c r="D208" i="57"/>
  <c r="E208" i="57"/>
  <c r="A209" i="57"/>
  <c r="B209" i="57"/>
  <c r="A210" i="57"/>
  <c r="D210" i="57"/>
  <c r="A211" i="57"/>
  <c r="B211" i="57"/>
  <c r="A212" i="57"/>
  <c r="D212" i="57"/>
  <c r="A213" i="57"/>
  <c r="B213" i="57"/>
  <c r="A214" i="57"/>
  <c r="D214" i="57"/>
  <c r="A215" i="57"/>
  <c r="B215" i="57"/>
  <c r="A216" i="57"/>
  <c r="D216" i="57"/>
  <c r="A217" i="57"/>
  <c r="B217" i="57"/>
  <c r="A218" i="57"/>
  <c r="D218" i="57"/>
  <c r="A219" i="57"/>
  <c r="B219" i="57"/>
  <c r="A222" i="57"/>
  <c r="B222" i="57"/>
  <c r="A223" i="57"/>
  <c r="B223" i="57"/>
  <c r="C223" i="57"/>
  <c r="A224" i="57"/>
  <c r="B224" i="57"/>
  <c r="A225" i="57"/>
  <c r="B225" i="57"/>
  <c r="C225" i="57"/>
  <c r="N28" i="20"/>
  <c r="A10" i="58"/>
  <c r="A11" i="58"/>
  <c r="E12" i="58"/>
  <c r="A13" i="58"/>
  <c r="B13" i="58"/>
  <c r="A14" i="58"/>
  <c r="B14" i="58"/>
  <c r="A15" i="58"/>
  <c r="B15" i="58"/>
  <c r="A16" i="58"/>
  <c r="B16" i="58"/>
  <c r="A17" i="58"/>
  <c r="B17" i="58"/>
  <c r="E18" i="58"/>
  <c r="A19" i="58"/>
  <c r="B19" i="58"/>
  <c r="A20" i="58"/>
  <c r="B20" i="58"/>
  <c r="A21" i="58"/>
  <c r="B21" i="58"/>
  <c r="A22" i="58"/>
  <c r="B22" i="58"/>
  <c r="A23" i="58"/>
  <c r="B23" i="58"/>
  <c r="E24" i="58"/>
  <c r="A25" i="58"/>
  <c r="B25" i="58"/>
  <c r="A26" i="58"/>
  <c r="B26" i="58"/>
  <c r="A27" i="58"/>
  <c r="B27" i="58"/>
  <c r="A28" i="58"/>
  <c r="B28" i="58"/>
  <c r="A29" i="58"/>
  <c r="B29" i="58"/>
  <c r="E30" i="58"/>
  <c r="A31" i="58"/>
  <c r="B31" i="58"/>
  <c r="A32" i="58"/>
  <c r="B32" i="58"/>
  <c r="A33" i="58"/>
  <c r="B33" i="58"/>
  <c r="A34" i="58"/>
  <c r="B34" i="58"/>
  <c r="A35" i="58"/>
  <c r="B35" i="58"/>
  <c r="E36" i="58"/>
  <c r="A37" i="58"/>
  <c r="B37" i="58"/>
  <c r="A38" i="58"/>
  <c r="B38" i="58"/>
  <c r="A39" i="58"/>
  <c r="B39" i="58"/>
  <c r="A40" i="58"/>
  <c r="B40" i="58"/>
  <c r="A41" i="58"/>
  <c r="B41" i="58"/>
  <c r="A42" i="58"/>
  <c r="E43" i="58"/>
  <c r="A44" i="58"/>
  <c r="B44" i="58"/>
  <c r="A45" i="58"/>
  <c r="B45" i="58"/>
  <c r="A46" i="58"/>
  <c r="B46" i="58"/>
  <c r="A47" i="58"/>
  <c r="B47" i="58"/>
  <c r="A48" i="58"/>
  <c r="B48" i="58"/>
  <c r="E49" i="58"/>
  <c r="A50" i="58"/>
  <c r="B50" i="58"/>
  <c r="A51" i="58"/>
  <c r="B51" i="58"/>
  <c r="A52" i="58"/>
  <c r="B52" i="58"/>
  <c r="A53" i="58"/>
  <c r="B53" i="58"/>
  <c r="A54" i="58"/>
  <c r="B54" i="58"/>
  <c r="E55" i="58"/>
  <c r="A56" i="58"/>
  <c r="B56" i="58"/>
  <c r="A57" i="58"/>
  <c r="B57" i="58"/>
  <c r="A58" i="58"/>
  <c r="B58" i="58"/>
  <c r="A59" i="58"/>
  <c r="B59" i="58"/>
  <c r="A60" i="58"/>
  <c r="B60" i="58"/>
  <c r="E61" i="58"/>
  <c r="A62" i="58"/>
  <c r="B62" i="58"/>
  <c r="A63" i="58"/>
  <c r="B63" i="58"/>
  <c r="A64" i="58"/>
  <c r="B64" i="58"/>
  <c r="A65" i="58"/>
  <c r="B65" i="58"/>
  <c r="A66" i="58"/>
  <c r="B66" i="58"/>
  <c r="E67" i="58"/>
  <c r="A68" i="58"/>
  <c r="B68" i="58"/>
  <c r="A69" i="58"/>
  <c r="B69" i="58"/>
  <c r="A70" i="58"/>
  <c r="B70" i="58"/>
  <c r="A71" i="58"/>
  <c r="B71" i="58"/>
  <c r="A72" i="58"/>
  <c r="B72" i="58"/>
  <c r="A73" i="58"/>
  <c r="A74" i="58"/>
  <c r="E74" i="58"/>
  <c r="A75" i="58"/>
  <c r="B75" i="58"/>
  <c r="A76" i="58"/>
  <c r="B76" i="58"/>
  <c r="A77" i="58"/>
  <c r="B77" i="58"/>
  <c r="A78" i="58"/>
  <c r="B78" i="58"/>
  <c r="A79" i="58"/>
  <c r="B79" i="58"/>
  <c r="A80" i="58"/>
  <c r="E80" i="58"/>
  <c r="A81" i="58"/>
  <c r="B81" i="58"/>
  <c r="A82" i="58"/>
  <c r="B82" i="58"/>
  <c r="A83" i="58"/>
  <c r="B83" i="58"/>
  <c r="A84" i="58"/>
  <c r="B84" i="58"/>
  <c r="A85" i="58"/>
  <c r="B85" i="58"/>
  <c r="A86" i="58"/>
  <c r="E86" i="58"/>
  <c r="A87" i="58"/>
  <c r="B87" i="58"/>
  <c r="A88" i="58"/>
  <c r="B88" i="58"/>
  <c r="A89" i="58"/>
  <c r="B89" i="58"/>
  <c r="A90" i="58"/>
  <c r="B90" i="58"/>
  <c r="A91" i="58"/>
  <c r="B91" i="58"/>
  <c r="A92" i="58"/>
  <c r="E92" i="58"/>
  <c r="A93" i="58"/>
  <c r="B93" i="58"/>
  <c r="A94" i="58"/>
  <c r="B94" i="58"/>
  <c r="A95" i="58"/>
  <c r="B95" i="58"/>
  <c r="A96" i="58"/>
  <c r="B96" i="58"/>
  <c r="A97" i="58"/>
  <c r="B97" i="58"/>
  <c r="E98" i="58"/>
  <c r="A99" i="58"/>
  <c r="B99" i="58"/>
  <c r="A100" i="58"/>
  <c r="B100" i="58"/>
  <c r="A101" i="58"/>
  <c r="B101" i="58"/>
  <c r="A102" i="58"/>
  <c r="B102" i="58"/>
  <c r="A103" i="58"/>
  <c r="B103" i="58"/>
  <c r="A104" i="58"/>
  <c r="A105" i="58"/>
  <c r="E105" i="58"/>
  <c r="A106" i="58"/>
  <c r="B106" i="58"/>
  <c r="A107" i="58"/>
  <c r="B107" i="58"/>
  <c r="A108" i="58"/>
  <c r="B108" i="58"/>
  <c r="A109" i="58"/>
  <c r="B109" i="58"/>
  <c r="A110" i="58"/>
  <c r="B110" i="58"/>
  <c r="A111" i="58"/>
  <c r="E111" i="58"/>
  <c r="A112" i="58"/>
  <c r="B112" i="58"/>
  <c r="A113" i="58"/>
  <c r="B113" i="58"/>
  <c r="A114" i="58"/>
  <c r="B114" i="58"/>
  <c r="A115" i="58"/>
  <c r="B115" i="58"/>
  <c r="A116" i="58"/>
  <c r="B116" i="58"/>
  <c r="A117" i="58"/>
  <c r="E117" i="58"/>
  <c r="A118" i="58"/>
  <c r="B118" i="58"/>
  <c r="A119" i="58"/>
  <c r="B119" i="58"/>
  <c r="A120" i="58"/>
  <c r="B120" i="58"/>
  <c r="A121" i="58"/>
  <c r="B121" i="58"/>
  <c r="A122" i="58"/>
  <c r="B122" i="58"/>
  <c r="A123" i="58"/>
  <c r="E123" i="58"/>
  <c r="A124" i="58"/>
  <c r="B124" i="58"/>
  <c r="A125" i="58"/>
  <c r="B125" i="58"/>
  <c r="A126" i="58"/>
  <c r="B126" i="58"/>
  <c r="A127" i="58"/>
  <c r="B127" i="58"/>
  <c r="A128" i="58"/>
  <c r="B128" i="58"/>
  <c r="A129" i="58"/>
  <c r="E129" i="58"/>
  <c r="A130" i="58"/>
  <c r="B130" i="58"/>
  <c r="A131" i="58"/>
  <c r="B131" i="58"/>
  <c r="A132" i="58"/>
  <c r="B132" i="58"/>
  <c r="A133" i="58"/>
  <c r="B133" i="58"/>
  <c r="A134" i="58"/>
  <c r="B134" i="58"/>
  <c r="A135" i="58"/>
  <c r="A136" i="58"/>
  <c r="E136" i="58"/>
  <c r="A137" i="58"/>
  <c r="B137" i="58"/>
  <c r="A138" i="58"/>
  <c r="B138" i="58"/>
  <c r="A139" i="58"/>
  <c r="B139" i="58"/>
  <c r="A140" i="58"/>
  <c r="B140" i="58"/>
  <c r="A141" i="58"/>
  <c r="B141" i="58"/>
  <c r="A142" i="58"/>
  <c r="E142" i="58"/>
  <c r="A143" i="58"/>
  <c r="B143" i="58"/>
  <c r="A144" i="58"/>
  <c r="B144" i="58"/>
  <c r="A145" i="58"/>
  <c r="B145" i="58"/>
  <c r="A146" i="58"/>
  <c r="B146" i="58"/>
  <c r="A147" i="58"/>
  <c r="B147" i="58"/>
  <c r="A148" i="58"/>
  <c r="E148" i="58"/>
  <c r="A149" i="58"/>
  <c r="B149" i="58"/>
  <c r="A150" i="58"/>
  <c r="B150" i="58"/>
  <c r="A151" i="58"/>
  <c r="B151" i="58"/>
  <c r="A152" i="58"/>
  <c r="B152" i="58"/>
  <c r="A153" i="58"/>
  <c r="B153" i="58"/>
  <c r="A154" i="58"/>
  <c r="E154" i="58"/>
  <c r="A155" i="58"/>
  <c r="B155" i="58"/>
  <c r="A156" i="58"/>
  <c r="B156" i="58"/>
  <c r="A157" i="58"/>
  <c r="B157" i="58"/>
  <c r="A158" i="58"/>
  <c r="B158" i="58"/>
  <c r="A159" i="58"/>
  <c r="B159" i="58"/>
  <c r="A160" i="58"/>
  <c r="E160" i="58"/>
  <c r="A161" i="58"/>
  <c r="B161" i="58"/>
  <c r="A162" i="58"/>
  <c r="B162" i="58"/>
  <c r="A163" i="58"/>
  <c r="B163" i="58"/>
  <c r="A164" i="58"/>
  <c r="B164" i="58"/>
  <c r="A165" i="58"/>
  <c r="B165" i="58"/>
  <c r="A166" i="58"/>
  <c r="B166" i="58"/>
  <c r="I175" i="58"/>
  <c r="I176" i="58"/>
  <c r="I177" i="58"/>
  <c r="I178" i="58"/>
  <c r="I179" i="58"/>
  <c r="I180" i="58"/>
  <c r="I181" i="58"/>
  <c r="I182" i="58"/>
  <c r="I183" i="58"/>
  <c r="I196" i="58"/>
  <c r="A167" i="58"/>
  <c r="B167" i="58"/>
  <c r="A168" i="58"/>
  <c r="B168" i="58"/>
  <c r="A184" i="58"/>
  <c r="B184" i="58"/>
  <c r="A185" i="58"/>
  <c r="B185" i="58"/>
  <c r="A186" i="58"/>
  <c r="D186" i="58"/>
  <c r="E186" i="58"/>
  <c r="A187" i="58"/>
  <c r="D187" i="58"/>
  <c r="E187" i="58"/>
  <c r="A188" i="58"/>
  <c r="D188" i="58"/>
  <c r="E188" i="58"/>
  <c r="A189" i="58"/>
  <c r="D189" i="58"/>
  <c r="E189" i="58"/>
  <c r="A190" i="58"/>
  <c r="D190" i="58"/>
  <c r="E190" i="58"/>
  <c r="A191" i="58"/>
  <c r="D191" i="58"/>
  <c r="E191" i="58"/>
  <c r="A192" i="58"/>
  <c r="D192" i="58"/>
  <c r="E192" i="58"/>
  <c r="A193" i="58"/>
  <c r="D193" i="58"/>
  <c r="E193" i="58"/>
  <c r="A194" i="58"/>
  <c r="D194" i="58"/>
  <c r="E194" i="58"/>
  <c r="A195" i="58"/>
  <c r="D195" i="58"/>
  <c r="E195" i="58"/>
  <c r="A196" i="58"/>
  <c r="D196" i="58"/>
  <c r="E196" i="58"/>
  <c r="A197" i="58"/>
  <c r="B197" i="58"/>
  <c r="A198" i="58"/>
  <c r="B198" i="58"/>
  <c r="D198" i="58"/>
  <c r="E198" i="58"/>
  <c r="A199" i="58"/>
  <c r="B199" i="58"/>
  <c r="A200" i="58"/>
  <c r="D200" i="58"/>
  <c r="E200" i="58"/>
  <c r="A201" i="58"/>
  <c r="B201" i="58"/>
  <c r="A202" i="58"/>
  <c r="D202" i="58"/>
  <c r="E202" i="58"/>
  <c r="A203" i="58"/>
  <c r="B203" i="58"/>
  <c r="A204" i="58"/>
  <c r="D204" i="58"/>
  <c r="A205" i="58"/>
  <c r="B205" i="58"/>
  <c r="A206" i="58"/>
  <c r="B206" i="58"/>
  <c r="A207" i="58"/>
  <c r="B207" i="58"/>
  <c r="A208" i="58"/>
  <c r="D208" i="58"/>
  <c r="E208" i="58"/>
  <c r="A209" i="58"/>
  <c r="B209" i="58"/>
  <c r="A210" i="58"/>
  <c r="D210" i="58"/>
  <c r="A211" i="58"/>
  <c r="B211" i="58"/>
  <c r="A212" i="58"/>
  <c r="D212" i="58"/>
  <c r="A213" i="58"/>
  <c r="B213" i="58"/>
  <c r="A214" i="58"/>
  <c r="D214" i="58"/>
  <c r="A215" i="58"/>
  <c r="B215" i="58"/>
  <c r="A216" i="58"/>
  <c r="D216" i="58"/>
  <c r="A217" i="58"/>
  <c r="B217" i="58"/>
  <c r="A218" i="58"/>
  <c r="D218" i="58"/>
  <c r="A219" i="58"/>
  <c r="B219" i="58"/>
  <c r="A222" i="58"/>
  <c r="B222" i="58"/>
  <c r="A223" i="58"/>
  <c r="B223" i="58"/>
  <c r="C223" i="58"/>
  <c r="A224" i="58"/>
  <c r="B224" i="58"/>
  <c r="I224" i="58"/>
  <c r="A225" i="58"/>
  <c r="B225" i="58"/>
  <c r="C225" i="58"/>
  <c r="I225" i="58"/>
  <c r="M28" i="20"/>
  <c r="I8" i="53" s="1"/>
  <c r="A10" i="53"/>
  <c r="A11" i="53"/>
  <c r="E12" i="53"/>
  <c r="A13" i="53"/>
  <c r="B13" i="53"/>
  <c r="A14" i="53"/>
  <c r="B14" i="53"/>
  <c r="A15" i="53"/>
  <c r="B15" i="53"/>
  <c r="A16" i="53"/>
  <c r="B16" i="53"/>
  <c r="A17" i="53"/>
  <c r="B17" i="53"/>
  <c r="E18" i="53"/>
  <c r="A19" i="53"/>
  <c r="B19" i="53"/>
  <c r="A20" i="53"/>
  <c r="B20" i="53"/>
  <c r="A21" i="53"/>
  <c r="B21" i="53"/>
  <c r="A22" i="53"/>
  <c r="B22" i="53"/>
  <c r="A23" i="53"/>
  <c r="B23" i="53"/>
  <c r="E24" i="53"/>
  <c r="A25" i="53"/>
  <c r="B25" i="53"/>
  <c r="A26" i="53"/>
  <c r="B26" i="53"/>
  <c r="A27" i="53"/>
  <c r="B27" i="53"/>
  <c r="A28" i="53"/>
  <c r="B28" i="53"/>
  <c r="A29" i="53"/>
  <c r="B29" i="53"/>
  <c r="E30" i="53"/>
  <c r="A31" i="53"/>
  <c r="B31" i="53"/>
  <c r="A32" i="53"/>
  <c r="B32" i="53"/>
  <c r="A33" i="53"/>
  <c r="B33" i="53"/>
  <c r="A34" i="53"/>
  <c r="B34" i="53"/>
  <c r="A35" i="53"/>
  <c r="B35" i="53"/>
  <c r="E36" i="53"/>
  <c r="A37" i="53"/>
  <c r="B37" i="53"/>
  <c r="A38" i="53"/>
  <c r="B38" i="53"/>
  <c r="A39" i="53"/>
  <c r="B39" i="53"/>
  <c r="A40" i="53"/>
  <c r="B40" i="53"/>
  <c r="A41" i="53"/>
  <c r="B41" i="53"/>
  <c r="A42" i="53"/>
  <c r="E43" i="53"/>
  <c r="A44" i="53"/>
  <c r="B44" i="53"/>
  <c r="A45" i="53"/>
  <c r="B45" i="53"/>
  <c r="A46" i="53"/>
  <c r="B46" i="53"/>
  <c r="A47" i="53"/>
  <c r="B47" i="53"/>
  <c r="A48" i="53"/>
  <c r="B48" i="53"/>
  <c r="E49" i="53"/>
  <c r="A50" i="53"/>
  <c r="B50" i="53"/>
  <c r="A51" i="53"/>
  <c r="B51" i="53"/>
  <c r="A52" i="53"/>
  <c r="B52" i="53"/>
  <c r="A53" i="53"/>
  <c r="B53" i="53"/>
  <c r="A54" i="53"/>
  <c r="B54" i="53"/>
  <c r="E55" i="53"/>
  <c r="A56" i="53"/>
  <c r="B56" i="53"/>
  <c r="A57" i="53"/>
  <c r="B57" i="53"/>
  <c r="A58" i="53"/>
  <c r="B58" i="53"/>
  <c r="A59" i="53"/>
  <c r="B59" i="53"/>
  <c r="A60" i="53"/>
  <c r="B60" i="53"/>
  <c r="E61" i="53"/>
  <c r="A62" i="53"/>
  <c r="B62" i="53"/>
  <c r="A63" i="53"/>
  <c r="B63" i="53"/>
  <c r="A64" i="53"/>
  <c r="B64" i="53"/>
  <c r="A65" i="53"/>
  <c r="B65" i="53"/>
  <c r="A66" i="53"/>
  <c r="B66" i="53"/>
  <c r="E67" i="53"/>
  <c r="A68" i="53"/>
  <c r="B68" i="53"/>
  <c r="A69" i="53"/>
  <c r="B69" i="53"/>
  <c r="A70" i="53"/>
  <c r="B70" i="53"/>
  <c r="A71" i="53"/>
  <c r="B71" i="53"/>
  <c r="A72" i="53"/>
  <c r="B72" i="53"/>
  <c r="A73" i="53"/>
  <c r="A74" i="53"/>
  <c r="E74" i="53"/>
  <c r="A75" i="53"/>
  <c r="B75" i="53"/>
  <c r="A76" i="53"/>
  <c r="B76" i="53"/>
  <c r="A77" i="53"/>
  <c r="B77" i="53"/>
  <c r="A78" i="53"/>
  <c r="B78" i="53"/>
  <c r="A79" i="53"/>
  <c r="B79" i="53"/>
  <c r="A80" i="53"/>
  <c r="E80" i="53"/>
  <c r="A81" i="53"/>
  <c r="B81" i="53"/>
  <c r="A82" i="53"/>
  <c r="B82" i="53"/>
  <c r="A83" i="53"/>
  <c r="B83" i="53"/>
  <c r="A84" i="53"/>
  <c r="B84" i="53"/>
  <c r="A85" i="53"/>
  <c r="B85" i="53"/>
  <c r="A86" i="53"/>
  <c r="E86" i="53"/>
  <c r="A87" i="53"/>
  <c r="B87" i="53"/>
  <c r="A88" i="53"/>
  <c r="B88" i="53"/>
  <c r="A89" i="53"/>
  <c r="B89" i="53"/>
  <c r="A90" i="53"/>
  <c r="B90" i="53"/>
  <c r="A91" i="53"/>
  <c r="B91" i="53"/>
  <c r="A92" i="53"/>
  <c r="C92" i="53"/>
  <c r="E92" i="53"/>
  <c r="A93" i="53"/>
  <c r="B93" i="53"/>
  <c r="A94" i="53"/>
  <c r="B94" i="53"/>
  <c r="A95" i="53"/>
  <c r="B95" i="53"/>
  <c r="A96" i="53"/>
  <c r="B96" i="53"/>
  <c r="A97" i="53"/>
  <c r="B97" i="53"/>
  <c r="E98" i="53"/>
  <c r="A99" i="53"/>
  <c r="B99" i="53"/>
  <c r="A100" i="53"/>
  <c r="B100" i="53"/>
  <c r="A101" i="53"/>
  <c r="B101" i="53"/>
  <c r="A102" i="53"/>
  <c r="B102" i="53"/>
  <c r="A103" i="53"/>
  <c r="B103" i="53"/>
  <c r="A104" i="53"/>
  <c r="A105" i="53"/>
  <c r="E105" i="53"/>
  <c r="A106" i="53"/>
  <c r="B106" i="53"/>
  <c r="A107" i="53"/>
  <c r="B107" i="53"/>
  <c r="A108" i="53"/>
  <c r="B108" i="53"/>
  <c r="A109" i="53"/>
  <c r="B109" i="53"/>
  <c r="A110" i="53"/>
  <c r="B110" i="53"/>
  <c r="A111" i="53"/>
  <c r="E111" i="53"/>
  <c r="A112" i="53"/>
  <c r="B112" i="53"/>
  <c r="A113" i="53"/>
  <c r="B113" i="53"/>
  <c r="A114" i="53"/>
  <c r="B114" i="53"/>
  <c r="A115" i="53"/>
  <c r="B115" i="53"/>
  <c r="A116" i="53"/>
  <c r="B116" i="53"/>
  <c r="A117" i="53"/>
  <c r="E117" i="53"/>
  <c r="A118" i="53"/>
  <c r="B118" i="53"/>
  <c r="A119" i="53"/>
  <c r="B119" i="53"/>
  <c r="A120" i="53"/>
  <c r="B120" i="53"/>
  <c r="A121" i="53"/>
  <c r="B121" i="53"/>
  <c r="A122" i="53"/>
  <c r="B122" i="53"/>
  <c r="A123" i="53"/>
  <c r="E123" i="53"/>
  <c r="A124" i="53"/>
  <c r="B124" i="53"/>
  <c r="A125" i="53"/>
  <c r="B125" i="53"/>
  <c r="A126" i="53"/>
  <c r="B126" i="53"/>
  <c r="A127" i="53"/>
  <c r="B127" i="53"/>
  <c r="A128" i="53"/>
  <c r="B128" i="53"/>
  <c r="A129" i="53"/>
  <c r="E129" i="53"/>
  <c r="A130" i="53"/>
  <c r="B130" i="53"/>
  <c r="A131" i="53"/>
  <c r="B131" i="53"/>
  <c r="A132" i="53"/>
  <c r="B132" i="53"/>
  <c r="A133" i="53"/>
  <c r="B133" i="53"/>
  <c r="A134" i="53"/>
  <c r="B134" i="53"/>
  <c r="A135" i="53"/>
  <c r="A136" i="53"/>
  <c r="E136" i="53"/>
  <c r="A137" i="53"/>
  <c r="B137" i="53"/>
  <c r="A138" i="53"/>
  <c r="B138" i="53"/>
  <c r="A139" i="53"/>
  <c r="B139" i="53"/>
  <c r="A140" i="53"/>
  <c r="B140" i="53"/>
  <c r="A141" i="53"/>
  <c r="B141" i="53"/>
  <c r="A142" i="53"/>
  <c r="E142" i="53"/>
  <c r="A143" i="53"/>
  <c r="B143" i="53"/>
  <c r="A144" i="53"/>
  <c r="B144" i="53"/>
  <c r="A145" i="53"/>
  <c r="B145" i="53"/>
  <c r="A146" i="53"/>
  <c r="B146" i="53"/>
  <c r="A147" i="53"/>
  <c r="B147" i="53"/>
  <c r="A148" i="53"/>
  <c r="E148" i="53"/>
  <c r="A149" i="53"/>
  <c r="B149" i="53"/>
  <c r="A150" i="53"/>
  <c r="B150" i="53"/>
  <c r="A151" i="53"/>
  <c r="B151" i="53"/>
  <c r="A152" i="53"/>
  <c r="B152" i="53"/>
  <c r="A153" i="53"/>
  <c r="B153" i="53"/>
  <c r="A154" i="53"/>
  <c r="E154" i="53"/>
  <c r="A155" i="53"/>
  <c r="B155" i="53"/>
  <c r="A156" i="53"/>
  <c r="B156" i="53"/>
  <c r="A157" i="53"/>
  <c r="B157" i="53"/>
  <c r="A158" i="53"/>
  <c r="B158" i="53"/>
  <c r="A159" i="53"/>
  <c r="B159" i="53"/>
  <c r="A160" i="53"/>
  <c r="E160" i="53"/>
  <c r="A161" i="53"/>
  <c r="B161" i="53"/>
  <c r="A162" i="53"/>
  <c r="B162" i="53"/>
  <c r="A163" i="53"/>
  <c r="B163" i="53"/>
  <c r="A164" i="53"/>
  <c r="B164" i="53"/>
  <c r="A165" i="53"/>
  <c r="B165" i="53"/>
  <c r="A166" i="53"/>
  <c r="B166" i="53"/>
  <c r="I175" i="53"/>
  <c r="I176" i="53"/>
  <c r="I177" i="53"/>
  <c r="I178" i="53"/>
  <c r="I179" i="53"/>
  <c r="I180" i="53"/>
  <c r="I181" i="53"/>
  <c r="I182" i="53"/>
  <c r="I183" i="53"/>
  <c r="I196" i="53"/>
  <c r="A167" i="53"/>
  <c r="B167" i="53"/>
  <c r="A168" i="53"/>
  <c r="B168" i="53"/>
  <c r="A184" i="53"/>
  <c r="B184" i="53"/>
  <c r="A185" i="53"/>
  <c r="B185" i="53"/>
  <c r="A186" i="53"/>
  <c r="D186" i="53"/>
  <c r="E186" i="53"/>
  <c r="A187" i="53"/>
  <c r="D187" i="53"/>
  <c r="E187" i="53"/>
  <c r="A188" i="53"/>
  <c r="D188" i="53"/>
  <c r="E188" i="53"/>
  <c r="A189" i="53"/>
  <c r="D189" i="53"/>
  <c r="E189" i="53"/>
  <c r="A190" i="53"/>
  <c r="D190" i="53"/>
  <c r="E190" i="53"/>
  <c r="A191" i="53"/>
  <c r="D191" i="53"/>
  <c r="E191" i="53"/>
  <c r="A192" i="53"/>
  <c r="D192" i="53"/>
  <c r="E192" i="53"/>
  <c r="A193" i="53"/>
  <c r="D193" i="53"/>
  <c r="E193" i="53"/>
  <c r="A194" i="53"/>
  <c r="D194" i="53"/>
  <c r="E194" i="53"/>
  <c r="A195" i="53"/>
  <c r="D195" i="53"/>
  <c r="E195" i="53"/>
  <c r="A196" i="53"/>
  <c r="D196" i="53"/>
  <c r="E196" i="53"/>
  <c r="A197" i="53"/>
  <c r="B197" i="53"/>
  <c r="A198" i="53"/>
  <c r="B198" i="53"/>
  <c r="D198" i="53"/>
  <c r="E198" i="53"/>
  <c r="A199" i="53"/>
  <c r="B199" i="53"/>
  <c r="A200" i="53"/>
  <c r="D200" i="53"/>
  <c r="E200" i="53"/>
  <c r="A201" i="53"/>
  <c r="B201" i="53"/>
  <c r="A202" i="53"/>
  <c r="D202" i="53"/>
  <c r="E202" i="53"/>
  <c r="A203" i="53"/>
  <c r="B203" i="53"/>
  <c r="A204" i="53"/>
  <c r="D204" i="53"/>
  <c r="A205" i="53"/>
  <c r="B205" i="53"/>
  <c r="A206" i="53"/>
  <c r="B206" i="53"/>
  <c r="A207" i="53"/>
  <c r="B207" i="53"/>
  <c r="A208" i="53"/>
  <c r="D208" i="53"/>
  <c r="E208" i="53"/>
  <c r="A209" i="53"/>
  <c r="B209" i="53"/>
  <c r="A210" i="53"/>
  <c r="D210" i="53"/>
  <c r="A211" i="53"/>
  <c r="B211" i="53"/>
  <c r="A212" i="53"/>
  <c r="D212" i="53"/>
  <c r="A213" i="53"/>
  <c r="B213" i="53"/>
  <c r="A214" i="53"/>
  <c r="D214" i="53"/>
  <c r="A215" i="53"/>
  <c r="B215" i="53"/>
  <c r="A216" i="53"/>
  <c r="D216" i="53"/>
  <c r="A217" i="53"/>
  <c r="B217" i="53"/>
  <c r="A218" i="53"/>
  <c r="D218" i="53"/>
  <c r="A219" i="53"/>
  <c r="B219" i="53"/>
  <c r="A222" i="53"/>
  <c r="B222" i="53"/>
  <c r="A223" i="53"/>
  <c r="B223" i="53"/>
  <c r="C223" i="53"/>
  <c r="A224" i="53"/>
  <c r="B224" i="53"/>
  <c r="A225" i="53"/>
  <c r="B225" i="53"/>
  <c r="C225" i="53"/>
  <c r="L28" i="20"/>
  <c r="I8" i="45" s="1"/>
  <c r="A10" i="45"/>
  <c r="A11" i="45"/>
  <c r="E12" i="45"/>
  <c r="A13" i="45"/>
  <c r="B13" i="45"/>
  <c r="A14" i="45"/>
  <c r="B14" i="45"/>
  <c r="A15" i="45"/>
  <c r="B15" i="45"/>
  <c r="A16" i="45"/>
  <c r="B16" i="45"/>
  <c r="A17" i="45"/>
  <c r="B17" i="45"/>
  <c r="E18" i="45"/>
  <c r="A19" i="45"/>
  <c r="B19" i="45"/>
  <c r="A20" i="45"/>
  <c r="B20" i="45"/>
  <c r="A21" i="45"/>
  <c r="B21" i="45"/>
  <c r="A22" i="45"/>
  <c r="B22" i="45"/>
  <c r="A23" i="45"/>
  <c r="B23" i="45"/>
  <c r="E24" i="45"/>
  <c r="A25" i="45"/>
  <c r="B25" i="45"/>
  <c r="A26" i="45"/>
  <c r="B26" i="45"/>
  <c r="A27" i="45"/>
  <c r="B27" i="45"/>
  <c r="A28" i="45"/>
  <c r="B28" i="45"/>
  <c r="A29" i="45"/>
  <c r="B29" i="45"/>
  <c r="E30" i="45"/>
  <c r="A31" i="45"/>
  <c r="B31" i="45"/>
  <c r="A32" i="45"/>
  <c r="B32" i="45"/>
  <c r="A33" i="45"/>
  <c r="B33" i="45"/>
  <c r="A34" i="45"/>
  <c r="B34" i="45"/>
  <c r="A35" i="45"/>
  <c r="B35" i="45"/>
  <c r="E36" i="45"/>
  <c r="A37" i="45"/>
  <c r="B37" i="45"/>
  <c r="A38" i="45"/>
  <c r="B38" i="45"/>
  <c r="A39" i="45"/>
  <c r="B39" i="45"/>
  <c r="A40" i="45"/>
  <c r="B40" i="45"/>
  <c r="A41" i="45"/>
  <c r="B41" i="45"/>
  <c r="A42" i="45"/>
  <c r="E43" i="45"/>
  <c r="A44" i="45"/>
  <c r="B44" i="45"/>
  <c r="A45" i="45"/>
  <c r="B45" i="45"/>
  <c r="A46" i="45"/>
  <c r="B46" i="45"/>
  <c r="A47" i="45"/>
  <c r="B47" i="45"/>
  <c r="A48" i="45"/>
  <c r="B48" i="45"/>
  <c r="E49" i="45"/>
  <c r="A50" i="45"/>
  <c r="B50" i="45"/>
  <c r="A51" i="45"/>
  <c r="B51" i="45"/>
  <c r="A52" i="45"/>
  <c r="B52" i="45"/>
  <c r="A53" i="45"/>
  <c r="B53" i="45"/>
  <c r="A54" i="45"/>
  <c r="B54" i="45"/>
  <c r="E55" i="45"/>
  <c r="A56" i="45"/>
  <c r="B56" i="45"/>
  <c r="A57" i="45"/>
  <c r="B57" i="45"/>
  <c r="A58" i="45"/>
  <c r="B58" i="45"/>
  <c r="A59" i="45"/>
  <c r="B59" i="45"/>
  <c r="A60" i="45"/>
  <c r="B60" i="45"/>
  <c r="E61" i="45"/>
  <c r="A62" i="45"/>
  <c r="B62" i="45"/>
  <c r="A63" i="45"/>
  <c r="B63" i="45"/>
  <c r="A64" i="45"/>
  <c r="B64" i="45"/>
  <c r="A65" i="45"/>
  <c r="B65" i="45"/>
  <c r="A66" i="45"/>
  <c r="B66" i="45"/>
  <c r="E67" i="45"/>
  <c r="A68" i="45"/>
  <c r="B68" i="45"/>
  <c r="A69" i="45"/>
  <c r="B69" i="45"/>
  <c r="A70" i="45"/>
  <c r="B70" i="45"/>
  <c r="A71" i="45"/>
  <c r="B71" i="45"/>
  <c r="A72" i="45"/>
  <c r="B72" i="45"/>
  <c r="A73" i="45"/>
  <c r="A74" i="45"/>
  <c r="E74" i="45"/>
  <c r="A75" i="45"/>
  <c r="B75" i="45"/>
  <c r="A76" i="45"/>
  <c r="B76" i="45"/>
  <c r="A77" i="45"/>
  <c r="B77" i="45"/>
  <c r="A78" i="45"/>
  <c r="B78" i="45"/>
  <c r="A79" i="45"/>
  <c r="B79" i="45"/>
  <c r="A80" i="45"/>
  <c r="E80" i="45"/>
  <c r="A81" i="45"/>
  <c r="B81" i="45"/>
  <c r="A82" i="45"/>
  <c r="B82" i="45"/>
  <c r="A83" i="45"/>
  <c r="B83" i="45"/>
  <c r="A84" i="45"/>
  <c r="B84" i="45"/>
  <c r="A85" i="45"/>
  <c r="B85" i="45"/>
  <c r="A86" i="45"/>
  <c r="E86" i="45"/>
  <c r="A87" i="45"/>
  <c r="B87" i="45"/>
  <c r="A88" i="45"/>
  <c r="B88" i="45"/>
  <c r="A89" i="45"/>
  <c r="B89" i="45"/>
  <c r="A90" i="45"/>
  <c r="B90" i="45"/>
  <c r="A91" i="45"/>
  <c r="B91" i="45"/>
  <c r="A92" i="45"/>
  <c r="C92" i="45"/>
  <c r="E92" i="45"/>
  <c r="A93" i="45"/>
  <c r="B93" i="45"/>
  <c r="A94" i="45"/>
  <c r="B94" i="45"/>
  <c r="A95" i="45"/>
  <c r="B95" i="45"/>
  <c r="A96" i="45"/>
  <c r="B96" i="45"/>
  <c r="A97" i="45"/>
  <c r="B97" i="45"/>
  <c r="E98" i="45"/>
  <c r="A99" i="45"/>
  <c r="B99" i="45"/>
  <c r="A100" i="45"/>
  <c r="B100" i="45"/>
  <c r="A101" i="45"/>
  <c r="B101" i="45"/>
  <c r="A102" i="45"/>
  <c r="B102" i="45"/>
  <c r="A103" i="45"/>
  <c r="B103" i="45"/>
  <c r="A104" i="45"/>
  <c r="A105" i="45"/>
  <c r="E105" i="45"/>
  <c r="A106" i="45"/>
  <c r="B106" i="45"/>
  <c r="A107" i="45"/>
  <c r="B107" i="45"/>
  <c r="A108" i="45"/>
  <c r="B108" i="45"/>
  <c r="A109" i="45"/>
  <c r="B109" i="45"/>
  <c r="A110" i="45"/>
  <c r="B110" i="45"/>
  <c r="A111" i="45"/>
  <c r="E111" i="45"/>
  <c r="A112" i="45"/>
  <c r="B112" i="45"/>
  <c r="A113" i="45"/>
  <c r="B113" i="45"/>
  <c r="A114" i="45"/>
  <c r="B114" i="45"/>
  <c r="A115" i="45"/>
  <c r="B115" i="45"/>
  <c r="A116" i="45"/>
  <c r="B116" i="45"/>
  <c r="A117" i="45"/>
  <c r="E117" i="45"/>
  <c r="A118" i="45"/>
  <c r="B118" i="45"/>
  <c r="A119" i="45"/>
  <c r="B119" i="45"/>
  <c r="A120" i="45"/>
  <c r="B120" i="45"/>
  <c r="A121" i="45"/>
  <c r="B121" i="45"/>
  <c r="A122" i="45"/>
  <c r="B122" i="45"/>
  <c r="A123" i="45"/>
  <c r="E123" i="45"/>
  <c r="A124" i="45"/>
  <c r="B124" i="45"/>
  <c r="A125" i="45"/>
  <c r="B125" i="45"/>
  <c r="A126" i="45"/>
  <c r="B126" i="45"/>
  <c r="A127" i="45"/>
  <c r="B127" i="45"/>
  <c r="A128" i="45"/>
  <c r="B128" i="45"/>
  <c r="A129" i="45"/>
  <c r="E129" i="45"/>
  <c r="A130" i="45"/>
  <c r="B130" i="45"/>
  <c r="A131" i="45"/>
  <c r="B131" i="45"/>
  <c r="A132" i="45"/>
  <c r="B132" i="45"/>
  <c r="A133" i="45"/>
  <c r="B133" i="45"/>
  <c r="A134" i="45"/>
  <c r="B134" i="45"/>
  <c r="A135" i="45"/>
  <c r="A136" i="45"/>
  <c r="E136" i="45"/>
  <c r="A137" i="45"/>
  <c r="B137" i="45"/>
  <c r="A138" i="45"/>
  <c r="B138" i="45"/>
  <c r="A139" i="45"/>
  <c r="B139" i="45"/>
  <c r="A140" i="45"/>
  <c r="B140" i="45"/>
  <c r="A141" i="45"/>
  <c r="B141" i="45"/>
  <c r="A142" i="45"/>
  <c r="E142" i="45"/>
  <c r="A143" i="45"/>
  <c r="B143" i="45"/>
  <c r="A144" i="45"/>
  <c r="B144" i="45"/>
  <c r="A145" i="45"/>
  <c r="B145" i="45"/>
  <c r="A146" i="45"/>
  <c r="B146" i="45"/>
  <c r="A147" i="45"/>
  <c r="B147" i="45"/>
  <c r="A148" i="45"/>
  <c r="E148" i="45"/>
  <c r="A149" i="45"/>
  <c r="B149" i="45"/>
  <c r="A150" i="45"/>
  <c r="B150" i="45"/>
  <c r="A151" i="45"/>
  <c r="B151" i="45"/>
  <c r="A152" i="45"/>
  <c r="B152" i="45"/>
  <c r="A153" i="45"/>
  <c r="B153" i="45"/>
  <c r="A154" i="45"/>
  <c r="E154" i="45"/>
  <c r="A155" i="45"/>
  <c r="B155" i="45"/>
  <c r="A156" i="45"/>
  <c r="B156" i="45"/>
  <c r="A157" i="45"/>
  <c r="B157" i="45"/>
  <c r="A158" i="45"/>
  <c r="B158" i="45"/>
  <c r="A159" i="45"/>
  <c r="B159" i="45"/>
  <c r="A160" i="45"/>
  <c r="E160" i="45"/>
  <c r="A161" i="45"/>
  <c r="B161" i="45"/>
  <c r="A162" i="45"/>
  <c r="B162" i="45"/>
  <c r="A163" i="45"/>
  <c r="B163" i="45"/>
  <c r="A164" i="45"/>
  <c r="B164" i="45"/>
  <c r="A165" i="45"/>
  <c r="B165" i="45"/>
  <c r="A166" i="45"/>
  <c r="B166" i="45"/>
  <c r="I175" i="45"/>
  <c r="I176" i="45"/>
  <c r="I177" i="45"/>
  <c r="I178" i="45"/>
  <c r="I179" i="45"/>
  <c r="I180" i="45"/>
  <c r="I181" i="45"/>
  <c r="I182" i="45"/>
  <c r="I183" i="45"/>
  <c r="I196" i="45"/>
  <c r="A167" i="45"/>
  <c r="B167" i="45"/>
  <c r="A168" i="45"/>
  <c r="B168" i="45"/>
  <c r="A184" i="45"/>
  <c r="B184" i="45"/>
  <c r="A185" i="45"/>
  <c r="B185" i="45"/>
  <c r="A186" i="45"/>
  <c r="B186" i="45"/>
  <c r="D186" i="45"/>
  <c r="E186" i="45"/>
  <c r="A187" i="45"/>
  <c r="D187" i="45"/>
  <c r="E187" i="45"/>
  <c r="A188" i="45"/>
  <c r="D188" i="45"/>
  <c r="E188" i="45"/>
  <c r="A189" i="45"/>
  <c r="D189" i="45"/>
  <c r="E189" i="45"/>
  <c r="A190" i="45"/>
  <c r="D190" i="45"/>
  <c r="E190" i="45"/>
  <c r="A191" i="45"/>
  <c r="D191" i="45"/>
  <c r="E191" i="45"/>
  <c r="A192" i="45"/>
  <c r="D192" i="45"/>
  <c r="E192" i="45"/>
  <c r="A193" i="45"/>
  <c r="D193" i="45"/>
  <c r="E193" i="45"/>
  <c r="A194" i="45"/>
  <c r="D194" i="45"/>
  <c r="E194" i="45"/>
  <c r="A195" i="45"/>
  <c r="D195" i="45"/>
  <c r="E195" i="45"/>
  <c r="A196" i="45"/>
  <c r="D196" i="45"/>
  <c r="E196" i="45"/>
  <c r="A197" i="45"/>
  <c r="B197" i="45"/>
  <c r="A198" i="45"/>
  <c r="B198" i="45"/>
  <c r="D198" i="45"/>
  <c r="E198" i="45"/>
  <c r="A199" i="45"/>
  <c r="B199" i="45"/>
  <c r="A200" i="45"/>
  <c r="D200" i="45"/>
  <c r="E200" i="45"/>
  <c r="A201" i="45"/>
  <c r="B201" i="45"/>
  <c r="A202" i="45"/>
  <c r="D202" i="45"/>
  <c r="E202" i="45"/>
  <c r="A203" i="45"/>
  <c r="B203" i="45"/>
  <c r="A204" i="45"/>
  <c r="D204" i="45"/>
  <c r="A205" i="45"/>
  <c r="B205" i="45"/>
  <c r="A206" i="45"/>
  <c r="B206" i="45"/>
  <c r="A207" i="45"/>
  <c r="B207" i="45"/>
  <c r="A208" i="45"/>
  <c r="D208" i="45"/>
  <c r="E208" i="45"/>
  <c r="A209" i="45"/>
  <c r="B209" i="45"/>
  <c r="A210" i="45"/>
  <c r="D210" i="45"/>
  <c r="A211" i="45"/>
  <c r="B211" i="45"/>
  <c r="A212" i="45"/>
  <c r="D212" i="45"/>
  <c r="A213" i="45"/>
  <c r="B213" i="45"/>
  <c r="A214" i="45"/>
  <c r="D214" i="45"/>
  <c r="A215" i="45"/>
  <c r="B215" i="45"/>
  <c r="A216" i="45"/>
  <c r="D216" i="45"/>
  <c r="A217" i="45"/>
  <c r="B217" i="45"/>
  <c r="A218" i="45"/>
  <c r="D218" i="45"/>
  <c r="A219" i="45"/>
  <c r="B219" i="45"/>
  <c r="A222" i="45"/>
  <c r="B222" i="45"/>
  <c r="A223" i="45"/>
  <c r="B223" i="45"/>
  <c r="C223" i="45"/>
  <c r="A224" i="45"/>
  <c r="B224" i="45"/>
  <c r="A225" i="45"/>
  <c r="B225" i="45"/>
  <c r="C225" i="45"/>
  <c r="K28" i="20"/>
  <c r="A10" i="44"/>
  <c r="A11" i="44"/>
  <c r="E12" i="44"/>
  <c r="A13" i="44"/>
  <c r="B13" i="44"/>
  <c r="A14" i="44"/>
  <c r="B14" i="44"/>
  <c r="A15" i="44"/>
  <c r="B15" i="44"/>
  <c r="A16" i="44"/>
  <c r="B16" i="44"/>
  <c r="A17" i="44"/>
  <c r="B17" i="44"/>
  <c r="E18" i="44"/>
  <c r="A19" i="44"/>
  <c r="B19" i="44"/>
  <c r="A20" i="44"/>
  <c r="B20" i="44"/>
  <c r="A21" i="44"/>
  <c r="B21" i="44"/>
  <c r="A22" i="44"/>
  <c r="B22" i="44"/>
  <c r="A23" i="44"/>
  <c r="B23" i="44"/>
  <c r="E24" i="44"/>
  <c r="A25" i="44"/>
  <c r="B25" i="44"/>
  <c r="A26" i="44"/>
  <c r="B26" i="44"/>
  <c r="A27" i="44"/>
  <c r="B27" i="44"/>
  <c r="A28" i="44"/>
  <c r="B28" i="44"/>
  <c r="A29" i="44"/>
  <c r="B29" i="44"/>
  <c r="E30" i="44"/>
  <c r="A31" i="44"/>
  <c r="B31" i="44"/>
  <c r="A32" i="44"/>
  <c r="B32" i="44"/>
  <c r="A33" i="44"/>
  <c r="B33" i="44"/>
  <c r="A34" i="44"/>
  <c r="B34" i="44"/>
  <c r="A35" i="44"/>
  <c r="B35" i="44"/>
  <c r="E36" i="44"/>
  <c r="A37" i="44"/>
  <c r="B37" i="44"/>
  <c r="A38" i="44"/>
  <c r="B38" i="44"/>
  <c r="A39" i="44"/>
  <c r="B39" i="44"/>
  <c r="A40" i="44"/>
  <c r="B40" i="44"/>
  <c r="A41" i="44"/>
  <c r="B41" i="44"/>
  <c r="A42" i="44"/>
  <c r="E43" i="44"/>
  <c r="A44" i="44"/>
  <c r="B44" i="44"/>
  <c r="A45" i="44"/>
  <c r="B45" i="44"/>
  <c r="A46" i="44"/>
  <c r="B46" i="44"/>
  <c r="A47" i="44"/>
  <c r="B47" i="44"/>
  <c r="A48" i="44"/>
  <c r="B48" i="44"/>
  <c r="E49" i="44"/>
  <c r="A50" i="44"/>
  <c r="B50" i="44"/>
  <c r="A51" i="44"/>
  <c r="B51" i="44"/>
  <c r="A52" i="44"/>
  <c r="B52" i="44"/>
  <c r="A53" i="44"/>
  <c r="B53" i="44"/>
  <c r="A54" i="44"/>
  <c r="B54" i="44"/>
  <c r="E55" i="44"/>
  <c r="A56" i="44"/>
  <c r="B56" i="44"/>
  <c r="A57" i="44"/>
  <c r="B57" i="44"/>
  <c r="A58" i="44"/>
  <c r="B58" i="44"/>
  <c r="A59" i="44"/>
  <c r="B59" i="44"/>
  <c r="A60" i="44"/>
  <c r="B60" i="44"/>
  <c r="E61" i="44"/>
  <c r="A62" i="44"/>
  <c r="B62" i="44"/>
  <c r="A63" i="44"/>
  <c r="B63" i="44"/>
  <c r="A64" i="44"/>
  <c r="B64" i="44"/>
  <c r="A65" i="44"/>
  <c r="B65" i="44"/>
  <c r="A66" i="44"/>
  <c r="B66" i="44"/>
  <c r="E67" i="44"/>
  <c r="A68" i="44"/>
  <c r="B68" i="44"/>
  <c r="A69" i="44"/>
  <c r="B69" i="44"/>
  <c r="A70" i="44"/>
  <c r="B70" i="44"/>
  <c r="A71" i="44"/>
  <c r="B71" i="44"/>
  <c r="A72" i="44"/>
  <c r="B72" i="44"/>
  <c r="A73" i="44"/>
  <c r="A74" i="44"/>
  <c r="E74" i="44"/>
  <c r="A75" i="44"/>
  <c r="B75" i="44"/>
  <c r="A76" i="44"/>
  <c r="B76" i="44"/>
  <c r="A77" i="44"/>
  <c r="B77" i="44"/>
  <c r="A78" i="44"/>
  <c r="B78" i="44"/>
  <c r="A79" i="44"/>
  <c r="B79" i="44"/>
  <c r="A80" i="44"/>
  <c r="E80" i="44"/>
  <c r="A81" i="44"/>
  <c r="B81" i="44"/>
  <c r="A82" i="44"/>
  <c r="B82" i="44"/>
  <c r="A83" i="44"/>
  <c r="B83" i="44"/>
  <c r="A84" i="44"/>
  <c r="B84" i="44"/>
  <c r="A85" i="44"/>
  <c r="B85" i="44"/>
  <c r="A86" i="44"/>
  <c r="E86" i="44"/>
  <c r="A87" i="44"/>
  <c r="B87" i="44"/>
  <c r="A88" i="44"/>
  <c r="B88" i="44"/>
  <c r="A89" i="44"/>
  <c r="B89" i="44"/>
  <c r="A90" i="44"/>
  <c r="B90" i="44"/>
  <c r="A91" i="44"/>
  <c r="B91" i="44"/>
  <c r="A92" i="44"/>
  <c r="C92" i="44"/>
  <c r="E92" i="44"/>
  <c r="A93" i="44"/>
  <c r="B93" i="44"/>
  <c r="A94" i="44"/>
  <c r="B94" i="44"/>
  <c r="A95" i="44"/>
  <c r="B95" i="44"/>
  <c r="A96" i="44"/>
  <c r="B96" i="44"/>
  <c r="A97" i="44"/>
  <c r="B97" i="44"/>
  <c r="E98" i="44"/>
  <c r="A99" i="44"/>
  <c r="B99" i="44"/>
  <c r="A100" i="44"/>
  <c r="B100" i="44"/>
  <c r="A101" i="44"/>
  <c r="B101" i="44"/>
  <c r="A102" i="44"/>
  <c r="B102" i="44"/>
  <c r="A103" i="44"/>
  <c r="B103" i="44"/>
  <c r="A104" i="44"/>
  <c r="A105" i="44"/>
  <c r="E105" i="44"/>
  <c r="A106" i="44"/>
  <c r="B106" i="44"/>
  <c r="A107" i="44"/>
  <c r="B107" i="44"/>
  <c r="A108" i="44"/>
  <c r="B108" i="44"/>
  <c r="A109" i="44"/>
  <c r="B109" i="44"/>
  <c r="A110" i="44"/>
  <c r="B110" i="44"/>
  <c r="A111" i="44"/>
  <c r="E111" i="44"/>
  <c r="A112" i="44"/>
  <c r="B112" i="44"/>
  <c r="A113" i="44"/>
  <c r="B113" i="44"/>
  <c r="A114" i="44"/>
  <c r="B114" i="44"/>
  <c r="A115" i="44"/>
  <c r="B115" i="44"/>
  <c r="A116" i="44"/>
  <c r="B116" i="44"/>
  <c r="A117" i="44"/>
  <c r="E117" i="44"/>
  <c r="A118" i="44"/>
  <c r="B118" i="44"/>
  <c r="A119" i="44"/>
  <c r="B119" i="44"/>
  <c r="A120" i="44"/>
  <c r="B120" i="44"/>
  <c r="A121" i="44"/>
  <c r="B121" i="44"/>
  <c r="A122" i="44"/>
  <c r="B122" i="44"/>
  <c r="A123" i="44"/>
  <c r="E123" i="44"/>
  <c r="A124" i="44"/>
  <c r="B124" i="44"/>
  <c r="A125" i="44"/>
  <c r="B125" i="44"/>
  <c r="A126" i="44"/>
  <c r="B126" i="44"/>
  <c r="A127" i="44"/>
  <c r="B127" i="44"/>
  <c r="A128" i="44"/>
  <c r="B128" i="44"/>
  <c r="A129" i="44"/>
  <c r="E129" i="44"/>
  <c r="A130" i="44"/>
  <c r="B130" i="44"/>
  <c r="A131" i="44"/>
  <c r="B131" i="44"/>
  <c r="A132" i="44"/>
  <c r="B132" i="44"/>
  <c r="A133" i="44"/>
  <c r="B133" i="44"/>
  <c r="A134" i="44"/>
  <c r="B134" i="44"/>
  <c r="A135" i="44"/>
  <c r="A136" i="44"/>
  <c r="E136" i="44"/>
  <c r="A137" i="44"/>
  <c r="B137" i="44"/>
  <c r="A138" i="44"/>
  <c r="B138" i="44"/>
  <c r="A139" i="44"/>
  <c r="B139" i="44"/>
  <c r="A140" i="44"/>
  <c r="B140" i="44"/>
  <c r="A141" i="44"/>
  <c r="B141" i="44"/>
  <c r="A142" i="44"/>
  <c r="E142" i="44"/>
  <c r="A143" i="44"/>
  <c r="B143" i="44"/>
  <c r="A144" i="44"/>
  <c r="B144" i="44"/>
  <c r="A145" i="44"/>
  <c r="B145" i="44"/>
  <c r="A146" i="44"/>
  <c r="B146" i="44"/>
  <c r="A147" i="44"/>
  <c r="B147" i="44"/>
  <c r="A148" i="44"/>
  <c r="E148" i="44"/>
  <c r="A149" i="44"/>
  <c r="B149" i="44"/>
  <c r="A150" i="44"/>
  <c r="B150" i="44"/>
  <c r="A151" i="44"/>
  <c r="B151" i="44"/>
  <c r="A152" i="44"/>
  <c r="B152" i="44"/>
  <c r="A153" i="44"/>
  <c r="B153" i="44"/>
  <c r="A154" i="44"/>
  <c r="E154" i="44"/>
  <c r="A155" i="44"/>
  <c r="B155" i="44"/>
  <c r="A156" i="44"/>
  <c r="B156" i="44"/>
  <c r="A157" i="44"/>
  <c r="B157" i="44"/>
  <c r="A158" i="44"/>
  <c r="B158" i="44"/>
  <c r="A159" i="44"/>
  <c r="B159" i="44"/>
  <c r="A160" i="44"/>
  <c r="E160" i="44"/>
  <c r="A161" i="44"/>
  <c r="B161" i="44"/>
  <c r="A162" i="44"/>
  <c r="B162" i="44"/>
  <c r="A163" i="44"/>
  <c r="B163" i="44"/>
  <c r="A164" i="44"/>
  <c r="B164" i="44"/>
  <c r="A165" i="44"/>
  <c r="B165" i="44"/>
  <c r="A166" i="44"/>
  <c r="B166" i="44"/>
  <c r="A167" i="44"/>
  <c r="B167" i="44"/>
  <c r="I175" i="44"/>
  <c r="I176" i="44"/>
  <c r="I177" i="44"/>
  <c r="I178" i="44"/>
  <c r="I179" i="44"/>
  <c r="I180" i="44"/>
  <c r="I181" i="44"/>
  <c r="I182" i="44"/>
  <c r="I183" i="44"/>
  <c r="A168" i="44"/>
  <c r="B168" i="44"/>
  <c r="A184" i="44"/>
  <c r="B184" i="44"/>
  <c r="A185" i="44"/>
  <c r="B185" i="44"/>
  <c r="A186" i="44"/>
  <c r="D186" i="44"/>
  <c r="E186" i="44"/>
  <c r="A187" i="44"/>
  <c r="D187" i="44"/>
  <c r="E187" i="44"/>
  <c r="A188" i="44"/>
  <c r="D188" i="44"/>
  <c r="E188" i="44"/>
  <c r="A189" i="44"/>
  <c r="D189" i="44"/>
  <c r="E189" i="44"/>
  <c r="A190" i="44"/>
  <c r="D190" i="44"/>
  <c r="E190" i="44"/>
  <c r="A191" i="44"/>
  <c r="D191" i="44"/>
  <c r="E191" i="44"/>
  <c r="A192" i="44"/>
  <c r="D192" i="44"/>
  <c r="E192" i="44"/>
  <c r="A193" i="44"/>
  <c r="D193" i="44"/>
  <c r="E193" i="44"/>
  <c r="A194" i="44"/>
  <c r="D194" i="44"/>
  <c r="E194" i="44"/>
  <c r="A195" i="44"/>
  <c r="D195" i="44"/>
  <c r="E195" i="44"/>
  <c r="A196" i="44"/>
  <c r="D196" i="44"/>
  <c r="E196" i="44"/>
  <c r="A197" i="44"/>
  <c r="B197" i="44"/>
  <c r="A198" i="44"/>
  <c r="B198" i="44"/>
  <c r="D198" i="44"/>
  <c r="E198" i="44"/>
  <c r="A199" i="44"/>
  <c r="B199" i="44"/>
  <c r="A200" i="44"/>
  <c r="D200" i="44"/>
  <c r="E200" i="44"/>
  <c r="A201" i="44"/>
  <c r="B201" i="44"/>
  <c r="A202" i="44"/>
  <c r="D202" i="44"/>
  <c r="E202" i="44"/>
  <c r="A203" i="44"/>
  <c r="B203" i="44"/>
  <c r="A204" i="44"/>
  <c r="D204" i="44"/>
  <c r="A205" i="44"/>
  <c r="B205" i="44"/>
  <c r="A206" i="44"/>
  <c r="B206" i="44"/>
  <c r="A207" i="44"/>
  <c r="B207" i="44"/>
  <c r="A208" i="44"/>
  <c r="D208" i="44"/>
  <c r="E208" i="44"/>
  <c r="A209" i="44"/>
  <c r="B209" i="44"/>
  <c r="A210" i="44"/>
  <c r="D210" i="44"/>
  <c r="A211" i="44"/>
  <c r="B211" i="44"/>
  <c r="A212" i="44"/>
  <c r="D212" i="44"/>
  <c r="A213" i="44"/>
  <c r="B213" i="44"/>
  <c r="A214" i="44"/>
  <c r="D214" i="44"/>
  <c r="A215" i="44"/>
  <c r="B215" i="44"/>
  <c r="A216" i="44"/>
  <c r="D216" i="44"/>
  <c r="A217" i="44"/>
  <c r="B217" i="44"/>
  <c r="A218" i="44"/>
  <c r="D218" i="44"/>
  <c r="A219" i="44"/>
  <c r="B219" i="44"/>
  <c r="A222" i="44"/>
  <c r="B222" i="44"/>
  <c r="I224" i="44"/>
  <c r="BI224" i="44" s="1"/>
  <c r="A223" i="44"/>
  <c r="B223" i="44"/>
  <c r="C223" i="44"/>
  <c r="A224" i="44"/>
  <c r="B224" i="44"/>
  <c r="A225" i="44"/>
  <c r="B225" i="44"/>
  <c r="C225" i="44"/>
  <c r="A10" i="32"/>
  <c r="A11" i="32"/>
  <c r="E12" i="32"/>
  <c r="A13" i="32"/>
  <c r="B13" i="32"/>
  <c r="A14" i="32"/>
  <c r="B14" i="32"/>
  <c r="A15" i="32"/>
  <c r="B15" i="32"/>
  <c r="A16" i="32"/>
  <c r="B16" i="32"/>
  <c r="A17" i="32"/>
  <c r="B17" i="32"/>
  <c r="E18" i="32"/>
  <c r="A19" i="32"/>
  <c r="B19" i="32"/>
  <c r="A20" i="32"/>
  <c r="B20" i="32"/>
  <c r="A21" i="32"/>
  <c r="B21" i="32"/>
  <c r="A22" i="32"/>
  <c r="B22" i="32"/>
  <c r="A23" i="32"/>
  <c r="B23" i="32"/>
  <c r="E24" i="32"/>
  <c r="A25" i="32"/>
  <c r="B25" i="32"/>
  <c r="A26" i="32"/>
  <c r="B26" i="32"/>
  <c r="A27" i="32"/>
  <c r="B27" i="32"/>
  <c r="A28" i="32"/>
  <c r="B28" i="32"/>
  <c r="A29" i="32"/>
  <c r="B29" i="32"/>
  <c r="E30" i="32"/>
  <c r="A31" i="32"/>
  <c r="B31" i="32"/>
  <c r="A32" i="32"/>
  <c r="B32" i="32"/>
  <c r="A33" i="32"/>
  <c r="B33" i="32"/>
  <c r="A34" i="32"/>
  <c r="B34" i="32"/>
  <c r="A35" i="32"/>
  <c r="B35" i="32"/>
  <c r="E36" i="32"/>
  <c r="A37" i="32"/>
  <c r="B37" i="32"/>
  <c r="A38" i="32"/>
  <c r="B38" i="32"/>
  <c r="A39" i="32"/>
  <c r="B39" i="32"/>
  <c r="A40" i="32"/>
  <c r="B40" i="32"/>
  <c r="A41" i="32"/>
  <c r="B41" i="32"/>
  <c r="A42" i="32"/>
  <c r="E43" i="32"/>
  <c r="A44" i="32"/>
  <c r="B44" i="32"/>
  <c r="A45" i="32"/>
  <c r="B45" i="32"/>
  <c r="A46" i="32"/>
  <c r="B46" i="32"/>
  <c r="A47" i="32"/>
  <c r="B47" i="32"/>
  <c r="A48" i="32"/>
  <c r="B48" i="32"/>
  <c r="E49" i="32"/>
  <c r="A50" i="32"/>
  <c r="B50" i="32"/>
  <c r="A51" i="32"/>
  <c r="B51" i="32"/>
  <c r="A52" i="32"/>
  <c r="B52" i="32"/>
  <c r="A53" i="32"/>
  <c r="B53" i="32"/>
  <c r="A54" i="32"/>
  <c r="B54" i="32"/>
  <c r="E55" i="32"/>
  <c r="A56" i="32"/>
  <c r="B56" i="32"/>
  <c r="A57" i="32"/>
  <c r="B57" i="32"/>
  <c r="A58" i="32"/>
  <c r="B58" i="32"/>
  <c r="A59" i="32"/>
  <c r="B59" i="32"/>
  <c r="A60" i="32"/>
  <c r="B60" i="32"/>
  <c r="E61" i="32"/>
  <c r="A62" i="32"/>
  <c r="B62" i="32"/>
  <c r="A63" i="32"/>
  <c r="B63" i="32"/>
  <c r="A64" i="32"/>
  <c r="B64" i="32"/>
  <c r="A65" i="32"/>
  <c r="B65" i="32"/>
  <c r="A66" i="32"/>
  <c r="B66" i="32"/>
  <c r="E67" i="32"/>
  <c r="A68" i="32"/>
  <c r="B68" i="32"/>
  <c r="A69" i="32"/>
  <c r="B69" i="32"/>
  <c r="A70" i="32"/>
  <c r="B70" i="32"/>
  <c r="A71" i="32"/>
  <c r="B71" i="32"/>
  <c r="A72" i="32"/>
  <c r="B72" i="32"/>
  <c r="A73" i="32"/>
  <c r="A74" i="32"/>
  <c r="E74" i="32"/>
  <c r="A75" i="32"/>
  <c r="B75" i="32"/>
  <c r="A76" i="32"/>
  <c r="B76" i="32"/>
  <c r="A77" i="32"/>
  <c r="B77" i="32"/>
  <c r="A78" i="32"/>
  <c r="B78" i="32"/>
  <c r="A79" i="32"/>
  <c r="B79" i="32"/>
  <c r="A80" i="32"/>
  <c r="E80" i="32"/>
  <c r="B81" i="32"/>
  <c r="B82" i="32"/>
  <c r="B83" i="32"/>
  <c r="B84" i="32"/>
  <c r="B85" i="32"/>
  <c r="A86" i="32"/>
  <c r="E86" i="32"/>
  <c r="A87" i="32"/>
  <c r="B87" i="32"/>
  <c r="A88" i="32"/>
  <c r="B88" i="32"/>
  <c r="A89" i="32"/>
  <c r="B89" i="32"/>
  <c r="A90" i="32"/>
  <c r="B90" i="32"/>
  <c r="A91" i="32"/>
  <c r="B91" i="32"/>
  <c r="A92" i="32"/>
  <c r="E92" i="32"/>
  <c r="A93" i="32"/>
  <c r="B93" i="32"/>
  <c r="A94" i="32"/>
  <c r="B94" i="32"/>
  <c r="A95" i="32"/>
  <c r="B95" i="32"/>
  <c r="A96" i="32"/>
  <c r="B96" i="32"/>
  <c r="A97" i="32"/>
  <c r="B97" i="32"/>
  <c r="E98" i="32"/>
  <c r="A99" i="32"/>
  <c r="B99" i="32"/>
  <c r="A100" i="32"/>
  <c r="B100" i="32"/>
  <c r="A101" i="32"/>
  <c r="B101" i="32"/>
  <c r="A102" i="32"/>
  <c r="B102" i="32"/>
  <c r="A103" i="32"/>
  <c r="B103" i="32"/>
  <c r="A104" i="32"/>
  <c r="A105" i="32"/>
  <c r="E105" i="32"/>
  <c r="A106" i="32"/>
  <c r="B106" i="32"/>
  <c r="A107" i="32"/>
  <c r="B107" i="32"/>
  <c r="A108" i="32"/>
  <c r="B108" i="32"/>
  <c r="A109" i="32"/>
  <c r="B109" i="32"/>
  <c r="A110" i="32"/>
  <c r="B110" i="32"/>
  <c r="A111" i="32"/>
  <c r="E111" i="32"/>
  <c r="A112" i="32"/>
  <c r="B112" i="32"/>
  <c r="A113" i="32"/>
  <c r="B113" i="32"/>
  <c r="A114" i="32"/>
  <c r="B114" i="32"/>
  <c r="A115" i="32"/>
  <c r="B115" i="32"/>
  <c r="A116" i="32"/>
  <c r="B116" i="32"/>
  <c r="A117" i="32"/>
  <c r="E117" i="32"/>
  <c r="A118" i="32"/>
  <c r="B118" i="32"/>
  <c r="A119" i="32"/>
  <c r="B119" i="32"/>
  <c r="A120" i="32"/>
  <c r="B120" i="32"/>
  <c r="A121" i="32"/>
  <c r="B121" i="32"/>
  <c r="A122" i="32"/>
  <c r="B122" i="32"/>
  <c r="A123" i="32"/>
  <c r="E123" i="32"/>
  <c r="A124" i="32"/>
  <c r="B124" i="32"/>
  <c r="A125" i="32"/>
  <c r="B125" i="32"/>
  <c r="A126" i="32"/>
  <c r="B126" i="32"/>
  <c r="A127" i="32"/>
  <c r="B127" i="32"/>
  <c r="A128" i="32"/>
  <c r="B128" i="32"/>
  <c r="A129" i="32"/>
  <c r="E129" i="32"/>
  <c r="A130" i="32"/>
  <c r="B130" i="32"/>
  <c r="A131" i="32"/>
  <c r="B131" i="32"/>
  <c r="A132" i="32"/>
  <c r="B132" i="32"/>
  <c r="A133" i="32"/>
  <c r="B133" i="32"/>
  <c r="A134" i="32"/>
  <c r="B134" i="32"/>
  <c r="A135" i="32"/>
  <c r="A136" i="32"/>
  <c r="E136" i="32"/>
  <c r="A137" i="32"/>
  <c r="B137" i="32"/>
  <c r="A138" i="32"/>
  <c r="B138" i="32"/>
  <c r="A139" i="32"/>
  <c r="B139" i="32"/>
  <c r="A140" i="32"/>
  <c r="B140" i="32"/>
  <c r="A141" i="32"/>
  <c r="B141" i="32"/>
  <c r="A142" i="32"/>
  <c r="E142" i="32"/>
  <c r="A143" i="32"/>
  <c r="B143" i="32"/>
  <c r="A144" i="32"/>
  <c r="B144" i="32"/>
  <c r="A145" i="32"/>
  <c r="B145" i="32"/>
  <c r="A146" i="32"/>
  <c r="B146" i="32"/>
  <c r="A147" i="32"/>
  <c r="B147" i="32"/>
  <c r="A148" i="32"/>
  <c r="E148" i="32"/>
  <c r="A149" i="32"/>
  <c r="B149" i="32"/>
  <c r="A150" i="32"/>
  <c r="B150" i="32"/>
  <c r="A151" i="32"/>
  <c r="B151" i="32"/>
  <c r="A152" i="32"/>
  <c r="B152" i="32"/>
  <c r="A153" i="32"/>
  <c r="B153" i="32"/>
  <c r="A154" i="32"/>
  <c r="E154" i="32"/>
  <c r="A155" i="32"/>
  <c r="B155" i="32"/>
  <c r="A156" i="32"/>
  <c r="B156" i="32"/>
  <c r="A157" i="32"/>
  <c r="B157" i="32"/>
  <c r="A158" i="32"/>
  <c r="B158" i="32"/>
  <c r="A159" i="32"/>
  <c r="B159" i="32"/>
  <c r="A160" i="32"/>
  <c r="E160" i="32"/>
  <c r="A161" i="32"/>
  <c r="B161" i="32"/>
  <c r="A162" i="32"/>
  <c r="B162" i="32"/>
  <c r="A163" i="32"/>
  <c r="B163" i="32"/>
  <c r="A164" i="32"/>
  <c r="B164" i="32"/>
  <c r="A165" i="32"/>
  <c r="B165" i="32"/>
  <c r="A166" i="32"/>
  <c r="B166" i="32"/>
  <c r="A167" i="32"/>
  <c r="B167" i="32"/>
  <c r="A168" i="32"/>
  <c r="B168" i="32"/>
  <c r="A184" i="32"/>
  <c r="B184" i="32"/>
  <c r="A185" i="32"/>
  <c r="B185" i="32"/>
  <c r="A186" i="32"/>
  <c r="D186" i="32"/>
  <c r="E186" i="32"/>
  <c r="A187" i="32"/>
  <c r="D187" i="32"/>
  <c r="E187" i="32"/>
  <c r="A188" i="32"/>
  <c r="D188" i="32"/>
  <c r="E188" i="32"/>
  <c r="A189" i="32"/>
  <c r="D189" i="32"/>
  <c r="E189" i="32"/>
  <c r="A190" i="32"/>
  <c r="D190" i="32"/>
  <c r="E190" i="32"/>
  <c r="A191" i="32"/>
  <c r="D191" i="32"/>
  <c r="E191" i="32"/>
  <c r="A192" i="32"/>
  <c r="D192" i="32"/>
  <c r="E192" i="32"/>
  <c r="A193" i="32"/>
  <c r="D193" i="32"/>
  <c r="E193" i="32"/>
  <c r="A194" i="32"/>
  <c r="D194" i="32"/>
  <c r="E194" i="32"/>
  <c r="A195" i="32"/>
  <c r="D195" i="32"/>
  <c r="E195" i="32"/>
  <c r="A196" i="32"/>
  <c r="D196" i="32"/>
  <c r="E196" i="32"/>
  <c r="A197" i="32"/>
  <c r="B197" i="32"/>
  <c r="A198" i="32"/>
  <c r="B198" i="32"/>
  <c r="D198" i="32"/>
  <c r="E198" i="32"/>
  <c r="A199" i="32"/>
  <c r="B199" i="32"/>
  <c r="A200" i="32"/>
  <c r="D200" i="32"/>
  <c r="E200" i="32"/>
  <c r="A201" i="32"/>
  <c r="B201" i="32"/>
  <c r="A202" i="32"/>
  <c r="D202" i="32"/>
  <c r="E202" i="32"/>
  <c r="A203" i="32"/>
  <c r="B203" i="32"/>
  <c r="A204" i="32"/>
  <c r="D204" i="32"/>
  <c r="A205" i="32"/>
  <c r="B205" i="32"/>
  <c r="A206" i="32"/>
  <c r="B206" i="32"/>
  <c r="A207" i="32"/>
  <c r="B207" i="32"/>
  <c r="A208" i="32"/>
  <c r="D208" i="32"/>
  <c r="E208" i="32"/>
  <c r="A209" i="32"/>
  <c r="B209" i="32"/>
  <c r="A210" i="32"/>
  <c r="D210" i="32"/>
  <c r="A211" i="32"/>
  <c r="B211" i="32"/>
  <c r="A212" i="32"/>
  <c r="D212" i="32"/>
  <c r="A213" i="32"/>
  <c r="B213" i="32"/>
  <c r="A214" i="32"/>
  <c r="D214" i="32"/>
  <c r="A215" i="32"/>
  <c r="B215" i="32"/>
  <c r="A216" i="32"/>
  <c r="D216" i="32"/>
  <c r="A217" i="32"/>
  <c r="B217" i="32"/>
  <c r="A218" i="32"/>
  <c r="D218" i="32"/>
  <c r="A219" i="32"/>
  <c r="B219" i="32"/>
  <c r="A222" i="32"/>
  <c r="B222" i="32"/>
  <c r="A223" i="32"/>
  <c r="B223" i="32"/>
  <c r="C223" i="32"/>
  <c r="A224" i="32"/>
  <c r="B224" i="32"/>
  <c r="A225" i="32"/>
  <c r="B225" i="32"/>
  <c r="C225" i="32"/>
  <c r="K10" i="24"/>
  <c r="M7" i="66" s="1"/>
  <c r="L10" i="24"/>
  <c r="R7" i="66" s="1"/>
  <c r="B167" i="24"/>
  <c r="B12" i="66" s="1"/>
  <c r="B223" i="24"/>
  <c r="B13" i="66" s="1"/>
  <c r="B225" i="24"/>
  <c r="B226" i="24"/>
  <c r="B15" i="66" s="1"/>
  <c r="E10" i="63"/>
  <c r="G10" i="63"/>
  <c r="I10" i="63"/>
  <c r="K10" i="63"/>
  <c r="M10" i="63"/>
  <c r="Q10" i="63"/>
  <c r="B224" i="24"/>
  <c r="B220" i="24"/>
  <c r="B218" i="24"/>
  <c r="B216" i="24"/>
  <c r="B214" i="24"/>
  <c r="B212" i="24"/>
  <c r="B210" i="24"/>
  <c r="B208" i="24"/>
  <c r="B207" i="24"/>
  <c r="B206" i="24"/>
  <c r="B204" i="24"/>
  <c r="B202" i="24"/>
  <c r="B200" i="24"/>
  <c r="B69" i="17"/>
  <c r="B199" i="24" s="1"/>
  <c r="B198" i="24"/>
  <c r="B187" i="24"/>
  <c r="B186" i="24"/>
  <c r="B185" i="24"/>
  <c r="B169" i="24"/>
  <c r="B168" i="24"/>
  <c r="B166" i="24"/>
  <c r="B165" i="24"/>
  <c r="B164" i="24"/>
  <c r="B163" i="24"/>
  <c r="B162" i="24"/>
  <c r="B160" i="24"/>
  <c r="B159" i="24"/>
  <c r="B158" i="24"/>
  <c r="B157" i="24"/>
  <c r="B156" i="24"/>
  <c r="B154" i="24"/>
  <c r="B153" i="24"/>
  <c r="B152" i="24"/>
  <c r="B151" i="24"/>
  <c r="B150" i="24"/>
  <c r="B148" i="24"/>
  <c r="B147" i="24"/>
  <c r="B146" i="24"/>
  <c r="B145" i="24"/>
  <c r="B144" i="24"/>
  <c r="B142" i="24"/>
  <c r="B141" i="24"/>
  <c r="B140" i="24"/>
  <c r="B139" i="24"/>
  <c r="B138" i="24"/>
  <c r="B135" i="24"/>
  <c r="B134" i="24"/>
  <c r="B133" i="24"/>
  <c r="B132" i="24"/>
  <c r="B131" i="24"/>
  <c r="B129" i="24"/>
  <c r="B128" i="24"/>
  <c r="B127" i="24"/>
  <c r="B126" i="24"/>
  <c r="B125" i="24"/>
  <c r="B123" i="24"/>
  <c r="B122" i="24"/>
  <c r="B121" i="24"/>
  <c r="B120" i="24"/>
  <c r="B119" i="24"/>
  <c r="B117" i="24"/>
  <c r="B116" i="24"/>
  <c r="B115" i="24"/>
  <c r="B114" i="24"/>
  <c r="B113" i="24"/>
  <c r="B111" i="24"/>
  <c r="B110" i="24"/>
  <c r="B109" i="24"/>
  <c r="B108" i="24"/>
  <c r="B107" i="24"/>
  <c r="B104" i="24"/>
  <c r="B103" i="24"/>
  <c r="B102" i="24"/>
  <c r="B101" i="24"/>
  <c r="B100" i="24"/>
  <c r="B98" i="24"/>
  <c r="B97" i="24"/>
  <c r="B96" i="24"/>
  <c r="B95" i="24"/>
  <c r="B94" i="24"/>
  <c r="B92" i="24"/>
  <c r="B91" i="24"/>
  <c r="B90" i="24"/>
  <c r="B89" i="24"/>
  <c r="B88" i="24"/>
  <c r="B86" i="24"/>
  <c r="B85" i="24"/>
  <c r="B84" i="24"/>
  <c r="B83" i="24"/>
  <c r="B82" i="24"/>
  <c r="B80" i="24"/>
  <c r="B79" i="24"/>
  <c r="B78" i="24"/>
  <c r="B77" i="24"/>
  <c r="B76" i="24"/>
  <c r="B73" i="24"/>
  <c r="B72" i="24"/>
  <c r="B71" i="24"/>
  <c r="B70" i="24"/>
  <c r="B69" i="24"/>
  <c r="B67" i="24"/>
  <c r="B66" i="24"/>
  <c r="B65" i="24"/>
  <c r="B64" i="24"/>
  <c r="B63" i="24"/>
  <c r="B61" i="24"/>
  <c r="B60" i="24"/>
  <c r="B59" i="24"/>
  <c r="B58" i="24"/>
  <c r="B57" i="24"/>
  <c r="B55" i="24"/>
  <c r="B54" i="24"/>
  <c r="B53" i="24"/>
  <c r="B52" i="24"/>
  <c r="B51" i="24"/>
  <c r="B49" i="24"/>
  <c r="B48" i="24"/>
  <c r="B47" i="24"/>
  <c r="B46" i="24"/>
  <c r="B45" i="24"/>
  <c r="B42" i="24"/>
  <c r="B41" i="24"/>
  <c r="B40" i="24"/>
  <c r="B39" i="24"/>
  <c r="B38" i="24"/>
  <c r="B36" i="24"/>
  <c r="B35" i="24"/>
  <c r="B34" i="24"/>
  <c r="B33" i="24"/>
  <c r="B32" i="24"/>
  <c r="B30" i="24"/>
  <c r="B29" i="24"/>
  <c r="B28" i="24"/>
  <c r="B27" i="24"/>
  <c r="B26" i="24"/>
  <c r="B24" i="24"/>
  <c r="B23" i="24"/>
  <c r="B22" i="24"/>
  <c r="B21" i="24"/>
  <c r="B20" i="24"/>
  <c r="B18" i="24"/>
  <c r="B17" i="24"/>
  <c r="B16" i="24"/>
  <c r="B15" i="24"/>
  <c r="B14" i="24"/>
  <c r="I193" i="24"/>
  <c r="I194" i="24"/>
  <c r="I195" i="24"/>
  <c r="I196" i="24"/>
  <c r="I197" i="24"/>
  <c r="A11" i="24"/>
  <c r="A12" i="24"/>
  <c r="E13" i="24"/>
  <c r="A14" i="24"/>
  <c r="A15" i="24"/>
  <c r="A16" i="24"/>
  <c r="A17" i="24"/>
  <c r="A18" i="24"/>
  <c r="E19" i="24"/>
  <c r="A20" i="24"/>
  <c r="A21" i="24"/>
  <c r="A22" i="24"/>
  <c r="A23" i="24"/>
  <c r="A24" i="24"/>
  <c r="E25" i="24"/>
  <c r="A26" i="24"/>
  <c r="A27" i="24"/>
  <c r="A28" i="24"/>
  <c r="A29" i="24"/>
  <c r="A30" i="24"/>
  <c r="E31" i="24"/>
  <c r="A32" i="24"/>
  <c r="A33" i="24"/>
  <c r="A34" i="24"/>
  <c r="A35" i="24"/>
  <c r="A36" i="24"/>
  <c r="E37" i="24"/>
  <c r="A38" i="24"/>
  <c r="A39" i="24"/>
  <c r="A40" i="24"/>
  <c r="A41" i="24"/>
  <c r="A42" i="24"/>
  <c r="A43" i="24"/>
  <c r="E44" i="24"/>
  <c r="A45" i="24"/>
  <c r="A46" i="24"/>
  <c r="A47" i="24"/>
  <c r="A48" i="24"/>
  <c r="A49" i="24"/>
  <c r="E50" i="24"/>
  <c r="A51" i="24"/>
  <c r="A52" i="24"/>
  <c r="A53" i="24"/>
  <c r="A54" i="24"/>
  <c r="A55" i="24"/>
  <c r="E56" i="24"/>
  <c r="A57" i="24"/>
  <c r="A58" i="24"/>
  <c r="A59" i="24"/>
  <c r="A60" i="24"/>
  <c r="A61" i="24"/>
  <c r="E62" i="24"/>
  <c r="A63" i="24"/>
  <c r="A64" i="24"/>
  <c r="A65" i="24"/>
  <c r="A66" i="24"/>
  <c r="A67" i="24"/>
  <c r="E68" i="24"/>
  <c r="A69" i="24"/>
  <c r="A70" i="24"/>
  <c r="A71" i="24"/>
  <c r="A72" i="24"/>
  <c r="A73" i="24"/>
  <c r="A74" i="24"/>
  <c r="A75" i="24"/>
  <c r="E75" i="24"/>
  <c r="A76" i="24"/>
  <c r="A77" i="24"/>
  <c r="A78" i="24"/>
  <c r="A79" i="24"/>
  <c r="A80" i="24"/>
  <c r="A81" i="24"/>
  <c r="E81" i="24"/>
  <c r="A82" i="24"/>
  <c r="A83" i="24"/>
  <c r="A84" i="24"/>
  <c r="A85" i="24"/>
  <c r="A86" i="24"/>
  <c r="A87" i="24"/>
  <c r="E87" i="24"/>
  <c r="A88" i="24"/>
  <c r="A89" i="24"/>
  <c r="A90" i="24"/>
  <c r="A91" i="24"/>
  <c r="A92" i="24"/>
  <c r="A93" i="24"/>
  <c r="E93" i="24"/>
  <c r="A94" i="24"/>
  <c r="A95" i="24"/>
  <c r="A96" i="24"/>
  <c r="A97" i="24"/>
  <c r="A98" i="24"/>
  <c r="E99" i="24"/>
  <c r="A100" i="24"/>
  <c r="A101" i="24"/>
  <c r="A102" i="24"/>
  <c r="A103" i="24"/>
  <c r="A104" i="24"/>
  <c r="A105" i="24"/>
  <c r="A106" i="24"/>
  <c r="E106" i="24"/>
  <c r="A107" i="24"/>
  <c r="A108" i="24"/>
  <c r="A109" i="24"/>
  <c r="A110" i="24"/>
  <c r="A111" i="24"/>
  <c r="A112" i="24"/>
  <c r="E112" i="24"/>
  <c r="A113" i="24"/>
  <c r="A114" i="24"/>
  <c r="A115" i="24"/>
  <c r="A116" i="24"/>
  <c r="A117" i="24"/>
  <c r="A118" i="24"/>
  <c r="E118" i="24"/>
  <c r="A119" i="24"/>
  <c r="A120" i="24"/>
  <c r="A121" i="24"/>
  <c r="A122" i="24"/>
  <c r="A123" i="24"/>
  <c r="A124" i="24"/>
  <c r="E124" i="24"/>
  <c r="A125" i="24"/>
  <c r="A126" i="24"/>
  <c r="A127" i="24"/>
  <c r="A128" i="24"/>
  <c r="A129" i="24"/>
  <c r="A130" i="24"/>
  <c r="E130" i="24"/>
  <c r="A131" i="24"/>
  <c r="A132" i="24"/>
  <c r="A133" i="24"/>
  <c r="A134" i="24"/>
  <c r="A135" i="24"/>
  <c r="A136" i="24"/>
  <c r="A137" i="24"/>
  <c r="E137" i="24"/>
  <c r="A138" i="24"/>
  <c r="A139" i="24"/>
  <c r="A140" i="24"/>
  <c r="A141" i="24"/>
  <c r="A142" i="24"/>
  <c r="A143" i="24"/>
  <c r="E143" i="24"/>
  <c r="A144" i="24"/>
  <c r="A145" i="24"/>
  <c r="A146" i="24"/>
  <c r="A147" i="24"/>
  <c r="A148" i="24"/>
  <c r="A149" i="24"/>
  <c r="E149" i="24"/>
  <c r="A150" i="24"/>
  <c r="A151" i="24"/>
  <c r="A152" i="24"/>
  <c r="A153" i="24"/>
  <c r="A154" i="24"/>
  <c r="A155" i="24"/>
  <c r="E155" i="24"/>
  <c r="A156" i="24"/>
  <c r="A157" i="24"/>
  <c r="A158" i="24"/>
  <c r="A159" i="24"/>
  <c r="A160" i="24"/>
  <c r="A161" i="24"/>
  <c r="E161" i="24"/>
  <c r="A162" i="24"/>
  <c r="A163" i="24"/>
  <c r="A164" i="24"/>
  <c r="A165" i="24"/>
  <c r="A166" i="24"/>
  <c r="A167" i="24"/>
  <c r="A168" i="24"/>
  <c r="A169" i="24"/>
  <c r="A185" i="24"/>
  <c r="A186" i="24"/>
  <c r="A187" i="24"/>
  <c r="D187" i="24"/>
  <c r="E187" i="24"/>
  <c r="A188" i="24"/>
  <c r="D188" i="24"/>
  <c r="E188" i="24"/>
  <c r="A189" i="24"/>
  <c r="D189" i="24"/>
  <c r="E189" i="24"/>
  <c r="A190" i="24"/>
  <c r="D190" i="24"/>
  <c r="E190" i="24"/>
  <c r="A191" i="24"/>
  <c r="D191" i="24"/>
  <c r="E191" i="24"/>
  <c r="A192" i="24"/>
  <c r="D192" i="24"/>
  <c r="E192" i="24"/>
  <c r="A193" i="24"/>
  <c r="D193" i="24"/>
  <c r="E193" i="24"/>
  <c r="A194" i="24"/>
  <c r="D194" i="24"/>
  <c r="E194" i="24"/>
  <c r="A195" i="24"/>
  <c r="D195" i="24"/>
  <c r="E195" i="24"/>
  <c r="A196" i="24"/>
  <c r="D196" i="24"/>
  <c r="E196" i="24"/>
  <c r="A197" i="24"/>
  <c r="D197" i="24"/>
  <c r="E197" i="24"/>
  <c r="A198" i="24"/>
  <c r="A199" i="24"/>
  <c r="D199" i="24"/>
  <c r="E199" i="24"/>
  <c r="F200" i="24"/>
  <c r="F199" i="24" s="1"/>
  <c r="A200" i="24"/>
  <c r="A201" i="24"/>
  <c r="D201" i="24"/>
  <c r="E201" i="24"/>
  <c r="A202" i="24"/>
  <c r="A203" i="24"/>
  <c r="D203" i="24"/>
  <c r="E203" i="24"/>
  <c r="A204" i="24"/>
  <c r="A205" i="24"/>
  <c r="D205" i="24"/>
  <c r="A206" i="24"/>
  <c r="A207" i="24"/>
  <c r="A208" i="24"/>
  <c r="A209" i="24"/>
  <c r="D209" i="24"/>
  <c r="A210" i="24"/>
  <c r="A211" i="24"/>
  <c r="D211" i="24"/>
  <c r="A212" i="24"/>
  <c r="A213" i="24"/>
  <c r="D213" i="24"/>
  <c r="A214" i="24"/>
  <c r="A215" i="24"/>
  <c r="D215" i="24"/>
  <c r="A216" i="24"/>
  <c r="A217" i="24"/>
  <c r="D217" i="24"/>
  <c r="A218" i="24"/>
  <c r="A219" i="24"/>
  <c r="D219" i="24"/>
  <c r="A220" i="24"/>
  <c r="A223" i="24"/>
  <c r="A224" i="24"/>
  <c r="C224" i="24"/>
  <c r="A225" i="24"/>
  <c r="A226" i="24"/>
  <c r="C226" i="24"/>
  <c r="K30" i="17"/>
  <c r="L30" i="17"/>
  <c r="M30" i="17"/>
  <c r="N30" i="17"/>
  <c r="O30" i="17"/>
  <c r="Q30" i="17"/>
  <c r="B31" i="17"/>
  <c r="C31" i="17"/>
  <c r="K32" i="17"/>
  <c r="K31" i="17" s="1"/>
  <c r="K48" i="17" s="1"/>
  <c r="L32" i="17"/>
  <c r="L31" i="17" s="1"/>
  <c r="L48" i="17" s="1"/>
  <c r="Q32" i="17"/>
  <c r="K51" i="17"/>
  <c r="L51" i="17"/>
  <c r="M51" i="17"/>
  <c r="N51" i="17"/>
  <c r="O51" i="17"/>
  <c r="Q51" i="17"/>
  <c r="L64" i="17"/>
  <c r="G53" i="17"/>
  <c r="F343" i="75"/>
  <c r="G55" i="17"/>
  <c r="G56" i="17"/>
  <c r="F345" i="75" s="1"/>
  <c r="G57" i="17"/>
  <c r="G58" i="17"/>
  <c r="F347" i="75" s="1"/>
  <c r="G59" i="17"/>
  <c r="G60" i="17"/>
  <c r="F349" i="75" s="1"/>
  <c r="G61" i="17"/>
  <c r="F350" i="75" s="1"/>
  <c r="G62" i="17"/>
  <c r="F351" i="75" s="1"/>
  <c r="G63" i="17"/>
  <c r="K68" i="17"/>
  <c r="L68" i="17"/>
  <c r="M68" i="17"/>
  <c r="N68" i="17"/>
  <c r="O68" i="17"/>
  <c r="Q68" i="17"/>
  <c r="J70" i="17"/>
  <c r="J69" i="17" s="1"/>
  <c r="L70" i="17"/>
  <c r="J73" i="17"/>
  <c r="L73" i="17"/>
  <c r="G74" i="17"/>
  <c r="F200" i="32" s="1"/>
  <c r="I211" i="44"/>
  <c r="I210" i="44" s="1"/>
  <c r="I211" i="53"/>
  <c r="I210" i="53" s="1"/>
  <c r="I211" i="57"/>
  <c r="I210" i="57" s="1"/>
  <c r="I213" i="44"/>
  <c r="I212" i="44" s="1"/>
  <c r="I213" i="56"/>
  <c r="I212" i="56" s="1"/>
  <c r="I215" i="44"/>
  <c r="I214" i="44" s="1"/>
  <c r="I215" i="53"/>
  <c r="I214" i="53" s="1"/>
  <c r="I215" i="58"/>
  <c r="I214" i="58" s="1"/>
  <c r="I215" i="56"/>
  <c r="I214" i="56" s="1"/>
  <c r="I217" i="53"/>
  <c r="I216" i="53" s="1"/>
  <c r="I217" i="57"/>
  <c r="I216" i="57" s="1"/>
  <c r="I219" i="44"/>
  <c r="I218" i="44" s="1"/>
  <c r="I219" i="53"/>
  <c r="I218" i="53" s="1"/>
  <c r="I219" i="57"/>
  <c r="I218" i="57" s="1"/>
  <c r="K154" i="17"/>
  <c r="L154" i="17"/>
  <c r="M154" i="17"/>
  <c r="N154" i="17"/>
  <c r="O154" i="17"/>
  <c r="Q154" i="17"/>
  <c r="K156" i="17"/>
  <c r="K160" i="17" s="1"/>
  <c r="Q156" i="17"/>
  <c r="Q160" i="17" s="1"/>
  <c r="K164" i="17"/>
  <c r="L164" i="17"/>
  <c r="M164" i="17"/>
  <c r="N164" i="17"/>
  <c r="O164" i="17"/>
  <c r="Q164" i="17"/>
  <c r="K177" i="17"/>
  <c r="L177" i="17"/>
  <c r="M177" i="17"/>
  <c r="N177" i="17"/>
  <c r="O177" i="17"/>
  <c r="Q177" i="17"/>
  <c r="B12" i="30"/>
  <c r="B9" i="54" s="1"/>
  <c r="B13" i="30"/>
  <c r="C9" i="54" s="1"/>
  <c r="B14" i="30"/>
  <c r="D9" i="54" s="1"/>
  <c r="B15" i="30"/>
  <c r="E9" i="54" s="1"/>
  <c r="B16" i="30"/>
  <c r="F9" i="54" s="1"/>
  <c r="B17" i="30"/>
  <c r="G9" i="54" s="1"/>
  <c r="B18" i="30"/>
  <c r="H9" i="54" s="1"/>
  <c r="B19" i="30"/>
  <c r="I9" i="54" s="1"/>
  <c r="B20" i="30"/>
  <c r="J9" i="54" s="1"/>
  <c r="B21" i="30"/>
  <c r="K9" i="54" s="1"/>
  <c r="B22" i="30"/>
  <c r="L9" i="54" s="1"/>
  <c r="B23" i="30"/>
  <c r="M9" i="54" s="1"/>
  <c r="B24" i="30"/>
  <c r="N9" i="54" s="1"/>
  <c r="B25" i="30"/>
  <c r="O9" i="54" s="1"/>
  <c r="B26" i="30"/>
  <c r="P9" i="54" s="1"/>
  <c r="H20" i="54"/>
  <c r="I20" i="54"/>
  <c r="J20" i="54"/>
  <c r="K20" i="54"/>
  <c r="L20" i="54"/>
  <c r="M20" i="54"/>
  <c r="N20" i="54"/>
  <c r="O20" i="54"/>
  <c r="P20" i="54"/>
  <c r="A199" i="75"/>
  <c r="A217" i="75"/>
  <c r="A223" i="75"/>
  <c r="J28" i="20"/>
  <c r="C29" i="20"/>
  <c r="G31" i="20"/>
  <c r="G33" i="20"/>
  <c r="G34" i="20"/>
  <c r="G35" i="20"/>
  <c r="G36" i="20"/>
  <c r="G37" i="20"/>
  <c r="G40" i="20"/>
  <c r="G41" i="20"/>
  <c r="G42" i="20"/>
  <c r="G43" i="20"/>
  <c r="G44" i="20"/>
  <c r="G45" i="20"/>
  <c r="G46" i="20"/>
  <c r="G47" i="20"/>
  <c r="K48" i="20"/>
  <c r="J16" i="24" s="1"/>
  <c r="L48" i="20"/>
  <c r="K16" i="24" s="1"/>
  <c r="M48" i="20"/>
  <c r="I15" i="53" s="1"/>
  <c r="N48" i="20"/>
  <c r="M16" i="24" s="1"/>
  <c r="O48" i="20"/>
  <c r="N16" i="24" s="1"/>
  <c r="Q48" i="20"/>
  <c r="P16" i="24" s="1"/>
  <c r="G49" i="20"/>
  <c r="G50" i="20"/>
  <c r="G51" i="20"/>
  <c r="G52" i="20"/>
  <c r="G53" i="20"/>
  <c r="G54" i="20"/>
  <c r="G55" i="20"/>
  <c r="G56" i="20"/>
  <c r="K57" i="20"/>
  <c r="J17" i="24" s="1"/>
  <c r="L57" i="20"/>
  <c r="K17" i="24" s="1"/>
  <c r="M57" i="20"/>
  <c r="L17" i="24" s="1"/>
  <c r="N57" i="20"/>
  <c r="M17" i="24" s="1"/>
  <c r="O57" i="20"/>
  <c r="N17" i="24" s="1"/>
  <c r="Q57" i="20"/>
  <c r="P17" i="24" s="1"/>
  <c r="G58" i="20"/>
  <c r="G59" i="20"/>
  <c r="G60" i="20"/>
  <c r="G61" i="20"/>
  <c r="G62" i="20"/>
  <c r="G63" i="20"/>
  <c r="G64" i="20"/>
  <c r="G65" i="20"/>
  <c r="K66" i="20"/>
  <c r="J18" i="24" s="1"/>
  <c r="L66" i="20"/>
  <c r="K18" i="24" s="1"/>
  <c r="M66" i="20"/>
  <c r="L18" i="24" s="1"/>
  <c r="N66" i="20"/>
  <c r="I17" i="58" s="1"/>
  <c r="O66" i="20"/>
  <c r="N18" i="24" s="1"/>
  <c r="Q66" i="20"/>
  <c r="P18" i="24" s="1"/>
  <c r="G67" i="20"/>
  <c r="G68" i="20"/>
  <c r="G69" i="20"/>
  <c r="G70" i="20"/>
  <c r="G71" i="20"/>
  <c r="G72" i="20"/>
  <c r="G73" i="20"/>
  <c r="G74" i="20"/>
  <c r="C75" i="20"/>
  <c r="L76" i="20"/>
  <c r="M76" i="20"/>
  <c r="N76" i="20"/>
  <c r="O76" i="20"/>
  <c r="Q76" i="20"/>
  <c r="G77" i="20"/>
  <c r="G78" i="20"/>
  <c r="G79" i="20"/>
  <c r="G80" i="20"/>
  <c r="G82" i="20"/>
  <c r="G83" i="20"/>
  <c r="G84" i="20"/>
  <c r="L85" i="20"/>
  <c r="M85" i="20"/>
  <c r="N85" i="20"/>
  <c r="M21" i="24" s="1"/>
  <c r="O85" i="20"/>
  <c r="Q85" i="20"/>
  <c r="G86" i="20"/>
  <c r="G87" i="20"/>
  <c r="G90" i="20"/>
  <c r="G92" i="20"/>
  <c r="G93" i="20"/>
  <c r="K94" i="20"/>
  <c r="J22" i="24" s="1"/>
  <c r="L94" i="20"/>
  <c r="K22" i="24" s="1"/>
  <c r="M94" i="20"/>
  <c r="L22" i="24" s="1"/>
  <c r="N94" i="20"/>
  <c r="M22" i="24" s="1"/>
  <c r="O94" i="20"/>
  <c r="I21" i="57" s="1"/>
  <c r="Q94" i="20"/>
  <c r="P22" i="24" s="1"/>
  <c r="G95" i="20"/>
  <c r="G96" i="20"/>
  <c r="G97" i="20"/>
  <c r="G98" i="20"/>
  <c r="G99" i="20"/>
  <c r="G100" i="20"/>
  <c r="G101" i="20"/>
  <c r="G102" i="20"/>
  <c r="K103" i="20"/>
  <c r="J23" i="24" s="1"/>
  <c r="L103" i="20"/>
  <c r="I22" i="45" s="1"/>
  <c r="M103" i="20"/>
  <c r="N103" i="20"/>
  <c r="M23" i="24" s="1"/>
  <c r="O103" i="20"/>
  <c r="N23" i="24" s="1"/>
  <c r="Q103" i="20"/>
  <c r="P23" i="24" s="1"/>
  <c r="G104" i="20"/>
  <c r="G105" i="20"/>
  <c r="G106" i="20"/>
  <c r="G107" i="20"/>
  <c r="G108" i="20"/>
  <c r="G109" i="20"/>
  <c r="G110" i="20"/>
  <c r="G111" i="20"/>
  <c r="K112" i="20"/>
  <c r="J24" i="24" s="1"/>
  <c r="L112" i="20"/>
  <c r="K24" i="24" s="1"/>
  <c r="M112" i="20"/>
  <c r="L24" i="24" s="1"/>
  <c r="N112" i="20"/>
  <c r="M24" i="24" s="1"/>
  <c r="O112" i="20"/>
  <c r="N24" i="24" s="1"/>
  <c r="Q112" i="20"/>
  <c r="P24" i="24" s="1"/>
  <c r="G113" i="20"/>
  <c r="G115" i="20"/>
  <c r="G116" i="20"/>
  <c r="G117" i="20"/>
  <c r="G118" i="20"/>
  <c r="G119" i="20"/>
  <c r="G120" i="20"/>
  <c r="C121" i="20"/>
  <c r="L122" i="20"/>
  <c r="M122" i="20"/>
  <c r="N122" i="20"/>
  <c r="I25" i="58" s="1"/>
  <c r="O122" i="20"/>
  <c r="Q122" i="20"/>
  <c r="G124" i="20"/>
  <c r="G125" i="20"/>
  <c r="G126" i="20"/>
  <c r="G127" i="20"/>
  <c r="G128" i="20"/>
  <c r="G129" i="20"/>
  <c r="G130" i="20"/>
  <c r="G132" i="20"/>
  <c r="G133" i="20"/>
  <c r="G134" i="20"/>
  <c r="G135" i="20"/>
  <c r="G137" i="20"/>
  <c r="G138" i="20"/>
  <c r="G139" i="20"/>
  <c r="G141" i="20"/>
  <c r="G142" i="20"/>
  <c r="G143" i="20"/>
  <c r="G144" i="20"/>
  <c r="G145" i="20"/>
  <c r="G146" i="20"/>
  <c r="G147" i="20"/>
  <c r="G148" i="20"/>
  <c r="K149" i="20"/>
  <c r="J29" i="24" s="1"/>
  <c r="L149" i="20"/>
  <c r="K29" i="24" s="1"/>
  <c r="M149" i="20"/>
  <c r="I28" i="53" s="1"/>
  <c r="N149" i="20"/>
  <c r="M29" i="24" s="1"/>
  <c r="O149" i="20"/>
  <c r="N29" i="24" s="1"/>
  <c r="Q149" i="20"/>
  <c r="P29" i="24" s="1"/>
  <c r="G150" i="20"/>
  <c r="G151" i="20"/>
  <c r="G152" i="20"/>
  <c r="G153" i="20"/>
  <c r="G154" i="20"/>
  <c r="G155" i="20"/>
  <c r="G156" i="20"/>
  <c r="G157" i="20"/>
  <c r="K158" i="20"/>
  <c r="J30" i="24" s="1"/>
  <c r="L158" i="20"/>
  <c r="I29" i="45" s="1"/>
  <c r="M158" i="20"/>
  <c r="L30" i="24" s="1"/>
  <c r="N158" i="20"/>
  <c r="M30" i="24" s="1"/>
  <c r="O158" i="20"/>
  <c r="N30" i="24" s="1"/>
  <c r="Q158" i="20"/>
  <c r="P30" i="24" s="1"/>
  <c r="G159" i="20"/>
  <c r="G160" i="20"/>
  <c r="G161" i="20"/>
  <c r="G162" i="20"/>
  <c r="G163" i="20"/>
  <c r="G164" i="20"/>
  <c r="G165" i="20"/>
  <c r="G166" i="20"/>
  <c r="C167" i="20"/>
  <c r="J168" i="20"/>
  <c r="I31" i="32" s="1"/>
  <c r="L168" i="20"/>
  <c r="K32" i="24" s="1"/>
  <c r="M168" i="20"/>
  <c r="L32" i="24" s="1"/>
  <c r="N168" i="20"/>
  <c r="M32" i="24" s="1"/>
  <c r="O168" i="20"/>
  <c r="N32" i="24" s="1"/>
  <c r="Q168" i="20"/>
  <c r="P32" i="24" s="1"/>
  <c r="G169" i="20"/>
  <c r="G170" i="20"/>
  <c r="G171" i="20"/>
  <c r="G172" i="20"/>
  <c r="G173" i="20"/>
  <c r="G174" i="20"/>
  <c r="G175" i="20"/>
  <c r="G176" i="20"/>
  <c r="K177" i="20"/>
  <c r="I32" i="44" s="1"/>
  <c r="L177" i="20"/>
  <c r="K33" i="24" s="1"/>
  <c r="M177" i="20"/>
  <c r="L33" i="24" s="1"/>
  <c r="N177" i="20"/>
  <c r="I32" i="58" s="1"/>
  <c r="O177" i="20"/>
  <c r="N33" i="24" s="1"/>
  <c r="Q177" i="20"/>
  <c r="I32" i="56" s="1"/>
  <c r="G178" i="20"/>
  <c r="R178" i="20"/>
  <c r="G179" i="20"/>
  <c r="G180" i="20"/>
  <c r="G181" i="20"/>
  <c r="G182" i="20"/>
  <c r="G183" i="20"/>
  <c r="G184" i="20"/>
  <c r="G185" i="20"/>
  <c r="G187" i="20"/>
  <c r="G188" i="20"/>
  <c r="G189" i="20"/>
  <c r="G191" i="20"/>
  <c r="G192" i="20"/>
  <c r="G193" i="20"/>
  <c r="G194" i="20"/>
  <c r="G196" i="20"/>
  <c r="G197" i="20"/>
  <c r="G198" i="20"/>
  <c r="G199" i="20"/>
  <c r="G200" i="20"/>
  <c r="G201" i="20"/>
  <c r="G202" i="20"/>
  <c r="G203" i="20"/>
  <c r="G205" i="20"/>
  <c r="G206" i="20"/>
  <c r="G207" i="20"/>
  <c r="G208" i="20"/>
  <c r="G209" i="20"/>
  <c r="G210" i="20"/>
  <c r="G211" i="20"/>
  <c r="G212" i="20"/>
  <c r="C213" i="20"/>
  <c r="A36" i="75" s="1"/>
  <c r="K214" i="20"/>
  <c r="J38" i="24" s="1"/>
  <c r="L214" i="20"/>
  <c r="K38" i="24" s="1"/>
  <c r="M214" i="20"/>
  <c r="L38" i="24" s="1"/>
  <c r="N214" i="20"/>
  <c r="M38" i="24" s="1"/>
  <c r="O214" i="20"/>
  <c r="N38" i="24" s="1"/>
  <c r="Q214" i="20"/>
  <c r="P38" i="24" s="1"/>
  <c r="G215" i="20"/>
  <c r="G216" i="20"/>
  <c r="G217" i="20"/>
  <c r="G218" i="20"/>
  <c r="G219" i="20"/>
  <c r="G220" i="20"/>
  <c r="G221" i="20"/>
  <c r="G222" i="20"/>
  <c r="G224" i="20"/>
  <c r="G225" i="20"/>
  <c r="G226" i="20"/>
  <c r="G227" i="20"/>
  <c r="G228" i="20"/>
  <c r="G230" i="20"/>
  <c r="G231" i="20"/>
  <c r="G233" i="20"/>
  <c r="G234" i="20"/>
  <c r="G235" i="20"/>
  <c r="G236" i="20"/>
  <c r="G237" i="20"/>
  <c r="G238" i="20"/>
  <c r="G239" i="20"/>
  <c r="G240" i="20"/>
  <c r="G242" i="20"/>
  <c r="G243" i="20"/>
  <c r="G244" i="20"/>
  <c r="G245" i="20"/>
  <c r="G246" i="20"/>
  <c r="G247" i="20"/>
  <c r="G248" i="20"/>
  <c r="G249" i="20"/>
  <c r="K250" i="20"/>
  <c r="J42" i="24" s="1"/>
  <c r="L250" i="20"/>
  <c r="I41" i="45" s="1"/>
  <c r="M250" i="20"/>
  <c r="L42" i="24" s="1"/>
  <c r="N250" i="20"/>
  <c r="O250" i="20"/>
  <c r="N42" i="24" s="1"/>
  <c r="Q250" i="20"/>
  <c r="P42" i="24" s="1"/>
  <c r="G251" i="20"/>
  <c r="G252" i="20"/>
  <c r="G253" i="20"/>
  <c r="G254" i="20"/>
  <c r="G255" i="20"/>
  <c r="G256" i="20"/>
  <c r="G257" i="20"/>
  <c r="G258" i="20"/>
  <c r="K277" i="20"/>
  <c r="L277" i="20"/>
  <c r="M277" i="20"/>
  <c r="N277" i="20"/>
  <c r="O277" i="20"/>
  <c r="Q277" i="20"/>
  <c r="C278" i="20"/>
  <c r="J279" i="20"/>
  <c r="K279" i="20"/>
  <c r="L279" i="20"/>
  <c r="M279" i="20"/>
  <c r="N279" i="20"/>
  <c r="M45" i="24" s="1"/>
  <c r="O279" i="20"/>
  <c r="G280" i="20"/>
  <c r="G282" i="20"/>
  <c r="G284" i="20"/>
  <c r="G285" i="20"/>
  <c r="G286" i="20"/>
  <c r="G287" i="20"/>
  <c r="G289" i="20"/>
  <c r="G290" i="20"/>
  <c r="G291" i="20"/>
  <c r="G292" i="20"/>
  <c r="G294" i="20"/>
  <c r="G295" i="20"/>
  <c r="G296" i="20"/>
  <c r="G298" i="20"/>
  <c r="G299" i="20"/>
  <c r="G301" i="20"/>
  <c r="G302" i="20"/>
  <c r="G303" i="20"/>
  <c r="G304" i="20"/>
  <c r="G305" i="20"/>
  <c r="G307" i="20"/>
  <c r="G308" i="20"/>
  <c r="G309" i="20"/>
  <c r="G310" i="20"/>
  <c r="G311" i="20"/>
  <c r="G312" i="20"/>
  <c r="G313" i="20"/>
  <c r="G314" i="20"/>
  <c r="G316" i="20"/>
  <c r="G317" i="20"/>
  <c r="G318" i="20"/>
  <c r="G319" i="20"/>
  <c r="G320" i="20"/>
  <c r="G321" i="20"/>
  <c r="G322" i="20"/>
  <c r="G323" i="20"/>
  <c r="C324" i="20"/>
  <c r="J325" i="20"/>
  <c r="K325" i="20"/>
  <c r="L325" i="20"/>
  <c r="M325" i="20"/>
  <c r="N325" i="20"/>
  <c r="O325" i="20"/>
  <c r="G326" i="20"/>
  <c r="G327" i="20"/>
  <c r="G328" i="20"/>
  <c r="G329" i="20"/>
  <c r="G330" i="20"/>
  <c r="G331" i="20"/>
  <c r="G332" i="20"/>
  <c r="G333" i="20"/>
  <c r="K334" i="20"/>
  <c r="J52" i="24" s="1"/>
  <c r="L334" i="20"/>
  <c r="K52" i="24" s="1"/>
  <c r="M334" i="20"/>
  <c r="L52" i="24" s="1"/>
  <c r="N334" i="20"/>
  <c r="M52" i="24" s="1"/>
  <c r="O334" i="20"/>
  <c r="N52" i="24" s="1"/>
  <c r="Q334" i="20"/>
  <c r="P52" i="24" s="1"/>
  <c r="G335" i="20"/>
  <c r="G336" i="20"/>
  <c r="G337" i="20"/>
  <c r="G338" i="20"/>
  <c r="G339" i="20"/>
  <c r="G340" i="20"/>
  <c r="G341" i="20"/>
  <c r="G342" i="20"/>
  <c r="K343" i="20"/>
  <c r="I52" i="44" s="1"/>
  <c r="L343" i="20"/>
  <c r="K53" i="24" s="1"/>
  <c r="M343" i="20"/>
  <c r="L53" i="24" s="1"/>
  <c r="N343" i="20"/>
  <c r="I52" i="58" s="1"/>
  <c r="O343" i="20"/>
  <c r="N53" i="24" s="1"/>
  <c r="Q343" i="20"/>
  <c r="P53" i="24" s="1"/>
  <c r="G344" i="20"/>
  <c r="G345" i="20"/>
  <c r="G346" i="20"/>
  <c r="G347" i="20"/>
  <c r="G348" i="20"/>
  <c r="G349" i="20"/>
  <c r="G350" i="20"/>
  <c r="G351" i="20"/>
  <c r="G353" i="20"/>
  <c r="G354" i="20"/>
  <c r="G355" i="20"/>
  <c r="G356" i="20"/>
  <c r="G357" i="20"/>
  <c r="G358" i="20"/>
  <c r="G359" i="20"/>
  <c r="G360" i="20"/>
  <c r="G362" i="20"/>
  <c r="G363" i="20"/>
  <c r="G364" i="20"/>
  <c r="G365" i="20"/>
  <c r="G366" i="20"/>
  <c r="G367" i="20"/>
  <c r="G368" i="20"/>
  <c r="G369" i="20"/>
  <c r="C370" i="20"/>
  <c r="A55" i="58" s="1"/>
  <c r="J371" i="20"/>
  <c r="I56" i="32" s="1"/>
  <c r="K371" i="20"/>
  <c r="L371" i="20"/>
  <c r="K57" i="24" s="1"/>
  <c r="M371" i="20"/>
  <c r="N371" i="20"/>
  <c r="O371" i="20"/>
  <c r="G372" i="20"/>
  <c r="G373" i="20"/>
  <c r="G374" i="20"/>
  <c r="G375" i="20"/>
  <c r="G376" i="20"/>
  <c r="G377" i="20"/>
  <c r="G378" i="20"/>
  <c r="G379" i="20"/>
  <c r="G381" i="20"/>
  <c r="G382" i="20"/>
  <c r="G383" i="20"/>
  <c r="G384" i="20"/>
  <c r="G385" i="20"/>
  <c r="G386" i="20"/>
  <c r="G387" i="20"/>
  <c r="G388" i="20"/>
  <c r="G390" i="20"/>
  <c r="G391" i="20"/>
  <c r="G392" i="20"/>
  <c r="G393" i="20"/>
  <c r="G394" i="20"/>
  <c r="G395" i="20"/>
  <c r="G396" i="20"/>
  <c r="G397" i="20"/>
  <c r="G399" i="20"/>
  <c r="G400" i="20"/>
  <c r="G401" i="20"/>
  <c r="G402" i="20"/>
  <c r="G403" i="20"/>
  <c r="G404" i="20"/>
  <c r="G405" i="20"/>
  <c r="G406" i="20"/>
  <c r="G408" i="20"/>
  <c r="G409" i="20"/>
  <c r="G410" i="20"/>
  <c r="G411" i="20"/>
  <c r="G412" i="20"/>
  <c r="G413" i="20"/>
  <c r="G414" i="20"/>
  <c r="G415" i="20"/>
  <c r="C416" i="20"/>
  <c r="J417" i="20"/>
  <c r="I62" i="32" s="1"/>
  <c r="K417" i="20"/>
  <c r="L417" i="20"/>
  <c r="M417" i="20"/>
  <c r="N417" i="20"/>
  <c r="O417" i="20"/>
  <c r="G418" i="20"/>
  <c r="G419" i="20"/>
  <c r="G420" i="20"/>
  <c r="G421" i="20"/>
  <c r="G422" i="20"/>
  <c r="G423" i="20"/>
  <c r="G424" i="20"/>
  <c r="G425" i="20"/>
  <c r="G427" i="20"/>
  <c r="G428" i="20"/>
  <c r="G429" i="20"/>
  <c r="G430" i="20"/>
  <c r="G431" i="20"/>
  <c r="G432" i="20"/>
  <c r="G433" i="20"/>
  <c r="G434" i="20"/>
  <c r="G436" i="20"/>
  <c r="G437" i="20"/>
  <c r="G438" i="20"/>
  <c r="G439" i="20"/>
  <c r="G440" i="20"/>
  <c r="G441" i="20"/>
  <c r="G442" i="20"/>
  <c r="G443" i="20"/>
  <c r="G445" i="20"/>
  <c r="G446" i="20"/>
  <c r="G447" i="20"/>
  <c r="G448" i="20"/>
  <c r="G449" i="20"/>
  <c r="G450" i="20"/>
  <c r="G451" i="20"/>
  <c r="G452" i="20"/>
  <c r="G454" i="20"/>
  <c r="G455" i="20"/>
  <c r="G456" i="20"/>
  <c r="G457" i="20"/>
  <c r="G458" i="20"/>
  <c r="G459" i="20"/>
  <c r="G460" i="20"/>
  <c r="G461" i="20"/>
  <c r="C462" i="20"/>
  <c r="G465" i="20"/>
  <c r="G466" i="20"/>
  <c r="G467" i="20"/>
  <c r="G468" i="20"/>
  <c r="G469" i="20"/>
  <c r="G470" i="20"/>
  <c r="G471" i="20"/>
  <c r="G473" i="20"/>
  <c r="G474" i="20"/>
  <c r="G475" i="20"/>
  <c r="G476" i="20"/>
  <c r="G477" i="20"/>
  <c r="G478" i="20"/>
  <c r="G479" i="20"/>
  <c r="G480" i="20"/>
  <c r="G482" i="20"/>
  <c r="G483" i="20"/>
  <c r="G484" i="20"/>
  <c r="G485" i="20"/>
  <c r="G486" i="20"/>
  <c r="G487" i="20"/>
  <c r="G488" i="20"/>
  <c r="G489" i="20"/>
  <c r="G491" i="20"/>
  <c r="G492" i="20"/>
  <c r="G493" i="20"/>
  <c r="G494" i="20"/>
  <c r="G495" i="20"/>
  <c r="G496" i="20"/>
  <c r="G497" i="20"/>
  <c r="G498" i="20"/>
  <c r="G500" i="20"/>
  <c r="G501" i="20"/>
  <c r="G503" i="20"/>
  <c r="G504" i="20"/>
  <c r="G505" i="20"/>
  <c r="G507" i="20"/>
  <c r="K526" i="20"/>
  <c r="L526" i="20"/>
  <c r="M526" i="20"/>
  <c r="N526" i="20"/>
  <c r="O526" i="20"/>
  <c r="Q526" i="20"/>
  <c r="C527" i="20"/>
  <c r="J528" i="20"/>
  <c r="L528" i="20"/>
  <c r="M528" i="20"/>
  <c r="N528" i="20"/>
  <c r="O528" i="20"/>
  <c r="Q528" i="20"/>
  <c r="G529" i="20"/>
  <c r="G533" i="20"/>
  <c r="G534" i="20"/>
  <c r="G535" i="20"/>
  <c r="G536" i="20"/>
  <c r="L537" i="20"/>
  <c r="M537" i="20"/>
  <c r="N537" i="20"/>
  <c r="O537" i="20"/>
  <c r="Q537" i="20"/>
  <c r="G541" i="20"/>
  <c r="G542" i="20"/>
  <c r="G543" i="20"/>
  <c r="G544" i="20"/>
  <c r="G545" i="20"/>
  <c r="G547" i="20"/>
  <c r="G548" i="20"/>
  <c r="G550" i="20"/>
  <c r="G551" i="20"/>
  <c r="G552" i="20"/>
  <c r="G553" i="20"/>
  <c r="G554" i="20"/>
  <c r="G556" i="20"/>
  <c r="G557" i="20"/>
  <c r="G558" i="20"/>
  <c r="G559" i="20"/>
  <c r="G560" i="20"/>
  <c r="G561" i="20"/>
  <c r="G562" i="20"/>
  <c r="G563" i="20"/>
  <c r="G565" i="20"/>
  <c r="G566" i="20"/>
  <c r="G567" i="20"/>
  <c r="G568" i="20"/>
  <c r="G569" i="20"/>
  <c r="G570" i="20"/>
  <c r="G571" i="20"/>
  <c r="G572" i="20"/>
  <c r="C573" i="20"/>
  <c r="L574" i="20"/>
  <c r="M574" i="20"/>
  <c r="N574" i="20"/>
  <c r="I81" i="58" s="1"/>
  <c r="O574" i="20"/>
  <c r="Q574" i="20"/>
  <c r="G576" i="20"/>
  <c r="G577" i="20"/>
  <c r="G578" i="20"/>
  <c r="G579" i="20"/>
  <c r="G580" i="20"/>
  <c r="G581" i="20"/>
  <c r="G582" i="20"/>
  <c r="G584" i="20"/>
  <c r="G585" i="20"/>
  <c r="G586" i="20"/>
  <c r="G587" i="20"/>
  <c r="G588" i="20"/>
  <c r="G589" i="20"/>
  <c r="G590" i="20"/>
  <c r="G591" i="20"/>
  <c r="G593" i="20"/>
  <c r="G594" i="20"/>
  <c r="G595" i="20"/>
  <c r="G596" i="20"/>
  <c r="G597" i="20"/>
  <c r="G598" i="20"/>
  <c r="G599" i="20"/>
  <c r="G600" i="20"/>
  <c r="G602" i="20"/>
  <c r="G603" i="20"/>
  <c r="G604" i="20"/>
  <c r="G605" i="20"/>
  <c r="G606" i="20"/>
  <c r="G607" i="20"/>
  <c r="G608" i="20"/>
  <c r="G609" i="20"/>
  <c r="G611" i="20"/>
  <c r="G612" i="20"/>
  <c r="G613" i="20"/>
  <c r="G614" i="20"/>
  <c r="G615" i="20"/>
  <c r="G616" i="20"/>
  <c r="G617" i="20"/>
  <c r="G618" i="20"/>
  <c r="C619" i="20"/>
  <c r="G621" i="20"/>
  <c r="G622" i="20"/>
  <c r="G623" i="20"/>
  <c r="G624" i="20"/>
  <c r="G625" i="20"/>
  <c r="G626" i="20"/>
  <c r="G627" i="20"/>
  <c r="G628" i="20"/>
  <c r="G630" i="20"/>
  <c r="G632" i="20"/>
  <c r="G633" i="20"/>
  <c r="G634" i="20"/>
  <c r="G635" i="20"/>
  <c r="G636" i="20"/>
  <c r="I636" i="20" s="1"/>
  <c r="G637" i="20"/>
  <c r="G639" i="20"/>
  <c r="G640" i="20"/>
  <c r="G641" i="20"/>
  <c r="G642" i="20"/>
  <c r="G643" i="20"/>
  <c r="G644" i="20"/>
  <c r="G645" i="20"/>
  <c r="G646" i="20"/>
  <c r="G648" i="20"/>
  <c r="G649" i="20"/>
  <c r="G650" i="20"/>
  <c r="G651" i="20"/>
  <c r="G652" i="20"/>
  <c r="G653" i="20"/>
  <c r="G654" i="20"/>
  <c r="G655" i="20"/>
  <c r="G657" i="20"/>
  <c r="G658" i="20"/>
  <c r="G659" i="20"/>
  <c r="G660" i="20"/>
  <c r="G661" i="20"/>
  <c r="G662" i="20"/>
  <c r="G663" i="20"/>
  <c r="G664" i="20"/>
  <c r="C665" i="20"/>
  <c r="G667" i="20"/>
  <c r="G668" i="20"/>
  <c r="G669" i="20"/>
  <c r="G670" i="20"/>
  <c r="G671" i="20"/>
  <c r="G672" i="20"/>
  <c r="G673" i="20"/>
  <c r="G674" i="20"/>
  <c r="G676" i="20"/>
  <c r="G677" i="20"/>
  <c r="G678" i="20"/>
  <c r="G679" i="20"/>
  <c r="G680" i="20"/>
  <c r="G681" i="20"/>
  <c r="G682" i="20"/>
  <c r="G683" i="20"/>
  <c r="G685" i="20"/>
  <c r="G686" i="20"/>
  <c r="G687" i="20"/>
  <c r="G688" i="20"/>
  <c r="G689" i="20"/>
  <c r="G690" i="20"/>
  <c r="G691" i="20"/>
  <c r="G692" i="20"/>
  <c r="G694" i="20"/>
  <c r="G696" i="20"/>
  <c r="G697" i="20"/>
  <c r="G698" i="20"/>
  <c r="G699" i="20"/>
  <c r="G700" i="20"/>
  <c r="G701" i="20"/>
  <c r="G703" i="20"/>
  <c r="G704" i="20"/>
  <c r="G705" i="20"/>
  <c r="G706" i="20"/>
  <c r="G707" i="20"/>
  <c r="G708" i="20"/>
  <c r="G709" i="20"/>
  <c r="G710" i="20"/>
  <c r="C711" i="20"/>
  <c r="G713" i="20"/>
  <c r="G714" i="20"/>
  <c r="G715" i="20"/>
  <c r="G716" i="20"/>
  <c r="G717" i="20"/>
  <c r="G718" i="20"/>
  <c r="G719" i="20"/>
  <c r="G720" i="20"/>
  <c r="G722" i="20"/>
  <c r="G723" i="20"/>
  <c r="G724" i="20"/>
  <c r="G725" i="20"/>
  <c r="G726" i="20"/>
  <c r="G727" i="20"/>
  <c r="G728" i="20"/>
  <c r="G729" i="20"/>
  <c r="G731" i="20"/>
  <c r="G732" i="20"/>
  <c r="G733" i="20"/>
  <c r="G734" i="20"/>
  <c r="G735" i="20"/>
  <c r="G736" i="20"/>
  <c r="G737" i="20"/>
  <c r="G738" i="20"/>
  <c r="G740" i="20"/>
  <c r="G741" i="20"/>
  <c r="G742" i="20"/>
  <c r="G744" i="20"/>
  <c r="G745" i="20"/>
  <c r="G746" i="20"/>
  <c r="G747" i="20"/>
  <c r="G749" i="20"/>
  <c r="G750" i="20"/>
  <c r="G751" i="20"/>
  <c r="G752" i="20"/>
  <c r="G753" i="20"/>
  <c r="G754" i="20"/>
  <c r="G755" i="20"/>
  <c r="G756" i="20"/>
  <c r="K775" i="20"/>
  <c r="L775" i="20"/>
  <c r="M775" i="20"/>
  <c r="N775" i="20"/>
  <c r="O775" i="20"/>
  <c r="Q775" i="20"/>
  <c r="C776" i="20"/>
  <c r="J777" i="20"/>
  <c r="I106" i="32" s="1"/>
  <c r="K777" i="20"/>
  <c r="L777" i="20"/>
  <c r="M777" i="20"/>
  <c r="N777" i="20"/>
  <c r="I106" i="58" s="1"/>
  <c r="O777" i="20"/>
  <c r="G780" i="20"/>
  <c r="G782" i="20"/>
  <c r="G783" i="20"/>
  <c r="G784" i="20"/>
  <c r="G785" i="20"/>
  <c r="G787" i="20"/>
  <c r="G789" i="20"/>
  <c r="G790" i="20"/>
  <c r="G791" i="20"/>
  <c r="G792" i="20"/>
  <c r="G793" i="20"/>
  <c r="G794" i="20"/>
  <c r="G796" i="20"/>
  <c r="G797" i="20"/>
  <c r="G798" i="20"/>
  <c r="G799" i="20"/>
  <c r="G800" i="20"/>
  <c r="G801" i="20"/>
  <c r="G802" i="20"/>
  <c r="G803" i="20"/>
  <c r="G805" i="20"/>
  <c r="G806" i="20"/>
  <c r="G807" i="20"/>
  <c r="G808" i="20"/>
  <c r="G809" i="20"/>
  <c r="G810" i="20"/>
  <c r="G811" i="20"/>
  <c r="G812" i="20"/>
  <c r="G814" i="20"/>
  <c r="G815" i="20"/>
  <c r="G816" i="20"/>
  <c r="G817" i="20"/>
  <c r="G818" i="20"/>
  <c r="G819" i="20"/>
  <c r="G820" i="20"/>
  <c r="G821" i="20"/>
  <c r="C822" i="20"/>
  <c r="G824" i="20"/>
  <c r="G825" i="20"/>
  <c r="G826" i="20"/>
  <c r="G827" i="20"/>
  <c r="G828" i="20"/>
  <c r="G829" i="20"/>
  <c r="G830" i="20"/>
  <c r="G831" i="20"/>
  <c r="G833" i="20"/>
  <c r="G834" i="20"/>
  <c r="G835" i="20"/>
  <c r="G836" i="20"/>
  <c r="G837" i="20"/>
  <c r="G838" i="20"/>
  <c r="G839" i="20"/>
  <c r="G840" i="20"/>
  <c r="G842" i="20"/>
  <c r="G843" i="20"/>
  <c r="G844" i="20"/>
  <c r="G845" i="20"/>
  <c r="G846" i="20"/>
  <c r="G847" i="20"/>
  <c r="G848" i="20"/>
  <c r="G849" i="20"/>
  <c r="G851" i="20"/>
  <c r="G852" i="20"/>
  <c r="G853" i="20"/>
  <c r="G854" i="20"/>
  <c r="G855" i="20"/>
  <c r="G856" i="20"/>
  <c r="G857" i="20"/>
  <c r="G858" i="20"/>
  <c r="G860" i="20"/>
  <c r="G861" i="20"/>
  <c r="G862" i="20"/>
  <c r="G863" i="20"/>
  <c r="G864" i="20"/>
  <c r="G865" i="20"/>
  <c r="G866" i="20"/>
  <c r="G867" i="20"/>
  <c r="C868" i="20"/>
  <c r="G870" i="20"/>
  <c r="G871" i="20"/>
  <c r="G872" i="20"/>
  <c r="G873" i="20"/>
  <c r="G874" i="20"/>
  <c r="G875" i="20"/>
  <c r="G876" i="20"/>
  <c r="G877" i="20"/>
  <c r="G879" i="20"/>
  <c r="G880" i="20"/>
  <c r="G881" i="20"/>
  <c r="G882" i="20"/>
  <c r="G883" i="20"/>
  <c r="G884" i="20"/>
  <c r="G885" i="20"/>
  <c r="G886" i="20"/>
  <c r="G888" i="20"/>
  <c r="G889" i="20"/>
  <c r="G890" i="20"/>
  <c r="G891" i="20"/>
  <c r="G892" i="20"/>
  <c r="G893" i="20"/>
  <c r="G894" i="20"/>
  <c r="G895" i="20"/>
  <c r="G897" i="20"/>
  <c r="G898" i="20"/>
  <c r="G899" i="20"/>
  <c r="G900" i="20"/>
  <c r="G901" i="20"/>
  <c r="G902" i="20"/>
  <c r="G903" i="20"/>
  <c r="G904" i="20"/>
  <c r="G906" i="20"/>
  <c r="G907" i="20"/>
  <c r="G908" i="20"/>
  <c r="G909" i="20"/>
  <c r="G910" i="20"/>
  <c r="G911" i="20"/>
  <c r="G912" i="20"/>
  <c r="G913" i="20"/>
  <c r="C914" i="20"/>
  <c r="G916" i="20"/>
  <c r="G917" i="20"/>
  <c r="G918" i="20"/>
  <c r="G919" i="20"/>
  <c r="G920" i="20"/>
  <c r="G921" i="20"/>
  <c r="G922" i="20"/>
  <c r="G923" i="20"/>
  <c r="G925" i="20"/>
  <c r="G926" i="20"/>
  <c r="G927" i="20"/>
  <c r="G928" i="20"/>
  <c r="G929" i="20"/>
  <c r="G930" i="20"/>
  <c r="G931" i="20"/>
  <c r="G932" i="20"/>
  <c r="G934" i="20"/>
  <c r="G935" i="20"/>
  <c r="G936" i="20"/>
  <c r="G937" i="20"/>
  <c r="G938" i="20"/>
  <c r="G939" i="20"/>
  <c r="G940" i="20"/>
  <c r="G941" i="20"/>
  <c r="G943" i="20"/>
  <c r="G944" i="20"/>
  <c r="G945" i="20"/>
  <c r="G946" i="20"/>
  <c r="G947" i="20"/>
  <c r="G948" i="20"/>
  <c r="G949" i="20"/>
  <c r="G950" i="20"/>
  <c r="G952" i="20"/>
  <c r="G953" i="20"/>
  <c r="G954" i="20"/>
  <c r="G955" i="20"/>
  <c r="G956" i="20"/>
  <c r="G957" i="20"/>
  <c r="G958" i="20"/>
  <c r="G959" i="20"/>
  <c r="C960" i="20"/>
  <c r="G962" i="20"/>
  <c r="G963" i="20"/>
  <c r="G964" i="20"/>
  <c r="G965" i="20"/>
  <c r="G966" i="20"/>
  <c r="G967" i="20"/>
  <c r="G968" i="20"/>
  <c r="G969" i="20"/>
  <c r="G971" i="20"/>
  <c r="G972" i="20"/>
  <c r="G973" i="20"/>
  <c r="G974" i="20"/>
  <c r="G975" i="20"/>
  <c r="G976" i="20"/>
  <c r="G977" i="20"/>
  <c r="G978" i="20"/>
  <c r="G980" i="20"/>
  <c r="G981" i="20"/>
  <c r="G982" i="20"/>
  <c r="G983" i="20"/>
  <c r="G984" i="20"/>
  <c r="G986" i="20"/>
  <c r="G987" i="20"/>
  <c r="G989" i="20"/>
  <c r="G990" i="20"/>
  <c r="G991" i="20"/>
  <c r="G992" i="20"/>
  <c r="G993" i="20"/>
  <c r="G994" i="20"/>
  <c r="G995" i="20"/>
  <c r="G996" i="20"/>
  <c r="G998" i="20"/>
  <c r="G999" i="20"/>
  <c r="G1000" i="20"/>
  <c r="G1001" i="20"/>
  <c r="G1002" i="20"/>
  <c r="G1003" i="20"/>
  <c r="G1004" i="20"/>
  <c r="G1005" i="20"/>
  <c r="K1024" i="20"/>
  <c r="L1024" i="20"/>
  <c r="M1024" i="20"/>
  <c r="N1024" i="20"/>
  <c r="O1024" i="20"/>
  <c r="Q1024" i="20"/>
  <c r="C1025" i="20"/>
  <c r="K1026" i="20"/>
  <c r="J138" i="24" s="1"/>
  <c r="L1026" i="20"/>
  <c r="K138" i="24" s="1"/>
  <c r="M1026" i="20"/>
  <c r="L138" i="24" s="1"/>
  <c r="N1026" i="20"/>
  <c r="M138" i="24" s="1"/>
  <c r="O1026" i="20"/>
  <c r="N138" i="24" s="1"/>
  <c r="G1028" i="20"/>
  <c r="G1031" i="20"/>
  <c r="G1032" i="20"/>
  <c r="G1033" i="20"/>
  <c r="G1034" i="20"/>
  <c r="G1035" i="20"/>
  <c r="G1037" i="20"/>
  <c r="G1038" i="20"/>
  <c r="G1039" i="20"/>
  <c r="G1040" i="20"/>
  <c r="G1041" i="20"/>
  <c r="G1042" i="20"/>
  <c r="G1043" i="20"/>
  <c r="G1044" i="20"/>
  <c r="G1046" i="20"/>
  <c r="G1047" i="20"/>
  <c r="G1048" i="20"/>
  <c r="G1049" i="20"/>
  <c r="G1050" i="20"/>
  <c r="G1051" i="20"/>
  <c r="G1052" i="20"/>
  <c r="G1053" i="20"/>
  <c r="G1055" i="20"/>
  <c r="G1056" i="20"/>
  <c r="G1057" i="20"/>
  <c r="G1058" i="20"/>
  <c r="G1059" i="20"/>
  <c r="G1060" i="20"/>
  <c r="G1061" i="20"/>
  <c r="G1062" i="20"/>
  <c r="G1064" i="20"/>
  <c r="G1065" i="20"/>
  <c r="G1066" i="20"/>
  <c r="G1067" i="20"/>
  <c r="G1068" i="20"/>
  <c r="G1069" i="20"/>
  <c r="G1070" i="20"/>
  <c r="G1071" i="20"/>
  <c r="C1072" i="20"/>
  <c r="G1074" i="20"/>
  <c r="G1075" i="20"/>
  <c r="G1076" i="20"/>
  <c r="G1077" i="20"/>
  <c r="G1078" i="20"/>
  <c r="G1079" i="20"/>
  <c r="G1080" i="20"/>
  <c r="G1081" i="20"/>
  <c r="G1083" i="20"/>
  <c r="G1084" i="20"/>
  <c r="G1085" i="20"/>
  <c r="G1086" i="20"/>
  <c r="G1087" i="20"/>
  <c r="G1088" i="20"/>
  <c r="G1089" i="20"/>
  <c r="G1090" i="20"/>
  <c r="G1092" i="20"/>
  <c r="G1093" i="20"/>
  <c r="G1094" i="20"/>
  <c r="G1095" i="20"/>
  <c r="G1096" i="20"/>
  <c r="G1097" i="20"/>
  <c r="G1098" i="20"/>
  <c r="G1099" i="20"/>
  <c r="G1101" i="20"/>
  <c r="G1102" i="20"/>
  <c r="G1103" i="20"/>
  <c r="G1104" i="20"/>
  <c r="G1105" i="20"/>
  <c r="G1106" i="20"/>
  <c r="G1107" i="20"/>
  <c r="G1108" i="20"/>
  <c r="G1110" i="20"/>
  <c r="G1111" i="20"/>
  <c r="G1112" i="20"/>
  <c r="G1113" i="20"/>
  <c r="G1114" i="20"/>
  <c r="G1115" i="20"/>
  <c r="G1116" i="20"/>
  <c r="G1117" i="20"/>
  <c r="C1118" i="20"/>
  <c r="G1120" i="20"/>
  <c r="G1121" i="20"/>
  <c r="G1122" i="20"/>
  <c r="G1123" i="20"/>
  <c r="G1124" i="20"/>
  <c r="G1125" i="20"/>
  <c r="G1126" i="20"/>
  <c r="G1127" i="20"/>
  <c r="G1129" i="20"/>
  <c r="G1130" i="20"/>
  <c r="G1131" i="20"/>
  <c r="G1132" i="20"/>
  <c r="G1133" i="20"/>
  <c r="G1134" i="20"/>
  <c r="G1135" i="20"/>
  <c r="G1136" i="20"/>
  <c r="G1138" i="20"/>
  <c r="G1139" i="20"/>
  <c r="G1140" i="20"/>
  <c r="G1141" i="20"/>
  <c r="G1142" i="20"/>
  <c r="G1143" i="20"/>
  <c r="G1144" i="20"/>
  <c r="G1145" i="20"/>
  <c r="G1147" i="20"/>
  <c r="G1148" i="20"/>
  <c r="G1149" i="20"/>
  <c r="G1150" i="20"/>
  <c r="G1151" i="20"/>
  <c r="G1152" i="20"/>
  <c r="G1153" i="20"/>
  <c r="G1154" i="20"/>
  <c r="G1156" i="20"/>
  <c r="G1157" i="20"/>
  <c r="G1158" i="20"/>
  <c r="G1159" i="20"/>
  <c r="G1160" i="20"/>
  <c r="G1161" i="20"/>
  <c r="G1162" i="20"/>
  <c r="G1163" i="20"/>
  <c r="C1164" i="20"/>
  <c r="G1166" i="20"/>
  <c r="G1167" i="20"/>
  <c r="G1168" i="20"/>
  <c r="G1169" i="20"/>
  <c r="G1170" i="20"/>
  <c r="G1171" i="20"/>
  <c r="G1172" i="20"/>
  <c r="G1173" i="20"/>
  <c r="G1175" i="20"/>
  <c r="G1176" i="20"/>
  <c r="G1177" i="20"/>
  <c r="G1178" i="20"/>
  <c r="G1179" i="20"/>
  <c r="G1180" i="20"/>
  <c r="G1181" i="20"/>
  <c r="G1182" i="20"/>
  <c r="G1184" i="20"/>
  <c r="G1185" i="20"/>
  <c r="G1186" i="20"/>
  <c r="G1187" i="20"/>
  <c r="G1188" i="20"/>
  <c r="G1189" i="20"/>
  <c r="G1190" i="20"/>
  <c r="G1191" i="20"/>
  <c r="G1193" i="20"/>
  <c r="G1194" i="20"/>
  <c r="I1194" i="20" s="1"/>
  <c r="S1194" i="20" s="1"/>
  <c r="G1195" i="20"/>
  <c r="G1196" i="20"/>
  <c r="G1197" i="20"/>
  <c r="G1198" i="20"/>
  <c r="G1199" i="20"/>
  <c r="G1200" i="20"/>
  <c r="G1202" i="20"/>
  <c r="G1203" i="20"/>
  <c r="G1204" i="20"/>
  <c r="G1205" i="20"/>
  <c r="G1206" i="20"/>
  <c r="G1207" i="20"/>
  <c r="G1208" i="20"/>
  <c r="G1209" i="20"/>
  <c r="C1210" i="20"/>
  <c r="G1212" i="20"/>
  <c r="G1213" i="20"/>
  <c r="G1214" i="20"/>
  <c r="G1215" i="20"/>
  <c r="G1216" i="20"/>
  <c r="G1217" i="20"/>
  <c r="G1218" i="20"/>
  <c r="G1219" i="20"/>
  <c r="G1221" i="20"/>
  <c r="G1222" i="20"/>
  <c r="G1223" i="20"/>
  <c r="G1224" i="20"/>
  <c r="G1225" i="20"/>
  <c r="G1226" i="20"/>
  <c r="G1227" i="20"/>
  <c r="G1228" i="20"/>
  <c r="I1228" i="20" s="1"/>
  <c r="G1230" i="20"/>
  <c r="G1231" i="20"/>
  <c r="G1232" i="20"/>
  <c r="G1233" i="20"/>
  <c r="I1233" i="20" s="1"/>
  <c r="G1234" i="20"/>
  <c r="G1235" i="20"/>
  <c r="G1236" i="20"/>
  <c r="G1237" i="20"/>
  <c r="I1237" i="20" s="1"/>
  <c r="G1239" i="20"/>
  <c r="G1240" i="20"/>
  <c r="G1241" i="20"/>
  <c r="G1242" i="20"/>
  <c r="I1242" i="20" s="1"/>
  <c r="S1242" i="20" s="1"/>
  <c r="G1243" i="20"/>
  <c r="G1244" i="20"/>
  <c r="G1245" i="20"/>
  <c r="G1246" i="20"/>
  <c r="I1246" i="20" s="1"/>
  <c r="S1246" i="20" s="1"/>
  <c r="G1248" i="20"/>
  <c r="G1249" i="20"/>
  <c r="G1250" i="20"/>
  <c r="G1251" i="20"/>
  <c r="I1251" i="20" s="1"/>
  <c r="S1251" i="20" s="1"/>
  <c r="G1252" i="20"/>
  <c r="G1253" i="20"/>
  <c r="G1254" i="20"/>
  <c r="G1255" i="20"/>
  <c r="I1255" i="20" s="1"/>
  <c r="S1255" i="20" s="1"/>
  <c r="B75" i="52"/>
  <c r="B88" i="52"/>
  <c r="B100" i="52"/>
  <c r="B101" i="52"/>
  <c r="F196" i="24"/>
  <c r="A67" i="56"/>
  <c r="A67" i="57"/>
  <c r="A61" i="58"/>
  <c r="A55" i="53"/>
  <c r="A49" i="57"/>
  <c r="A49" i="58"/>
  <c r="A43" i="58"/>
  <c r="A43" i="53"/>
  <c r="A36" i="56"/>
  <c r="A36" i="57"/>
  <c r="A36" i="58"/>
  <c r="A36" i="45"/>
  <c r="A30" i="58"/>
  <c r="A30" i="53"/>
  <c r="A24" i="57"/>
  <c r="A24" i="58"/>
  <c r="A24" i="53"/>
  <c r="A18" i="58"/>
  <c r="A18" i="53"/>
  <c r="A12" i="57"/>
  <c r="F237" i="75"/>
  <c r="F175" i="75"/>
  <c r="F196" i="56"/>
  <c r="G1211" i="20"/>
  <c r="F161" i="44" s="1"/>
  <c r="G1201" i="20"/>
  <c r="F159" i="58" s="1"/>
  <c r="G684" i="20"/>
  <c r="G610" i="20"/>
  <c r="G389" i="20"/>
  <c r="G361" i="20"/>
  <c r="G76" i="20"/>
  <c r="F19" i="57" s="1"/>
  <c r="Q75" i="20"/>
  <c r="L75" i="20"/>
  <c r="F256" i="75"/>
  <c r="F228" i="75"/>
  <c r="F209" i="75"/>
  <c r="F193" i="75"/>
  <c r="F191" i="75"/>
  <c r="F170" i="75"/>
  <c r="G20" i="54"/>
  <c r="F20" i="54"/>
  <c r="E20" i="54"/>
  <c r="D20" i="54"/>
  <c r="C20" i="54"/>
  <c r="B20" i="54"/>
  <c r="L72" i="17"/>
  <c r="Q69" i="17"/>
  <c r="N69" i="17"/>
  <c r="L69" i="17"/>
  <c r="I220" i="24"/>
  <c r="I218" i="24"/>
  <c r="F192" i="24"/>
  <c r="F190" i="24"/>
  <c r="F188" i="24"/>
  <c r="A62" i="24"/>
  <c r="A56" i="24"/>
  <c r="A50" i="24"/>
  <c r="A37" i="24"/>
  <c r="A31" i="24"/>
  <c r="A25" i="24"/>
  <c r="A19" i="24"/>
  <c r="I206" i="24"/>
  <c r="I63" i="24"/>
  <c r="I76" i="24"/>
  <c r="I32" i="24"/>
  <c r="I107" i="24"/>
  <c r="I57" i="24"/>
  <c r="A61" i="32"/>
  <c r="A55" i="32"/>
  <c r="A49" i="32"/>
  <c r="A36" i="32"/>
  <c r="A30" i="32"/>
  <c r="A24" i="32"/>
  <c r="A18" i="32"/>
  <c r="A67" i="44"/>
  <c r="A55" i="44"/>
  <c r="A49" i="44"/>
  <c r="A43" i="44"/>
  <c r="A36" i="44"/>
  <c r="A30" i="44"/>
  <c r="A24" i="44"/>
  <c r="A18" i="44"/>
  <c r="F196" i="45"/>
  <c r="I6" i="67"/>
  <c r="F6" i="67"/>
  <c r="F20" i="24"/>
  <c r="F54" i="57"/>
  <c r="F54" i="58"/>
  <c r="F54" i="44"/>
  <c r="F54" i="32"/>
  <c r="F58" i="57"/>
  <c r="F58" i="58"/>
  <c r="F58" i="44"/>
  <c r="F58" i="32"/>
  <c r="F95" i="44"/>
  <c r="F95" i="32"/>
  <c r="F159" i="56"/>
  <c r="F159" i="45"/>
  <c r="F159" i="32"/>
  <c r="F161" i="58"/>
  <c r="F161" i="32"/>
  <c r="G638" i="20"/>
  <c r="F90" i="24" s="1"/>
  <c r="G739" i="20"/>
  <c r="G748" i="20"/>
  <c r="F103" i="53" s="1"/>
  <c r="G832" i="20"/>
  <c r="G850" i="20"/>
  <c r="G859" i="20"/>
  <c r="G933" i="20"/>
  <c r="G951" i="20"/>
  <c r="F137" i="58"/>
  <c r="G1137" i="20"/>
  <c r="G1155" i="20"/>
  <c r="G1238" i="20"/>
  <c r="G1247" i="20"/>
  <c r="F165" i="53" s="1"/>
  <c r="F165" i="56"/>
  <c r="F153" i="53"/>
  <c r="F154" i="24"/>
  <c r="F126" i="45"/>
  <c r="F103" i="56"/>
  <c r="F102" i="56"/>
  <c r="F89" i="56"/>
  <c r="F102" i="44"/>
  <c r="I8" i="44"/>
  <c r="J10" i="24"/>
  <c r="H7" i="66" s="1"/>
  <c r="I168" i="45"/>
  <c r="I167" i="45" s="1"/>
  <c r="I220" i="45" s="1"/>
  <c r="I1187" i="20"/>
  <c r="S1187" i="20" s="1"/>
  <c r="R1185" i="20"/>
  <c r="B98" i="56"/>
  <c r="B98" i="58"/>
  <c r="B98" i="53"/>
  <c r="B98" i="45"/>
  <c r="B98" i="32"/>
  <c r="B99" i="24"/>
  <c r="B105" i="56"/>
  <c r="B105" i="45"/>
  <c r="B105" i="57"/>
  <c r="B105" i="58"/>
  <c r="B148" i="56"/>
  <c r="B148" i="58"/>
  <c r="B148" i="53"/>
  <c r="B148" i="57"/>
  <c r="B148" i="45"/>
  <c r="B148" i="44"/>
  <c r="G786" i="20"/>
  <c r="G777" i="20"/>
  <c r="M107" i="24"/>
  <c r="K107" i="24"/>
  <c r="I106" i="45"/>
  <c r="N82" i="24"/>
  <c r="I81" i="57"/>
  <c r="L82" i="24"/>
  <c r="I81" i="53"/>
  <c r="N77" i="24"/>
  <c r="I76" i="57"/>
  <c r="L77" i="24"/>
  <c r="I76" i="53"/>
  <c r="N76" i="24"/>
  <c r="I75" i="57"/>
  <c r="L76" i="24"/>
  <c r="I75" i="53"/>
  <c r="I75" i="32"/>
  <c r="N63" i="24"/>
  <c r="I62" i="57"/>
  <c r="L63" i="24"/>
  <c r="I62" i="53"/>
  <c r="J63" i="24"/>
  <c r="I62" i="44"/>
  <c r="M57" i="24"/>
  <c r="I56" i="58"/>
  <c r="I56" i="45"/>
  <c r="N51" i="24"/>
  <c r="I50" i="57"/>
  <c r="L51" i="24"/>
  <c r="I50" i="53"/>
  <c r="J51" i="24"/>
  <c r="I50" i="44"/>
  <c r="I44" i="58"/>
  <c r="K45" i="24"/>
  <c r="I44" i="45"/>
  <c r="I37" i="56"/>
  <c r="I37" i="57"/>
  <c r="I37" i="58"/>
  <c r="I37" i="53"/>
  <c r="I37" i="45"/>
  <c r="R169" i="20"/>
  <c r="I28" i="56"/>
  <c r="I28" i="57"/>
  <c r="I28" i="58"/>
  <c r="P26" i="24"/>
  <c r="I25" i="56"/>
  <c r="M26" i="24"/>
  <c r="K26" i="24"/>
  <c r="I25" i="45"/>
  <c r="P21" i="24"/>
  <c r="I20" i="56"/>
  <c r="K21" i="24"/>
  <c r="I20" i="45"/>
  <c r="I19" i="57"/>
  <c r="L20" i="24"/>
  <c r="I19" i="53"/>
  <c r="I199" i="56"/>
  <c r="I198" i="56" s="1"/>
  <c r="I199" i="57"/>
  <c r="I198" i="57" s="1"/>
  <c r="M200" i="24"/>
  <c r="M199" i="24" s="1"/>
  <c r="K200" i="24"/>
  <c r="K199" i="24" s="1"/>
  <c r="I199" i="45"/>
  <c r="I198" i="45" s="1"/>
  <c r="F194" i="58"/>
  <c r="F193" i="56"/>
  <c r="F193" i="58"/>
  <c r="F193" i="57"/>
  <c r="F193" i="53"/>
  <c r="F193" i="45"/>
  <c r="F193" i="44"/>
  <c r="F193" i="32"/>
  <c r="F191" i="56"/>
  <c r="F191" i="58"/>
  <c r="F191" i="57"/>
  <c r="F191" i="53"/>
  <c r="F191" i="44"/>
  <c r="F191" i="45"/>
  <c r="F191" i="32"/>
  <c r="F189" i="56"/>
  <c r="F189" i="58"/>
  <c r="F189" i="57"/>
  <c r="F189" i="53"/>
  <c r="F189" i="44"/>
  <c r="F189" i="45"/>
  <c r="F189" i="32"/>
  <c r="F187" i="56"/>
  <c r="F187" i="58"/>
  <c r="F187" i="57"/>
  <c r="F187" i="53"/>
  <c r="F187" i="44"/>
  <c r="F187" i="45"/>
  <c r="F187" i="32"/>
  <c r="F199" i="56"/>
  <c r="F198" i="56" s="1"/>
  <c r="F199" i="58"/>
  <c r="F198" i="58" s="1"/>
  <c r="F199" i="57"/>
  <c r="F198" i="57" s="1"/>
  <c r="F199" i="53"/>
  <c r="F198" i="53" s="1"/>
  <c r="F199" i="45"/>
  <c r="F198" i="45" s="1"/>
  <c r="F199" i="44"/>
  <c r="F198" i="44" s="1"/>
  <c r="F199" i="32"/>
  <c r="F198" i="32" s="1"/>
  <c r="F103" i="32"/>
  <c r="F115" i="44"/>
  <c r="F116" i="24"/>
  <c r="F115" i="32"/>
  <c r="F19" i="32"/>
  <c r="F19" i="53"/>
  <c r="F19" i="56"/>
  <c r="N107" i="24"/>
  <c r="I106" i="57"/>
  <c r="L107" i="24"/>
  <c r="I106" i="53"/>
  <c r="J107" i="24"/>
  <c r="I106" i="44"/>
  <c r="P82" i="24"/>
  <c r="I81" i="56"/>
  <c r="M82" i="24"/>
  <c r="K82" i="24"/>
  <c r="I81" i="45"/>
  <c r="P77" i="24"/>
  <c r="I76" i="56"/>
  <c r="M77" i="24"/>
  <c r="I76" i="58"/>
  <c r="K77" i="24"/>
  <c r="I76" i="45"/>
  <c r="P76" i="24"/>
  <c r="I75" i="56"/>
  <c r="M76" i="24"/>
  <c r="I75" i="58"/>
  <c r="K76" i="24"/>
  <c r="I75" i="45"/>
  <c r="M63" i="24"/>
  <c r="I62" i="58"/>
  <c r="K63" i="24"/>
  <c r="I62" i="45"/>
  <c r="N57" i="24"/>
  <c r="I56" i="57"/>
  <c r="L57" i="24"/>
  <c r="I56" i="53"/>
  <c r="J57" i="24"/>
  <c r="I56" i="44"/>
  <c r="M51" i="24"/>
  <c r="I50" i="58"/>
  <c r="K51" i="24"/>
  <c r="I50" i="45"/>
  <c r="N45" i="24"/>
  <c r="I44" i="57"/>
  <c r="L45" i="24"/>
  <c r="I44" i="53"/>
  <c r="J45" i="24"/>
  <c r="I44" i="44"/>
  <c r="I31" i="56"/>
  <c r="I31" i="57"/>
  <c r="I31" i="58"/>
  <c r="I31" i="53"/>
  <c r="N26" i="24"/>
  <c r="I25" i="57"/>
  <c r="L26" i="24"/>
  <c r="I25" i="53"/>
  <c r="I22" i="56"/>
  <c r="I22" i="57"/>
  <c r="I22" i="58"/>
  <c r="N21" i="24"/>
  <c r="I20" i="57"/>
  <c r="L21" i="24"/>
  <c r="I20" i="53"/>
  <c r="P20" i="24"/>
  <c r="I19" i="56"/>
  <c r="M20" i="24"/>
  <c r="I19" i="58"/>
  <c r="K20" i="24"/>
  <c r="I19" i="45"/>
  <c r="I16" i="56"/>
  <c r="I16" i="57"/>
  <c r="I201" i="56"/>
  <c r="I200" i="56" s="1"/>
  <c r="M202" i="24"/>
  <c r="M201" i="24" s="1"/>
  <c r="I201" i="58"/>
  <c r="I200" i="58" s="1"/>
  <c r="L202" i="24"/>
  <c r="L201" i="24" s="1"/>
  <c r="K202" i="24"/>
  <c r="K201" i="24" s="1"/>
  <c r="I201" i="45"/>
  <c r="I200" i="45" s="1"/>
  <c r="I199" i="32"/>
  <c r="I198" i="32" s="1"/>
  <c r="F195" i="56"/>
  <c r="F195" i="58"/>
  <c r="F195" i="57"/>
  <c r="F195" i="53"/>
  <c r="F195" i="45"/>
  <c r="F195" i="44"/>
  <c r="F195" i="32"/>
  <c r="F194" i="24"/>
  <c r="F192" i="57"/>
  <c r="F192" i="44"/>
  <c r="F188" i="58"/>
  <c r="F188" i="32"/>
  <c r="L104" i="17"/>
  <c r="L78" i="17"/>
  <c r="I205" i="32"/>
  <c r="F106" i="57"/>
  <c r="F106" i="53"/>
  <c r="F108" i="24"/>
  <c r="F107" i="45"/>
  <c r="R62" i="17"/>
  <c r="R60" i="17"/>
  <c r="R61" i="17"/>
  <c r="J194" i="24"/>
  <c r="I193" i="44"/>
  <c r="J195" i="24"/>
  <c r="I194" i="44"/>
  <c r="J196" i="24"/>
  <c r="I195" i="44"/>
  <c r="B13" i="54"/>
  <c r="B15" i="54" s="1"/>
  <c r="F179" i="75"/>
  <c r="G997" i="20"/>
  <c r="F134" i="44" s="1"/>
  <c r="G905" i="20"/>
  <c r="G896" i="20"/>
  <c r="F121" i="75" s="1"/>
  <c r="G620" i="20"/>
  <c r="F87" i="75" s="1"/>
  <c r="C92" i="57"/>
  <c r="N13" i="54"/>
  <c r="N15" i="54" s="1"/>
  <c r="M13" i="54"/>
  <c r="M15" i="54" s="1"/>
  <c r="I13" i="54"/>
  <c r="I15" i="54" s="1"/>
  <c r="H13" i="54"/>
  <c r="H15" i="54" s="1"/>
  <c r="J13" i="54"/>
  <c r="J15" i="54" s="1"/>
  <c r="E13" i="54"/>
  <c r="E15" i="54" s="1"/>
  <c r="L186" i="24"/>
  <c r="L185" i="24" s="1"/>
  <c r="I217" i="24"/>
  <c r="H38" i="17"/>
  <c r="H37" i="17"/>
  <c r="H36" i="17"/>
  <c r="H35" i="17"/>
  <c r="G327" i="75" s="1"/>
  <c r="H34" i="17"/>
  <c r="H33" i="17"/>
  <c r="G12" i="32"/>
  <c r="K574" i="20"/>
  <c r="I81" i="44" s="1"/>
  <c r="H84" i="17"/>
  <c r="H78" i="17"/>
  <c r="G202" i="57" s="1"/>
  <c r="H72" i="17"/>
  <c r="H69" i="17"/>
  <c r="G18" i="32"/>
  <c r="I1095" i="20"/>
  <c r="S1095" i="20" s="1"/>
  <c r="H47" i="17"/>
  <c r="G184" i="24" s="1"/>
  <c r="H45" i="17"/>
  <c r="G181" i="44" s="1"/>
  <c r="H43" i="17"/>
  <c r="G177" i="32"/>
  <c r="H39" i="17"/>
  <c r="G176" i="24" s="1"/>
  <c r="R91" i="20"/>
  <c r="H104" i="17"/>
  <c r="G105" i="32"/>
  <c r="I427" i="20"/>
  <c r="I375" i="20"/>
  <c r="S375" i="20" s="1"/>
  <c r="I368" i="20"/>
  <c r="S368" i="20" s="1"/>
  <c r="I322" i="20"/>
  <c r="S322" i="20" s="1"/>
  <c r="I493" i="20"/>
  <c r="S493" i="20" s="1"/>
  <c r="J526" i="20"/>
  <c r="J775" i="20" s="1"/>
  <c r="J1024" i="20" s="1"/>
  <c r="R277" i="20"/>
  <c r="P13" i="54"/>
  <c r="P15" i="54" s="1"/>
  <c r="K13" i="54"/>
  <c r="K15" i="54" s="1"/>
  <c r="K537" i="20"/>
  <c r="R538" i="20"/>
  <c r="O1238" i="20"/>
  <c r="M1238" i="20"/>
  <c r="L165" i="24" s="1"/>
  <c r="K1238" i="20"/>
  <c r="Q1238" i="20"/>
  <c r="N1238" i="20"/>
  <c r="L1238" i="20"/>
  <c r="I164" i="45" s="1"/>
  <c r="Q1229" i="20"/>
  <c r="N1229" i="20"/>
  <c r="L1229" i="20"/>
  <c r="O1229" i="20"/>
  <c r="I163" i="57" s="1"/>
  <c r="M1229" i="20"/>
  <c r="K1229" i="20"/>
  <c r="O1220" i="20"/>
  <c r="M1220" i="20"/>
  <c r="K1220" i="20"/>
  <c r="Q1220" i="20"/>
  <c r="N1220" i="20"/>
  <c r="L1220" i="20"/>
  <c r="N1155" i="20"/>
  <c r="L1155" i="20"/>
  <c r="K154" i="24" s="1"/>
  <c r="J1155" i="20"/>
  <c r="O1155" i="20"/>
  <c r="M1155" i="20"/>
  <c r="K1155" i="20"/>
  <c r="N1119" i="20"/>
  <c r="L1119" i="20"/>
  <c r="K150" i="24" s="1"/>
  <c r="J1119" i="20"/>
  <c r="I149" i="32" s="1"/>
  <c r="O1119" i="20"/>
  <c r="M1119" i="20"/>
  <c r="L150" i="24" s="1"/>
  <c r="N1082" i="20"/>
  <c r="L1082" i="20"/>
  <c r="O1082" i="20"/>
  <c r="M1082" i="20"/>
  <c r="K1082" i="20"/>
  <c r="Q1063" i="20"/>
  <c r="P142" i="24" s="1"/>
  <c r="N1063" i="20"/>
  <c r="L1063" i="20"/>
  <c r="J1063" i="20"/>
  <c r="I142" i="24" s="1"/>
  <c r="O1063" i="20"/>
  <c r="M1063" i="20"/>
  <c r="O1054" i="20"/>
  <c r="N141" i="24" s="1"/>
  <c r="M1054" i="20"/>
  <c r="K1054" i="20"/>
  <c r="Q1054" i="20"/>
  <c r="N1054" i="20"/>
  <c r="M141" i="24" s="1"/>
  <c r="L1054" i="20"/>
  <c r="Q1045" i="20"/>
  <c r="P140" i="24" s="1"/>
  <c r="N1045" i="20"/>
  <c r="L1045" i="20"/>
  <c r="O1045" i="20"/>
  <c r="M1045" i="20"/>
  <c r="K1045" i="20"/>
  <c r="O1036" i="20"/>
  <c r="I138" i="57" s="1"/>
  <c r="M1036" i="20"/>
  <c r="K1036" i="20"/>
  <c r="Q1036" i="20"/>
  <c r="N1036" i="20"/>
  <c r="L1036" i="20"/>
  <c r="Q997" i="20"/>
  <c r="N997" i="20"/>
  <c r="L997" i="20"/>
  <c r="J997" i="20"/>
  <c r="I135" i="24" s="1"/>
  <c r="O997" i="20"/>
  <c r="M997" i="20"/>
  <c r="O970" i="20"/>
  <c r="M970" i="20"/>
  <c r="K970" i="20"/>
  <c r="Q970" i="20"/>
  <c r="N970" i="20"/>
  <c r="L970" i="20"/>
  <c r="Q961" i="20"/>
  <c r="N961" i="20"/>
  <c r="L961" i="20"/>
  <c r="J961" i="20"/>
  <c r="O961" i="20"/>
  <c r="M961" i="20"/>
  <c r="O951" i="20"/>
  <c r="M951" i="20"/>
  <c r="K951" i="20"/>
  <c r="Q951" i="20"/>
  <c r="N951" i="20"/>
  <c r="L951" i="20"/>
  <c r="O933" i="20"/>
  <c r="M933" i="20"/>
  <c r="K933" i="20"/>
  <c r="Q933" i="20"/>
  <c r="N933" i="20"/>
  <c r="L933" i="20"/>
  <c r="O915" i="20"/>
  <c r="M915" i="20"/>
  <c r="K915" i="20"/>
  <c r="Q915" i="20"/>
  <c r="N915" i="20"/>
  <c r="L915" i="20"/>
  <c r="K125" i="24" s="1"/>
  <c r="Q887" i="20"/>
  <c r="N887" i="20"/>
  <c r="M121" i="24" s="1"/>
  <c r="L887" i="20"/>
  <c r="O887" i="20"/>
  <c r="M887" i="20"/>
  <c r="K887" i="20"/>
  <c r="O878" i="20"/>
  <c r="M878" i="20"/>
  <c r="K878" i="20"/>
  <c r="Q878" i="20"/>
  <c r="N878" i="20"/>
  <c r="L878" i="20"/>
  <c r="K120" i="24" s="1"/>
  <c r="Q850" i="20"/>
  <c r="N850" i="20"/>
  <c r="L850" i="20"/>
  <c r="O850" i="20"/>
  <c r="M850" i="20"/>
  <c r="L116" i="24" s="1"/>
  <c r="K850" i="20"/>
  <c r="Q832" i="20"/>
  <c r="P114" i="24" s="1"/>
  <c r="N832" i="20"/>
  <c r="M114" i="24" s="1"/>
  <c r="L832" i="20"/>
  <c r="O832" i="20"/>
  <c r="M832" i="20"/>
  <c r="K832" i="20"/>
  <c r="Q748" i="20"/>
  <c r="N748" i="20"/>
  <c r="L748" i="20"/>
  <c r="I103" i="45" s="1"/>
  <c r="O748" i="20"/>
  <c r="M748" i="20"/>
  <c r="K748" i="20"/>
  <c r="Q730" i="20"/>
  <c r="I101" i="56" s="1"/>
  <c r="N730" i="20"/>
  <c r="L730" i="20"/>
  <c r="O730" i="20"/>
  <c r="M730" i="20"/>
  <c r="K730" i="20"/>
  <c r="Q712" i="20"/>
  <c r="N712" i="20"/>
  <c r="L712" i="20"/>
  <c r="O712" i="20"/>
  <c r="I99" i="57" s="1"/>
  <c r="M712" i="20"/>
  <c r="K712" i="20"/>
  <c r="Q693" i="20"/>
  <c r="I96" i="56" s="1"/>
  <c r="N693" i="20"/>
  <c r="L693" i="20"/>
  <c r="K97" i="24" s="1"/>
  <c r="O693" i="20"/>
  <c r="M693" i="20"/>
  <c r="K693" i="20"/>
  <c r="Q675" i="20"/>
  <c r="P95" i="24" s="1"/>
  <c r="N675" i="20"/>
  <c r="L675" i="20"/>
  <c r="K95" i="24" s="1"/>
  <c r="O675" i="20"/>
  <c r="I94" i="57" s="1"/>
  <c r="M675" i="20"/>
  <c r="K675" i="20"/>
  <c r="Q656" i="20"/>
  <c r="P92" i="24" s="1"/>
  <c r="N656" i="20"/>
  <c r="M92" i="24" s="1"/>
  <c r="L656" i="20"/>
  <c r="K92" i="24" s="1"/>
  <c r="O656" i="20"/>
  <c r="M656" i="20"/>
  <c r="L92" i="24" s="1"/>
  <c r="K656" i="20"/>
  <c r="J92" i="24" s="1"/>
  <c r="Q620" i="20"/>
  <c r="N620" i="20"/>
  <c r="L620" i="20"/>
  <c r="O620" i="20"/>
  <c r="M620" i="20"/>
  <c r="K620" i="20"/>
  <c r="O610" i="20"/>
  <c r="M610" i="20"/>
  <c r="Q610" i="20"/>
  <c r="N610" i="20"/>
  <c r="L610" i="20"/>
  <c r="J610" i="20"/>
  <c r="I86" i="24" s="1"/>
  <c r="O592" i="20"/>
  <c r="M592" i="20"/>
  <c r="K592" i="20"/>
  <c r="Q592" i="20"/>
  <c r="P84" i="24" s="1"/>
  <c r="N592" i="20"/>
  <c r="L592" i="20"/>
  <c r="O564" i="20"/>
  <c r="M564" i="20"/>
  <c r="K564" i="20"/>
  <c r="Q564" i="20"/>
  <c r="N564" i="20"/>
  <c r="L564" i="20"/>
  <c r="O546" i="20"/>
  <c r="M546" i="20"/>
  <c r="K546" i="20"/>
  <c r="Q546" i="20"/>
  <c r="I77" i="56" s="1"/>
  <c r="N546" i="20"/>
  <c r="L546" i="20"/>
  <c r="Q1174" i="20"/>
  <c r="N1174" i="20"/>
  <c r="M157" i="24" s="1"/>
  <c r="L1174" i="20"/>
  <c r="K157" i="24" s="1"/>
  <c r="O1174" i="20"/>
  <c r="M1174" i="20"/>
  <c r="K1174" i="20"/>
  <c r="Q1192" i="20"/>
  <c r="N1192" i="20"/>
  <c r="L1192" i="20"/>
  <c r="O1192" i="20"/>
  <c r="M1192" i="20"/>
  <c r="L159" i="24" s="1"/>
  <c r="K1192" i="20"/>
  <c r="O1165" i="20"/>
  <c r="M1165" i="20"/>
  <c r="K1165" i="20"/>
  <c r="Q1165" i="20"/>
  <c r="N1165" i="20"/>
  <c r="L1165" i="20"/>
  <c r="O1183" i="20"/>
  <c r="M1183" i="20"/>
  <c r="K1183" i="20"/>
  <c r="Q1183" i="20"/>
  <c r="N1183" i="20"/>
  <c r="L1183" i="20"/>
  <c r="O1201" i="20"/>
  <c r="I159" i="57" s="1"/>
  <c r="M1201" i="20"/>
  <c r="K1201" i="20"/>
  <c r="Q1201" i="20"/>
  <c r="N1201" i="20"/>
  <c r="I159" i="58" s="1"/>
  <c r="L1201" i="20"/>
  <c r="Q1247" i="20"/>
  <c r="N1247" i="20"/>
  <c r="L1247" i="20"/>
  <c r="O1247" i="20"/>
  <c r="M1247" i="20"/>
  <c r="K1247" i="20"/>
  <c r="Q1211" i="20"/>
  <c r="I161" i="56" s="1"/>
  <c r="N1211" i="20"/>
  <c r="L1211" i="20"/>
  <c r="O1211" i="20"/>
  <c r="M1211" i="20"/>
  <c r="K1211" i="20"/>
  <c r="O1146" i="20"/>
  <c r="N153" i="24" s="1"/>
  <c r="M1146" i="20"/>
  <c r="Q1146" i="20"/>
  <c r="N1146" i="20"/>
  <c r="L1146" i="20"/>
  <c r="K153" i="24" s="1"/>
  <c r="J1146" i="20"/>
  <c r="Q1137" i="20"/>
  <c r="P152" i="24" s="1"/>
  <c r="N1137" i="20"/>
  <c r="L1137" i="20"/>
  <c r="J1137" i="20"/>
  <c r="O1137" i="20"/>
  <c r="N152" i="24" s="1"/>
  <c r="M1137" i="20"/>
  <c r="O1128" i="20"/>
  <c r="M1128" i="20"/>
  <c r="K1128" i="20"/>
  <c r="Q1128" i="20"/>
  <c r="P151" i="24" s="1"/>
  <c r="N1128" i="20"/>
  <c r="L1128" i="20"/>
  <c r="O988" i="20"/>
  <c r="M988" i="20"/>
  <c r="K988" i="20"/>
  <c r="Q988" i="20"/>
  <c r="N988" i="20"/>
  <c r="L988" i="20"/>
  <c r="K134" i="24" s="1"/>
  <c r="Q942" i="20"/>
  <c r="P128" i="24" s="1"/>
  <c r="N942" i="20"/>
  <c r="L942" i="20"/>
  <c r="J942" i="20"/>
  <c r="I128" i="24" s="1"/>
  <c r="O942" i="20"/>
  <c r="N128" i="24" s="1"/>
  <c r="M942" i="20"/>
  <c r="Q924" i="20"/>
  <c r="P126" i="24" s="1"/>
  <c r="N924" i="20"/>
  <c r="L924" i="20"/>
  <c r="O924" i="20"/>
  <c r="M924" i="20"/>
  <c r="K924" i="20"/>
  <c r="J126" i="24" s="1"/>
  <c r="Q905" i="20"/>
  <c r="N905" i="20"/>
  <c r="L905" i="20"/>
  <c r="O905" i="20"/>
  <c r="M905" i="20"/>
  <c r="K905" i="20"/>
  <c r="O896" i="20"/>
  <c r="N122" i="24" s="1"/>
  <c r="M896" i="20"/>
  <c r="K896" i="20"/>
  <c r="Q896" i="20"/>
  <c r="N896" i="20"/>
  <c r="M122" i="24" s="1"/>
  <c r="L896" i="20"/>
  <c r="K122" i="24" s="1"/>
  <c r="Q869" i="20"/>
  <c r="N869" i="20"/>
  <c r="L869" i="20"/>
  <c r="O869" i="20"/>
  <c r="M869" i="20"/>
  <c r="K869" i="20"/>
  <c r="O859" i="20"/>
  <c r="I116" i="57" s="1"/>
  <c r="M859" i="20"/>
  <c r="K859" i="20"/>
  <c r="Q859" i="20"/>
  <c r="N859" i="20"/>
  <c r="I116" i="58" s="1"/>
  <c r="L859" i="20"/>
  <c r="O841" i="20"/>
  <c r="M841" i="20"/>
  <c r="K841" i="20"/>
  <c r="Q841" i="20"/>
  <c r="N841" i="20"/>
  <c r="L841" i="20"/>
  <c r="O823" i="20"/>
  <c r="M823" i="20"/>
  <c r="K823" i="20"/>
  <c r="Q823" i="20"/>
  <c r="N823" i="20"/>
  <c r="L823" i="20"/>
  <c r="O739" i="20"/>
  <c r="N103" i="24" s="1"/>
  <c r="M739" i="20"/>
  <c r="K739" i="20"/>
  <c r="Q739" i="20"/>
  <c r="P103" i="24" s="1"/>
  <c r="N739" i="20"/>
  <c r="L739" i="20"/>
  <c r="O721" i="20"/>
  <c r="M721" i="20"/>
  <c r="L101" i="24" s="1"/>
  <c r="K721" i="20"/>
  <c r="J101" i="24" s="1"/>
  <c r="Q721" i="20"/>
  <c r="N721" i="20"/>
  <c r="L721" i="20"/>
  <c r="O702" i="20"/>
  <c r="M702" i="20"/>
  <c r="K702" i="20"/>
  <c r="I97" i="44" s="1"/>
  <c r="Q702" i="20"/>
  <c r="N702" i="20"/>
  <c r="L702" i="20"/>
  <c r="O684" i="20"/>
  <c r="M684" i="20"/>
  <c r="K684" i="20"/>
  <c r="Q684" i="20"/>
  <c r="N684" i="20"/>
  <c r="L684" i="20"/>
  <c r="O666" i="20"/>
  <c r="M666" i="20"/>
  <c r="L94" i="24" s="1"/>
  <c r="K666" i="20"/>
  <c r="Q666" i="20"/>
  <c r="N666" i="20"/>
  <c r="L666" i="20"/>
  <c r="K94" i="24" s="1"/>
  <c r="O647" i="20"/>
  <c r="N91" i="24" s="1"/>
  <c r="M647" i="20"/>
  <c r="K647" i="20"/>
  <c r="Q647" i="20"/>
  <c r="N647" i="20"/>
  <c r="M91" i="24" s="1"/>
  <c r="L647" i="20"/>
  <c r="Q638" i="20"/>
  <c r="N638" i="20"/>
  <c r="L638" i="20"/>
  <c r="O638" i="20"/>
  <c r="M638" i="20"/>
  <c r="J638" i="20"/>
  <c r="O629" i="20"/>
  <c r="I88" i="57" s="1"/>
  <c r="M629" i="20"/>
  <c r="K629" i="20"/>
  <c r="Q629" i="20"/>
  <c r="N629" i="20"/>
  <c r="I88" i="58" s="1"/>
  <c r="L629" i="20"/>
  <c r="Q601" i="20"/>
  <c r="N601" i="20"/>
  <c r="L601" i="20"/>
  <c r="J601" i="20"/>
  <c r="I85" i="24" s="1"/>
  <c r="O601" i="20"/>
  <c r="M601" i="20"/>
  <c r="Q583" i="20"/>
  <c r="Q573" i="20" s="1"/>
  <c r="N583" i="20"/>
  <c r="L583" i="20"/>
  <c r="O583" i="20"/>
  <c r="M583" i="20"/>
  <c r="K583" i="20"/>
  <c r="Q555" i="20"/>
  <c r="N555" i="20"/>
  <c r="L555" i="20"/>
  <c r="O555" i="20"/>
  <c r="M555" i="20"/>
  <c r="K555" i="20"/>
  <c r="J546" i="20"/>
  <c r="R548" i="20"/>
  <c r="J537" i="20"/>
  <c r="R541" i="20"/>
  <c r="Q204" i="20"/>
  <c r="N204" i="20"/>
  <c r="M36" i="24" s="1"/>
  <c r="L204" i="20"/>
  <c r="O204" i="20"/>
  <c r="M204" i="20"/>
  <c r="K204" i="20"/>
  <c r="J36" i="24" s="1"/>
  <c r="O195" i="20"/>
  <c r="M195" i="20"/>
  <c r="Q195" i="20"/>
  <c r="N195" i="20"/>
  <c r="L195" i="20"/>
  <c r="J195" i="20"/>
  <c r="Q186" i="20"/>
  <c r="P34" i="24" s="1"/>
  <c r="N186" i="20"/>
  <c r="L186" i="20"/>
  <c r="O186" i="20"/>
  <c r="M186" i="20"/>
  <c r="I33" i="53" s="1"/>
  <c r="K186" i="20"/>
  <c r="J177" i="20"/>
  <c r="I156" i="58"/>
  <c r="I152" i="45"/>
  <c r="I127" i="56"/>
  <c r="I127" i="32"/>
  <c r="I118" i="53"/>
  <c r="I102" i="56"/>
  <c r="I87" i="45"/>
  <c r="I84" i="32"/>
  <c r="F208" i="75"/>
  <c r="F173" i="75"/>
  <c r="F172" i="75"/>
  <c r="F321" i="75"/>
  <c r="F302" i="75"/>
  <c r="K168" i="20"/>
  <c r="F300" i="75"/>
  <c r="F276" i="75"/>
  <c r="F197" i="75"/>
  <c r="F177" i="75"/>
  <c r="G48" i="20"/>
  <c r="Q1119" i="20"/>
  <c r="F89" i="53"/>
  <c r="F89" i="32"/>
  <c r="F103" i="45"/>
  <c r="F126" i="53"/>
  <c r="F128" i="56"/>
  <c r="F151" i="53"/>
  <c r="F151" i="56"/>
  <c r="F115" i="57"/>
  <c r="F115" i="53"/>
  <c r="F115" i="45"/>
  <c r="F113" i="58"/>
  <c r="F164" i="45"/>
  <c r="G1174" i="20"/>
  <c r="F156" i="75" s="1"/>
  <c r="I137" i="53"/>
  <c r="I121" i="58"/>
  <c r="G250" i="20"/>
  <c r="F41" i="75" s="1"/>
  <c r="I29" i="53"/>
  <c r="I28" i="45"/>
  <c r="I158" i="53"/>
  <c r="I152" i="57"/>
  <c r="I150" i="56"/>
  <c r="I127" i="57"/>
  <c r="I102" i="57"/>
  <c r="I100" i="53"/>
  <c r="I96" i="45"/>
  <c r="I52" i="53"/>
  <c r="I51" i="53"/>
  <c r="G241" i="20"/>
  <c r="G223" i="20"/>
  <c r="I23" i="57"/>
  <c r="I21" i="44"/>
  <c r="I15" i="58"/>
  <c r="B178" i="57"/>
  <c r="B105" i="44"/>
  <c r="B106" i="24"/>
  <c r="I207" i="57"/>
  <c r="N206" i="24"/>
  <c r="I205" i="57"/>
  <c r="L210" i="24"/>
  <c r="L209" i="24" s="1"/>
  <c r="I209" i="53"/>
  <c r="I208" i="53" s="1"/>
  <c r="I206" i="53"/>
  <c r="I203" i="32"/>
  <c r="J78" i="17"/>
  <c r="N210" i="24"/>
  <c r="N209" i="24" s="1"/>
  <c r="I209" i="57"/>
  <c r="I208" i="57" s="1"/>
  <c r="L208" i="24"/>
  <c r="I207" i="53"/>
  <c r="L206" i="24"/>
  <c r="I205" i="53"/>
  <c r="K204" i="24"/>
  <c r="K203" i="24" s="1"/>
  <c r="I203" i="45"/>
  <c r="I202" i="45" s="1"/>
  <c r="J220" i="24"/>
  <c r="J219" i="24" s="1"/>
  <c r="J218" i="24"/>
  <c r="J217" i="24" s="1"/>
  <c r="J216" i="24"/>
  <c r="J215" i="24" s="1"/>
  <c r="J214" i="24"/>
  <c r="J213" i="24" s="1"/>
  <c r="J212" i="24"/>
  <c r="J211" i="24" s="1"/>
  <c r="J210" i="24"/>
  <c r="J209" i="24" s="1"/>
  <c r="K104" i="17"/>
  <c r="R94" i="17"/>
  <c r="N186" i="24"/>
  <c r="N185" i="24" s="1"/>
  <c r="R88" i="17"/>
  <c r="F246" i="75"/>
  <c r="F309" i="75"/>
  <c r="F278" i="75"/>
  <c r="F307" i="75"/>
  <c r="F294" i="75"/>
  <c r="F40" i="56"/>
  <c r="F41" i="24"/>
  <c r="F40" i="57"/>
  <c r="F38" i="57"/>
  <c r="F38" i="44"/>
  <c r="G214" i="20"/>
  <c r="G186" i="20"/>
  <c r="F33" i="75" s="1"/>
  <c r="G158" i="20"/>
  <c r="G1229" i="20"/>
  <c r="G1220" i="20"/>
  <c r="F160" i="24"/>
  <c r="F159" i="44"/>
  <c r="F159" i="53"/>
  <c r="F156" i="57"/>
  <c r="F156" i="53"/>
  <c r="F156" i="44"/>
  <c r="F157" i="24"/>
  <c r="F153" i="45"/>
  <c r="G1128" i="20"/>
  <c r="F150" i="75" s="1"/>
  <c r="G1100" i="20"/>
  <c r="F146" i="75" s="1"/>
  <c r="F137" i="32"/>
  <c r="F137" i="56"/>
  <c r="G979" i="20"/>
  <c r="F128" i="44"/>
  <c r="F128" i="57"/>
  <c r="F126" i="44"/>
  <c r="F126" i="56"/>
  <c r="G924" i="20"/>
  <c r="G813" i="20"/>
  <c r="G795" i="20"/>
  <c r="F107" i="32"/>
  <c r="F107" i="58"/>
  <c r="F107" i="44"/>
  <c r="F107" i="57"/>
  <c r="G721" i="20"/>
  <c r="F100" i="75" s="1"/>
  <c r="G693" i="20"/>
  <c r="G656" i="20"/>
  <c r="G647" i="20"/>
  <c r="F90" i="75" s="1"/>
  <c r="F88" i="24"/>
  <c r="F87" i="44"/>
  <c r="F87" i="53"/>
  <c r="F85" i="44"/>
  <c r="F85" i="53"/>
  <c r="G555" i="20"/>
  <c r="F78" i="75" s="1"/>
  <c r="G426" i="20"/>
  <c r="G407" i="20"/>
  <c r="G343" i="20"/>
  <c r="G306" i="20"/>
  <c r="F47" i="75" s="1"/>
  <c r="F41" i="56"/>
  <c r="F41" i="58"/>
  <c r="F41" i="45"/>
  <c r="F41" i="32"/>
  <c r="F41" i="57"/>
  <c r="F41" i="53"/>
  <c r="F41" i="44"/>
  <c r="F42" i="24"/>
  <c r="F40" i="32"/>
  <c r="F40" i="45"/>
  <c r="F37" i="56"/>
  <c r="G195" i="20"/>
  <c r="F34" i="75" s="1"/>
  <c r="G177" i="20"/>
  <c r="F32" i="75" s="1"/>
  <c r="G140" i="20"/>
  <c r="G66" i="20"/>
  <c r="Q1082" i="20"/>
  <c r="I139" i="56"/>
  <c r="I133" i="45"/>
  <c r="I125" i="44"/>
  <c r="I119" i="45"/>
  <c r="I100" i="44"/>
  <c r="I94" i="56"/>
  <c r="I94" i="45"/>
  <c r="F165" i="24"/>
  <c r="F128" i="32"/>
  <c r="F129" i="24"/>
  <c r="F91" i="24"/>
  <c r="F90" i="57"/>
  <c r="F90" i="58"/>
  <c r="F103" i="24"/>
  <c r="F102" i="58"/>
  <c r="F125" i="32"/>
  <c r="F138" i="24"/>
  <c r="F137" i="53"/>
  <c r="F137" i="44"/>
  <c r="F137" i="57"/>
  <c r="F90" i="44"/>
  <c r="F102" i="57"/>
  <c r="F116" i="53"/>
  <c r="F116" i="56"/>
  <c r="F128" i="53"/>
  <c r="F128" i="45"/>
  <c r="F151" i="44"/>
  <c r="F152" i="24"/>
  <c r="F151" i="32"/>
  <c r="F166" i="24"/>
  <c r="F165" i="44"/>
  <c r="F165" i="32"/>
  <c r="F113" i="45"/>
  <c r="F116" i="44"/>
  <c r="F113" i="44"/>
  <c r="F117" i="24"/>
  <c r="F114" i="24"/>
  <c r="F116" i="32"/>
  <c r="F113" i="32"/>
  <c r="F115" i="56"/>
  <c r="F164" i="57"/>
  <c r="F164" i="56"/>
  <c r="I141" i="56"/>
  <c r="I137" i="57"/>
  <c r="I137" i="44"/>
  <c r="I121" i="45"/>
  <c r="I115" i="53"/>
  <c r="I77" i="57"/>
  <c r="I17" i="56"/>
  <c r="I17" i="45"/>
  <c r="I16" i="45"/>
  <c r="I81" i="32"/>
  <c r="I82" i="24"/>
  <c r="I23" i="53"/>
  <c r="I21" i="53"/>
  <c r="I15" i="56"/>
  <c r="I15" i="45"/>
  <c r="I156" i="45"/>
  <c r="I141" i="32"/>
  <c r="F134" i="53"/>
  <c r="F134" i="58"/>
  <c r="F134" i="45"/>
  <c r="F121" i="57"/>
  <c r="F121" i="53"/>
  <c r="F121" i="44"/>
  <c r="F122" i="24"/>
  <c r="F121" i="56"/>
  <c r="F121" i="58"/>
  <c r="F121" i="45"/>
  <c r="F121" i="32"/>
  <c r="F87" i="57"/>
  <c r="F87" i="56"/>
  <c r="F87" i="45"/>
  <c r="F87" i="58"/>
  <c r="F87" i="32"/>
  <c r="L361" i="20"/>
  <c r="N361" i="20"/>
  <c r="Q361" i="20"/>
  <c r="K361" i="20"/>
  <c r="M361" i="20"/>
  <c r="O361" i="20"/>
  <c r="L665" i="20"/>
  <c r="I35" i="44"/>
  <c r="I134" i="32"/>
  <c r="R68" i="20"/>
  <c r="R59" i="20"/>
  <c r="R50" i="20"/>
  <c r="R106" i="17"/>
  <c r="R92" i="20"/>
  <c r="R90" i="20"/>
  <c r="R779" i="20"/>
  <c r="R574" i="20"/>
  <c r="J82" i="24"/>
  <c r="R89" i="20"/>
  <c r="R114" i="20"/>
  <c r="R76" i="17"/>
  <c r="R77" i="17"/>
  <c r="R75" i="17"/>
  <c r="R87" i="17"/>
  <c r="R87" i="20"/>
  <c r="R96" i="20"/>
  <c r="R105" i="20"/>
  <c r="R547" i="20"/>
  <c r="O140" i="20"/>
  <c r="M140" i="20"/>
  <c r="K140" i="20"/>
  <c r="Q140" i="20"/>
  <c r="N140" i="20"/>
  <c r="L140" i="20"/>
  <c r="O407" i="20"/>
  <c r="M407" i="20"/>
  <c r="K407" i="20"/>
  <c r="Q407" i="20"/>
  <c r="N407" i="20"/>
  <c r="I60" i="58" s="1"/>
  <c r="L407" i="20"/>
  <c r="Q426" i="20"/>
  <c r="I63" i="56" s="1"/>
  <c r="N426" i="20"/>
  <c r="L426" i="20"/>
  <c r="I63" i="45" s="1"/>
  <c r="O426" i="20"/>
  <c r="M426" i="20"/>
  <c r="K426" i="20"/>
  <c r="I63" i="44" s="1"/>
  <c r="Q795" i="20"/>
  <c r="N795" i="20"/>
  <c r="L795" i="20"/>
  <c r="O795" i="20"/>
  <c r="M795" i="20"/>
  <c r="K795" i="20"/>
  <c r="Q813" i="20"/>
  <c r="I110" i="56" s="1"/>
  <c r="N813" i="20"/>
  <c r="L813" i="20"/>
  <c r="O813" i="20"/>
  <c r="M813" i="20"/>
  <c r="K813" i="20"/>
  <c r="Q979" i="20"/>
  <c r="N979" i="20"/>
  <c r="L979" i="20"/>
  <c r="O979" i="20"/>
  <c r="N133" i="24" s="1"/>
  <c r="M979" i="20"/>
  <c r="K979" i="20"/>
  <c r="J1026" i="20"/>
  <c r="Q1100" i="20"/>
  <c r="N1100" i="20"/>
  <c r="L1100" i="20"/>
  <c r="O1100" i="20"/>
  <c r="I146" i="57" s="1"/>
  <c r="M1100" i="20"/>
  <c r="I146" i="53" s="1"/>
  <c r="K1100" i="20"/>
  <c r="J34" i="24"/>
  <c r="I33" i="44"/>
  <c r="K34" i="24"/>
  <c r="L167" i="20"/>
  <c r="I33" i="45"/>
  <c r="Q167" i="20"/>
  <c r="I33" i="56"/>
  <c r="K35" i="24"/>
  <c r="I34" i="45"/>
  <c r="P35" i="24"/>
  <c r="I34" i="56"/>
  <c r="K36" i="24"/>
  <c r="I35" i="45"/>
  <c r="P36" i="24"/>
  <c r="I35" i="56"/>
  <c r="K55" i="24"/>
  <c r="I54" i="45"/>
  <c r="P55" i="24"/>
  <c r="I54" i="56"/>
  <c r="I54" i="53"/>
  <c r="L55" i="24"/>
  <c r="I76" i="32"/>
  <c r="R537" i="20"/>
  <c r="I77" i="24"/>
  <c r="L79" i="24"/>
  <c r="I78" i="53"/>
  <c r="R556" i="20"/>
  <c r="J555" i="20"/>
  <c r="J83" i="24"/>
  <c r="I82" i="44"/>
  <c r="I82" i="57"/>
  <c r="K83" i="24"/>
  <c r="I82" i="45"/>
  <c r="P83" i="24"/>
  <c r="I82" i="56"/>
  <c r="R630" i="20"/>
  <c r="J629" i="20"/>
  <c r="M89" i="24"/>
  <c r="J89" i="24"/>
  <c r="I88" i="44"/>
  <c r="N89" i="24"/>
  <c r="R639" i="20"/>
  <c r="K638" i="20"/>
  <c r="I89" i="44" s="1"/>
  <c r="R648" i="20"/>
  <c r="J647" i="20"/>
  <c r="I90" i="58"/>
  <c r="J91" i="24"/>
  <c r="I90" i="44"/>
  <c r="I90" i="57"/>
  <c r="I93" i="45"/>
  <c r="P94" i="24"/>
  <c r="I93" i="56"/>
  <c r="M665" i="20"/>
  <c r="I93" i="53"/>
  <c r="R685" i="20"/>
  <c r="J684" i="20"/>
  <c r="M96" i="24"/>
  <c r="I95" i="58"/>
  <c r="J96" i="24"/>
  <c r="I95" i="44"/>
  <c r="N96" i="24"/>
  <c r="I95" i="57"/>
  <c r="P98" i="24"/>
  <c r="I97" i="56"/>
  <c r="R722" i="20"/>
  <c r="J721" i="20"/>
  <c r="I100" i="32" s="1"/>
  <c r="K103" i="24"/>
  <c r="I102" i="45"/>
  <c r="R824" i="20"/>
  <c r="J823" i="20"/>
  <c r="M113" i="24"/>
  <c r="N822" i="20"/>
  <c r="J113" i="24"/>
  <c r="K822" i="20"/>
  <c r="I112" i="44"/>
  <c r="K115" i="24"/>
  <c r="P115" i="24"/>
  <c r="I114" i="56"/>
  <c r="R860" i="20"/>
  <c r="J859" i="20"/>
  <c r="M117" i="24"/>
  <c r="J117" i="24"/>
  <c r="I116" i="44"/>
  <c r="N117" i="24"/>
  <c r="L119" i="24"/>
  <c r="M868" i="20"/>
  <c r="R870" i="20"/>
  <c r="J869" i="20"/>
  <c r="R897" i="20"/>
  <c r="J896" i="20"/>
  <c r="J122" i="24"/>
  <c r="I121" i="44"/>
  <c r="I121" i="57"/>
  <c r="L123" i="24"/>
  <c r="I122" i="53"/>
  <c r="R906" i="20"/>
  <c r="J905" i="20"/>
  <c r="K126" i="24"/>
  <c r="I125" i="45"/>
  <c r="I125" i="56"/>
  <c r="R989" i="20"/>
  <c r="J988" i="20"/>
  <c r="J134" i="24"/>
  <c r="I133" i="44"/>
  <c r="R1138" i="20"/>
  <c r="K1137" i="20"/>
  <c r="I151" i="57"/>
  <c r="K152" i="24"/>
  <c r="I151" i="45"/>
  <c r="I151" i="56"/>
  <c r="J162" i="24"/>
  <c r="I161" i="44"/>
  <c r="K162" i="24"/>
  <c r="I161" i="45"/>
  <c r="P162" i="24"/>
  <c r="L166" i="24"/>
  <c r="I165" i="53"/>
  <c r="R1248" i="20"/>
  <c r="J1247" i="20"/>
  <c r="R1202" i="20"/>
  <c r="J1201" i="20"/>
  <c r="M160" i="24"/>
  <c r="J160" i="24"/>
  <c r="I159" i="44"/>
  <c r="N160" i="24"/>
  <c r="I157" i="45"/>
  <c r="P158" i="24"/>
  <c r="I157" i="56"/>
  <c r="R1166" i="20"/>
  <c r="J1165" i="20"/>
  <c r="M156" i="24"/>
  <c r="I155" i="58"/>
  <c r="J156" i="24"/>
  <c r="I155" i="44"/>
  <c r="N156" i="24"/>
  <c r="I155" i="57"/>
  <c r="R1193" i="20"/>
  <c r="J1192" i="20"/>
  <c r="I158" i="58"/>
  <c r="R1175" i="20"/>
  <c r="J1174" i="20"/>
  <c r="M78" i="24"/>
  <c r="I77" i="58"/>
  <c r="N527" i="20"/>
  <c r="N78" i="24"/>
  <c r="L80" i="24"/>
  <c r="I79" i="53"/>
  <c r="R593" i="20"/>
  <c r="J592" i="20"/>
  <c r="M84" i="24"/>
  <c r="I83" i="58"/>
  <c r="N84" i="24"/>
  <c r="I83" i="57"/>
  <c r="P86" i="24"/>
  <c r="I85" i="56"/>
  <c r="N88" i="24"/>
  <c r="I87" i="57"/>
  <c r="P88" i="24"/>
  <c r="I87" i="56"/>
  <c r="I91" i="53"/>
  <c r="R657" i="20"/>
  <c r="J656" i="20"/>
  <c r="I91" i="58"/>
  <c r="N95" i="24"/>
  <c r="R694" i="20"/>
  <c r="J693" i="20"/>
  <c r="R693" i="20" s="1"/>
  <c r="N100" i="24"/>
  <c r="P100" i="24"/>
  <c r="I99" i="56"/>
  <c r="I101" i="53"/>
  <c r="R731" i="20"/>
  <c r="J730" i="20"/>
  <c r="M102" i="24"/>
  <c r="I101" i="58"/>
  <c r="K104" i="24"/>
  <c r="P104" i="24"/>
  <c r="I103" i="56"/>
  <c r="R833" i="20"/>
  <c r="J832" i="20"/>
  <c r="I114" i="24" s="1"/>
  <c r="I113" i="58"/>
  <c r="J116" i="24"/>
  <c r="N116" i="24"/>
  <c r="I115" i="57"/>
  <c r="P116" i="24"/>
  <c r="I115" i="56"/>
  <c r="I119" i="53"/>
  <c r="L120" i="24"/>
  <c r="P121" i="24"/>
  <c r="I120" i="56"/>
  <c r="P125" i="24"/>
  <c r="L125" i="24"/>
  <c r="I124" i="53"/>
  <c r="R934" i="20"/>
  <c r="J933" i="20"/>
  <c r="M127" i="24"/>
  <c r="I126" i="58"/>
  <c r="N127" i="24"/>
  <c r="I126" i="57"/>
  <c r="K129" i="24"/>
  <c r="I128" i="45"/>
  <c r="P129" i="24"/>
  <c r="I128" i="56"/>
  <c r="L129" i="24"/>
  <c r="I128" i="53"/>
  <c r="R962" i="20"/>
  <c r="K961" i="20"/>
  <c r="N131" i="24"/>
  <c r="I130" i="57"/>
  <c r="K131" i="24"/>
  <c r="I130" i="45"/>
  <c r="P131" i="24"/>
  <c r="I130" i="56"/>
  <c r="R998" i="20"/>
  <c r="K997" i="20"/>
  <c r="N135" i="24"/>
  <c r="I134" i="57"/>
  <c r="P135" i="24"/>
  <c r="I134" i="56"/>
  <c r="L139" i="24"/>
  <c r="I138" i="53"/>
  <c r="K141" i="24"/>
  <c r="I140" i="45"/>
  <c r="R1064" i="20"/>
  <c r="K1063" i="20"/>
  <c r="I141" i="44" s="1"/>
  <c r="N142" i="24"/>
  <c r="I141" i="57"/>
  <c r="R1083" i="20"/>
  <c r="J1082" i="20"/>
  <c r="R1120" i="20"/>
  <c r="K1119" i="20"/>
  <c r="I149" i="44" s="1"/>
  <c r="I149" i="57"/>
  <c r="I149" i="45"/>
  <c r="L154" i="24"/>
  <c r="I153" i="53"/>
  <c r="M154" i="24"/>
  <c r="I153" i="58"/>
  <c r="R1221" i="20"/>
  <c r="J1220" i="20"/>
  <c r="J163" i="24"/>
  <c r="I162" i="44"/>
  <c r="L164" i="24"/>
  <c r="I163" i="53"/>
  <c r="R1230" i="20"/>
  <c r="J1229" i="20"/>
  <c r="R1239" i="20"/>
  <c r="J1238" i="20"/>
  <c r="J165" i="24"/>
  <c r="I164" i="44"/>
  <c r="I32" i="32"/>
  <c r="R177" i="20"/>
  <c r="I33" i="24"/>
  <c r="L34" i="24"/>
  <c r="R187" i="20"/>
  <c r="J186" i="20"/>
  <c r="M34" i="24"/>
  <c r="N167" i="20"/>
  <c r="I33" i="58"/>
  <c r="M35" i="24"/>
  <c r="I34" i="58"/>
  <c r="R196" i="20"/>
  <c r="K195" i="20"/>
  <c r="N35" i="24"/>
  <c r="I34" i="57"/>
  <c r="R205" i="20"/>
  <c r="J204" i="20"/>
  <c r="R362" i="20"/>
  <c r="J361" i="20"/>
  <c r="N55" i="24"/>
  <c r="I54" i="57"/>
  <c r="N79" i="24"/>
  <c r="I78" i="57"/>
  <c r="K79" i="24"/>
  <c r="I78" i="45"/>
  <c r="P79" i="24"/>
  <c r="I78" i="56"/>
  <c r="L83" i="24"/>
  <c r="I82" i="53"/>
  <c r="R584" i="20"/>
  <c r="J583" i="20"/>
  <c r="M83" i="24"/>
  <c r="I82" i="58"/>
  <c r="R602" i="20"/>
  <c r="K601" i="20"/>
  <c r="N85" i="24"/>
  <c r="I84" i="57"/>
  <c r="P85" i="24"/>
  <c r="I84" i="56"/>
  <c r="K89" i="24"/>
  <c r="I88" i="45"/>
  <c r="L89" i="24"/>
  <c r="I88" i="53"/>
  <c r="L90" i="24"/>
  <c r="I89" i="53"/>
  <c r="K91" i="24"/>
  <c r="I90" i="45"/>
  <c r="P91" i="24"/>
  <c r="L91" i="24"/>
  <c r="I90" i="53"/>
  <c r="R667" i="20"/>
  <c r="J666" i="20"/>
  <c r="M94" i="24"/>
  <c r="I93" i="58"/>
  <c r="J94" i="24"/>
  <c r="N94" i="24"/>
  <c r="I93" i="57"/>
  <c r="K96" i="24"/>
  <c r="I95" i="45"/>
  <c r="L96" i="24"/>
  <c r="I95" i="53"/>
  <c r="R703" i="20"/>
  <c r="J702" i="20"/>
  <c r="M98" i="24"/>
  <c r="I97" i="58"/>
  <c r="J98" i="24"/>
  <c r="N98" i="24"/>
  <c r="I97" i="57"/>
  <c r="K101" i="24"/>
  <c r="I100" i="45"/>
  <c r="R740" i="20"/>
  <c r="J739" i="20"/>
  <c r="M103" i="24"/>
  <c r="I102" i="58"/>
  <c r="K113" i="24"/>
  <c r="L822" i="20"/>
  <c r="I112" i="45"/>
  <c r="L113" i="24"/>
  <c r="I112" i="53"/>
  <c r="R842" i="20"/>
  <c r="J841" i="20"/>
  <c r="M115" i="24"/>
  <c r="I114" i="58"/>
  <c r="J115" i="24"/>
  <c r="I114" i="44"/>
  <c r="N115" i="24"/>
  <c r="I114" i="57"/>
  <c r="K117" i="24"/>
  <c r="I116" i="45"/>
  <c r="L117" i="24"/>
  <c r="I116" i="53"/>
  <c r="N119" i="24"/>
  <c r="I118" i="57"/>
  <c r="P119" i="24"/>
  <c r="I118" i="56"/>
  <c r="L122" i="24"/>
  <c r="I121" i="53"/>
  <c r="N123" i="24"/>
  <c r="I122" i="57"/>
  <c r="P123" i="24"/>
  <c r="I122" i="56"/>
  <c r="R925" i="20"/>
  <c r="J924" i="20"/>
  <c r="M126" i="24"/>
  <c r="I125" i="58"/>
  <c r="R943" i="20"/>
  <c r="K942" i="20"/>
  <c r="K914" i="20" s="1"/>
  <c r="K128" i="24"/>
  <c r="I127" i="45"/>
  <c r="L134" i="24"/>
  <c r="I133" i="53"/>
  <c r="R1129" i="20"/>
  <c r="J1128" i="20"/>
  <c r="R1128" i="20" s="1"/>
  <c r="M151" i="24"/>
  <c r="I150" i="58"/>
  <c r="J151" i="24"/>
  <c r="I150" i="44"/>
  <c r="N151" i="24"/>
  <c r="I150" i="57"/>
  <c r="L152" i="24"/>
  <c r="I151" i="53"/>
  <c r="M152" i="24"/>
  <c r="I151" i="58"/>
  <c r="M153" i="24"/>
  <c r="I152" i="58"/>
  <c r="R1147" i="20"/>
  <c r="K1146" i="20"/>
  <c r="L162" i="24"/>
  <c r="I161" i="53"/>
  <c r="R1212" i="20"/>
  <c r="J1211" i="20"/>
  <c r="M162" i="24"/>
  <c r="I161" i="58"/>
  <c r="N166" i="24"/>
  <c r="I165" i="57"/>
  <c r="K166" i="24"/>
  <c r="I165" i="45"/>
  <c r="P166" i="24"/>
  <c r="I165" i="56"/>
  <c r="K160" i="24"/>
  <c r="I159" i="45"/>
  <c r="L160" i="24"/>
  <c r="I159" i="53"/>
  <c r="R1184" i="20"/>
  <c r="J1183" i="20"/>
  <c r="M158" i="24"/>
  <c r="I157" i="58"/>
  <c r="J158" i="24"/>
  <c r="I157" i="44"/>
  <c r="N158" i="24"/>
  <c r="I157" i="57"/>
  <c r="K156" i="24"/>
  <c r="I155" i="45"/>
  <c r="L156" i="24"/>
  <c r="I155" i="53"/>
  <c r="I158" i="57"/>
  <c r="N159" i="24"/>
  <c r="P159" i="24"/>
  <c r="I158" i="56"/>
  <c r="J157" i="24"/>
  <c r="I156" i="44"/>
  <c r="N157" i="24"/>
  <c r="N155" i="24" s="1"/>
  <c r="I156" i="57"/>
  <c r="P78" i="24"/>
  <c r="R565" i="20"/>
  <c r="J564" i="20"/>
  <c r="J80" i="24"/>
  <c r="I79" i="44"/>
  <c r="I83" i="56"/>
  <c r="R611" i="20"/>
  <c r="K610" i="20"/>
  <c r="L88" i="24"/>
  <c r="I87" i="53"/>
  <c r="R621" i="20"/>
  <c r="J620" i="20"/>
  <c r="I91" i="44"/>
  <c r="I91" i="56"/>
  <c r="I94" i="53"/>
  <c r="L95" i="24"/>
  <c r="R676" i="20"/>
  <c r="J675" i="20"/>
  <c r="P97" i="24"/>
  <c r="L100" i="24"/>
  <c r="I99" i="53"/>
  <c r="R713" i="20"/>
  <c r="J712" i="20"/>
  <c r="J102" i="24"/>
  <c r="K102" i="24"/>
  <c r="I101" i="45"/>
  <c r="P102" i="24"/>
  <c r="L104" i="24"/>
  <c r="I103" i="53"/>
  <c r="R749" i="20"/>
  <c r="J748" i="20"/>
  <c r="K114" i="24"/>
  <c r="I113" i="45"/>
  <c r="I113" i="56"/>
  <c r="R851" i="20"/>
  <c r="J850" i="20"/>
  <c r="R879" i="20"/>
  <c r="J878" i="20"/>
  <c r="I119" i="44"/>
  <c r="J120" i="24"/>
  <c r="N120" i="24"/>
  <c r="L121" i="24"/>
  <c r="I120" i="53"/>
  <c r="R888" i="20"/>
  <c r="J887" i="20"/>
  <c r="I120" i="58"/>
  <c r="R916" i="20"/>
  <c r="J915" i="20"/>
  <c r="I124" i="32" s="1"/>
  <c r="J125" i="24"/>
  <c r="I124" i="44"/>
  <c r="I124" i="57"/>
  <c r="P127" i="24"/>
  <c r="I126" i="56"/>
  <c r="R952" i="20"/>
  <c r="J951" i="20"/>
  <c r="J129" i="24"/>
  <c r="I128" i="44"/>
  <c r="I130" i="53"/>
  <c r="R971" i="20"/>
  <c r="J970" i="20"/>
  <c r="I132" i="24" s="1"/>
  <c r="J132" i="24"/>
  <c r="I131" i="44"/>
  <c r="R1037" i="20"/>
  <c r="J1036" i="20"/>
  <c r="I139" i="24" s="1"/>
  <c r="I138" i="58"/>
  <c r="J139" i="24"/>
  <c r="I138" i="44"/>
  <c r="N139" i="24"/>
  <c r="O1025" i="20"/>
  <c r="L140" i="24"/>
  <c r="I139" i="53"/>
  <c r="R1046" i="20"/>
  <c r="J1045" i="20"/>
  <c r="R1055" i="20"/>
  <c r="J1054" i="20"/>
  <c r="I140" i="58"/>
  <c r="J141" i="24"/>
  <c r="I140" i="44"/>
  <c r="I140" i="57"/>
  <c r="J145" i="24"/>
  <c r="I144" i="44"/>
  <c r="I144" i="45"/>
  <c r="K145" i="24"/>
  <c r="I149" i="53"/>
  <c r="I150" i="24"/>
  <c r="N1118" i="20"/>
  <c r="I153" i="57"/>
  <c r="I153" i="45"/>
  <c r="R1156" i="20"/>
  <c r="Q1155" i="20"/>
  <c r="K163" i="24"/>
  <c r="I162" i="45"/>
  <c r="J164" i="24"/>
  <c r="N164" i="24"/>
  <c r="P164" i="24"/>
  <c r="I163" i="56"/>
  <c r="K165" i="24"/>
  <c r="I164" i="53"/>
  <c r="I76" i="44"/>
  <c r="J77" i="24"/>
  <c r="Q77" i="24" s="1"/>
  <c r="F15" i="58"/>
  <c r="F16" i="24"/>
  <c r="I202" i="32"/>
  <c r="F156" i="58"/>
  <c r="F156" i="32"/>
  <c r="F156" i="56"/>
  <c r="F156" i="45"/>
  <c r="K92" i="17"/>
  <c r="F33" i="57"/>
  <c r="F33" i="53"/>
  <c r="F33" i="44"/>
  <c r="F34" i="24"/>
  <c r="F33" i="56"/>
  <c r="F33" i="58"/>
  <c r="F33" i="45"/>
  <c r="F33" i="32"/>
  <c r="F29" i="56"/>
  <c r="F29" i="53"/>
  <c r="F30" i="24"/>
  <c r="F29" i="57"/>
  <c r="F29" i="44"/>
  <c r="F163" i="32"/>
  <c r="F162" i="56"/>
  <c r="F162" i="45"/>
  <c r="F150" i="58"/>
  <c r="F151" i="24"/>
  <c r="F150" i="56"/>
  <c r="F150" i="53"/>
  <c r="F150" i="45"/>
  <c r="F150" i="57"/>
  <c r="F150" i="44"/>
  <c r="F150" i="32"/>
  <c r="F146" i="57"/>
  <c r="F146" i="53"/>
  <c r="F146" i="44"/>
  <c r="F147" i="24"/>
  <c r="F146" i="58"/>
  <c r="F146" i="32"/>
  <c r="F146" i="56"/>
  <c r="F146" i="45"/>
  <c r="Q1026" i="20"/>
  <c r="F132" i="53"/>
  <c r="F133" i="24"/>
  <c r="F132" i="58"/>
  <c r="F132" i="45"/>
  <c r="F125" i="44"/>
  <c r="F125" i="45"/>
  <c r="F110" i="53"/>
  <c r="F110" i="57"/>
  <c r="F108" i="57"/>
  <c r="F108" i="44"/>
  <c r="F108" i="53"/>
  <c r="F108" i="45"/>
  <c r="F100" i="56"/>
  <c r="F100" i="45"/>
  <c r="F100" i="53"/>
  <c r="F100" i="57"/>
  <c r="F100" i="58"/>
  <c r="F100" i="32"/>
  <c r="F101" i="24"/>
  <c r="F100" i="44"/>
  <c r="F96" i="57"/>
  <c r="F96" i="53"/>
  <c r="F96" i="56"/>
  <c r="F96" i="58"/>
  <c r="F91" i="57"/>
  <c r="F91" i="58"/>
  <c r="F90" i="45"/>
  <c r="F90" i="32"/>
  <c r="F90" i="53"/>
  <c r="F78" i="56"/>
  <c r="F78" i="58"/>
  <c r="F78" i="45"/>
  <c r="F78" i="32"/>
  <c r="F78" i="53"/>
  <c r="F79" i="24"/>
  <c r="F78" i="57"/>
  <c r="F78" i="44"/>
  <c r="F64" i="24"/>
  <c r="F60" i="56"/>
  <c r="F60" i="32"/>
  <c r="F60" i="57"/>
  <c r="F60" i="44"/>
  <c r="F52" i="57"/>
  <c r="F52" i="53"/>
  <c r="F53" i="24"/>
  <c r="F52" i="56"/>
  <c r="F52" i="45"/>
  <c r="F52" i="32"/>
  <c r="F47" i="57"/>
  <c r="F47" i="53"/>
  <c r="F47" i="44"/>
  <c r="F48" i="24"/>
  <c r="F47" i="56"/>
  <c r="F47" i="58"/>
  <c r="F47" i="45"/>
  <c r="F47" i="32"/>
  <c r="F34" i="56"/>
  <c r="F34" i="58"/>
  <c r="F34" i="45"/>
  <c r="F34" i="32"/>
  <c r="F34" i="53"/>
  <c r="F35" i="24"/>
  <c r="F34" i="57"/>
  <c r="F34" i="44"/>
  <c r="F32" i="56"/>
  <c r="F32" i="58"/>
  <c r="F32" i="45"/>
  <c r="F32" i="32"/>
  <c r="F32" i="57"/>
  <c r="F32" i="53"/>
  <c r="F32" i="44"/>
  <c r="F33" i="24"/>
  <c r="F27" i="56"/>
  <c r="F27" i="32"/>
  <c r="F17" i="58"/>
  <c r="F17" i="57"/>
  <c r="F17" i="44"/>
  <c r="M55" i="24"/>
  <c r="I54" i="58"/>
  <c r="J98" i="17"/>
  <c r="R98" i="17" s="1"/>
  <c r="R99" i="17"/>
  <c r="K85" i="17"/>
  <c r="J206" i="24" s="1"/>
  <c r="R86" i="17"/>
  <c r="I117" i="53"/>
  <c r="R53" i="17"/>
  <c r="M39" i="20"/>
  <c r="I14" i="53" s="1"/>
  <c r="Q39" i="20"/>
  <c r="O39" i="20"/>
  <c r="N15" i="24" s="1"/>
  <c r="K39" i="20"/>
  <c r="N39" i="20"/>
  <c r="M15" i="24" s="1"/>
  <c r="Q30" i="20"/>
  <c r="M30" i="20"/>
  <c r="K30" i="20"/>
  <c r="L30" i="20"/>
  <c r="O30" i="20"/>
  <c r="N30" i="20"/>
  <c r="R54" i="17"/>
  <c r="M804" i="20"/>
  <c r="I109" i="53" s="1"/>
  <c r="Q804" i="20"/>
  <c r="L804" i="20"/>
  <c r="O804" i="20"/>
  <c r="K804" i="20"/>
  <c r="N804" i="20"/>
  <c r="N499" i="20"/>
  <c r="M499" i="20"/>
  <c r="Q499" i="20"/>
  <c r="L499" i="20"/>
  <c r="O499" i="20"/>
  <c r="I72" i="57" s="1"/>
  <c r="K499" i="20"/>
  <c r="O490" i="20"/>
  <c r="K490" i="20"/>
  <c r="J72" i="24" s="1"/>
  <c r="N490" i="20"/>
  <c r="I71" i="58" s="1"/>
  <c r="M490" i="20"/>
  <c r="Q490" i="20"/>
  <c r="L490" i="20"/>
  <c r="M223" i="20"/>
  <c r="L39" i="24" s="1"/>
  <c r="Q223" i="20"/>
  <c r="L223" i="20"/>
  <c r="O223" i="20"/>
  <c r="K223" i="20"/>
  <c r="N223" i="20"/>
  <c r="O1073" i="20"/>
  <c r="K1073" i="20"/>
  <c r="N1073" i="20"/>
  <c r="M1073" i="20"/>
  <c r="Q1073" i="20"/>
  <c r="L1073" i="20"/>
  <c r="I143" i="45" s="1"/>
  <c r="O1091" i="20"/>
  <c r="K1091" i="20"/>
  <c r="N1091" i="20"/>
  <c r="M1091" i="20"/>
  <c r="Q1091" i="20"/>
  <c r="L1091" i="20"/>
  <c r="M1109" i="20"/>
  <c r="Q1109" i="20"/>
  <c r="I147" i="56" s="1"/>
  <c r="L1109" i="20"/>
  <c r="O1109" i="20"/>
  <c r="N148" i="24" s="1"/>
  <c r="K1109" i="20"/>
  <c r="N1109" i="20"/>
  <c r="R55" i="17"/>
  <c r="N463" i="20"/>
  <c r="M463" i="20"/>
  <c r="Q463" i="20"/>
  <c r="L463" i="20"/>
  <c r="O463" i="20"/>
  <c r="K463" i="20"/>
  <c r="Q352" i="20"/>
  <c r="L352" i="20"/>
  <c r="O352" i="20"/>
  <c r="K352" i="20"/>
  <c r="N352" i="20"/>
  <c r="M352" i="20"/>
  <c r="M315" i="20"/>
  <c r="Q315" i="20"/>
  <c r="L315" i="20"/>
  <c r="I48" i="45" s="1"/>
  <c r="O315" i="20"/>
  <c r="K315" i="20"/>
  <c r="N315" i="20"/>
  <c r="N306" i="20"/>
  <c r="M306" i="20"/>
  <c r="Q306" i="20"/>
  <c r="I47" i="56" s="1"/>
  <c r="L306" i="20"/>
  <c r="O306" i="20"/>
  <c r="K306" i="20"/>
  <c r="O297" i="20"/>
  <c r="K297" i="20"/>
  <c r="N297" i="20"/>
  <c r="M297" i="20"/>
  <c r="Q297" i="20"/>
  <c r="L297" i="20"/>
  <c r="Q288" i="20"/>
  <c r="L288" i="20"/>
  <c r="O288" i="20"/>
  <c r="K288" i="20"/>
  <c r="N288" i="20"/>
  <c r="M288" i="20"/>
  <c r="R124" i="20"/>
  <c r="M786" i="20"/>
  <c r="Q786" i="20"/>
  <c r="L786" i="20"/>
  <c r="O786" i="20"/>
  <c r="I107" i="57" s="1"/>
  <c r="K786" i="20"/>
  <c r="N786" i="20"/>
  <c r="Q444" i="20"/>
  <c r="L444" i="20"/>
  <c r="O444" i="20"/>
  <c r="K444" i="20"/>
  <c r="N444" i="20"/>
  <c r="M444" i="20"/>
  <c r="L66" i="24" s="1"/>
  <c r="M435" i="20"/>
  <c r="Q435" i="20"/>
  <c r="L435" i="20"/>
  <c r="O435" i="20"/>
  <c r="I64" i="57" s="1"/>
  <c r="K435" i="20"/>
  <c r="N435" i="20"/>
  <c r="O241" i="20"/>
  <c r="K241" i="20"/>
  <c r="I40" i="44" s="1"/>
  <c r="N241" i="20"/>
  <c r="M241" i="20"/>
  <c r="Q241" i="20"/>
  <c r="L241" i="20"/>
  <c r="R56" i="17"/>
  <c r="R59" i="17"/>
  <c r="R215" i="20"/>
  <c r="J214" i="20"/>
  <c r="J105" i="17"/>
  <c r="I210" i="24" s="1"/>
  <c r="I209" i="24" s="1"/>
  <c r="M453" i="20"/>
  <c r="Q453" i="20"/>
  <c r="L453" i="20"/>
  <c r="O453" i="20"/>
  <c r="K453" i="20"/>
  <c r="N453" i="20"/>
  <c r="R57" i="17"/>
  <c r="N380" i="20"/>
  <c r="M380" i="20"/>
  <c r="I57" i="53" s="1"/>
  <c r="Q380" i="20"/>
  <c r="L380" i="20"/>
  <c r="O380" i="20"/>
  <c r="K380" i="20"/>
  <c r="N481" i="20"/>
  <c r="M481" i="20"/>
  <c r="Q481" i="20"/>
  <c r="L481" i="20"/>
  <c r="O481" i="20"/>
  <c r="K481" i="20"/>
  <c r="J71" i="24" s="1"/>
  <c r="O472" i="20"/>
  <c r="K472" i="20"/>
  <c r="N472" i="20"/>
  <c r="M472" i="20"/>
  <c r="I69" i="53" s="1"/>
  <c r="Q472" i="20"/>
  <c r="L472" i="20"/>
  <c r="N398" i="20"/>
  <c r="M398" i="20"/>
  <c r="Q398" i="20"/>
  <c r="L398" i="20"/>
  <c r="O398" i="20"/>
  <c r="K398" i="20"/>
  <c r="I59" i="44" s="1"/>
  <c r="O389" i="20"/>
  <c r="K389" i="20"/>
  <c r="N389" i="20"/>
  <c r="M389" i="20"/>
  <c r="L59" i="24" s="1"/>
  <c r="Q389" i="20"/>
  <c r="L389" i="20"/>
  <c r="R88" i="20"/>
  <c r="K85" i="20"/>
  <c r="R58" i="17"/>
  <c r="Q131" i="20"/>
  <c r="O131" i="20"/>
  <c r="K131" i="20"/>
  <c r="N131" i="20"/>
  <c r="M27" i="24" s="1"/>
  <c r="M131" i="20"/>
  <c r="Q232" i="20"/>
  <c r="L232" i="20"/>
  <c r="O232" i="20"/>
  <c r="K232" i="20"/>
  <c r="J40" i="24" s="1"/>
  <c r="N232" i="20"/>
  <c r="M232" i="20"/>
  <c r="K573" i="20"/>
  <c r="I141" i="24"/>
  <c r="I140" i="32"/>
  <c r="I140" i="24"/>
  <c r="I139" i="32"/>
  <c r="I129" i="24"/>
  <c r="I128" i="32"/>
  <c r="I125" i="24"/>
  <c r="I120" i="24"/>
  <c r="I119" i="32"/>
  <c r="I104" i="24"/>
  <c r="I103" i="32"/>
  <c r="R675" i="20"/>
  <c r="I162" i="24"/>
  <c r="I161" i="32"/>
  <c r="J153" i="24"/>
  <c r="I152" i="44"/>
  <c r="I151" i="24"/>
  <c r="I150" i="32"/>
  <c r="J128" i="24"/>
  <c r="I127" i="44"/>
  <c r="I126" i="24"/>
  <c r="I125" i="32"/>
  <c r="I115" i="24"/>
  <c r="I114" i="32"/>
  <c r="I98" i="24"/>
  <c r="I97" i="32"/>
  <c r="I94" i="24"/>
  <c r="I93" i="32"/>
  <c r="J573" i="20"/>
  <c r="I83" i="24"/>
  <c r="I82" i="32"/>
  <c r="J41" i="24"/>
  <c r="I36" i="24"/>
  <c r="I35" i="32"/>
  <c r="J35" i="24"/>
  <c r="I34" i="44"/>
  <c r="I165" i="24"/>
  <c r="I164" i="32"/>
  <c r="J150" i="24"/>
  <c r="I113" i="32"/>
  <c r="I102" i="24"/>
  <c r="I101" i="32"/>
  <c r="I96" i="32"/>
  <c r="I97" i="24"/>
  <c r="I92" i="24"/>
  <c r="I91" i="32"/>
  <c r="R656" i="20"/>
  <c r="I155" i="32"/>
  <c r="I156" i="24"/>
  <c r="I166" i="24"/>
  <c r="I165" i="32"/>
  <c r="J152" i="24"/>
  <c r="I151" i="44"/>
  <c r="I133" i="32"/>
  <c r="I134" i="24"/>
  <c r="I112" i="32"/>
  <c r="I113" i="24"/>
  <c r="I96" i="24"/>
  <c r="I95" i="32"/>
  <c r="J147" i="24"/>
  <c r="I146" i="44"/>
  <c r="N147" i="24"/>
  <c r="R1027" i="20"/>
  <c r="J133" i="24"/>
  <c r="I132" i="44"/>
  <c r="K133" i="24"/>
  <c r="P133" i="24"/>
  <c r="I132" i="56"/>
  <c r="Q960" i="20"/>
  <c r="I108" i="53"/>
  <c r="L109" i="24"/>
  <c r="M109" i="24"/>
  <c r="I108" i="58"/>
  <c r="L64" i="24"/>
  <c r="I63" i="53"/>
  <c r="R427" i="20"/>
  <c r="J426" i="20"/>
  <c r="I63" i="58"/>
  <c r="K61" i="24"/>
  <c r="I60" i="45"/>
  <c r="L61" i="24"/>
  <c r="I60" i="53"/>
  <c r="P28" i="24"/>
  <c r="I27" i="56"/>
  <c r="P154" i="24"/>
  <c r="I153" i="56"/>
  <c r="R620" i="20"/>
  <c r="I88" i="24"/>
  <c r="I87" i="32"/>
  <c r="J86" i="24"/>
  <c r="I85" i="44"/>
  <c r="I158" i="24"/>
  <c r="J85" i="24"/>
  <c r="I84" i="44"/>
  <c r="J142" i="24"/>
  <c r="R997" i="20"/>
  <c r="I127" i="24"/>
  <c r="I126" i="32"/>
  <c r="I84" i="24"/>
  <c r="I83" i="32"/>
  <c r="I156" i="32"/>
  <c r="I157" i="24"/>
  <c r="I158" i="32"/>
  <c r="I159" i="24"/>
  <c r="I122" i="24"/>
  <c r="I119" i="24"/>
  <c r="I118" i="32"/>
  <c r="I91" i="24"/>
  <c r="I90" i="32"/>
  <c r="J90" i="24"/>
  <c r="I88" i="32"/>
  <c r="I79" i="24"/>
  <c r="I78" i="32"/>
  <c r="R555" i="20"/>
  <c r="L147" i="24"/>
  <c r="R1101" i="20"/>
  <c r="J1100" i="20"/>
  <c r="M147" i="24"/>
  <c r="I146" i="58"/>
  <c r="R1026" i="20"/>
  <c r="L133" i="24"/>
  <c r="I132" i="53"/>
  <c r="R980" i="20"/>
  <c r="J979" i="20"/>
  <c r="M133" i="24"/>
  <c r="I132" i="58"/>
  <c r="N111" i="24"/>
  <c r="I110" i="57"/>
  <c r="K111" i="24"/>
  <c r="I110" i="45"/>
  <c r="P111" i="24"/>
  <c r="I108" i="44"/>
  <c r="J109" i="24"/>
  <c r="I108" i="45"/>
  <c r="P109" i="24"/>
  <c r="I108" i="56"/>
  <c r="N64" i="24"/>
  <c r="O416" i="20"/>
  <c r="I63" i="57"/>
  <c r="K64" i="24"/>
  <c r="P64" i="24"/>
  <c r="R408" i="20"/>
  <c r="J407" i="20"/>
  <c r="M61" i="24"/>
  <c r="K370" i="20"/>
  <c r="I60" i="57"/>
  <c r="R141" i="20"/>
  <c r="J140" i="20"/>
  <c r="M28" i="24"/>
  <c r="I27" i="58"/>
  <c r="J28" i="24"/>
  <c r="I27" i="44"/>
  <c r="N28" i="24"/>
  <c r="I27" i="57"/>
  <c r="R814" i="20"/>
  <c r="J813" i="20"/>
  <c r="R796" i="20"/>
  <c r="J795" i="20"/>
  <c r="I207" i="32"/>
  <c r="I208" i="24"/>
  <c r="I137" i="56"/>
  <c r="K79" i="17"/>
  <c r="R80" i="17"/>
  <c r="K70" i="17"/>
  <c r="R71" i="17"/>
  <c r="K73" i="17"/>
  <c r="R73" i="17" s="1"/>
  <c r="R74" i="17"/>
  <c r="I187" i="32"/>
  <c r="I188" i="24"/>
  <c r="Q188" i="24" s="1"/>
  <c r="M29" i="20"/>
  <c r="L14" i="24"/>
  <c r="I13" i="53"/>
  <c r="I14" i="58"/>
  <c r="I14" i="57"/>
  <c r="P15" i="24"/>
  <c r="I14" i="56"/>
  <c r="I186" i="32"/>
  <c r="I187" i="24"/>
  <c r="Q187" i="24" s="1"/>
  <c r="R49" i="20"/>
  <c r="J48" i="20"/>
  <c r="I15" i="32" s="1"/>
  <c r="R58" i="20"/>
  <c r="J57" i="20"/>
  <c r="R57" i="20" s="1"/>
  <c r="I13" i="58"/>
  <c r="M14" i="24"/>
  <c r="I13" i="57"/>
  <c r="O29" i="20"/>
  <c r="N14" i="24"/>
  <c r="K29" i="20"/>
  <c r="J14" i="24"/>
  <c r="I13" i="44"/>
  <c r="I13" i="56"/>
  <c r="Q29" i="20"/>
  <c r="P14" i="24"/>
  <c r="J15" i="24"/>
  <c r="I14" i="44"/>
  <c r="L15" i="24"/>
  <c r="R67" i="20"/>
  <c r="J66" i="20"/>
  <c r="I18" i="24" s="1"/>
  <c r="L40" i="24"/>
  <c r="I39" i="53"/>
  <c r="M40" i="24"/>
  <c r="I39" i="58"/>
  <c r="K40" i="24"/>
  <c r="I39" i="45"/>
  <c r="J131" i="20"/>
  <c r="J27" i="24"/>
  <c r="I26" i="44"/>
  <c r="I192" i="24"/>
  <c r="Q192" i="24" s="1"/>
  <c r="I191" i="32"/>
  <c r="P59" i="24"/>
  <c r="I58" i="56"/>
  <c r="J389" i="20"/>
  <c r="R390" i="20"/>
  <c r="I58" i="44"/>
  <c r="J59" i="24"/>
  <c r="N60" i="24"/>
  <c r="I59" i="57"/>
  <c r="I59" i="56"/>
  <c r="P60" i="24"/>
  <c r="P70" i="24"/>
  <c r="I69" i="56"/>
  <c r="I69" i="58"/>
  <c r="M70" i="24"/>
  <c r="I69" i="57"/>
  <c r="N70" i="24"/>
  <c r="N71" i="24"/>
  <c r="I70" i="57"/>
  <c r="P71" i="24"/>
  <c r="I70" i="56"/>
  <c r="M71" i="24"/>
  <c r="I70" i="58"/>
  <c r="R95" i="20"/>
  <c r="J94" i="20"/>
  <c r="R104" i="20"/>
  <c r="J103" i="20"/>
  <c r="R113" i="20"/>
  <c r="J112" i="20"/>
  <c r="L370" i="20"/>
  <c r="K58" i="24"/>
  <c r="I57" i="45"/>
  <c r="L58" i="24"/>
  <c r="M370" i="20"/>
  <c r="M58" i="24"/>
  <c r="I57" i="58"/>
  <c r="R418" i="20"/>
  <c r="Q417" i="20"/>
  <c r="K76" i="20"/>
  <c r="R335" i="20"/>
  <c r="J334" i="20"/>
  <c r="M67" i="24"/>
  <c r="I66" i="58"/>
  <c r="N67" i="24"/>
  <c r="I66" i="57"/>
  <c r="K67" i="24"/>
  <c r="I66" i="45"/>
  <c r="I66" i="53"/>
  <c r="L67" i="24"/>
  <c r="I189" i="32"/>
  <c r="I190" i="24"/>
  <c r="Q190" i="24" s="1"/>
  <c r="I199" i="44"/>
  <c r="I198" i="44" s="1"/>
  <c r="K69" i="17"/>
  <c r="I40" i="56"/>
  <c r="P41" i="24"/>
  <c r="J241" i="20"/>
  <c r="R242" i="20"/>
  <c r="R436" i="20"/>
  <c r="J435" i="20"/>
  <c r="J65" i="24"/>
  <c r="I64" i="44"/>
  <c r="P65" i="24"/>
  <c r="I64" i="56"/>
  <c r="R445" i="20"/>
  <c r="J444" i="20"/>
  <c r="J66" i="24"/>
  <c r="I65" i="44"/>
  <c r="R787" i="20"/>
  <c r="J786" i="20"/>
  <c r="I107" i="32" s="1"/>
  <c r="I107" i="44"/>
  <c r="J108" i="24"/>
  <c r="K776" i="20"/>
  <c r="P108" i="24"/>
  <c r="I107" i="56"/>
  <c r="L46" i="24"/>
  <c r="I45" i="53"/>
  <c r="I45" i="58"/>
  <c r="I45" i="44"/>
  <c r="J46" i="24"/>
  <c r="K46" i="24"/>
  <c r="L278" i="20"/>
  <c r="I45" i="45"/>
  <c r="J297" i="20"/>
  <c r="R298" i="20"/>
  <c r="I46" i="44"/>
  <c r="J47" i="24"/>
  <c r="I47" i="57"/>
  <c r="P48" i="24"/>
  <c r="J306" i="20"/>
  <c r="R307" i="20"/>
  <c r="J315" i="20"/>
  <c r="R316" i="20"/>
  <c r="I48" i="44"/>
  <c r="K49" i="24"/>
  <c r="L54" i="24"/>
  <c r="L50" i="24" s="1"/>
  <c r="I53" i="53"/>
  <c r="M324" i="20"/>
  <c r="N324" i="20"/>
  <c r="I53" i="58"/>
  <c r="M54" i="24"/>
  <c r="O324" i="20"/>
  <c r="P54" i="24"/>
  <c r="I53" i="56"/>
  <c r="N69" i="24"/>
  <c r="I68" i="57"/>
  <c r="Q462" i="20"/>
  <c r="P69" i="24"/>
  <c r="I68" i="56"/>
  <c r="R464" i="20"/>
  <c r="J463" i="20"/>
  <c r="I189" i="24"/>
  <c r="Q189" i="24" s="1"/>
  <c r="I188" i="32"/>
  <c r="J1109" i="20"/>
  <c r="R1110" i="20"/>
  <c r="I147" i="44"/>
  <c r="J148" i="24"/>
  <c r="I147" i="45"/>
  <c r="K148" i="24"/>
  <c r="I147" i="53"/>
  <c r="L148" i="24"/>
  <c r="I145" i="45"/>
  <c r="K146" i="24"/>
  <c r="J1091" i="20"/>
  <c r="R1091" i="20" s="1"/>
  <c r="R1092" i="20"/>
  <c r="I145" i="44"/>
  <c r="J146" i="24"/>
  <c r="L1072" i="20"/>
  <c r="K144" i="24"/>
  <c r="L144" i="24"/>
  <c r="I143" i="53"/>
  <c r="N1072" i="20"/>
  <c r="O1072" i="20"/>
  <c r="N144" i="24"/>
  <c r="I143" i="57"/>
  <c r="K122" i="20"/>
  <c r="R224" i="20"/>
  <c r="J223" i="20"/>
  <c r="I38" i="32" s="1"/>
  <c r="I38" i="44"/>
  <c r="P39" i="24"/>
  <c r="Q213" i="20"/>
  <c r="I38" i="56"/>
  <c r="P72" i="24"/>
  <c r="I71" i="56"/>
  <c r="J490" i="20"/>
  <c r="I72" i="24" s="1"/>
  <c r="R491" i="20"/>
  <c r="N73" i="24"/>
  <c r="I72" i="56"/>
  <c r="P73" i="24"/>
  <c r="J499" i="20"/>
  <c r="R500" i="20"/>
  <c r="M110" i="24"/>
  <c r="I109" i="58"/>
  <c r="I109" i="57"/>
  <c r="N110" i="24"/>
  <c r="K110" i="24"/>
  <c r="I109" i="45"/>
  <c r="L110" i="24"/>
  <c r="R251" i="20"/>
  <c r="J250" i="20"/>
  <c r="R233" i="20"/>
  <c r="J232" i="20"/>
  <c r="N40" i="24"/>
  <c r="I39" i="57"/>
  <c r="I39" i="56"/>
  <c r="P40" i="24"/>
  <c r="M121" i="20"/>
  <c r="I26" i="58"/>
  <c r="N121" i="20"/>
  <c r="O121" i="20"/>
  <c r="N27" i="24"/>
  <c r="I26" i="57"/>
  <c r="Q121" i="20"/>
  <c r="I203" i="44"/>
  <c r="I202" i="44" s="1"/>
  <c r="K78" i="17"/>
  <c r="I20" i="44"/>
  <c r="J21" i="24"/>
  <c r="Q371" i="20"/>
  <c r="R372" i="20"/>
  <c r="K59" i="24"/>
  <c r="I58" i="45"/>
  <c r="I58" i="53"/>
  <c r="I58" i="58"/>
  <c r="M59" i="24"/>
  <c r="I58" i="57"/>
  <c r="N59" i="24"/>
  <c r="J60" i="24"/>
  <c r="K60" i="24"/>
  <c r="I59" i="45"/>
  <c r="J398" i="20"/>
  <c r="R399" i="20"/>
  <c r="K70" i="24"/>
  <c r="I69" i="45"/>
  <c r="L70" i="24"/>
  <c r="J472" i="20"/>
  <c r="R473" i="20"/>
  <c r="I69" i="44"/>
  <c r="J70" i="24"/>
  <c r="K71" i="24"/>
  <c r="I70" i="45"/>
  <c r="J481" i="20"/>
  <c r="R481" i="20" s="1"/>
  <c r="R482" i="20"/>
  <c r="I57" i="57"/>
  <c r="N58" i="24"/>
  <c r="P58" i="24"/>
  <c r="I57" i="56"/>
  <c r="R381" i="20"/>
  <c r="J380" i="20"/>
  <c r="I191" i="24"/>
  <c r="I190" i="32"/>
  <c r="I201" i="44"/>
  <c r="I200" i="44" s="1"/>
  <c r="R454" i="20"/>
  <c r="J453" i="20"/>
  <c r="I67" i="24" s="1"/>
  <c r="J67" i="24"/>
  <c r="I66" i="44"/>
  <c r="I66" i="56"/>
  <c r="P67" i="24"/>
  <c r="I209" i="32"/>
  <c r="I208" i="32" s="1"/>
  <c r="J104" i="17"/>
  <c r="I38" i="24"/>
  <c r="I37" i="32"/>
  <c r="R214" i="20"/>
  <c r="I192" i="44"/>
  <c r="J193" i="24"/>
  <c r="Q193" i="24" s="1"/>
  <c r="K41" i="24"/>
  <c r="I40" i="53"/>
  <c r="L41" i="24"/>
  <c r="I40" i="58"/>
  <c r="M41" i="24"/>
  <c r="I40" i="57"/>
  <c r="N41" i="24"/>
  <c r="M65" i="24"/>
  <c r="I64" i="58"/>
  <c r="N65" i="24"/>
  <c r="K65" i="24"/>
  <c r="I64" i="45"/>
  <c r="I64" i="53"/>
  <c r="L65" i="24"/>
  <c r="I65" i="53"/>
  <c r="M66" i="24"/>
  <c r="I65" i="58"/>
  <c r="I65" i="57"/>
  <c r="N66" i="24"/>
  <c r="I65" i="56"/>
  <c r="P66" i="24"/>
  <c r="Q777" i="20"/>
  <c r="R778" i="20"/>
  <c r="I107" i="58"/>
  <c r="M108" i="24"/>
  <c r="N108" i="24"/>
  <c r="O776" i="20"/>
  <c r="L776" i="20"/>
  <c r="L108" i="24"/>
  <c r="I107" i="53"/>
  <c r="R159" i="20"/>
  <c r="J158" i="20"/>
  <c r="J288" i="20"/>
  <c r="J278" i="20" s="1"/>
  <c r="R289" i="20"/>
  <c r="I45" i="56"/>
  <c r="P46" i="24"/>
  <c r="K47" i="24"/>
  <c r="I46" i="45"/>
  <c r="L47" i="24"/>
  <c r="I46" i="53"/>
  <c r="I46" i="58"/>
  <c r="M47" i="24"/>
  <c r="I46" i="57"/>
  <c r="N47" i="24"/>
  <c r="J48" i="24"/>
  <c r="I47" i="44"/>
  <c r="K48" i="24"/>
  <c r="I47" i="45"/>
  <c r="I47" i="53"/>
  <c r="L48" i="24"/>
  <c r="I48" i="58"/>
  <c r="M49" i="24"/>
  <c r="I48" i="57"/>
  <c r="N49" i="24"/>
  <c r="I48" i="56"/>
  <c r="P49" i="24"/>
  <c r="R344" i="20"/>
  <c r="J343" i="20"/>
  <c r="J352" i="20"/>
  <c r="R353" i="20"/>
  <c r="I53" i="44"/>
  <c r="J54" i="24"/>
  <c r="K324" i="20"/>
  <c r="I53" i="45"/>
  <c r="K54" i="24"/>
  <c r="K50" i="24" s="1"/>
  <c r="L324" i="20"/>
  <c r="J69" i="24"/>
  <c r="I68" i="44"/>
  <c r="L462" i="20"/>
  <c r="K69" i="24"/>
  <c r="I68" i="45"/>
  <c r="M462" i="20"/>
  <c r="L69" i="24"/>
  <c r="I68" i="53"/>
  <c r="M69" i="24"/>
  <c r="I68" i="58"/>
  <c r="I147" i="58"/>
  <c r="M148" i="24"/>
  <c r="I147" i="57"/>
  <c r="P148" i="24"/>
  <c r="I145" i="56"/>
  <c r="P146" i="24"/>
  <c r="I145" i="58"/>
  <c r="M146" i="24"/>
  <c r="I145" i="57"/>
  <c r="N146" i="24"/>
  <c r="P144" i="24"/>
  <c r="I143" i="56"/>
  <c r="J1073" i="20"/>
  <c r="R1074" i="20"/>
  <c r="J144" i="24"/>
  <c r="I143" i="44"/>
  <c r="R150" i="20"/>
  <c r="J149" i="20"/>
  <c r="M39" i="24"/>
  <c r="N213" i="20"/>
  <c r="I38" i="58"/>
  <c r="O213" i="20"/>
  <c r="N39" i="24"/>
  <c r="I38" i="57"/>
  <c r="I38" i="45"/>
  <c r="K39" i="24"/>
  <c r="M213" i="20"/>
  <c r="I38" i="53"/>
  <c r="K72" i="24"/>
  <c r="I71" i="45"/>
  <c r="L72" i="24"/>
  <c r="I71" i="53"/>
  <c r="M72" i="24"/>
  <c r="I71" i="57"/>
  <c r="N72" i="24"/>
  <c r="J73" i="24"/>
  <c r="I71" i="44"/>
  <c r="I72" i="44"/>
  <c r="I72" i="45"/>
  <c r="K73" i="24"/>
  <c r="I72" i="53"/>
  <c r="L73" i="24"/>
  <c r="R86" i="20"/>
  <c r="J85" i="20"/>
  <c r="R805" i="20"/>
  <c r="J804" i="20"/>
  <c r="I110" i="24" s="1"/>
  <c r="P110" i="24"/>
  <c r="I109" i="56"/>
  <c r="I28" i="24"/>
  <c r="I27" i="32"/>
  <c r="I61" i="24"/>
  <c r="J416" i="20"/>
  <c r="I64" i="24"/>
  <c r="I63" i="32"/>
  <c r="N25" i="24"/>
  <c r="I110" i="32"/>
  <c r="I111" i="24"/>
  <c r="I108" i="32"/>
  <c r="I109" i="24"/>
  <c r="J200" i="24"/>
  <c r="J199" i="24" s="1"/>
  <c r="R66" i="20"/>
  <c r="I17" i="32"/>
  <c r="R48" i="20"/>
  <c r="I16" i="24"/>
  <c r="R85" i="20"/>
  <c r="I20" i="32"/>
  <c r="I21" i="24"/>
  <c r="I28" i="32"/>
  <c r="R149" i="20"/>
  <c r="I144" i="24"/>
  <c r="R1073" i="20"/>
  <c r="I143" i="32"/>
  <c r="I54" i="24"/>
  <c r="I53" i="32"/>
  <c r="R352" i="20"/>
  <c r="P107" i="24"/>
  <c r="P106" i="24" s="1"/>
  <c r="R777" i="20"/>
  <c r="I106" i="56"/>
  <c r="Q776" i="20"/>
  <c r="I70" i="24"/>
  <c r="I69" i="32"/>
  <c r="R472" i="20"/>
  <c r="I60" i="24"/>
  <c r="R398" i="20"/>
  <c r="I59" i="32"/>
  <c r="P57" i="24"/>
  <c r="I56" i="56"/>
  <c r="R371" i="20"/>
  <c r="Q370" i="20"/>
  <c r="R499" i="20"/>
  <c r="I73" i="24"/>
  <c r="I72" i="32"/>
  <c r="R490" i="20"/>
  <c r="R223" i="20"/>
  <c r="I49" i="24"/>
  <c r="R315" i="20"/>
  <c r="I48" i="32"/>
  <c r="I48" i="24"/>
  <c r="I47" i="32"/>
  <c r="R306" i="20"/>
  <c r="I47" i="24"/>
  <c r="R297" i="20"/>
  <c r="I46" i="32"/>
  <c r="R786" i="20"/>
  <c r="I65" i="32"/>
  <c r="I66" i="24"/>
  <c r="R444" i="20"/>
  <c r="I65" i="24"/>
  <c r="R435" i="20"/>
  <c r="I64" i="32"/>
  <c r="I24" i="24"/>
  <c r="Q24" i="24" s="1"/>
  <c r="I23" i="32"/>
  <c r="R112" i="20"/>
  <c r="R103" i="20"/>
  <c r="I22" i="32"/>
  <c r="I23" i="24"/>
  <c r="R94" i="20"/>
  <c r="I21" i="32"/>
  <c r="I22" i="24"/>
  <c r="I58" i="32"/>
  <c r="I59" i="24"/>
  <c r="R389" i="20"/>
  <c r="R343" i="20"/>
  <c r="I52" i="32"/>
  <c r="I53" i="24"/>
  <c r="I45" i="32"/>
  <c r="R158" i="20"/>
  <c r="I29" i="32"/>
  <c r="I30" i="24"/>
  <c r="I66" i="32"/>
  <c r="I58" i="24"/>
  <c r="R380" i="20"/>
  <c r="I57" i="32"/>
  <c r="I70" i="32"/>
  <c r="I40" i="24"/>
  <c r="R232" i="20"/>
  <c r="I39" i="32"/>
  <c r="R250" i="20"/>
  <c r="I41" i="32"/>
  <c r="I42" i="24"/>
  <c r="J26" i="24"/>
  <c r="I25" i="44"/>
  <c r="K121" i="20"/>
  <c r="I146" i="24"/>
  <c r="I148" i="24"/>
  <c r="R1109" i="20"/>
  <c r="I147" i="32"/>
  <c r="J462" i="20"/>
  <c r="I68" i="32"/>
  <c r="R463" i="20"/>
  <c r="I69" i="24"/>
  <c r="I40" i="32"/>
  <c r="I41" i="24"/>
  <c r="R241" i="20"/>
  <c r="I52" i="24"/>
  <c r="R334" i="20"/>
  <c r="I51" i="32"/>
  <c r="I19" i="44"/>
  <c r="K75" i="20"/>
  <c r="P63" i="24"/>
  <c r="Q63" i="24" s="1"/>
  <c r="I62" i="56"/>
  <c r="R417" i="20"/>
  <c r="Q416" i="20"/>
  <c r="I26" i="32"/>
  <c r="I27" i="24"/>
  <c r="P62" i="24"/>
  <c r="I223" i="57"/>
  <c r="I222" i="57" s="1"/>
  <c r="I227" i="57" s="1"/>
  <c r="O156" i="17"/>
  <c r="O160" i="17" s="1"/>
  <c r="N224" i="24"/>
  <c r="N223" i="24" s="1"/>
  <c r="N228" i="24" s="1"/>
  <c r="L224" i="24"/>
  <c r="L223" i="24" s="1"/>
  <c r="L228" i="24" s="1"/>
  <c r="I223" i="53"/>
  <c r="I222" i="53" s="1"/>
  <c r="I227" i="53" s="1"/>
  <c r="M156" i="17"/>
  <c r="M160" i="17" s="1"/>
  <c r="N156" i="17"/>
  <c r="N160" i="17" s="1"/>
  <c r="M224" i="24"/>
  <c r="M223" i="24" s="1"/>
  <c r="M228" i="24" s="1"/>
  <c r="I223" i="58"/>
  <c r="I222" i="58" s="1"/>
  <c r="I227" i="58" s="1"/>
  <c r="I223" i="45"/>
  <c r="I222" i="45" s="1"/>
  <c r="I227" i="45" s="1"/>
  <c r="L156" i="17"/>
  <c r="L160" i="17" s="1"/>
  <c r="K224" i="24"/>
  <c r="K223" i="24" s="1"/>
  <c r="K228" i="24" s="1"/>
  <c r="R526" i="20" l="1"/>
  <c r="I384" i="75"/>
  <c r="I386" i="75" s="1"/>
  <c r="F355" i="75"/>
  <c r="F354" i="75" s="1"/>
  <c r="G69" i="17"/>
  <c r="H16" i="54"/>
  <c r="H18" i="54" s="1"/>
  <c r="R583" i="20"/>
  <c r="R1211" i="20"/>
  <c r="R1174" i="20"/>
  <c r="R933" i="20"/>
  <c r="R1054" i="20"/>
  <c r="G232" i="20"/>
  <c r="G204" i="20"/>
  <c r="O462" i="20"/>
  <c r="N462" i="20"/>
  <c r="K1072" i="20"/>
  <c r="R140" i="20"/>
  <c r="K167" i="20"/>
  <c r="B14" i="66"/>
  <c r="I61" i="32"/>
  <c r="I61" i="44"/>
  <c r="I43" i="45"/>
  <c r="N62" i="24"/>
  <c r="I67" i="57"/>
  <c r="I43" i="44"/>
  <c r="Q21" i="24"/>
  <c r="I67" i="45"/>
  <c r="P68" i="24"/>
  <c r="L87" i="24"/>
  <c r="Q107" i="24"/>
  <c r="Q40" i="24"/>
  <c r="I12" i="56"/>
  <c r="I227" i="56"/>
  <c r="O13" i="54"/>
  <c r="O15" i="54" s="1"/>
  <c r="L13" i="54"/>
  <c r="L15" i="54" s="1"/>
  <c r="G13" i="54"/>
  <c r="G15" i="54" s="1"/>
  <c r="L6" i="67"/>
  <c r="G186" i="57"/>
  <c r="G190" i="57"/>
  <c r="G190" i="53"/>
  <c r="I53" i="17"/>
  <c r="H342" i="75" s="1"/>
  <c r="BE342" i="75" s="1"/>
  <c r="B129" i="32"/>
  <c r="J6" i="67"/>
  <c r="H6" i="67"/>
  <c r="G6" i="67"/>
  <c r="K6" i="67"/>
  <c r="P145" i="24"/>
  <c r="I144" i="56"/>
  <c r="F63" i="75"/>
  <c r="F63" i="32"/>
  <c r="F63" i="44"/>
  <c r="F63" i="56"/>
  <c r="F63" i="53"/>
  <c r="F63" i="58"/>
  <c r="F63" i="45"/>
  <c r="Q41" i="24"/>
  <c r="I145" i="32"/>
  <c r="I71" i="24"/>
  <c r="I46" i="24"/>
  <c r="I116" i="24"/>
  <c r="I115" i="32"/>
  <c r="L125" i="17"/>
  <c r="I215" i="45"/>
  <c r="I214" i="45" s="1"/>
  <c r="K216" i="24"/>
  <c r="K215" i="24" s="1"/>
  <c r="L132" i="17"/>
  <c r="I217" i="45"/>
  <c r="I216" i="45" s="1"/>
  <c r="Q78" i="17"/>
  <c r="I203" i="56"/>
  <c r="I202" i="56" s="1"/>
  <c r="N207" i="24"/>
  <c r="I206" i="57"/>
  <c r="F244" i="75"/>
  <c r="L173" i="17"/>
  <c r="L180" i="17" s="1"/>
  <c r="N173" i="17"/>
  <c r="N180" i="17" s="1"/>
  <c r="I56" i="24"/>
  <c r="Q57" i="24"/>
  <c r="I36" i="32"/>
  <c r="R453" i="20"/>
  <c r="R288" i="20"/>
  <c r="I108" i="24"/>
  <c r="I106" i="24" s="1"/>
  <c r="I71" i="32"/>
  <c r="I109" i="32"/>
  <c r="I105" i="32" s="1"/>
  <c r="Q1072" i="20"/>
  <c r="I49" i="53"/>
  <c r="I39" i="44"/>
  <c r="R79" i="17"/>
  <c r="J204" i="24"/>
  <c r="J203" i="24" s="1"/>
  <c r="I138" i="32"/>
  <c r="J207" i="24"/>
  <c r="I206" i="44"/>
  <c r="I100" i="24"/>
  <c r="I99" i="32"/>
  <c r="I79" i="32"/>
  <c r="I80" i="24"/>
  <c r="J527" i="20"/>
  <c r="I34" i="24"/>
  <c r="I33" i="32"/>
  <c r="L118" i="24"/>
  <c r="I123" i="24"/>
  <c r="I122" i="32"/>
  <c r="I89" i="24"/>
  <c r="J619" i="20"/>
  <c r="R629" i="20"/>
  <c r="P147" i="24"/>
  <c r="I146" i="56"/>
  <c r="J111" i="24"/>
  <c r="I110" i="44"/>
  <c r="M111" i="24"/>
  <c r="I110" i="58"/>
  <c r="N776" i="20"/>
  <c r="I108" i="57"/>
  <c r="N109" i="24"/>
  <c r="M64" i="24"/>
  <c r="M62" i="24" s="1"/>
  <c r="N416" i="20"/>
  <c r="I60" i="56"/>
  <c r="P61" i="24"/>
  <c r="P56" i="24" s="1"/>
  <c r="F27" i="58"/>
  <c r="F28" i="24"/>
  <c r="F27" i="45"/>
  <c r="F27" i="57"/>
  <c r="F27" i="53"/>
  <c r="F27" i="44"/>
  <c r="F91" i="75"/>
  <c r="F92" i="24"/>
  <c r="F91" i="53"/>
  <c r="F91" i="32"/>
  <c r="F91" i="44"/>
  <c r="F91" i="45"/>
  <c r="F91" i="56"/>
  <c r="F110" i="75"/>
  <c r="F110" i="56"/>
  <c r="F110" i="44"/>
  <c r="F110" i="45"/>
  <c r="F110" i="32"/>
  <c r="F110" i="58"/>
  <c r="F111" i="24"/>
  <c r="I149" i="56"/>
  <c r="P150" i="24"/>
  <c r="Q1118" i="20"/>
  <c r="I16" i="32"/>
  <c r="I55" i="24"/>
  <c r="R361" i="20"/>
  <c r="I163" i="32"/>
  <c r="R1229" i="20"/>
  <c r="I164" i="24"/>
  <c r="I145" i="24"/>
  <c r="I144" i="32"/>
  <c r="I121" i="32"/>
  <c r="R896" i="20"/>
  <c r="J868" i="20"/>
  <c r="L111" i="17"/>
  <c r="K212" i="24"/>
  <c r="K211" i="24" s="1"/>
  <c r="I211" i="45"/>
  <c r="I210" i="45" s="1"/>
  <c r="L118" i="17"/>
  <c r="I213" i="45"/>
  <c r="I212" i="45" s="1"/>
  <c r="K214" i="24"/>
  <c r="K213" i="24" s="1"/>
  <c r="O69" i="17"/>
  <c r="N200" i="24"/>
  <c r="N199" i="24" s="1"/>
  <c r="N78" i="17"/>
  <c r="I203" i="58"/>
  <c r="I202" i="58" s="1"/>
  <c r="M173" i="17"/>
  <c r="M180" i="17" s="1"/>
  <c r="O173" i="17"/>
  <c r="O180" i="17" s="1"/>
  <c r="I61" i="56"/>
  <c r="J324" i="20"/>
  <c r="Q59" i="24"/>
  <c r="J143" i="24"/>
  <c r="Q259" i="20"/>
  <c r="I54" i="32"/>
  <c r="J914" i="20"/>
  <c r="I131" i="32"/>
  <c r="I26" i="53"/>
  <c r="L27" i="24"/>
  <c r="I59" i="53"/>
  <c r="I55" i="53" s="1"/>
  <c r="L60" i="24"/>
  <c r="L56" i="24" s="1"/>
  <c r="I70" i="53"/>
  <c r="I67" i="53" s="1"/>
  <c r="L71" i="24"/>
  <c r="L68" i="24" s="1"/>
  <c r="J58" i="24"/>
  <c r="Q58" i="24" s="1"/>
  <c r="I57" i="44"/>
  <c r="I40" i="45"/>
  <c r="I36" i="45" s="1"/>
  <c r="L213" i="20"/>
  <c r="K66" i="24"/>
  <c r="K62" i="24" s="1"/>
  <c r="L416" i="20"/>
  <c r="I65" i="45"/>
  <c r="I105" i="57"/>
  <c r="N46" i="24"/>
  <c r="I45" i="57"/>
  <c r="I43" i="57" s="1"/>
  <c r="P47" i="24"/>
  <c r="I46" i="56"/>
  <c r="K278" i="20"/>
  <c r="J49" i="24"/>
  <c r="J44" i="24" s="1"/>
  <c r="M278" i="20"/>
  <c r="I48" i="53"/>
  <c r="L49" i="24"/>
  <c r="L44" i="24" s="1"/>
  <c r="N54" i="24"/>
  <c r="I53" i="57"/>
  <c r="M1072" i="20"/>
  <c r="I145" i="53"/>
  <c r="L146" i="24"/>
  <c r="Q146" i="24" s="1"/>
  <c r="J39" i="24"/>
  <c r="K213" i="20"/>
  <c r="K259" i="20" s="1"/>
  <c r="I72" i="58"/>
  <c r="M73" i="24"/>
  <c r="M68" i="24" s="1"/>
  <c r="I109" i="44"/>
  <c r="I105" i="44" s="1"/>
  <c r="J110" i="24"/>
  <c r="Q110" i="24" s="1"/>
  <c r="F63" i="57"/>
  <c r="F37" i="32"/>
  <c r="F37" i="57"/>
  <c r="F38" i="24"/>
  <c r="G213" i="20"/>
  <c r="M204" i="24"/>
  <c r="M203" i="24" s="1"/>
  <c r="L508" i="20"/>
  <c r="Q191" i="24"/>
  <c r="R70" i="17"/>
  <c r="P138" i="24"/>
  <c r="Q1025" i="20"/>
  <c r="I95" i="24"/>
  <c r="J665" i="20"/>
  <c r="I94" i="32"/>
  <c r="I92" i="32" s="1"/>
  <c r="I86" i="53"/>
  <c r="I157" i="32"/>
  <c r="R1183" i="20"/>
  <c r="J135" i="24"/>
  <c r="I134" i="44"/>
  <c r="I154" i="57"/>
  <c r="L960" i="20"/>
  <c r="I132" i="45"/>
  <c r="M416" i="20"/>
  <c r="J61" i="24"/>
  <c r="I60" i="44"/>
  <c r="J55" i="24"/>
  <c r="I54" i="44"/>
  <c r="F96" i="44"/>
  <c r="F96" i="45"/>
  <c r="F97" i="24"/>
  <c r="F96" i="32"/>
  <c r="F125" i="75"/>
  <c r="F125" i="53"/>
  <c r="F125" i="56"/>
  <c r="F126" i="24"/>
  <c r="F125" i="57"/>
  <c r="L36" i="24"/>
  <c r="I35" i="53"/>
  <c r="I78" i="24"/>
  <c r="I75" i="24" s="1"/>
  <c r="I77" i="32"/>
  <c r="K85" i="24"/>
  <c r="I84" i="45"/>
  <c r="K90" i="24"/>
  <c r="I89" i="45"/>
  <c r="I93" i="44"/>
  <c r="R666" i="20"/>
  <c r="M101" i="24"/>
  <c r="I100" i="58"/>
  <c r="N101" i="24"/>
  <c r="I100" i="57"/>
  <c r="J103" i="24"/>
  <c r="I102" i="44"/>
  <c r="I112" i="58"/>
  <c r="R823" i="20"/>
  <c r="N113" i="24"/>
  <c r="I112" i="57"/>
  <c r="K119" i="24"/>
  <c r="I118" i="45"/>
  <c r="K123" i="24"/>
  <c r="I122" i="45"/>
  <c r="L126" i="24"/>
  <c r="I125" i="53"/>
  <c r="M134" i="24"/>
  <c r="R988" i="20"/>
  <c r="I133" i="58"/>
  <c r="N134" i="24"/>
  <c r="I133" i="57"/>
  <c r="P153" i="24"/>
  <c r="I152" i="56"/>
  <c r="R1146" i="20"/>
  <c r="O1164" i="20"/>
  <c r="K159" i="24"/>
  <c r="I158" i="45"/>
  <c r="I154" i="45" s="1"/>
  <c r="K80" i="24"/>
  <c r="I79" i="45"/>
  <c r="L86" i="24"/>
  <c r="I85" i="53"/>
  <c r="J97" i="24"/>
  <c r="I96" i="44"/>
  <c r="M97" i="24"/>
  <c r="I96" i="58"/>
  <c r="I101" i="44"/>
  <c r="R730" i="20"/>
  <c r="N104" i="24"/>
  <c r="I103" i="57"/>
  <c r="J114" i="24"/>
  <c r="J112" i="24" s="1"/>
  <c r="I113" i="44"/>
  <c r="N121" i="24"/>
  <c r="I120" i="57"/>
  <c r="I131" i="24"/>
  <c r="I130" i="32"/>
  <c r="K132" i="24"/>
  <c r="I131" i="45"/>
  <c r="L132" i="24"/>
  <c r="I131" i="53"/>
  <c r="K139" i="24"/>
  <c r="I138" i="45"/>
  <c r="N140" i="24"/>
  <c r="N137" i="24" s="1"/>
  <c r="I139" i="57"/>
  <c r="L141" i="24"/>
  <c r="I140" i="53"/>
  <c r="M145" i="24"/>
  <c r="I144" i="58"/>
  <c r="N154" i="24"/>
  <c r="R1155" i="20"/>
  <c r="L163" i="24"/>
  <c r="I162" i="53"/>
  <c r="I160" i="53" s="1"/>
  <c r="I43" i="53"/>
  <c r="I121" i="24"/>
  <c r="I120" i="32"/>
  <c r="N118" i="24"/>
  <c r="F17" i="32"/>
  <c r="F17" i="45"/>
  <c r="F17" i="53"/>
  <c r="F162" i="44"/>
  <c r="F162" i="32"/>
  <c r="F162" i="53"/>
  <c r="F283" i="75"/>
  <c r="F15" i="75"/>
  <c r="F15" i="53"/>
  <c r="F15" i="44"/>
  <c r="F15" i="56"/>
  <c r="F15" i="57"/>
  <c r="F15" i="32"/>
  <c r="F15" i="45"/>
  <c r="F202" i="75"/>
  <c r="I85" i="32"/>
  <c r="I80" i="32" s="1"/>
  <c r="I124" i="45"/>
  <c r="Q91" i="24"/>
  <c r="F29" i="32"/>
  <c r="F29" i="58"/>
  <c r="F40" i="75"/>
  <c r="F40" i="44"/>
  <c r="F40" i="58"/>
  <c r="F207" i="75"/>
  <c r="F85" i="32"/>
  <c r="F85" i="56"/>
  <c r="F85" i="45"/>
  <c r="F85" i="58"/>
  <c r="F86" i="24"/>
  <c r="F153" i="32"/>
  <c r="F153" i="44"/>
  <c r="F153" i="58"/>
  <c r="F153" i="57"/>
  <c r="F126" i="32"/>
  <c r="F127" i="24"/>
  <c r="F95" i="75"/>
  <c r="F95" i="53"/>
  <c r="F96" i="24"/>
  <c r="F95" i="56"/>
  <c r="F95" i="45"/>
  <c r="F95" i="58"/>
  <c r="F95" i="57"/>
  <c r="F346" i="75"/>
  <c r="F190" i="44"/>
  <c r="F190" i="56"/>
  <c r="F342" i="75"/>
  <c r="F186" i="45"/>
  <c r="F186" i="57"/>
  <c r="J208" i="24"/>
  <c r="Q208" i="24" s="1"/>
  <c r="I207" i="44"/>
  <c r="F126" i="57"/>
  <c r="F103" i="57"/>
  <c r="N90" i="24"/>
  <c r="I89" i="57"/>
  <c r="F194" i="45"/>
  <c r="F151" i="45"/>
  <c r="F151" i="57"/>
  <c r="F102" i="32"/>
  <c r="F102" i="53"/>
  <c r="R951" i="20"/>
  <c r="F107" i="75"/>
  <c r="F107" i="53"/>
  <c r="F218" i="75"/>
  <c r="F232" i="75"/>
  <c r="F255" i="75"/>
  <c r="F58" i="75"/>
  <c r="F58" i="53"/>
  <c r="F59" i="24"/>
  <c r="F58" i="56"/>
  <c r="F58" i="45"/>
  <c r="P212" i="24"/>
  <c r="P211" i="24" s="1"/>
  <c r="I211" i="56"/>
  <c r="I210" i="56" s="1"/>
  <c r="N139" i="17"/>
  <c r="M220" i="24"/>
  <c r="M219" i="24" s="1"/>
  <c r="I219" i="58"/>
  <c r="I218" i="58" s="1"/>
  <c r="M72" i="17"/>
  <c r="I201" i="53"/>
  <c r="I200" i="53" s="1"/>
  <c r="G381" i="75"/>
  <c r="G225" i="57"/>
  <c r="B329" i="75"/>
  <c r="B173" i="44"/>
  <c r="G350" i="75"/>
  <c r="G194" i="44"/>
  <c r="G194" i="45"/>
  <c r="F107" i="56"/>
  <c r="F54" i="75"/>
  <c r="F54" i="53"/>
  <c r="F55" i="24"/>
  <c r="F54" i="56"/>
  <c r="F54" i="45"/>
  <c r="G1146" i="20"/>
  <c r="G1082" i="20"/>
  <c r="G961" i="20"/>
  <c r="G942" i="20"/>
  <c r="G869" i="20"/>
  <c r="G841" i="20"/>
  <c r="G804" i="20"/>
  <c r="G730" i="20"/>
  <c r="A98" i="53"/>
  <c r="A98" i="56"/>
  <c r="A99" i="24"/>
  <c r="A98" i="32"/>
  <c r="A98" i="45"/>
  <c r="A98" i="44"/>
  <c r="G675" i="20"/>
  <c r="G490" i="20"/>
  <c r="G481" i="20"/>
  <c r="A61" i="75"/>
  <c r="A61" i="57"/>
  <c r="A61" i="53"/>
  <c r="A61" i="44"/>
  <c r="A61" i="45"/>
  <c r="A61" i="56"/>
  <c r="G398" i="20"/>
  <c r="I44" i="32"/>
  <c r="I43" i="32" s="1"/>
  <c r="I45" i="24"/>
  <c r="F39" i="75"/>
  <c r="F39" i="53"/>
  <c r="F40" i="24"/>
  <c r="F39" i="56"/>
  <c r="F39" i="45"/>
  <c r="G1165" i="20"/>
  <c r="G1119" i="20"/>
  <c r="G823" i="20"/>
  <c r="G601" i="20"/>
  <c r="G564" i="20"/>
  <c r="A67" i="75"/>
  <c r="A67" i="58"/>
  <c r="A67" i="53"/>
  <c r="A67" i="45"/>
  <c r="A68" i="24"/>
  <c r="A67" i="32"/>
  <c r="G453" i="20"/>
  <c r="G444" i="20"/>
  <c r="I50" i="32"/>
  <c r="I51" i="24"/>
  <c r="G315" i="20"/>
  <c r="G297" i="20"/>
  <c r="A43" i="75"/>
  <c r="A43" i="56"/>
  <c r="A43" i="45"/>
  <c r="A43" i="57"/>
  <c r="A44" i="24"/>
  <c r="A43" i="32"/>
  <c r="M42" i="24"/>
  <c r="M37" i="24" s="1"/>
  <c r="I41" i="58"/>
  <c r="A192" i="75"/>
  <c r="K173" i="17"/>
  <c r="K180" i="17" s="1"/>
  <c r="G915" i="20"/>
  <c r="S636" i="20"/>
  <c r="G546" i="20"/>
  <c r="G352" i="20"/>
  <c r="A24" i="75"/>
  <c r="A24" i="56"/>
  <c r="A24" i="45"/>
  <c r="F224" i="75"/>
  <c r="A180" i="75"/>
  <c r="I8" i="58"/>
  <c r="M10" i="24"/>
  <c r="W7" i="66" s="1"/>
  <c r="I8" i="56"/>
  <c r="P10" i="24"/>
  <c r="AL7" i="66" s="1"/>
  <c r="I227" i="44"/>
  <c r="A36" i="53"/>
  <c r="S1237" i="20"/>
  <c r="S1233" i="20"/>
  <c r="S1228" i="20"/>
  <c r="Q173" i="17"/>
  <c r="Q180" i="17" s="1"/>
  <c r="G119" i="17"/>
  <c r="F369" i="75" s="1"/>
  <c r="F368" i="75" s="1"/>
  <c r="N13" i="24"/>
  <c r="G85" i="20"/>
  <c r="F20" i="45" s="1"/>
  <c r="F19" i="45"/>
  <c r="I17" i="24"/>
  <c r="N29" i="20"/>
  <c r="C8" i="20"/>
  <c r="K44" i="24"/>
  <c r="J106" i="24"/>
  <c r="I61" i="58"/>
  <c r="I93" i="24"/>
  <c r="M25" i="24"/>
  <c r="I148" i="57"/>
  <c r="P81" i="24"/>
  <c r="I154" i="58"/>
  <c r="I67" i="32"/>
  <c r="I67" i="56"/>
  <c r="N68" i="24"/>
  <c r="P124" i="24"/>
  <c r="I80" i="56"/>
  <c r="G30" i="20"/>
  <c r="G29" i="20" s="1"/>
  <c r="C80" i="45"/>
  <c r="C80" i="58"/>
  <c r="I57" i="17"/>
  <c r="H346" i="75" s="1"/>
  <c r="P346" i="75" s="1"/>
  <c r="G186" i="53"/>
  <c r="B136" i="58"/>
  <c r="B105" i="32"/>
  <c r="C92" i="58"/>
  <c r="B149" i="24"/>
  <c r="B148" i="32"/>
  <c r="B105" i="53"/>
  <c r="B98" i="44"/>
  <c r="B98" i="57"/>
  <c r="C93" i="24"/>
  <c r="B192" i="53"/>
  <c r="B188" i="58"/>
  <c r="G194" i="57"/>
  <c r="G194" i="56"/>
  <c r="I86" i="20"/>
  <c r="S86" i="20" s="1"/>
  <c r="S57" i="17"/>
  <c r="I118" i="20"/>
  <c r="S118" i="20" s="1"/>
  <c r="I400" i="20"/>
  <c r="S400" i="20" s="1"/>
  <c r="I504" i="20"/>
  <c r="S504" i="20" s="1"/>
  <c r="I374" i="20"/>
  <c r="S374" i="20" s="1"/>
  <c r="I82" i="20"/>
  <c r="S82" i="20" s="1"/>
  <c r="I396" i="20"/>
  <c r="S396" i="20" s="1"/>
  <c r="I105" i="20"/>
  <c r="S105" i="20" s="1"/>
  <c r="I77" i="20"/>
  <c r="I388" i="20"/>
  <c r="S388" i="20" s="1"/>
  <c r="I119" i="20"/>
  <c r="S119" i="20" s="1"/>
  <c r="I106" i="20"/>
  <c r="S106" i="20" s="1"/>
  <c r="I120" i="20"/>
  <c r="S120" i="20" s="1"/>
  <c r="I96" i="20"/>
  <c r="S96" i="20" s="1"/>
  <c r="I410" i="20"/>
  <c r="S410" i="20" s="1"/>
  <c r="I390" i="20"/>
  <c r="S390" i="20" s="1"/>
  <c r="I379" i="20"/>
  <c r="S379" i="20" s="1"/>
  <c r="I405" i="20"/>
  <c r="S405" i="20" s="1"/>
  <c r="I378" i="20"/>
  <c r="S378" i="20" s="1"/>
  <c r="I404" i="20"/>
  <c r="S404" i="20" s="1"/>
  <c r="I402" i="20"/>
  <c r="S402" i="20" s="1"/>
  <c r="I392" i="20"/>
  <c r="S392" i="20" s="1"/>
  <c r="I415" i="20"/>
  <c r="S415" i="20" s="1"/>
  <c r="I391" i="20"/>
  <c r="S391" i="20" s="1"/>
  <c r="I409" i="20"/>
  <c r="S409" i="20" s="1"/>
  <c r="I99" i="20"/>
  <c r="S99" i="20" s="1"/>
  <c r="G18" i="53"/>
  <c r="I81" i="20"/>
  <c r="S81" i="20" s="1"/>
  <c r="I109" i="20"/>
  <c r="S109" i="20" s="1"/>
  <c r="I93" i="20"/>
  <c r="S93" i="20" s="1"/>
  <c r="I110" i="20"/>
  <c r="S110" i="20" s="1"/>
  <c r="I89" i="20"/>
  <c r="S89" i="20" s="1"/>
  <c r="I79" i="20"/>
  <c r="S79" i="20" s="1"/>
  <c r="I80" i="20"/>
  <c r="S80" i="20" s="1"/>
  <c r="I113" i="20"/>
  <c r="S113" i="20" s="1"/>
  <c r="G18" i="57"/>
  <c r="I87" i="20"/>
  <c r="S87" i="20" s="1"/>
  <c r="I100" i="20"/>
  <c r="S100" i="20" s="1"/>
  <c r="I116" i="20"/>
  <c r="S116" i="20" s="1"/>
  <c r="I78" i="20"/>
  <c r="S78" i="20" s="1"/>
  <c r="I97" i="20"/>
  <c r="S97" i="20" s="1"/>
  <c r="I115" i="20"/>
  <c r="S115" i="20" s="1"/>
  <c r="I84" i="20"/>
  <c r="S84" i="20" s="1"/>
  <c r="G19" i="24"/>
  <c r="I395" i="20"/>
  <c r="S395" i="20" s="1"/>
  <c r="I101" i="20"/>
  <c r="S101" i="20" s="1"/>
  <c r="I401" i="20"/>
  <c r="S401" i="20" s="1"/>
  <c r="G181" i="58"/>
  <c r="G202" i="56"/>
  <c r="B61" i="75"/>
  <c r="B61" i="32"/>
  <c r="B42" i="75"/>
  <c r="B43" i="24"/>
  <c r="C18" i="45"/>
  <c r="C19" i="24"/>
  <c r="G343" i="75"/>
  <c r="G187" i="45"/>
  <c r="G187" i="53"/>
  <c r="B86" i="75"/>
  <c r="B86" i="53"/>
  <c r="B86" i="32"/>
  <c r="G195" i="32"/>
  <c r="G195" i="45"/>
  <c r="G347" i="75"/>
  <c r="I58" i="17"/>
  <c r="H191" i="56" s="1"/>
  <c r="AN191" i="56" s="1"/>
  <c r="G191" i="32"/>
  <c r="I54" i="17"/>
  <c r="H343" i="75" s="1"/>
  <c r="K343" i="75" s="1"/>
  <c r="I385" i="20"/>
  <c r="S385" i="20" s="1"/>
  <c r="G56" i="24"/>
  <c r="I377" i="20"/>
  <c r="S377" i="20" s="1"/>
  <c r="I403" i="20"/>
  <c r="S403" i="20" s="1"/>
  <c r="I393" i="20"/>
  <c r="S393" i="20" s="1"/>
  <c r="I414" i="20"/>
  <c r="S414" i="20" s="1"/>
  <c r="I384" i="20"/>
  <c r="S384" i="20" s="1"/>
  <c r="G55" i="53"/>
  <c r="I372" i="20"/>
  <c r="S372" i="20" s="1"/>
  <c r="I399" i="20"/>
  <c r="S399" i="20" s="1"/>
  <c r="I381" i="20"/>
  <c r="S381" i="20" s="1"/>
  <c r="I406" i="20"/>
  <c r="S406" i="20" s="1"/>
  <c r="I373" i="20"/>
  <c r="S373" i="20" s="1"/>
  <c r="G55" i="44"/>
  <c r="I413" i="20"/>
  <c r="S413" i="20" s="1"/>
  <c r="I397" i="20"/>
  <c r="S397" i="20" s="1"/>
  <c r="G55" i="58"/>
  <c r="I394" i="20"/>
  <c r="S394" i="20" s="1"/>
  <c r="I376" i="20"/>
  <c r="S376" i="20" s="1"/>
  <c r="I92" i="20"/>
  <c r="S92" i="20" s="1"/>
  <c r="I107" i="20"/>
  <c r="S107" i="20" s="1"/>
  <c r="I108" i="20"/>
  <c r="S108" i="20" s="1"/>
  <c r="I83" i="20"/>
  <c r="S83" i="20" s="1"/>
  <c r="I102" i="20"/>
  <c r="S102" i="20" s="1"/>
  <c r="I90" i="20"/>
  <c r="S90" i="20" s="1"/>
  <c r="I104" i="20"/>
  <c r="S104" i="20" s="1"/>
  <c r="I88" i="20"/>
  <c r="S88" i="20" s="1"/>
  <c r="I111" i="20"/>
  <c r="S111" i="20" s="1"/>
  <c r="I95" i="20"/>
  <c r="S95" i="20" s="1"/>
  <c r="I114" i="20"/>
  <c r="S114" i="20" s="1"/>
  <c r="G18" i="45"/>
  <c r="G18" i="44"/>
  <c r="I98" i="20"/>
  <c r="S98" i="20" s="1"/>
  <c r="G18" i="56"/>
  <c r="G18" i="58"/>
  <c r="G202" i="58"/>
  <c r="G202" i="53"/>
  <c r="I80" i="17"/>
  <c r="S80" i="17" s="1"/>
  <c r="G191" i="53"/>
  <c r="G187" i="44"/>
  <c r="B87" i="24"/>
  <c r="C18" i="56"/>
  <c r="C81" i="24"/>
  <c r="C80" i="32"/>
  <c r="C80" i="44"/>
  <c r="B189" i="45"/>
  <c r="I345" i="20"/>
  <c r="S345" i="20" s="1"/>
  <c r="G191" i="45"/>
  <c r="G187" i="57"/>
  <c r="B61" i="44"/>
  <c r="B86" i="56"/>
  <c r="C18" i="57"/>
  <c r="B194" i="24"/>
  <c r="B174" i="53"/>
  <c r="B174" i="45"/>
  <c r="I304" i="20"/>
  <c r="S304" i="20" s="1"/>
  <c r="I321" i="20"/>
  <c r="S321" i="20" s="1"/>
  <c r="G191" i="57"/>
  <c r="G191" i="44"/>
  <c r="G188" i="24"/>
  <c r="G187" i="58"/>
  <c r="B61" i="57"/>
  <c r="I62" i="17"/>
  <c r="H351" i="75" s="1"/>
  <c r="P351" i="75" s="1"/>
  <c r="B86" i="57"/>
  <c r="B86" i="45"/>
  <c r="C18" i="44"/>
  <c r="C18" i="53"/>
  <c r="G196" i="24"/>
  <c r="G61" i="32"/>
  <c r="G192" i="24"/>
  <c r="G191" i="58"/>
  <c r="G187" i="32"/>
  <c r="G187" i="56"/>
  <c r="B61" i="58"/>
  <c r="B86" i="44"/>
  <c r="B86" i="58"/>
  <c r="B170" i="44"/>
  <c r="C18" i="32"/>
  <c r="G195" i="56"/>
  <c r="I456" i="20"/>
  <c r="S456" i="20" s="1"/>
  <c r="I478" i="20"/>
  <c r="S478" i="20" s="1"/>
  <c r="I495" i="20"/>
  <c r="S495" i="20" s="1"/>
  <c r="G175" i="53"/>
  <c r="I433" i="20"/>
  <c r="S433" i="20" s="1"/>
  <c r="G67" i="53"/>
  <c r="I445" i="20"/>
  <c r="S445" i="20" s="1"/>
  <c r="I439" i="20"/>
  <c r="S439" i="20" s="1"/>
  <c r="I454" i="20"/>
  <c r="I422" i="20"/>
  <c r="S422" i="20" s="1"/>
  <c r="I470" i="20"/>
  <c r="S470" i="20" s="1"/>
  <c r="G172" i="24"/>
  <c r="G339" i="75"/>
  <c r="G183" i="45"/>
  <c r="G183" i="53"/>
  <c r="G183" i="44"/>
  <c r="G183" i="32"/>
  <c r="I90" i="17"/>
  <c r="S90" i="17" s="1"/>
  <c r="G204" i="57"/>
  <c r="G180" i="75"/>
  <c r="G170" i="45"/>
  <c r="G170" i="57"/>
  <c r="B210" i="53"/>
  <c r="B210" i="45"/>
  <c r="I474" i="20"/>
  <c r="S474" i="20" s="1"/>
  <c r="G183" i="58"/>
  <c r="G175" i="45"/>
  <c r="I461" i="20"/>
  <c r="S461" i="20" s="1"/>
  <c r="I430" i="20"/>
  <c r="S430" i="20" s="1"/>
  <c r="I487" i="20"/>
  <c r="S487" i="20" s="1"/>
  <c r="I501" i="20"/>
  <c r="S501" i="20" s="1"/>
  <c r="I440" i="20"/>
  <c r="S440" i="20" s="1"/>
  <c r="C123" i="57"/>
  <c r="G210" i="57"/>
  <c r="I115" i="17"/>
  <c r="S115" i="17" s="1"/>
  <c r="I494" i="20"/>
  <c r="S494" i="20" s="1"/>
  <c r="I455" i="20"/>
  <c r="S455" i="20" s="1"/>
  <c r="I479" i="20"/>
  <c r="S479" i="20" s="1"/>
  <c r="I438" i="20"/>
  <c r="S438" i="20" s="1"/>
  <c r="G204" i="45"/>
  <c r="G183" i="56"/>
  <c r="G61" i="58"/>
  <c r="I460" i="20"/>
  <c r="S460" i="20" s="1"/>
  <c r="I449" i="20"/>
  <c r="S449" i="20" s="1"/>
  <c r="I429" i="20"/>
  <c r="S429" i="20" s="1"/>
  <c r="I418" i="20"/>
  <c r="S418" i="20" s="1"/>
  <c r="G67" i="57"/>
  <c r="I486" i="20"/>
  <c r="S486" i="20" s="1"/>
  <c r="I466" i="20"/>
  <c r="S466" i="20" s="1"/>
  <c r="G67" i="44"/>
  <c r="I465" i="20"/>
  <c r="S465" i="20" s="1"/>
  <c r="G170" i="32"/>
  <c r="I473" i="20"/>
  <c r="S473" i="20" s="1"/>
  <c r="I497" i="20"/>
  <c r="S497" i="20" s="1"/>
  <c r="I480" i="20"/>
  <c r="S480" i="20" s="1"/>
  <c r="G67" i="56"/>
  <c r="I502" i="20"/>
  <c r="S502" i="20" s="1"/>
  <c r="I506" i="20"/>
  <c r="S506" i="20" s="1"/>
  <c r="I468" i="20"/>
  <c r="S468" i="20" s="1"/>
  <c r="I484" i="20"/>
  <c r="S484" i="20" s="1"/>
  <c r="I488" i="20"/>
  <c r="S488" i="20" s="1"/>
  <c r="G68" i="24"/>
  <c r="I477" i="20"/>
  <c r="S477" i="20" s="1"/>
  <c r="I492" i="20"/>
  <c r="S492" i="20" s="1"/>
  <c r="G67" i="32"/>
  <c r="I503" i="20"/>
  <c r="S503" i="20" s="1"/>
  <c r="I507" i="20"/>
  <c r="S507" i="20" s="1"/>
  <c r="I469" i="20"/>
  <c r="S469" i="20" s="1"/>
  <c r="I485" i="20"/>
  <c r="S485" i="20" s="1"/>
  <c r="I489" i="20"/>
  <c r="S489" i="20" s="1"/>
  <c r="G67" i="45"/>
  <c r="I437" i="20"/>
  <c r="S437" i="20" s="1"/>
  <c r="I420" i="20"/>
  <c r="S420" i="20" s="1"/>
  <c r="I424" i="20"/>
  <c r="S424" i="20" s="1"/>
  <c r="I431" i="20"/>
  <c r="S431" i="20" s="1"/>
  <c r="I447" i="20"/>
  <c r="S447" i="20" s="1"/>
  <c r="I451" i="20"/>
  <c r="S451" i="20" s="1"/>
  <c r="I458" i="20"/>
  <c r="S458" i="20" s="1"/>
  <c r="G61" i="53"/>
  <c r="G61" i="56"/>
  <c r="I436" i="20"/>
  <c r="S436" i="20" s="1"/>
  <c r="I441" i="20"/>
  <c r="S441" i="20" s="1"/>
  <c r="I421" i="20"/>
  <c r="S421" i="20" s="1"/>
  <c r="I425" i="20"/>
  <c r="S425" i="20" s="1"/>
  <c r="I432" i="20"/>
  <c r="S432" i="20" s="1"/>
  <c r="I448" i="20"/>
  <c r="S448" i="20" s="1"/>
  <c r="I452" i="20"/>
  <c r="S452" i="20" s="1"/>
  <c r="I459" i="20"/>
  <c r="S459" i="20" s="1"/>
  <c r="G61" i="44"/>
  <c r="G62" i="24"/>
  <c r="G175" i="44"/>
  <c r="G175" i="57"/>
  <c r="G175" i="58"/>
  <c r="G174" i="44"/>
  <c r="G174" i="57"/>
  <c r="G175" i="24"/>
  <c r="G174" i="45"/>
  <c r="I498" i="20"/>
  <c r="S498" i="20" s="1"/>
  <c r="I428" i="20"/>
  <c r="S428" i="20" s="1"/>
  <c r="I491" i="20"/>
  <c r="S491" i="20" s="1"/>
  <c r="I442" i="20"/>
  <c r="S442" i="20" s="1"/>
  <c r="G61" i="45"/>
  <c r="I450" i="20"/>
  <c r="S450" i="20" s="1"/>
  <c r="I419" i="20"/>
  <c r="S419" i="20" s="1"/>
  <c r="I467" i="20"/>
  <c r="S467" i="20" s="1"/>
  <c r="I476" i="20"/>
  <c r="S476" i="20" s="1"/>
  <c r="G170" i="53"/>
  <c r="B204" i="56"/>
  <c r="B204" i="57"/>
  <c r="I483" i="20"/>
  <c r="S483" i="20" s="1"/>
  <c r="I443" i="20"/>
  <c r="S443" i="20" s="1"/>
  <c r="I500" i="20"/>
  <c r="S500" i="20" s="1"/>
  <c r="I475" i="20"/>
  <c r="S475" i="20" s="1"/>
  <c r="I91" i="17"/>
  <c r="S91" i="17" s="1"/>
  <c r="G183" i="57"/>
  <c r="G175" i="32"/>
  <c r="G61" i="57"/>
  <c r="I457" i="20"/>
  <c r="S457" i="20" s="1"/>
  <c r="I434" i="20"/>
  <c r="S434" i="20" s="1"/>
  <c r="I423" i="20"/>
  <c r="S423" i="20" s="1"/>
  <c r="G67" i="58"/>
  <c r="I471" i="20"/>
  <c r="S471" i="20" s="1"/>
  <c r="I505" i="20"/>
  <c r="S505" i="20" s="1"/>
  <c r="I464" i="20"/>
  <c r="S464" i="20" s="1"/>
  <c r="I482" i="20"/>
  <c r="S482" i="20" s="1"/>
  <c r="G292" i="75"/>
  <c r="G55" i="75"/>
  <c r="I382" i="20"/>
  <c r="S382" i="20" s="1"/>
  <c r="I386" i="20"/>
  <c r="S386" i="20" s="1"/>
  <c r="I411" i="20"/>
  <c r="S411" i="20" s="1"/>
  <c r="G55" i="57"/>
  <c r="G55" i="56"/>
  <c r="I408" i="20"/>
  <c r="S408" i="20" s="1"/>
  <c r="I383" i="20"/>
  <c r="S383" i="20" s="1"/>
  <c r="I387" i="20"/>
  <c r="S387" i="20" s="1"/>
  <c r="I412" i="20"/>
  <c r="S412" i="20" s="1"/>
  <c r="G55" i="45"/>
  <c r="G55" i="32"/>
  <c r="G242" i="75"/>
  <c r="G358" i="75"/>
  <c r="I81" i="17"/>
  <c r="S81" i="17" s="1"/>
  <c r="G202" i="32"/>
  <c r="G203" i="24"/>
  <c r="I83" i="17"/>
  <c r="S83" i="17" s="1"/>
  <c r="G202" i="45"/>
  <c r="G202" i="44"/>
  <c r="C204" i="58"/>
  <c r="C204" i="57"/>
  <c r="C204" i="44"/>
  <c r="C352" i="75"/>
  <c r="C196" i="44"/>
  <c r="C196" i="58"/>
  <c r="C196" i="45"/>
  <c r="B333" i="75"/>
  <c r="B178" i="24"/>
  <c r="C143" i="24"/>
  <c r="C142" i="58"/>
  <c r="C123" i="44"/>
  <c r="C123" i="32"/>
  <c r="C112" i="24"/>
  <c r="C111" i="58"/>
  <c r="C111" i="53"/>
  <c r="B210" i="32"/>
  <c r="C123" i="58"/>
  <c r="C111" i="57"/>
  <c r="B304" i="75"/>
  <c r="B67" i="53"/>
  <c r="B67" i="45"/>
  <c r="B68" i="24"/>
  <c r="N10" i="54"/>
  <c r="D45" i="17"/>
  <c r="C181" i="44" s="1"/>
  <c r="B30" i="32"/>
  <c r="G331" i="75"/>
  <c r="G175" i="56"/>
  <c r="G360" i="75"/>
  <c r="I101" i="17"/>
  <c r="S101" i="17" s="1"/>
  <c r="I99" i="17"/>
  <c r="H207" i="32" s="1"/>
  <c r="G285" i="75"/>
  <c r="G326" i="75"/>
  <c r="G171" i="24"/>
  <c r="G170" i="44"/>
  <c r="G170" i="56"/>
  <c r="G170" i="58"/>
  <c r="G330" i="75"/>
  <c r="G174" i="58"/>
  <c r="G174" i="32"/>
  <c r="G174" i="56"/>
  <c r="G174" i="53"/>
  <c r="C142" i="53"/>
  <c r="B218" i="57"/>
  <c r="B43" i="44"/>
  <c r="C142" i="45"/>
  <c r="G123" i="53"/>
  <c r="B219" i="24"/>
  <c r="B210" i="44"/>
  <c r="C154" i="44"/>
  <c r="C111" i="45"/>
  <c r="B214" i="32"/>
  <c r="B214" i="57"/>
  <c r="B202" i="44"/>
  <c r="B203" i="24"/>
  <c r="B202" i="57"/>
  <c r="B223" i="75"/>
  <c r="B180" i="75"/>
  <c r="C142" i="32"/>
  <c r="C204" i="56"/>
  <c r="C123" i="45"/>
  <c r="G374" i="75"/>
  <c r="G218" i="58"/>
  <c r="G218" i="45"/>
  <c r="B360" i="75"/>
  <c r="B204" i="58"/>
  <c r="B204" i="45"/>
  <c r="B316" i="75"/>
  <c r="B292" i="75"/>
  <c r="G177" i="24"/>
  <c r="G176" i="53"/>
  <c r="G92" i="45"/>
  <c r="G92" i="58"/>
  <c r="G74" i="58"/>
  <c r="G74" i="32"/>
  <c r="G248" i="75"/>
  <c r="B43" i="58"/>
  <c r="C196" i="57"/>
  <c r="G218" i="57"/>
  <c r="C142" i="56"/>
  <c r="G123" i="56"/>
  <c r="C24" i="56"/>
  <c r="C111" i="32"/>
  <c r="C123" i="53"/>
  <c r="S538" i="20"/>
  <c r="C67" i="53"/>
  <c r="C67" i="58"/>
  <c r="C61" i="44"/>
  <c r="C62" i="24"/>
  <c r="C61" i="57"/>
  <c r="B30" i="75"/>
  <c r="B30" i="58"/>
  <c r="B11" i="57"/>
  <c r="B11" i="32"/>
  <c r="B11" i="53"/>
  <c r="D10" i="54"/>
  <c r="D35" i="17"/>
  <c r="C172" i="24" s="1"/>
  <c r="I557" i="20"/>
  <c r="S557" i="20" s="1"/>
  <c r="G176" i="58"/>
  <c r="B37" i="24"/>
  <c r="I959" i="20"/>
  <c r="S959" i="20" s="1"/>
  <c r="S955" i="20"/>
  <c r="I950" i="20"/>
  <c r="S950" i="20" s="1"/>
  <c r="I946" i="20"/>
  <c r="S946" i="20" s="1"/>
  <c r="I941" i="20"/>
  <c r="S941" i="20" s="1"/>
  <c r="I937" i="20"/>
  <c r="S937" i="20" s="1"/>
  <c r="I932" i="20"/>
  <c r="S932" i="20" s="1"/>
  <c r="I929" i="20"/>
  <c r="S929" i="20" s="1"/>
  <c r="I925" i="20"/>
  <c r="S925" i="20" s="1"/>
  <c r="I920" i="20"/>
  <c r="S920" i="20" s="1"/>
  <c r="I916" i="20"/>
  <c r="S916" i="20" s="1"/>
  <c r="I708" i="20"/>
  <c r="S708" i="20" s="1"/>
  <c r="I704" i="20"/>
  <c r="S704" i="20" s="1"/>
  <c r="I699" i="20"/>
  <c r="S699" i="20" s="1"/>
  <c r="I695" i="20"/>
  <c r="S695" i="20" s="1"/>
  <c r="I690" i="20"/>
  <c r="S690" i="20" s="1"/>
  <c r="I686" i="20"/>
  <c r="S686" i="20" s="1"/>
  <c r="I681" i="20"/>
  <c r="S681" i="20" s="1"/>
  <c r="I677" i="20"/>
  <c r="S677" i="20" s="1"/>
  <c r="I672" i="20"/>
  <c r="S672" i="20" s="1"/>
  <c r="I668" i="20"/>
  <c r="S668" i="20" s="1"/>
  <c r="I663" i="20"/>
  <c r="S663" i="20" s="1"/>
  <c r="I659" i="20"/>
  <c r="S659" i="20" s="1"/>
  <c r="I654" i="20"/>
  <c r="S654" i="20" s="1"/>
  <c r="I650" i="20"/>
  <c r="S650" i="20" s="1"/>
  <c r="I645" i="20"/>
  <c r="S645" i="20" s="1"/>
  <c r="I641" i="20"/>
  <c r="S641" i="20" s="1"/>
  <c r="I633" i="20"/>
  <c r="S633" i="20" s="1"/>
  <c r="I628" i="20"/>
  <c r="S628" i="20" s="1"/>
  <c r="I624" i="20"/>
  <c r="S624" i="20" s="1"/>
  <c r="I570" i="20"/>
  <c r="S570" i="20" s="1"/>
  <c r="I566" i="20"/>
  <c r="S566" i="20" s="1"/>
  <c r="I561" i="20"/>
  <c r="S561" i="20" s="1"/>
  <c r="I552" i="20"/>
  <c r="S552" i="20" s="1"/>
  <c r="I548" i="20"/>
  <c r="S548" i="20" s="1"/>
  <c r="I543" i="20"/>
  <c r="S543" i="20" s="1"/>
  <c r="I536" i="20"/>
  <c r="S536" i="20" s="1"/>
  <c r="I532" i="20"/>
  <c r="S532" i="20" s="1"/>
  <c r="B49" i="57"/>
  <c r="B49" i="53"/>
  <c r="B273" i="75"/>
  <c r="C86" i="58"/>
  <c r="C86" i="32"/>
  <c r="C86" i="45"/>
  <c r="B67" i="75"/>
  <c r="B67" i="56"/>
  <c r="B67" i="44"/>
  <c r="B67" i="57"/>
  <c r="B67" i="32"/>
  <c r="B43" i="75"/>
  <c r="B43" i="53"/>
  <c r="B43" i="57"/>
  <c r="B43" i="45"/>
  <c r="B44" i="24"/>
  <c r="G366" i="75"/>
  <c r="G210" i="53"/>
  <c r="G210" i="44"/>
  <c r="G211" i="24"/>
  <c r="G210" i="32"/>
  <c r="G210" i="58"/>
  <c r="I114" i="17"/>
  <c r="S114" i="17" s="1"/>
  <c r="G210" i="45"/>
  <c r="J10" i="54"/>
  <c r="J16" i="54" s="1"/>
  <c r="J18" i="54" s="1"/>
  <c r="D41" i="17"/>
  <c r="C177" i="53" s="1"/>
  <c r="G123" i="75"/>
  <c r="G123" i="57"/>
  <c r="G123" i="44"/>
  <c r="G123" i="58"/>
  <c r="G123" i="32"/>
  <c r="G92" i="75"/>
  <c r="G92" i="44"/>
  <c r="G92" i="32"/>
  <c r="G92" i="56"/>
  <c r="G93" i="24"/>
  <c r="G92" i="57"/>
  <c r="G92" i="53"/>
  <c r="G261" i="75"/>
  <c r="G74" i="57"/>
  <c r="G74" i="45"/>
  <c r="G74" i="53"/>
  <c r="G75" i="24"/>
  <c r="G86" i="75"/>
  <c r="G86" i="56"/>
  <c r="G86" i="45"/>
  <c r="G86" i="32"/>
  <c r="G87" i="24"/>
  <c r="G86" i="44"/>
  <c r="G86" i="58"/>
  <c r="G86" i="57"/>
  <c r="G86" i="53"/>
  <c r="H186" i="53"/>
  <c r="G171" i="58"/>
  <c r="G176" i="32"/>
  <c r="B43" i="32"/>
  <c r="B67" i="58"/>
  <c r="G210" i="56"/>
  <c r="G124" i="24"/>
  <c r="G74" i="56"/>
  <c r="I958" i="20"/>
  <c r="S958" i="20" s="1"/>
  <c r="S954" i="20"/>
  <c r="I949" i="20"/>
  <c r="S949" i="20" s="1"/>
  <c r="I945" i="20"/>
  <c r="S945" i="20" s="1"/>
  <c r="I940" i="20"/>
  <c r="S940" i="20" s="1"/>
  <c r="I936" i="20"/>
  <c r="S936" i="20" s="1"/>
  <c r="I931" i="20"/>
  <c r="S931" i="20" s="1"/>
  <c r="I928" i="20"/>
  <c r="S928" i="20" s="1"/>
  <c r="I923" i="20"/>
  <c r="S923" i="20" s="1"/>
  <c r="I919" i="20"/>
  <c r="S919" i="20" s="1"/>
  <c r="I707" i="20"/>
  <c r="S707" i="20" s="1"/>
  <c r="I698" i="20"/>
  <c r="S698" i="20" s="1"/>
  <c r="I694" i="20"/>
  <c r="S694" i="20" s="1"/>
  <c r="I689" i="20"/>
  <c r="S689" i="20" s="1"/>
  <c r="I685" i="20"/>
  <c r="S685" i="20" s="1"/>
  <c r="I680" i="20"/>
  <c r="S680" i="20" s="1"/>
  <c r="I676" i="20"/>
  <c r="S676" i="20" s="1"/>
  <c r="I671" i="20"/>
  <c r="S671" i="20" s="1"/>
  <c r="I662" i="20"/>
  <c r="S662" i="20" s="1"/>
  <c r="I658" i="20"/>
  <c r="S658" i="20" s="1"/>
  <c r="I653" i="20"/>
  <c r="S653" i="20" s="1"/>
  <c r="I649" i="20"/>
  <c r="S649" i="20" s="1"/>
  <c r="I644" i="20"/>
  <c r="S644" i="20" s="1"/>
  <c r="I640" i="20"/>
  <c r="S640" i="20" s="1"/>
  <c r="I627" i="20"/>
  <c r="S627" i="20" s="1"/>
  <c r="I623" i="20"/>
  <c r="S623" i="20" s="1"/>
  <c r="I569" i="20"/>
  <c r="S569" i="20" s="1"/>
  <c r="I565" i="20"/>
  <c r="S565" i="20" s="1"/>
  <c r="I560" i="20"/>
  <c r="S560" i="20" s="1"/>
  <c r="I556" i="20"/>
  <c r="S556" i="20" s="1"/>
  <c r="I551" i="20"/>
  <c r="S551" i="20" s="1"/>
  <c r="I547" i="20"/>
  <c r="S547" i="20" s="1"/>
  <c r="I535" i="20"/>
  <c r="S535" i="20" s="1"/>
  <c r="I957" i="20"/>
  <c r="S957" i="20" s="1"/>
  <c r="S953" i="20"/>
  <c r="I948" i="20"/>
  <c r="S948" i="20" s="1"/>
  <c r="I944" i="20"/>
  <c r="S944" i="20" s="1"/>
  <c r="I939" i="20"/>
  <c r="S939" i="20" s="1"/>
  <c r="I935" i="20"/>
  <c r="S935" i="20" s="1"/>
  <c r="I927" i="20"/>
  <c r="S927" i="20" s="1"/>
  <c r="I922" i="20"/>
  <c r="S922" i="20" s="1"/>
  <c r="I918" i="20"/>
  <c r="S918" i="20" s="1"/>
  <c r="I710" i="20"/>
  <c r="S710" i="20" s="1"/>
  <c r="I706" i="20"/>
  <c r="S706" i="20" s="1"/>
  <c r="I701" i="20"/>
  <c r="S701" i="20" s="1"/>
  <c r="I697" i="20"/>
  <c r="S697" i="20" s="1"/>
  <c r="I692" i="20"/>
  <c r="S692" i="20" s="1"/>
  <c r="I688" i="20"/>
  <c r="S688" i="20" s="1"/>
  <c r="I683" i="20"/>
  <c r="S683" i="20" s="1"/>
  <c r="I679" i="20"/>
  <c r="S679" i="20" s="1"/>
  <c r="I674" i="20"/>
  <c r="S674" i="20" s="1"/>
  <c r="I670" i="20"/>
  <c r="S670" i="20" s="1"/>
  <c r="I661" i="20"/>
  <c r="S661" i="20" s="1"/>
  <c r="I657" i="20"/>
  <c r="S657" i="20" s="1"/>
  <c r="I652" i="20"/>
  <c r="S652" i="20" s="1"/>
  <c r="I648" i="20"/>
  <c r="I643" i="20"/>
  <c r="S643" i="20" s="1"/>
  <c r="I639" i="20"/>
  <c r="S639" i="20" s="1"/>
  <c r="I635" i="20"/>
  <c r="S635" i="20" s="1"/>
  <c r="I631" i="20"/>
  <c r="S631" i="20" s="1"/>
  <c r="I626" i="20"/>
  <c r="S626" i="20" s="1"/>
  <c r="I622" i="20"/>
  <c r="S622" i="20" s="1"/>
  <c r="I572" i="20"/>
  <c r="S572" i="20" s="1"/>
  <c r="I568" i="20"/>
  <c r="S568" i="20" s="1"/>
  <c r="I563" i="20"/>
  <c r="S563" i="20" s="1"/>
  <c r="I559" i="20"/>
  <c r="S559" i="20" s="1"/>
  <c r="I554" i="20"/>
  <c r="S554" i="20" s="1"/>
  <c r="I550" i="20"/>
  <c r="S550" i="20" s="1"/>
  <c r="I545" i="20"/>
  <c r="S545" i="20" s="1"/>
  <c r="I541" i="20"/>
  <c r="S541" i="20" s="1"/>
  <c r="I534" i="20"/>
  <c r="S534" i="20" s="1"/>
  <c r="I529" i="20"/>
  <c r="K529" i="20" s="1"/>
  <c r="K528" i="20" s="1"/>
  <c r="S956" i="20"/>
  <c r="S952" i="20"/>
  <c r="I947" i="20"/>
  <c r="S947" i="20" s="1"/>
  <c r="I943" i="20"/>
  <c r="I938" i="20"/>
  <c r="S938" i="20" s="1"/>
  <c r="I934" i="20"/>
  <c r="S934" i="20" s="1"/>
  <c r="I930" i="20"/>
  <c r="S930" i="20" s="1"/>
  <c r="I926" i="20"/>
  <c r="S926" i="20" s="1"/>
  <c r="I921" i="20"/>
  <c r="S921" i="20" s="1"/>
  <c r="I917" i="20"/>
  <c r="S917" i="20" s="1"/>
  <c r="I709" i="20"/>
  <c r="S709" i="20" s="1"/>
  <c r="I705" i="20"/>
  <c r="S705" i="20" s="1"/>
  <c r="I700" i="20"/>
  <c r="S700" i="20" s="1"/>
  <c r="I696" i="20"/>
  <c r="S696" i="20" s="1"/>
  <c r="I691" i="20"/>
  <c r="S691" i="20" s="1"/>
  <c r="I687" i="20"/>
  <c r="S687" i="20" s="1"/>
  <c r="I682" i="20"/>
  <c r="S682" i="20" s="1"/>
  <c r="I678" i="20"/>
  <c r="S678" i="20" s="1"/>
  <c r="I673" i="20"/>
  <c r="S673" i="20" s="1"/>
  <c r="I669" i="20"/>
  <c r="S669" i="20" s="1"/>
  <c r="I664" i="20"/>
  <c r="S664" i="20" s="1"/>
  <c r="I660" i="20"/>
  <c r="S660" i="20" s="1"/>
  <c r="I655" i="20"/>
  <c r="S655" i="20" s="1"/>
  <c r="I651" i="20"/>
  <c r="S651" i="20" s="1"/>
  <c r="I646" i="20"/>
  <c r="S646" i="20" s="1"/>
  <c r="I642" i="20"/>
  <c r="S642" i="20" s="1"/>
  <c r="I637" i="20"/>
  <c r="S637" i="20" s="1"/>
  <c r="I634" i="20"/>
  <c r="S634" i="20" s="1"/>
  <c r="I630" i="20"/>
  <c r="S630" i="20" s="1"/>
  <c r="I625" i="20"/>
  <c r="S625" i="20" s="1"/>
  <c r="I621" i="20"/>
  <c r="S621" i="20" s="1"/>
  <c r="I571" i="20"/>
  <c r="S571" i="20" s="1"/>
  <c r="I567" i="20"/>
  <c r="S567" i="20" s="1"/>
  <c r="I562" i="20"/>
  <c r="S562" i="20" s="1"/>
  <c r="I558" i="20"/>
  <c r="S558" i="20" s="1"/>
  <c r="I553" i="20"/>
  <c r="S553" i="20" s="1"/>
  <c r="I549" i="20"/>
  <c r="S549" i="20" s="1"/>
  <c r="I544" i="20"/>
  <c r="S544" i="20" s="1"/>
  <c r="S533" i="20"/>
  <c r="I540" i="20"/>
  <c r="S540" i="20" s="1"/>
  <c r="G24" i="56"/>
  <c r="G24" i="58"/>
  <c r="I152" i="20"/>
  <c r="S152" i="20" s="1"/>
  <c r="I133" i="20"/>
  <c r="S133" i="20" s="1"/>
  <c r="I151" i="20"/>
  <c r="S151" i="20" s="1"/>
  <c r="I164" i="20"/>
  <c r="S164" i="20" s="1"/>
  <c r="I161" i="20"/>
  <c r="S161" i="20" s="1"/>
  <c r="I157" i="20"/>
  <c r="S157" i="20" s="1"/>
  <c r="I160" i="20"/>
  <c r="S160" i="20" s="1"/>
  <c r="I134" i="20"/>
  <c r="S134" i="20" s="1"/>
  <c r="I144" i="20"/>
  <c r="S144" i="20" s="1"/>
  <c r="I337" i="20"/>
  <c r="S337" i="20" s="1"/>
  <c r="I341" i="20"/>
  <c r="S341" i="20" s="1"/>
  <c r="I344" i="20"/>
  <c r="S344" i="20" s="1"/>
  <c r="I364" i="20"/>
  <c r="S364" i="20" s="1"/>
  <c r="G49" i="57"/>
  <c r="G49" i="44"/>
  <c r="I347" i="20"/>
  <c r="S347" i="20" s="1"/>
  <c r="I326" i="20"/>
  <c r="I348" i="20"/>
  <c r="S348" i="20" s="1"/>
  <c r="I366" i="20"/>
  <c r="S366" i="20" s="1"/>
  <c r="G49" i="32"/>
  <c r="G49" i="56"/>
  <c r="I360" i="20"/>
  <c r="S360" i="20" s="1"/>
  <c r="G50" i="24"/>
  <c r="I331" i="20"/>
  <c r="S331" i="20" s="1"/>
  <c r="I358" i="20"/>
  <c r="S358" i="20" s="1"/>
  <c r="I328" i="20"/>
  <c r="S328" i="20" s="1"/>
  <c r="I346" i="20"/>
  <c r="S346" i="20" s="1"/>
  <c r="I329" i="20"/>
  <c r="S329" i="20" s="1"/>
  <c r="I330" i="20"/>
  <c r="S330" i="20" s="1"/>
  <c r="I367" i="20"/>
  <c r="S367" i="20" s="1"/>
  <c r="I339" i="20"/>
  <c r="S339" i="20" s="1"/>
  <c r="I363" i="20"/>
  <c r="S363" i="20" s="1"/>
  <c r="I332" i="20"/>
  <c r="S332" i="20" s="1"/>
  <c r="I350" i="20"/>
  <c r="S350" i="20" s="1"/>
  <c r="I333" i="20"/>
  <c r="S333" i="20" s="1"/>
  <c r="I357" i="20"/>
  <c r="S357" i="20" s="1"/>
  <c r="I342" i="20"/>
  <c r="S342" i="20" s="1"/>
  <c r="I340" i="20"/>
  <c r="S340" i="20" s="1"/>
  <c r="G49" i="58"/>
  <c r="I349" i="20"/>
  <c r="S349" i="20" s="1"/>
  <c r="I338" i="20"/>
  <c r="S338" i="20" s="1"/>
  <c r="I351" i="20"/>
  <c r="S351" i="20" s="1"/>
  <c r="I327" i="20"/>
  <c r="S327" i="20" s="1"/>
  <c r="I355" i="20"/>
  <c r="S355" i="20" s="1"/>
  <c r="G364" i="75"/>
  <c r="I107" i="17"/>
  <c r="R107" i="17" s="1"/>
  <c r="S107" i="17" s="1"/>
  <c r="G208" i="53"/>
  <c r="G208" i="57"/>
  <c r="G335" i="75"/>
  <c r="G179" i="32"/>
  <c r="I1101" i="20"/>
  <c r="S1101" i="20" s="1"/>
  <c r="I1115" i="20"/>
  <c r="S1115" i="20" s="1"/>
  <c r="I1089" i="20"/>
  <c r="S1089" i="20" s="1"/>
  <c r="I1110" i="20"/>
  <c r="S1110" i="20" s="1"/>
  <c r="I1084" i="20"/>
  <c r="S1084" i="20" s="1"/>
  <c r="G142" i="32"/>
  <c r="I1103" i="20"/>
  <c r="S1103" i="20" s="1"/>
  <c r="I1116" i="20"/>
  <c r="S1116" i="20" s="1"/>
  <c r="I1094" i="20"/>
  <c r="S1094" i="20" s="1"/>
  <c r="G142" i="53"/>
  <c r="I1111" i="20"/>
  <c r="S1111" i="20" s="1"/>
  <c r="I1085" i="20"/>
  <c r="S1085" i="20" s="1"/>
  <c r="I1102" i="20"/>
  <c r="S1102" i="20" s="1"/>
  <c r="I1078" i="20"/>
  <c r="S1078" i="20" s="1"/>
  <c r="G142" i="58"/>
  <c r="I1093" i="20"/>
  <c r="S1093" i="20" s="1"/>
  <c r="I1112" i="20"/>
  <c r="S1112" i="20" s="1"/>
  <c r="I1090" i="20"/>
  <c r="S1090" i="20" s="1"/>
  <c r="G142" i="44"/>
  <c r="I1075" i="20"/>
  <c r="S1075" i="20" s="1"/>
  <c r="I1074" i="20"/>
  <c r="S1074" i="20" s="1"/>
  <c r="I1087" i="20"/>
  <c r="S1087" i="20" s="1"/>
  <c r="I1080" i="20"/>
  <c r="S1080" i="20" s="1"/>
  <c r="G142" i="57"/>
  <c r="I1114" i="20"/>
  <c r="S1114" i="20" s="1"/>
  <c r="G142" i="45"/>
  <c r="I1081" i="20"/>
  <c r="S1081" i="20" s="1"/>
  <c r="I1076" i="20"/>
  <c r="S1076" i="20" s="1"/>
  <c r="I1092" i="20"/>
  <c r="S1092" i="20" s="1"/>
  <c r="I1098" i="20"/>
  <c r="S1098" i="20" s="1"/>
  <c r="I1113" i="20"/>
  <c r="S1113" i="20" s="1"/>
  <c r="I1096" i="20"/>
  <c r="S1096" i="20" s="1"/>
  <c r="I1108" i="20"/>
  <c r="S1108" i="20" s="1"/>
  <c r="I1105" i="20"/>
  <c r="S1105" i="20" s="1"/>
  <c r="G356" i="75"/>
  <c r="G200" i="44"/>
  <c r="G200" i="53"/>
  <c r="G200" i="58"/>
  <c r="G200" i="57"/>
  <c r="G201" i="24"/>
  <c r="G200" i="32"/>
  <c r="I76" i="17"/>
  <c r="S76" i="17" s="1"/>
  <c r="G200" i="45"/>
  <c r="G169" i="58"/>
  <c r="G169" i="57"/>
  <c r="G173" i="53"/>
  <c r="G173" i="58"/>
  <c r="I359" i="20"/>
  <c r="S359" i="20" s="1"/>
  <c r="I139" i="20"/>
  <c r="S139" i="20" s="1"/>
  <c r="I1107" i="20"/>
  <c r="S1107" i="20" s="1"/>
  <c r="I307" i="20"/>
  <c r="S307" i="20" s="1"/>
  <c r="I296" i="20"/>
  <c r="S296" i="20" s="1"/>
  <c r="I290" i="20"/>
  <c r="S290" i="20" s="1"/>
  <c r="I286" i="20"/>
  <c r="S286" i="20" s="1"/>
  <c r="C74" i="57"/>
  <c r="C74" i="32"/>
  <c r="C74" i="58"/>
  <c r="C75" i="24"/>
  <c r="C74" i="45"/>
  <c r="C74" i="44"/>
  <c r="C74" i="56"/>
  <c r="B49" i="75"/>
  <c r="B49" i="44"/>
  <c r="B50" i="24"/>
  <c r="B49" i="56"/>
  <c r="B49" i="32"/>
  <c r="B49" i="58"/>
  <c r="B49" i="45"/>
  <c r="C43" i="44"/>
  <c r="C44" i="24"/>
  <c r="C43" i="57"/>
  <c r="C43" i="58"/>
  <c r="B36" i="75"/>
  <c r="B36" i="44"/>
  <c r="B36" i="53"/>
  <c r="B36" i="57"/>
  <c r="B36" i="56"/>
  <c r="B36" i="58"/>
  <c r="B36" i="45"/>
  <c r="C30" i="44"/>
  <c r="C30" i="53"/>
  <c r="C30" i="57"/>
  <c r="C30" i="45"/>
  <c r="C30" i="58"/>
  <c r="C31" i="24"/>
  <c r="G379" i="75"/>
  <c r="G223" i="53"/>
  <c r="G212" i="53"/>
  <c r="G212" i="58"/>
  <c r="G212" i="56"/>
  <c r="G212" i="44"/>
  <c r="I124" i="17"/>
  <c r="S124" i="17" s="1"/>
  <c r="G212" i="32"/>
  <c r="G213" i="24"/>
  <c r="I121" i="17"/>
  <c r="S121" i="17" s="1"/>
  <c r="G212" i="57"/>
  <c r="P10" i="54"/>
  <c r="D47" i="17"/>
  <c r="C183" i="53" s="1"/>
  <c r="G182" i="56"/>
  <c r="G182" i="45"/>
  <c r="G183" i="24"/>
  <c r="G182" i="44"/>
  <c r="G129" i="53"/>
  <c r="G129" i="32"/>
  <c r="G130" i="24"/>
  <c r="I980" i="20"/>
  <c r="G98" i="45"/>
  <c r="G98" i="32"/>
  <c r="G98" i="58"/>
  <c r="G98" i="56"/>
  <c r="G98" i="57"/>
  <c r="G279" i="75"/>
  <c r="G223" i="75"/>
  <c r="G80" i="75"/>
  <c r="G80" i="45"/>
  <c r="G81" i="24"/>
  <c r="G80" i="53"/>
  <c r="G80" i="32"/>
  <c r="G80" i="58"/>
  <c r="C10" i="54"/>
  <c r="C170" i="44"/>
  <c r="C160" i="58"/>
  <c r="C160" i="53"/>
  <c r="C160" i="45"/>
  <c r="C160" i="32"/>
  <c r="C148" i="45"/>
  <c r="C148" i="56"/>
  <c r="C148" i="44"/>
  <c r="C148" i="53"/>
  <c r="C148" i="57"/>
  <c r="C137" i="24"/>
  <c r="C136" i="45"/>
  <c r="C136" i="58"/>
  <c r="C118" i="24"/>
  <c r="C117" i="58"/>
  <c r="C117" i="45"/>
  <c r="S427" i="20"/>
  <c r="I1004" i="20"/>
  <c r="S1004" i="20" s="1"/>
  <c r="I1000" i="20"/>
  <c r="S1000" i="20" s="1"/>
  <c r="I995" i="20"/>
  <c r="S995" i="20" s="1"/>
  <c r="I991" i="20"/>
  <c r="S991" i="20" s="1"/>
  <c r="I986" i="20"/>
  <c r="S986" i="20" s="1"/>
  <c r="I982" i="20"/>
  <c r="S982" i="20" s="1"/>
  <c r="I977" i="20"/>
  <c r="S977" i="20" s="1"/>
  <c r="I973" i="20"/>
  <c r="S973" i="20" s="1"/>
  <c r="I968" i="20"/>
  <c r="S968" i="20" s="1"/>
  <c r="I964" i="20"/>
  <c r="S964" i="20" s="1"/>
  <c r="I753" i="20"/>
  <c r="S753" i="20" s="1"/>
  <c r="I749" i="20"/>
  <c r="S749" i="20" s="1"/>
  <c r="I744" i="20"/>
  <c r="S744" i="20" s="1"/>
  <c r="I740" i="20"/>
  <c r="I735" i="20"/>
  <c r="S735" i="20" s="1"/>
  <c r="I731" i="20"/>
  <c r="I726" i="20"/>
  <c r="S726" i="20" s="1"/>
  <c r="I722" i="20"/>
  <c r="S722" i="20" s="1"/>
  <c r="I717" i="20"/>
  <c r="S717" i="20" s="1"/>
  <c r="I611" i="20"/>
  <c r="S611" i="20" s="1"/>
  <c r="I606" i="20"/>
  <c r="S606" i="20" s="1"/>
  <c r="I602" i="20"/>
  <c r="S602" i="20" s="1"/>
  <c r="I597" i="20"/>
  <c r="S597" i="20" s="1"/>
  <c r="I588" i="20"/>
  <c r="S588" i="20" s="1"/>
  <c r="I579" i="20"/>
  <c r="S579" i="20" s="1"/>
  <c r="B325" i="75"/>
  <c r="B169" i="58"/>
  <c r="B169" i="44"/>
  <c r="B248" i="75"/>
  <c r="B211" i="75"/>
  <c r="C105" i="75"/>
  <c r="C105" i="57"/>
  <c r="C105" i="32"/>
  <c r="C105" i="58"/>
  <c r="C106" i="24"/>
  <c r="C105" i="53"/>
  <c r="C105" i="44"/>
  <c r="C148" i="32"/>
  <c r="C105" i="45"/>
  <c r="I1003" i="20"/>
  <c r="S1003" i="20" s="1"/>
  <c r="I999" i="20"/>
  <c r="S999" i="20" s="1"/>
  <c r="I994" i="20"/>
  <c r="S994" i="20" s="1"/>
  <c r="I985" i="20"/>
  <c r="S985" i="20" s="1"/>
  <c r="I981" i="20"/>
  <c r="S981" i="20" s="1"/>
  <c r="I976" i="20"/>
  <c r="S976" i="20" s="1"/>
  <c r="I967" i="20"/>
  <c r="S967" i="20" s="1"/>
  <c r="I963" i="20"/>
  <c r="S963" i="20" s="1"/>
  <c r="I756" i="20"/>
  <c r="S756" i="20" s="1"/>
  <c r="I752" i="20"/>
  <c r="S752" i="20" s="1"/>
  <c r="I747" i="20"/>
  <c r="S747" i="20" s="1"/>
  <c r="I743" i="20"/>
  <c r="S743" i="20" s="1"/>
  <c r="I738" i="20"/>
  <c r="S738" i="20" s="1"/>
  <c r="I734" i="20"/>
  <c r="S734" i="20" s="1"/>
  <c r="I729" i="20"/>
  <c r="S729" i="20" s="1"/>
  <c r="I725" i="20"/>
  <c r="S725" i="20" s="1"/>
  <c r="I720" i="20"/>
  <c r="S720" i="20" s="1"/>
  <c r="I716" i="20"/>
  <c r="S716" i="20" s="1"/>
  <c r="I618" i="20"/>
  <c r="S618" i="20" s="1"/>
  <c r="I614" i="20"/>
  <c r="S614" i="20" s="1"/>
  <c r="I609" i="20"/>
  <c r="S609" i="20" s="1"/>
  <c r="I1002" i="20"/>
  <c r="S1002" i="20" s="1"/>
  <c r="I998" i="20"/>
  <c r="S998" i="20" s="1"/>
  <c r="I993" i="20"/>
  <c r="S993" i="20" s="1"/>
  <c r="I989" i="20"/>
  <c r="S989" i="20" s="1"/>
  <c r="I984" i="20"/>
  <c r="S984" i="20" s="1"/>
  <c r="I975" i="20"/>
  <c r="S975" i="20" s="1"/>
  <c r="I971" i="20"/>
  <c r="I966" i="20"/>
  <c r="S966" i="20" s="1"/>
  <c r="I962" i="20"/>
  <c r="I755" i="20"/>
  <c r="S755" i="20" s="1"/>
  <c r="I751" i="20"/>
  <c r="S751" i="20" s="1"/>
  <c r="I746" i="20"/>
  <c r="S746" i="20" s="1"/>
  <c r="I742" i="20"/>
  <c r="S742" i="20" s="1"/>
  <c r="I737" i="20"/>
  <c r="S737" i="20" s="1"/>
  <c r="I733" i="20"/>
  <c r="S733" i="20" s="1"/>
  <c r="I728" i="20"/>
  <c r="S728" i="20" s="1"/>
  <c r="I724" i="20"/>
  <c r="S724" i="20" s="1"/>
  <c r="I719" i="20"/>
  <c r="S719" i="20" s="1"/>
  <c r="I715" i="20"/>
  <c r="S715" i="20" s="1"/>
  <c r="I617" i="20"/>
  <c r="S617" i="20" s="1"/>
  <c r="I613" i="20"/>
  <c r="S613" i="20" s="1"/>
  <c r="I577" i="20"/>
  <c r="S577" i="20" s="1"/>
  <c r="B5" i="54"/>
  <c r="B193" i="45"/>
  <c r="B193" i="44"/>
  <c r="B189" i="53"/>
  <c r="B189" i="32"/>
  <c r="B190" i="24"/>
  <c r="I1005" i="20"/>
  <c r="S1005" i="20" s="1"/>
  <c r="I1001" i="20"/>
  <c r="S1001" i="20" s="1"/>
  <c r="I996" i="20"/>
  <c r="S996" i="20" s="1"/>
  <c r="I992" i="20"/>
  <c r="S992" i="20" s="1"/>
  <c r="I987" i="20"/>
  <c r="S987" i="20" s="1"/>
  <c r="I983" i="20"/>
  <c r="S983" i="20" s="1"/>
  <c r="I978" i="20"/>
  <c r="S978" i="20" s="1"/>
  <c r="I974" i="20"/>
  <c r="S974" i="20" s="1"/>
  <c r="I969" i="20"/>
  <c r="S969" i="20" s="1"/>
  <c r="I965" i="20"/>
  <c r="S965" i="20" s="1"/>
  <c r="I754" i="20"/>
  <c r="S754" i="20" s="1"/>
  <c r="I750" i="20"/>
  <c r="S750" i="20" s="1"/>
  <c r="I745" i="20"/>
  <c r="S745" i="20" s="1"/>
  <c r="I741" i="20"/>
  <c r="S741" i="20" s="1"/>
  <c r="I736" i="20"/>
  <c r="S736" i="20" s="1"/>
  <c r="I732" i="20"/>
  <c r="S732" i="20" s="1"/>
  <c r="I727" i="20"/>
  <c r="S727" i="20" s="1"/>
  <c r="I723" i="20"/>
  <c r="S723" i="20" s="1"/>
  <c r="I718" i="20"/>
  <c r="S718" i="20" s="1"/>
  <c r="I714" i="20"/>
  <c r="S714" i="20" s="1"/>
  <c r="I603" i="20"/>
  <c r="S603" i="20" s="1"/>
  <c r="I598" i="20"/>
  <c r="S598" i="20" s="1"/>
  <c r="I594" i="20"/>
  <c r="S594" i="20" s="1"/>
  <c r="I589" i="20"/>
  <c r="S589" i="20" s="1"/>
  <c r="I585" i="20"/>
  <c r="S585" i="20" s="1"/>
  <c r="I580" i="20"/>
  <c r="S580" i="20" s="1"/>
  <c r="I576" i="20"/>
  <c r="S576" i="20" s="1"/>
  <c r="B218" i="53"/>
  <c r="B218" i="32"/>
  <c r="B214" i="58"/>
  <c r="B214" i="44"/>
  <c r="B215" i="24"/>
  <c r="B210" i="57"/>
  <c r="B210" i="58"/>
  <c r="B211" i="24"/>
  <c r="C360" i="75"/>
  <c r="C204" i="45"/>
  <c r="C204" i="32"/>
  <c r="C205" i="24"/>
  <c r="C351" i="75"/>
  <c r="C195" i="44"/>
  <c r="C195" i="53"/>
  <c r="C196" i="24"/>
  <c r="C195" i="58"/>
  <c r="C195" i="45"/>
  <c r="C195" i="32"/>
  <c r="C195" i="57"/>
  <c r="C195" i="56"/>
  <c r="B336" i="75"/>
  <c r="B180" i="58"/>
  <c r="B180" i="57"/>
  <c r="B332" i="75"/>
  <c r="B176" i="56"/>
  <c r="B176" i="58"/>
  <c r="B176" i="53"/>
  <c r="B176" i="45"/>
  <c r="B176" i="57"/>
  <c r="B176" i="44"/>
  <c r="B176" i="32"/>
  <c r="B177" i="24"/>
  <c r="C218" i="45"/>
  <c r="C219" i="24"/>
  <c r="C214" i="57"/>
  <c r="C215" i="24"/>
  <c r="C210" i="32"/>
  <c r="C211" i="24"/>
  <c r="C202" i="45"/>
  <c r="C202" i="32"/>
  <c r="C203" i="24"/>
  <c r="C202" i="44"/>
  <c r="C189" i="58"/>
  <c r="C189" i="57"/>
  <c r="C189" i="53"/>
  <c r="C190" i="24"/>
  <c r="C189" i="32"/>
  <c r="C189" i="44"/>
  <c r="B179" i="58"/>
  <c r="B179" i="32"/>
  <c r="B179" i="56"/>
  <c r="B179" i="45"/>
  <c r="B179" i="44"/>
  <c r="B179" i="57"/>
  <c r="B179" i="53"/>
  <c r="B310" i="75"/>
  <c r="B135" i="58"/>
  <c r="B135" i="53"/>
  <c r="B135" i="45"/>
  <c r="B135" i="32"/>
  <c r="B136" i="24"/>
  <c r="B135" i="57"/>
  <c r="B135" i="44"/>
  <c r="G111" i="53"/>
  <c r="G111" i="45"/>
  <c r="G111" i="44"/>
  <c r="G111" i="57"/>
  <c r="G111" i="58"/>
  <c r="G111" i="32"/>
  <c r="G112" i="24"/>
  <c r="G352" i="75"/>
  <c r="G196" i="56"/>
  <c r="G196" i="58"/>
  <c r="G197" i="24"/>
  <c r="G196" i="44"/>
  <c r="G196" i="53"/>
  <c r="G196" i="45"/>
  <c r="G196" i="32"/>
  <c r="G230" i="75"/>
  <c r="B10" i="54"/>
  <c r="B18" i="54" s="1"/>
  <c r="D33" i="17"/>
  <c r="C169" i="53" s="1"/>
  <c r="G154" i="75"/>
  <c r="G154" i="56"/>
  <c r="G154" i="57"/>
  <c r="S1208" i="20"/>
  <c r="I1200" i="20"/>
  <c r="S1200" i="20" s="1"/>
  <c r="I1190" i="20"/>
  <c r="S1190" i="20" s="1"/>
  <c r="I1182" i="20"/>
  <c r="S1182" i="20" s="1"/>
  <c r="I1172" i="20"/>
  <c r="S1172" i="20" s="1"/>
  <c r="I1209" i="20"/>
  <c r="S1209" i="20" s="1"/>
  <c r="I1199" i="20"/>
  <c r="S1199" i="20" s="1"/>
  <c r="I1191" i="20"/>
  <c r="S1191" i="20" s="1"/>
  <c r="I1175" i="20"/>
  <c r="S1175" i="20" s="1"/>
  <c r="I1167" i="20"/>
  <c r="S1167" i="20" s="1"/>
  <c r="G154" i="58"/>
  <c r="G154" i="53"/>
  <c r="I1206" i="20"/>
  <c r="S1206" i="20" s="1"/>
  <c r="I1198" i="20"/>
  <c r="S1198" i="20" s="1"/>
  <c r="I1188" i="20"/>
  <c r="S1188" i="20" s="1"/>
  <c r="I1180" i="20"/>
  <c r="S1180" i="20" s="1"/>
  <c r="I1170" i="20"/>
  <c r="S1170" i="20" s="1"/>
  <c r="I1207" i="20"/>
  <c r="S1207" i="20" s="1"/>
  <c r="I1197" i="20"/>
  <c r="S1197" i="20" s="1"/>
  <c r="I1189" i="20"/>
  <c r="S1189" i="20" s="1"/>
  <c r="I1181" i="20"/>
  <c r="S1181" i="20" s="1"/>
  <c r="I1173" i="20"/>
  <c r="S1173" i="20" s="1"/>
  <c r="G154" i="44"/>
  <c r="I1204" i="20"/>
  <c r="I1186" i="20"/>
  <c r="S1186" i="20" s="1"/>
  <c r="I1168" i="20"/>
  <c r="S1168" i="20" s="1"/>
  <c r="I1195" i="20"/>
  <c r="I1169" i="20"/>
  <c r="S1169" i="20" s="1"/>
  <c r="G154" i="32"/>
  <c r="I1202" i="20"/>
  <c r="S1202" i="20" s="1"/>
  <c r="I1184" i="20"/>
  <c r="I1166" i="20"/>
  <c r="I1193" i="20"/>
  <c r="S1193" i="20" s="1"/>
  <c r="I1179" i="20"/>
  <c r="S1179" i="20" s="1"/>
  <c r="G155" i="24"/>
  <c r="I1176" i="20"/>
  <c r="I1185" i="20"/>
  <c r="S1185" i="20" s="1"/>
  <c r="I1196" i="20"/>
  <c r="S1196" i="20" s="1"/>
  <c r="I1205" i="20"/>
  <c r="S1205" i="20" s="1"/>
  <c r="I1178" i="20"/>
  <c r="S1178" i="20" s="1"/>
  <c r="I1177" i="20"/>
  <c r="S1177" i="20" s="1"/>
  <c r="I1203" i="20"/>
  <c r="S1203" i="20" s="1"/>
  <c r="I1171" i="20"/>
  <c r="S1171" i="20" s="1"/>
  <c r="B194" i="53"/>
  <c r="B194" i="44"/>
  <c r="B194" i="32"/>
  <c r="G348" i="75"/>
  <c r="G192" i="32"/>
  <c r="G193" i="24"/>
  <c r="G192" i="45"/>
  <c r="G192" i="44"/>
  <c r="G192" i="57"/>
  <c r="G192" i="56"/>
  <c r="G192" i="58"/>
  <c r="G192" i="53"/>
  <c r="G154" i="45"/>
  <c r="B208" i="44"/>
  <c r="B208" i="58"/>
  <c r="B208" i="45"/>
  <c r="B208" i="56"/>
  <c r="B200" i="53"/>
  <c r="B201" i="24"/>
  <c r="B200" i="58"/>
  <c r="B200" i="45"/>
  <c r="B200" i="56"/>
  <c r="B200" i="57"/>
  <c r="C350" i="75"/>
  <c r="C194" i="58"/>
  <c r="C194" i="45"/>
  <c r="C194" i="56"/>
  <c r="C194" i="57"/>
  <c r="B339" i="75"/>
  <c r="B184" i="24"/>
  <c r="B183" i="44"/>
  <c r="G214" i="57"/>
  <c r="I129" i="17"/>
  <c r="S129" i="17" s="1"/>
  <c r="G336" i="75"/>
  <c r="G180" i="32"/>
  <c r="G181" i="24"/>
  <c r="G180" i="56"/>
  <c r="G180" i="44"/>
  <c r="G180" i="57"/>
  <c r="G160" i="75"/>
  <c r="G160" i="45"/>
  <c r="G161" i="24"/>
  <c r="G160" i="53"/>
  <c r="G160" i="32"/>
  <c r="G160" i="56"/>
  <c r="G160" i="57"/>
  <c r="I1227" i="20"/>
  <c r="S1227" i="20" s="1"/>
  <c r="G160" i="58"/>
  <c r="G160" i="44"/>
  <c r="F10" i="54"/>
  <c r="D37" i="17"/>
  <c r="C173" i="45" s="1"/>
  <c r="G316" i="75"/>
  <c r="G344" i="75"/>
  <c r="G188" i="32"/>
  <c r="G189" i="24"/>
  <c r="G188" i="45"/>
  <c r="G188" i="44"/>
  <c r="G188" i="58"/>
  <c r="G188" i="57"/>
  <c r="G188" i="53"/>
  <c r="G188" i="56"/>
  <c r="I1225" i="20"/>
  <c r="S1225" i="20" s="1"/>
  <c r="I1221" i="20"/>
  <c r="S1221" i="20" s="1"/>
  <c r="I1216" i="20"/>
  <c r="S1216" i="20" s="1"/>
  <c r="I1212" i="20"/>
  <c r="S1212" i="20" s="1"/>
  <c r="I865" i="20"/>
  <c r="S865" i="20" s="1"/>
  <c r="I861" i="20"/>
  <c r="S861" i="20" s="1"/>
  <c r="I856" i="20"/>
  <c r="S856" i="20" s="1"/>
  <c r="I852" i="20"/>
  <c r="S852" i="20" s="1"/>
  <c r="I847" i="20"/>
  <c r="S847" i="20" s="1"/>
  <c r="I843" i="20"/>
  <c r="S843" i="20" s="1"/>
  <c r="I838" i="20"/>
  <c r="S838" i="20" s="1"/>
  <c r="I834" i="20"/>
  <c r="S834" i="20" s="1"/>
  <c r="I829" i="20"/>
  <c r="S829" i="20" s="1"/>
  <c r="I825" i="20"/>
  <c r="S825" i="20" s="1"/>
  <c r="I354" i="20"/>
  <c r="S354" i="20" s="1"/>
  <c r="I335" i="20"/>
  <c r="S335" i="20" s="1"/>
  <c r="I135" i="20"/>
  <c r="S135" i="20" s="1"/>
  <c r="G200" i="56"/>
  <c r="I1086" i="20"/>
  <c r="S1086" i="20" s="1"/>
  <c r="I1104" i="20"/>
  <c r="S1104" i="20" s="1"/>
  <c r="I1077" i="20"/>
  <c r="I1097" i="20"/>
  <c r="S1097" i="20" s="1"/>
  <c r="I1117" i="20"/>
  <c r="S1117" i="20" s="1"/>
  <c r="G142" i="56"/>
  <c r="I1088" i="20"/>
  <c r="S1088" i="20" s="1"/>
  <c r="I1106" i="20"/>
  <c r="S1106" i="20" s="1"/>
  <c r="I1079" i="20"/>
  <c r="S1079" i="20" s="1"/>
  <c r="I1099" i="20"/>
  <c r="S1099" i="20" s="1"/>
  <c r="G143" i="24"/>
  <c r="G179" i="44"/>
  <c r="G49" i="45"/>
  <c r="G49" i="53"/>
  <c r="I369" i="20"/>
  <c r="S369" i="20" s="1"/>
  <c r="I365" i="20"/>
  <c r="S365" i="20" s="1"/>
  <c r="I353" i="20"/>
  <c r="I336" i="20"/>
  <c r="I155" i="20"/>
  <c r="S155" i="20" s="1"/>
  <c r="I356" i="20"/>
  <c r="S356" i="20" s="1"/>
  <c r="I156" i="20"/>
  <c r="S156" i="20" s="1"/>
  <c r="I233" i="20"/>
  <c r="S233" i="20" s="1"/>
  <c r="I230" i="20"/>
  <c r="S230" i="20" s="1"/>
  <c r="I1254" i="20"/>
  <c r="S1254" i="20" s="1"/>
  <c r="I1250" i="20"/>
  <c r="S1250" i="20" s="1"/>
  <c r="I1245" i="20"/>
  <c r="S1245" i="20" s="1"/>
  <c r="I1241" i="20"/>
  <c r="S1241" i="20" s="1"/>
  <c r="I1236" i="20"/>
  <c r="S1236" i="20" s="1"/>
  <c r="I1232" i="20"/>
  <c r="S1232" i="20" s="1"/>
  <c r="I1224" i="20"/>
  <c r="S1224" i="20" s="1"/>
  <c r="I1219" i="20"/>
  <c r="S1219" i="20" s="1"/>
  <c r="I1215" i="20"/>
  <c r="S1215" i="20" s="1"/>
  <c r="I864" i="20"/>
  <c r="S864" i="20" s="1"/>
  <c r="I860" i="20"/>
  <c r="S860" i="20" s="1"/>
  <c r="I855" i="20"/>
  <c r="S855" i="20" s="1"/>
  <c r="I851" i="20"/>
  <c r="S851" i="20" s="1"/>
  <c r="I846" i="20"/>
  <c r="S846" i="20" s="1"/>
  <c r="I842" i="20"/>
  <c r="S842" i="20" s="1"/>
  <c r="I837" i="20"/>
  <c r="S837" i="20" s="1"/>
  <c r="I833" i="20"/>
  <c r="S833" i="20" s="1"/>
  <c r="I828" i="20"/>
  <c r="S828" i="20" s="1"/>
  <c r="I824" i="20"/>
  <c r="I148" i="20"/>
  <c r="S148" i="20" s="1"/>
  <c r="G24" i="44"/>
  <c r="I129" i="20"/>
  <c r="S129" i="20" s="1"/>
  <c r="G169" i="44"/>
  <c r="G169" i="32"/>
  <c r="G174" i="24"/>
  <c r="G173" i="56"/>
  <c r="I1253" i="20"/>
  <c r="I1249" i="20"/>
  <c r="S1249" i="20" s="1"/>
  <c r="I1244" i="20"/>
  <c r="S1244" i="20" s="1"/>
  <c r="I1240" i="20"/>
  <c r="S1240" i="20" s="1"/>
  <c r="I1235" i="20"/>
  <c r="S1235" i="20" s="1"/>
  <c r="I1231" i="20"/>
  <c r="S1231" i="20" s="1"/>
  <c r="I1223" i="20"/>
  <c r="S1223" i="20" s="1"/>
  <c r="I1218" i="20"/>
  <c r="S1218" i="20" s="1"/>
  <c r="I1214" i="20"/>
  <c r="S1214" i="20" s="1"/>
  <c r="I867" i="20"/>
  <c r="S867" i="20" s="1"/>
  <c r="I863" i="20"/>
  <c r="S863" i="20" s="1"/>
  <c r="I858" i="20"/>
  <c r="S858" i="20" s="1"/>
  <c r="I854" i="20"/>
  <c r="S854" i="20" s="1"/>
  <c r="I849" i="20"/>
  <c r="S849" i="20" s="1"/>
  <c r="I845" i="20"/>
  <c r="S845" i="20" s="1"/>
  <c r="I840" i="20"/>
  <c r="S840" i="20" s="1"/>
  <c r="I1252" i="20"/>
  <c r="S1252" i="20" s="1"/>
  <c r="I1248" i="20"/>
  <c r="S1248" i="20" s="1"/>
  <c r="I1243" i="20"/>
  <c r="S1243" i="20" s="1"/>
  <c r="I1239" i="20"/>
  <c r="I1234" i="20"/>
  <c r="S1234" i="20" s="1"/>
  <c r="I1230" i="20"/>
  <c r="I1226" i="20"/>
  <c r="S1226" i="20" s="1"/>
  <c r="I1222" i="20"/>
  <c r="I1217" i="20"/>
  <c r="S1217" i="20" s="1"/>
  <c r="I1213" i="20"/>
  <c r="S1213" i="20" s="1"/>
  <c r="I866" i="20"/>
  <c r="S866" i="20" s="1"/>
  <c r="I862" i="20"/>
  <c r="S862" i="20" s="1"/>
  <c r="I857" i="20"/>
  <c r="S857" i="20" s="1"/>
  <c r="I853" i="20"/>
  <c r="S853" i="20" s="1"/>
  <c r="I848" i="20"/>
  <c r="S848" i="20" s="1"/>
  <c r="I844" i="20"/>
  <c r="S844" i="20" s="1"/>
  <c r="I839" i="20"/>
  <c r="S839" i="20" s="1"/>
  <c r="I835" i="20"/>
  <c r="S835" i="20" s="1"/>
  <c r="I836" i="20"/>
  <c r="S836" i="20" s="1"/>
  <c r="I831" i="20"/>
  <c r="S831" i="20" s="1"/>
  <c r="I827" i="20"/>
  <c r="S827" i="20" s="1"/>
  <c r="C273" i="75"/>
  <c r="C267" i="75"/>
  <c r="C160" i="57"/>
  <c r="C160" i="44"/>
  <c r="C161" i="24"/>
  <c r="C117" i="57"/>
  <c r="C117" i="44"/>
  <c r="C117" i="53"/>
  <c r="C117" i="32"/>
  <c r="C74" i="75"/>
  <c r="C74" i="53"/>
  <c r="C67" i="57"/>
  <c r="C67" i="45"/>
  <c r="C67" i="44"/>
  <c r="C67" i="32"/>
  <c r="C68" i="24"/>
  <c r="C43" i="45"/>
  <c r="C43" i="32"/>
  <c r="C43" i="53"/>
  <c r="C30" i="75"/>
  <c r="C30" i="32"/>
  <c r="I830" i="20"/>
  <c r="S830" i="20" s="1"/>
  <c r="I826" i="20"/>
  <c r="S826" i="20" s="1"/>
  <c r="I165" i="20"/>
  <c r="S165" i="20" s="1"/>
  <c r="I138" i="20"/>
  <c r="S138" i="20" s="1"/>
  <c r="I150" i="20"/>
  <c r="I123" i="20"/>
  <c r="I159" i="20"/>
  <c r="I124" i="20"/>
  <c r="I162" i="20"/>
  <c r="S162" i="20" s="1"/>
  <c r="I137" i="20"/>
  <c r="S137" i="20" s="1"/>
  <c r="G24" i="45"/>
  <c r="I125" i="20"/>
  <c r="S125" i="20" s="1"/>
  <c r="I145" i="20"/>
  <c r="S145" i="20" s="1"/>
  <c r="I141" i="20"/>
  <c r="S141" i="20" s="1"/>
  <c r="S159" i="20"/>
  <c r="S124" i="20"/>
  <c r="S150" i="20"/>
  <c r="I153" i="20"/>
  <c r="S153" i="20" s="1"/>
  <c r="I154" i="20"/>
  <c r="S154" i="20" s="1"/>
  <c r="I163" i="20"/>
  <c r="S163" i="20" s="1"/>
  <c r="I136" i="20"/>
  <c r="S136" i="20" s="1"/>
  <c r="I166" i="20"/>
  <c r="S166" i="20" s="1"/>
  <c r="I142" i="20"/>
  <c r="S142" i="20" s="1"/>
  <c r="I128" i="20"/>
  <c r="S128" i="20" s="1"/>
  <c r="B73" i="58"/>
  <c r="B73" i="32"/>
  <c r="B73" i="53"/>
  <c r="B74" i="24"/>
  <c r="B73" i="56"/>
  <c r="B73" i="45"/>
  <c r="B73" i="57"/>
  <c r="C50" i="24"/>
  <c r="C49" i="57"/>
  <c r="C49" i="32"/>
  <c r="C49" i="53"/>
  <c r="C36" i="44"/>
  <c r="C36" i="32"/>
  <c r="C37" i="24"/>
  <c r="C36" i="58"/>
  <c r="C36" i="45"/>
  <c r="B18" i="75"/>
  <c r="B19" i="24"/>
  <c r="B18" i="57"/>
  <c r="B18" i="53"/>
  <c r="B18" i="45"/>
  <c r="B18" i="44"/>
  <c r="B18" i="58"/>
  <c r="B18" i="32"/>
  <c r="B18" i="56"/>
  <c r="B10" i="75"/>
  <c r="B10" i="58"/>
  <c r="B10" i="45"/>
  <c r="B10" i="56"/>
  <c r="B10" i="44"/>
  <c r="B10" i="32"/>
  <c r="B11" i="24"/>
  <c r="B10" i="57"/>
  <c r="B10" i="53"/>
  <c r="G372" i="75"/>
  <c r="G216" i="45"/>
  <c r="M10" i="54"/>
  <c r="M16" i="54" s="1"/>
  <c r="D44" i="17"/>
  <c r="C180" i="32" s="1"/>
  <c r="G136" i="75"/>
  <c r="G137" i="24"/>
  <c r="G136" i="45"/>
  <c r="G136" i="53"/>
  <c r="I1061" i="20"/>
  <c r="S1061" i="20" s="1"/>
  <c r="I1057" i="20"/>
  <c r="S1057" i="20" s="1"/>
  <c r="I1042" i="20"/>
  <c r="S1042" i="20" s="1"/>
  <c r="I1034" i="20"/>
  <c r="S1034" i="20" s="1"/>
  <c r="I1030" i="20"/>
  <c r="S1030" i="20" s="1"/>
  <c r="G136" i="57"/>
  <c r="G136" i="44"/>
  <c r="I1060" i="20"/>
  <c r="S1060" i="20" s="1"/>
  <c r="I1056" i="20"/>
  <c r="S1056" i="20" s="1"/>
  <c r="I1040" i="20"/>
  <c r="S1040" i="20" s="1"/>
  <c r="I1033" i="20"/>
  <c r="S1033" i="20" s="1"/>
  <c r="I1029" i="20"/>
  <c r="S1029" i="20" s="1"/>
  <c r="I1055" i="20"/>
  <c r="S1055" i="20" s="1"/>
  <c r="I1032" i="20"/>
  <c r="S1032" i="20" s="1"/>
  <c r="G136" i="58"/>
  <c r="I1059" i="20"/>
  <c r="S1059" i="20" s="1"/>
  <c r="I1038" i="20"/>
  <c r="S1038" i="20" s="1"/>
  <c r="I1027" i="20"/>
  <c r="S1027" i="20" s="1"/>
  <c r="G136" i="32"/>
  <c r="I1044" i="20"/>
  <c r="S1044" i="20" s="1"/>
  <c r="I1062" i="20"/>
  <c r="S1062" i="20" s="1"/>
  <c r="I1031" i="20"/>
  <c r="S1031" i="20" s="1"/>
  <c r="G136" i="56"/>
  <c r="I1058" i="20"/>
  <c r="S1058" i="20" s="1"/>
  <c r="I1035" i="20"/>
  <c r="S1035" i="20" s="1"/>
  <c r="B191" i="44"/>
  <c r="B192" i="24"/>
  <c r="B191" i="53"/>
  <c r="B191" i="32"/>
  <c r="G193" i="53"/>
  <c r="G193" i="32"/>
  <c r="G193" i="45"/>
  <c r="G193" i="44"/>
  <c r="G193" i="58"/>
  <c r="G194" i="24"/>
  <c r="I60" i="17"/>
  <c r="G193" i="57"/>
  <c r="B104" i="44"/>
  <c r="B104" i="32"/>
  <c r="B105" i="24"/>
  <c r="B104" i="45"/>
  <c r="B104" i="56"/>
  <c r="B104" i="58"/>
  <c r="B104" i="53"/>
  <c r="C12" i="75"/>
  <c r="C12" i="58"/>
  <c r="C12" i="45"/>
  <c r="C12" i="56"/>
  <c r="C12" i="44"/>
  <c r="C12" i="32"/>
  <c r="C13" i="24"/>
  <c r="C12" i="57"/>
  <c r="C12" i="53"/>
  <c r="G334" i="75"/>
  <c r="G179" i="24"/>
  <c r="G148" i="45"/>
  <c r="I1138" i="20"/>
  <c r="S1138" i="20" s="1"/>
  <c r="G148" i="32"/>
  <c r="G148" i="57"/>
  <c r="G148" i="53"/>
  <c r="G148" i="44"/>
  <c r="I1161" i="20"/>
  <c r="S1161" i="20" s="1"/>
  <c r="I1152" i="20"/>
  <c r="S1152" i="20" s="1"/>
  <c r="I1143" i="20"/>
  <c r="S1143" i="20" s="1"/>
  <c r="I1135" i="20"/>
  <c r="S1135" i="20" s="1"/>
  <c r="I1131" i="20"/>
  <c r="S1131" i="20" s="1"/>
  <c r="I1124" i="20"/>
  <c r="S1124" i="20" s="1"/>
  <c r="G148" i="58"/>
  <c r="I1159" i="20"/>
  <c r="S1159" i="20" s="1"/>
  <c r="I1150" i="20"/>
  <c r="S1150" i="20" s="1"/>
  <c r="I1141" i="20"/>
  <c r="S1141" i="20" s="1"/>
  <c r="I1134" i="20"/>
  <c r="S1134" i="20" s="1"/>
  <c r="I1130" i="20"/>
  <c r="S1130" i="20" s="1"/>
  <c r="I1122" i="20"/>
  <c r="S1122" i="20" s="1"/>
  <c r="G148" i="56"/>
  <c r="I1148" i="20"/>
  <c r="S1148" i="20" s="1"/>
  <c r="I1133" i="20"/>
  <c r="S1133" i="20" s="1"/>
  <c r="I1120" i="20"/>
  <c r="S1120" i="20" s="1"/>
  <c r="I1157" i="20"/>
  <c r="S1157" i="20" s="1"/>
  <c r="I1139" i="20"/>
  <c r="S1139" i="20" s="1"/>
  <c r="I1129" i="20"/>
  <c r="S1129" i="20" s="1"/>
  <c r="I1163" i="20"/>
  <c r="S1163" i="20" s="1"/>
  <c r="I1132" i="20"/>
  <c r="S1132" i="20" s="1"/>
  <c r="I1145" i="20"/>
  <c r="S1145" i="20" s="1"/>
  <c r="I1136" i="20"/>
  <c r="S1136" i="20" s="1"/>
  <c r="I1154" i="20"/>
  <c r="S1154" i="20" s="1"/>
  <c r="I1126" i="20"/>
  <c r="S1126" i="20" s="1"/>
  <c r="G236" i="75"/>
  <c r="G186" i="75"/>
  <c r="G30" i="53"/>
  <c r="G30" i="32"/>
  <c r="G31" i="24"/>
  <c r="I197" i="20"/>
  <c r="S197" i="20" s="1"/>
  <c r="B195" i="45"/>
  <c r="B195" i="58"/>
  <c r="B195" i="56"/>
  <c r="B195" i="32"/>
  <c r="B195" i="53"/>
  <c r="B195" i="44"/>
  <c r="B196" i="24"/>
  <c r="B187" i="44"/>
  <c r="B188" i="24"/>
  <c r="B187" i="57"/>
  <c r="B187" i="45"/>
  <c r="B187" i="32"/>
  <c r="G345" i="75"/>
  <c r="G190" i="24"/>
  <c r="G189" i="45"/>
  <c r="G189" i="56"/>
  <c r="G189" i="53"/>
  <c r="G189" i="58"/>
  <c r="G189" i="44"/>
  <c r="G189" i="57"/>
  <c r="I56" i="17"/>
  <c r="H189" i="56" s="1"/>
  <c r="G189" i="32"/>
  <c r="I255" i="20"/>
  <c r="S255" i="20" s="1"/>
  <c r="I227" i="20"/>
  <c r="S227" i="20" s="1"/>
  <c r="I246" i="20"/>
  <c r="S246" i="20" s="1"/>
  <c r="I220" i="20"/>
  <c r="S220" i="20" s="1"/>
  <c r="I253" i="20"/>
  <c r="S253" i="20" s="1"/>
  <c r="I229" i="20"/>
  <c r="S229" i="20" s="1"/>
  <c r="I248" i="20"/>
  <c r="S248" i="20" s="1"/>
  <c r="I218" i="20"/>
  <c r="S218" i="20" s="1"/>
  <c r="G36" i="58"/>
  <c r="I247" i="20"/>
  <c r="S247" i="20" s="1"/>
  <c r="I221" i="20"/>
  <c r="S221" i="20" s="1"/>
  <c r="I239" i="20"/>
  <c r="S239" i="20" s="1"/>
  <c r="G36" i="53"/>
  <c r="I249" i="20"/>
  <c r="S249" i="20" s="1"/>
  <c r="I225" i="20"/>
  <c r="S225" i="20" s="1"/>
  <c r="I237" i="20"/>
  <c r="S237" i="20" s="1"/>
  <c r="I236" i="20"/>
  <c r="S236" i="20" s="1"/>
  <c r="I226" i="20"/>
  <c r="S226" i="20" s="1"/>
  <c r="I234" i="20"/>
  <c r="S234" i="20" s="1"/>
  <c r="I228" i="20"/>
  <c r="S228" i="20" s="1"/>
  <c r="G36" i="32"/>
  <c r="I254" i="20"/>
  <c r="S254" i="20" s="1"/>
  <c r="G36" i="45"/>
  <c r="I256" i="20"/>
  <c r="S256" i="20" s="1"/>
  <c r="I242" i="20"/>
  <c r="S242" i="20" s="1"/>
  <c r="I224" i="20"/>
  <c r="S224" i="20" s="1"/>
  <c r="I217" i="20"/>
  <c r="S217" i="20" s="1"/>
  <c r="I215" i="20"/>
  <c r="S215" i="20" s="1"/>
  <c r="G36" i="57"/>
  <c r="G37" i="24"/>
  <c r="I245" i="20"/>
  <c r="S245" i="20" s="1"/>
  <c r="I240" i="20"/>
  <c r="S240" i="20" s="1"/>
  <c r="G43" i="44"/>
  <c r="G43" i="57"/>
  <c r="G43" i="58"/>
  <c r="I292" i="20"/>
  <c r="S292" i="20" s="1"/>
  <c r="I314" i="20"/>
  <c r="S314" i="20" s="1"/>
  <c r="I280" i="20"/>
  <c r="Q280" i="20" s="1"/>
  <c r="I302" i="20"/>
  <c r="S302" i="20" s="1"/>
  <c r="I285" i="20"/>
  <c r="S285" i="20" s="1"/>
  <c r="I303" i="20"/>
  <c r="S303" i="20" s="1"/>
  <c r="G44" i="24"/>
  <c r="I305" i="20"/>
  <c r="S305" i="20" s="1"/>
  <c r="I289" i="20"/>
  <c r="S289" i="20" s="1"/>
  <c r="I316" i="20"/>
  <c r="S316" i="20" s="1"/>
  <c r="I294" i="20"/>
  <c r="S294" i="20" s="1"/>
  <c r="I312" i="20"/>
  <c r="S312" i="20" s="1"/>
  <c r="G43" i="56"/>
  <c r="I310" i="20"/>
  <c r="S310" i="20" s="1"/>
  <c r="I320" i="20"/>
  <c r="S320" i="20" s="1"/>
  <c r="I299" i="20"/>
  <c r="S299" i="20" s="1"/>
  <c r="I282" i="20"/>
  <c r="S282" i="20" s="1"/>
  <c r="I300" i="20"/>
  <c r="S300" i="20" s="1"/>
  <c r="I318" i="20"/>
  <c r="S318" i="20" s="1"/>
  <c r="I287" i="20"/>
  <c r="S287" i="20" s="1"/>
  <c r="I298" i="20"/>
  <c r="S298" i="20" s="1"/>
  <c r="I281" i="20"/>
  <c r="S281" i="20" s="1"/>
  <c r="I317" i="20"/>
  <c r="S317" i="20" s="1"/>
  <c r="I291" i="20"/>
  <c r="S291" i="20" s="1"/>
  <c r="I309" i="20"/>
  <c r="S309" i="20" s="1"/>
  <c r="G43" i="53"/>
  <c r="I323" i="20"/>
  <c r="S323" i="20" s="1"/>
  <c r="I313" i="20"/>
  <c r="S313" i="20" s="1"/>
  <c r="I284" i="20"/>
  <c r="S284" i="20" s="1"/>
  <c r="I308" i="20"/>
  <c r="S308" i="20" s="1"/>
  <c r="I295" i="20"/>
  <c r="S295" i="20" s="1"/>
  <c r="I798" i="20"/>
  <c r="S798" i="20" s="1"/>
  <c r="I815" i="20"/>
  <c r="S815" i="20" s="1"/>
  <c r="I820" i="20"/>
  <c r="S820" i="20" s="1"/>
  <c r="G105" i="45"/>
  <c r="I794" i="20"/>
  <c r="S794" i="20" s="1"/>
  <c r="I810" i="20"/>
  <c r="S810" i="20" s="1"/>
  <c r="G105" i="44"/>
  <c r="I796" i="20"/>
  <c r="S796" i="20" s="1"/>
  <c r="I800" i="20"/>
  <c r="S800" i="20" s="1"/>
  <c r="I816" i="20"/>
  <c r="S816" i="20" s="1"/>
  <c r="I821" i="20"/>
  <c r="S821" i="20" s="1"/>
  <c r="I790" i="20"/>
  <c r="S790" i="20" s="1"/>
  <c r="I806" i="20"/>
  <c r="S806" i="20" s="1"/>
  <c r="I811" i="20"/>
  <c r="S811" i="20" s="1"/>
  <c r="I802" i="20"/>
  <c r="S802" i="20" s="1"/>
  <c r="G105" i="56"/>
  <c r="I809" i="20"/>
  <c r="S809" i="20" s="1"/>
  <c r="I788" i="20"/>
  <c r="S788" i="20" s="1"/>
  <c r="I797" i="20"/>
  <c r="S797" i="20" s="1"/>
  <c r="I819" i="20"/>
  <c r="S819" i="20" s="1"/>
  <c r="I792" i="20"/>
  <c r="S792" i="20" s="1"/>
  <c r="G106" i="24"/>
  <c r="I782" i="20"/>
  <c r="S782" i="20" s="1"/>
  <c r="I784" i="20"/>
  <c r="S784" i="20" s="1"/>
  <c r="I791" i="20"/>
  <c r="S791" i="20" s="1"/>
  <c r="I783" i="20"/>
  <c r="S783" i="20" s="1"/>
  <c r="I780" i="20"/>
  <c r="S780" i="20" s="1"/>
  <c r="I805" i="20"/>
  <c r="S805" i="20" s="1"/>
  <c r="I817" i="20"/>
  <c r="S817" i="20" s="1"/>
  <c r="G105" i="57"/>
  <c r="I787" i="20"/>
  <c r="S787" i="20" s="1"/>
  <c r="I779" i="20"/>
  <c r="S779" i="20" s="1"/>
  <c r="S781" i="20"/>
  <c r="I801" i="20"/>
  <c r="S801" i="20" s="1"/>
  <c r="I778" i="20"/>
  <c r="S778" i="20" s="1"/>
  <c r="I807" i="20"/>
  <c r="S807" i="20" s="1"/>
  <c r="I785" i="20"/>
  <c r="S785" i="20" s="1"/>
  <c r="G333" i="75"/>
  <c r="G177" i="57"/>
  <c r="G177" i="56"/>
  <c r="G177" i="58"/>
  <c r="G177" i="45"/>
  <c r="G177" i="44"/>
  <c r="G177" i="53"/>
  <c r="G178" i="24"/>
  <c r="G198" i="44"/>
  <c r="G198" i="45"/>
  <c r="I44" i="20"/>
  <c r="I61" i="20"/>
  <c r="S61" i="20" s="1"/>
  <c r="G12" i="56"/>
  <c r="G13" i="24"/>
  <c r="I55" i="20"/>
  <c r="S55" i="20" s="1"/>
  <c r="I38" i="20"/>
  <c r="I53" i="20"/>
  <c r="S53" i="20" s="1"/>
  <c r="I41" i="20"/>
  <c r="I45" i="20"/>
  <c r="S45" i="20" s="1"/>
  <c r="I62" i="20"/>
  <c r="S62" i="20" s="1"/>
  <c r="G12" i="53"/>
  <c r="G12" i="44"/>
  <c r="I31" i="20"/>
  <c r="J31" i="20" s="1"/>
  <c r="I52" i="20"/>
  <c r="S52" i="20" s="1"/>
  <c r="I32" i="20"/>
  <c r="I54" i="20"/>
  <c r="S54" i="20" s="1"/>
  <c r="I60" i="20"/>
  <c r="S60" i="20" s="1"/>
  <c r="G12" i="58"/>
  <c r="I40" i="20"/>
  <c r="I70" i="20"/>
  <c r="S70" i="20" s="1"/>
  <c r="I36" i="20"/>
  <c r="I42" i="20"/>
  <c r="I65" i="20"/>
  <c r="S65" i="20" s="1"/>
  <c r="I71" i="20"/>
  <c r="S71" i="20" s="1"/>
  <c r="I49" i="20"/>
  <c r="S49" i="20" s="1"/>
  <c r="I58" i="20"/>
  <c r="S58" i="20" s="1"/>
  <c r="I74" i="20"/>
  <c r="S74" i="20" s="1"/>
  <c r="I73" i="20"/>
  <c r="S73" i="20" s="1"/>
  <c r="I64" i="20"/>
  <c r="S64" i="20" s="1"/>
  <c r="I37" i="20"/>
  <c r="I72" i="20"/>
  <c r="S72" i="20" s="1"/>
  <c r="I46" i="20"/>
  <c r="S46" i="20" s="1"/>
  <c r="I51" i="20"/>
  <c r="S51" i="20" s="1"/>
  <c r="I56" i="20"/>
  <c r="S56" i="20" s="1"/>
  <c r="G172" i="32"/>
  <c r="G172" i="58"/>
  <c r="G304" i="75"/>
  <c r="G24" i="75"/>
  <c r="I146" i="20"/>
  <c r="S146" i="20" s="1"/>
  <c r="G24" i="57"/>
  <c r="I126" i="20"/>
  <c r="S126" i="20" s="1"/>
  <c r="I130" i="20"/>
  <c r="S130" i="20" s="1"/>
  <c r="G24" i="53"/>
  <c r="I143" i="20"/>
  <c r="S143" i="20" s="1"/>
  <c r="I147" i="20"/>
  <c r="S147" i="20" s="1"/>
  <c r="G25" i="24"/>
  <c r="I127" i="20"/>
  <c r="S127" i="20" s="1"/>
  <c r="I132" i="20"/>
  <c r="G24" i="32"/>
  <c r="G205" i="75"/>
  <c r="G267" i="75"/>
  <c r="G211" i="75"/>
  <c r="G325" i="75"/>
  <c r="G170" i="24"/>
  <c r="G169" i="53"/>
  <c r="G169" i="56"/>
  <c r="G169" i="45"/>
  <c r="G329" i="75"/>
  <c r="G173" i="57"/>
  <c r="G173" i="45"/>
  <c r="G173" i="32"/>
  <c r="G173" i="44"/>
  <c r="C188" i="45"/>
  <c r="C188" i="44"/>
  <c r="C188" i="57"/>
  <c r="C189" i="24"/>
  <c r="C188" i="32"/>
  <c r="B330" i="75"/>
  <c r="B174" i="58"/>
  <c r="B175" i="24"/>
  <c r="B174" i="32"/>
  <c r="B174" i="56"/>
  <c r="B174" i="44"/>
  <c r="B174" i="57"/>
  <c r="I1070" i="20"/>
  <c r="S1070" i="20" s="1"/>
  <c r="I1066" i="20"/>
  <c r="S1066" i="20" s="1"/>
  <c r="I1052" i="20"/>
  <c r="S1052" i="20" s="1"/>
  <c r="I1048" i="20"/>
  <c r="S1048" i="20" s="1"/>
  <c r="I1043" i="20"/>
  <c r="S1043" i="20" s="1"/>
  <c r="I1039" i="20"/>
  <c r="S1039" i="20" s="1"/>
  <c r="I912" i="20"/>
  <c r="S912" i="20" s="1"/>
  <c r="I908" i="20"/>
  <c r="I903" i="20"/>
  <c r="S903" i="20" s="1"/>
  <c r="I899" i="20"/>
  <c r="S899" i="20" s="1"/>
  <c r="I894" i="20"/>
  <c r="S894" i="20" s="1"/>
  <c r="I890" i="20"/>
  <c r="S890" i="20" s="1"/>
  <c r="I885" i="20"/>
  <c r="S885" i="20" s="1"/>
  <c r="I881" i="20"/>
  <c r="S881" i="20" s="1"/>
  <c r="I876" i="20"/>
  <c r="S876" i="20" s="1"/>
  <c r="I872" i="20"/>
  <c r="S872" i="20" s="1"/>
  <c r="I209" i="20"/>
  <c r="S209" i="20" s="1"/>
  <c r="I205" i="20"/>
  <c r="S205" i="20" s="1"/>
  <c r="I200" i="20"/>
  <c r="S200" i="20" s="1"/>
  <c r="I196" i="20"/>
  <c r="S196" i="20" s="1"/>
  <c r="I191" i="20"/>
  <c r="S191" i="20" s="1"/>
  <c r="I187" i="20"/>
  <c r="I182" i="20"/>
  <c r="S182" i="20" s="1"/>
  <c r="I176" i="20"/>
  <c r="S176" i="20" s="1"/>
  <c r="I172" i="20"/>
  <c r="S172" i="20" s="1"/>
  <c r="I1068" i="20"/>
  <c r="S1068" i="20" s="1"/>
  <c r="I1050" i="20"/>
  <c r="S1050" i="20" s="1"/>
  <c r="I1046" i="20"/>
  <c r="I1041" i="20"/>
  <c r="S1041" i="20" s="1"/>
  <c r="I1037" i="20"/>
  <c r="S1037" i="20" s="1"/>
  <c r="I1028" i="20"/>
  <c r="S1028" i="20" s="1"/>
  <c r="I910" i="20"/>
  <c r="S910" i="20" s="1"/>
  <c r="I906" i="20"/>
  <c r="S906" i="20" s="1"/>
  <c r="I901" i="20"/>
  <c r="S901" i="20" s="1"/>
  <c r="I897" i="20"/>
  <c r="S897" i="20" s="1"/>
  <c r="I892" i="20"/>
  <c r="S892" i="20" s="1"/>
  <c r="I883" i="20"/>
  <c r="S883" i="20" s="1"/>
  <c r="I874" i="20"/>
  <c r="S874" i="20" s="1"/>
  <c r="I870" i="20"/>
  <c r="S870" i="20" s="1"/>
  <c r="I211" i="20"/>
  <c r="S211" i="20" s="1"/>
  <c r="I207" i="20"/>
  <c r="S207" i="20" s="1"/>
  <c r="I202" i="20"/>
  <c r="S202" i="20" s="1"/>
  <c r="I198" i="20"/>
  <c r="S198" i="20" s="1"/>
  <c r="I193" i="20"/>
  <c r="S193" i="20" s="1"/>
  <c r="I189" i="20"/>
  <c r="S189" i="20" s="1"/>
  <c r="I184" i="20"/>
  <c r="S184" i="20" s="1"/>
  <c r="I180" i="20"/>
  <c r="S180" i="20" s="1"/>
  <c r="I174" i="20"/>
  <c r="S174" i="20" s="1"/>
  <c r="I1162" i="20"/>
  <c r="S1162" i="20" s="1"/>
  <c r="I1158" i="20"/>
  <c r="S1158" i="20" s="1"/>
  <c r="I1153" i="20"/>
  <c r="S1153" i="20" s="1"/>
  <c r="I1149" i="20"/>
  <c r="I1144" i="20"/>
  <c r="S1144" i="20" s="1"/>
  <c r="I1140" i="20"/>
  <c r="S1140" i="20" s="1"/>
  <c r="I1127" i="20"/>
  <c r="S1127" i="20" s="1"/>
  <c r="I1123" i="20"/>
  <c r="S1123" i="20" s="1"/>
  <c r="I1069" i="20"/>
  <c r="S1069" i="20" s="1"/>
  <c r="I1065" i="20"/>
  <c r="S1065" i="20" s="1"/>
  <c r="I1051" i="20"/>
  <c r="S1051" i="20" s="1"/>
  <c r="I1047" i="20"/>
  <c r="S1047" i="20" s="1"/>
  <c r="I911" i="20"/>
  <c r="S911" i="20" s="1"/>
  <c r="I907" i="20"/>
  <c r="S907" i="20" s="1"/>
  <c r="I902" i="20"/>
  <c r="S902" i="20" s="1"/>
  <c r="I898" i="20"/>
  <c r="S898" i="20" s="1"/>
  <c r="I893" i="20"/>
  <c r="S893" i="20" s="1"/>
  <c r="I889" i="20"/>
  <c r="S889" i="20" s="1"/>
  <c r="I884" i="20"/>
  <c r="S884" i="20" s="1"/>
  <c r="I880" i="20"/>
  <c r="S880" i="20" s="1"/>
  <c r="I875" i="20"/>
  <c r="S875" i="20" s="1"/>
  <c r="I871" i="20"/>
  <c r="S871" i="20" s="1"/>
  <c r="I212" i="20"/>
  <c r="S212" i="20" s="1"/>
  <c r="I208" i="20"/>
  <c r="S208" i="20" s="1"/>
  <c r="I203" i="20"/>
  <c r="S203" i="20" s="1"/>
  <c r="I199" i="20"/>
  <c r="S199" i="20" s="1"/>
  <c r="I194" i="20"/>
  <c r="S194" i="20" s="1"/>
  <c r="I190" i="20"/>
  <c r="S190" i="20" s="1"/>
  <c r="I185" i="20"/>
  <c r="S185" i="20" s="1"/>
  <c r="I181" i="20"/>
  <c r="S181" i="20" s="1"/>
  <c r="I178" i="20"/>
  <c r="S178" i="20" s="1"/>
  <c r="I175" i="20"/>
  <c r="S175" i="20" s="1"/>
  <c r="I171" i="20"/>
  <c r="S171" i="20" s="1"/>
  <c r="C136" i="57"/>
  <c r="C136" i="32"/>
  <c r="C136" i="53"/>
  <c r="I1160" i="20"/>
  <c r="S1160" i="20" s="1"/>
  <c r="I1156" i="20"/>
  <c r="S1156" i="20" s="1"/>
  <c r="I1151" i="20"/>
  <c r="S1151" i="20" s="1"/>
  <c r="I1147" i="20"/>
  <c r="S1147" i="20" s="1"/>
  <c r="I1142" i="20"/>
  <c r="S1142" i="20" s="1"/>
  <c r="I1125" i="20"/>
  <c r="S1125" i="20" s="1"/>
  <c r="I1121" i="20"/>
  <c r="S1121" i="20" s="1"/>
  <c r="I1071" i="20"/>
  <c r="S1071" i="20" s="1"/>
  <c r="I1067" i="20"/>
  <c r="S1067" i="20" s="1"/>
  <c r="I1053" i="20"/>
  <c r="S1053" i="20" s="1"/>
  <c r="I1049" i="20"/>
  <c r="S1049" i="20" s="1"/>
  <c r="I913" i="20"/>
  <c r="S913" i="20" s="1"/>
  <c r="I909" i="20"/>
  <c r="S909" i="20" s="1"/>
  <c r="I904" i="20"/>
  <c r="S904" i="20" s="1"/>
  <c r="I900" i="20"/>
  <c r="S900" i="20" s="1"/>
  <c r="I895" i="20"/>
  <c r="S895" i="20" s="1"/>
  <c r="I891" i="20"/>
  <c r="S891" i="20" s="1"/>
  <c r="I886" i="20"/>
  <c r="S886" i="20" s="1"/>
  <c r="I882" i="20"/>
  <c r="S882" i="20" s="1"/>
  <c r="I877" i="20"/>
  <c r="S877" i="20" s="1"/>
  <c r="I873" i="20"/>
  <c r="S873" i="20" s="1"/>
  <c r="I210" i="20"/>
  <c r="S210" i="20" s="1"/>
  <c r="I206" i="20"/>
  <c r="S206" i="20" s="1"/>
  <c r="I201" i="20"/>
  <c r="S201" i="20" s="1"/>
  <c r="I192" i="20"/>
  <c r="S192" i="20" s="1"/>
  <c r="I188" i="20"/>
  <c r="S188" i="20" s="1"/>
  <c r="I183" i="20"/>
  <c r="S183" i="20" s="1"/>
  <c r="I179" i="20"/>
  <c r="S179" i="20" s="1"/>
  <c r="I173" i="20"/>
  <c r="S173" i="20" s="1"/>
  <c r="I169" i="20"/>
  <c r="S169" i="20" s="1"/>
  <c r="C372" i="75"/>
  <c r="C217" i="24"/>
  <c r="C368" i="75"/>
  <c r="C212" i="44"/>
  <c r="C98" i="75"/>
  <c r="C98" i="53"/>
  <c r="C99" i="24"/>
  <c r="C86" i="57"/>
  <c r="C87" i="24"/>
  <c r="C86" i="53"/>
  <c r="C86" i="44"/>
  <c r="C61" i="45"/>
  <c r="C61" i="32"/>
  <c r="C61" i="58"/>
  <c r="C61" i="53"/>
  <c r="B11" i="45"/>
  <c r="B12" i="24"/>
  <c r="B11" i="58"/>
  <c r="B11" i="44"/>
  <c r="I138" i="17"/>
  <c r="S138" i="17" s="1"/>
  <c r="G368" i="75"/>
  <c r="G212" i="45"/>
  <c r="I10" i="54"/>
  <c r="I16" i="54" s="1"/>
  <c r="I18" i="54" s="1"/>
  <c r="D40" i="17"/>
  <c r="G129" i="75"/>
  <c r="G129" i="57"/>
  <c r="G129" i="58"/>
  <c r="G129" i="45"/>
  <c r="G129" i="44"/>
  <c r="G129" i="56"/>
  <c r="G98" i="75"/>
  <c r="G98" i="53"/>
  <c r="G98" i="44"/>
  <c r="G99" i="24"/>
  <c r="G298" i="75"/>
  <c r="C5" i="66"/>
  <c r="C8" i="17"/>
  <c r="B349" i="75"/>
  <c r="B193" i="56"/>
  <c r="B193" i="32"/>
  <c r="B193" i="57"/>
  <c r="B193" i="58"/>
  <c r="B345" i="75"/>
  <c r="B189" i="58"/>
  <c r="B189" i="44"/>
  <c r="B189" i="57"/>
  <c r="G351" i="75"/>
  <c r="G195" i="58"/>
  <c r="G195" i="44"/>
  <c r="G195" i="53"/>
  <c r="C218" i="44"/>
  <c r="C218" i="58"/>
  <c r="C218" i="32"/>
  <c r="C214" i="45"/>
  <c r="C214" i="32"/>
  <c r="C214" i="44"/>
  <c r="C210" i="53"/>
  <c r="C210" i="45"/>
  <c r="C210" i="44"/>
  <c r="B208" i="32"/>
  <c r="B209" i="24"/>
  <c r="B356" i="75"/>
  <c r="B200" i="44"/>
  <c r="B200" i="32"/>
  <c r="C142" i="75"/>
  <c r="C142" i="57"/>
  <c r="C142" i="44"/>
  <c r="I135" i="17"/>
  <c r="S135" i="17" s="1"/>
  <c r="I117" i="17"/>
  <c r="S117" i="17" s="1"/>
  <c r="I113" i="17"/>
  <c r="S113" i="17" s="1"/>
  <c r="Q67" i="24"/>
  <c r="I62" i="24"/>
  <c r="I117" i="24"/>
  <c r="I112" i="24" s="1"/>
  <c r="I116" i="32"/>
  <c r="J822" i="20"/>
  <c r="R859" i="20"/>
  <c r="F185" i="75"/>
  <c r="J25" i="24"/>
  <c r="I160" i="24"/>
  <c r="J1164" i="20"/>
  <c r="I159" i="32"/>
  <c r="I154" i="32" s="1"/>
  <c r="R1201" i="20"/>
  <c r="Q69" i="24"/>
  <c r="F13" i="75"/>
  <c r="F14" i="24"/>
  <c r="F13" i="56"/>
  <c r="F13" i="45"/>
  <c r="F13" i="53"/>
  <c r="F13" i="32"/>
  <c r="F13" i="44"/>
  <c r="F13" i="57"/>
  <c r="F13" i="58"/>
  <c r="AU120" i="77"/>
  <c r="BJ224" i="44"/>
  <c r="N10" i="24"/>
  <c r="AB7" i="66" s="1"/>
  <c r="I8" i="57"/>
  <c r="B331" i="75"/>
  <c r="B175" i="57"/>
  <c r="B175" i="45"/>
  <c r="J131" i="24"/>
  <c r="I130" i="44"/>
  <c r="I129" i="44" s="1"/>
  <c r="R961" i="20"/>
  <c r="K960" i="20"/>
  <c r="F200" i="75"/>
  <c r="F213" i="75"/>
  <c r="F238" i="75"/>
  <c r="F251" i="75"/>
  <c r="F259" i="75"/>
  <c r="J20" i="24"/>
  <c r="J19" i="24" s="1"/>
  <c r="K68" i="24"/>
  <c r="I67" i="58"/>
  <c r="I147" i="24"/>
  <c r="I146" i="32"/>
  <c r="R1100" i="20"/>
  <c r="J1072" i="20"/>
  <c r="R1072" i="20" s="1"/>
  <c r="Q70" i="24"/>
  <c r="J213" i="20"/>
  <c r="R213" i="20" s="1"/>
  <c r="I39" i="24"/>
  <c r="R407" i="20"/>
  <c r="I60" i="32"/>
  <c r="I55" i="32" s="1"/>
  <c r="J960" i="20"/>
  <c r="I133" i="24"/>
  <c r="Q133" i="24" s="1"/>
  <c r="R979" i="20"/>
  <c r="I132" i="32"/>
  <c r="Q47" i="24"/>
  <c r="Q72" i="24"/>
  <c r="I55" i="56"/>
  <c r="J776" i="20"/>
  <c r="R804" i="20"/>
  <c r="I29" i="24"/>
  <c r="I163" i="24"/>
  <c r="I161" i="24" s="1"/>
  <c r="I162" i="32"/>
  <c r="I160" i="32" s="1"/>
  <c r="R1220" i="20"/>
  <c r="J1210" i="20"/>
  <c r="Q65" i="24"/>
  <c r="I59" i="58"/>
  <c r="I55" i="58" s="1"/>
  <c r="N370" i="20"/>
  <c r="M60" i="24"/>
  <c r="Q60" i="24" s="1"/>
  <c r="I70" i="44"/>
  <c r="I67" i="44" s="1"/>
  <c r="K462" i="20"/>
  <c r="R462" i="20" s="1"/>
  <c r="K14" i="24"/>
  <c r="I13" i="45"/>
  <c r="Q94" i="24"/>
  <c r="F315" i="75"/>
  <c r="I105" i="56"/>
  <c r="P27" i="24"/>
  <c r="I26" i="56"/>
  <c r="I107" i="45"/>
  <c r="I105" i="45" s="1"/>
  <c r="K108" i="24"/>
  <c r="M46" i="24"/>
  <c r="N278" i="20"/>
  <c r="N48" i="24"/>
  <c r="O278" i="20"/>
  <c r="I47" i="58"/>
  <c r="I43" i="58" s="1"/>
  <c r="M48" i="24"/>
  <c r="M144" i="24"/>
  <c r="Q144" i="24" s="1"/>
  <c r="I143" i="58"/>
  <c r="I142" i="58" s="1"/>
  <c r="I102" i="32"/>
  <c r="R739" i="20"/>
  <c r="I103" i="24"/>
  <c r="K147" i="24"/>
  <c r="K143" i="24" s="1"/>
  <c r="I146" i="45"/>
  <c r="I142" i="45" s="1"/>
  <c r="I137" i="32"/>
  <c r="I136" i="32" s="1"/>
  <c r="J1025" i="20"/>
  <c r="I138" i="24"/>
  <c r="Q138" i="24" s="1"/>
  <c r="L111" i="24"/>
  <c r="L106" i="24" s="1"/>
  <c r="I110" i="53"/>
  <c r="I105" i="53" s="1"/>
  <c r="M776" i="20"/>
  <c r="R813" i="20"/>
  <c r="K109" i="24"/>
  <c r="Q109" i="24" s="1"/>
  <c r="R795" i="20"/>
  <c r="J64" i="24"/>
  <c r="K416" i="20"/>
  <c r="R426" i="20"/>
  <c r="K28" i="24"/>
  <c r="I27" i="45"/>
  <c r="L28" i="24"/>
  <c r="I27" i="53"/>
  <c r="I24" i="53" s="1"/>
  <c r="L527" i="20"/>
  <c r="I77" i="45"/>
  <c r="I74" i="45" s="1"/>
  <c r="K78" i="24"/>
  <c r="L78" i="24"/>
  <c r="L75" i="24" s="1"/>
  <c r="M527" i="20"/>
  <c r="I77" i="53"/>
  <c r="I74" i="53" s="1"/>
  <c r="P80" i="24"/>
  <c r="P75" i="24" s="1"/>
  <c r="I79" i="56"/>
  <c r="I74" i="56" s="1"/>
  <c r="Q527" i="20"/>
  <c r="R564" i="20"/>
  <c r="L573" i="20"/>
  <c r="K84" i="24"/>
  <c r="R592" i="20"/>
  <c r="I83" i="45"/>
  <c r="M573" i="20"/>
  <c r="L84" i="24"/>
  <c r="I83" i="53"/>
  <c r="M86" i="24"/>
  <c r="I85" i="58"/>
  <c r="R610" i="20"/>
  <c r="J88" i="24"/>
  <c r="J87" i="24" s="1"/>
  <c r="I87" i="44"/>
  <c r="K619" i="20"/>
  <c r="I87" i="58"/>
  <c r="M88" i="24"/>
  <c r="N619" i="20"/>
  <c r="O619" i="20"/>
  <c r="I91" i="57"/>
  <c r="I86" i="57" s="1"/>
  <c r="N92" i="24"/>
  <c r="J95" i="24"/>
  <c r="I94" i="44"/>
  <c r="K665" i="20"/>
  <c r="M95" i="24"/>
  <c r="M93" i="24" s="1"/>
  <c r="I94" i="58"/>
  <c r="N97" i="24"/>
  <c r="N93" i="24" s="1"/>
  <c r="I96" i="57"/>
  <c r="I92" i="57" s="1"/>
  <c r="O665" i="20"/>
  <c r="J100" i="24"/>
  <c r="K711" i="20"/>
  <c r="I99" i="44"/>
  <c r="R712" i="20"/>
  <c r="I99" i="58"/>
  <c r="M100" i="24"/>
  <c r="N711" i="20"/>
  <c r="I101" i="57"/>
  <c r="O711" i="20"/>
  <c r="N102" i="24"/>
  <c r="I103" i="44"/>
  <c r="J104" i="24"/>
  <c r="R748" i="20"/>
  <c r="M104" i="24"/>
  <c r="I103" i="58"/>
  <c r="O822" i="20"/>
  <c r="N114" i="24"/>
  <c r="I113" i="57"/>
  <c r="I111" i="57" s="1"/>
  <c r="R832" i="20"/>
  <c r="I115" i="44"/>
  <c r="R850" i="20"/>
  <c r="I115" i="58"/>
  <c r="M116" i="24"/>
  <c r="M112" i="24" s="1"/>
  <c r="P120" i="24"/>
  <c r="Q868" i="20"/>
  <c r="I119" i="56"/>
  <c r="R878" i="20"/>
  <c r="J121" i="24"/>
  <c r="I120" i="44"/>
  <c r="R887" i="20"/>
  <c r="I124" i="56"/>
  <c r="I123" i="56" s="1"/>
  <c r="Q914" i="20"/>
  <c r="R915" i="20"/>
  <c r="K127" i="24"/>
  <c r="K124" i="24" s="1"/>
  <c r="I126" i="45"/>
  <c r="I123" i="45" s="1"/>
  <c r="L914" i="20"/>
  <c r="L127" i="24"/>
  <c r="I126" i="53"/>
  <c r="M914" i="20"/>
  <c r="L131" i="24"/>
  <c r="M960" i="20"/>
  <c r="M131" i="24"/>
  <c r="I130" i="58"/>
  <c r="P132" i="24"/>
  <c r="I131" i="56"/>
  <c r="R970" i="20"/>
  <c r="I134" i="53"/>
  <c r="I129" i="53" s="1"/>
  <c r="L135" i="24"/>
  <c r="M135" i="24"/>
  <c r="I134" i="58"/>
  <c r="I138" i="56"/>
  <c r="P139" i="24"/>
  <c r="R1036" i="20"/>
  <c r="J140" i="24"/>
  <c r="J137" i="24" s="1"/>
  <c r="K1025" i="20"/>
  <c r="I139" i="44"/>
  <c r="I136" i="44" s="1"/>
  <c r="R1045" i="20"/>
  <c r="M140" i="24"/>
  <c r="I139" i="58"/>
  <c r="P141" i="24"/>
  <c r="Q141" i="24" s="1"/>
  <c r="I140" i="56"/>
  <c r="I141" i="53"/>
  <c r="R1063" i="20"/>
  <c r="M1025" i="20"/>
  <c r="L142" i="24"/>
  <c r="M142" i="24"/>
  <c r="I141" i="58"/>
  <c r="I144" i="57"/>
  <c r="N145" i="24"/>
  <c r="N150" i="24"/>
  <c r="N149" i="24" s="1"/>
  <c r="O1118" i="20"/>
  <c r="R1119" i="20"/>
  <c r="J154" i="24"/>
  <c r="J149" i="24" s="1"/>
  <c r="I153" i="44"/>
  <c r="K1118" i="20"/>
  <c r="P163" i="24"/>
  <c r="Q1210" i="20"/>
  <c r="I162" i="56"/>
  <c r="K1210" i="20"/>
  <c r="I163" i="44"/>
  <c r="I163" i="58"/>
  <c r="M164" i="24"/>
  <c r="P165" i="24"/>
  <c r="R1238" i="20"/>
  <c r="I164" i="56"/>
  <c r="Q54" i="24"/>
  <c r="I111" i="44"/>
  <c r="I101" i="24"/>
  <c r="R721" i="20"/>
  <c r="J711" i="20"/>
  <c r="I36" i="58"/>
  <c r="N106" i="24"/>
  <c r="I61" i="45"/>
  <c r="I55" i="45"/>
  <c r="I86" i="44"/>
  <c r="L161" i="24"/>
  <c r="F320" i="75"/>
  <c r="O167" i="20"/>
  <c r="I33" i="57"/>
  <c r="N34" i="24"/>
  <c r="R186" i="20"/>
  <c r="I35" i="24"/>
  <c r="I34" i="32"/>
  <c r="R195" i="20"/>
  <c r="J167" i="20"/>
  <c r="L35" i="24"/>
  <c r="M167" i="20"/>
  <c r="N36" i="24"/>
  <c r="I35" i="57"/>
  <c r="R204" i="20"/>
  <c r="J79" i="24"/>
  <c r="I78" i="44"/>
  <c r="M79" i="24"/>
  <c r="I78" i="58"/>
  <c r="O573" i="20"/>
  <c r="N83" i="24"/>
  <c r="L85" i="24"/>
  <c r="I84" i="53"/>
  <c r="R601" i="20"/>
  <c r="M85" i="24"/>
  <c r="M81" i="24" s="1"/>
  <c r="I84" i="58"/>
  <c r="N573" i="20"/>
  <c r="Q619" i="20"/>
  <c r="I88" i="56"/>
  <c r="P89" i="24"/>
  <c r="I90" i="24"/>
  <c r="I87" i="24" s="1"/>
  <c r="R638" i="20"/>
  <c r="I89" i="32"/>
  <c r="I86" i="32" s="1"/>
  <c r="M90" i="24"/>
  <c r="I89" i="58"/>
  <c r="I90" i="56"/>
  <c r="R647" i="20"/>
  <c r="Q665" i="20"/>
  <c r="I95" i="56"/>
  <c r="I92" i="56" s="1"/>
  <c r="R684" i="20"/>
  <c r="P96" i="24"/>
  <c r="P93" i="24" s="1"/>
  <c r="K98" i="24"/>
  <c r="K93" i="24" s="1"/>
  <c r="I97" i="45"/>
  <c r="I92" i="45" s="1"/>
  <c r="R702" i="20"/>
  <c r="L98" i="24"/>
  <c r="I97" i="53"/>
  <c r="P101" i="24"/>
  <c r="P99" i="24" s="1"/>
  <c r="I100" i="56"/>
  <c r="I98" i="56" s="1"/>
  <c r="L103" i="24"/>
  <c r="I102" i="53"/>
  <c r="I98" i="53" s="1"/>
  <c r="P113" i="24"/>
  <c r="Q822" i="20"/>
  <c r="Q1006" i="20" s="1"/>
  <c r="I112" i="56"/>
  <c r="I114" i="45"/>
  <c r="R841" i="20"/>
  <c r="I114" i="53"/>
  <c r="L115" i="24"/>
  <c r="Q115" i="24" s="1"/>
  <c r="P117" i="24"/>
  <c r="I116" i="56"/>
  <c r="J119" i="24"/>
  <c r="K868" i="20"/>
  <c r="K1006" i="20" s="1"/>
  <c r="I118" i="44"/>
  <c r="R869" i="20"/>
  <c r="N868" i="20"/>
  <c r="M119" i="24"/>
  <c r="I118" i="58"/>
  <c r="P122" i="24"/>
  <c r="Q122" i="24" s="1"/>
  <c r="I121" i="56"/>
  <c r="J123" i="24"/>
  <c r="R905" i="20"/>
  <c r="I122" i="44"/>
  <c r="M123" i="24"/>
  <c r="I122" i="58"/>
  <c r="N126" i="24"/>
  <c r="I125" i="57"/>
  <c r="R924" i="20"/>
  <c r="L128" i="24"/>
  <c r="I127" i="53"/>
  <c r="R942" i="20"/>
  <c r="I127" i="58"/>
  <c r="M128" i="24"/>
  <c r="N914" i="20"/>
  <c r="P134" i="24"/>
  <c r="I133" i="56"/>
  <c r="L1118" i="20"/>
  <c r="K151" i="24"/>
  <c r="K149" i="24" s="1"/>
  <c r="I150" i="45"/>
  <c r="I148" i="45" s="1"/>
  <c r="L151" i="24"/>
  <c r="I150" i="53"/>
  <c r="M1118" i="20"/>
  <c r="I151" i="32"/>
  <c r="I152" i="24"/>
  <c r="Q152" i="24" s="1"/>
  <c r="J1118" i="20"/>
  <c r="R1137" i="20"/>
  <c r="I153" i="24"/>
  <c r="I152" i="32"/>
  <c r="L153" i="24"/>
  <c r="I152" i="53"/>
  <c r="I161" i="57"/>
  <c r="N162" i="24"/>
  <c r="O1210" i="20"/>
  <c r="J166" i="24"/>
  <c r="I165" i="44"/>
  <c r="R1247" i="20"/>
  <c r="I165" i="58"/>
  <c r="M166" i="24"/>
  <c r="P160" i="24"/>
  <c r="I159" i="56"/>
  <c r="K158" i="24"/>
  <c r="L1164" i="20"/>
  <c r="L158" i="24"/>
  <c r="I157" i="53"/>
  <c r="Q1164" i="20"/>
  <c r="I155" i="56"/>
  <c r="P156" i="24"/>
  <c r="R1165" i="20"/>
  <c r="K1164" i="20"/>
  <c r="J159" i="24"/>
  <c r="J155" i="24" s="1"/>
  <c r="I158" i="44"/>
  <c r="I154" i="44" s="1"/>
  <c r="R1192" i="20"/>
  <c r="N1164" i="20"/>
  <c r="M159" i="24"/>
  <c r="M155" i="24" s="1"/>
  <c r="F122" i="75"/>
  <c r="F122" i="32"/>
  <c r="F123" i="24"/>
  <c r="F122" i="56"/>
  <c r="F122" i="57"/>
  <c r="F122" i="45"/>
  <c r="F122" i="53"/>
  <c r="F122" i="44"/>
  <c r="F122" i="58"/>
  <c r="N143" i="24"/>
  <c r="I132" i="57"/>
  <c r="O960" i="20"/>
  <c r="N61" i="24"/>
  <c r="O370" i="20"/>
  <c r="F163" i="75"/>
  <c r="F163" i="57"/>
  <c r="F163" i="44"/>
  <c r="F163" i="53"/>
  <c r="F164" i="24"/>
  <c r="G1210" i="20"/>
  <c r="F163" i="56"/>
  <c r="F163" i="45"/>
  <c r="F163" i="58"/>
  <c r="I34" i="53"/>
  <c r="F222" i="75"/>
  <c r="I98" i="32"/>
  <c r="Q92" i="24"/>
  <c r="Q162" i="24"/>
  <c r="F171" i="75"/>
  <c r="J32" i="24"/>
  <c r="R168" i="20"/>
  <c r="I31" i="44"/>
  <c r="I30" i="44" s="1"/>
  <c r="L157" i="24"/>
  <c r="I156" i="53"/>
  <c r="M1164" i="20"/>
  <c r="P157" i="24"/>
  <c r="I156" i="56"/>
  <c r="J78" i="24"/>
  <c r="Q78" i="24" s="1"/>
  <c r="I77" i="44"/>
  <c r="R546" i="20"/>
  <c r="M80" i="24"/>
  <c r="I79" i="58"/>
  <c r="N80" i="24"/>
  <c r="N75" i="24" s="1"/>
  <c r="O527" i="20"/>
  <c r="I79" i="57"/>
  <c r="I74" i="57" s="1"/>
  <c r="J84" i="24"/>
  <c r="J81" i="24" s="1"/>
  <c r="I83" i="44"/>
  <c r="I80" i="44" s="1"/>
  <c r="K86" i="24"/>
  <c r="I85" i="45"/>
  <c r="N86" i="24"/>
  <c r="I85" i="57"/>
  <c r="I80" i="57" s="1"/>
  <c r="K88" i="24"/>
  <c r="L619" i="20"/>
  <c r="L97" i="24"/>
  <c r="I96" i="53"/>
  <c r="K100" i="24"/>
  <c r="K99" i="24" s="1"/>
  <c r="I99" i="45"/>
  <c r="I98" i="45" s="1"/>
  <c r="L711" i="20"/>
  <c r="L102" i="24"/>
  <c r="M711" i="20"/>
  <c r="L114" i="24"/>
  <c r="I113" i="53"/>
  <c r="I111" i="53" s="1"/>
  <c r="M822" i="20"/>
  <c r="I115" i="45"/>
  <c r="K116" i="24"/>
  <c r="K112" i="24" s="1"/>
  <c r="M120" i="24"/>
  <c r="Q120" i="24" s="1"/>
  <c r="I119" i="58"/>
  <c r="I119" i="57"/>
  <c r="O868" i="20"/>
  <c r="L868" i="20"/>
  <c r="L1006" i="20" s="1"/>
  <c r="K121" i="24"/>
  <c r="I120" i="45"/>
  <c r="I124" i="58"/>
  <c r="M125" i="24"/>
  <c r="N125" i="24"/>
  <c r="O914" i="20"/>
  <c r="O1006" i="20" s="1"/>
  <c r="J127" i="24"/>
  <c r="I126" i="44"/>
  <c r="I123" i="44" s="1"/>
  <c r="M129" i="24"/>
  <c r="I128" i="58"/>
  <c r="N129" i="24"/>
  <c r="I128" i="57"/>
  <c r="M132" i="24"/>
  <c r="I131" i="58"/>
  <c r="N132" i="24"/>
  <c r="N130" i="24" s="1"/>
  <c r="I131" i="57"/>
  <c r="K135" i="24"/>
  <c r="I134" i="45"/>
  <c r="M139" i="24"/>
  <c r="N1025" i="20"/>
  <c r="I136" i="57"/>
  <c r="K140" i="24"/>
  <c r="I139" i="45"/>
  <c r="L1025" i="20"/>
  <c r="K142" i="24"/>
  <c r="I141" i="45"/>
  <c r="L145" i="24"/>
  <c r="I144" i="53"/>
  <c r="I142" i="53" s="1"/>
  <c r="I149" i="58"/>
  <c r="I148" i="58" s="1"/>
  <c r="M150" i="24"/>
  <c r="M149" i="24" s="1"/>
  <c r="I154" i="24"/>
  <c r="I153" i="32"/>
  <c r="M163" i="24"/>
  <c r="N1210" i="20"/>
  <c r="I162" i="58"/>
  <c r="N163" i="24"/>
  <c r="I162" i="57"/>
  <c r="I163" i="45"/>
  <c r="I160" i="45" s="1"/>
  <c r="L1210" i="20"/>
  <c r="K164" i="24"/>
  <c r="K161" i="24" s="1"/>
  <c r="M165" i="24"/>
  <c r="I164" i="58"/>
  <c r="I164" i="57"/>
  <c r="N165" i="24"/>
  <c r="R1082" i="20"/>
  <c r="F132" i="75"/>
  <c r="F132" i="44"/>
  <c r="F132" i="56"/>
  <c r="F132" i="57"/>
  <c r="F132" i="32"/>
  <c r="F281" i="75"/>
  <c r="F296" i="75"/>
  <c r="F52" i="75"/>
  <c r="F52" i="44"/>
  <c r="F52" i="58"/>
  <c r="F60" i="75"/>
  <c r="F60" i="58"/>
  <c r="F60" i="53"/>
  <c r="F60" i="45"/>
  <c r="F61" i="24"/>
  <c r="F108" i="75"/>
  <c r="F108" i="58"/>
  <c r="F109" i="24"/>
  <c r="F108" i="32"/>
  <c r="F108" i="56"/>
  <c r="F162" i="57"/>
  <c r="F162" i="58"/>
  <c r="F305" i="75"/>
  <c r="F38" i="75"/>
  <c r="F38" i="53"/>
  <c r="F38" i="32"/>
  <c r="F38" i="56"/>
  <c r="F39" i="24"/>
  <c r="F37" i="24" s="1"/>
  <c r="F38" i="45"/>
  <c r="F38" i="58"/>
  <c r="N960" i="20"/>
  <c r="Q82" i="24"/>
  <c r="P90" i="24"/>
  <c r="I89" i="56"/>
  <c r="N665" i="20"/>
  <c r="M619" i="20"/>
  <c r="Q711" i="20"/>
  <c r="F134" i="75"/>
  <c r="F135" i="24"/>
  <c r="F134" i="32"/>
  <c r="F134" i="57"/>
  <c r="F134" i="56"/>
  <c r="F106" i="75"/>
  <c r="F106" i="58"/>
  <c r="F107" i="24"/>
  <c r="F106" i="56"/>
  <c r="F106" i="45"/>
  <c r="F106" i="32"/>
  <c r="F106" i="44"/>
  <c r="F37" i="75"/>
  <c r="F37" i="53"/>
  <c r="F37" i="58"/>
  <c r="F37" i="44"/>
  <c r="F37" i="45"/>
  <c r="G36" i="75"/>
  <c r="I243" i="20"/>
  <c r="I252" i="20"/>
  <c r="S252" i="20" s="1"/>
  <c r="G36" i="44"/>
  <c r="I251" i="20"/>
  <c r="S251" i="20" s="1"/>
  <c r="I231" i="20"/>
  <c r="I258" i="20"/>
  <c r="S258" i="20" s="1"/>
  <c r="I235" i="20"/>
  <c r="G36" i="56"/>
  <c r="I257" i="20"/>
  <c r="S257" i="20" s="1"/>
  <c r="I238" i="20"/>
  <c r="S238" i="20" s="1"/>
  <c r="I219" i="20"/>
  <c r="S219" i="20" s="1"/>
  <c r="I244" i="20"/>
  <c r="S244" i="20" s="1"/>
  <c r="I222" i="20"/>
  <c r="S222" i="20" s="1"/>
  <c r="I216" i="20"/>
  <c r="S216" i="20" s="1"/>
  <c r="G43" i="75"/>
  <c r="G43" i="32"/>
  <c r="G43" i="45"/>
  <c r="I283" i="20"/>
  <c r="S283" i="20" s="1"/>
  <c r="I301" i="20"/>
  <c r="S301" i="20" s="1"/>
  <c r="I319" i="20"/>
  <c r="S319" i="20" s="1"/>
  <c r="I293" i="20"/>
  <c r="S293" i="20" s="1"/>
  <c r="I311" i="20"/>
  <c r="S311" i="20" s="1"/>
  <c r="G105" i="75"/>
  <c r="I814" i="20"/>
  <c r="S814" i="20" s="1"/>
  <c r="I799" i="20"/>
  <c r="S799" i="20" s="1"/>
  <c r="I803" i="20"/>
  <c r="S803" i="20" s="1"/>
  <c r="I818" i="20"/>
  <c r="S818" i="20" s="1"/>
  <c r="G105" i="53"/>
  <c r="I789" i="20"/>
  <c r="S789" i="20" s="1"/>
  <c r="I793" i="20"/>
  <c r="S793" i="20" s="1"/>
  <c r="I808" i="20"/>
  <c r="S808" i="20" s="1"/>
  <c r="I812" i="20"/>
  <c r="S812" i="20" s="1"/>
  <c r="G105" i="58"/>
  <c r="G12" i="75"/>
  <c r="I43" i="20"/>
  <c r="R43" i="20" s="1"/>
  <c r="I47" i="20"/>
  <c r="S47" i="20" s="1"/>
  <c r="I63" i="20"/>
  <c r="S63" i="20" s="1"/>
  <c r="G12" i="45"/>
  <c r="G12" i="57"/>
  <c r="I35" i="20"/>
  <c r="I68" i="20"/>
  <c r="S68" i="20" s="1"/>
  <c r="I67" i="20"/>
  <c r="I59" i="20"/>
  <c r="S59" i="20" s="1"/>
  <c r="I50" i="20"/>
  <c r="I69" i="20"/>
  <c r="S69" i="20" s="1"/>
  <c r="F155" i="75"/>
  <c r="F155" i="53"/>
  <c r="F156" i="24"/>
  <c r="F155" i="56"/>
  <c r="F155" i="45"/>
  <c r="F155" i="57"/>
  <c r="A186" i="75"/>
  <c r="F90" i="56"/>
  <c r="F125" i="58"/>
  <c r="G914" i="20"/>
  <c r="I91" i="45"/>
  <c r="I86" i="45" s="1"/>
  <c r="F40" i="53"/>
  <c r="I35" i="58"/>
  <c r="I30" i="58" s="1"/>
  <c r="F165" i="45"/>
  <c r="F165" i="57"/>
  <c r="F113" i="53"/>
  <c r="F113" i="57"/>
  <c r="F89" i="57"/>
  <c r="F89" i="58"/>
  <c r="F89" i="44"/>
  <c r="F155" i="32"/>
  <c r="F286" i="75"/>
  <c r="F19" i="75"/>
  <c r="F19" i="58"/>
  <c r="F19" i="44"/>
  <c r="F143" i="75"/>
  <c r="F143" i="53"/>
  <c r="F144" i="24"/>
  <c r="F143" i="56"/>
  <c r="F143" i="45"/>
  <c r="F143" i="57"/>
  <c r="F161" i="75"/>
  <c r="F161" i="53"/>
  <c r="F162" i="24"/>
  <c r="F161" i="56"/>
  <c r="F160" i="56" s="1"/>
  <c r="F161" i="45"/>
  <c r="F161" i="57"/>
  <c r="F284" i="75"/>
  <c r="G149" i="20"/>
  <c r="G131" i="20"/>
  <c r="F26" i="75" s="1"/>
  <c r="G112" i="20"/>
  <c r="G103" i="20"/>
  <c r="L23" i="24"/>
  <c r="L19" i="24" s="1"/>
  <c r="M75" i="20"/>
  <c r="M259" i="20" s="1"/>
  <c r="O75" i="20"/>
  <c r="N20" i="24"/>
  <c r="A12" i="75"/>
  <c r="A12" i="53"/>
  <c r="A12" i="56"/>
  <c r="A12" i="45"/>
  <c r="A12" i="32"/>
  <c r="A12" i="58"/>
  <c r="I22" i="53"/>
  <c r="I18" i="53" s="1"/>
  <c r="I20" i="58"/>
  <c r="F164" i="44"/>
  <c r="F164" i="32"/>
  <c r="F116" i="45"/>
  <c r="F116" i="57"/>
  <c r="F103" i="44"/>
  <c r="F104" i="24"/>
  <c r="A12" i="44"/>
  <c r="A13" i="24"/>
  <c r="F214" i="75"/>
  <c r="F225" i="75"/>
  <c r="F239" i="75"/>
  <c r="F252" i="75"/>
  <c r="F35" i="75"/>
  <c r="F35" i="56"/>
  <c r="F35" i="58"/>
  <c r="F53" i="75"/>
  <c r="F53" i="58"/>
  <c r="F53" i="32"/>
  <c r="F53" i="53"/>
  <c r="F54" i="24"/>
  <c r="F65" i="75"/>
  <c r="F65" i="58"/>
  <c r="F65" i="32"/>
  <c r="F65" i="53"/>
  <c r="F66" i="24"/>
  <c r="F95" i="24"/>
  <c r="F124" i="75"/>
  <c r="F124" i="53"/>
  <c r="F125" i="24"/>
  <c r="F124" i="56"/>
  <c r="F124" i="45"/>
  <c r="F144" i="75"/>
  <c r="F144" i="32"/>
  <c r="F144" i="56"/>
  <c r="A254" i="75"/>
  <c r="F215" i="75"/>
  <c r="A211" i="75"/>
  <c r="G1109" i="20"/>
  <c r="G1091" i="20"/>
  <c r="I713" i="20"/>
  <c r="S713" i="20" s="1"/>
  <c r="G712" i="20"/>
  <c r="I593" i="20"/>
  <c r="S593" i="20" s="1"/>
  <c r="G592" i="20"/>
  <c r="I584" i="20"/>
  <c r="S584" i="20" s="1"/>
  <c r="G583" i="20"/>
  <c r="A49" i="75"/>
  <c r="A49" i="53"/>
  <c r="A49" i="56"/>
  <c r="A49" i="45"/>
  <c r="G288" i="20"/>
  <c r="G279" i="20"/>
  <c r="G122" i="20"/>
  <c r="G94" i="20"/>
  <c r="N75" i="20"/>
  <c r="A18" i="75"/>
  <c r="A18" i="56"/>
  <c r="A18" i="45"/>
  <c r="A18" i="57"/>
  <c r="G57" i="20"/>
  <c r="F16" i="75" s="1"/>
  <c r="G39" i="20"/>
  <c r="A205" i="75"/>
  <c r="G1192" i="20"/>
  <c r="F158" i="56" s="1"/>
  <c r="G1183" i="20"/>
  <c r="F157" i="75" s="1"/>
  <c r="I1064" i="20"/>
  <c r="S1064" i="20" s="1"/>
  <c r="I990" i="20"/>
  <c r="G988" i="20"/>
  <c r="I972" i="20"/>
  <c r="S972" i="20" s="1"/>
  <c r="G970" i="20"/>
  <c r="I888" i="20"/>
  <c r="S888" i="20" s="1"/>
  <c r="G887" i="20"/>
  <c r="I879" i="20"/>
  <c r="S879" i="20" s="1"/>
  <c r="G878" i="20"/>
  <c r="A98" i="75"/>
  <c r="A98" i="57"/>
  <c r="A98" i="58"/>
  <c r="I703" i="20"/>
  <c r="S703" i="20" s="1"/>
  <c r="G702" i="20"/>
  <c r="F97" i="75" s="1"/>
  <c r="I667" i="20"/>
  <c r="S667" i="20" s="1"/>
  <c r="G666" i="20"/>
  <c r="I632" i="20"/>
  <c r="S632" i="20" s="1"/>
  <c r="G629" i="20"/>
  <c r="G574" i="20"/>
  <c r="I542" i="20"/>
  <c r="S542" i="20" s="1"/>
  <c r="G537" i="20"/>
  <c r="I531" i="20"/>
  <c r="S531" i="20" s="1"/>
  <c r="G528" i="20"/>
  <c r="G527" i="20" s="1"/>
  <c r="G499" i="20"/>
  <c r="G472" i="20"/>
  <c r="G463" i="20"/>
  <c r="G435" i="20"/>
  <c r="F64" i="56" s="1"/>
  <c r="G417" i="20"/>
  <c r="G380" i="20"/>
  <c r="G371" i="20"/>
  <c r="A55" i="75"/>
  <c r="A55" i="56"/>
  <c r="A55" i="45"/>
  <c r="A55" i="57"/>
  <c r="G334" i="20"/>
  <c r="G325" i="20"/>
  <c r="I170" i="20"/>
  <c r="S170" i="20" s="1"/>
  <c r="G168" i="20"/>
  <c r="F31" i="53" s="1"/>
  <c r="A30" i="75"/>
  <c r="A30" i="56"/>
  <c r="A30" i="45"/>
  <c r="A30" i="57"/>
  <c r="A174" i="75"/>
  <c r="A168" i="75"/>
  <c r="I29" i="56"/>
  <c r="C193" i="45"/>
  <c r="C193" i="58"/>
  <c r="C194" i="24"/>
  <c r="C193" i="44"/>
  <c r="G254" i="75"/>
  <c r="G117" i="75"/>
  <c r="G117" i="56"/>
  <c r="G117" i="45"/>
  <c r="G117" i="58"/>
  <c r="G117" i="53"/>
  <c r="G117" i="44"/>
  <c r="G117" i="57"/>
  <c r="G117" i="32"/>
  <c r="G30" i="75"/>
  <c r="G30" i="58"/>
  <c r="G30" i="45"/>
  <c r="G30" i="44"/>
  <c r="G30" i="57"/>
  <c r="G30" i="56"/>
  <c r="E10" i="54"/>
  <c r="D36" i="17"/>
  <c r="C172" i="45" s="1"/>
  <c r="L139" i="17"/>
  <c r="I219" i="45"/>
  <c r="I218" i="45" s="1"/>
  <c r="K220" i="24"/>
  <c r="K219" i="24" s="1"/>
  <c r="C154" i="57"/>
  <c r="C154" i="58"/>
  <c r="C154" i="45"/>
  <c r="C154" i="53"/>
  <c r="C155" i="24"/>
  <c r="C343" i="75"/>
  <c r="C187" i="45"/>
  <c r="C342" i="75"/>
  <c r="C186" i="58"/>
  <c r="B104" i="75"/>
  <c r="B104" i="57"/>
  <c r="B73" i="75"/>
  <c r="B73" i="44"/>
  <c r="C49" i="58"/>
  <c r="C49" i="45"/>
  <c r="C49" i="44"/>
  <c r="C36" i="57"/>
  <c r="C36" i="53"/>
  <c r="C18" i="75"/>
  <c r="C18" i="58"/>
  <c r="Q132" i="17"/>
  <c r="P218" i="24"/>
  <c r="P217" i="24" s="1"/>
  <c r="Q104" i="17"/>
  <c r="I209" i="56"/>
  <c r="I208" i="56" s="1"/>
  <c r="P210" i="24"/>
  <c r="O118" i="17"/>
  <c r="N214" i="24"/>
  <c r="N213" i="24" s="1"/>
  <c r="M118" i="17"/>
  <c r="L214" i="24"/>
  <c r="L213" i="24" s="1"/>
  <c r="B191" i="45"/>
  <c r="B191" i="57"/>
  <c r="B191" i="58"/>
  <c r="B187" i="53"/>
  <c r="B187" i="58"/>
  <c r="B218" i="58"/>
  <c r="B218" i="45"/>
  <c r="B214" i="53"/>
  <c r="B214" i="45"/>
  <c r="B202" i="58"/>
  <c r="B202" i="53"/>
  <c r="B202" i="45"/>
  <c r="I217" i="32"/>
  <c r="I216" i="32" s="1"/>
  <c r="D39" i="17"/>
  <c r="C175" i="58" s="1"/>
  <c r="L212" i="24"/>
  <c r="L211" i="24" s="1"/>
  <c r="F13" i="54"/>
  <c r="F15" i="54" s="1"/>
  <c r="C13" i="54"/>
  <c r="C15" i="54" s="1"/>
  <c r="B217" i="75"/>
  <c r="B80" i="75"/>
  <c r="B80" i="32"/>
  <c r="P147" i="17"/>
  <c r="P179" i="17" s="1"/>
  <c r="BJ224" i="56"/>
  <c r="AU126" i="77"/>
  <c r="BJ224" i="45"/>
  <c r="AU121" i="77"/>
  <c r="BI224" i="58"/>
  <c r="AU123" i="77" s="1"/>
  <c r="BI224" i="57"/>
  <c r="BJ224" i="57" s="1"/>
  <c r="BJ224" i="53"/>
  <c r="AU122" i="77"/>
  <c r="AO346" i="75"/>
  <c r="AC346" i="75"/>
  <c r="F27" i="75"/>
  <c r="F96" i="75"/>
  <c r="G310" i="75"/>
  <c r="G217" i="75"/>
  <c r="G199" i="75"/>
  <c r="G173" i="24"/>
  <c r="G328" i="75"/>
  <c r="F101" i="45"/>
  <c r="F101" i="75"/>
  <c r="F178" i="75"/>
  <c r="F210" i="75"/>
  <c r="F262" i="75"/>
  <c r="F313" i="75"/>
  <c r="F319" i="75"/>
  <c r="F46" i="57"/>
  <c r="F46" i="75"/>
  <c r="F77" i="75"/>
  <c r="F159" i="57"/>
  <c r="F159" i="75"/>
  <c r="C218" i="56"/>
  <c r="C374" i="75"/>
  <c r="C214" i="56"/>
  <c r="C370" i="75"/>
  <c r="C210" i="56"/>
  <c r="C366" i="75"/>
  <c r="B208" i="53"/>
  <c r="B364" i="75"/>
  <c r="C202" i="56"/>
  <c r="C358" i="75"/>
  <c r="B178" i="45"/>
  <c r="B334" i="75"/>
  <c r="C298" i="75"/>
  <c r="C261" i="75"/>
  <c r="C223" i="75"/>
  <c r="C205" i="75"/>
  <c r="B168" i="75"/>
  <c r="C160" i="56"/>
  <c r="C160" i="75"/>
  <c r="C149" i="24"/>
  <c r="C148" i="75"/>
  <c r="B135" i="56"/>
  <c r="B135" i="75"/>
  <c r="C123" i="56"/>
  <c r="C123" i="75"/>
  <c r="C86" i="56"/>
  <c r="C86" i="75"/>
  <c r="C67" i="56"/>
  <c r="C67" i="75"/>
  <c r="C43" i="56"/>
  <c r="C43" i="75"/>
  <c r="G192" i="75"/>
  <c r="I530" i="20"/>
  <c r="S530" i="20" s="1"/>
  <c r="G74" i="75"/>
  <c r="I496" i="20"/>
  <c r="G67" i="75"/>
  <c r="I446" i="20"/>
  <c r="G61" i="75"/>
  <c r="F153" i="56"/>
  <c r="F153" i="75"/>
  <c r="F128" i="58"/>
  <c r="F128" i="75"/>
  <c r="F115" i="58"/>
  <c r="F115" i="75"/>
  <c r="F102" i="45"/>
  <c r="F102" i="75"/>
  <c r="F176" i="75"/>
  <c r="F201" i="75"/>
  <c r="F219" i="75"/>
  <c r="F243" i="75"/>
  <c r="F22" i="58"/>
  <c r="F45" i="56"/>
  <c r="F45" i="75"/>
  <c r="F83" i="57"/>
  <c r="F93" i="56"/>
  <c r="F93" i="75"/>
  <c r="F147" i="56"/>
  <c r="F147" i="75"/>
  <c r="F158" i="75"/>
  <c r="I63" i="17"/>
  <c r="H196" i="44" s="1"/>
  <c r="F352" i="75"/>
  <c r="F192" i="53"/>
  <c r="F348" i="75"/>
  <c r="F189" i="24"/>
  <c r="F344" i="75"/>
  <c r="B217" i="24"/>
  <c r="B372" i="75"/>
  <c r="B213" i="24"/>
  <c r="B368" i="75"/>
  <c r="C208" i="58"/>
  <c r="C364" i="75"/>
  <c r="C200" i="45"/>
  <c r="C356" i="75"/>
  <c r="C198" i="58"/>
  <c r="C354" i="75"/>
  <c r="B196" i="53"/>
  <c r="B352" i="75"/>
  <c r="C188" i="56"/>
  <c r="C344" i="75"/>
  <c r="B180" i="24"/>
  <c r="B335" i="75"/>
  <c r="C310" i="75"/>
  <c r="C211" i="75"/>
  <c r="C192" i="75"/>
  <c r="C168" i="75"/>
  <c r="C117" i="56"/>
  <c r="C117" i="75"/>
  <c r="C49" i="56"/>
  <c r="C49" i="75"/>
  <c r="C36" i="56"/>
  <c r="C36" i="75"/>
  <c r="G176" i="44"/>
  <c r="G332" i="75"/>
  <c r="B194" i="56"/>
  <c r="B350" i="75"/>
  <c r="B190" i="58"/>
  <c r="B346" i="75"/>
  <c r="M1210" i="20"/>
  <c r="F17" i="56"/>
  <c r="F17" i="75"/>
  <c r="F29" i="45"/>
  <c r="F29" i="75"/>
  <c r="F235" i="75"/>
  <c r="G181" i="57"/>
  <c r="G337" i="75"/>
  <c r="I117" i="20"/>
  <c r="G18" i="75"/>
  <c r="G273" i="75"/>
  <c r="G168" i="75"/>
  <c r="F164" i="58"/>
  <c r="F164" i="75"/>
  <c r="F137" i="45"/>
  <c r="F137" i="75"/>
  <c r="F116" i="58"/>
  <c r="F116" i="75"/>
  <c r="F103" i="58"/>
  <c r="F103" i="75"/>
  <c r="F140" i="56"/>
  <c r="F140" i="75"/>
  <c r="C192" i="56"/>
  <c r="C348" i="75"/>
  <c r="C192" i="24"/>
  <c r="C347" i="75"/>
  <c r="C190" i="53"/>
  <c r="C346" i="75"/>
  <c r="C189" i="56"/>
  <c r="C345" i="75"/>
  <c r="C292" i="75"/>
  <c r="C285" i="75"/>
  <c r="C236" i="75"/>
  <c r="B199" i="75"/>
  <c r="B198" i="75"/>
  <c r="C174" i="75"/>
  <c r="C154" i="56"/>
  <c r="C154" i="75"/>
  <c r="G182" i="58"/>
  <c r="G338" i="75"/>
  <c r="G111" i="56"/>
  <c r="G111" i="75"/>
  <c r="G174" i="75"/>
  <c r="B195" i="57"/>
  <c r="B351" i="75"/>
  <c r="B191" i="56"/>
  <c r="B347" i="75"/>
  <c r="B187" i="56"/>
  <c r="B343" i="75"/>
  <c r="G193" i="56"/>
  <c r="G349" i="75"/>
  <c r="I52" i="56"/>
  <c r="F163" i="24"/>
  <c r="F162" i="75"/>
  <c r="I362" i="20"/>
  <c r="S362" i="20" s="1"/>
  <c r="G49" i="75"/>
  <c r="I1083" i="20"/>
  <c r="G142" i="75"/>
  <c r="F206" i="75"/>
  <c r="J351" i="75"/>
  <c r="F165" i="58"/>
  <c r="F165" i="75"/>
  <c r="F151" i="58"/>
  <c r="F151" i="75"/>
  <c r="F126" i="58"/>
  <c r="F126" i="75"/>
  <c r="F113" i="56"/>
  <c r="F113" i="75"/>
  <c r="F89" i="45"/>
  <c r="F89" i="75"/>
  <c r="F169" i="75"/>
  <c r="F168" i="75" s="1"/>
  <c r="F301" i="75"/>
  <c r="F59" i="56"/>
  <c r="F59" i="75"/>
  <c r="F79" i="56"/>
  <c r="F79" i="75"/>
  <c r="F85" i="57"/>
  <c r="F85" i="75"/>
  <c r="B218" i="56"/>
  <c r="B374" i="75"/>
  <c r="B214" i="56"/>
  <c r="B370" i="75"/>
  <c r="B210" i="56"/>
  <c r="B366" i="75"/>
  <c r="B202" i="56"/>
  <c r="B358" i="75"/>
  <c r="C193" i="56"/>
  <c r="C349" i="75"/>
  <c r="C316" i="75"/>
  <c r="C304" i="75"/>
  <c r="B291" i="75"/>
  <c r="B279" i="75"/>
  <c r="C254" i="75"/>
  <c r="C217" i="75"/>
  <c r="C180" i="75"/>
  <c r="B167" i="75"/>
  <c r="C136" i="56"/>
  <c r="C136" i="75"/>
  <c r="C111" i="56"/>
  <c r="C111" i="75"/>
  <c r="C92" i="56"/>
  <c r="C92" i="75"/>
  <c r="C80" i="56"/>
  <c r="C80" i="75"/>
  <c r="C61" i="56"/>
  <c r="C61" i="75"/>
  <c r="G214" i="56"/>
  <c r="G370" i="75"/>
  <c r="G149" i="24"/>
  <c r="G148" i="75"/>
  <c r="G198" i="53"/>
  <c r="G354" i="75"/>
  <c r="C5" i="57"/>
  <c r="C5" i="75"/>
  <c r="P342" i="75"/>
  <c r="AN342" i="75"/>
  <c r="BF342" i="75"/>
  <c r="AI342" i="75"/>
  <c r="J342" i="75"/>
  <c r="AB342" i="75"/>
  <c r="AZ342" i="75"/>
  <c r="AC342" i="75"/>
  <c r="AW342" i="75"/>
  <c r="J13" i="24"/>
  <c r="B11" i="56"/>
  <c r="B11" i="75"/>
  <c r="S143" i="17"/>
  <c r="S145" i="17"/>
  <c r="I61" i="57"/>
  <c r="N56" i="24"/>
  <c r="L62" i="24"/>
  <c r="K56" i="24"/>
  <c r="I61" i="53"/>
  <c r="M106" i="24"/>
  <c r="I142" i="57"/>
  <c r="I142" i="44"/>
  <c r="I123" i="32"/>
  <c r="I148" i="44"/>
  <c r="C9" i="30"/>
  <c r="C7" i="24"/>
  <c r="C8" i="63"/>
  <c r="C6" i="32"/>
  <c r="C5" i="44"/>
  <c r="C5" i="56"/>
  <c r="C5" i="45"/>
  <c r="C5" i="58"/>
  <c r="K169" i="24"/>
  <c r="K168" i="24" s="1"/>
  <c r="Q119" i="24"/>
  <c r="I118" i="24"/>
  <c r="J68" i="24"/>
  <c r="F213" i="58"/>
  <c r="F212" i="58" s="1"/>
  <c r="B171" i="45"/>
  <c r="B171" i="57"/>
  <c r="B171" i="53"/>
  <c r="B172" i="24"/>
  <c r="B171" i="58"/>
  <c r="B171" i="32"/>
  <c r="B171" i="56"/>
  <c r="B171" i="44"/>
  <c r="R85" i="17"/>
  <c r="K84" i="17"/>
  <c r="I205" i="44"/>
  <c r="G181" i="53"/>
  <c r="G182" i="24"/>
  <c r="G198" i="56"/>
  <c r="G198" i="58"/>
  <c r="G172" i="45"/>
  <c r="G172" i="56"/>
  <c r="I204" i="53"/>
  <c r="I204" i="57"/>
  <c r="B178" i="53"/>
  <c r="B178" i="32"/>
  <c r="F188" i="53"/>
  <c r="F192" i="32"/>
  <c r="F192" i="56"/>
  <c r="F193" i="24"/>
  <c r="I214" i="24"/>
  <c r="I213" i="24" s="1"/>
  <c r="F196" i="58"/>
  <c r="I219" i="56"/>
  <c r="I218" i="56" s="1"/>
  <c r="I211" i="58"/>
  <c r="I210" i="58" s="1"/>
  <c r="B195" i="24"/>
  <c r="C192" i="32"/>
  <c r="B190" i="32"/>
  <c r="C192" i="44"/>
  <c r="B190" i="44"/>
  <c r="B190" i="45"/>
  <c r="I207" i="45"/>
  <c r="L204" i="24"/>
  <c r="L203" i="24" s="1"/>
  <c r="I213" i="32"/>
  <c r="I212" i="32" s="1"/>
  <c r="G181" i="45"/>
  <c r="G181" i="56"/>
  <c r="G199" i="24"/>
  <c r="G198" i="32"/>
  <c r="I59" i="17"/>
  <c r="G172" i="44"/>
  <c r="G172" i="57"/>
  <c r="B178" i="44"/>
  <c r="B178" i="56"/>
  <c r="I123" i="17"/>
  <c r="S123" i="17" s="1"/>
  <c r="I130" i="17"/>
  <c r="S130" i="17" s="1"/>
  <c r="B216" i="57"/>
  <c r="F188" i="44"/>
  <c r="F188" i="56"/>
  <c r="F192" i="45"/>
  <c r="F192" i="58"/>
  <c r="I131" i="17"/>
  <c r="S131" i="17" s="1"/>
  <c r="C208" i="56"/>
  <c r="F196" i="44"/>
  <c r="I200" i="24"/>
  <c r="I199" i="24" s="1"/>
  <c r="I212" i="24"/>
  <c r="I211" i="24" s="1"/>
  <c r="F196" i="53"/>
  <c r="G140" i="17"/>
  <c r="F375" i="75" s="1"/>
  <c r="F374" i="75" s="1"/>
  <c r="I217" i="44"/>
  <c r="I216" i="44" s="1"/>
  <c r="C192" i="45"/>
  <c r="C191" i="45"/>
  <c r="C192" i="53"/>
  <c r="B194" i="58"/>
  <c r="B186" i="58"/>
  <c r="B186" i="57"/>
  <c r="B190" i="56"/>
  <c r="G79" i="17"/>
  <c r="I185" i="32"/>
  <c r="I184" i="32" s="1"/>
  <c r="I74" i="17"/>
  <c r="S74" i="17" s="1"/>
  <c r="G181" i="32"/>
  <c r="I55" i="17"/>
  <c r="H344" i="75" s="1"/>
  <c r="I71" i="17"/>
  <c r="G198" i="57"/>
  <c r="G172" i="53"/>
  <c r="B178" i="58"/>
  <c r="Q196" i="24"/>
  <c r="F188" i="45"/>
  <c r="F188" i="57"/>
  <c r="F196" i="32"/>
  <c r="F197" i="24"/>
  <c r="F196" i="57"/>
  <c r="C193" i="24"/>
  <c r="B191" i="24"/>
  <c r="B186" i="32"/>
  <c r="B186" i="44"/>
  <c r="B194" i="45"/>
  <c r="B190" i="53"/>
  <c r="B186" i="53"/>
  <c r="C192" i="58"/>
  <c r="B194" i="57"/>
  <c r="I186" i="24"/>
  <c r="I185" i="24" s="1"/>
  <c r="J202" i="24"/>
  <c r="J201" i="24" s="1"/>
  <c r="K72" i="17"/>
  <c r="K146" i="17" s="1"/>
  <c r="G105" i="17"/>
  <c r="F365" i="75" s="1"/>
  <c r="F364" i="75" s="1"/>
  <c r="R140" i="17"/>
  <c r="C218" i="53"/>
  <c r="C218" i="57"/>
  <c r="C202" i="57"/>
  <c r="I77" i="17"/>
  <c r="S77" i="17" s="1"/>
  <c r="G182" i="32"/>
  <c r="G182" i="53"/>
  <c r="I207" i="56"/>
  <c r="I204" i="56" s="1"/>
  <c r="M212" i="24"/>
  <c r="K218" i="24"/>
  <c r="I122" i="17"/>
  <c r="P214" i="24"/>
  <c r="P213" i="24" s="1"/>
  <c r="L205" i="24"/>
  <c r="C214" i="58"/>
  <c r="C202" i="58"/>
  <c r="C188" i="58"/>
  <c r="C210" i="57"/>
  <c r="C193" i="57"/>
  <c r="I209" i="45"/>
  <c r="I208" i="45" s="1"/>
  <c r="I219" i="32"/>
  <c r="I218" i="32" s="1"/>
  <c r="I82" i="17"/>
  <c r="S82" i="17" s="1"/>
  <c r="C214" i="53"/>
  <c r="C202" i="53"/>
  <c r="C193" i="53"/>
  <c r="C188" i="53"/>
  <c r="C210" i="58"/>
  <c r="L216" i="24"/>
  <c r="L215" i="24" s="1"/>
  <c r="I120" i="17"/>
  <c r="S120" i="17" s="1"/>
  <c r="N205" i="24"/>
  <c r="F213" i="45"/>
  <c r="F212" i="45" s="1"/>
  <c r="F219" i="58"/>
  <c r="F218" i="58" s="1"/>
  <c r="F219" i="32"/>
  <c r="F218" i="32" s="1"/>
  <c r="F219" i="57"/>
  <c r="F218" i="57" s="1"/>
  <c r="F219" i="44"/>
  <c r="F218" i="44" s="1"/>
  <c r="F219" i="56"/>
  <c r="F218" i="56" s="1"/>
  <c r="F219" i="45"/>
  <c r="F218" i="45" s="1"/>
  <c r="G139" i="17"/>
  <c r="B177" i="57"/>
  <c r="B177" i="32"/>
  <c r="B177" i="56"/>
  <c r="B177" i="45"/>
  <c r="B177" i="53"/>
  <c r="B177" i="44"/>
  <c r="B175" i="53"/>
  <c r="B175" i="56"/>
  <c r="B175" i="32"/>
  <c r="B175" i="58"/>
  <c r="B176" i="24"/>
  <c r="B175" i="44"/>
  <c r="R126" i="17"/>
  <c r="I216" i="24"/>
  <c r="I215" i="32"/>
  <c r="I214" i="32" s="1"/>
  <c r="M214" i="24"/>
  <c r="I213" i="58"/>
  <c r="I212" i="58" s="1"/>
  <c r="N118" i="17"/>
  <c r="R118" i="17" s="1"/>
  <c r="I199" i="53"/>
  <c r="I198" i="53" s="1"/>
  <c r="L200" i="24"/>
  <c r="M69" i="17"/>
  <c r="G225" i="44"/>
  <c r="G226" i="24"/>
  <c r="G225" i="56"/>
  <c r="G225" i="53"/>
  <c r="G225" i="45"/>
  <c r="G225" i="32"/>
  <c r="G225" i="58"/>
  <c r="B173" i="58"/>
  <c r="B173" i="32"/>
  <c r="B173" i="45"/>
  <c r="B173" i="57"/>
  <c r="B173" i="53"/>
  <c r="B174" i="24"/>
  <c r="B192" i="58"/>
  <c r="B192" i="57"/>
  <c r="B192" i="45"/>
  <c r="B192" i="44"/>
  <c r="B193" i="24"/>
  <c r="B192" i="56"/>
  <c r="B192" i="32"/>
  <c r="B188" i="57"/>
  <c r="B188" i="44"/>
  <c r="B188" i="45"/>
  <c r="B188" i="32"/>
  <c r="B189" i="24"/>
  <c r="B188" i="56"/>
  <c r="B188" i="53"/>
  <c r="G194" i="32"/>
  <c r="G194" i="53"/>
  <c r="G194" i="58"/>
  <c r="G190" i="58"/>
  <c r="G190" i="56"/>
  <c r="G190" i="45"/>
  <c r="G190" i="44"/>
  <c r="G190" i="32"/>
  <c r="G191" i="24"/>
  <c r="G186" i="56"/>
  <c r="G186" i="58"/>
  <c r="G186" i="44"/>
  <c r="G186" i="45"/>
  <c r="G187" i="24"/>
  <c r="G186" i="32"/>
  <c r="I185" i="56"/>
  <c r="I184" i="56" s="1"/>
  <c r="B216" i="56"/>
  <c r="B216" i="58"/>
  <c r="B216" i="45"/>
  <c r="B216" i="32"/>
  <c r="B216" i="53"/>
  <c r="B216" i="44"/>
  <c r="B212" i="56"/>
  <c r="B212" i="45"/>
  <c r="B212" i="53"/>
  <c r="B212" i="32"/>
  <c r="B212" i="57"/>
  <c r="B212" i="44"/>
  <c r="C208" i="45"/>
  <c r="C208" i="57"/>
  <c r="C208" i="32"/>
  <c r="C209" i="24"/>
  <c r="C208" i="53"/>
  <c r="C200" i="58"/>
  <c r="C200" i="57"/>
  <c r="C200" i="32"/>
  <c r="C200" i="53"/>
  <c r="C201" i="24"/>
  <c r="C200" i="56"/>
  <c r="C200" i="44"/>
  <c r="C199" i="24"/>
  <c r="C198" i="53"/>
  <c r="C198" i="56"/>
  <c r="C198" i="32"/>
  <c r="C198" i="45"/>
  <c r="C198" i="44"/>
  <c r="B196" i="58"/>
  <c r="B197" i="24"/>
  <c r="B196" i="56"/>
  <c r="B196" i="44"/>
  <c r="B196" i="45"/>
  <c r="B196" i="57"/>
  <c r="G73" i="17"/>
  <c r="F357" i="75" s="1"/>
  <c r="F356" i="75" s="1"/>
  <c r="I75" i="17"/>
  <c r="S75" i="17" s="1"/>
  <c r="K206" i="24"/>
  <c r="I205" i="45"/>
  <c r="I204" i="45" s="1"/>
  <c r="I197" i="45" s="1"/>
  <c r="L84" i="17"/>
  <c r="I134" i="17"/>
  <c r="S134" i="17" s="1"/>
  <c r="G133" i="17"/>
  <c r="F373" i="75" s="1"/>
  <c r="F372" i="75" s="1"/>
  <c r="G126" i="17"/>
  <c r="F371" i="75" s="1"/>
  <c r="F370" i="75" s="1"/>
  <c r="I128" i="17"/>
  <c r="S128" i="17" s="1"/>
  <c r="I116" i="17"/>
  <c r="S116" i="17" s="1"/>
  <c r="G112" i="17"/>
  <c r="F367" i="75" s="1"/>
  <c r="F366" i="75" s="1"/>
  <c r="F209" i="44"/>
  <c r="F208" i="44" s="1"/>
  <c r="F209" i="45"/>
  <c r="F208" i="45" s="1"/>
  <c r="F209" i="53"/>
  <c r="F208" i="53" s="1"/>
  <c r="F209" i="58"/>
  <c r="F208" i="58" s="1"/>
  <c r="F209" i="56"/>
  <c r="F208" i="56" s="1"/>
  <c r="F209" i="57"/>
  <c r="F208" i="57" s="1"/>
  <c r="F210" i="24"/>
  <c r="F209" i="24" s="1"/>
  <c r="R112" i="17"/>
  <c r="I211" i="32"/>
  <c r="I210" i="32" s="1"/>
  <c r="Q84" i="17"/>
  <c r="I106" i="17"/>
  <c r="S106" i="17" s="1"/>
  <c r="I110" i="17"/>
  <c r="S110" i="17" s="1"/>
  <c r="G208" i="45"/>
  <c r="G208" i="44"/>
  <c r="I109" i="17"/>
  <c r="S109" i="17" s="1"/>
  <c r="G208" i="32"/>
  <c r="G208" i="58"/>
  <c r="I108" i="17"/>
  <c r="S108" i="17" s="1"/>
  <c r="G208" i="56"/>
  <c r="G209" i="24"/>
  <c r="G179" i="53"/>
  <c r="G179" i="56"/>
  <c r="G179" i="57"/>
  <c r="G179" i="58"/>
  <c r="G180" i="24"/>
  <c r="G179" i="45"/>
  <c r="I89" i="17"/>
  <c r="S89" i="17" s="1"/>
  <c r="I103" i="17"/>
  <c r="S103" i="17" s="1"/>
  <c r="I94" i="17"/>
  <c r="S94" i="17" s="1"/>
  <c r="G204" i="32"/>
  <c r="G204" i="58"/>
  <c r="I86" i="17"/>
  <c r="S86" i="17" s="1"/>
  <c r="I96" i="17"/>
  <c r="S96" i="17" s="1"/>
  <c r="I100" i="17"/>
  <c r="S100" i="17" s="1"/>
  <c r="G205" i="24"/>
  <c r="G204" i="44"/>
  <c r="I87" i="17"/>
  <c r="S87" i="17" s="1"/>
  <c r="I95" i="17"/>
  <c r="S95" i="17" s="1"/>
  <c r="G204" i="53"/>
  <c r="G204" i="56"/>
  <c r="G171" i="32"/>
  <c r="G171" i="44"/>
  <c r="G171" i="57"/>
  <c r="G171" i="45"/>
  <c r="G171" i="56"/>
  <c r="G171" i="53"/>
  <c r="I202" i="24"/>
  <c r="I201" i="32"/>
  <c r="I200" i="32" s="1"/>
  <c r="J72" i="17"/>
  <c r="F194" i="56"/>
  <c r="F194" i="32"/>
  <c r="F195" i="24"/>
  <c r="I61" i="17"/>
  <c r="H350" i="75" s="1"/>
  <c r="F194" i="53"/>
  <c r="F194" i="57"/>
  <c r="F194" i="44"/>
  <c r="F190" i="53"/>
  <c r="F190" i="57"/>
  <c r="F190" i="45"/>
  <c r="F191" i="24"/>
  <c r="F190" i="58"/>
  <c r="F190" i="32"/>
  <c r="F186" i="58"/>
  <c r="F186" i="32"/>
  <c r="F186" i="56"/>
  <c r="F186" i="44"/>
  <c r="F187" i="24"/>
  <c r="F186" i="53"/>
  <c r="B169" i="56"/>
  <c r="B169" i="53"/>
  <c r="C190" i="56"/>
  <c r="C190" i="58"/>
  <c r="C190" i="57"/>
  <c r="C190" i="44"/>
  <c r="C190" i="45"/>
  <c r="C190" i="32"/>
  <c r="C191" i="24"/>
  <c r="G223" i="58"/>
  <c r="G223" i="32"/>
  <c r="G224" i="24"/>
  <c r="G223" i="56"/>
  <c r="G223" i="45"/>
  <c r="G223" i="57"/>
  <c r="G223" i="44"/>
  <c r="F203" i="56"/>
  <c r="F202" i="56" s="1"/>
  <c r="F203" i="57"/>
  <c r="F202" i="57" s="1"/>
  <c r="F203" i="53"/>
  <c r="F202" i="53" s="1"/>
  <c r="F203" i="44"/>
  <c r="F202" i="44" s="1"/>
  <c r="G78" i="17"/>
  <c r="F203" i="58"/>
  <c r="F202" i="58" s="1"/>
  <c r="F203" i="45"/>
  <c r="F202" i="45" s="1"/>
  <c r="F203" i="32"/>
  <c r="F202" i="32" s="1"/>
  <c r="G98" i="17"/>
  <c r="F363" i="75" s="1"/>
  <c r="I102" i="17"/>
  <c r="S102" i="17" s="1"/>
  <c r="I93" i="17"/>
  <c r="G92" i="17"/>
  <c r="F362" i="75" s="1"/>
  <c r="I88" i="17"/>
  <c r="S88" i="17" s="1"/>
  <c r="G85" i="17"/>
  <c r="F361" i="75" s="1"/>
  <c r="G216" i="57"/>
  <c r="I137" i="17"/>
  <c r="S137" i="17" s="1"/>
  <c r="G216" i="53"/>
  <c r="G217" i="24"/>
  <c r="G216" i="58"/>
  <c r="G216" i="32"/>
  <c r="G216" i="56"/>
  <c r="G216" i="44"/>
  <c r="G178" i="44"/>
  <c r="G178" i="57"/>
  <c r="G178" i="45"/>
  <c r="G178" i="53"/>
  <c r="G178" i="58"/>
  <c r="G178" i="32"/>
  <c r="G178" i="56"/>
  <c r="I217" i="58"/>
  <c r="I216" i="58" s="1"/>
  <c r="N132" i="17"/>
  <c r="R132" i="17" s="1"/>
  <c r="I209" i="58"/>
  <c r="I208" i="58" s="1"/>
  <c r="N104" i="17"/>
  <c r="I185" i="53"/>
  <c r="I184" i="53" s="1"/>
  <c r="I168" i="53"/>
  <c r="I167" i="53" s="1"/>
  <c r="I220" i="53" s="1"/>
  <c r="I168" i="57"/>
  <c r="I167" i="57" s="1"/>
  <c r="I97" i="17"/>
  <c r="S97" i="17" s="1"/>
  <c r="N169" i="24"/>
  <c r="N168" i="24" s="1"/>
  <c r="M186" i="24"/>
  <c r="M185" i="24" s="1"/>
  <c r="L169" i="24"/>
  <c r="L168" i="24" s="1"/>
  <c r="K186" i="24"/>
  <c r="K185" i="24" s="1"/>
  <c r="J139" i="17"/>
  <c r="H186" i="57"/>
  <c r="H186" i="45"/>
  <c r="I219" i="24"/>
  <c r="C186" i="56"/>
  <c r="C186" i="57"/>
  <c r="C186" i="44"/>
  <c r="C186" i="32"/>
  <c r="C186" i="53"/>
  <c r="C186" i="45"/>
  <c r="C187" i="24"/>
  <c r="B183" i="45"/>
  <c r="B183" i="57"/>
  <c r="B183" i="56"/>
  <c r="B183" i="53"/>
  <c r="B183" i="58"/>
  <c r="B183" i="32"/>
  <c r="B180" i="56"/>
  <c r="B180" i="44"/>
  <c r="B180" i="32"/>
  <c r="B180" i="53"/>
  <c r="B180" i="45"/>
  <c r="B181" i="24"/>
  <c r="O125" i="17"/>
  <c r="N216" i="24"/>
  <c r="N215" i="24" s="1"/>
  <c r="I215" i="57"/>
  <c r="I214" i="57" s="1"/>
  <c r="O72" i="17"/>
  <c r="N202" i="24"/>
  <c r="N201" i="24" s="1"/>
  <c r="N84" i="17"/>
  <c r="I205" i="58"/>
  <c r="I204" i="58" s="1"/>
  <c r="M206" i="24"/>
  <c r="M205" i="24" s="1"/>
  <c r="I168" i="44"/>
  <c r="I167" i="44" s="1"/>
  <c r="I220" i="44" s="1"/>
  <c r="I168" i="58"/>
  <c r="I167" i="58" s="1"/>
  <c r="I220" i="58" s="1"/>
  <c r="M84" i="17"/>
  <c r="M146" i="17" s="1"/>
  <c r="M149" i="17" s="1"/>
  <c r="Q194" i="24"/>
  <c r="R119" i="17"/>
  <c r="R133" i="17"/>
  <c r="S142" i="17"/>
  <c r="S144" i="17"/>
  <c r="P204" i="24"/>
  <c r="Q139" i="17"/>
  <c r="Q111" i="17"/>
  <c r="R111" i="17" s="1"/>
  <c r="O84" i="17"/>
  <c r="R105" i="17"/>
  <c r="Q195" i="24"/>
  <c r="P205" i="24"/>
  <c r="P169" i="24"/>
  <c r="P168" i="24" s="1"/>
  <c r="I91" i="20"/>
  <c r="D13" i="54"/>
  <c r="D15" i="54" s="1"/>
  <c r="F245" i="75"/>
  <c r="F247" i="75"/>
  <c r="I81" i="24"/>
  <c r="L37" i="24"/>
  <c r="J370" i="20"/>
  <c r="I124" i="24"/>
  <c r="I21" i="56"/>
  <c r="J124" i="24"/>
  <c r="K31" i="24"/>
  <c r="I23" i="56"/>
  <c r="I18" i="56" s="1"/>
  <c r="I31" i="45"/>
  <c r="I17" i="57"/>
  <c r="B154" i="53"/>
  <c r="B154" i="44"/>
  <c r="Q128" i="24"/>
  <c r="F18" i="24"/>
  <c r="I32" i="53"/>
  <c r="I15" i="57"/>
  <c r="I12" i="57" s="1"/>
  <c r="I52" i="45"/>
  <c r="I51" i="57"/>
  <c r="I51" i="45"/>
  <c r="I17" i="44"/>
  <c r="I41" i="56"/>
  <c r="I36" i="56" s="1"/>
  <c r="I30" i="53"/>
  <c r="Q148" i="24"/>
  <c r="B173" i="24"/>
  <c r="B172" i="58"/>
  <c r="B172" i="56"/>
  <c r="B172" i="44"/>
  <c r="B172" i="32"/>
  <c r="B172" i="53"/>
  <c r="B172" i="45"/>
  <c r="B172" i="57"/>
  <c r="B170" i="58"/>
  <c r="B171" i="24"/>
  <c r="B170" i="53"/>
  <c r="B170" i="32"/>
  <c r="B170" i="57"/>
  <c r="B170" i="45"/>
  <c r="B170" i="56"/>
  <c r="B154" i="56"/>
  <c r="B155" i="24"/>
  <c r="B154" i="45"/>
  <c r="B154" i="57"/>
  <c r="B154" i="32"/>
  <c r="B154" i="58"/>
  <c r="C129" i="56"/>
  <c r="C129" i="57"/>
  <c r="C129" i="53"/>
  <c r="C129" i="45"/>
  <c r="C129" i="44"/>
  <c r="C129" i="32"/>
  <c r="C130" i="24"/>
  <c r="C129" i="58"/>
  <c r="B80" i="57"/>
  <c r="B81" i="24"/>
  <c r="B80" i="45"/>
  <c r="B80" i="58"/>
  <c r="B80" i="53"/>
  <c r="B80" i="44"/>
  <c r="B80" i="56"/>
  <c r="B62" i="24"/>
  <c r="B61" i="53"/>
  <c r="B61" i="45"/>
  <c r="B61" i="56"/>
  <c r="C55" i="56"/>
  <c r="C55" i="45"/>
  <c r="C55" i="57"/>
  <c r="C55" i="53"/>
  <c r="C56" i="24"/>
  <c r="C55" i="58"/>
  <c r="C55" i="32"/>
  <c r="C55" i="44"/>
  <c r="B42" i="44"/>
  <c r="B42" i="45"/>
  <c r="B42" i="32"/>
  <c r="B42" i="58"/>
  <c r="B42" i="57"/>
  <c r="B42" i="53"/>
  <c r="B42" i="56"/>
  <c r="B30" i="45"/>
  <c r="B30" i="56"/>
  <c r="B30" i="44"/>
  <c r="B30" i="53"/>
  <c r="B30" i="57"/>
  <c r="C25" i="24"/>
  <c r="C24" i="53"/>
  <c r="C24" i="58"/>
  <c r="C24" i="45"/>
  <c r="C24" i="57"/>
  <c r="C24" i="32"/>
  <c r="C24" i="44"/>
  <c r="I168" i="56"/>
  <c r="I167" i="56" s="1"/>
  <c r="I220" i="56" s="1"/>
  <c r="L149" i="24"/>
  <c r="Q52" i="24"/>
  <c r="Q32" i="24"/>
  <c r="I185" i="45"/>
  <c r="I184" i="45" s="1"/>
  <c r="G214" i="53"/>
  <c r="G214" i="32"/>
  <c r="G215" i="24"/>
  <c r="G214" i="44"/>
  <c r="G214" i="58"/>
  <c r="I127" i="17"/>
  <c r="G214" i="45"/>
  <c r="O10" i="54"/>
  <c r="D46" i="17"/>
  <c r="C338" i="75" s="1"/>
  <c r="G180" i="53"/>
  <c r="G180" i="45"/>
  <c r="G180" i="58"/>
  <c r="G80" i="56"/>
  <c r="G80" i="44"/>
  <c r="I578" i="20"/>
  <c r="S578" i="20" s="1"/>
  <c r="I612" i="20"/>
  <c r="S612" i="20" s="1"/>
  <c r="G80" i="57"/>
  <c r="J169" i="24"/>
  <c r="J168" i="24" s="1"/>
  <c r="G218" i="32"/>
  <c r="G218" i="53"/>
  <c r="G219" i="24"/>
  <c r="G218" i="44"/>
  <c r="C216" i="56"/>
  <c r="C216" i="58"/>
  <c r="C216" i="45"/>
  <c r="C216" i="57"/>
  <c r="C216" i="53"/>
  <c r="C216" i="32"/>
  <c r="C216" i="44"/>
  <c r="C212" i="56"/>
  <c r="C212" i="57"/>
  <c r="C212" i="58"/>
  <c r="C213" i="24"/>
  <c r="C212" i="45"/>
  <c r="C212" i="53"/>
  <c r="B204" i="32"/>
  <c r="B204" i="53"/>
  <c r="B205" i="24"/>
  <c r="B204" i="44"/>
  <c r="C197" i="24"/>
  <c r="C196" i="53"/>
  <c r="C196" i="32"/>
  <c r="C194" i="53"/>
  <c r="C194" i="32"/>
  <c r="C194" i="44"/>
  <c r="C195" i="24"/>
  <c r="C191" i="56"/>
  <c r="C191" i="57"/>
  <c r="C191" i="53"/>
  <c r="C191" i="32"/>
  <c r="C191" i="44"/>
  <c r="C191" i="58"/>
  <c r="C187" i="56"/>
  <c r="C187" i="57"/>
  <c r="C187" i="53"/>
  <c r="C187" i="32"/>
  <c r="C187" i="44"/>
  <c r="C187" i="58"/>
  <c r="B170" i="24"/>
  <c r="B169" i="57"/>
  <c r="I616" i="20"/>
  <c r="S616" i="20" s="1"/>
  <c r="I608" i="20"/>
  <c r="S608" i="20" s="1"/>
  <c r="I605" i="20"/>
  <c r="S605" i="20" s="1"/>
  <c r="I600" i="20"/>
  <c r="S600" i="20" s="1"/>
  <c r="I596" i="20"/>
  <c r="S596" i="20" s="1"/>
  <c r="I591" i="20"/>
  <c r="S591" i="20" s="1"/>
  <c r="I587" i="20"/>
  <c r="S587" i="20" s="1"/>
  <c r="I582" i="20"/>
  <c r="S582" i="20" s="1"/>
  <c r="L10" i="54"/>
  <c r="D43" i="17"/>
  <c r="C335" i="75" s="1"/>
  <c r="C98" i="56"/>
  <c r="C98" i="57"/>
  <c r="C98" i="44"/>
  <c r="C98" i="32"/>
  <c r="C98" i="58"/>
  <c r="D42" i="17"/>
  <c r="C334" i="75" s="1"/>
  <c r="K10" i="54"/>
  <c r="K16" i="54" s="1"/>
  <c r="B169" i="45"/>
  <c r="B169" i="32"/>
  <c r="I615" i="20"/>
  <c r="S615" i="20" s="1"/>
  <c r="I607" i="20"/>
  <c r="S607" i="20" s="1"/>
  <c r="I604" i="20"/>
  <c r="S604" i="20" s="1"/>
  <c r="I599" i="20"/>
  <c r="S599" i="20" s="1"/>
  <c r="I595" i="20"/>
  <c r="S595" i="20" s="1"/>
  <c r="I590" i="20"/>
  <c r="S590" i="20" s="1"/>
  <c r="I586" i="20"/>
  <c r="S586" i="20" s="1"/>
  <c r="I581" i="20"/>
  <c r="S581" i="20" s="1"/>
  <c r="P37" i="24"/>
  <c r="J37" i="24"/>
  <c r="I185" i="58"/>
  <c r="I184" i="58" s="1"/>
  <c r="I185" i="57"/>
  <c r="I184" i="57" s="1"/>
  <c r="I220" i="57" s="1"/>
  <c r="M169" i="24"/>
  <c r="M168" i="24" s="1"/>
  <c r="D38" i="17"/>
  <c r="C330" i="75" s="1"/>
  <c r="AP101" i="52"/>
  <c r="I575" i="20"/>
  <c r="P186" i="24"/>
  <c r="I30" i="56"/>
  <c r="I148" i="32"/>
  <c r="L137" i="24"/>
  <c r="P13" i="24"/>
  <c r="P137" i="24"/>
  <c r="P130" i="24"/>
  <c r="B160" i="57"/>
  <c r="B160" i="56"/>
  <c r="B160" i="32"/>
  <c r="B160" i="53"/>
  <c r="B160" i="44"/>
  <c r="B160" i="45"/>
  <c r="B160" i="58"/>
  <c r="B161" i="24"/>
  <c r="B55" i="32"/>
  <c r="B55" i="44"/>
  <c r="B55" i="45"/>
  <c r="B56" i="24"/>
  <c r="B55" i="58"/>
  <c r="B55" i="53"/>
  <c r="B55" i="57"/>
  <c r="B55" i="56"/>
  <c r="P25" i="24"/>
  <c r="Q153" i="24"/>
  <c r="I37" i="44"/>
  <c r="P33" i="24"/>
  <c r="P31" i="24" s="1"/>
  <c r="L16" i="24"/>
  <c r="L13" i="24" s="1"/>
  <c r="I55" i="57"/>
  <c r="Q95" i="24"/>
  <c r="I52" i="57"/>
  <c r="I32" i="45"/>
  <c r="I30" i="45" s="1"/>
  <c r="P19" i="24"/>
  <c r="I23" i="45"/>
  <c r="K23" i="24"/>
  <c r="N50" i="24"/>
  <c r="I137" i="58"/>
  <c r="I51" i="56"/>
  <c r="I41" i="53"/>
  <c r="Q17" i="24"/>
  <c r="Q38" i="24"/>
  <c r="I41" i="44"/>
  <c r="I29" i="57"/>
  <c r="I24" i="57" s="1"/>
  <c r="M19" i="24"/>
  <c r="N37" i="24"/>
  <c r="I105" i="58"/>
  <c r="M53" i="24"/>
  <c r="M50" i="24" s="1"/>
  <c r="I51" i="44"/>
  <c r="I49" i="44" s="1"/>
  <c r="I29" i="58"/>
  <c r="I24" i="58" s="1"/>
  <c r="K30" i="24"/>
  <c r="Q30" i="24" s="1"/>
  <c r="I23" i="44"/>
  <c r="I21" i="58"/>
  <c r="I17" i="53"/>
  <c r="I16" i="53"/>
  <c r="L31" i="24"/>
  <c r="I18" i="57"/>
  <c r="F164" i="53"/>
  <c r="J53" i="24"/>
  <c r="I41" i="57"/>
  <c r="I36" i="57" s="1"/>
  <c r="K42" i="24"/>
  <c r="I32" i="57"/>
  <c r="L29" i="24"/>
  <c r="I28" i="44"/>
  <c r="I137" i="45"/>
  <c r="I51" i="58"/>
  <c r="I49" i="58" s="1"/>
  <c r="M33" i="24"/>
  <c r="M31" i="24" s="1"/>
  <c r="J33" i="24"/>
  <c r="I29" i="44"/>
  <c r="I23" i="58"/>
  <c r="N22" i="24"/>
  <c r="M18" i="24"/>
  <c r="M13" i="24" s="1"/>
  <c r="I16" i="58"/>
  <c r="I22" i="44"/>
  <c r="I21" i="45"/>
  <c r="I16" i="44"/>
  <c r="I15" i="44"/>
  <c r="B129" i="45"/>
  <c r="B130" i="24"/>
  <c r="B129" i="53"/>
  <c r="B129" i="58"/>
  <c r="B129" i="56"/>
  <c r="B129" i="44"/>
  <c r="B129" i="57"/>
  <c r="B181" i="53"/>
  <c r="B181" i="56"/>
  <c r="B181" i="58"/>
  <c r="B181" i="32"/>
  <c r="B181" i="44"/>
  <c r="B182" i="24"/>
  <c r="B181" i="57"/>
  <c r="B181" i="45"/>
  <c r="B136" i="32"/>
  <c r="B136" i="45"/>
  <c r="B136" i="53"/>
  <c r="B137" i="24"/>
  <c r="B136" i="56"/>
  <c r="B136" i="44"/>
  <c r="B136" i="57"/>
  <c r="B74" i="56"/>
  <c r="B74" i="53"/>
  <c r="B74" i="57"/>
  <c r="B74" i="32"/>
  <c r="B75" i="24"/>
  <c r="B74" i="44"/>
  <c r="B74" i="58"/>
  <c r="B74" i="45"/>
  <c r="B24" i="45"/>
  <c r="B24" i="53"/>
  <c r="B24" i="58"/>
  <c r="B24" i="57"/>
  <c r="B24" i="56"/>
  <c r="B24" i="32"/>
  <c r="B24" i="44"/>
  <c r="B25" i="24"/>
  <c r="B182" i="32"/>
  <c r="B182" i="58"/>
  <c r="B182" i="44"/>
  <c r="B182" i="56"/>
  <c r="B182" i="53"/>
  <c r="B183" i="24"/>
  <c r="B182" i="57"/>
  <c r="B182" i="45"/>
  <c r="B123" i="53"/>
  <c r="B123" i="45"/>
  <c r="B123" i="58"/>
  <c r="B123" i="57"/>
  <c r="B123" i="56"/>
  <c r="B124" i="24"/>
  <c r="B123" i="32"/>
  <c r="B123" i="44"/>
  <c r="B117" i="57"/>
  <c r="B117" i="56"/>
  <c r="B117" i="45"/>
  <c r="B118" i="24"/>
  <c r="B117" i="32"/>
  <c r="B117" i="44"/>
  <c r="B117" i="53"/>
  <c r="B117" i="58"/>
  <c r="B93" i="24"/>
  <c r="B92" i="56"/>
  <c r="B92" i="32"/>
  <c r="B92" i="45"/>
  <c r="B92" i="53"/>
  <c r="B92" i="44"/>
  <c r="B92" i="57"/>
  <c r="B92" i="58"/>
  <c r="B12" i="56"/>
  <c r="B12" i="57"/>
  <c r="B12" i="32"/>
  <c r="B13" i="24"/>
  <c r="B12" i="44"/>
  <c r="B12" i="53"/>
  <c r="B12" i="45"/>
  <c r="B12" i="58"/>
  <c r="B142" i="57"/>
  <c r="B142" i="53"/>
  <c r="B142" i="56"/>
  <c r="B142" i="44"/>
  <c r="B142" i="45"/>
  <c r="B143" i="24"/>
  <c r="B142" i="58"/>
  <c r="B142" i="32"/>
  <c r="B111" i="45"/>
  <c r="B111" i="58"/>
  <c r="B111" i="57"/>
  <c r="B111" i="44"/>
  <c r="B111" i="53"/>
  <c r="B111" i="56"/>
  <c r="B112" i="24"/>
  <c r="B111" i="32"/>
  <c r="S539" i="20"/>
  <c r="G176" i="57"/>
  <c r="G176" i="56"/>
  <c r="I136" i="17"/>
  <c r="C5" i="53"/>
  <c r="H17" i="54"/>
  <c r="S141" i="17"/>
  <c r="I140" i="17"/>
  <c r="H375" i="75" s="1"/>
  <c r="I117" i="32" l="1"/>
  <c r="F160" i="32"/>
  <c r="I129" i="32"/>
  <c r="I74" i="32"/>
  <c r="K118" i="24"/>
  <c r="Q158" i="24"/>
  <c r="Q134" i="24"/>
  <c r="Q113" i="24"/>
  <c r="N112" i="24"/>
  <c r="I44" i="24"/>
  <c r="K87" i="24"/>
  <c r="N87" i="24"/>
  <c r="F36" i="56"/>
  <c r="Q104" i="24"/>
  <c r="M18" i="54"/>
  <c r="K18" i="54"/>
  <c r="P16" i="54"/>
  <c r="P18" i="54" s="1"/>
  <c r="E16" i="54"/>
  <c r="E17" i="54" s="1"/>
  <c r="N16" i="54"/>
  <c r="N18" i="54" s="1"/>
  <c r="E18" i="54"/>
  <c r="I17" i="54"/>
  <c r="G16" i="54"/>
  <c r="G18" i="54" s="1"/>
  <c r="F16" i="54"/>
  <c r="F18" i="54" s="1"/>
  <c r="O16" i="54"/>
  <c r="O18" i="54" s="1"/>
  <c r="L16" i="54"/>
  <c r="L18" i="54"/>
  <c r="D16" i="54"/>
  <c r="D18" i="54"/>
  <c r="C16" i="54"/>
  <c r="C18" i="54" s="1"/>
  <c r="B16" i="54"/>
  <c r="O508" i="20"/>
  <c r="B11" i="66"/>
  <c r="Q29" i="63"/>
  <c r="Q25" i="63"/>
  <c r="Q21" i="63"/>
  <c r="Q17" i="63"/>
  <c r="Q13" i="63"/>
  <c r="O29" i="63"/>
  <c r="O25" i="63"/>
  <c r="O21" i="63"/>
  <c r="O17" i="63"/>
  <c r="O13" i="63"/>
  <c r="M29" i="63"/>
  <c r="M25" i="63"/>
  <c r="M21" i="63"/>
  <c r="M17" i="63"/>
  <c r="M13" i="63"/>
  <c r="K29" i="63"/>
  <c r="K25" i="63"/>
  <c r="K21" i="63"/>
  <c r="K17" i="63"/>
  <c r="K13" i="63"/>
  <c r="I29" i="63"/>
  <c r="I25" i="63"/>
  <c r="I21" i="63"/>
  <c r="I17" i="63"/>
  <c r="I13" i="63"/>
  <c r="G29" i="63"/>
  <c r="G25" i="63"/>
  <c r="G21" i="63"/>
  <c r="G17" i="63"/>
  <c r="G13" i="63"/>
  <c r="E29" i="63"/>
  <c r="E25" i="63"/>
  <c r="E21" i="63"/>
  <c r="E17" i="63"/>
  <c r="C17" i="63"/>
  <c r="Q28" i="63"/>
  <c r="Q24" i="63"/>
  <c r="Q20" i="63"/>
  <c r="Q16" i="63"/>
  <c r="Q12" i="63"/>
  <c r="O26" i="63"/>
  <c r="O22" i="63"/>
  <c r="O18" i="63"/>
  <c r="O14" i="63"/>
  <c r="M28" i="63"/>
  <c r="M24" i="63"/>
  <c r="M20" i="63"/>
  <c r="M16" i="63"/>
  <c r="M12" i="63"/>
  <c r="K26" i="63"/>
  <c r="K22" i="63"/>
  <c r="K18" i="63"/>
  <c r="K14" i="63"/>
  <c r="I28" i="63"/>
  <c r="I24" i="63"/>
  <c r="I20" i="63"/>
  <c r="I16" i="63"/>
  <c r="I12" i="63"/>
  <c r="G26" i="63"/>
  <c r="G22" i="63"/>
  <c r="G18" i="63"/>
  <c r="G14" i="63"/>
  <c r="E28" i="63"/>
  <c r="E24" i="63"/>
  <c r="E20" i="63"/>
  <c r="E16" i="63"/>
  <c r="E12" i="63"/>
  <c r="C14" i="63"/>
  <c r="C23" i="63"/>
  <c r="C15" i="63"/>
  <c r="Q27" i="63"/>
  <c r="Q23" i="63"/>
  <c r="Q19" i="63"/>
  <c r="Q15" i="63"/>
  <c r="Q11" i="63"/>
  <c r="O27" i="63"/>
  <c r="O23" i="63"/>
  <c r="O19" i="63"/>
  <c r="O15" i="63"/>
  <c r="O11" i="63"/>
  <c r="M27" i="63"/>
  <c r="M23" i="63"/>
  <c r="M19" i="63"/>
  <c r="M15" i="63"/>
  <c r="M11" i="63"/>
  <c r="K27" i="63"/>
  <c r="K23" i="63"/>
  <c r="K19" i="63"/>
  <c r="K15" i="63"/>
  <c r="K11" i="63"/>
  <c r="I27" i="63"/>
  <c r="I23" i="63"/>
  <c r="I19" i="63"/>
  <c r="I15" i="63"/>
  <c r="I11" i="63"/>
  <c r="G27" i="63"/>
  <c r="G23" i="63"/>
  <c r="G19" i="63"/>
  <c r="G15" i="63"/>
  <c r="G11" i="63"/>
  <c r="E27" i="63"/>
  <c r="E23" i="63"/>
  <c r="E19" i="63"/>
  <c r="E15" i="63"/>
  <c r="E11" i="63"/>
  <c r="C21" i="63"/>
  <c r="C13" i="63"/>
  <c r="Q26" i="63"/>
  <c r="Q22" i="63"/>
  <c r="Q18" i="63"/>
  <c r="Q14" i="63"/>
  <c r="O28" i="63"/>
  <c r="O24" i="63"/>
  <c r="O20" i="63"/>
  <c r="O16" i="63"/>
  <c r="O12" i="63"/>
  <c r="M26" i="63"/>
  <c r="M22" i="63"/>
  <c r="M18" i="63"/>
  <c r="M14" i="63"/>
  <c r="K28" i="63"/>
  <c r="K24" i="63"/>
  <c r="K20" i="63"/>
  <c r="K16" i="63"/>
  <c r="K12" i="63"/>
  <c r="I26" i="63"/>
  <c r="I22" i="63"/>
  <c r="I18" i="63"/>
  <c r="I14" i="63"/>
  <c r="G28" i="63"/>
  <c r="G24" i="63"/>
  <c r="G16" i="63"/>
  <c r="G12" i="63"/>
  <c r="E26" i="63"/>
  <c r="E22" i="63"/>
  <c r="E18" i="63"/>
  <c r="E14" i="63"/>
  <c r="C20" i="63"/>
  <c r="C16" i="63"/>
  <c r="C12" i="63"/>
  <c r="L1256" i="20"/>
  <c r="N1256" i="20"/>
  <c r="R78" i="17"/>
  <c r="F35" i="32"/>
  <c r="F35" i="45"/>
  <c r="F35" i="57"/>
  <c r="F35" i="44"/>
  <c r="F35" i="53"/>
  <c r="F30" i="53" s="1"/>
  <c r="F36" i="24"/>
  <c r="L146" i="17"/>
  <c r="L149" i="17" s="1"/>
  <c r="F26" i="66" s="1"/>
  <c r="F39" i="58"/>
  <c r="F39" i="32"/>
  <c r="F36" i="32" s="1"/>
  <c r="F39" i="57"/>
  <c r="F36" i="57" s="1"/>
  <c r="F39" i="44"/>
  <c r="I12" i="44"/>
  <c r="I42" i="53"/>
  <c r="F36" i="53"/>
  <c r="I136" i="53"/>
  <c r="Q101" i="24"/>
  <c r="Q36" i="24"/>
  <c r="I197" i="58"/>
  <c r="I166" i="58" s="1"/>
  <c r="I148" i="56"/>
  <c r="I31" i="24"/>
  <c r="J205" i="24"/>
  <c r="I142" i="56"/>
  <c r="N124" i="24"/>
  <c r="Q151" i="24"/>
  <c r="I136" i="56"/>
  <c r="I197" i="53"/>
  <c r="I166" i="53" s="1"/>
  <c r="M143" i="24"/>
  <c r="Q132" i="24"/>
  <c r="I130" i="24"/>
  <c r="I49" i="32"/>
  <c r="I42" i="32" s="1"/>
  <c r="I143" i="24"/>
  <c r="Q55" i="24"/>
  <c r="P149" i="24"/>
  <c r="I111" i="32"/>
  <c r="I104" i="32" s="1"/>
  <c r="P143" i="24"/>
  <c r="AX346" i="75"/>
  <c r="H190" i="57"/>
  <c r="AF346" i="75"/>
  <c r="H190" i="45"/>
  <c r="BF190" i="45" s="1"/>
  <c r="AA346" i="75"/>
  <c r="AM346" i="75"/>
  <c r="K346" i="75"/>
  <c r="R346" i="75"/>
  <c r="AV346" i="75"/>
  <c r="AO342" i="75"/>
  <c r="W342" i="75"/>
  <c r="V342" i="75"/>
  <c r="BA342" i="75"/>
  <c r="BC342" i="75" s="1"/>
  <c r="BB342" i="75"/>
  <c r="AF342" i="75"/>
  <c r="L342" i="75"/>
  <c r="H186" i="56"/>
  <c r="AE186" i="56" s="1"/>
  <c r="H186" i="32"/>
  <c r="AK342" i="75"/>
  <c r="O342" i="75"/>
  <c r="AR342" i="75"/>
  <c r="R342" i="75"/>
  <c r="AS342" i="75"/>
  <c r="AA342" i="75"/>
  <c r="AD342" i="75" s="1"/>
  <c r="AX342" i="75"/>
  <c r="X342" i="75"/>
  <c r="K342" i="75"/>
  <c r="H186" i="44"/>
  <c r="S186" i="44" s="1"/>
  <c r="AV342" i="75"/>
  <c r="AY342" i="75" s="1"/>
  <c r="AE342" i="75"/>
  <c r="H186" i="58"/>
  <c r="H187" i="24"/>
  <c r="R187" i="24" s="1"/>
  <c r="AG342" i="75"/>
  <c r="BD342" i="75"/>
  <c r="AJ342" i="75"/>
  <c r="N342" i="75"/>
  <c r="Q342" i="75" s="1"/>
  <c r="AM342" i="75"/>
  <c r="S342" i="75"/>
  <c r="AT342" i="75"/>
  <c r="T342" i="75"/>
  <c r="S53" i="17"/>
  <c r="F77" i="44"/>
  <c r="F77" i="57"/>
  <c r="F77" i="58"/>
  <c r="F78" i="24"/>
  <c r="F77" i="56"/>
  <c r="F77" i="45"/>
  <c r="F77" i="32"/>
  <c r="F48" i="75"/>
  <c r="F48" i="53"/>
  <c r="F49" i="24"/>
  <c r="F48" i="56"/>
  <c r="F48" i="45"/>
  <c r="F48" i="58"/>
  <c r="F48" i="57"/>
  <c r="F48" i="32"/>
  <c r="F48" i="44"/>
  <c r="F94" i="32"/>
  <c r="F94" i="57"/>
  <c r="F94" i="44"/>
  <c r="F94" i="58"/>
  <c r="F109" i="75"/>
  <c r="F109" i="53"/>
  <c r="F105" i="53" s="1"/>
  <c r="F109" i="45"/>
  <c r="F109" i="57"/>
  <c r="F105" i="57" s="1"/>
  <c r="F109" i="58"/>
  <c r="F105" i="58" s="1"/>
  <c r="F109" i="32"/>
  <c r="F110" i="24"/>
  <c r="F106" i="24" s="1"/>
  <c r="F109" i="44"/>
  <c r="F105" i="44" s="1"/>
  <c r="F109" i="56"/>
  <c r="F152" i="57"/>
  <c r="F152" i="44"/>
  <c r="F152" i="53"/>
  <c r="F152" i="45"/>
  <c r="F152" i="56"/>
  <c r="F153" i="24"/>
  <c r="F152" i="32"/>
  <c r="Q53" i="24"/>
  <c r="J198" i="24"/>
  <c r="I204" i="44"/>
  <c r="I197" i="44" s="1"/>
  <c r="F213" i="32"/>
  <c r="F212" i="32" s="1"/>
  <c r="F77" i="53"/>
  <c r="P155" i="17"/>
  <c r="F105" i="45"/>
  <c r="Q125" i="24"/>
  <c r="Q126" i="24"/>
  <c r="R167" i="20"/>
  <c r="I111" i="58"/>
  <c r="I92" i="44"/>
  <c r="R573" i="20"/>
  <c r="K75" i="24"/>
  <c r="Q73" i="24"/>
  <c r="J130" i="24"/>
  <c r="F249" i="75"/>
  <c r="I50" i="24"/>
  <c r="F138" i="75"/>
  <c r="F138" i="57"/>
  <c r="F139" i="24"/>
  <c r="F138" i="45"/>
  <c r="F138" i="53"/>
  <c r="F138" i="44"/>
  <c r="F138" i="56"/>
  <c r="F138" i="58"/>
  <c r="F138" i="32"/>
  <c r="J56" i="24"/>
  <c r="Q23" i="24"/>
  <c r="I49" i="57"/>
  <c r="I42" i="57" s="1"/>
  <c r="Q163" i="24"/>
  <c r="L143" i="24"/>
  <c r="P118" i="24"/>
  <c r="F360" i="75"/>
  <c r="F213" i="53"/>
  <c r="F212" i="53" s="1"/>
  <c r="F213" i="44"/>
  <c r="F212" i="44" s="1"/>
  <c r="I197" i="56"/>
  <c r="F26" i="56"/>
  <c r="F205" i="75"/>
  <c r="F64" i="75"/>
  <c r="F152" i="75"/>
  <c r="N259" i="20"/>
  <c r="F94" i="45"/>
  <c r="F94" i="75"/>
  <c r="F92" i="75" s="1"/>
  <c r="F20" i="32"/>
  <c r="Q127" i="24"/>
  <c r="Q61" i="24"/>
  <c r="K1256" i="20"/>
  <c r="Q1256" i="20"/>
  <c r="K155" i="24"/>
  <c r="O1256" i="20"/>
  <c r="Q123" i="24"/>
  <c r="I92" i="58"/>
  <c r="J93" i="24"/>
  <c r="N757" i="20"/>
  <c r="R416" i="20"/>
  <c r="R822" i="20"/>
  <c r="H347" i="75"/>
  <c r="AN347" i="75" s="1"/>
  <c r="F124" i="32"/>
  <c r="F124" i="57"/>
  <c r="F124" i="44"/>
  <c r="F124" i="58"/>
  <c r="F149" i="75"/>
  <c r="F149" i="53"/>
  <c r="F150" i="24"/>
  <c r="F149" i="57"/>
  <c r="F148" i="57" s="1"/>
  <c r="F149" i="32"/>
  <c r="F149" i="56"/>
  <c r="F149" i="44"/>
  <c r="F149" i="58"/>
  <c r="F149" i="45"/>
  <c r="F148" i="45" s="1"/>
  <c r="G1118" i="20"/>
  <c r="F70" i="75"/>
  <c r="F70" i="32"/>
  <c r="F70" i="56"/>
  <c r="F70" i="53"/>
  <c r="F70" i="58"/>
  <c r="F70" i="57"/>
  <c r="F71" i="24"/>
  <c r="F70" i="45"/>
  <c r="F70" i="44"/>
  <c r="F118" i="75"/>
  <c r="F118" i="53"/>
  <c r="F119" i="24"/>
  <c r="F118" i="56"/>
  <c r="F118" i="45"/>
  <c r="F118" i="58"/>
  <c r="F118" i="57"/>
  <c r="F118" i="44"/>
  <c r="F118" i="32"/>
  <c r="F143" i="58"/>
  <c r="F143" i="44"/>
  <c r="F143" i="32"/>
  <c r="M508" i="20"/>
  <c r="Q66" i="24"/>
  <c r="F66" i="75"/>
  <c r="F66" i="53"/>
  <c r="F67" i="24"/>
  <c r="F66" i="56"/>
  <c r="F66" i="45"/>
  <c r="F66" i="32"/>
  <c r="F66" i="44"/>
  <c r="F66" i="58"/>
  <c r="F66" i="57"/>
  <c r="F84" i="75"/>
  <c r="F84" i="53"/>
  <c r="F85" i="24"/>
  <c r="F84" i="56"/>
  <c r="F84" i="45"/>
  <c r="F84" i="58"/>
  <c r="F84" i="57"/>
  <c r="F84" i="44"/>
  <c r="F84" i="32"/>
  <c r="F130" i="75"/>
  <c r="F130" i="53"/>
  <c r="F131" i="24"/>
  <c r="F130" i="56"/>
  <c r="F130" i="45"/>
  <c r="F130" i="32"/>
  <c r="F130" i="44"/>
  <c r="F130" i="58"/>
  <c r="F130" i="57"/>
  <c r="I55" i="44"/>
  <c r="I42" i="44" s="1"/>
  <c r="R69" i="17"/>
  <c r="F214" i="24"/>
  <c r="F213" i="24" s="1"/>
  <c r="F213" i="56"/>
  <c r="F212" i="56" s="1"/>
  <c r="G665" i="20"/>
  <c r="F94" i="53"/>
  <c r="F105" i="75"/>
  <c r="R665" i="20"/>
  <c r="M1256" i="20"/>
  <c r="N1006" i="20"/>
  <c r="N99" i="24"/>
  <c r="Q111" i="24"/>
  <c r="N44" i="24"/>
  <c r="N43" i="24" s="1"/>
  <c r="F112" i="75"/>
  <c r="F112" i="53"/>
  <c r="F113" i="24"/>
  <c r="F112" i="56"/>
  <c r="F112" i="45"/>
  <c r="F112" i="58"/>
  <c r="F112" i="57"/>
  <c r="F112" i="32"/>
  <c r="F112" i="44"/>
  <c r="G822" i="20"/>
  <c r="F114" i="75"/>
  <c r="F114" i="44"/>
  <c r="F114" i="45"/>
  <c r="F114" i="32"/>
  <c r="F114" i="57"/>
  <c r="F114" i="58"/>
  <c r="F114" i="53"/>
  <c r="F114" i="56"/>
  <c r="F115" i="24"/>
  <c r="Q49" i="24"/>
  <c r="Q71" i="24"/>
  <c r="Q42" i="24"/>
  <c r="I136" i="58"/>
  <c r="R125" i="17"/>
  <c r="G118" i="17"/>
  <c r="F213" i="57"/>
  <c r="F212" i="57" s="1"/>
  <c r="L43" i="24"/>
  <c r="F152" i="58"/>
  <c r="F94" i="56"/>
  <c r="O259" i="20"/>
  <c r="F36" i="44"/>
  <c r="R1210" i="20"/>
  <c r="I129" i="45"/>
  <c r="I129" i="58"/>
  <c r="I117" i="45"/>
  <c r="I117" i="57"/>
  <c r="O757" i="20"/>
  <c r="I30" i="32"/>
  <c r="I98" i="57"/>
  <c r="Q64" i="24"/>
  <c r="I142" i="32"/>
  <c r="I135" i="32" s="1"/>
  <c r="I68" i="24"/>
  <c r="Q68" i="24" s="1"/>
  <c r="F53" i="44"/>
  <c r="F53" i="56"/>
  <c r="F53" i="45"/>
  <c r="F53" i="57"/>
  <c r="F46" i="32"/>
  <c r="F46" i="56"/>
  <c r="F46" i="53"/>
  <c r="F46" i="58"/>
  <c r="F47" i="24"/>
  <c r="F46" i="44"/>
  <c r="F46" i="45"/>
  <c r="F65" i="44"/>
  <c r="F65" i="56"/>
  <c r="F65" i="45"/>
  <c r="F65" i="57"/>
  <c r="F80" i="24"/>
  <c r="F79" i="57"/>
  <c r="F79" i="44"/>
  <c r="F79" i="45"/>
  <c r="F79" i="53"/>
  <c r="F79" i="32"/>
  <c r="F79" i="58"/>
  <c r="F155" i="44"/>
  <c r="F155" i="58"/>
  <c r="F60" i="24"/>
  <c r="F59" i="57"/>
  <c r="F59" i="53"/>
  <c r="F59" i="44"/>
  <c r="F59" i="32"/>
  <c r="F59" i="45"/>
  <c r="F59" i="58"/>
  <c r="F71" i="75"/>
  <c r="F71" i="57"/>
  <c r="F71" i="44"/>
  <c r="F71" i="53"/>
  <c r="F71" i="58"/>
  <c r="F71" i="56"/>
  <c r="F71" i="45"/>
  <c r="F71" i="32"/>
  <c r="F101" i="58"/>
  <c r="F102" i="24"/>
  <c r="F101" i="32"/>
  <c r="F101" i="53"/>
  <c r="F101" i="56"/>
  <c r="F101" i="44"/>
  <c r="F101" i="57"/>
  <c r="F127" i="75"/>
  <c r="F127" i="32"/>
  <c r="F128" i="24"/>
  <c r="F124" i="24" s="1"/>
  <c r="F127" i="57"/>
  <c r="F127" i="45"/>
  <c r="F123" i="45" s="1"/>
  <c r="F127" i="44"/>
  <c r="F127" i="53"/>
  <c r="F123" i="53" s="1"/>
  <c r="F127" i="58"/>
  <c r="F127" i="56"/>
  <c r="F123" i="56" s="1"/>
  <c r="F144" i="45"/>
  <c r="F144" i="58"/>
  <c r="F144" i="53"/>
  <c r="F145" i="24"/>
  <c r="F144" i="57"/>
  <c r="F144" i="44"/>
  <c r="F123" i="75"/>
  <c r="F36" i="75"/>
  <c r="I154" i="53"/>
  <c r="K137" i="24"/>
  <c r="J123" i="20"/>
  <c r="Q157" i="24"/>
  <c r="I160" i="56"/>
  <c r="L132" i="20"/>
  <c r="I148" i="53"/>
  <c r="O146" i="17"/>
  <c r="O149" i="17" s="1"/>
  <c r="I26" i="66" s="1"/>
  <c r="I197" i="57"/>
  <c r="I166" i="57" s="1"/>
  <c r="F20" i="75"/>
  <c r="F21" i="24"/>
  <c r="F20" i="57"/>
  <c r="F20" i="53"/>
  <c r="F20" i="44"/>
  <c r="F20" i="58"/>
  <c r="F20" i="56"/>
  <c r="Q96" i="24"/>
  <c r="Q142" i="24"/>
  <c r="M130" i="24"/>
  <c r="I117" i="56"/>
  <c r="Q116" i="24"/>
  <c r="I74" i="58"/>
  <c r="Q35" i="24"/>
  <c r="R37" i="20"/>
  <c r="S37" i="20" s="1"/>
  <c r="R42" i="20"/>
  <c r="S42" i="20" s="1"/>
  <c r="R33" i="20"/>
  <c r="S33" i="20" s="1"/>
  <c r="R34" i="20"/>
  <c r="S34" i="20" s="1"/>
  <c r="R35" i="20"/>
  <c r="S35" i="20" s="1"/>
  <c r="R36" i="20"/>
  <c r="S36" i="20" s="1"/>
  <c r="R32" i="20"/>
  <c r="S32" i="20" s="1"/>
  <c r="R31" i="20"/>
  <c r="S31" i="20" s="1"/>
  <c r="R44" i="20"/>
  <c r="S44" i="20" s="1"/>
  <c r="J38" i="20"/>
  <c r="I49" i="45"/>
  <c r="I42" i="45" s="1"/>
  <c r="N105" i="24"/>
  <c r="I166" i="45"/>
  <c r="N198" i="24"/>
  <c r="N167" i="24" s="1"/>
  <c r="N221" i="24" s="1"/>
  <c r="F174" i="75"/>
  <c r="C331" i="75"/>
  <c r="F36" i="45"/>
  <c r="Q86" i="24"/>
  <c r="I73" i="32"/>
  <c r="M118" i="24"/>
  <c r="I111" i="56"/>
  <c r="I86" i="56"/>
  <c r="I73" i="56" s="1"/>
  <c r="N31" i="24"/>
  <c r="F160" i="57"/>
  <c r="F36" i="58"/>
  <c r="Q165" i="24"/>
  <c r="M161" i="24"/>
  <c r="Q135" i="24"/>
  <c r="Q129" i="24"/>
  <c r="L99" i="24"/>
  <c r="F160" i="44"/>
  <c r="Q34" i="24"/>
  <c r="Q166" i="24"/>
  <c r="I117" i="58"/>
  <c r="I117" i="44"/>
  <c r="I104" i="44" s="1"/>
  <c r="P87" i="24"/>
  <c r="P74" i="24" s="1"/>
  <c r="I80" i="58"/>
  <c r="Q85" i="24"/>
  <c r="M75" i="24"/>
  <c r="Q145" i="24"/>
  <c r="I129" i="56"/>
  <c r="L124" i="24"/>
  <c r="I98" i="58"/>
  <c r="J99" i="24"/>
  <c r="I80" i="45"/>
  <c r="I73" i="45" s="1"/>
  <c r="K106" i="24"/>
  <c r="Q106" i="24" s="1"/>
  <c r="F17" i="54"/>
  <c r="H190" i="58"/>
  <c r="BB190" i="58" s="1"/>
  <c r="AZ346" i="75"/>
  <c r="J346" i="75"/>
  <c r="O346" i="75"/>
  <c r="T346" i="75"/>
  <c r="AE346" i="75"/>
  <c r="AJ346" i="75"/>
  <c r="AG346" i="75"/>
  <c r="AN346" i="75"/>
  <c r="AP346" i="75" s="1"/>
  <c r="BE346" i="75"/>
  <c r="H190" i="56"/>
  <c r="AG190" i="56" s="1"/>
  <c r="H190" i="32"/>
  <c r="O190" i="32" s="1"/>
  <c r="AS346" i="75"/>
  <c r="AR346" i="75"/>
  <c r="AW346" i="75"/>
  <c r="BB346" i="75"/>
  <c r="L346" i="75"/>
  <c r="S346" i="75"/>
  <c r="V346" i="75"/>
  <c r="W346" i="75"/>
  <c r="X346" i="75"/>
  <c r="H191" i="24"/>
  <c r="R191" i="24" s="1"/>
  <c r="H190" i="53"/>
  <c r="AX190" i="53" s="1"/>
  <c r="H190" i="44"/>
  <c r="W190" i="44" s="1"/>
  <c r="AI346" i="75"/>
  <c r="AB346" i="75"/>
  <c r="AK346" i="75"/>
  <c r="AT346" i="75"/>
  <c r="BA346" i="75"/>
  <c r="BD346" i="75"/>
  <c r="N346" i="75"/>
  <c r="BF346" i="75"/>
  <c r="AX343" i="75"/>
  <c r="AE343" i="75"/>
  <c r="N191" i="56"/>
  <c r="V351" i="75"/>
  <c r="AW191" i="56"/>
  <c r="H196" i="24"/>
  <c r="R196" i="24" s="1"/>
  <c r="AC191" i="56"/>
  <c r="AX191" i="56"/>
  <c r="BB191" i="56"/>
  <c r="H191" i="45"/>
  <c r="P191" i="56"/>
  <c r="H191" i="32"/>
  <c r="O191" i="32" s="1"/>
  <c r="AA191" i="56"/>
  <c r="O191" i="56"/>
  <c r="S58" i="17"/>
  <c r="S191" i="56"/>
  <c r="R191" i="56"/>
  <c r="AK191" i="56"/>
  <c r="BA191" i="56"/>
  <c r="X191" i="56"/>
  <c r="H191" i="58"/>
  <c r="T191" i="58" s="1"/>
  <c r="C171" i="32"/>
  <c r="H191" i="44"/>
  <c r="AJ191" i="56"/>
  <c r="AZ191" i="56"/>
  <c r="AS191" i="56"/>
  <c r="AG191" i="56"/>
  <c r="AZ351" i="75"/>
  <c r="H191" i="53"/>
  <c r="BD191" i="56"/>
  <c r="BE191" i="56"/>
  <c r="K191" i="56"/>
  <c r="L191" i="56"/>
  <c r="AR191" i="56"/>
  <c r="W191" i="56"/>
  <c r="AF191" i="56"/>
  <c r="BF191" i="56"/>
  <c r="H192" i="24"/>
  <c r="R192" i="24" s="1"/>
  <c r="W351" i="75"/>
  <c r="H191" i="57"/>
  <c r="P191" i="57" s="1"/>
  <c r="V191" i="56"/>
  <c r="AE191" i="56"/>
  <c r="AO191" i="56"/>
  <c r="AB191" i="56"/>
  <c r="AT191" i="56"/>
  <c r="T191" i="56"/>
  <c r="AI191" i="56"/>
  <c r="AV191" i="56"/>
  <c r="J191" i="56"/>
  <c r="AM191" i="56"/>
  <c r="T343" i="75"/>
  <c r="H187" i="44"/>
  <c r="X187" i="44" s="1"/>
  <c r="R343" i="75"/>
  <c r="N343" i="75"/>
  <c r="I94" i="20"/>
  <c r="I371" i="20"/>
  <c r="H56" i="57" s="1"/>
  <c r="W343" i="75"/>
  <c r="I398" i="20"/>
  <c r="H187" i="53"/>
  <c r="AG187" i="53" s="1"/>
  <c r="AC343" i="75"/>
  <c r="BD343" i="75"/>
  <c r="AA343" i="75"/>
  <c r="S54" i="17"/>
  <c r="J343" i="75"/>
  <c r="L343" i="75"/>
  <c r="AV343" i="75"/>
  <c r="AN343" i="75"/>
  <c r="S343" i="75"/>
  <c r="I76" i="20"/>
  <c r="H19" i="53" s="1"/>
  <c r="H187" i="45"/>
  <c r="I85" i="20"/>
  <c r="H20" i="32" s="1"/>
  <c r="H187" i="56"/>
  <c r="N187" i="56" s="1"/>
  <c r="S351" i="75"/>
  <c r="AA351" i="75"/>
  <c r="AW343" i="75"/>
  <c r="AR343" i="75"/>
  <c r="BA343" i="75"/>
  <c r="AT343" i="75"/>
  <c r="AO343" i="75"/>
  <c r="AJ343" i="75"/>
  <c r="AI343" i="75"/>
  <c r="X343" i="75"/>
  <c r="O343" i="75"/>
  <c r="C327" i="75"/>
  <c r="I103" i="20"/>
  <c r="H23" i="24" s="1"/>
  <c r="H188" i="24"/>
  <c r="R188" i="24" s="1"/>
  <c r="AZ343" i="75"/>
  <c r="BB343" i="75"/>
  <c r="AS343" i="75"/>
  <c r="BE343" i="75"/>
  <c r="H195" i="57"/>
  <c r="AM195" i="57" s="1"/>
  <c r="H187" i="57"/>
  <c r="AM187" i="57" s="1"/>
  <c r="H187" i="32"/>
  <c r="AM187" i="32" s="1"/>
  <c r="AW351" i="75"/>
  <c r="T351" i="75"/>
  <c r="AN351" i="75"/>
  <c r="AK343" i="75"/>
  <c r="AB343" i="75"/>
  <c r="AM343" i="75"/>
  <c r="AF343" i="75"/>
  <c r="AG343" i="75"/>
  <c r="V343" i="75"/>
  <c r="BF343" i="75"/>
  <c r="P343" i="75"/>
  <c r="C171" i="56"/>
  <c r="I389" i="20"/>
  <c r="H187" i="58"/>
  <c r="BB187" i="58" s="1"/>
  <c r="H195" i="56"/>
  <c r="R195" i="56" s="1"/>
  <c r="H195" i="32"/>
  <c r="P195" i="32" s="1"/>
  <c r="AR351" i="75"/>
  <c r="BB351" i="75"/>
  <c r="BD351" i="75"/>
  <c r="N351" i="75"/>
  <c r="X351" i="75"/>
  <c r="S62" i="17"/>
  <c r="H195" i="45"/>
  <c r="AX195" i="45" s="1"/>
  <c r="O351" i="75"/>
  <c r="R351" i="75"/>
  <c r="AE351" i="75"/>
  <c r="AF351" i="75"/>
  <c r="AG351" i="75"/>
  <c r="AJ351" i="75"/>
  <c r="AI351" i="75"/>
  <c r="AX351" i="75"/>
  <c r="BE351" i="75"/>
  <c r="C181" i="57"/>
  <c r="H195" i="44"/>
  <c r="AG195" i="44" s="1"/>
  <c r="AK351" i="75"/>
  <c r="BA351" i="75"/>
  <c r="L351" i="75"/>
  <c r="K351" i="75"/>
  <c r="C183" i="32"/>
  <c r="H195" i="58"/>
  <c r="BA195" i="58" s="1"/>
  <c r="H195" i="53"/>
  <c r="L195" i="53" s="1"/>
  <c r="AC351" i="75"/>
  <c r="AB351" i="75"/>
  <c r="AM351" i="75"/>
  <c r="AT351" i="75"/>
  <c r="AO351" i="75"/>
  <c r="AV351" i="75"/>
  <c r="AS351" i="75"/>
  <c r="BF351" i="75"/>
  <c r="I453" i="20"/>
  <c r="C175" i="56"/>
  <c r="S99" i="17"/>
  <c r="I435" i="20"/>
  <c r="S454" i="20"/>
  <c r="C173" i="24"/>
  <c r="C169" i="56"/>
  <c r="C173" i="57"/>
  <c r="C177" i="45"/>
  <c r="I979" i="20"/>
  <c r="H132" i="53" s="1"/>
  <c r="I739" i="20"/>
  <c r="H102" i="75" s="1"/>
  <c r="S740" i="20"/>
  <c r="C169" i="57"/>
  <c r="C177" i="56"/>
  <c r="H293" i="75"/>
  <c r="BD293" i="75" s="1"/>
  <c r="I481" i="20"/>
  <c r="H70" i="44"/>
  <c r="I73" i="17"/>
  <c r="H357" i="75" s="1"/>
  <c r="H356" i="75" s="1"/>
  <c r="C172" i="57"/>
  <c r="S980" i="20"/>
  <c r="I629" i="20"/>
  <c r="H196" i="45"/>
  <c r="K63" i="17"/>
  <c r="C181" i="58"/>
  <c r="I407" i="20"/>
  <c r="I426" i="20"/>
  <c r="H63" i="44" s="1"/>
  <c r="I463" i="20"/>
  <c r="H69" i="24" s="1"/>
  <c r="C178" i="24"/>
  <c r="I380" i="20"/>
  <c r="C181" i="45"/>
  <c r="C337" i="75"/>
  <c r="C333" i="75"/>
  <c r="I472" i="20"/>
  <c r="I499" i="20"/>
  <c r="C175" i="45"/>
  <c r="AI186" i="53"/>
  <c r="C170" i="32"/>
  <c r="C328" i="75"/>
  <c r="I417" i="20"/>
  <c r="I343" i="20"/>
  <c r="H52" i="32" s="1"/>
  <c r="C177" i="44"/>
  <c r="I647" i="20"/>
  <c r="H90" i="44" s="1"/>
  <c r="C175" i="53"/>
  <c r="C170" i="58"/>
  <c r="I1211" i="20"/>
  <c r="H161" i="75" s="1"/>
  <c r="O161" i="75" s="1"/>
  <c r="I537" i="20"/>
  <c r="C175" i="57"/>
  <c r="C176" i="24"/>
  <c r="H194" i="57"/>
  <c r="S194" i="57" s="1"/>
  <c r="C170" i="57"/>
  <c r="Q326" i="20"/>
  <c r="I325" i="20"/>
  <c r="I555" i="20"/>
  <c r="H78" i="75" s="1"/>
  <c r="R529" i="20"/>
  <c r="S529" i="20" s="1"/>
  <c r="C175" i="44"/>
  <c r="C184" i="24"/>
  <c r="C339" i="75"/>
  <c r="C181" i="56"/>
  <c r="C181" i="53"/>
  <c r="C181" i="32"/>
  <c r="I832" i="20"/>
  <c r="H113" i="75" s="1"/>
  <c r="I684" i="20"/>
  <c r="H95" i="57" s="1"/>
  <c r="C175" i="32"/>
  <c r="C182" i="24"/>
  <c r="I961" i="20"/>
  <c r="H130" i="45" s="1"/>
  <c r="I942" i="20"/>
  <c r="H128" i="24" s="1"/>
  <c r="R128" i="24" s="1"/>
  <c r="I546" i="20"/>
  <c r="I638" i="20"/>
  <c r="H89" i="53" s="1"/>
  <c r="I951" i="20"/>
  <c r="S951" i="20" s="1"/>
  <c r="I924" i="20"/>
  <c r="H126" i="24" s="1"/>
  <c r="C172" i="56"/>
  <c r="H189" i="58"/>
  <c r="AS189" i="58" s="1"/>
  <c r="C336" i="75"/>
  <c r="C172" i="44"/>
  <c r="C181" i="24"/>
  <c r="S962" i="20"/>
  <c r="S648" i="20"/>
  <c r="I656" i="20"/>
  <c r="H91" i="57" s="1"/>
  <c r="I850" i="20"/>
  <c r="H115" i="58" s="1"/>
  <c r="I675" i="20"/>
  <c r="H94" i="75" s="1"/>
  <c r="AT94" i="75" s="1"/>
  <c r="I564" i="20"/>
  <c r="H79" i="57" s="1"/>
  <c r="I98" i="17"/>
  <c r="H207" i="53" s="1"/>
  <c r="C172" i="58"/>
  <c r="H190" i="24"/>
  <c r="R190" i="24" s="1"/>
  <c r="C180" i="53"/>
  <c r="C169" i="44"/>
  <c r="C171" i="57"/>
  <c r="C171" i="53"/>
  <c r="C171" i="58"/>
  <c r="C171" i="45"/>
  <c r="C171" i="44"/>
  <c r="S943" i="20"/>
  <c r="I620" i="20"/>
  <c r="H87" i="57" s="1"/>
  <c r="C172" i="32"/>
  <c r="I693" i="20"/>
  <c r="H96" i="75" s="1"/>
  <c r="K96" i="75" s="1"/>
  <c r="I933" i="20"/>
  <c r="H126" i="75" s="1"/>
  <c r="AX126" i="75" s="1"/>
  <c r="I915" i="20"/>
  <c r="H124" i="75" s="1"/>
  <c r="L124" i="75" s="1"/>
  <c r="C172" i="53"/>
  <c r="C325" i="75"/>
  <c r="I1192" i="20"/>
  <c r="H158" i="56" s="1"/>
  <c r="C177" i="58"/>
  <c r="C177" i="32"/>
  <c r="C177" i="57"/>
  <c r="C326" i="75"/>
  <c r="C171" i="24"/>
  <c r="C170" i="53"/>
  <c r="C170" i="56"/>
  <c r="C170" i="45"/>
  <c r="I970" i="20"/>
  <c r="H131" i="75" s="1"/>
  <c r="P131" i="75" s="1"/>
  <c r="S971" i="20"/>
  <c r="I748" i="20"/>
  <c r="H103" i="32" s="1"/>
  <c r="I666" i="20"/>
  <c r="H93" i="58" s="1"/>
  <c r="I841" i="20"/>
  <c r="H114" i="44" s="1"/>
  <c r="I988" i="20"/>
  <c r="H133" i="44" s="1"/>
  <c r="S1222" i="20"/>
  <c r="I1220" i="20"/>
  <c r="H162" i="45" s="1"/>
  <c r="S1239" i="20"/>
  <c r="I1238" i="20"/>
  <c r="H164" i="58" s="1"/>
  <c r="S1253" i="20"/>
  <c r="I1247" i="20"/>
  <c r="S336" i="20"/>
  <c r="I334" i="20"/>
  <c r="H51" i="56" s="1"/>
  <c r="S1204" i="20"/>
  <c r="I1201" i="20"/>
  <c r="H159" i="75" s="1"/>
  <c r="S731" i="20"/>
  <c r="I730" i="20"/>
  <c r="H101" i="44" s="1"/>
  <c r="I997" i="20"/>
  <c r="H134" i="44" s="1"/>
  <c r="C183" i="58"/>
  <c r="C183" i="57"/>
  <c r="I361" i="20"/>
  <c r="C183" i="45"/>
  <c r="S1195" i="20"/>
  <c r="I1229" i="20"/>
  <c r="H163" i="56" s="1"/>
  <c r="I823" i="20"/>
  <c r="H112" i="44" s="1"/>
  <c r="I859" i="20"/>
  <c r="H116" i="32" s="1"/>
  <c r="I1146" i="20"/>
  <c r="H152" i="58" s="1"/>
  <c r="I721" i="20"/>
  <c r="H100" i="75" s="1"/>
  <c r="I601" i="20"/>
  <c r="H84" i="56" s="1"/>
  <c r="C183" i="44"/>
  <c r="C183" i="56"/>
  <c r="C173" i="56"/>
  <c r="S1230" i="20"/>
  <c r="I112" i="20"/>
  <c r="S117" i="20"/>
  <c r="S1176" i="20"/>
  <c r="I1174" i="20"/>
  <c r="S1166" i="20"/>
  <c r="I1165" i="20"/>
  <c r="S1165" i="20" s="1"/>
  <c r="I712" i="20"/>
  <c r="S353" i="20"/>
  <c r="I352" i="20"/>
  <c r="S1077" i="20"/>
  <c r="I1073" i="20"/>
  <c r="H143" i="57" s="1"/>
  <c r="S1046" i="20"/>
  <c r="I1045" i="20"/>
  <c r="H139" i="53" s="1"/>
  <c r="S908" i="20"/>
  <c r="I905" i="20"/>
  <c r="H123" i="24" s="1"/>
  <c r="R123" i="24" s="1"/>
  <c r="H193" i="56"/>
  <c r="H193" i="57"/>
  <c r="B17" i="54"/>
  <c r="I1183" i="20"/>
  <c r="H158" i="24" s="1"/>
  <c r="R158" i="24" s="1"/>
  <c r="S1149" i="20"/>
  <c r="S990" i="20"/>
  <c r="S824" i="20"/>
  <c r="I574" i="20"/>
  <c r="H81" i="57" s="1"/>
  <c r="I1082" i="20"/>
  <c r="I186" i="20"/>
  <c r="H33" i="56" s="1"/>
  <c r="I1128" i="20"/>
  <c r="S1184" i="20"/>
  <c r="I777" i="20"/>
  <c r="I1100" i="20"/>
  <c r="S1100" i="20" s="1"/>
  <c r="C173" i="58"/>
  <c r="C173" i="32"/>
  <c r="C174" i="24"/>
  <c r="C173" i="44"/>
  <c r="I869" i="20"/>
  <c r="H118" i="58" s="1"/>
  <c r="I1036" i="20"/>
  <c r="H138" i="53" s="1"/>
  <c r="C329" i="75"/>
  <c r="C173" i="53"/>
  <c r="I804" i="20"/>
  <c r="I158" i="20"/>
  <c r="H29" i="45" s="1"/>
  <c r="I1109" i="20"/>
  <c r="I1091" i="20"/>
  <c r="C169" i="32"/>
  <c r="C170" i="24"/>
  <c r="C169" i="45"/>
  <c r="C169" i="58"/>
  <c r="I195" i="20"/>
  <c r="H34" i="56" s="1"/>
  <c r="S187" i="20"/>
  <c r="I149" i="20"/>
  <c r="I131" i="20"/>
  <c r="I140" i="20"/>
  <c r="I48" i="20"/>
  <c r="W196" i="44"/>
  <c r="BF196" i="44"/>
  <c r="AF196" i="44"/>
  <c r="AO196" i="44"/>
  <c r="J196" i="44"/>
  <c r="R196" i="44"/>
  <c r="AM196" i="44"/>
  <c r="N196" i="44"/>
  <c r="X196" i="44"/>
  <c r="AC196" i="44"/>
  <c r="AV196" i="44"/>
  <c r="AI196" i="44"/>
  <c r="AE196" i="44"/>
  <c r="AN196" i="44"/>
  <c r="K196" i="44"/>
  <c r="I878" i="20"/>
  <c r="H119" i="32" s="1"/>
  <c r="I1063" i="20"/>
  <c r="H141" i="53" s="1"/>
  <c r="H194" i="53"/>
  <c r="BE194" i="53" s="1"/>
  <c r="H193" i="53"/>
  <c r="AO193" i="53" s="1"/>
  <c r="H197" i="24"/>
  <c r="H196" i="32"/>
  <c r="H189" i="45"/>
  <c r="BF189" i="45" s="1"/>
  <c r="I57" i="20"/>
  <c r="I1026" i="20"/>
  <c r="I1025" i="20" s="1"/>
  <c r="S60" i="17"/>
  <c r="C332" i="75"/>
  <c r="C176" i="53"/>
  <c r="C176" i="32"/>
  <c r="C176" i="44"/>
  <c r="C177" i="24"/>
  <c r="C176" i="58"/>
  <c r="C176" i="56"/>
  <c r="C176" i="45"/>
  <c r="C176" i="57"/>
  <c r="H345" i="75"/>
  <c r="H189" i="53"/>
  <c r="H189" i="57"/>
  <c r="I702" i="20"/>
  <c r="H97" i="56" s="1"/>
  <c r="I204" i="20"/>
  <c r="H35" i="45" s="1"/>
  <c r="I896" i="20"/>
  <c r="H121" i="56" s="1"/>
  <c r="H195" i="24"/>
  <c r="R195" i="24" s="1"/>
  <c r="I112" i="17"/>
  <c r="S61" i="17"/>
  <c r="H196" i="57"/>
  <c r="S196" i="57" s="1"/>
  <c r="S56" i="17"/>
  <c r="H189" i="32"/>
  <c r="AI189" i="32" s="1"/>
  <c r="C180" i="44"/>
  <c r="C180" i="58"/>
  <c r="C180" i="56"/>
  <c r="C180" i="57"/>
  <c r="C180" i="45"/>
  <c r="H349" i="75"/>
  <c r="H193" i="58"/>
  <c r="H193" i="44"/>
  <c r="H194" i="24"/>
  <c r="R194" i="24" s="1"/>
  <c r="H193" i="45"/>
  <c r="S575" i="20"/>
  <c r="I177" i="20"/>
  <c r="H32" i="53" s="1"/>
  <c r="I1155" i="20"/>
  <c r="H153" i="56" s="1"/>
  <c r="H194" i="45"/>
  <c r="AV194" i="45" s="1"/>
  <c r="H193" i="32"/>
  <c r="O193" i="32" s="1"/>
  <c r="S50" i="20"/>
  <c r="H189" i="44"/>
  <c r="S189" i="44" s="1"/>
  <c r="I66" i="20"/>
  <c r="I1137" i="20"/>
  <c r="H151" i="44" s="1"/>
  <c r="I1119" i="20"/>
  <c r="H149" i="75" s="1"/>
  <c r="I122" i="20"/>
  <c r="I1054" i="20"/>
  <c r="F154" i="75"/>
  <c r="F187" i="75"/>
  <c r="F68" i="75"/>
  <c r="F68" i="58"/>
  <c r="F68" i="32"/>
  <c r="F68" i="53"/>
  <c r="F69" i="24"/>
  <c r="F68" i="57"/>
  <c r="F68" i="56"/>
  <c r="F68" i="44"/>
  <c r="F68" i="45"/>
  <c r="G462" i="20"/>
  <c r="F88" i="75"/>
  <c r="F88" i="53"/>
  <c r="F86" i="53" s="1"/>
  <c r="F89" i="24"/>
  <c r="F87" i="24" s="1"/>
  <c r="F88" i="56"/>
  <c r="F86" i="56" s="1"/>
  <c r="F88" i="45"/>
  <c r="F88" i="57"/>
  <c r="F86" i="57" s="1"/>
  <c r="F88" i="58"/>
  <c r="F86" i="58" s="1"/>
  <c r="F88" i="44"/>
  <c r="F86" i="44" s="1"/>
  <c r="G619" i="20"/>
  <c r="F88" i="32"/>
  <c r="F86" i="32" s="1"/>
  <c r="F14" i="75"/>
  <c r="F12" i="75" s="1"/>
  <c r="F14" i="53"/>
  <c r="F14" i="56"/>
  <c r="F14" i="45"/>
  <c r="F14" i="58"/>
  <c r="F14" i="57"/>
  <c r="F15" i="24"/>
  <c r="F14" i="32"/>
  <c r="F14" i="44"/>
  <c r="F25" i="75"/>
  <c r="F26" i="24"/>
  <c r="F25" i="56"/>
  <c r="F25" i="44"/>
  <c r="F25" i="58"/>
  <c r="F25" i="53"/>
  <c r="F25" i="45"/>
  <c r="F25" i="32"/>
  <c r="F25" i="57"/>
  <c r="F221" i="75"/>
  <c r="F253" i="75"/>
  <c r="F263" i="75"/>
  <c r="F274" i="75"/>
  <c r="F288" i="75"/>
  <c r="F22" i="56"/>
  <c r="F23" i="24"/>
  <c r="F22" i="57"/>
  <c r="F22" i="53"/>
  <c r="F22" i="45"/>
  <c r="F22" i="44"/>
  <c r="F22" i="32"/>
  <c r="S43" i="20"/>
  <c r="I39" i="20"/>
  <c r="I154" i="56"/>
  <c r="I111" i="45"/>
  <c r="I104" i="45" s="1"/>
  <c r="Q98" i="24"/>
  <c r="S67" i="20"/>
  <c r="M99" i="24"/>
  <c r="J161" i="24"/>
  <c r="Q108" i="24"/>
  <c r="I42" i="58"/>
  <c r="I528" i="20"/>
  <c r="H75" i="32" s="1"/>
  <c r="I583" i="20"/>
  <c r="H82" i="53" s="1"/>
  <c r="I610" i="20"/>
  <c r="S610" i="20" s="1"/>
  <c r="Q131" i="24"/>
  <c r="F31" i="75"/>
  <c r="F30" i="75" s="1"/>
  <c r="F69" i="75"/>
  <c r="F69" i="58"/>
  <c r="F69" i="32"/>
  <c r="F69" i="53"/>
  <c r="F70" i="24"/>
  <c r="F69" i="57"/>
  <c r="F69" i="56"/>
  <c r="F69" i="45"/>
  <c r="F69" i="44"/>
  <c r="F119" i="75"/>
  <c r="F119" i="32"/>
  <c r="F119" i="56"/>
  <c r="F119" i="58"/>
  <c r="F119" i="53"/>
  <c r="F119" i="45"/>
  <c r="F119" i="44"/>
  <c r="G868" i="20"/>
  <c r="F119" i="57"/>
  <c r="F120" i="24"/>
  <c r="F141" i="24"/>
  <c r="F140" i="57"/>
  <c r="F140" i="53"/>
  <c r="F140" i="32"/>
  <c r="F140" i="44"/>
  <c r="F140" i="45"/>
  <c r="F140" i="58"/>
  <c r="F303" i="75"/>
  <c r="F16" i="57"/>
  <c r="F16" i="45"/>
  <c r="F16" i="58"/>
  <c r="F16" i="44"/>
  <c r="F16" i="56"/>
  <c r="F16" i="53"/>
  <c r="F17" i="24"/>
  <c r="F13" i="24" s="1"/>
  <c r="F145" i="75"/>
  <c r="F142" i="75" s="1"/>
  <c r="F145" i="53"/>
  <c r="F146" i="24"/>
  <c r="F145" i="56"/>
  <c r="F142" i="56" s="1"/>
  <c r="F145" i="45"/>
  <c r="F145" i="44"/>
  <c r="F145" i="57"/>
  <c r="F145" i="32"/>
  <c r="G1072" i="20"/>
  <c r="F145" i="58"/>
  <c r="F204" i="75"/>
  <c r="F240" i="75"/>
  <c r="F270" i="75"/>
  <c r="F282" i="75"/>
  <c r="F23" i="75"/>
  <c r="F23" i="58"/>
  <c r="F23" i="53"/>
  <c r="F23" i="45"/>
  <c r="F23" i="44"/>
  <c r="F23" i="56"/>
  <c r="F24" i="24"/>
  <c r="F23" i="32"/>
  <c r="F23" i="57"/>
  <c r="S243" i="20"/>
  <c r="I241" i="20"/>
  <c r="Q79" i="24"/>
  <c r="R914" i="20"/>
  <c r="M1006" i="20"/>
  <c r="K508" i="20"/>
  <c r="R1164" i="20"/>
  <c r="I136" i="45"/>
  <c r="I135" i="45" s="1"/>
  <c r="L25" i="24"/>
  <c r="L12" i="24" s="1"/>
  <c r="I887" i="20"/>
  <c r="H120" i="56" s="1"/>
  <c r="Q97" i="24"/>
  <c r="K130" i="24"/>
  <c r="L155" i="24"/>
  <c r="Q219" i="24"/>
  <c r="BD196" i="44"/>
  <c r="BE196" i="44"/>
  <c r="S196" i="44"/>
  <c r="O196" i="44"/>
  <c r="L196" i="44"/>
  <c r="V196" i="44"/>
  <c r="AG196" i="44"/>
  <c r="R104" i="17"/>
  <c r="I137" i="24"/>
  <c r="M56" i="24"/>
  <c r="F86" i="45"/>
  <c r="F161" i="24"/>
  <c r="F16" i="32"/>
  <c r="G121" i="20"/>
  <c r="P209" i="24"/>
  <c r="Q209" i="24" s="1"/>
  <c r="Q210" i="24"/>
  <c r="F50" i="75"/>
  <c r="F51" i="24"/>
  <c r="F50" i="58"/>
  <c r="F50" i="56"/>
  <c r="F50" i="44"/>
  <c r="F50" i="57"/>
  <c r="F50" i="53"/>
  <c r="F50" i="45"/>
  <c r="G324" i="20"/>
  <c r="F50" i="32"/>
  <c r="F62" i="75"/>
  <c r="F62" i="32"/>
  <c r="F62" i="45"/>
  <c r="F62" i="56"/>
  <c r="F62" i="57"/>
  <c r="F62" i="44"/>
  <c r="G416" i="20"/>
  <c r="F62" i="53"/>
  <c r="F63" i="24"/>
  <c r="F62" i="58"/>
  <c r="F72" i="75"/>
  <c r="F72" i="53"/>
  <c r="F72" i="24"/>
  <c r="F72" i="56"/>
  <c r="F72" i="45"/>
  <c r="F73" i="24"/>
  <c r="F72" i="44"/>
  <c r="F72" i="58"/>
  <c r="F72" i="57"/>
  <c r="F72" i="32"/>
  <c r="F94" i="24"/>
  <c r="F93" i="57"/>
  <c r="F93" i="53"/>
  <c r="F93" i="32"/>
  <c r="F93" i="45"/>
  <c r="F93" i="58"/>
  <c r="F93" i="44"/>
  <c r="F141" i="75"/>
  <c r="F141" i="32"/>
  <c r="F141" i="56"/>
  <c r="F141" i="53"/>
  <c r="F141" i="44"/>
  <c r="F141" i="58"/>
  <c r="F141" i="45"/>
  <c r="F141" i="57"/>
  <c r="F142" i="24"/>
  <c r="F139" i="75"/>
  <c r="F139" i="53"/>
  <c r="F140" i="24"/>
  <c r="F139" i="56"/>
  <c r="F139" i="45"/>
  <c r="F139" i="57"/>
  <c r="F139" i="32"/>
  <c r="F139" i="44"/>
  <c r="F139" i="58"/>
  <c r="F318" i="75"/>
  <c r="F46" i="24"/>
  <c r="F45" i="57"/>
  <c r="F45" i="44"/>
  <c r="F45" i="53"/>
  <c r="F45" i="32"/>
  <c r="F45" i="45"/>
  <c r="F45" i="58"/>
  <c r="F148" i="24"/>
  <c r="F147" i="57"/>
  <c r="F147" i="53"/>
  <c r="F147" i="44"/>
  <c r="F147" i="32"/>
  <c r="F147" i="45"/>
  <c r="F147" i="58"/>
  <c r="F196" i="75"/>
  <c r="F216" i="75"/>
  <c r="F189" i="75"/>
  <c r="F194" i="75"/>
  <c r="F258" i="75"/>
  <c r="F265" i="75"/>
  <c r="F271" i="75"/>
  <c r="F277" i="75"/>
  <c r="F290" i="75"/>
  <c r="F297" i="75"/>
  <c r="F26" i="53"/>
  <c r="F26" i="44"/>
  <c r="F26" i="57"/>
  <c r="F27" i="24"/>
  <c r="F26" i="32"/>
  <c r="F26" i="45"/>
  <c r="F26" i="58"/>
  <c r="F160" i="45"/>
  <c r="F183" i="75"/>
  <c r="I813" i="20"/>
  <c r="I250" i="20"/>
  <c r="M124" i="24"/>
  <c r="L93" i="24"/>
  <c r="I786" i="20"/>
  <c r="I297" i="20"/>
  <c r="I279" i="20"/>
  <c r="I288" i="20"/>
  <c r="Q84" i="24"/>
  <c r="I129" i="57"/>
  <c r="N161" i="24"/>
  <c r="N136" i="24" s="1"/>
  <c r="I149" i="24"/>
  <c r="J118" i="24"/>
  <c r="I795" i="20"/>
  <c r="S795" i="20" s="1"/>
  <c r="I160" i="44"/>
  <c r="P161" i="24"/>
  <c r="L130" i="24"/>
  <c r="Q121" i="24"/>
  <c r="M87" i="24"/>
  <c r="I80" i="53"/>
  <c r="Q757" i="20"/>
  <c r="M757" i="20"/>
  <c r="L757" i="20"/>
  <c r="Q28" i="24"/>
  <c r="N508" i="20"/>
  <c r="Q89" i="24"/>
  <c r="Q39" i="24"/>
  <c r="I37" i="24"/>
  <c r="Q147" i="24"/>
  <c r="Q160" i="24"/>
  <c r="I155" i="24"/>
  <c r="Q117" i="24"/>
  <c r="F231" i="75"/>
  <c r="F32" i="24"/>
  <c r="F31" i="56"/>
  <c r="F30" i="56" s="1"/>
  <c r="F31" i="44"/>
  <c r="F30" i="44" s="1"/>
  <c r="F31" i="58"/>
  <c r="F30" i="58" s="1"/>
  <c r="F31" i="57"/>
  <c r="F30" i="57" s="1"/>
  <c r="G167" i="20"/>
  <c r="F31" i="45"/>
  <c r="F30" i="45" s="1"/>
  <c r="F31" i="32"/>
  <c r="F30" i="32" s="1"/>
  <c r="F56" i="75"/>
  <c r="F56" i="56"/>
  <c r="F56" i="45"/>
  <c r="F56" i="57"/>
  <c r="F56" i="44"/>
  <c r="F56" i="32"/>
  <c r="F56" i="58"/>
  <c r="F56" i="53"/>
  <c r="F57" i="24"/>
  <c r="F97" i="32"/>
  <c r="F97" i="56"/>
  <c r="F97" i="58"/>
  <c r="F97" i="45"/>
  <c r="F98" i="24"/>
  <c r="F97" i="44"/>
  <c r="F97" i="53"/>
  <c r="F157" i="32"/>
  <c r="F157" i="56"/>
  <c r="F154" i="56" s="1"/>
  <c r="F157" i="58"/>
  <c r="F157" i="53"/>
  <c r="F157" i="45"/>
  <c r="G1164" i="20"/>
  <c r="F158" i="24"/>
  <c r="F157" i="44"/>
  <c r="F317" i="75"/>
  <c r="F316" i="75" s="1"/>
  <c r="F203" i="75"/>
  <c r="F199" i="75" s="1"/>
  <c r="F241" i="75"/>
  <c r="F190" i="75"/>
  <c r="F264" i="75"/>
  <c r="F269" i="75"/>
  <c r="F293" i="75"/>
  <c r="I306" i="20"/>
  <c r="Q150" i="24"/>
  <c r="I123" i="53"/>
  <c r="I104" i="53" s="1"/>
  <c r="R619" i="20"/>
  <c r="Q159" i="24"/>
  <c r="Q220" i="24"/>
  <c r="Q80" i="24"/>
  <c r="F181" i="75"/>
  <c r="F86" i="75"/>
  <c r="F160" i="75"/>
  <c r="F57" i="75"/>
  <c r="F57" i="57"/>
  <c r="F57" i="44"/>
  <c r="F57" i="58"/>
  <c r="F57" i="32"/>
  <c r="F57" i="45"/>
  <c r="F57" i="53"/>
  <c r="F57" i="56"/>
  <c r="F58" i="24"/>
  <c r="F76" i="75"/>
  <c r="F77" i="24"/>
  <c r="F76" i="57"/>
  <c r="F76" i="45"/>
  <c r="F76" i="56"/>
  <c r="F76" i="58"/>
  <c r="F76" i="32"/>
  <c r="F76" i="44"/>
  <c r="F76" i="53"/>
  <c r="F131" i="75"/>
  <c r="F131" i="53"/>
  <c r="F132" i="24"/>
  <c r="F131" i="56"/>
  <c r="F131" i="45"/>
  <c r="F131" i="44"/>
  <c r="F131" i="57"/>
  <c r="F131" i="58"/>
  <c r="G960" i="20"/>
  <c r="F131" i="32"/>
  <c r="F159" i="24"/>
  <c r="F158" i="57"/>
  <c r="F158" i="45"/>
  <c r="F158" i="58"/>
  <c r="F158" i="44"/>
  <c r="F158" i="32"/>
  <c r="F158" i="53"/>
  <c r="F44" i="75"/>
  <c r="F45" i="24"/>
  <c r="F44" i="32"/>
  <c r="F44" i="53"/>
  <c r="F44" i="56"/>
  <c r="F44" i="45"/>
  <c r="F44" i="57"/>
  <c r="F44" i="44"/>
  <c r="G278" i="20"/>
  <c r="F44" i="58"/>
  <c r="F43" i="58" s="1"/>
  <c r="F83" i="32"/>
  <c r="F83" i="56"/>
  <c r="F83" i="45"/>
  <c r="F84" i="24"/>
  <c r="F83" i="44"/>
  <c r="F83" i="58"/>
  <c r="F83" i="53"/>
  <c r="F233" i="75"/>
  <c r="F266" i="75"/>
  <c r="F261" i="75" s="1"/>
  <c r="F275" i="75"/>
  <c r="F295" i="75"/>
  <c r="F311" i="75"/>
  <c r="F182" i="75"/>
  <c r="F188" i="75"/>
  <c r="S231" i="20"/>
  <c r="I223" i="20"/>
  <c r="I92" i="53"/>
  <c r="H307" i="75"/>
  <c r="Q279" i="20"/>
  <c r="R280" i="20"/>
  <c r="S280" i="20" s="1"/>
  <c r="Q102" i="24"/>
  <c r="R1118" i="20"/>
  <c r="Q83" i="24"/>
  <c r="N81" i="24"/>
  <c r="R711" i="20"/>
  <c r="J757" i="20"/>
  <c r="R1025" i="20"/>
  <c r="J1256" i="20"/>
  <c r="R1256" i="20" s="1"/>
  <c r="Q103" i="24"/>
  <c r="I24" i="56"/>
  <c r="I11" i="56" s="1"/>
  <c r="Q48" i="24"/>
  <c r="I30" i="57"/>
  <c r="I11" i="57" s="1"/>
  <c r="F160" i="53"/>
  <c r="I168" i="20"/>
  <c r="H31" i="58" s="1"/>
  <c r="I592" i="20"/>
  <c r="H83" i="75" s="1"/>
  <c r="Q140" i="24"/>
  <c r="S91" i="20"/>
  <c r="Q114" i="24"/>
  <c r="L112" i="24"/>
  <c r="AJ196" i="44"/>
  <c r="AX196" i="44"/>
  <c r="AR196" i="44"/>
  <c r="BB196" i="44"/>
  <c r="AS196" i="44"/>
  <c r="G104" i="17"/>
  <c r="I99" i="24"/>
  <c r="J62" i="24"/>
  <c r="Q62" i="24" s="1"/>
  <c r="F55" i="75"/>
  <c r="F308" i="75"/>
  <c r="F212" i="75"/>
  <c r="F111" i="75"/>
  <c r="F148" i="75"/>
  <c r="F157" i="57"/>
  <c r="F154" i="57" s="1"/>
  <c r="F97" i="57"/>
  <c r="F83" i="75"/>
  <c r="F22" i="75"/>
  <c r="F289" i="75"/>
  <c r="F195" i="75"/>
  <c r="F226" i="75"/>
  <c r="F51" i="75"/>
  <c r="F51" i="58"/>
  <c r="F51" i="32"/>
  <c r="F51" i="53"/>
  <c r="F52" i="24"/>
  <c r="F51" i="44"/>
  <c r="F51" i="45"/>
  <c r="F51" i="56"/>
  <c r="F51" i="57"/>
  <c r="F64" i="53"/>
  <c r="F65" i="24"/>
  <c r="F64" i="44"/>
  <c r="F64" i="57"/>
  <c r="F64" i="32"/>
  <c r="F64" i="45"/>
  <c r="F64" i="58"/>
  <c r="F75" i="75"/>
  <c r="F74" i="75" s="1"/>
  <c r="F75" i="56"/>
  <c r="F74" i="56" s="1"/>
  <c r="F75" i="44"/>
  <c r="F76" i="24"/>
  <c r="F75" i="58"/>
  <c r="F75" i="53"/>
  <c r="F75" i="32"/>
  <c r="F75" i="57"/>
  <c r="F74" i="57" s="1"/>
  <c r="F75" i="45"/>
  <c r="F81" i="75"/>
  <c r="F81" i="58"/>
  <c r="F82" i="24"/>
  <c r="F81" i="32"/>
  <c r="F81" i="53"/>
  <c r="F81" i="56"/>
  <c r="F81" i="57"/>
  <c r="F81" i="45"/>
  <c r="G573" i="20"/>
  <c r="F81" i="44"/>
  <c r="F120" i="75"/>
  <c r="F120" i="53"/>
  <c r="F121" i="24"/>
  <c r="F120" i="56"/>
  <c r="F120" i="45"/>
  <c r="F120" i="44"/>
  <c r="F120" i="32"/>
  <c r="F120" i="57"/>
  <c r="F120" i="58"/>
  <c r="F133" i="75"/>
  <c r="F133" i="32"/>
  <c r="F133" i="56"/>
  <c r="F129" i="56" s="1"/>
  <c r="F133" i="58"/>
  <c r="F133" i="44"/>
  <c r="F133" i="45"/>
  <c r="F134" i="24"/>
  <c r="F133" i="53"/>
  <c r="F133" i="57"/>
  <c r="F312" i="75"/>
  <c r="F21" i="75"/>
  <c r="F22" i="24"/>
  <c r="F21" i="44"/>
  <c r="F18" i="44" s="1"/>
  <c r="F21" i="58"/>
  <c r="F18" i="58" s="1"/>
  <c r="F21" i="57"/>
  <c r="F18" i="57" s="1"/>
  <c r="F21" i="53"/>
  <c r="F21" i="56"/>
  <c r="F21" i="32"/>
  <c r="G75" i="20"/>
  <c r="F21" i="45"/>
  <c r="F82" i="75"/>
  <c r="F83" i="24"/>
  <c r="F82" i="57"/>
  <c r="F82" i="53"/>
  <c r="F82" i="58"/>
  <c r="F82" i="45"/>
  <c r="F82" i="44"/>
  <c r="F82" i="32"/>
  <c r="F82" i="56"/>
  <c r="F99" i="75"/>
  <c r="F98" i="75" s="1"/>
  <c r="F99" i="53"/>
  <c r="F98" i="53" s="1"/>
  <c r="F100" i="24"/>
  <c r="F99" i="56"/>
  <c r="F98" i="56" s="1"/>
  <c r="F99" i="45"/>
  <c r="F99" i="57"/>
  <c r="F98" i="57" s="1"/>
  <c r="F99" i="32"/>
  <c r="F99" i="58"/>
  <c r="F99" i="44"/>
  <c r="F98" i="44" s="1"/>
  <c r="G711" i="20"/>
  <c r="F220" i="75"/>
  <c r="F217" i="75" s="1"/>
  <c r="F227" i="75"/>
  <c r="F250" i="75"/>
  <c r="F234" i="75"/>
  <c r="F257" i="75"/>
  <c r="F254" i="75" s="1"/>
  <c r="F268" i="75"/>
  <c r="F272" i="75"/>
  <c r="F280" i="75"/>
  <c r="F279" i="75" s="1"/>
  <c r="F287" i="75"/>
  <c r="F299" i="75"/>
  <c r="F298" i="75" s="1"/>
  <c r="F306" i="75"/>
  <c r="F314" i="75"/>
  <c r="F28" i="75"/>
  <c r="F24" i="75" s="1"/>
  <c r="F28" i="58"/>
  <c r="F28" i="45"/>
  <c r="F28" i="32"/>
  <c r="F28" i="53"/>
  <c r="F28" i="44"/>
  <c r="F28" i="57"/>
  <c r="F28" i="56"/>
  <c r="F29" i="24"/>
  <c r="F142" i="53"/>
  <c r="F184" i="75"/>
  <c r="S235" i="20"/>
  <c r="I232" i="20"/>
  <c r="F105" i="32"/>
  <c r="F105" i="56"/>
  <c r="I214" i="20"/>
  <c r="I160" i="58"/>
  <c r="Q154" i="24"/>
  <c r="M137" i="24"/>
  <c r="M136" i="24" s="1"/>
  <c r="I123" i="58"/>
  <c r="I73" i="57"/>
  <c r="I315" i="20"/>
  <c r="Q88" i="24"/>
  <c r="I30" i="20"/>
  <c r="Q100" i="24"/>
  <c r="P155" i="24"/>
  <c r="Q156" i="24"/>
  <c r="I160" i="57"/>
  <c r="I135" i="57" s="1"/>
  <c r="I123" i="57"/>
  <c r="P112" i="24"/>
  <c r="Q90" i="24"/>
  <c r="Q139" i="24"/>
  <c r="R868" i="20"/>
  <c r="I98" i="44"/>
  <c r="I86" i="58"/>
  <c r="L81" i="24"/>
  <c r="K81" i="24"/>
  <c r="M44" i="24"/>
  <c r="Q46" i="24"/>
  <c r="Q164" i="24"/>
  <c r="R776" i="20"/>
  <c r="J1006" i="20"/>
  <c r="R1006" i="20" s="1"/>
  <c r="F12" i="53"/>
  <c r="BJ224" i="58"/>
  <c r="BE375" i="75"/>
  <c r="BE374" i="75" s="1"/>
  <c r="H374" i="75"/>
  <c r="P375" i="75"/>
  <c r="P374" i="75" s="1"/>
  <c r="X375" i="75"/>
  <c r="X374" i="75" s="1"/>
  <c r="AN375" i="75"/>
  <c r="AN374" i="75" s="1"/>
  <c r="AX375" i="75"/>
  <c r="AX374" i="75" s="1"/>
  <c r="BF375" i="75"/>
  <c r="BF374" i="75" s="1"/>
  <c r="K375" i="75"/>
  <c r="K374" i="75" s="1"/>
  <c r="AA375" i="75"/>
  <c r="AI375" i="75"/>
  <c r="AS375" i="75"/>
  <c r="AS374" i="75" s="1"/>
  <c r="N375" i="75"/>
  <c r="V375" i="75"/>
  <c r="AJ375" i="75"/>
  <c r="AJ374" i="75" s="1"/>
  <c r="AV375" i="75"/>
  <c r="BD375" i="75"/>
  <c r="W375" i="75"/>
  <c r="W374" i="75" s="1"/>
  <c r="AG375" i="75"/>
  <c r="AG374" i="75" s="1"/>
  <c r="AO375" i="75"/>
  <c r="AO374" i="75" s="1"/>
  <c r="L375" i="75"/>
  <c r="L374" i="75" s="1"/>
  <c r="T375" i="75"/>
  <c r="T374" i="75" s="1"/>
  <c r="AF375" i="75"/>
  <c r="AF374" i="75" s="1"/>
  <c r="AT375" i="75"/>
  <c r="AT374" i="75" s="1"/>
  <c r="BB375" i="75"/>
  <c r="BB374" i="75" s="1"/>
  <c r="S375" i="75"/>
  <c r="S374" i="75" s="1"/>
  <c r="AE375" i="75"/>
  <c r="AM375" i="75"/>
  <c r="BA375" i="75"/>
  <c r="BA374" i="75" s="1"/>
  <c r="J375" i="75"/>
  <c r="R375" i="75"/>
  <c r="AB375" i="75"/>
  <c r="AB374" i="75" s="1"/>
  <c r="AR375" i="75"/>
  <c r="AZ375" i="75"/>
  <c r="O375" i="75"/>
  <c r="O374" i="75" s="1"/>
  <c r="AC375" i="75"/>
  <c r="AC374" i="75" s="1"/>
  <c r="AK375" i="75"/>
  <c r="AK374" i="75" s="1"/>
  <c r="AW375" i="75"/>
  <c r="AW374" i="75" s="1"/>
  <c r="D29" i="61"/>
  <c r="P178" i="17"/>
  <c r="F204" i="24"/>
  <c r="F203" i="24" s="1"/>
  <c r="F359" i="75"/>
  <c r="F358" i="75" s="1"/>
  <c r="H196" i="53"/>
  <c r="H352" i="75"/>
  <c r="H196" i="56"/>
  <c r="H196" i="58"/>
  <c r="S446" i="20"/>
  <c r="I444" i="20"/>
  <c r="S496" i="20"/>
  <c r="I490" i="20"/>
  <c r="F209" i="32"/>
  <c r="F208" i="32" s="1"/>
  <c r="F160" i="58"/>
  <c r="S59" i="17"/>
  <c r="H348" i="75"/>
  <c r="F242" i="75"/>
  <c r="F98" i="45"/>
  <c r="BE350" i="75"/>
  <c r="P350" i="75"/>
  <c r="X350" i="75"/>
  <c r="AN350" i="75"/>
  <c r="AX350" i="75"/>
  <c r="BF350" i="75"/>
  <c r="W350" i="75"/>
  <c r="AG350" i="75"/>
  <c r="AO350" i="75"/>
  <c r="N350" i="75"/>
  <c r="V350" i="75"/>
  <c r="AJ350" i="75"/>
  <c r="AV350" i="75"/>
  <c r="BD350" i="75"/>
  <c r="S350" i="75"/>
  <c r="AE350" i="75"/>
  <c r="AM350" i="75"/>
  <c r="BA350" i="75"/>
  <c r="L350" i="75"/>
  <c r="T350" i="75"/>
  <c r="AF350" i="75"/>
  <c r="AT350" i="75"/>
  <c r="BB350" i="75"/>
  <c r="O350" i="75"/>
  <c r="AC350" i="75"/>
  <c r="AK350" i="75"/>
  <c r="AW350" i="75"/>
  <c r="J350" i="75"/>
  <c r="R350" i="75"/>
  <c r="AB350" i="75"/>
  <c r="AR350" i="75"/>
  <c r="AZ350" i="75"/>
  <c r="K350" i="75"/>
  <c r="AA350" i="75"/>
  <c r="AI350" i="75"/>
  <c r="AS350" i="75"/>
  <c r="AS344" i="75"/>
  <c r="AI344" i="75"/>
  <c r="AA344" i="75"/>
  <c r="K344" i="75"/>
  <c r="AZ344" i="75"/>
  <c r="AR344" i="75"/>
  <c r="AB344" i="75"/>
  <c r="R344" i="75"/>
  <c r="J344" i="75"/>
  <c r="AW344" i="75"/>
  <c r="AK344" i="75"/>
  <c r="AC344" i="75"/>
  <c r="O344" i="75"/>
  <c r="BB344" i="75"/>
  <c r="AT344" i="75"/>
  <c r="AF344" i="75"/>
  <c r="T344" i="75"/>
  <c r="L344" i="75"/>
  <c r="BA344" i="75"/>
  <c r="AM344" i="75"/>
  <c r="AE344" i="75"/>
  <c r="S344" i="75"/>
  <c r="BD344" i="75"/>
  <c r="AV344" i="75"/>
  <c r="AJ344" i="75"/>
  <c r="V344" i="75"/>
  <c r="N344" i="75"/>
  <c r="BE344" i="75"/>
  <c r="AO344" i="75"/>
  <c r="AG344" i="75"/>
  <c r="W344" i="75"/>
  <c r="BF344" i="75"/>
  <c r="AX344" i="75"/>
  <c r="AN344" i="75"/>
  <c r="X344" i="75"/>
  <c r="P344" i="75"/>
  <c r="I135" i="44"/>
  <c r="S1083" i="20"/>
  <c r="AT186" i="56"/>
  <c r="W186" i="56"/>
  <c r="BE186" i="53"/>
  <c r="R186" i="53"/>
  <c r="BD186" i="53"/>
  <c r="AM186" i="53"/>
  <c r="N186" i="53"/>
  <c r="BB186" i="53"/>
  <c r="L186" i="53"/>
  <c r="AG186" i="53"/>
  <c r="AA186" i="53"/>
  <c r="AW186" i="53"/>
  <c r="J186" i="53"/>
  <c r="AX186" i="53"/>
  <c r="AE186" i="53"/>
  <c r="AO186" i="53"/>
  <c r="T186" i="53"/>
  <c r="BF186" i="53"/>
  <c r="V186" i="53"/>
  <c r="AV186" i="53"/>
  <c r="BA186" i="53"/>
  <c r="AC186" i="53"/>
  <c r="W186" i="53"/>
  <c r="X186" i="53"/>
  <c r="AT186" i="53"/>
  <c r="S186" i="53"/>
  <c r="AN186" i="53"/>
  <c r="AJ186" i="53"/>
  <c r="O186" i="53"/>
  <c r="AF186" i="53"/>
  <c r="AS186" i="53"/>
  <c r="AR186" i="53"/>
  <c r="P186" i="53"/>
  <c r="AK186" i="53"/>
  <c r="K186" i="53"/>
  <c r="AZ186" i="53"/>
  <c r="AB186" i="53"/>
  <c r="AL342" i="75"/>
  <c r="BG342" i="75"/>
  <c r="Q16" i="24"/>
  <c r="K43" i="24"/>
  <c r="I166" i="56"/>
  <c r="I70" i="17"/>
  <c r="H355" i="75" s="1"/>
  <c r="S71" i="17"/>
  <c r="AK196" i="44"/>
  <c r="AA196" i="44"/>
  <c r="T196" i="44"/>
  <c r="AW196" i="44"/>
  <c r="AZ196" i="44"/>
  <c r="AT196" i="44"/>
  <c r="AB196" i="44"/>
  <c r="BA196" i="44"/>
  <c r="P196" i="44"/>
  <c r="AF190" i="53"/>
  <c r="AE189" i="56"/>
  <c r="AJ189" i="56"/>
  <c r="BD189" i="56"/>
  <c r="S189" i="56"/>
  <c r="V189" i="56"/>
  <c r="AO189" i="56"/>
  <c r="AX189" i="56"/>
  <c r="BE189" i="56"/>
  <c r="P189" i="56"/>
  <c r="AA189" i="56"/>
  <c r="AB189" i="56"/>
  <c r="AZ189" i="56"/>
  <c r="K189" i="56"/>
  <c r="R189" i="56"/>
  <c r="AK189" i="56"/>
  <c r="AT189" i="56"/>
  <c r="AW189" i="56"/>
  <c r="L189" i="56"/>
  <c r="AM189" i="56"/>
  <c r="AV189" i="56"/>
  <c r="BA189" i="56"/>
  <c r="N189" i="56"/>
  <c r="AG189" i="56"/>
  <c r="AN189" i="56"/>
  <c r="BF189" i="56"/>
  <c r="W189" i="56"/>
  <c r="X189" i="56"/>
  <c r="AI189" i="56"/>
  <c r="AR189" i="56"/>
  <c r="AS189" i="56"/>
  <c r="J189" i="56"/>
  <c r="AC189" i="56"/>
  <c r="AF189" i="56"/>
  <c r="BB189" i="56"/>
  <c r="O189" i="56"/>
  <c r="T189" i="56"/>
  <c r="AC187" i="57"/>
  <c r="AB187" i="57"/>
  <c r="AR187" i="57"/>
  <c r="H188" i="32"/>
  <c r="H188" i="44"/>
  <c r="H188" i="56"/>
  <c r="H188" i="53"/>
  <c r="H188" i="57"/>
  <c r="H189" i="24"/>
  <c r="R189" i="24" s="1"/>
  <c r="H188" i="58"/>
  <c r="H188" i="45"/>
  <c r="F220" i="24"/>
  <c r="F219" i="24" s="1"/>
  <c r="F219" i="53"/>
  <c r="F218" i="53" s="1"/>
  <c r="H192" i="57"/>
  <c r="H193" i="24"/>
  <c r="R193" i="24" s="1"/>
  <c r="H192" i="53"/>
  <c r="H192" i="45"/>
  <c r="H192" i="58"/>
  <c r="H192" i="56"/>
  <c r="H192" i="32"/>
  <c r="H192" i="44"/>
  <c r="BB190" i="32"/>
  <c r="AN190" i="32"/>
  <c r="S55" i="17"/>
  <c r="I119" i="17"/>
  <c r="N146" i="17"/>
  <c r="N149" i="17" s="1"/>
  <c r="H26" i="66" s="1"/>
  <c r="S122" i="17"/>
  <c r="M211" i="24"/>
  <c r="Q211" i="24" s="1"/>
  <c r="Q212" i="24"/>
  <c r="Q146" i="17"/>
  <c r="Q149" i="17" s="1"/>
  <c r="K26" i="66" s="1"/>
  <c r="K217" i="24"/>
  <c r="Q217" i="24" s="1"/>
  <c r="Q218" i="24"/>
  <c r="I79" i="17"/>
  <c r="H359" i="75" s="1"/>
  <c r="P203" i="24"/>
  <c r="Q204" i="24"/>
  <c r="AB186" i="45"/>
  <c r="AI186" i="45"/>
  <c r="AR186" i="45"/>
  <c r="J186" i="45"/>
  <c r="K186" i="45"/>
  <c r="AO186" i="45"/>
  <c r="P186" i="45"/>
  <c r="AC186" i="45"/>
  <c r="BB186" i="45"/>
  <c r="AE186" i="45"/>
  <c r="BA186" i="45"/>
  <c r="BD186" i="45"/>
  <c r="V186" i="45"/>
  <c r="AG186" i="45"/>
  <c r="BF186" i="45"/>
  <c r="AF186" i="45"/>
  <c r="AT186" i="45"/>
  <c r="O186" i="45"/>
  <c r="AA186" i="45"/>
  <c r="AS186" i="45"/>
  <c r="AZ186" i="45"/>
  <c r="R186" i="45"/>
  <c r="AN186" i="45"/>
  <c r="AX186" i="45"/>
  <c r="W186" i="45"/>
  <c r="AW186" i="45"/>
  <c r="T186" i="45"/>
  <c r="AJ186" i="45"/>
  <c r="AM186" i="45"/>
  <c r="AV186" i="45"/>
  <c r="N186" i="45"/>
  <c r="S186" i="45"/>
  <c r="BE186" i="45"/>
  <c r="X186" i="45"/>
  <c r="AK186" i="45"/>
  <c r="L186" i="45"/>
  <c r="AB186" i="57"/>
  <c r="AI186" i="57"/>
  <c r="AZ186" i="57"/>
  <c r="K186" i="57"/>
  <c r="R186" i="57"/>
  <c r="AK186" i="57"/>
  <c r="O186" i="57"/>
  <c r="AG186" i="57"/>
  <c r="BE186" i="57"/>
  <c r="AE186" i="57"/>
  <c r="AV186" i="57"/>
  <c r="BA186" i="57"/>
  <c r="N186" i="57"/>
  <c r="AC186" i="57"/>
  <c r="AW186" i="57"/>
  <c r="AN186" i="57"/>
  <c r="BF186" i="57"/>
  <c r="X186" i="57"/>
  <c r="AA186" i="57"/>
  <c r="AR186" i="57"/>
  <c r="AS186" i="57"/>
  <c r="J186" i="57"/>
  <c r="AF186" i="57"/>
  <c r="BB186" i="57"/>
  <c r="T186" i="57"/>
  <c r="AX186" i="57"/>
  <c r="P186" i="57"/>
  <c r="AJ186" i="57"/>
  <c r="AM186" i="57"/>
  <c r="BD186" i="57"/>
  <c r="S186" i="57"/>
  <c r="V186" i="57"/>
  <c r="AT186" i="57"/>
  <c r="L186" i="57"/>
  <c r="AO186" i="57"/>
  <c r="W186" i="57"/>
  <c r="F205" i="44"/>
  <c r="F205" i="58"/>
  <c r="F205" i="53"/>
  <c r="F205" i="56"/>
  <c r="F205" i="57"/>
  <c r="F206" i="24"/>
  <c r="F205" i="32"/>
  <c r="G84" i="17"/>
  <c r="F205" i="45"/>
  <c r="F215" i="56"/>
  <c r="F214" i="56" s="1"/>
  <c r="F215" i="45"/>
  <c r="F214" i="45" s="1"/>
  <c r="F216" i="24"/>
  <c r="F215" i="24" s="1"/>
  <c r="F215" i="53"/>
  <c r="F214" i="53" s="1"/>
  <c r="F215" i="32"/>
  <c r="F214" i="32" s="1"/>
  <c r="F215" i="58"/>
  <c r="F214" i="58" s="1"/>
  <c r="F215" i="44"/>
  <c r="F214" i="44" s="1"/>
  <c r="G125" i="17"/>
  <c r="F215" i="57"/>
  <c r="F214" i="57" s="1"/>
  <c r="AG190" i="57"/>
  <c r="AX190" i="57"/>
  <c r="BE190" i="57"/>
  <c r="P190" i="57"/>
  <c r="AJ190" i="57"/>
  <c r="AM190" i="57"/>
  <c r="BD190" i="57"/>
  <c r="K190" i="57"/>
  <c r="R190" i="57"/>
  <c r="AC190" i="57"/>
  <c r="AT190" i="57"/>
  <c r="AW190" i="57"/>
  <c r="L190" i="57"/>
  <c r="AB190" i="57"/>
  <c r="AI190" i="57"/>
  <c r="AZ190" i="57"/>
  <c r="BA190" i="57"/>
  <c r="N190" i="57"/>
  <c r="AN190" i="57"/>
  <c r="AO190" i="57"/>
  <c r="BF190" i="57"/>
  <c r="W190" i="57"/>
  <c r="X190" i="57"/>
  <c r="AE190" i="57"/>
  <c r="AV190" i="57"/>
  <c r="AS190" i="57"/>
  <c r="J190" i="57"/>
  <c r="AF190" i="57"/>
  <c r="AK190" i="57"/>
  <c r="BB190" i="57"/>
  <c r="O190" i="57"/>
  <c r="T190" i="57"/>
  <c r="AA190" i="57"/>
  <c r="AR190" i="57"/>
  <c r="S190" i="57"/>
  <c r="V190" i="57"/>
  <c r="AI190" i="45"/>
  <c r="AA186" i="58"/>
  <c r="AB186" i="58"/>
  <c r="AR186" i="58"/>
  <c r="J186" i="58"/>
  <c r="AK186" i="58"/>
  <c r="AW186" i="58"/>
  <c r="BB186" i="58"/>
  <c r="V186" i="58"/>
  <c r="O186" i="58"/>
  <c r="AM186" i="58"/>
  <c r="BA186" i="58"/>
  <c r="BD186" i="58"/>
  <c r="AG186" i="58"/>
  <c r="AN186" i="58"/>
  <c r="AX186" i="58"/>
  <c r="R186" i="58"/>
  <c r="T186" i="58"/>
  <c r="W186" i="58"/>
  <c r="AI186" i="58"/>
  <c r="AS186" i="58"/>
  <c r="AZ186" i="58"/>
  <c r="AC186" i="58"/>
  <c r="AF186" i="58"/>
  <c r="AT186" i="58"/>
  <c r="L186" i="58"/>
  <c r="S186" i="58"/>
  <c r="X186" i="58"/>
  <c r="AE186" i="58"/>
  <c r="AJ186" i="58"/>
  <c r="AV186" i="58"/>
  <c r="N186" i="58"/>
  <c r="AO186" i="58"/>
  <c r="BE186" i="58"/>
  <c r="BF186" i="58"/>
  <c r="K186" i="58"/>
  <c r="P186" i="58"/>
  <c r="J93" i="17"/>
  <c r="I92" i="17"/>
  <c r="H362" i="75" s="1"/>
  <c r="I201" i="24"/>
  <c r="Q202" i="24"/>
  <c r="F211" i="53"/>
  <c r="F210" i="53" s="1"/>
  <c r="F211" i="32"/>
  <c r="F210" i="32" s="1"/>
  <c r="F211" i="58"/>
  <c r="F210" i="58" s="1"/>
  <c r="F211" i="57"/>
  <c r="F210" i="57" s="1"/>
  <c r="F211" i="44"/>
  <c r="F210" i="44" s="1"/>
  <c r="G111" i="17"/>
  <c r="F211" i="56"/>
  <c r="F210" i="56" s="1"/>
  <c r="F212" i="24"/>
  <c r="F211" i="24" s="1"/>
  <c r="F211" i="45"/>
  <c r="F210" i="45" s="1"/>
  <c r="F202" i="24"/>
  <c r="F201" i="24" s="1"/>
  <c r="F201" i="57"/>
  <c r="F200" i="57" s="1"/>
  <c r="F201" i="44"/>
  <c r="F200" i="44" s="1"/>
  <c r="F201" i="56"/>
  <c r="F200" i="56" s="1"/>
  <c r="F201" i="45"/>
  <c r="F200" i="45" s="1"/>
  <c r="F201" i="58"/>
  <c r="F200" i="58" s="1"/>
  <c r="G72" i="17"/>
  <c r="F201" i="32"/>
  <c r="F201" i="53"/>
  <c r="F200" i="53" s="1"/>
  <c r="BF190" i="44"/>
  <c r="AO190" i="44"/>
  <c r="BA190" i="44"/>
  <c r="L199" i="24"/>
  <c r="Q200" i="24"/>
  <c r="M213" i="24"/>
  <c r="Q214" i="24"/>
  <c r="I105" i="17"/>
  <c r="H365" i="75" s="1"/>
  <c r="AB186" i="32"/>
  <c r="X186" i="32"/>
  <c r="AV186" i="32"/>
  <c r="AT186" i="32"/>
  <c r="V186" i="32"/>
  <c r="AC186" i="32"/>
  <c r="AO186" i="32"/>
  <c r="AS186" i="32"/>
  <c r="AK186" i="32"/>
  <c r="N186" i="32"/>
  <c r="O186" i="32"/>
  <c r="AG186" i="32"/>
  <c r="AE186" i="32"/>
  <c r="AW186" i="32"/>
  <c r="AX186" i="32"/>
  <c r="R186" i="32"/>
  <c r="AR186" i="32"/>
  <c r="L186" i="32"/>
  <c r="S186" i="32"/>
  <c r="AJ186" i="32"/>
  <c r="BF186" i="32"/>
  <c r="BA186" i="32"/>
  <c r="BB186" i="32"/>
  <c r="P186" i="32"/>
  <c r="K186" i="32"/>
  <c r="AZ186" i="32"/>
  <c r="AA186" i="32"/>
  <c r="BE186" i="32"/>
  <c r="AM186" i="32"/>
  <c r="AF186" i="32"/>
  <c r="BD186" i="32"/>
  <c r="T186" i="32"/>
  <c r="W186" i="32"/>
  <c r="AN186" i="32"/>
  <c r="J186" i="32"/>
  <c r="AI186" i="32"/>
  <c r="F206" i="32"/>
  <c r="F206" i="44"/>
  <c r="F207" i="24"/>
  <c r="F206" i="53"/>
  <c r="F206" i="45"/>
  <c r="F206" i="56"/>
  <c r="F206" i="58"/>
  <c r="F206" i="57"/>
  <c r="AX190" i="56"/>
  <c r="J190" i="56"/>
  <c r="I85" i="17"/>
  <c r="H361" i="75" s="1"/>
  <c r="AB207" i="32"/>
  <c r="BE207" i="32"/>
  <c r="T207" i="32"/>
  <c r="W207" i="32"/>
  <c r="BF207" i="32"/>
  <c r="AI207" i="32"/>
  <c r="AF207" i="32"/>
  <c r="AR207" i="32"/>
  <c r="N207" i="32"/>
  <c r="AS207" i="32"/>
  <c r="AA207" i="32"/>
  <c r="AM207" i="32"/>
  <c r="K207" i="32"/>
  <c r="AN207" i="32"/>
  <c r="AO207" i="32"/>
  <c r="BB207" i="32"/>
  <c r="R207" i="32"/>
  <c r="AX207" i="32"/>
  <c r="AJ207" i="32"/>
  <c r="AW207" i="32"/>
  <c r="O207" i="32"/>
  <c r="AV207" i="32"/>
  <c r="AZ207" i="32"/>
  <c r="P207" i="32"/>
  <c r="V207" i="32"/>
  <c r="BD207" i="32"/>
  <c r="AG207" i="32"/>
  <c r="AT207" i="32"/>
  <c r="L207" i="32"/>
  <c r="S207" i="32"/>
  <c r="BA207" i="32"/>
  <c r="AE207" i="32"/>
  <c r="X207" i="32"/>
  <c r="AC207" i="32"/>
  <c r="J207" i="32"/>
  <c r="AK207" i="32"/>
  <c r="F207" i="57"/>
  <c r="F207" i="45"/>
  <c r="F207" i="56"/>
  <c r="F207" i="58"/>
  <c r="F207" i="53"/>
  <c r="F207" i="32"/>
  <c r="F208" i="24"/>
  <c r="F207" i="44"/>
  <c r="H194" i="44"/>
  <c r="H194" i="58"/>
  <c r="H194" i="56"/>
  <c r="I52" i="17"/>
  <c r="H194" i="32"/>
  <c r="R72" i="17"/>
  <c r="F217" i="57"/>
  <c r="F216" i="57" s="1"/>
  <c r="F217" i="44"/>
  <c r="F216" i="44" s="1"/>
  <c r="F217" i="56"/>
  <c r="F216" i="56" s="1"/>
  <c r="F217" i="45"/>
  <c r="F216" i="45" s="1"/>
  <c r="G132" i="17"/>
  <c r="F217" i="53"/>
  <c r="F216" i="53" s="1"/>
  <c r="F218" i="24"/>
  <c r="F217" i="24" s="1"/>
  <c r="F217" i="58"/>
  <c r="F216" i="58" s="1"/>
  <c r="F217" i="32"/>
  <c r="F216" i="32" s="1"/>
  <c r="K205" i="24"/>
  <c r="Q206" i="24"/>
  <c r="L190" i="58"/>
  <c r="Q216" i="24"/>
  <c r="I215" i="24"/>
  <c r="Q215" i="24" s="1"/>
  <c r="R139" i="17"/>
  <c r="J508" i="20"/>
  <c r="R370" i="20"/>
  <c r="L17" i="54"/>
  <c r="P185" i="24"/>
  <c r="C174" i="56"/>
  <c r="C174" i="44"/>
  <c r="C174" i="58"/>
  <c r="C175" i="24"/>
  <c r="C174" i="53"/>
  <c r="C174" i="45"/>
  <c r="C174" i="32"/>
  <c r="C174" i="57"/>
  <c r="H283" i="75"/>
  <c r="C183" i="24"/>
  <c r="C182" i="53"/>
  <c r="C182" i="32"/>
  <c r="C182" i="44"/>
  <c r="C182" i="58"/>
  <c r="C182" i="45"/>
  <c r="C182" i="56"/>
  <c r="C182" i="57"/>
  <c r="G17" i="54"/>
  <c r="H226" i="75"/>
  <c r="C178" i="44"/>
  <c r="C178" i="58"/>
  <c r="C179" i="24"/>
  <c r="C178" i="45"/>
  <c r="C178" i="53"/>
  <c r="C178" i="56"/>
  <c r="C178" i="32"/>
  <c r="C178" i="57"/>
  <c r="S127" i="17"/>
  <c r="I126" i="17"/>
  <c r="H371" i="75" s="1"/>
  <c r="C179" i="56"/>
  <c r="C179" i="45"/>
  <c r="C179" i="44"/>
  <c r="C179" i="57"/>
  <c r="C180" i="24"/>
  <c r="C179" i="53"/>
  <c r="C179" i="32"/>
  <c r="C179" i="58"/>
  <c r="H282" i="75"/>
  <c r="H224" i="75"/>
  <c r="H227" i="75"/>
  <c r="H281" i="75"/>
  <c r="H225" i="75"/>
  <c r="H280" i="75"/>
  <c r="H284" i="75"/>
  <c r="H228" i="75"/>
  <c r="I12" i="53"/>
  <c r="I36" i="44"/>
  <c r="I19" i="54"/>
  <c r="M17" i="54"/>
  <c r="M19" i="54" s="1"/>
  <c r="N17" i="54"/>
  <c r="H19" i="54"/>
  <c r="K527" i="20"/>
  <c r="J76" i="24"/>
  <c r="R528" i="20"/>
  <c r="I75" i="44"/>
  <c r="I74" i="44" s="1"/>
  <c r="I105" i="24"/>
  <c r="I36" i="53"/>
  <c r="K19" i="24"/>
  <c r="P12" i="24"/>
  <c r="M12" i="24"/>
  <c r="Q33" i="24"/>
  <c r="J31" i="24"/>
  <c r="K37" i="24"/>
  <c r="I12" i="58"/>
  <c r="H114" i="56"/>
  <c r="I24" i="44"/>
  <c r="I18" i="45"/>
  <c r="Q18" i="24"/>
  <c r="J50" i="24"/>
  <c r="Q29" i="24"/>
  <c r="N19" i="24"/>
  <c r="Q22" i="24"/>
  <c r="I18" i="58"/>
  <c r="I18" i="44"/>
  <c r="S136" i="17"/>
  <c r="I133" i="17"/>
  <c r="H373" i="75" s="1"/>
  <c r="K17" i="54"/>
  <c r="K19" i="54" s="1"/>
  <c r="G26" i="66"/>
  <c r="S140" i="17"/>
  <c r="I139" i="17"/>
  <c r="H219" i="56"/>
  <c r="H220" i="24"/>
  <c r="H219" i="53"/>
  <c r="H219" i="45"/>
  <c r="H219" i="58"/>
  <c r="H219" i="57"/>
  <c r="H219" i="44"/>
  <c r="H219" i="32"/>
  <c r="J17" i="54"/>
  <c r="J19" i="54" s="1"/>
  <c r="P17" i="54"/>
  <c r="F148" i="56" l="1"/>
  <c r="W190" i="58"/>
  <c r="AB190" i="58"/>
  <c r="F98" i="58"/>
  <c r="BF190" i="58"/>
  <c r="F111" i="58"/>
  <c r="F148" i="53"/>
  <c r="I135" i="53"/>
  <c r="F74" i="32"/>
  <c r="Q37" i="24"/>
  <c r="Q149" i="24"/>
  <c r="F31" i="24"/>
  <c r="F143" i="24"/>
  <c r="Q143" i="24"/>
  <c r="AI190" i="44"/>
  <c r="AX190" i="32"/>
  <c r="BF186" i="56"/>
  <c r="E19" i="54"/>
  <c r="I11" i="53"/>
  <c r="I10" i="53" s="1"/>
  <c r="N190" i="44"/>
  <c r="BF190" i="32"/>
  <c r="AY346" i="75"/>
  <c r="AO186" i="44"/>
  <c r="AT195" i="32"/>
  <c r="L190" i="44"/>
  <c r="AF190" i="44"/>
  <c r="W190" i="32"/>
  <c r="AT190" i="32"/>
  <c r="AZ186" i="56"/>
  <c r="V186" i="56"/>
  <c r="AD346" i="75"/>
  <c r="AG186" i="56"/>
  <c r="H126" i="53"/>
  <c r="AE190" i="44"/>
  <c r="AV190" i="44"/>
  <c r="AO190" i="45"/>
  <c r="AW190" i="32"/>
  <c r="P190" i="32"/>
  <c r="BD190" i="32"/>
  <c r="T186" i="56"/>
  <c r="AI186" i="56"/>
  <c r="BA186" i="56"/>
  <c r="I29" i="20"/>
  <c r="I135" i="58"/>
  <c r="N191" i="32"/>
  <c r="U342" i="75"/>
  <c r="F137" i="24"/>
  <c r="L136" i="24"/>
  <c r="F75" i="24"/>
  <c r="AR190" i="45"/>
  <c r="AV190" i="45"/>
  <c r="J347" i="75"/>
  <c r="BE347" i="75"/>
  <c r="BF347" i="75"/>
  <c r="L347" i="75"/>
  <c r="U346" i="75"/>
  <c r="AS186" i="44"/>
  <c r="BE190" i="45"/>
  <c r="R186" i="44"/>
  <c r="L190" i="45"/>
  <c r="T190" i="45"/>
  <c r="L186" i="44"/>
  <c r="V190" i="45"/>
  <c r="S190" i="45"/>
  <c r="P19" i="54"/>
  <c r="AI194" i="53"/>
  <c r="AJ190" i="58"/>
  <c r="AS190" i="58"/>
  <c r="BD190" i="58"/>
  <c r="K190" i="58"/>
  <c r="AK190" i="58"/>
  <c r="I104" i="57"/>
  <c r="I104" i="58"/>
  <c r="I135" i="56"/>
  <c r="BE190" i="58"/>
  <c r="AT190" i="58"/>
  <c r="P190" i="58"/>
  <c r="AA190" i="58"/>
  <c r="AV190" i="58"/>
  <c r="AZ190" i="58"/>
  <c r="V190" i="58"/>
  <c r="AG190" i="58"/>
  <c r="AW190" i="58"/>
  <c r="I30" i="63"/>
  <c r="J29" i="63" s="1"/>
  <c r="M30" i="63"/>
  <c r="N29" i="63" s="1"/>
  <c r="G19" i="54"/>
  <c r="O17" i="54"/>
  <c r="O19" i="54" s="1"/>
  <c r="F142" i="32"/>
  <c r="Q30" i="63"/>
  <c r="R29" i="63" s="1"/>
  <c r="F44" i="24"/>
  <c r="K30" i="63"/>
  <c r="L29" i="63" s="1"/>
  <c r="F19" i="54"/>
  <c r="O30" i="63"/>
  <c r="P29" i="63" s="1"/>
  <c r="AP342" i="75"/>
  <c r="F111" i="53"/>
  <c r="F148" i="58"/>
  <c r="O1257" i="20"/>
  <c r="M346" i="75"/>
  <c r="I104" i="56"/>
  <c r="F111" i="32"/>
  <c r="F111" i="56"/>
  <c r="F123" i="44"/>
  <c r="M342" i="75"/>
  <c r="Y342" i="75"/>
  <c r="F154" i="32"/>
  <c r="F136" i="58"/>
  <c r="F18" i="45"/>
  <c r="F12" i="44"/>
  <c r="F111" i="57"/>
  <c r="F111" i="45"/>
  <c r="Q56" i="24"/>
  <c r="F136" i="75"/>
  <c r="Q130" i="24"/>
  <c r="AH342" i="75"/>
  <c r="AU342" i="75"/>
  <c r="M74" i="24"/>
  <c r="Q87" i="24"/>
  <c r="Q93" i="24"/>
  <c r="Q124" i="24"/>
  <c r="K136" i="24"/>
  <c r="I43" i="24"/>
  <c r="Q118" i="24"/>
  <c r="M105" i="24"/>
  <c r="K105" i="24"/>
  <c r="R126" i="24"/>
  <c r="O186" i="44"/>
  <c r="X186" i="44"/>
  <c r="AM186" i="44"/>
  <c r="AB186" i="44"/>
  <c r="BD186" i="44"/>
  <c r="T190" i="56"/>
  <c r="AM190" i="45"/>
  <c r="AT190" i="45"/>
  <c r="W190" i="45"/>
  <c r="AN190" i="45"/>
  <c r="AS190" i="45"/>
  <c r="BB190" i="45"/>
  <c r="N190" i="45"/>
  <c r="AJ190" i="45"/>
  <c r="AG190" i="45"/>
  <c r="AV190" i="53"/>
  <c r="AZ347" i="75"/>
  <c r="AJ347" i="75"/>
  <c r="AV347" i="75"/>
  <c r="BA347" i="75"/>
  <c r="BB186" i="44"/>
  <c r="W186" i="44"/>
  <c r="N186" i="44"/>
  <c r="AA186" i="44"/>
  <c r="AJ186" i="44"/>
  <c r="AO190" i="56"/>
  <c r="R190" i="45"/>
  <c r="AA190" i="45"/>
  <c r="AK190" i="45"/>
  <c r="P190" i="45"/>
  <c r="K190" i="45"/>
  <c r="AE190" i="45"/>
  <c r="AW190" i="45"/>
  <c r="AZ190" i="45"/>
  <c r="X190" i="45"/>
  <c r="AZ190" i="53"/>
  <c r="X190" i="53"/>
  <c r="O347" i="75"/>
  <c r="Y350" i="75"/>
  <c r="J186" i="44"/>
  <c r="AG186" i="44"/>
  <c r="AK186" i="44"/>
  <c r="AX186" i="44"/>
  <c r="AI190" i="56"/>
  <c r="BD190" i="45"/>
  <c r="O190" i="45"/>
  <c r="AF190" i="45"/>
  <c r="AX190" i="45"/>
  <c r="J190" i="45"/>
  <c r="AB190" i="45"/>
  <c r="AC190" i="45"/>
  <c r="BA190" i="45"/>
  <c r="J190" i="53"/>
  <c r="K347" i="75"/>
  <c r="AR347" i="75"/>
  <c r="H114" i="45"/>
  <c r="H119" i="56"/>
  <c r="W119" i="56" s="1"/>
  <c r="AZ190" i="44"/>
  <c r="AW190" i="44"/>
  <c r="K190" i="44"/>
  <c r="V190" i="44"/>
  <c r="T190" i="44"/>
  <c r="P190" i="44"/>
  <c r="AC190" i="44"/>
  <c r="AM190" i="44"/>
  <c r="AN190" i="44"/>
  <c r="R190" i="32"/>
  <c r="AA190" i="32"/>
  <c r="AS190" i="32"/>
  <c r="AZ190" i="32"/>
  <c r="AJ190" i="32"/>
  <c r="S190" i="32"/>
  <c r="AR190" i="32"/>
  <c r="K190" i="32"/>
  <c r="AV190" i="32"/>
  <c r="H112" i="45"/>
  <c r="AR112" i="45" s="1"/>
  <c r="AF186" i="44"/>
  <c r="AR186" i="44"/>
  <c r="BF186" i="44"/>
  <c r="BA186" i="44"/>
  <c r="AW186" i="44"/>
  <c r="K186" i="44"/>
  <c r="V186" i="44"/>
  <c r="T186" i="44"/>
  <c r="AE186" i="44"/>
  <c r="S190" i="56"/>
  <c r="AF190" i="56"/>
  <c r="AB190" i="44"/>
  <c r="AT190" i="44"/>
  <c r="BD190" i="44"/>
  <c r="BE190" i="44"/>
  <c r="S190" i="44"/>
  <c r="O190" i="44"/>
  <c r="J190" i="44"/>
  <c r="X190" i="44"/>
  <c r="AG190" i="44"/>
  <c r="BA190" i="32"/>
  <c r="V190" i="32"/>
  <c r="AM190" i="32"/>
  <c r="N190" i="32"/>
  <c r="AI190" i="32"/>
  <c r="AO190" i="32"/>
  <c r="AG190" i="32"/>
  <c r="AE190" i="32"/>
  <c r="L190" i="32"/>
  <c r="AT190" i="53"/>
  <c r="BF190" i="53"/>
  <c r="AW186" i="56"/>
  <c r="AX186" i="56"/>
  <c r="R186" i="56"/>
  <c r="AS186" i="56"/>
  <c r="O186" i="56"/>
  <c r="AC186" i="56"/>
  <c r="AO186" i="56"/>
  <c r="BD186" i="56"/>
  <c r="AM186" i="56"/>
  <c r="V347" i="75"/>
  <c r="AG347" i="75"/>
  <c r="AS347" i="75"/>
  <c r="AU346" i="75"/>
  <c r="AH346" i="75"/>
  <c r="BC346" i="75"/>
  <c r="H112" i="56"/>
  <c r="AN112" i="56" s="1"/>
  <c r="AN194" i="53"/>
  <c r="BB186" i="56"/>
  <c r="P186" i="56"/>
  <c r="K186" i="56"/>
  <c r="AR186" i="56"/>
  <c r="AA186" i="56"/>
  <c r="AF186" i="56"/>
  <c r="AH186" i="56" s="1"/>
  <c r="BE186" i="56"/>
  <c r="N186" i="56"/>
  <c r="AJ186" i="56"/>
  <c r="P186" i="44"/>
  <c r="AC186" i="44"/>
  <c r="AI186" i="44"/>
  <c r="AN186" i="44"/>
  <c r="AV186" i="44"/>
  <c r="AT186" i="44"/>
  <c r="AZ186" i="44"/>
  <c r="BE186" i="44"/>
  <c r="AE190" i="56"/>
  <c r="BA190" i="56"/>
  <c r="R190" i="44"/>
  <c r="AA190" i="44"/>
  <c r="AK190" i="44"/>
  <c r="AJ190" i="44"/>
  <c r="AX190" i="44"/>
  <c r="AR190" i="44"/>
  <c r="BB190" i="44"/>
  <c r="BC190" i="44" s="1"/>
  <c r="AS190" i="44"/>
  <c r="AK190" i="32"/>
  <c r="T190" i="32"/>
  <c r="BE190" i="32"/>
  <c r="BG190" i="32" s="1"/>
  <c r="X190" i="32"/>
  <c r="AB190" i="32"/>
  <c r="J190" i="32"/>
  <c r="AC190" i="32"/>
  <c r="AF190" i="32"/>
  <c r="AI190" i="53"/>
  <c r="S190" i="53"/>
  <c r="AK186" i="56"/>
  <c r="AL186" i="56" s="1"/>
  <c r="AN186" i="56"/>
  <c r="J186" i="56"/>
  <c r="AB186" i="56"/>
  <c r="AD186" i="56" s="1"/>
  <c r="L186" i="56"/>
  <c r="X186" i="56"/>
  <c r="S186" i="56"/>
  <c r="AV186" i="56"/>
  <c r="W347" i="75"/>
  <c r="R347" i="75"/>
  <c r="AO347" i="75"/>
  <c r="BB347" i="75"/>
  <c r="F18" i="32"/>
  <c r="F43" i="56"/>
  <c r="F129" i="32"/>
  <c r="F136" i="53"/>
  <c r="R23" i="24"/>
  <c r="F148" i="32"/>
  <c r="I10" i="57"/>
  <c r="I73" i="44"/>
  <c r="S190" i="58"/>
  <c r="AE190" i="58"/>
  <c r="AO190" i="58"/>
  <c r="AI190" i="58"/>
  <c r="AF190" i="58"/>
  <c r="BA190" i="58"/>
  <c r="AX190" i="58"/>
  <c r="AY190" i="58" s="1"/>
  <c r="J190" i="58"/>
  <c r="M190" i="58" s="1"/>
  <c r="T190" i="58"/>
  <c r="BF187" i="57"/>
  <c r="AI124" i="75"/>
  <c r="L74" i="24"/>
  <c r="P105" i="24"/>
  <c r="P136" i="24"/>
  <c r="F248" i="75"/>
  <c r="F80" i="56"/>
  <c r="F80" i="58"/>
  <c r="F18" i="56"/>
  <c r="F74" i="45"/>
  <c r="F74" i="53"/>
  <c r="F211" i="75"/>
  <c r="N74" i="24"/>
  <c r="F43" i="44"/>
  <c r="F43" i="53"/>
  <c r="F154" i="53"/>
  <c r="F92" i="56"/>
  <c r="H158" i="53"/>
  <c r="V158" i="53" s="1"/>
  <c r="F136" i="44"/>
  <c r="F61" i="75"/>
  <c r="T347" i="75"/>
  <c r="AW347" i="75"/>
  <c r="AX347" i="75"/>
  <c r="AF347" i="75"/>
  <c r="AM347" i="75"/>
  <c r="AT347" i="75"/>
  <c r="X347" i="75"/>
  <c r="AK347" i="75"/>
  <c r="BD347" i="75"/>
  <c r="BG347" i="75" s="1"/>
  <c r="F123" i="57"/>
  <c r="F123" i="58"/>
  <c r="F74" i="44"/>
  <c r="F43" i="75"/>
  <c r="N1257" i="20"/>
  <c r="H24" i="66" s="1"/>
  <c r="F136" i="57"/>
  <c r="F112" i="24"/>
  <c r="H125" i="53"/>
  <c r="AR125" i="53" s="1"/>
  <c r="H162" i="44"/>
  <c r="BD194" i="53"/>
  <c r="J105" i="24"/>
  <c r="N190" i="58"/>
  <c r="X190" i="58"/>
  <c r="R190" i="58"/>
  <c r="O190" i="58"/>
  <c r="AC190" i="58"/>
  <c r="AM190" i="58"/>
  <c r="AN190" i="58"/>
  <c r="AR190" i="58"/>
  <c r="AU190" i="58" s="1"/>
  <c r="I73" i="58"/>
  <c r="F24" i="45"/>
  <c r="F98" i="32"/>
  <c r="F99" i="24"/>
  <c r="F18" i="53"/>
  <c r="F19" i="24"/>
  <c r="F74" i="58"/>
  <c r="F43" i="32"/>
  <c r="F61" i="56"/>
  <c r="H51" i="58"/>
  <c r="AF51" i="58" s="1"/>
  <c r="AA347" i="75"/>
  <c r="S347" i="75"/>
  <c r="AI347" i="75"/>
  <c r="AE347" i="75"/>
  <c r="P347" i="75"/>
  <c r="AC347" i="75"/>
  <c r="AB347" i="75"/>
  <c r="N347" i="75"/>
  <c r="Q346" i="75"/>
  <c r="F111" i="44"/>
  <c r="F148" i="44"/>
  <c r="F149" i="24"/>
  <c r="F123" i="32"/>
  <c r="F136" i="32"/>
  <c r="Q137" i="24"/>
  <c r="R132" i="20"/>
  <c r="S132" i="20" s="1"/>
  <c r="L131" i="20"/>
  <c r="R123" i="20"/>
  <c r="S123" i="20" s="1"/>
  <c r="J122" i="20"/>
  <c r="J76" i="20"/>
  <c r="R77" i="20"/>
  <c r="S77" i="20" s="1"/>
  <c r="R40" i="20"/>
  <c r="S40" i="20" s="1"/>
  <c r="L39" i="20"/>
  <c r="R41" i="20"/>
  <c r="S41" i="20" s="1"/>
  <c r="J39" i="20"/>
  <c r="F12" i="32"/>
  <c r="F12" i="57"/>
  <c r="R38" i="20"/>
  <c r="S38" i="20" s="1"/>
  <c r="J30" i="20"/>
  <c r="F80" i="32"/>
  <c r="F292" i="75"/>
  <c r="F55" i="58"/>
  <c r="F55" i="45"/>
  <c r="I73" i="53"/>
  <c r="I136" i="24"/>
  <c r="BG346" i="75"/>
  <c r="F204" i="56"/>
  <c r="F80" i="57"/>
  <c r="F92" i="58"/>
  <c r="F92" i="57"/>
  <c r="F61" i="58"/>
  <c r="F61" i="44"/>
  <c r="F49" i="45"/>
  <c r="F49" i="56"/>
  <c r="Y346" i="75"/>
  <c r="Z346" i="75" s="1"/>
  <c r="AL346" i="75"/>
  <c r="K190" i="56"/>
  <c r="AA190" i="56"/>
  <c r="AK190" i="56"/>
  <c r="AJ190" i="56"/>
  <c r="BE190" i="56"/>
  <c r="AS190" i="56"/>
  <c r="AT190" i="56"/>
  <c r="BD190" i="56"/>
  <c r="P190" i="56"/>
  <c r="P190" i="53"/>
  <c r="AB190" i="53"/>
  <c r="AR190" i="53"/>
  <c r="BB190" i="53"/>
  <c r="BA190" i="53"/>
  <c r="W190" i="53"/>
  <c r="R190" i="53"/>
  <c r="AE190" i="53"/>
  <c r="AO190" i="53"/>
  <c r="AR190" i="56"/>
  <c r="BB190" i="56"/>
  <c r="N190" i="56"/>
  <c r="X190" i="56"/>
  <c r="R190" i="56"/>
  <c r="U190" i="56" s="1"/>
  <c r="O190" i="56"/>
  <c r="AC190" i="56"/>
  <c r="AM190" i="56"/>
  <c r="AN190" i="56"/>
  <c r="AW190" i="53"/>
  <c r="AA190" i="53"/>
  <c r="L190" i="53"/>
  <c r="N190" i="53"/>
  <c r="AC190" i="53"/>
  <c r="AM190" i="53"/>
  <c r="AN190" i="53"/>
  <c r="BD190" i="53"/>
  <c r="BE190" i="53"/>
  <c r="H101" i="32"/>
  <c r="AB190" i="56"/>
  <c r="AW190" i="56"/>
  <c r="AV190" i="56"/>
  <c r="BF190" i="56"/>
  <c r="AZ190" i="56"/>
  <c r="L190" i="56"/>
  <c r="V190" i="56"/>
  <c r="W190" i="56"/>
  <c r="K190" i="53"/>
  <c r="M190" i="53" s="1"/>
  <c r="AK190" i="53"/>
  <c r="AS190" i="53"/>
  <c r="O190" i="53"/>
  <c r="T190" i="53"/>
  <c r="V190" i="53"/>
  <c r="AG190" i="53"/>
  <c r="AJ190" i="53"/>
  <c r="H153" i="32"/>
  <c r="AA153" i="32" s="1"/>
  <c r="AE194" i="57"/>
  <c r="H101" i="58"/>
  <c r="AV101" i="58" s="1"/>
  <c r="AZ194" i="57"/>
  <c r="AS187" i="32"/>
  <c r="H124" i="56"/>
  <c r="BA124" i="56" s="1"/>
  <c r="AS124" i="75"/>
  <c r="H116" i="24"/>
  <c r="R116" i="24" s="1"/>
  <c r="H124" i="32"/>
  <c r="AB124" i="32" s="1"/>
  <c r="H116" i="45"/>
  <c r="AB116" i="45" s="1"/>
  <c r="H84" i="58"/>
  <c r="BF96" i="75"/>
  <c r="H163" i="53"/>
  <c r="AO163" i="53" s="1"/>
  <c r="BB187" i="56"/>
  <c r="H161" i="56"/>
  <c r="AR161" i="56" s="1"/>
  <c r="H101" i="56"/>
  <c r="H131" i="56"/>
  <c r="H165" i="24"/>
  <c r="R165" i="24" s="1"/>
  <c r="J194" i="57"/>
  <c r="H132" i="57"/>
  <c r="AA132" i="57" s="1"/>
  <c r="H101" i="53"/>
  <c r="AF101" i="53" s="1"/>
  <c r="H131" i="45"/>
  <c r="X131" i="45" s="1"/>
  <c r="X194" i="57"/>
  <c r="BB194" i="57"/>
  <c r="H103" i="53"/>
  <c r="H96" i="45"/>
  <c r="H134" i="53"/>
  <c r="H79" i="32"/>
  <c r="AZ357" i="75"/>
  <c r="AZ356" i="75" s="1"/>
  <c r="H128" i="58"/>
  <c r="AS128" i="58" s="1"/>
  <c r="H96" i="57"/>
  <c r="AO96" i="57" s="1"/>
  <c r="O96" i="75"/>
  <c r="H101" i="24"/>
  <c r="R101" i="24" s="1"/>
  <c r="AO195" i="58"/>
  <c r="H85" i="32"/>
  <c r="AV85" i="32" s="1"/>
  <c r="H101" i="45"/>
  <c r="AS101" i="45" s="1"/>
  <c r="H102" i="24"/>
  <c r="R102" i="24" s="1"/>
  <c r="H98" i="24"/>
  <c r="R98" i="24" s="1"/>
  <c r="H124" i="53"/>
  <c r="X124" i="53" s="1"/>
  <c r="H116" i="56"/>
  <c r="H34" i="53"/>
  <c r="J34" i="53" s="1"/>
  <c r="L195" i="44"/>
  <c r="AM187" i="44"/>
  <c r="BD131" i="75"/>
  <c r="T124" i="75"/>
  <c r="AN191" i="32"/>
  <c r="H164" i="57"/>
  <c r="AJ164" i="57" s="1"/>
  <c r="H139" i="32"/>
  <c r="AS139" i="32" s="1"/>
  <c r="H152" i="57"/>
  <c r="AJ152" i="57" s="1"/>
  <c r="H101" i="57"/>
  <c r="AB101" i="57" s="1"/>
  <c r="H124" i="45"/>
  <c r="H79" i="24"/>
  <c r="R79" i="24" s="1"/>
  <c r="AO187" i="56"/>
  <c r="J189" i="32"/>
  <c r="AF191" i="32"/>
  <c r="H125" i="56"/>
  <c r="BE125" i="56" s="1"/>
  <c r="H112" i="53"/>
  <c r="AV112" i="53" s="1"/>
  <c r="H112" i="32"/>
  <c r="H114" i="53"/>
  <c r="AE114" i="53" s="1"/>
  <c r="H114" i="57"/>
  <c r="W114" i="57" s="1"/>
  <c r="N195" i="45"/>
  <c r="O195" i="44"/>
  <c r="J195" i="58"/>
  <c r="H201" i="32"/>
  <c r="AF201" i="32" s="1"/>
  <c r="AF200" i="32" s="1"/>
  <c r="AE191" i="32"/>
  <c r="R191" i="32"/>
  <c r="S1155" i="20"/>
  <c r="H91" i="56"/>
  <c r="H112" i="58"/>
  <c r="AF112" i="58" s="1"/>
  <c r="H113" i="24"/>
  <c r="R113" i="24" s="1"/>
  <c r="H84" i="53"/>
  <c r="H96" i="56"/>
  <c r="AB96" i="56" s="1"/>
  <c r="H75" i="45"/>
  <c r="V75" i="45" s="1"/>
  <c r="H162" i="58"/>
  <c r="H115" i="24"/>
  <c r="H114" i="58"/>
  <c r="J114" i="58" s="1"/>
  <c r="H120" i="45"/>
  <c r="AC195" i="44"/>
  <c r="N195" i="44"/>
  <c r="AM195" i="58"/>
  <c r="AT187" i="56"/>
  <c r="AI187" i="56"/>
  <c r="P96" i="75"/>
  <c r="AW191" i="32"/>
  <c r="AE357" i="75"/>
  <c r="AE356" i="75" s="1"/>
  <c r="S905" i="20"/>
  <c r="H112" i="57"/>
  <c r="T112" i="57" s="1"/>
  <c r="H96" i="32"/>
  <c r="H114" i="32"/>
  <c r="AG114" i="32" s="1"/>
  <c r="AA195" i="44"/>
  <c r="H153" i="57"/>
  <c r="H196" i="75"/>
  <c r="AZ96" i="75"/>
  <c r="L96" i="75"/>
  <c r="AM96" i="75"/>
  <c r="J96" i="75"/>
  <c r="V96" i="75"/>
  <c r="AG96" i="75"/>
  <c r="AA96" i="75"/>
  <c r="H79" i="56"/>
  <c r="AA79" i="56" s="1"/>
  <c r="H79" i="58"/>
  <c r="AZ79" i="58" s="1"/>
  <c r="AS187" i="56"/>
  <c r="AC187" i="56"/>
  <c r="K187" i="56"/>
  <c r="BA187" i="56"/>
  <c r="AN187" i="56"/>
  <c r="AR187" i="56"/>
  <c r="AA187" i="56"/>
  <c r="BE187" i="56"/>
  <c r="BF187" i="56"/>
  <c r="AE187" i="56"/>
  <c r="S887" i="20"/>
  <c r="H81" i="56"/>
  <c r="AV81" i="56" s="1"/>
  <c r="H128" i="44"/>
  <c r="H96" i="58"/>
  <c r="H97" i="24"/>
  <c r="R97" i="24" s="1"/>
  <c r="S564" i="20"/>
  <c r="H154" i="24"/>
  <c r="H79" i="44"/>
  <c r="H208" i="24"/>
  <c r="R208" i="24" s="1"/>
  <c r="BD187" i="56"/>
  <c r="R187" i="56"/>
  <c r="W96" i="75"/>
  <c r="BE96" i="75"/>
  <c r="BA196" i="32"/>
  <c r="AE196" i="32"/>
  <c r="H116" i="58"/>
  <c r="BF116" i="58" s="1"/>
  <c r="H117" i="24"/>
  <c r="R117" i="24" s="1"/>
  <c r="S1247" i="20"/>
  <c r="H165" i="56"/>
  <c r="S988" i="20"/>
  <c r="H134" i="24"/>
  <c r="R134" i="24" s="1"/>
  <c r="S187" i="32"/>
  <c r="AW187" i="32"/>
  <c r="Q191" i="56"/>
  <c r="H259" i="75"/>
  <c r="S693" i="20"/>
  <c r="H96" i="53"/>
  <c r="H96" i="44"/>
  <c r="V96" i="44" s="1"/>
  <c r="H79" i="45"/>
  <c r="BA79" i="45" s="1"/>
  <c r="AG187" i="56"/>
  <c r="P187" i="56"/>
  <c r="T96" i="75"/>
  <c r="AX189" i="32"/>
  <c r="X189" i="32"/>
  <c r="AO189" i="32"/>
  <c r="H34" i="45"/>
  <c r="T34" i="45" s="1"/>
  <c r="H34" i="32"/>
  <c r="O34" i="32" s="1"/>
  <c r="H178" i="75"/>
  <c r="AE178" i="75" s="1"/>
  <c r="O131" i="75"/>
  <c r="W131" i="75"/>
  <c r="AB131" i="75"/>
  <c r="BC347" i="75"/>
  <c r="BC191" i="56"/>
  <c r="H107" i="24"/>
  <c r="R107" i="24" s="1"/>
  <c r="H106" i="57"/>
  <c r="V106" i="57" s="1"/>
  <c r="BE100" i="75"/>
  <c r="AX100" i="75"/>
  <c r="AI100" i="75"/>
  <c r="T126" i="75"/>
  <c r="AZ126" i="75"/>
  <c r="AA113" i="75"/>
  <c r="T113" i="75"/>
  <c r="AC194" i="57"/>
  <c r="AW194" i="57"/>
  <c r="AJ194" i="57"/>
  <c r="BD194" i="57"/>
  <c r="V194" i="57"/>
  <c r="K194" i="57"/>
  <c r="AS194" i="57"/>
  <c r="BF194" i="57"/>
  <c r="BE194" i="57"/>
  <c r="AG161" i="75"/>
  <c r="R161" i="75"/>
  <c r="AI161" i="75"/>
  <c r="L161" i="75"/>
  <c r="AF196" i="45"/>
  <c r="AX196" i="45"/>
  <c r="AT196" i="45"/>
  <c r="H121" i="45"/>
  <c r="AO121" i="45" s="1"/>
  <c r="H125" i="57"/>
  <c r="AM125" i="57" s="1"/>
  <c r="H125" i="58"/>
  <c r="T125" i="58" s="1"/>
  <c r="H161" i="53"/>
  <c r="AM161" i="53" s="1"/>
  <c r="H103" i="44"/>
  <c r="BD103" i="44" s="1"/>
  <c r="H126" i="56"/>
  <c r="H100" i="53"/>
  <c r="AK100" i="53" s="1"/>
  <c r="AG194" i="57"/>
  <c r="W194" i="57"/>
  <c r="AR194" i="57"/>
  <c r="AI194" i="57"/>
  <c r="BA194" i="57"/>
  <c r="T194" i="57"/>
  <c r="AT194" i="57"/>
  <c r="AC196" i="45"/>
  <c r="O126" i="75"/>
  <c r="AB100" i="75"/>
  <c r="BE187" i="45"/>
  <c r="BB187" i="45"/>
  <c r="AS187" i="53"/>
  <c r="BD187" i="53"/>
  <c r="S187" i="53"/>
  <c r="BA187" i="44"/>
  <c r="BE187" i="44"/>
  <c r="S187" i="44"/>
  <c r="AV191" i="32"/>
  <c r="AR191" i="32"/>
  <c r="AG191" i="32"/>
  <c r="AS191" i="32"/>
  <c r="BF191" i="32"/>
  <c r="BB191" i="32"/>
  <c r="AM191" i="32"/>
  <c r="AX191" i="32"/>
  <c r="AA191" i="32"/>
  <c r="W191" i="32"/>
  <c r="K191" i="32"/>
  <c r="X191" i="32"/>
  <c r="AT191" i="32"/>
  <c r="AZ191" i="32"/>
  <c r="V191" i="32"/>
  <c r="BE191" i="32"/>
  <c r="T191" i="32"/>
  <c r="S191" i="32"/>
  <c r="S739" i="20"/>
  <c r="H133" i="24"/>
  <c r="H125" i="44"/>
  <c r="H125" i="45"/>
  <c r="AJ125" i="45" s="1"/>
  <c r="S748" i="20"/>
  <c r="H161" i="45"/>
  <c r="H90" i="53"/>
  <c r="BB90" i="53" s="1"/>
  <c r="H103" i="24"/>
  <c r="H126" i="32"/>
  <c r="V126" i="32" s="1"/>
  <c r="H100" i="44"/>
  <c r="BB100" i="44" s="1"/>
  <c r="T193" i="53"/>
  <c r="AX194" i="57"/>
  <c r="AO194" i="57"/>
  <c r="AA194" i="57"/>
  <c r="AB194" i="57"/>
  <c r="AV194" i="57"/>
  <c r="L194" i="57"/>
  <c r="AK194" i="57"/>
  <c r="V187" i="53"/>
  <c r="AJ196" i="45"/>
  <c r="X161" i="75"/>
  <c r="W126" i="75"/>
  <c r="AV100" i="75"/>
  <c r="P191" i="32"/>
  <c r="Q191" i="32" s="1"/>
  <c r="J191" i="32"/>
  <c r="AC191" i="32"/>
  <c r="BD191" i="32"/>
  <c r="Q351" i="75"/>
  <c r="AI191" i="32"/>
  <c r="H125" i="32"/>
  <c r="R125" i="32" s="1"/>
  <c r="H161" i="58"/>
  <c r="BB161" i="58" s="1"/>
  <c r="S721" i="20"/>
  <c r="H102" i="53"/>
  <c r="AV102" i="53" s="1"/>
  <c r="H127" i="24"/>
  <c r="H100" i="58"/>
  <c r="P194" i="57"/>
  <c r="AN194" i="57"/>
  <c r="R194" i="57"/>
  <c r="N194" i="57"/>
  <c r="AM194" i="57"/>
  <c r="O194" i="57"/>
  <c r="AF194" i="57"/>
  <c r="N187" i="44"/>
  <c r="AW187" i="53"/>
  <c r="V161" i="75"/>
  <c r="BF126" i="75"/>
  <c r="K100" i="75"/>
  <c r="H181" i="75"/>
  <c r="AO191" i="32"/>
  <c r="AK191" i="32"/>
  <c r="L191" i="32"/>
  <c r="AJ191" i="32"/>
  <c r="AN124" i="75"/>
  <c r="AR124" i="75"/>
  <c r="BA124" i="75"/>
  <c r="AX124" i="75"/>
  <c r="AZ124" i="75"/>
  <c r="AB191" i="32"/>
  <c r="AA187" i="45"/>
  <c r="S195" i="58"/>
  <c r="R195" i="58"/>
  <c r="K195" i="44"/>
  <c r="AZ195" i="44"/>
  <c r="AF195" i="44"/>
  <c r="BA191" i="32"/>
  <c r="AT187" i="57"/>
  <c r="AX187" i="57"/>
  <c r="S100" i="75"/>
  <c r="AM100" i="75"/>
  <c r="N100" i="75"/>
  <c r="AF100" i="75"/>
  <c r="AZ100" i="75"/>
  <c r="W100" i="75"/>
  <c r="AK100" i="75"/>
  <c r="AJ100" i="75"/>
  <c r="AT100" i="75"/>
  <c r="X100" i="75"/>
  <c r="W189" i="58"/>
  <c r="AF189" i="58"/>
  <c r="AI189" i="58"/>
  <c r="AW191" i="45"/>
  <c r="AI191" i="45"/>
  <c r="AB191" i="45"/>
  <c r="AJ191" i="45"/>
  <c r="AO191" i="45"/>
  <c r="S193" i="57"/>
  <c r="AW193" i="57"/>
  <c r="AZ193" i="57"/>
  <c r="BF195" i="32"/>
  <c r="BE195" i="32"/>
  <c r="K195" i="32"/>
  <c r="AZ195" i="32"/>
  <c r="N187" i="32"/>
  <c r="BD187" i="32"/>
  <c r="AZ187" i="32"/>
  <c r="AB187" i="32"/>
  <c r="AK187" i="32"/>
  <c r="X187" i="32"/>
  <c r="J187" i="32"/>
  <c r="O187" i="32"/>
  <c r="T187" i="32"/>
  <c r="V187" i="32"/>
  <c r="H89" i="44"/>
  <c r="AE89" i="44" s="1"/>
  <c r="S859" i="20"/>
  <c r="H103" i="57"/>
  <c r="X103" i="57" s="1"/>
  <c r="H103" i="56"/>
  <c r="X103" i="56" s="1"/>
  <c r="H97" i="53"/>
  <c r="AA97" i="53" s="1"/>
  <c r="H134" i="56"/>
  <c r="J134" i="56" s="1"/>
  <c r="H121" i="24"/>
  <c r="R121" i="24" s="1"/>
  <c r="H116" i="57"/>
  <c r="AA116" i="57" s="1"/>
  <c r="H93" i="53"/>
  <c r="H120" i="24"/>
  <c r="R120" i="24" s="1"/>
  <c r="H100" i="45"/>
  <c r="AI100" i="45" s="1"/>
  <c r="H100" i="57"/>
  <c r="N19" i="54"/>
  <c r="J193" i="53"/>
  <c r="O194" i="53"/>
  <c r="AA195" i="32"/>
  <c r="T189" i="58"/>
  <c r="BB187" i="32"/>
  <c r="W187" i="32"/>
  <c r="R100" i="75"/>
  <c r="AW100" i="75"/>
  <c r="P196" i="45"/>
  <c r="AE196" i="45"/>
  <c r="T196" i="45"/>
  <c r="BE196" i="45"/>
  <c r="K196" i="45"/>
  <c r="AG195" i="58"/>
  <c r="AK195" i="58"/>
  <c r="AW187" i="57"/>
  <c r="AE187" i="57"/>
  <c r="AV187" i="57"/>
  <c r="AN187" i="57"/>
  <c r="AF187" i="57"/>
  <c r="BE187" i="57"/>
  <c r="AZ187" i="57"/>
  <c r="J187" i="53"/>
  <c r="O187" i="53"/>
  <c r="BA187" i="53"/>
  <c r="AR187" i="53"/>
  <c r="AJ187" i="53"/>
  <c r="BB187" i="53"/>
  <c r="AC187" i="44"/>
  <c r="AZ187" i="44"/>
  <c r="J187" i="44"/>
  <c r="BB187" i="44"/>
  <c r="AJ187" i="44"/>
  <c r="R187" i="44"/>
  <c r="AF187" i="44"/>
  <c r="AG187" i="44"/>
  <c r="AW187" i="44"/>
  <c r="H90" i="24"/>
  <c r="R90" i="24" s="1"/>
  <c r="S1146" i="20"/>
  <c r="H104" i="24"/>
  <c r="R104" i="24" s="1"/>
  <c r="H152" i="44"/>
  <c r="BE152" i="44" s="1"/>
  <c r="H133" i="45"/>
  <c r="H134" i="58"/>
  <c r="H120" i="58"/>
  <c r="R120" i="58" s="1"/>
  <c r="H93" i="56"/>
  <c r="H94" i="44"/>
  <c r="AT94" i="44" s="1"/>
  <c r="H100" i="56"/>
  <c r="H100" i="32"/>
  <c r="AS100" i="32" s="1"/>
  <c r="AK194" i="53"/>
  <c r="AB195" i="32"/>
  <c r="AG187" i="32"/>
  <c r="AT187" i="32"/>
  <c r="BE187" i="32"/>
  <c r="T100" i="75"/>
  <c r="AE100" i="75"/>
  <c r="AX195" i="32"/>
  <c r="R96" i="75"/>
  <c r="AN96" i="75"/>
  <c r="AJ96" i="75"/>
  <c r="AF96" i="75"/>
  <c r="S96" i="75"/>
  <c r="AC96" i="75"/>
  <c r="AI96" i="75"/>
  <c r="AR96" i="75"/>
  <c r="AX96" i="75"/>
  <c r="AV96" i="75"/>
  <c r="BB96" i="75"/>
  <c r="AE96" i="75"/>
  <c r="AK96" i="75"/>
  <c r="H207" i="44"/>
  <c r="H207" i="45"/>
  <c r="AH191" i="56"/>
  <c r="H96" i="24"/>
  <c r="R96" i="24" s="1"/>
  <c r="H89" i="56"/>
  <c r="H119" i="57"/>
  <c r="S119" i="57" s="1"/>
  <c r="BA194" i="53"/>
  <c r="P194" i="53"/>
  <c r="AZ194" i="53"/>
  <c r="AT193" i="57"/>
  <c r="R189" i="58"/>
  <c r="AB189" i="58"/>
  <c r="BD189" i="58"/>
  <c r="O189" i="45"/>
  <c r="O189" i="32"/>
  <c r="H313" i="75"/>
  <c r="H190" i="75"/>
  <c r="AG194" i="53"/>
  <c r="BF194" i="53"/>
  <c r="R194" i="53"/>
  <c r="AR194" i="53"/>
  <c r="L194" i="53"/>
  <c r="AW194" i="53"/>
  <c r="AF194" i="53"/>
  <c r="AV194" i="53"/>
  <c r="N194" i="53"/>
  <c r="AX194" i="53"/>
  <c r="X194" i="53"/>
  <c r="AB194" i="53"/>
  <c r="K194" i="53"/>
  <c r="AT194" i="53"/>
  <c r="AC194" i="53"/>
  <c r="AM194" i="53"/>
  <c r="AE194" i="53"/>
  <c r="AJ194" i="53"/>
  <c r="H119" i="75"/>
  <c r="H119" i="58"/>
  <c r="BE119" i="58" s="1"/>
  <c r="H119" i="44"/>
  <c r="BB119" i="44" s="1"/>
  <c r="S878" i="20"/>
  <c r="Y196" i="44"/>
  <c r="S804" i="20"/>
  <c r="H109" i="53"/>
  <c r="H144" i="32"/>
  <c r="H145" i="24"/>
  <c r="R145" i="24" s="1"/>
  <c r="H144" i="56"/>
  <c r="AG144" i="56" s="1"/>
  <c r="H81" i="53"/>
  <c r="H81" i="32"/>
  <c r="AV193" i="57"/>
  <c r="P193" i="57"/>
  <c r="AK193" i="57"/>
  <c r="K193" i="57"/>
  <c r="AJ193" i="57"/>
  <c r="BE193" i="57"/>
  <c r="BB193" i="57"/>
  <c r="AI193" i="57"/>
  <c r="H152" i="75"/>
  <c r="H152" i="53"/>
  <c r="H153" i="24"/>
  <c r="R153" i="24" s="1"/>
  <c r="H320" i="75"/>
  <c r="K189" i="58"/>
  <c r="BF189" i="58"/>
  <c r="AT189" i="58"/>
  <c r="AJ189" i="58"/>
  <c r="AG189" i="58"/>
  <c r="AA189" i="58"/>
  <c r="X189" i="58"/>
  <c r="S189" i="58"/>
  <c r="AW189" i="58"/>
  <c r="AX189" i="58"/>
  <c r="AR189" i="58"/>
  <c r="AU189" i="58" s="1"/>
  <c r="AK189" i="58"/>
  <c r="AE189" i="58"/>
  <c r="N189" i="58"/>
  <c r="L189" i="58"/>
  <c r="BE189" i="58"/>
  <c r="BB189" i="58"/>
  <c r="AV189" i="58"/>
  <c r="H89" i="75"/>
  <c r="H89" i="57"/>
  <c r="AR89" i="57" s="1"/>
  <c r="H89" i="32"/>
  <c r="S638" i="20"/>
  <c r="S942" i="20"/>
  <c r="H127" i="58"/>
  <c r="H130" i="75"/>
  <c r="H130" i="32"/>
  <c r="R130" i="32" s="1"/>
  <c r="H82" i="24"/>
  <c r="H81" i="45"/>
  <c r="H139" i="44"/>
  <c r="AM139" i="44" s="1"/>
  <c r="H89" i="58"/>
  <c r="AN89" i="58" s="1"/>
  <c r="H152" i="45"/>
  <c r="R152" i="45" s="1"/>
  <c r="H152" i="32"/>
  <c r="AW152" i="32" s="1"/>
  <c r="H119" i="53"/>
  <c r="K119" i="53" s="1"/>
  <c r="S194" i="53"/>
  <c r="BB194" i="53"/>
  <c r="J194" i="53"/>
  <c r="M194" i="53" s="1"/>
  <c r="AA194" i="53"/>
  <c r="AO194" i="53"/>
  <c r="AS193" i="57"/>
  <c r="X193" i="57"/>
  <c r="P189" i="58"/>
  <c r="AC189" i="58"/>
  <c r="AN189" i="58"/>
  <c r="BA189" i="58"/>
  <c r="J189" i="58"/>
  <c r="H109" i="44"/>
  <c r="R189" i="32"/>
  <c r="AN189" i="32"/>
  <c r="N189" i="32"/>
  <c r="AK189" i="32"/>
  <c r="AB189" i="32"/>
  <c r="AC189" i="32"/>
  <c r="W189" i="32"/>
  <c r="AR189" i="32"/>
  <c r="AW189" i="32"/>
  <c r="K189" i="32"/>
  <c r="H211" i="56"/>
  <c r="H211" i="53"/>
  <c r="AA211" i="53" s="1"/>
  <c r="H188" i="75"/>
  <c r="AF193" i="56"/>
  <c r="N193" i="56"/>
  <c r="BA193" i="56"/>
  <c r="H115" i="75"/>
  <c r="H115" i="53"/>
  <c r="BF115" i="53" s="1"/>
  <c r="AA78" i="75"/>
  <c r="L78" i="75"/>
  <c r="AK78" i="75"/>
  <c r="H81" i="58"/>
  <c r="AZ81" i="58" s="1"/>
  <c r="H81" i="44"/>
  <c r="AB81" i="44" s="1"/>
  <c r="H140" i="24"/>
  <c r="R140" i="24" s="1"/>
  <c r="H89" i="45"/>
  <c r="X89" i="45" s="1"/>
  <c r="H152" i="56"/>
  <c r="H115" i="32"/>
  <c r="AM115" i="32" s="1"/>
  <c r="H78" i="53"/>
  <c r="AV78" i="53" s="1"/>
  <c r="H119" i="45"/>
  <c r="AS119" i="45" s="1"/>
  <c r="T194" i="53"/>
  <c r="V194" i="53"/>
  <c r="AS194" i="53"/>
  <c r="W194" i="53"/>
  <c r="AB193" i="57"/>
  <c r="AO193" i="57"/>
  <c r="AM189" i="58"/>
  <c r="AZ189" i="58"/>
  <c r="O189" i="58"/>
  <c r="V189" i="58"/>
  <c r="AO189" i="58"/>
  <c r="AB189" i="45"/>
  <c r="AG189" i="32"/>
  <c r="BE189" i="32"/>
  <c r="H144" i="75"/>
  <c r="AA193" i="32"/>
  <c r="AZ193" i="32"/>
  <c r="BF100" i="75"/>
  <c r="AG100" i="75"/>
  <c r="AC100" i="75"/>
  <c r="AS100" i="75"/>
  <c r="BD100" i="75"/>
  <c r="J100" i="75"/>
  <c r="P100" i="75"/>
  <c r="AB96" i="75"/>
  <c r="X96" i="75"/>
  <c r="N96" i="75"/>
  <c r="BD96" i="75"/>
  <c r="AT96" i="75"/>
  <c r="AO96" i="75"/>
  <c r="BA96" i="75"/>
  <c r="AW96" i="75"/>
  <c r="AS96" i="75"/>
  <c r="AE195" i="32"/>
  <c r="AK195" i="32"/>
  <c r="AV195" i="32"/>
  <c r="V191" i="45"/>
  <c r="X191" i="45"/>
  <c r="AT191" i="45"/>
  <c r="BD191" i="45"/>
  <c r="O191" i="45"/>
  <c r="AF191" i="45"/>
  <c r="J191" i="45"/>
  <c r="BA161" i="75"/>
  <c r="AZ161" i="75"/>
  <c r="H290" i="75"/>
  <c r="AY191" i="56"/>
  <c r="AL343" i="75"/>
  <c r="H83" i="24"/>
  <c r="R83" i="24" s="1"/>
  <c r="H82" i="45"/>
  <c r="AW193" i="53"/>
  <c r="AJ193" i="53"/>
  <c r="BE193" i="53"/>
  <c r="AA193" i="53"/>
  <c r="AI193" i="53"/>
  <c r="AI191" i="44"/>
  <c r="AJ191" i="44"/>
  <c r="AT191" i="44"/>
  <c r="H141" i="32"/>
  <c r="W141" i="32" s="1"/>
  <c r="H82" i="44"/>
  <c r="W193" i="53"/>
  <c r="N193" i="53"/>
  <c r="L193" i="53"/>
  <c r="H97" i="57"/>
  <c r="BA97" i="57" s="1"/>
  <c r="AK195" i="45"/>
  <c r="K193" i="53"/>
  <c r="AG193" i="53"/>
  <c r="AM193" i="53"/>
  <c r="AS187" i="57"/>
  <c r="W187" i="57"/>
  <c r="AJ187" i="57"/>
  <c r="J187" i="57"/>
  <c r="L187" i="57"/>
  <c r="BD187" i="57"/>
  <c r="AN187" i="44"/>
  <c r="W187" i="44"/>
  <c r="BD187" i="44"/>
  <c r="L187" i="44"/>
  <c r="AB187" i="44"/>
  <c r="AN187" i="53"/>
  <c r="AC187" i="53"/>
  <c r="T187" i="53"/>
  <c r="AM187" i="53"/>
  <c r="AZ187" i="53"/>
  <c r="H319" i="75"/>
  <c r="H97" i="58"/>
  <c r="AO97" i="58" s="1"/>
  <c r="H97" i="45"/>
  <c r="BB187" i="57"/>
  <c r="BA187" i="57"/>
  <c r="AK187" i="57"/>
  <c r="AA187" i="57"/>
  <c r="AD187" i="57" s="1"/>
  <c r="K187" i="57"/>
  <c r="X187" i="57"/>
  <c r="V187" i="57"/>
  <c r="P187" i="57"/>
  <c r="AO187" i="57"/>
  <c r="P187" i="45"/>
  <c r="BF187" i="45"/>
  <c r="L187" i="45"/>
  <c r="AC187" i="45"/>
  <c r="AI187" i="45"/>
  <c r="AS187" i="45"/>
  <c r="AI187" i="53"/>
  <c r="AK187" i="53"/>
  <c r="AA187" i="53"/>
  <c r="AF187" i="53"/>
  <c r="X187" i="53"/>
  <c r="N187" i="53"/>
  <c r="AO187" i="53"/>
  <c r="AE187" i="53"/>
  <c r="AH187" i="53" s="1"/>
  <c r="AX187" i="53"/>
  <c r="AB187" i="53"/>
  <c r="K187" i="53"/>
  <c r="BF187" i="53"/>
  <c r="R187" i="53"/>
  <c r="BE187" i="53"/>
  <c r="H59" i="56"/>
  <c r="S398" i="20"/>
  <c r="H21" i="56"/>
  <c r="H21" i="57"/>
  <c r="AS187" i="44"/>
  <c r="AT187" i="44"/>
  <c r="AA187" i="44"/>
  <c r="K187" i="44"/>
  <c r="BF187" i="44"/>
  <c r="V187" i="44"/>
  <c r="AX187" i="44"/>
  <c r="P187" i="44"/>
  <c r="T187" i="44"/>
  <c r="H277" i="75"/>
  <c r="N277" i="75" s="1"/>
  <c r="H97" i="32"/>
  <c r="BD97" i="32" s="1"/>
  <c r="H97" i="44"/>
  <c r="AA97" i="44" s="1"/>
  <c r="H82" i="56"/>
  <c r="AS82" i="56" s="1"/>
  <c r="AS193" i="53"/>
  <c r="AN193" i="53"/>
  <c r="BD193" i="53"/>
  <c r="AF193" i="53"/>
  <c r="S187" i="57"/>
  <c r="N187" i="57"/>
  <c r="AI187" i="57"/>
  <c r="AG187" i="57"/>
  <c r="O187" i="57"/>
  <c r="R187" i="57"/>
  <c r="T187" i="57"/>
  <c r="AV187" i="44"/>
  <c r="AE187" i="44"/>
  <c r="AK187" i="44"/>
  <c r="AO187" i="44"/>
  <c r="AR187" i="44"/>
  <c r="O187" i="44"/>
  <c r="AI187" i="44"/>
  <c r="W187" i="53"/>
  <c r="P187" i="53"/>
  <c r="AV187" i="53"/>
  <c r="AT187" i="53"/>
  <c r="L187" i="53"/>
  <c r="H59" i="75"/>
  <c r="AE189" i="32"/>
  <c r="AM189" i="32"/>
  <c r="AJ189" i="32"/>
  <c r="L189" i="32"/>
  <c r="T189" i="32"/>
  <c r="AA189" i="32"/>
  <c r="AS189" i="32"/>
  <c r="V189" i="32"/>
  <c r="AT189" i="32"/>
  <c r="BD189" i="32"/>
  <c r="BA189" i="32"/>
  <c r="S189" i="32"/>
  <c r="AV189" i="32"/>
  <c r="BB189" i="32"/>
  <c r="AZ189" i="32"/>
  <c r="BF189" i="32"/>
  <c r="AF189" i="32"/>
  <c r="P189" i="32"/>
  <c r="S94" i="20"/>
  <c r="H21" i="45"/>
  <c r="H299" i="75"/>
  <c r="H116" i="75"/>
  <c r="H116" i="53"/>
  <c r="H116" i="44"/>
  <c r="AZ116" i="44" s="1"/>
  <c r="H165" i="45"/>
  <c r="H165" i="75"/>
  <c r="H165" i="44"/>
  <c r="H164" i="75"/>
  <c r="H164" i="44"/>
  <c r="BD164" i="44" s="1"/>
  <c r="H103" i="75"/>
  <c r="H103" i="58"/>
  <c r="AV103" i="58" s="1"/>
  <c r="H103" i="45"/>
  <c r="AF103" i="45" s="1"/>
  <c r="N187" i="45"/>
  <c r="H294" i="75"/>
  <c r="R187" i="45"/>
  <c r="AF126" i="75"/>
  <c r="AC126" i="75"/>
  <c r="H72" i="45"/>
  <c r="H72" i="44"/>
  <c r="X191" i="53"/>
  <c r="AB191" i="53"/>
  <c r="AA191" i="53"/>
  <c r="BB191" i="45"/>
  <c r="AN191" i="45"/>
  <c r="BE191" i="45"/>
  <c r="K191" i="45"/>
  <c r="AA191" i="45"/>
  <c r="P191" i="45"/>
  <c r="AM191" i="45"/>
  <c r="W191" i="45"/>
  <c r="AZ191" i="45"/>
  <c r="L191" i="45"/>
  <c r="AX191" i="45"/>
  <c r="AV191" i="45"/>
  <c r="S191" i="45"/>
  <c r="AC191" i="45"/>
  <c r="AG191" i="45"/>
  <c r="N191" i="45"/>
  <c r="T191" i="45"/>
  <c r="R191" i="45"/>
  <c r="BA191" i="45"/>
  <c r="AK191" i="45"/>
  <c r="BF191" i="45"/>
  <c r="AR191" i="45"/>
  <c r="AS191" i="45"/>
  <c r="AE191" i="45"/>
  <c r="AM191" i="58"/>
  <c r="BF191" i="58"/>
  <c r="U191" i="56"/>
  <c r="AD191" i="56"/>
  <c r="M343" i="75"/>
  <c r="AP191" i="56"/>
  <c r="H23" i="75"/>
  <c r="AS23" i="75" s="1"/>
  <c r="H24" i="24"/>
  <c r="R24" i="24" s="1"/>
  <c r="H232" i="75"/>
  <c r="H87" i="75"/>
  <c r="BE87" i="75" s="1"/>
  <c r="H87" i="58"/>
  <c r="H88" i="24"/>
  <c r="R88" i="24" s="1"/>
  <c r="H87" i="53"/>
  <c r="H87" i="32"/>
  <c r="AE87" i="32" s="1"/>
  <c r="AM191" i="44"/>
  <c r="AR191" i="44"/>
  <c r="W191" i="44"/>
  <c r="J191" i="44"/>
  <c r="N191" i="44"/>
  <c r="AC191" i="44"/>
  <c r="AZ191" i="44"/>
  <c r="AK191" i="44"/>
  <c r="AX191" i="44"/>
  <c r="V191" i="44"/>
  <c r="AS191" i="44"/>
  <c r="BD191" i="44"/>
  <c r="BE191" i="44"/>
  <c r="AN191" i="44"/>
  <c r="X191" i="44"/>
  <c r="AB191" i="44"/>
  <c r="L191" i="44"/>
  <c r="AG191" i="44"/>
  <c r="AF191" i="44"/>
  <c r="T191" i="44"/>
  <c r="AW191" i="44"/>
  <c r="BF191" i="44"/>
  <c r="AE191" i="44"/>
  <c r="K191" i="44"/>
  <c r="W191" i="58"/>
  <c r="AA191" i="58"/>
  <c r="AS191" i="58"/>
  <c r="R191" i="58"/>
  <c r="AF191" i="58"/>
  <c r="K191" i="58"/>
  <c r="O191" i="58"/>
  <c r="L191" i="58"/>
  <c r="AN191" i="58"/>
  <c r="P191" i="58"/>
  <c r="J191" i="58"/>
  <c r="N191" i="58"/>
  <c r="BD191" i="58"/>
  <c r="X191" i="58"/>
  <c r="AT191" i="58"/>
  <c r="AO191" i="58"/>
  <c r="AK191" i="58"/>
  <c r="AR191" i="58"/>
  <c r="S191" i="58"/>
  <c r="BB191" i="58"/>
  <c r="AW191" i="58"/>
  <c r="AG191" i="58"/>
  <c r="H87" i="56"/>
  <c r="AT87" i="56" s="1"/>
  <c r="AA191" i="44"/>
  <c r="O191" i="44"/>
  <c r="H300" i="75"/>
  <c r="AX191" i="58"/>
  <c r="V191" i="58"/>
  <c r="AI191" i="58"/>
  <c r="AE191" i="58"/>
  <c r="AJ191" i="58"/>
  <c r="H33" i="32"/>
  <c r="H119" i="24"/>
  <c r="R119" i="24" s="1"/>
  <c r="H82" i="32"/>
  <c r="AG82" i="32" s="1"/>
  <c r="H82" i="57"/>
  <c r="AF82" i="57" s="1"/>
  <c r="H87" i="44"/>
  <c r="P87" i="44" s="1"/>
  <c r="AV191" i="44"/>
  <c r="H112" i="75"/>
  <c r="S823" i="20"/>
  <c r="P191" i="44"/>
  <c r="R191" i="44"/>
  <c r="BA191" i="53"/>
  <c r="H302" i="75"/>
  <c r="AK191" i="53"/>
  <c r="BB191" i="44"/>
  <c r="AO191" i="44"/>
  <c r="S191" i="44"/>
  <c r="AZ191" i="58"/>
  <c r="S620" i="20"/>
  <c r="H118" i="45"/>
  <c r="H82" i="58"/>
  <c r="BD82" i="58" s="1"/>
  <c r="H87" i="45"/>
  <c r="AV87" i="45" s="1"/>
  <c r="H23" i="53"/>
  <c r="AW23" i="53" s="1"/>
  <c r="H363" i="75"/>
  <c r="H207" i="56"/>
  <c r="N207" i="56" s="1"/>
  <c r="H207" i="58"/>
  <c r="L207" i="58" s="1"/>
  <c r="S98" i="17"/>
  <c r="H207" i="57"/>
  <c r="H79" i="75"/>
  <c r="H79" i="53"/>
  <c r="K79" i="53" s="1"/>
  <c r="H80" i="24"/>
  <c r="R80" i="24" s="1"/>
  <c r="BA191" i="44"/>
  <c r="AV191" i="58"/>
  <c r="H54" i="44"/>
  <c r="AI54" i="44" s="1"/>
  <c r="H54" i="53"/>
  <c r="H54" i="32"/>
  <c r="AO187" i="45"/>
  <c r="O187" i="45"/>
  <c r="BD187" i="45"/>
  <c r="J187" i="45"/>
  <c r="AT187" i="45"/>
  <c r="AG187" i="45"/>
  <c r="AN187" i="45"/>
  <c r="AE187" i="45"/>
  <c r="X187" i="45"/>
  <c r="AX187" i="45"/>
  <c r="AB187" i="45"/>
  <c r="AM187" i="45"/>
  <c r="K187" i="45"/>
  <c r="AV187" i="45"/>
  <c r="V187" i="45"/>
  <c r="H59" i="45"/>
  <c r="H59" i="58"/>
  <c r="H59" i="53"/>
  <c r="H60" i="24"/>
  <c r="R60" i="24" s="1"/>
  <c r="H59" i="44"/>
  <c r="H59" i="57"/>
  <c r="BB59" i="57" s="1"/>
  <c r="H59" i="32"/>
  <c r="H22" i="24"/>
  <c r="H21" i="58"/>
  <c r="H21" i="44"/>
  <c r="H21" i="75"/>
  <c r="H21" i="32"/>
  <c r="K21" i="32" s="1"/>
  <c r="H21" i="53"/>
  <c r="H159" i="58"/>
  <c r="H159" i="44"/>
  <c r="AH343" i="75"/>
  <c r="BC343" i="75"/>
  <c r="Y191" i="56"/>
  <c r="BA189" i="44"/>
  <c r="O189" i="44"/>
  <c r="J189" i="44"/>
  <c r="H153" i="75"/>
  <c r="H153" i="58"/>
  <c r="R153" i="58" s="1"/>
  <c r="H153" i="53"/>
  <c r="AV153" i="53" s="1"/>
  <c r="H153" i="44"/>
  <c r="P153" i="44" s="1"/>
  <c r="H153" i="45"/>
  <c r="AX153" i="45" s="1"/>
  <c r="AE193" i="57"/>
  <c r="BD193" i="57"/>
  <c r="AN193" i="57"/>
  <c r="AX193" i="57"/>
  <c r="W193" i="57"/>
  <c r="T193" i="57"/>
  <c r="L193" i="57"/>
  <c r="AR193" i="57"/>
  <c r="AA193" i="57"/>
  <c r="V193" i="57"/>
  <c r="AM193" i="57"/>
  <c r="N193" i="57"/>
  <c r="AG193" i="57"/>
  <c r="BF193" i="57"/>
  <c r="AC193" i="57"/>
  <c r="AF193" i="57"/>
  <c r="O193" i="57"/>
  <c r="J193" i="57"/>
  <c r="R193" i="57"/>
  <c r="BA193" i="57"/>
  <c r="S1045" i="20"/>
  <c r="H139" i="57"/>
  <c r="H139" i="58"/>
  <c r="AJ139" i="58" s="1"/>
  <c r="H139" i="75"/>
  <c r="AT139" i="75" s="1"/>
  <c r="H139" i="56"/>
  <c r="N139" i="56" s="1"/>
  <c r="H139" i="45"/>
  <c r="BB139" i="45" s="1"/>
  <c r="H256" i="75"/>
  <c r="N113" i="75"/>
  <c r="AC113" i="75"/>
  <c r="P113" i="75"/>
  <c r="H275" i="75"/>
  <c r="N275" i="75" s="1"/>
  <c r="H243" i="75"/>
  <c r="W243" i="75" s="1"/>
  <c r="H276" i="75"/>
  <c r="H169" i="75"/>
  <c r="H170" i="75"/>
  <c r="H120" i="57"/>
  <c r="AK120" i="57" s="1"/>
  <c r="H113" i="57"/>
  <c r="S113" i="57" s="1"/>
  <c r="BF193" i="56"/>
  <c r="BF195" i="44"/>
  <c r="X195" i="44"/>
  <c r="AJ195" i="44"/>
  <c r="P195" i="58"/>
  <c r="AJ195" i="58"/>
  <c r="X195" i="58"/>
  <c r="W187" i="56"/>
  <c r="AJ187" i="56"/>
  <c r="S187" i="56"/>
  <c r="AW187" i="56"/>
  <c r="AV187" i="56"/>
  <c r="O187" i="56"/>
  <c r="AZ187" i="56"/>
  <c r="AX187" i="56"/>
  <c r="J187" i="56"/>
  <c r="AI187" i="32"/>
  <c r="L187" i="32"/>
  <c r="AN187" i="32"/>
  <c r="AE187" i="32"/>
  <c r="AV187" i="32"/>
  <c r="AJ187" i="32"/>
  <c r="R187" i="32"/>
  <c r="P187" i="32"/>
  <c r="K187" i="32"/>
  <c r="H120" i="44"/>
  <c r="W120" i="44" s="1"/>
  <c r="H113" i="32"/>
  <c r="L113" i="32" s="1"/>
  <c r="BE193" i="56"/>
  <c r="AB195" i="44"/>
  <c r="AE195" i="44"/>
  <c r="AV195" i="58"/>
  <c r="AX195" i="58"/>
  <c r="V187" i="56"/>
  <c r="L187" i="56"/>
  <c r="X187" i="56"/>
  <c r="AK187" i="56"/>
  <c r="AM187" i="56"/>
  <c r="AF187" i="56"/>
  <c r="AB187" i="56"/>
  <c r="T187" i="56"/>
  <c r="AF187" i="32"/>
  <c r="AA187" i="32"/>
  <c r="AR187" i="32"/>
  <c r="AO187" i="32"/>
  <c r="BF187" i="32"/>
  <c r="AX187" i="32"/>
  <c r="BA187" i="32"/>
  <c r="AC187" i="32"/>
  <c r="H109" i="57"/>
  <c r="H110" i="24"/>
  <c r="R110" i="24" s="1"/>
  <c r="H109" i="32"/>
  <c r="H109" i="45"/>
  <c r="H109" i="58"/>
  <c r="H109" i="75"/>
  <c r="W109" i="75" s="1"/>
  <c r="H109" i="56"/>
  <c r="H144" i="45"/>
  <c r="AZ144" i="45" s="1"/>
  <c r="H144" i="44"/>
  <c r="AR144" i="44" s="1"/>
  <c r="H144" i="58"/>
  <c r="H54" i="75"/>
  <c r="H54" i="56"/>
  <c r="J54" i="56" s="1"/>
  <c r="T195" i="32"/>
  <c r="V195" i="32"/>
  <c r="S195" i="32"/>
  <c r="AI195" i="32"/>
  <c r="AF195" i="32"/>
  <c r="AG195" i="32"/>
  <c r="X195" i="32"/>
  <c r="AC195" i="32"/>
  <c r="AM195" i="32"/>
  <c r="Q343" i="75"/>
  <c r="AE191" i="57"/>
  <c r="AB191" i="57"/>
  <c r="AU191" i="56"/>
  <c r="BG191" i="56"/>
  <c r="AD343" i="75"/>
  <c r="AP343" i="75"/>
  <c r="U351" i="75"/>
  <c r="AU343" i="75"/>
  <c r="U343" i="75"/>
  <c r="AL191" i="56"/>
  <c r="M191" i="56"/>
  <c r="BE191" i="58"/>
  <c r="AC191" i="58"/>
  <c r="AB191" i="58"/>
  <c r="BA191" i="58"/>
  <c r="H63" i="32"/>
  <c r="H63" i="58"/>
  <c r="H63" i="53"/>
  <c r="AX63" i="53" s="1"/>
  <c r="H63" i="56"/>
  <c r="AT63" i="56" s="1"/>
  <c r="H63" i="57"/>
  <c r="H64" i="24"/>
  <c r="R64" i="24" s="1"/>
  <c r="H183" i="75"/>
  <c r="BF191" i="57"/>
  <c r="AZ191" i="57"/>
  <c r="AV191" i="57"/>
  <c r="BE191" i="57"/>
  <c r="AF191" i="57"/>
  <c r="T191" i="57"/>
  <c r="AX191" i="57"/>
  <c r="AW191" i="57"/>
  <c r="AG191" i="57"/>
  <c r="BD191" i="57"/>
  <c r="W191" i="57"/>
  <c r="AI191" i="57"/>
  <c r="AO191" i="57"/>
  <c r="AR191" i="57"/>
  <c r="BA191" i="57"/>
  <c r="J191" i="57"/>
  <c r="AJ191" i="57"/>
  <c r="AT191" i="57"/>
  <c r="AM191" i="57"/>
  <c r="O191" i="57"/>
  <c r="X191" i="57"/>
  <c r="BB191" i="57"/>
  <c r="AS191" i="57"/>
  <c r="AN191" i="57"/>
  <c r="R191" i="57"/>
  <c r="N191" i="57"/>
  <c r="AC191" i="57"/>
  <c r="L191" i="57"/>
  <c r="AM195" i="45"/>
  <c r="AW193" i="56"/>
  <c r="BB193" i="56"/>
  <c r="H201" i="45"/>
  <c r="H200" i="45" s="1"/>
  <c r="AC357" i="75"/>
  <c r="AC356" i="75" s="1"/>
  <c r="BE357" i="75"/>
  <c r="BE356" i="75" s="1"/>
  <c r="AE113" i="75"/>
  <c r="AB113" i="75"/>
  <c r="AJ113" i="75"/>
  <c r="H63" i="75"/>
  <c r="S191" i="57"/>
  <c r="K191" i="57"/>
  <c r="AL351" i="75"/>
  <c r="Y343" i="75"/>
  <c r="AY351" i="75"/>
  <c r="H172" i="75"/>
  <c r="L191" i="53"/>
  <c r="AO191" i="53"/>
  <c r="W191" i="53"/>
  <c r="O191" i="53"/>
  <c r="BF191" i="53"/>
  <c r="AG191" i="53"/>
  <c r="BD191" i="53"/>
  <c r="AM191" i="53"/>
  <c r="N191" i="53"/>
  <c r="S191" i="53"/>
  <c r="K191" i="53"/>
  <c r="AE191" i="53"/>
  <c r="BE191" i="53"/>
  <c r="R191" i="53"/>
  <c r="AV191" i="53"/>
  <c r="V191" i="53"/>
  <c r="T191" i="53"/>
  <c r="AN191" i="53"/>
  <c r="AZ191" i="53"/>
  <c r="AJ191" i="53"/>
  <c r="AF191" i="53"/>
  <c r="J191" i="53"/>
  <c r="BB191" i="53"/>
  <c r="AX191" i="53"/>
  <c r="AC191" i="53"/>
  <c r="AI191" i="53"/>
  <c r="AW191" i="53"/>
  <c r="S869" i="20"/>
  <c r="S850" i="20"/>
  <c r="H118" i="57"/>
  <c r="H115" i="56"/>
  <c r="AW115" i="56" s="1"/>
  <c r="H115" i="45"/>
  <c r="H122" i="44"/>
  <c r="H113" i="44"/>
  <c r="AG113" i="44" s="1"/>
  <c r="H113" i="53"/>
  <c r="AF113" i="53" s="1"/>
  <c r="H138" i="57"/>
  <c r="AW138" i="57" s="1"/>
  <c r="AB195" i="45"/>
  <c r="AB195" i="56"/>
  <c r="X193" i="56"/>
  <c r="V193" i="56"/>
  <c r="T193" i="56"/>
  <c r="AE193" i="56"/>
  <c r="AK193" i="56"/>
  <c r="H202" i="24"/>
  <c r="AZ196" i="45"/>
  <c r="J196" i="45"/>
  <c r="S196" i="45"/>
  <c r="AG196" i="45"/>
  <c r="AO196" i="45"/>
  <c r="AX357" i="75"/>
  <c r="AX356" i="75" s="1"/>
  <c r="O357" i="75"/>
  <c r="O356" i="75" s="1"/>
  <c r="AO357" i="75"/>
  <c r="AO356" i="75" s="1"/>
  <c r="S113" i="75"/>
  <c r="R113" i="75"/>
  <c r="P191" i="53"/>
  <c r="AA191" i="57"/>
  <c r="V191" i="57"/>
  <c r="AS191" i="53"/>
  <c r="AX113" i="75"/>
  <c r="AV113" i="75"/>
  <c r="AT113" i="75"/>
  <c r="AZ113" i="75"/>
  <c r="W113" i="75"/>
  <c r="AM113" i="75"/>
  <c r="BE113" i="75"/>
  <c r="BF113" i="75"/>
  <c r="BD113" i="75"/>
  <c r="J113" i="75"/>
  <c r="K113" i="75"/>
  <c r="AG113" i="75"/>
  <c r="O113" i="75"/>
  <c r="H68" i="75"/>
  <c r="H68" i="45"/>
  <c r="H68" i="53"/>
  <c r="H68" i="56"/>
  <c r="BD68" i="56" s="1"/>
  <c r="H68" i="57"/>
  <c r="H68" i="32"/>
  <c r="H68" i="58"/>
  <c r="H66" i="57"/>
  <c r="H66" i="44"/>
  <c r="L66" i="44" s="1"/>
  <c r="H113" i="58"/>
  <c r="H114" i="24"/>
  <c r="R114" i="24" s="1"/>
  <c r="H138" i="44"/>
  <c r="J138" i="44" s="1"/>
  <c r="AR195" i="45"/>
  <c r="AZ193" i="56"/>
  <c r="AV193" i="56"/>
  <c r="I822" i="20"/>
  <c r="S822" i="20" s="1"/>
  <c r="H118" i="53"/>
  <c r="AJ118" i="53" s="1"/>
  <c r="H115" i="57"/>
  <c r="K115" i="57" s="1"/>
  <c r="H115" i="44"/>
  <c r="S115" i="44" s="1"/>
  <c r="S832" i="20"/>
  <c r="H113" i="45"/>
  <c r="AA113" i="45" s="1"/>
  <c r="H113" i="56"/>
  <c r="AG113" i="56" s="1"/>
  <c r="P195" i="45"/>
  <c r="AI193" i="56"/>
  <c r="S193" i="56"/>
  <c r="L193" i="56"/>
  <c r="R193" i="56"/>
  <c r="AC193" i="56"/>
  <c r="S73" i="17"/>
  <c r="H201" i="56"/>
  <c r="H201" i="57"/>
  <c r="AS201" i="57" s="1"/>
  <c r="AS200" i="57" s="1"/>
  <c r="O196" i="45"/>
  <c r="AB196" i="45"/>
  <c r="AM196" i="45"/>
  <c r="BA196" i="45"/>
  <c r="K357" i="75"/>
  <c r="K356" i="75" s="1"/>
  <c r="AM357" i="75"/>
  <c r="AM356" i="75" s="1"/>
  <c r="AK113" i="75"/>
  <c r="AS113" i="75"/>
  <c r="AF113" i="75"/>
  <c r="X113" i="75"/>
  <c r="S463" i="20"/>
  <c r="S426" i="20"/>
  <c r="H185" i="75"/>
  <c r="H68" i="44"/>
  <c r="H63" i="45"/>
  <c r="H30" i="24"/>
  <c r="R30" i="24" s="1"/>
  <c r="S57" i="20"/>
  <c r="H16" i="57"/>
  <c r="H17" i="24"/>
  <c r="R17" i="24" s="1"/>
  <c r="AK191" i="57"/>
  <c r="AR191" i="53"/>
  <c r="AT191" i="53"/>
  <c r="H159" i="24"/>
  <c r="R159" i="24" s="1"/>
  <c r="H158" i="44"/>
  <c r="H251" i="75"/>
  <c r="H62" i="32"/>
  <c r="H63" i="24"/>
  <c r="R63" i="24" s="1"/>
  <c r="H51" i="57"/>
  <c r="H51" i="32"/>
  <c r="R51" i="32" s="1"/>
  <c r="AH196" i="44"/>
  <c r="M351" i="75"/>
  <c r="Y351" i="75"/>
  <c r="P56" i="57"/>
  <c r="J56" i="57"/>
  <c r="BE56" i="57"/>
  <c r="BD56" i="57"/>
  <c r="AT56" i="57"/>
  <c r="AI56" i="57"/>
  <c r="AC56" i="57"/>
  <c r="X56" i="57"/>
  <c r="R56" i="57"/>
  <c r="O56" i="57"/>
  <c r="AS56" i="57"/>
  <c r="AX56" i="57"/>
  <c r="AM56" i="57"/>
  <c r="AG56" i="57"/>
  <c r="AB56" i="57"/>
  <c r="L56" i="57"/>
  <c r="W56" i="57"/>
  <c r="BA56" i="57"/>
  <c r="AN56" i="57"/>
  <c r="AF56" i="57"/>
  <c r="S56" i="57"/>
  <c r="AZ56" i="57"/>
  <c r="AE56" i="57"/>
  <c r="AA56" i="57"/>
  <c r="AW56" i="57"/>
  <c r="AR56" i="57"/>
  <c r="AJ56" i="57"/>
  <c r="N56" i="57"/>
  <c r="BF56" i="57"/>
  <c r="BB56" i="57"/>
  <c r="AK56" i="57"/>
  <c r="T56" i="57"/>
  <c r="K56" i="57"/>
  <c r="AV56" i="57"/>
  <c r="V56" i="57"/>
  <c r="AO56" i="57"/>
  <c r="AE195" i="53"/>
  <c r="BA195" i="53"/>
  <c r="AT195" i="53"/>
  <c r="AR195" i="53"/>
  <c r="N195" i="53"/>
  <c r="AB195" i="53"/>
  <c r="AZ195" i="53"/>
  <c r="AM195" i="53"/>
  <c r="AC195" i="53"/>
  <c r="AJ195" i="53"/>
  <c r="K195" i="53"/>
  <c r="BD195" i="53"/>
  <c r="W195" i="53"/>
  <c r="H171" i="75"/>
  <c r="H122" i="75"/>
  <c r="H122" i="32"/>
  <c r="H122" i="53"/>
  <c r="AZ122" i="53" s="1"/>
  <c r="H122" i="58"/>
  <c r="V122" i="58" s="1"/>
  <c r="H122" i="45"/>
  <c r="H258" i="75"/>
  <c r="BA258" i="75" s="1"/>
  <c r="H156" i="56"/>
  <c r="H156" i="32"/>
  <c r="H156" i="57"/>
  <c r="AW156" i="57" s="1"/>
  <c r="H156" i="75"/>
  <c r="H177" i="75"/>
  <c r="H88" i="75"/>
  <c r="H88" i="53"/>
  <c r="S629" i="20"/>
  <c r="H88" i="58"/>
  <c r="H89" i="24"/>
  <c r="R89" i="24" s="1"/>
  <c r="H122" i="56"/>
  <c r="O122" i="56" s="1"/>
  <c r="H156" i="44"/>
  <c r="AA156" i="44" s="1"/>
  <c r="H91" i="75"/>
  <c r="S656" i="20"/>
  <c r="H91" i="53"/>
  <c r="AG91" i="53" s="1"/>
  <c r="H91" i="32"/>
  <c r="AB91" i="32" s="1"/>
  <c r="H91" i="58"/>
  <c r="V91" i="58" s="1"/>
  <c r="H92" i="24"/>
  <c r="R92" i="24" s="1"/>
  <c r="H77" i="32"/>
  <c r="AB77" i="32" s="1"/>
  <c r="H77" i="58"/>
  <c r="BD77" i="58" s="1"/>
  <c r="H287" i="75"/>
  <c r="H56" i="45"/>
  <c r="H56" i="44"/>
  <c r="AR56" i="44" s="1"/>
  <c r="H57" i="24"/>
  <c r="R57" i="24" s="1"/>
  <c r="H56" i="56"/>
  <c r="H56" i="75"/>
  <c r="X56" i="75" s="1"/>
  <c r="H56" i="58"/>
  <c r="H56" i="32"/>
  <c r="S371" i="20"/>
  <c r="H56" i="53"/>
  <c r="AC56" i="53" s="1"/>
  <c r="H91" i="44"/>
  <c r="P91" i="44" s="1"/>
  <c r="H77" i="56"/>
  <c r="H91" i="45"/>
  <c r="H88" i="32"/>
  <c r="T88" i="32" s="1"/>
  <c r="H122" i="57"/>
  <c r="AO122" i="57" s="1"/>
  <c r="AV189" i="44"/>
  <c r="L189" i="44"/>
  <c r="K189" i="44"/>
  <c r="BB189" i="44"/>
  <c r="V195" i="53"/>
  <c r="H26" i="75"/>
  <c r="H26" i="32"/>
  <c r="H137" i="45"/>
  <c r="AJ137" i="45" s="1"/>
  <c r="H137" i="58"/>
  <c r="H269" i="75"/>
  <c r="H274" i="75"/>
  <c r="O274" i="75" s="1"/>
  <c r="AV195" i="45"/>
  <c r="T195" i="45"/>
  <c r="AG195" i="45"/>
  <c r="BE195" i="45"/>
  <c r="AI195" i="45"/>
  <c r="AA195" i="45"/>
  <c r="R195" i="45"/>
  <c r="O195" i="45"/>
  <c r="AW195" i="45"/>
  <c r="BA195" i="56"/>
  <c r="BF195" i="56"/>
  <c r="O195" i="56"/>
  <c r="N195" i="56"/>
  <c r="L195" i="56"/>
  <c r="BD195" i="56"/>
  <c r="AM195" i="56"/>
  <c r="BB195" i="56"/>
  <c r="T195" i="56"/>
  <c r="AO195" i="56"/>
  <c r="AN195" i="56"/>
  <c r="W195" i="56"/>
  <c r="S195" i="56"/>
  <c r="U195" i="56" s="1"/>
  <c r="AW195" i="56"/>
  <c r="AF195" i="56"/>
  <c r="AE195" i="56"/>
  <c r="AK195" i="56"/>
  <c r="P195" i="56"/>
  <c r="BE195" i="56"/>
  <c r="AC195" i="56"/>
  <c r="J195" i="56"/>
  <c r="AI195" i="56"/>
  <c r="AX195" i="56"/>
  <c r="AJ195" i="56"/>
  <c r="AV195" i="56"/>
  <c r="AT195" i="56"/>
  <c r="H58" i="75"/>
  <c r="H58" i="56"/>
  <c r="H58" i="44"/>
  <c r="H58" i="57"/>
  <c r="H58" i="32"/>
  <c r="H58" i="58"/>
  <c r="S389" i="20"/>
  <c r="H58" i="45"/>
  <c r="H59" i="24"/>
  <c r="R59" i="24" s="1"/>
  <c r="AN195" i="57"/>
  <c r="AV195" i="57"/>
  <c r="S195" i="57"/>
  <c r="AK195" i="57"/>
  <c r="AJ195" i="57"/>
  <c r="AO195" i="57"/>
  <c r="AW195" i="57"/>
  <c r="BF195" i="57"/>
  <c r="P195" i="57"/>
  <c r="T195" i="57"/>
  <c r="V195" i="57"/>
  <c r="BB195" i="57"/>
  <c r="AC195" i="57"/>
  <c r="BA195" i="57"/>
  <c r="AT195" i="57"/>
  <c r="AG195" i="57"/>
  <c r="AF195" i="57"/>
  <c r="K195" i="57"/>
  <c r="AR195" i="57"/>
  <c r="BD195" i="57"/>
  <c r="W195" i="57"/>
  <c r="AB195" i="57"/>
  <c r="X195" i="57"/>
  <c r="AS195" i="57"/>
  <c r="R195" i="57"/>
  <c r="J195" i="57"/>
  <c r="AZ195" i="57"/>
  <c r="AA195" i="57"/>
  <c r="O195" i="57"/>
  <c r="BG343" i="75"/>
  <c r="H20" i="44"/>
  <c r="H20" i="53"/>
  <c r="AT20" i="53" s="1"/>
  <c r="S85" i="20"/>
  <c r="H20" i="56"/>
  <c r="P20" i="56" s="1"/>
  <c r="H20" i="45"/>
  <c r="AY343" i="75"/>
  <c r="AC195" i="45"/>
  <c r="AF195" i="45"/>
  <c r="J195" i="45"/>
  <c r="X195" i="45"/>
  <c r="AO195" i="45"/>
  <c r="S195" i="45"/>
  <c r="AE195" i="45"/>
  <c r="AA195" i="56"/>
  <c r="AI195" i="57"/>
  <c r="H21" i="24"/>
  <c r="R21" i="24" s="1"/>
  <c r="AE195" i="57"/>
  <c r="AX195" i="57"/>
  <c r="H367" i="75"/>
  <c r="S112" i="17"/>
  <c r="H211" i="57"/>
  <c r="AM211" i="57" s="1"/>
  <c r="H212" i="24"/>
  <c r="H211" i="24" s="1"/>
  <c r="R211" i="24" s="1"/>
  <c r="H211" i="45"/>
  <c r="H211" i="58"/>
  <c r="H211" i="32"/>
  <c r="AO211" i="32" s="1"/>
  <c r="AO210" i="32" s="1"/>
  <c r="H195" i="75"/>
  <c r="AB195" i="58"/>
  <c r="AZ195" i="58"/>
  <c r="W195" i="58"/>
  <c r="AA195" i="58"/>
  <c r="BE195" i="58"/>
  <c r="AS195" i="58"/>
  <c r="N195" i="58"/>
  <c r="AI195" i="58"/>
  <c r="O195" i="58"/>
  <c r="AX195" i="44"/>
  <c r="T195" i="44"/>
  <c r="P195" i="44"/>
  <c r="AS195" i="44"/>
  <c r="AV195" i="44"/>
  <c r="R195" i="44"/>
  <c r="BD195" i="44"/>
  <c r="AT195" i="44"/>
  <c r="BA195" i="44"/>
  <c r="W187" i="58"/>
  <c r="V187" i="58"/>
  <c r="AA187" i="58"/>
  <c r="AT187" i="58"/>
  <c r="BD187" i="58"/>
  <c r="AJ187" i="58"/>
  <c r="K187" i="58"/>
  <c r="AI187" i="58"/>
  <c r="AN187" i="58"/>
  <c r="R187" i="58"/>
  <c r="S187" i="58"/>
  <c r="AS187" i="58"/>
  <c r="X187" i="58"/>
  <c r="AX187" i="58"/>
  <c r="N187" i="58"/>
  <c r="AG187" i="58"/>
  <c r="T187" i="58"/>
  <c r="AF187" i="58"/>
  <c r="AM187" i="58"/>
  <c r="P187" i="58"/>
  <c r="L187" i="58"/>
  <c r="BF187" i="58"/>
  <c r="AE187" i="58"/>
  <c r="O187" i="58"/>
  <c r="BE187" i="58"/>
  <c r="J187" i="58"/>
  <c r="AK187" i="58"/>
  <c r="AV187" i="58"/>
  <c r="BA187" i="58"/>
  <c r="AO187" i="58"/>
  <c r="AC187" i="58"/>
  <c r="AB187" i="58"/>
  <c r="AR187" i="58"/>
  <c r="AZ187" i="58"/>
  <c r="H246" i="75"/>
  <c r="S103" i="20"/>
  <c r="H22" i="32"/>
  <c r="AS22" i="32" s="1"/>
  <c r="H22" i="57"/>
  <c r="H22" i="45"/>
  <c r="H22" i="44"/>
  <c r="H22" i="58"/>
  <c r="H22" i="75"/>
  <c r="H22" i="56"/>
  <c r="AT195" i="45"/>
  <c r="L195" i="45"/>
  <c r="K195" i="45"/>
  <c r="W195" i="45"/>
  <c r="AN195" i="45"/>
  <c r="BA195" i="45"/>
  <c r="AJ195" i="45"/>
  <c r="AS195" i="56"/>
  <c r="AR195" i="56"/>
  <c r="V195" i="44"/>
  <c r="AO195" i="44"/>
  <c r="AR195" i="44"/>
  <c r="AU195" i="44" s="1"/>
  <c r="AK195" i="44"/>
  <c r="S195" i="44"/>
  <c r="AW195" i="44"/>
  <c r="W195" i="44"/>
  <c r="BB195" i="58"/>
  <c r="AC195" i="58"/>
  <c r="AW195" i="58"/>
  <c r="T195" i="58"/>
  <c r="L195" i="58"/>
  <c r="BF195" i="58"/>
  <c r="AR195" i="58"/>
  <c r="N195" i="57"/>
  <c r="H211" i="44"/>
  <c r="H20" i="57"/>
  <c r="H20" i="75"/>
  <c r="H264" i="75"/>
  <c r="BE195" i="57"/>
  <c r="H22" i="53"/>
  <c r="AN196" i="57"/>
  <c r="BB196" i="57"/>
  <c r="H257" i="75"/>
  <c r="AR257" i="75" s="1"/>
  <c r="L195" i="57"/>
  <c r="AW187" i="58"/>
  <c r="H20" i="24"/>
  <c r="H19" i="45"/>
  <c r="H19" i="32"/>
  <c r="H19" i="56"/>
  <c r="K19" i="56" s="1"/>
  <c r="H19" i="75"/>
  <c r="H19" i="44"/>
  <c r="H19" i="58"/>
  <c r="H245" i="75"/>
  <c r="AK245" i="75" s="1"/>
  <c r="BB195" i="45"/>
  <c r="AS195" i="45"/>
  <c r="AZ195" i="45"/>
  <c r="BF195" i="45"/>
  <c r="V195" i="45"/>
  <c r="BD195" i="45"/>
  <c r="AZ195" i="56"/>
  <c r="K195" i="56"/>
  <c r="J195" i="44"/>
  <c r="AM195" i="44"/>
  <c r="BE195" i="44"/>
  <c r="BB195" i="44"/>
  <c r="AN195" i="44"/>
  <c r="AI195" i="44"/>
  <c r="BD195" i="58"/>
  <c r="AF195" i="58"/>
  <c r="AT195" i="58"/>
  <c r="V195" i="58"/>
  <c r="AE195" i="58"/>
  <c r="AN195" i="58"/>
  <c r="K195" i="58"/>
  <c r="I111" i="17"/>
  <c r="S111" i="17" s="1"/>
  <c r="H20" i="58"/>
  <c r="H255" i="75"/>
  <c r="H301" i="75"/>
  <c r="AB193" i="32"/>
  <c r="K193" i="32"/>
  <c r="H58" i="53"/>
  <c r="O58" i="53" s="1"/>
  <c r="H19" i="57"/>
  <c r="S730" i="20"/>
  <c r="H101" i="75"/>
  <c r="T101" i="75" s="1"/>
  <c r="H158" i="75"/>
  <c r="H158" i="32"/>
  <c r="H158" i="57"/>
  <c r="H158" i="58"/>
  <c r="H158" i="45"/>
  <c r="AK158" i="45" s="1"/>
  <c r="S1192" i="20"/>
  <c r="AN113" i="75"/>
  <c r="V113" i="75"/>
  <c r="L113" i="75"/>
  <c r="BB113" i="75"/>
  <c r="AR113" i="75"/>
  <c r="AI113" i="75"/>
  <c r="AO113" i="75"/>
  <c r="BA113" i="75"/>
  <c r="AW113" i="75"/>
  <c r="H72" i="57"/>
  <c r="H72" i="58"/>
  <c r="AO72" i="58" s="1"/>
  <c r="H72" i="24"/>
  <c r="R72" i="24" s="1"/>
  <c r="H72" i="56"/>
  <c r="H182" i="75"/>
  <c r="O100" i="75"/>
  <c r="AO100" i="75"/>
  <c r="BA100" i="75"/>
  <c r="AA100" i="75"/>
  <c r="V100" i="75"/>
  <c r="L100" i="75"/>
  <c r="BB100" i="75"/>
  <c r="AR100" i="75"/>
  <c r="AN100" i="75"/>
  <c r="B19" i="54"/>
  <c r="F33" i="17" s="1"/>
  <c r="F325" i="75" s="1"/>
  <c r="H325" i="75" s="1"/>
  <c r="AP351" i="75"/>
  <c r="AD351" i="75"/>
  <c r="BC351" i="75"/>
  <c r="BG351" i="75"/>
  <c r="AU351" i="75"/>
  <c r="BA187" i="45"/>
  <c r="T187" i="45"/>
  <c r="AF187" i="45"/>
  <c r="AK187" i="45"/>
  <c r="W187" i="45"/>
  <c r="AW187" i="45"/>
  <c r="AZ187" i="45"/>
  <c r="AJ187" i="45"/>
  <c r="S187" i="45"/>
  <c r="AR187" i="45"/>
  <c r="AO131" i="75"/>
  <c r="AM131" i="75"/>
  <c r="AK131" i="75"/>
  <c r="AI131" i="75"/>
  <c r="AN131" i="75"/>
  <c r="AJ131" i="75"/>
  <c r="T131" i="75"/>
  <c r="J131" i="75"/>
  <c r="AZ131" i="75"/>
  <c r="BF131" i="75"/>
  <c r="BE131" i="75"/>
  <c r="BA131" i="75"/>
  <c r="AW131" i="75"/>
  <c r="AS131" i="75"/>
  <c r="AX131" i="75"/>
  <c r="AV131" i="75"/>
  <c r="AF131" i="75"/>
  <c r="R131" i="75"/>
  <c r="H197" i="75"/>
  <c r="BD94" i="75"/>
  <c r="AK94" i="75"/>
  <c r="AB94" i="75"/>
  <c r="BA94" i="75"/>
  <c r="H249" i="75"/>
  <c r="H51" i="24"/>
  <c r="H50" i="58"/>
  <c r="H50" i="44"/>
  <c r="H50" i="56"/>
  <c r="J50" i="56" s="1"/>
  <c r="H50" i="75"/>
  <c r="H50" i="32"/>
  <c r="H50" i="45"/>
  <c r="H129" i="24"/>
  <c r="R129" i="24" s="1"/>
  <c r="S970" i="20"/>
  <c r="H131" i="57"/>
  <c r="V131" i="75"/>
  <c r="AE131" i="75"/>
  <c r="H303" i="75"/>
  <c r="X126" i="75"/>
  <c r="N126" i="75"/>
  <c r="BD126" i="75"/>
  <c r="AT126" i="75"/>
  <c r="AB126" i="75"/>
  <c r="AG126" i="75"/>
  <c r="AM126" i="75"/>
  <c r="AK126" i="75"/>
  <c r="AI126" i="75"/>
  <c r="AN126" i="75"/>
  <c r="V126" i="75"/>
  <c r="L126" i="75"/>
  <c r="BB126" i="75"/>
  <c r="AR126" i="75"/>
  <c r="AO126" i="75"/>
  <c r="BA126" i="75"/>
  <c r="AW126" i="75"/>
  <c r="AS126" i="75"/>
  <c r="BF161" i="75"/>
  <c r="BE161" i="75"/>
  <c r="AS161" i="75"/>
  <c r="AW161" i="75"/>
  <c r="AK161" i="75"/>
  <c r="AV161" i="75"/>
  <c r="AB161" i="75"/>
  <c r="AT161" i="75"/>
  <c r="AF161" i="75"/>
  <c r="W161" i="75"/>
  <c r="K161" i="75"/>
  <c r="AE161" i="75"/>
  <c r="S161" i="75"/>
  <c r="N161" i="75"/>
  <c r="BD161" i="75"/>
  <c r="AR161" i="75"/>
  <c r="P161" i="75"/>
  <c r="BB161" i="75"/>
  <c r="H295" i="75"/>
  <c r="H61" i="24"/>
  <c r="R61" i="24" s="1"/>
  <c r="S407" i="20"/>
  <c r="H60" i="32"/>
  <c r="J70" i="44"/>
  <c r="AW70" i="44"/>
  <c r="H70" i="32"/>
  <c r="AC70" i="32" s="1"/>
  <c r="H71" i="24"/>
  <c r="R71" i="24" s="1"/>
  <c r="H70" i="75"/>
  <c r="H70" i="58"/>
  <c r="N70" i="58" s="1"/>
  <c r="H70" i="53"/>
  <c r="H70" i="56"/>
  <c r="S481" i="20"/>
  <c r="AC102" i="75"/>
  <c r="N102" i="75"/>
  <c r="S453" i="20"/>
  <c r="H66" i="75"/>
  <c r="H67" i="24"/>
  <c r="R67" i="24" s="1"/>
  <c r="H66" i="53"/>
  <c r="H66" i="56"/>
  <c r="W66" i="56" s="1"/>
  <c r="H66" i="45"/>
  <c r="H66" i="58"/>
  <c r="AR66" i="58" s="1"/>
  <c r="H66" i="32"/>
  <c r="S1238" i="20"/>
  <c r="S1211" i="20"/>
  <c r="H161" i="32"/>
  <c r="AS161" i="32" s="1"/>
  <c r="H161" i="44"/>
  <c r="N161" i="44" s="1"/>
  <c r="H128" i="56"/>
  <c r="T128" i="56" s="1"/>
  <c r="H128" i="45"/>
  <c r="H131" i="58"/>
  <c r="J131" i="58" s="1"/>
  <c r="H132" i="24"/>
  <c r="R132" i="24" s="1"/>
  <c r="H102" i="44"/>
  <c r="I711" i="20"/>
  <c r="S711" i="20" s="1"/>
  <c r="H164" i="45"/>
  <c r="V164" i="45" s="1"/>
  <c r="H164" i="56"/>
  <c r="AA164" i="56" s="1"/>
  <c r="H126" i="44"/>
  <c r="H126" i="57"/>
  <c r="S126" i="57" s="1"/>
  <c r="H94" i="57"/>
  <c r="AG94" i="57" s="1"/>
  <c r="BD193" i="56"/>
  <c r="AR193" i="56"/>
  <c r="AB193" i="56"/>
  <c r="AN193" i="56"/>
  <c r="AX193" i="56"/>
  <c r="O193" i="56"/>
  <c r="AJ193" i="56"/>
  <c r="J193" i="56"/>
  <c r="AT193" i="56"/>
  <c r="H165" i="53"/>
  <c r="V165" i="53" s="1"/>
  <c r="AT131" i="75"/>
  <c r="N131" i="75"/>
  <c r="K131" i="75"/>
  <c r="S131" i="75"/>
  <c r="AN161" i="75"/>
  <c r="J161" i="75"/>
  <c r="AM161" i="75"/>
  <c r="AA161" i="75"/>
  <c r="H128" i="75"/>
  <c r="AA126" i="75"/>
  <c r="AE126" i="75"/>
  <c r="R126" i="75"/>
  <c r="AV126" i="75"/>
  <c r="P126" i="75"/>
  <c r="H50" i="57"/>
  <c r="H70" i="57"/>
  <c r="H128" i="53"/>
  <c r="BA128" i="53" s="1"/>
  <c r="H131" i="44"/>
  <c r="AR131" i="44" s="1"/>
  <c r="H95" i="24"/>
  <c r="R95" i="24" s="1"/>
  <c r="BB131" i="75"/>
  <c r="AA131" i="75"/>
  <c r="X94" i="75"/>
  <c r="H161" i="57"/>
  <c r="H162" i="24"/>
  <c r="R162" i="24" s="1"/>
  <c r="H128" i="32"/>
  <c r="AZ128" i="32" s="1"/>
  <c r="H128" i="57"/>
  <c r="AI128" i="57" s="1"/>
  <c r="H131" i="53"/>
  <c r="AI131" i="53" s="1"/>
  <c r="H131" i="32"/>
  <c r="H102" i="32"/>
  <c r="H164" i="32"/>
  <c r="R164" i="32" s="1"/>
  <c r="H164" i="53"/>
  <c r="AO164" i="53" s="1"/>
  <c r="S933" i="20"/>
  <c r="H126" i="45"/>
  <c r="AF126" i="45" s="1"/>
  <c r="H126" i="58"/>
  <c r="S126" i="58" s="1"/>
  <c r="H94" i="58"/>
  <c r="AW94" i="58" s="1"/>
  <c r="W193" i="56"/>
  <c r="P193" i="56"/>
  <c r="AA193" i="56"/>
  <c r="AG193" i="56"/>
  <c r="AO193" i="56"/>
  <c r="AS193" i="56"/>
  <c r="AM193" i="56"/>
  <c r="K193" i="56"/>
  <c r="H165" i="32"/>
  <c r="AR131" i="75"/>
  <c r="L131" i="75"/>
  <c r="X131" i="75"/>
  <c r="AC131" i="75"/>
  <c r="AG131" i="75"/>
  <c r="AX161" i="75"/>
  <c r="T161" i="75"/>
  <c r="AJ161" i="75"/>
  <c r="AC161" i="75"/>
  <c r="AO161" i="75"/>
  <c r="K126" i="75"/>
  <c r="S126" i="75"/>
  <c r="J126" i="75"/>
  <c r="AJ126" i="75"/>
  <c r="BE126" i="75"/>
  <c r="H70" i="45"/>
  <c r="H149" i="53"/>
  <c r="H150" i="24"/>
  <c r="R150" i="24" s="1"/>
  <c r="H149" i="56"/>
  <c r="H149" i="32"/>
  <c r="H50" i="53"/>
  <c r="BG196" i="44"/>
  <c r="H272" i="75"/>
  <c r="BB195" i="53"/>
  <c r="AF195" i="53"/>
  <c r="AI195" i="53"/>
  <c r="S195" i="53"/>
  <c r="AS195" i="53"/>
  <c r="AN195" i="53"/>
  <c r="J195" i="53"/>
  <c r="AO195" i="53"/>
  <c r="AK195" i="53"/>
  <c r="AG195" i="53"/>
  <c r="X195" i="53"/>
  <c r="AV195" i="53"/>
  <c r="O195" i="53"/>
  <c r="BE195" i="53"/>
  <c r="P195" i="53"/>
  <c r="AA195" i="53"/>
  <c r="BF195" i="53"/>
  <c r="AW195" i="53"/>
  <c r="R195" i="53"/>
  <c r="AX195" i="53"/>
  <c r="T195" i="53"/>
  <c r="N195" i="32"/>
  <c r="BD195" i="32"/>
  <c r="R195" i="32"/>
  <c r="AS195" i="32"/>
  <c r="BA195" i="32"/>
  <c r="BB195" i="32"/>
  <c r="J195" i="32"/>
  <c r="AO195" i="32"/>
  <c r="AW195" i="32"/>
  <c r="AJ195" i="32"/>
  <c r="W195" i="32"/>
  <c r="AR195" i="32"/>
  <c r="AU195" i="32" s="1"/>
  <c r="L195" i="32"/>
  <c r="O195" i="32"/>
  <c r="AN195" i="32"/>
  <c r="H176" i="75"/>
  <c r="H271" i="75"/>
  <c r="BA271" i="75" s="1"/>
  <c r="AH351" i="75"/>
  <c r="V195" i="56"/>
  <c r="AG195" i="56"/>
  <c r="X195" i="56"/>
  <c r="H288" i="75"/>
  <c r="AW288" i="75" s="1"/>
  <c r="H83" i="32"/>
  <c r="AO83" i="32" s="1"/>
  <c r="H23" i="44"/>
  <c r="H143" i="44"/>
  <c r="H143" i="75"/>
  <c r="H143" i="56"/>
  <c r="AA143" i="56" s="1"/>
  <c r="H132" i="45"/>
  <c r="H132" i="75"/>
  <c r="AI132" i="75" s="1"/>
  <c r="S979" i="20"/>
  <c r="S435" i="20"/>
  <c r="H64" i="58"/>
  <c r="H64" i="32"/>
  <c r="L64" i="32" s="1"/>
  <c r="H64" i="45"/>
  <c r="H64" i="44"/>
  <c r="L64" i="44" s="1"/>
  <c r="H64" i="57"/>
  <c r="H64" i="53"/>
  <c r="H64" i="75"/>
  <c r="P64" i="75" s="1"/>
  <c r="H132" i="58"/>
  <c r="R132" i="58" s="1"/>
  <c r="H132" i="44"/>
  <c r="AO132" i="44" s="1"/>
  <c r="H86" i="24"/>
  <c r="R86" i="24" s="1"/>
  <c r="H83" i="53"/>
  <c r="BF83" i="53" s="1"/>
  <c r="H23" i="56"/>
  <c r="AK23" i="56" s="1"/>
  <c r="I75" i="20"/>
  <c r="H23" i="58"/>
  <c r="AF23" i="58" s="1"/>
  <c r="R189" i="44"/>
  <c r="AR189" i="44"/>
  <c r="AX189" i="44"/>
  <c r="AA189" i="44"/>
  <c r="BF189" i="44"/>
  <c r="W189" i="44"/>
  <c r="H191" i="75"/>
  <c r="AX193" i="32"/>
  <c r="P193" i="32"/>
  <c r="AJ193" i="32"/>
  <c r="J193" i="32"/>
  <c r="AN193" i="32"/>
  <c r="AI193" i="32"/>
  <c r="AK193" i="32"/>
  <c r="N193" i="32"/>
  <c r="H64" i="56"/>
  <c r="H317" i="75"/>
  <c r="H23" i="32"/>
  <c r="H23" i="45"/>
  <c r="P23" i="45" s="1"/>
  <c r="H132" i="32"/>
  <c r="AX132" i="32" s="1"/>
  <c r="H132" i="56"/>
  <c r="AJ132" i="56" s="1"/>
  <c r="H33" i="45"/>
  <c r="S112" i="20"/>
  <c r="H23" i="57"/>
  <c r="P23" i="57" s="1"/>
  <c r="H143" i="58"/>
  <c r="BB194" i="45"/>
  <c r="AX194" i="45"/>
  <c r="H65" i="24"/>
  <c r="R65" i="24" s="1"/>
  <c r="AD186" i="53"/>
  <c r="BG186" i="53"/>
  <c r="H250" i="75"/>
  <c r="X250" i="75" s="1"/>
  <c r="H159" i="53"/>
  <c r="H160" i="24"/>
  <c r="R160" i="24" s="1"/>
  <c r="H244" i="75"/>
  <c r="H27" i="57"/>
  <c r="S140" i="20"/>
  <c r="H71" i="44"/>
  <c r="H72" i="75"/>
  <c r="AN72" i="75" s="1"/>
  <c r="S499" i="20"/>
  <c r="H72" i="53"/>
  <c r="H265" i="75"/>
  <c r="H266" i="75"/>
  <c r="H262" i="75"/>
  <c r="AJ293" i="75"/>
  <c r="AC293" i="75"/>
  <c r="AM293" i="75"/>
  <c r="AO293" i="75"/>
  <c r="AR293" i="75"/>
  <c r="AE293" i="75"/>
  <c r="J293" i="75"/>
  <c r="AA293" i="75"/>
  <c r="AZ293" i="75"/>
  <c r="AK293" i="75"/>
  <c r="L293" i="75"/>
  <c r="BB293" i="75"/>
  <c r="X293" i="75"/>
  <c r="BF293" i="75"/>
  <c r="V293" i="75"/>
  <c r="AI293" i="75"/>
  <c r="T293" i="75"/>
  <c r="AG293" i="75"/>
  <c r="N293" i="75"/>
  <c r="K293" i="75"/>
  <c r="R293" i="75"/>
  <c r="BA293" i="75"/>
  <c r="AB293" i="75"/>
  <c r="P293" i="75"/>
  <c r="O293" i="75"/>
  <c r="AF293" i="75"/>
  <c r="AH293" i="75" s="1"/>
  <c r="BE293" i="75"/>
  <c r="W293" i="75"/>
  <c r="AX293" i="75"/>
  <c r="AT293" i="75"/>
  <c r="AS293" i="75"/>
  <c r="AN293" i="75"/>
  <c r="S293" i="75"/>
  <c r="AW293" i="75"/>
  <c r="AO102" i="75"/>
  <c r="AM102" i="75"/>
  <c r="AK102" i="75"/>
  <c r="AI102" i="75"/>
  <c r="AB102" i="75"/>
  <c r="X102" i="75"/>
  <c r="V102" i="75"/>
  <c r="L102" i="75"/>
  <c r="BB102" i="75"/>
  <c r="BF102" i="75"/>
  <c r="BE102" i="75"/>
  <c r="BA102" i="75"/>
  <c r="AW102" i="75"/>
  <c r="AS102" i="75"/>
  <c r="AR102" i="75"/>
  <c r="AN102" i="75"/>
  <c r="AJ102" i="75"/>
  <c r="T102" i="75"/>
  <c r="W102" i="75"/>
  <c r="O102" i="75"/>
  <c r="J102" i="75"/>
  <c r="AX102" i="75"/>
  <c r="AF102" i="75"/>
  <c r="S102" i="75"/>
  <c r="K102" i="75"/>
  <c r="AZ102" i="75"/>
  <c r="AV102" i="75"/>
  <c r="H184" i="75"/>
  <c r="P102" i="75"/>
  <c r="AV293" i="75"/>
  <c r="S675" i="20"/>
  <c r="H102" i="58"/>
  <c r="W102" i="58" s="1"/>
  <c r="H102" i="56"/>
  <c r="H94" i="32"/>
  <c r="BE94" i="32" s="1"/>
  <c r="H94" i="53"/>
  <c r="H77" i="45"/>
  <c r="BB77" i="45" s="1"/>
  <c r="AT102" i="75"/>
  <c r="R102" i="75"/>
  <c r="AG102" i="75"/>
  <c r="AO94" i="75"/>
  <c r="AE102" i="75"/>
  <c r="H214" i="75"/>
  <c r="BE94" i="75"/>
  <c r="AR94" i="75"/>
  <c r="AN94" i="75"/>
  <c r="V94" i="75"/>
  <c r="L94" i="75"/>
  <c r="BB94" i="75"/>
  <c r="AW94" i="75"/>
  <c r="AS94" i="75"/>
  <c r="S94" i="75"/>
  <c r="J94" i="75"/>
  <c r="AZ94" i="75"/>
  <c r="AX94" i="75"/>
  <c r="AJ94" i="75"/>
  <c r="T94" i="75"/>
  <c r="O94" i="75"/>
  <c r="K94" i="75"/>
  <c r="W94" i="75"/>
  <c r="AE94" i="75"/>
  <c r="R94" i="75"/>
  <c r="BF94" i="75"/>
  <c r="AF94" i="75"/>
  <c r="AA94" i="75"/>
  <c r="AM94" i="75"/>
  <c r="P94" i="75"/>
  <c r="AV94" i="75"/>
  <c r="AC94" i="75"/>
  <c r="AG94" i="75"/>
  <c r="H102" i="45"/>
  <c r="AE102" i="45" s="1"/>
  <c r="H102" i="57"/>
  <c r="W102" i="57" s="1"/>
  <c r="H94" i="45"/>
  <c r="O94" i="45" s="1"/>
  <c r="H94" i="56"/>
  <c r="L94" i="56" s="1"/>
  <c r="H77" i="53"/>
  <c r="AZ77" i="53" s="1"/>
  <c r="BD102" i="75"/>
  <c r="AA102" i="75"/>
  <c r="AI94" i="75"/>
  <c r="N94" i="75"/>
  <c r="H263" i="75"/>
  <c r="H268" i="75"/>
  <c r="T268" i="75" s="1"/>
  <c r="H209" i="75"/>
  <c r="S924" i="20"/>
  <c r="H125" i="75"/>
  <c r="AK125" i="75" s="1"/>
  <c r="H286" i="75"/>
  <c r="H179" i="75"/>
  <c r="AZ179" i="75" s="1"/>
  <c r="H253" i="75"/>
  <c r="AE83" i="75"/>
  <c r="AC83" i="75"/>
  <c r="H252" i="75"/>
  <c r="S647" i="20"/>
  <c r="H90" i="75"/>
  <c r="H52" i="45"/>
  <c r="H52" i="44"/>
  <c r="H52" i="57"/>
  <c r="BF52" i="57" s="1"/>
  <c r="H52" i="53"/>
  <c r="X52" i="53" s="1"/>
  <c r="H69" i="57"/>
  <c r="H69" i="75"/>
  <c r="AX69" i="75" s="1"/>
  <c r="H69" i="32"/>
  <c r="H69" i="53"/>
  <c r="H69" i="45"/>
  <c r="H69" i="44"/>
  <c r="H70" i="24"/>
  <c r="H69" i="56"/>
  <c r="H69" i="58"/>
  <c r="K52" i="17"/>
  <c r="K64" i="17" s="1"/>
  <c r="R63" i="17"/>
  <c r="S63" i="17" s="1"/>
  <c r="H289" i="75"/>
  <c r="T289" i="75" s="1"/>
  <c r="L70" i="44"/>
  <c r="BF70" i="44"/>
  <c r="T70" i="44"/>
  <c r="BE70" i="44"/>
  <c r="AC70" i="44"/>
  <c r="N70" i="44"/>
  <c r="AE70" i="44"/>
  <c r="O70" i="44"/>
  <c r="BA70" i="44"/>
  <c r="AA70" i="44"/>
  <c r="W70" i="44"/>
  <c r="AI70" i="44"/>
  <c r="AJ70" i="44"/>
  <c r="AB70" i="44"/>
  <c r="BB70" i="44"/>
  <c r="V70" i="44"/>
  <c r="P70" i="44"/>
  <c r="AZ70" i="44"/>
  <c r="AV70" i="44"/>
  <c r="BD70" i="44"/>
  <c r="AR70" i="44"/>
  <c r="AM70" i="44"/>
  <c r="AK70" i="44"/>
  <c r="AT70" i="44"/>
  <c r="S70" i="44"/>
  <c r="AO70" i="44"/>
  <c r="AF70" i="44"/>
  <c r="H127" i="53"/>
  <c r="K127" i="53" s="1"/>
  <c r="H90" i="56"/>
  <c r="AN90" i="56" s="1"/>
  <c r="S592" i="20"/>
  <c r="H131" i="24"/>
  <c r="R131" i="24" s="1"/>
  <c r="H83" i="58"/>
  <c r="AW83" i="58" s="1"/>
  <c r="H52" i="58"/>
  <c r="X70" i="44"/>
  <c r="AN70" i="44"/>
  <c r="S472" i="20"/>
  <c r="P124" i="75"/>
  <c r="BF124" i="75"/>
  <c r="AV124" i="75"/>
  <c r="AF124" i="75"/>
  <c r="R124" i="75"/>
  <c r="O124" i="75"/>
  <c r="K124" i="75"/>
  <c r="W124" i="75"/>
  <c r="AE124" i="75"/>
  <c r="X124" i="75"/>
  <c r="N124" i="75"/>
  <c r="BD124" i="75"/>
  <c r="AT124" i="75"/>
  <c r="AB124" i="75"/>
  <c r="AC124" i="75"/>
  <c r="AA124" i="75"/>
  <c r="AG124" i="75"/>
  <c r="AM124" i="75"/>
  <c r="S417" i="20"/>
  <c r="H62" i="44"/>
  <c r="AR62" i="44" s="1"/>
  <c r="H62" i="56"/>
  <c r="H62" i="45"/>
  <c r="H62" i="58"/>
  <c r="AT62" i="58" s="1"/>
  <c r="H296" i="75"/>
  <c r="H297" i="75"/>
  <c r="S380" i="20"/>
  <c r="H57" i="53"/>
  <c r="H57" i="45"/>
  <c r="H58" i="24"/>
  <c r="H57" i="32"/>
  <c r="H57" i="56"/>
  <c r="H57" i="58"/>
  <c r="H57" i="75"/>
  <c r="X57" i="75" s="1"/>
  <c r="H57" i="44"/>
  <c r="H57" i="57"/>
  <c r="AZ57" i="57" s="1"/>
  <c r="H60" i="45"/>
  <c r="AK60" i="45" s="1"/>
  <c r="H60" i="58"/>
  <c r="H60" i="44"/>
  <c r="H60" i="53"/>
  <c r="H60" i="56"/>
  <c r="AM60" i="56" s="1"/>
  <c r="H60" i="75"/>
  <c r="H60" i="57"/>
  <c r="H127" i="56"/>
  <c r="AJ127" i="56" s="1"/>
  <c r="H127" i="45"/>
  <c r="AO127" i="45" s="1"/>
  <c r="H90" i="32"/>
  <c r="T90" i="32" s="1"/>
  <c r="H90" i="57"/>
  <c r="BA90" i="57" s="1"/>
  <c r="H33" i="57"/>
  <c r="H88" i="57"/>
  <c r="V88" i="57" s="1"/>
  <c r="H88" i="44"/>
  <c r="BA88" i="44" s="1"/>
  <c r="S915" i="20"/>
  <c r="H124" i="44"/>
  <c r="AC124" i="44" s="1"/>
  <c r="H124" i="57"/>
  <c r="AJ124" i="57" s="1"/>
  <c r="H130" i="56"/>
  <c r="AB130" i="56" s="1"/>
  <c r="H130" i="53"/>
  <c r="H83" i="44"/>
  <c r="AO83" i="44" s="1"/>
  <c r="H83" i="57"/>
  <c r="AI83" i="57" s="1"/>
  <c r="H201" i="44"/>
  <c r="I72" i="17"/>
  <c r="S72" i="17" s="1"/>
  <c r="I196" i="44"/>
  <c r="I185" i="44" s="1"/>
  <c r="I184" i="44" s="1"/>
  <c r="I166" i="44" s="1"/>
  <c r="L196" i="45"/>
  <c r="AA196" i="45"/>
  <c r="AR196" i="45"/>
  <c r="BB196" i="45"/>
  <c r="N196" i="45"/>
  <c r="X196" i="45"/>
  <c r="V196" i="45"/>
  <c r="W196" i="45"/>
  <c r="AN196" i="45"/>
  <c r="S124" i="75"/>
  <c r="AW124" i="75"/>
  <c r="J124" i="75"/>
  <c r="AJ124" i="75"/>
  <c r="BE124" i="75"/>
  <c r="P357" i="75"/>
  <c r="P356" i="75" s="1"/>
  <c r="R357" i="75"/>
  <c r="AF357" i="75"/>
  <c r="AV357" i="75"/>
  <c r="AV356" i="75" s="1"/>
  <c r="S343" i="20"/>
  <c r="H53" i="24"/>
  <c r="R53" i="24" s="1"/>
  <c r="H52" i="75"/>
  <c r="H62" i="57"/>
  <c r="H62" i="75"/>
  <c r="R70" i="44"/>
  <c r="K70" i="44"/>
  <c r="AS70" i="44"/>
  <c r="H127" i="32"/>
  <c r="K127" i="32" s="1"/>
  <c r="H90" i="45"/>
  <c r="BE90" i="45" s="1"/>
  <c r="H130" i="44"/>
  <c r="AC130" i="44" s="1"/>
  <c r="H83" i="56"/>
  <c r="BF83" i="56" s="1"/>
  <c r="N196" i="32"/>
  <c r="W357" i="75"/>
  <c r="W356" i="75" s="1"/>
  <c r="N357" i="75"/>
  <c r="BD357" i="75"/>
  <c r="BD356" i="75" s="1"/>
  <c r="BA357" i="75"/>
  <c r="BA356" i="75" s="1"/>
  <c r="AT357" i="75"/>
  <c r="AT356" i="75" s="1"/>
  <c r="AK357" i="75"/>
  <c r="AK356" i="75" s="1"/>
  <c r="AB357" i="75"/>
  <c r="AB356" i="75" s="1"/>
  <c r="AA357" i="75"/>
  <c r="AA356" i="75" s="1"/>
  <c r="X357" i="75"/>
  <c r="X356" i="75" s="1"/>
  <c r="AG357" i="75"/>
  <c r="AG356" i="75" s="1"/>
  <c r="V357" i="75"/>
  <c r="V356" i="75" s="1"/>
  <c r="S357" i="75"/>
  <c r="S356" i="75" s="1"/>
  <c r="L357" i="75"/>
  <c r="L356" i="75" s="1"/>
  <c r="BB357" i="75"/>
  <c r="AW357" i="75"/>
  <c r="AR357" i="75"/>
  <c r="AI357" i="75"/>
  <c r="AI356" i="75" s="1"/>
  <c r="AN357" i="75"/>
  <c r="AN356" i="75" s="1"/>
  <c r="H127" i="57"/>
  <c r="H127" i="44"/>
  <c r="BA127" i="44" s="1"/>
  <c r="S961" i="20"/>
  <c r="H90" i="58"/>
  <c r="H91" i="24"/>
  <c r="R91" i="24" s="1"/>
  <c r="H88" i="56"/>
  <c r="BE88" i="56" s="1"/>
  <c r="H88" i="45"/>
  <c r="BE88" i="45" s="1"/>
  <c r="H124" i="58"/>
  <c r="AJ124" i="58" s="1"/>
  <c r="H125" i="24"/>
  <c r="R125" i="24" s="1"/>
  <c r="I914" i="20"/>
  <c r="S914" i="20" s="1"/>
  <c r="I619" i="20"/>
  <c r="S619" i="20" s="1"/>
  <c r="H130" i="57"/>
  <c r="AR130" i="57" s="1"/>
  <c r="H130" i="58"/>
  <c r="AO130" i="58" s="1"/>
  <c r="H84" i="24"/>
  <c r="R84" i="24" s="1"/>
  <c r="H83" i="45"/>
  <c r="O83" i="45" s="1"/>
  <c r="H201" i="53"/>
  <c r="H201" i="58"/>
  <c r="AA201" i="58" s="1"/>
  <c r="BE196" i="32"/>
  <c r="AS196" i="45"/>
  <c r="R196" i="45"/>
  <c r="AK196" i="45"/>
  <c r="AI196" i="45"/>
  <c r="AW196" i="45"/>
  <c r="AV196" i="45"/>
  <c r="BF196" i="45"/>
  <c r="BD196" i="45"/>
  <c r="AO124" i="75"/>
  <c r="AK124" i="75"/>
  <c r="BB124" i="75"/>
  <c r="V124" i="75"/>
  <c r="AS357" i="75"/>
  <c r="AS356" i="75" s="1"/>
  <c r="J357" i="75"/>
  <c r="T357" i="75"/>
  <c r="T356" i="75" s="1"/>
  <c r="AJ357" i="75"/>
  <c r="BF357" i="75"/>
  <c r="H127" i="75"/>
  <c r="J83" i="75"/>
  <c r="H52" i="56"/>
  <c r="H62" i="53"/>
  <c r="AX70" i="44"/>
  <c r="AG70" i="44"/>
  <c r="I370" i="20"/>
  <c r="S370" i="20" s="1"/>
  <c r="J197" i="24"/>
  <c r="AT193" i="32"/>
  <c r="V193" i="32"/>
  <c r="X193" i="32"/>
  <c r="T193" i="32"/>
  <c r="AE193" i="32"/>
  <c r="S193" i="32"/>
  <c r="AR193" i="32"/>
  <c r="BF193" i="32"/>
  <c r="AC193" i="32"/>
  <c r="AV193" i="32"/>
  <c r="H247" i="75"/>
  <c r="H270" i="75"/>
  <c r="I665" i="20"/>
  <c r="S665" i="20" s="1"/>
  <c r="H72" i="32"/>
  <c r="H73" i="24"/>
  <c r="R73" i="24" s="1"/>
  <c r="H95" i="56"/>
  <c r="T95" i="56" s="1"/>
  <c r="H78" i="58"/>
  <c r="V78" i="58" s="1"/>
  <c r="S555" i="20"/>
  <c r="H95" i="53"/>
  <c r="AJ95" i="53" s="1"/>
  <c r="H95" i="45"/>
  <c r="BA95" i="45" s="1"/>
  <c r="H78" i="45"/>
  <c r="H78" i="32"/>
  <c r="J78" i="32" s="1"/>
  <c r="AR78" i="75"/>
  <c r="H95" i="75"/>
  <c r="S684" i="20"/>
  <c r="K78" i="75"/>
  <c r="AS78" i="75"/>
  <c r="BE78" i="75"/>
  <c r="AC78" i="75"/>
  <c r="R78" i="75"/>
  <c r="P78" i="75"/>
  <c r="N78" i="75"/>
  <c r="BD78" i="75"/>
  <c r="AT78" i="75"/>
  <c r="S78" i="75"/>
  <c r="AI78" i="75"/>
  <c r="AO78" i="75"/>
  <c r="BA78" i="75"/>
  <c r="J78" i="75"/>
  <c r="AZ78" i="75"/>
  <c r="AX78" i="75"/>
  <c r="AV78" i="75"/>
  <c r="AF78" i="75"/>
  <c r="O78" i="75"/>
  <c r="AE78" i="75"/>
  <c r="AB78" i="75"/>
  <c r="V78" i="75"/>
  <c r="BB78" i="75"/>
  <c r="BF78" i="75"/>
  <c r="AG78" i="75"/>
  <c r="AW78" i="75"/>
  <c r="AN78" i="75"/>
  <c r="T78" i="75"/>
  <c r="H76" i="58"/>
  <c r="H76" i="45"/>
  <c r="H77" i="24"/>
  <c r="R77" i="24" s="1"/>
  <c r="H76" i="56"/>
  <c r="S537" i="20"/>
  <c r="H76" i="53"/>
  <c r="AN76" i="53" s="1"/>
  <c r="H76" i="75"/>
  <c r="AS76" i="75" s="1"/>
  <c r="H76" i="44"/>
  <c r="H95" i="44"/>
  <c r="H78" i="57"/>
  <c r="H369" i="75"/>
  <c r="H213" i="32"/>
  <c r="H76" i="57"/>
  <c r="BA76" i="57" s="1"/>
  <c r="AJ78" i="75"/>
  <c r="AM78" i="75"/>
  <c r="H53" i="53"/>
  <c r="AJ53" i="53" s="1"/>
  <c r="H53" i="75"/>
  <c r="T53" i="75" s="1"/>
  <c r="H53" i="56"/>
  <c r="H53" i="58"/>
  <c r="I324" i="20"/>
  <c r="H318" i="75"/>
  <c r="H77" i="75"/>
  <c r="S546" i="20"/>
  <c r="H78" i="24"/>
  <c r="R78" i="24" s="1"/>
  <c r="H77" i="44"/>
  <c r="AC77" i="44" s="1"/>
  <c r="H121" i="53"/>
  <c r="BF121" i="53" s="1"/>
  <c r="H95" i="32"/>
  <c r="H95" i="58"/>
  <c r="AM95" i="58" s="1"/>
  <c r="H78" i="56"/>
  <c r="R78" i="56" s="1"/>
  <c r="H78" i="44"/>
  <c r="L78" i="44" s="1"/>
  <c r="H77" i="57"/>
  <c r="S77" i="57" s="1"/>
  <c r="H76" i="32"/>
  <c r="X78" i="75"/>
  <c r="W78" i="75"/>
  <c r="H54" i="24"/>
  <c r="R54" i="24" s="1"/>
  <c r="H151" i="32"/>
  <c r="H151" i="53"/>
  <c r="H151" i="56"/>
  <c r="H149" i="58"/>
  <c r="AO149" i="58" s="1"/>
  <c r="H149" i="44"/>
  <c r="S1119" i="20"/>
  <c r="H149" i="45"/>
  <c r="K149" i="45" s="1"/>
  <c r="H149" i="57"/>
  <c r="AJ149" i="57" s="1"/>
  <c r="H219" i="75"/>
  <c r="AE219" i="75" s="1"/>
  <c r="H144" i="57"/>
  <c r="S1082" i="20"/>
  <c r="H144" i="53"/>
  <c r="AN144" i="53" s="1"/>
  <c r="S574" i="20"/>
  <c r="H81" i="75"/>
  <c r="S1174" i="20"/>
  <c r="H157" i="24"/>
  <c r="R157" i="24" s="1"/>
  <c r="H156" i="53"/>
  <c r="H156" i="45"/>
  <c r="H156" i="58"/>
  <c r="R326" i="20"/>
  <c r="S326" i="20" s="1"/>
  <c r="Q325" i="20"/>
  <c r="H122" i="24"/>
  <c r="R122" i="24" s="1"/>
  <c r="H84" i="75"/>
  <c r="S601" i="20"/>
  <c r="H84" i="57"/>
  <c r="AF84" i="57" s="1"/>
  <c r="H84" i="44"/>
  <c r="W84" i="44" s="1"/>
  <c r="H163" i="75"/>
  <c r="S1229" i="20"/>
  <c r="H163" i="58"/>
  <c r="H163" i="44"/>
  <c r="H162" i="75"/>
  <c r="H162" i="53"/>
  <c r="AA162" i="53" s="1"/>
  <c r="H162" i="32"/>
  <c r="O162" i="32" s="1"/>
  <c r="S1220" i="20"/>
  <c r="H133" i="75"/>
  <c r="I960" i="20"/>
  <c r="H133" i="32"/>
  <c r="H133" i="58"/>
  <c r="O133" i="58" s="1"/>
  <c r="I573" i="20"/>
  <c r="S573" i="20" s="1"/>
  <c r="H84" i="45"/>
  <c r="N84" i="45" s="1"/>
  <c r="H163" i="45"/>
  <c r="H163" i="57"/>
  <c r="AS163" i="57" s="1"/>
  <c r="H162" i="57"/>
  <c r="BA162" i="57" s="1"/>
  <c r="H163" i="24"/>
  <c r="R163" i="24" s="1"/>
  <c r="H133" i="57"/>
  <c r="H135" i="24"/>
  <c r="R135" i="24" s="1"/>
  <c r="H93" i="32"/>
  <c r="V93" i="32" s="1"/>
  <c r="H120" i="75"/>
  <c r="H120" i="53"/>
  <c r="AN120" i="53" s="1"/>
  <c r="H120" i="32"/>
  <c r="AW120" i="32" s="1"/>
  <c r="H121" i="75"/>
  <c r="H121" i="58"/>
  <c r="AK121" i="58" s="1"/>
  <c r="H121" i="44"/>
  <c r="H121" i="32"/>
  <c r="V121" i="32" s="1"/>
  <c r="H134" i="75"/>
  <c r="H134" i="57"/>
  <c r="H134" i="45"/>
  <c r="O134" i="45" s="1"/>
  <c r="H93" i="75"/>
  <c r="H93" i="44"/>
  <c r="H93" i="57"/>
  <c r="AT93" i="57" s="1"/>
  <c r="S997" i="20"/>
  <c r="S896" i="20"/>
  <c r="H121" i="57"/>
  <c r="T121" i="57" s="1"/>
  <c r="I1210" i="20"/>
  <c r="S1210" i="20" s="1"/>
  <c r="H84" i="32"/>
  <c r="H85" i="24"/>
  <c r="R85" i="24" s="1"/>
  <c r="H164" i="24"/>
  <c r="H163" i="32"/>
  <c r="AF163" i="32" s="1"/>
  <c r="H162" i="56"/>
  <c r="AG162" i="56" s="1"/>
  <c r="H133" i="56"/>
  <c r="BE133" i="56" s="1"/>
  <c r="H133" i="53"/>
  <c r="H134" i="32"/>
  <c r="AE134" i="32" s="1"/>
  <c r="S666" i="20"/>
  <c r="H93" i="45"/>
  <c r="AB93" i="45" s="1"/>
  <c r="H94" i="24"/>
  <c r="R94" i="24" s="1"/>
  <c r="H185" i="56"/>
  <c r="H184" i="56" s="1"/>
  <c r="H150" i="32"/>
  <c r="H151" i="24"/>
  <c r="R151" i="24" s="1"/>
  <c r="H150" i="57"/>
  <c r="H150" i="58"/>
  <c r="X150" i="58" s="1"/>
  <c r="H185" i="57"/>
  <c r="H184" i="57" s="1"/>
  <c r="AK196" i="32"/>
  <c r="R196" i="32"/>
  <c r="AC196" i="32"/>
  <c r="V196" i="32"/>
  <c r="H16" i="24"/>
  <c r="R16" i="24" s="1"/>
  <c r="H15" i="58"/>
  <c r="AV15" i="58" s="1"/>
  <c r="H15" i="32"/>
  <c r="H15" i="45"/>
  <c r="H15" i="75"/>
  <c r="H15" i="57"/>
  <c r="AK15" i="57" s="1"/>
  <c r="H15" i="56"/>
  <c r="S48" i="20"/>
  <c r="H15" i="53"/>
  <c r="H15" i="44"/>
  <c r="H26" i="58"/>
  <c r="H26" i="44"/>
  <c r="H27" i="24"/>
  <c r="H26" i="57"/>
  <c r="J26" i="57" s="1"/>
  <c r="H26" i="56"/>
  <c r="AF26" i="56" s="1"/>
  <c r="S841" i="20"/>
  <c r="H114" i="75"/>
  <c r="BA114" i="75" s="1"/>
  <c r="S1137" i="20"/>
  <c r="H151" i="58"/>
  <c r="H152" i="24"/>
  <c r="R152" i="24" s="1"/>
  <c r="H151" i="75"/>
  <c r="AG151" i="75" s="1"/>
  <c r="H151" i="57"/>
  <c r="H151" i="45"/>
  <c r="H17" i="75"/>
  <c r="H18" i="24"/>
  <c r="R18" i="24" s="1"/>
  <c r="H17" i="56"/>
  <c r="H106" i="75"/>
  <c r="AE106" i="75" s="1"/>
  <c r="H106" i="58"/>
  <c r="H106" i="45"/>
  <c r="H99" i="32"/>
  <c r="S712" i="20"/>
  <c r="H137" i="53"/>
  <c r="H138" i="24"/>
  <c r="R138" i="24" s="1"/>
  <c r="I121" i="20"/>
  <c r="BE193" i="32"/>
  <c r="R193" i="32"/>
  <c r="AM193" i="32"/>
  <c r="L193" i="32"/>
  <c r="AW193" i="32"/>
  <c r="AG193" i="32"/>
  <c r="H54" i="58"/>
  <c r="H54" i="45"/>
  <c r="H55" i="24"/>
  <c r="R55" i="24" s="1"/>
  <c r="H54" i="57"/>
  <c r="S361" i="20"/>
  <c r="S1036" i="20"/>
  <c r="H138" i="32"/>
  <c r="AA138" i="32" s="1"/>
  <c r="X194" i="45"/>
  <c r="S194" i="45"/>
  <c r="AC194" i="45"/>
  <c r="H213" i="53"/>
  <c r="H185" i="44"/>
  <c r="H184" i="44" s="1"/>
  <c r="T83" i="75"/>
  <c r="AJ83" i="75"/>
  <c r="H82" i="75"/>
  <c r="V82" i="75" s="1"/>
  <c r="S583" i="20"/>
  <c r="H138" i="45"/>
  <c r="S352" i="20"/>
  <c r="H53" i="45"/>
  <c r="V53" i="45" s="1"/>
  <c r="H53" i="32"/>
  <c r="H53" i="44"/>
  <c r="H53" i="57"/>
  <c r="V53" i="57" s="1"/>
  <c r="AZ194" i="45"/>
  <c r="AJ194" i="45"/>
  <c r="S119" i="17"/>
  <c r="H311" i="75"/>
  <c r="H220" i="75"/>
  <c r="H99" i="45"/>
  <c r="H99" i="57"/>
  <c r="H99" i="53"/>
  <c r="H99" i="58"/>
  <c r="H99" i="44"/>
  <c r="J99" i="44" s="1"/>
  <c r="J194" i="45"/>
  <c r="H215" i="75"/>
  <c r="H212" i="75"/>
  <c r="H202" i="75"/>
  <c r="S1201" i="20"/>
  <c r="H159" i="32"/>
  <c r="H159" i="57"/>
  <c r="AV159" i="57" s="1"/>
  <c r="H159" i="56"/>
  <c r="H159" i="45"/>
  <c r="AG159" i="45" s="1"/>
  <c r="S334" i="20"/>
  <c r="H52" i="24"/>
  <c r="H51" i="45"/>
  <c r="H51" i="75"/>
  <c r="H51" i="53"/>
  <c r="L51" i="53" s="1"/>
  <c r="H51" i="44"/>
  <c r="H165" i="57"/>
  <c r="H165" i="58"/>
  <c r="H166" i="24"/>
  <c r="R166" i="24" s="1"/>
  <c r="BC186" i="53"/>
  <c r="AL186" i="53"/>
  <c r="H31" i="75"/>
  <c r="H32" i="24"/>
  <c r="R32" i="24" s="1"/>
  <c r="H31" i="45"/>
  <c r="AF31" i="45" s="1"/>
  <c r="H31" i="57"/>
  <c r="H31" i="44"/>
  <c r="J31" i="44" s="1"/>
  <c r="H32" i="75"/>
  <c r="H32" i="57"/>
  <c r="H32" i="44"/>
  <c r="H32" i="45"/>
  <c r="H32" i="32"/>
  <c r="T32" i="32" s="1"/>
  <c r="S177" i="20"/>
  <c r="H240" i="75"/>
  <c r="AV189" i="45"/>
  <c r="AO189" i="45"/>
  <c r="AA189" i="45"/>
  <c r="AF189" i="45"/>
  <c r="P189" i="45"/>
  <c r="S189" i="45"/>
  <c r="BE189" i="45"/>
  <c r="AZ189" i="45"/>
  <c r="AT189" i="45"/>
  <c r="BA189" i="45"/>
  <c r="W189" i="45"/>
  <c r="J189" i="45"/>
  <c r="AJ189" i="45"/>
  <c r="AG189" i="45"/>
  <c r="AI189" i="45"/>
  <c r="AW189" i="45"/>
  <c r="R189" i="45"/>
  <c r="X189" i="45"/>
  <c r="AK189" i="45"/>
  <c r="AM189" i="45"/>
  <c r="AX189" i="45"/>
  <c r="K189" i="45"/>
  <c r="N189" i="45"/>
  <c r="S1183" i="20"/>
  <c r="H157" i="57"/>
  <c r="H157" i="44"/>
  <c r="H157" i="32"/>
  <c r="H157" i="58"/>
  <c r="H157" i="45"/>
  <c r="H157" i="56"/>
  <c r="H157" i="75"/>
  <c r="S168" i="20"/>
  <c r="H33" i="24"/>
  <c r="R33" i="24" s="1"/>
  <c r="H31" i="32"/>
  <c r="L19" i="54"/>
  <c r="H185" i="53"/>
  <c r="H184" i="53" s="1"/>
  <c r="V189" i="45"/>
  <c r="BB189" i="45"/>
  <c r="AN189" i="45"/>
  <c r="H238" i="75"/>
  <c r="AU196" i="44"/>
  <c r="H157" i="53"/>
  <c r="H75" i="75"/>
  <c r="H76" i="24"/>
  <c r="H75" i="57"/>
  <c r="H75" i="58"/>
  <c r="P75" i="58" s="1"/>
  <c r="H75" i="44"/>
  <c r="W75" i="44" s="1"/>
  <c r="I527" i="20"/>
  <c r="H75" i="53"/>
  <c r="H32" i="58"/>
  <c r="AZ32" i="58" s="1"/>
  <c r="H31" i="56"/>
  <c r="S528" i="20"/>
  <c r="AC189" i="45"/>
  <c r="T189" i="45"/>
  <c r="AS189" i="45"/>
  <c r="AE189" i="45"/>
  <c r="BE189" i="44"/>
  <c r="AN189" i="44"/>
  <c r="AB189" i="44"/>
  <c r="N189" i="44"/>
  <c r="AI189" i="44"/>
  <c r="AK189" i="44"/>
  <c r="T189" i="44"/>
  <c r="P189" i="44"/>
  <c r="AT189" i="44"/>
  <c r="AG189" i="44"/>
  <c r="AC189" i="44"/>
  <c r="AM189" i="44"/>
  <c r="X189" i="44"/>
  <c r="V189" i="44"/>
  <c r="BD189" i="44"/>
  <c r="AO189" i="44"/>
  <c r="AZ189" i="44"/>
  <c r="AF189" i="44"/>
  <c r="AW189" i="44"/>
  <c r="AE189" i="44"/>
  <c r="AS189" i="44"/>
  <c r="AJ189" i="44"/>
  <c r="H187" i="75"/>
  <c r="AC193" i="53"/>
  <c r="AT193" i="53"/>
  <c r="O193" i="53"/>
  <c r="BA193" i="53"/>
  <c r="V193" i="53"/>
  <c r="BF193" i="53"/>
  <c r="AX193" i="53"/>
  <c r="AB193" i="53"/>
  <c r="R193" i="53"/>
  <c r="AK193" i="53"/>
  <c r="BB193" i="53"/>
  <c r="AE193" i="53"/>
  <c r="AV193" i="53"/>
  <c r="S193" i="53"/>
  <c r="X193" i="53"/>
  <c r="P193" i="53"/>
  <c r="AR193" i="53"/>
  <c r="AZ193" i="53"/>
  <c r="H237" i="75"/>
  <c r="H194" i="75"/>
  <c r="H118" i="75"/>
  <c r="I868" i="20"/>
  <c r="S868" i="20" s="1"/>
  <c r="H118" i="44"/>
  <c r="H118" i="32"/>
  <c r="H118" i="56"/>
  <c r="H321" i="75"/>
  <c r="AV321" i="75" s="1"/>
  <c r="H155" i="58"/>
  <c r="H155" i="45"/>
  <c r="H155" i="56"/>
  <c r="H155" i="53"/>
  <c r="H155" i="32"/>
  <c r="H155" i="75"/>
  <c r="H155" i="44"/>
  <c r="H156" i="24"/>
  <c r="H155" i="57"/>
  <c r="I1164" i="20"/>
  <c r="S1164" i="20" s="1"/>
  <c r="H75" i="56"/>
  <c r="AR75" i="56" s="1"/>
  <c r="H32" i="56"/>
  <c r="H31" i="53"/>
  <c r="L189" i="45"/>
  <c r="BD189" i="45"/>
  <c r="AR189" i="45"/>
  <c r="H27" i="32"/>
  <c r="H27" i="53"/>
  <c r="N27" i="53" s="1"/>
  <c r="H27" i="45"/>
  <c r="H27" i="75"/>
  <c r="AK27" i="75" s="1"/>
  <c r="H27" i="58"/>
  <c r="V27" i="58" s="1"/>
  <c r="H34" i="75"/>
  <c r="S195" i="20"/>
  <c r="H34" i="44"/>
  <c r="J34" i="44" s="1"/>
  <c r="H35" i="24"/>
  <c r="R35" i="24" s="1"/>
  <c r="H34" i="58"/>
  <c r="V34" i="58" s="1"/>
  <c r="H34" i="57"/>
  <c r="BA34" i="57" s="1"/>
  <c r="S158" i="20"/>
  <c r="H29" i="58"/>
  <c r="H29" i="32"/>
  <c r="H29" i="56"/>
  <c r="AO29" i="56" s="1"/>
  <c r="H29" i="53"/>
  <c r="V29" i="53" s="1"/>
  <c r="H29" i="44"/>
  <c r="H29" i="75"/>
  <c r="H29" i="57"/>
  <c r="H150" i="56"/>
  <c r="H150" i="44"/>
  <c r="AE150" i="44" s="1"/>
  <c r="H150" i="75"/>
  <c r="H150" i="53"/>
  <c r="H150" i="45"/>
  <c r="AM150" i="45" s="1"/>
  <c r="S1128" i="20"/>
  <c r="I1118" i="20"/>
  <c r="S1118" i="20" s="1"/>
  <c r="H33" i="75"/>
  <c r="H33" i="44"/>
  <c r="H33" i="53"/>
  <c r="H34" i="24"/>
  <c r="R34" i="24" s="1"/>
  <c r="H33" i="58"/>
  <c r="S186" i="20"/>
  <c r="M207" i="32"/>
  <c r="AY196" i="44"/>
  <c r="H137" i="75"/>
  <c r="H137" i="32"/>
  <c r="H137" i="56"/>
  <c r="P137" i="56" s="1"/>
  <c r="S1025" i="20"/>
  <c r="S1026" i="20"/>
  <c r="H137" i="57"/>
  <c r="H137" i="44"/>
  <c r="H189" i="75"/>
  <c r="S1073" i="20"/>
  <c r="H143" i="45"/>
  <c r="H143" i="53"/>
  <c r="H143" i="32"/>
  <c r="H144" i="24"/>
  <c r="R144" i="24" s="1"/>
  <c r="I1072" i="20"/>
  <c r="S1072" i="20" s="1"/>
  <c r="H309" i="75"/>
  <c r="H235" i="75"/>
  <c r="H207" i="75"/>
  <c r="AZ83" i="75"/>
  <c r="K83" i="75"/>
  <c r="AX83" i="75"/>
  <c r="W83" i="75"/>
  <c r="R69" i="24"/>
  <c r="H314" i="75"/>
  <c r="AT314" i="75" s="1"/>
  <c r="S702" i="20"/>
  <c r="H97" i="75"/>
  <c r="H138" i="75"/>
  <c r="H139" i="24"/>
  <c r="R139" i="24" s="1"/>
  <c r="H138" i="56"/>
  <c r="H138" i="58"/>
  <c r="H146" i="44"/>
  <c r="H146" i="56"/>
  <c r="H146" i="53"/>
  <c r="H146" i="58"/>
  <c r="H146" i="75"/>
  <c r="H147" i="24"/>
  <c r="R147" i="24" s="1"/>
  <c r="H146" i="57"/>
  <c r="H146" i="32"/>
  <c r="H146" i="45"/>
  <c r="S777" i="20"/>
  <c r="H106" i="56"/>
  <c r="AW106" i="56" s="1"/>
  <c r="H106" i="44"/>
  <c r="H106" i="53"/>
  <c r="BE106" i="53" s="1"/>
  <c r="H106" i="32"/>
  <c r="AT106" i="32" s="1"/>
  <c r="AL196" i="44"/>
  <c r="H145" i="44"/>
  <c r="H145" i="58"/>
  <c r="H145" i="56"/>
  <c r="H145" i="32"/>
  <c r="H146" i="24"/>
  <c r="R146" i="24" s="1"/>
  <c r="H145" i="45"/>
  <c r="S1091" i="20"/>
  <c r="H145" i="75"/>
  <c r="H145" i="53"/>
  <c r="H145" i="57"/>
  <c r="M196" i="44"/>
  <c r="H148" i="24"/>
  <c r="R148" i="24" s="1"/>
  <c r="H147" i="58"/>
  <c r="H147" i="32"/>
  <c r="H147" i="44"/>
  <c r="H147" i="75"/>
  <c r="H147" i="57"/>
  <c r="S1109" i="20"/>
  <c r="H147" i="45"/>
  <c r="H147" i="53"/>
  <c r="H147" i="56"/>
  <c r="H305" i="75"/>
  <c r="H175" i="75"/>
  <c r="H99" i="75"/>
  <c r="H100" i="24"/>
  <c r="R100" i="24" s="1"/>
  <c r="H99" i="56"/>
  <c r="H26" i="45"/>
  <c r="H26" i="53"/>
  <c r="H28" i="24"/>
  <c r="R28" i="24" s="1"/>
  <c r="H27" i="44"/>
  <c r="H27" i="56"/>
  <c r="H28" i="44"/>
  <c r="H28" i="58"/>
  <c r="H28" i="32"/>
  <c r="H28" i="75"/>
  <c r="H29" i="24"/>
  <c r="R29" i="24" s="1"/>
  <c r="S149" i="20"/>
  <c r="H28" i="57"/>
  <c r="H28" i="53"/>
  <c r="H28" i="56"/>
  <c r="H28" i="45"/>
  <c r="H16" i="53"/>
  <c r="O16" i="53" s="1"/>
  <c r="H17" i="57"/>
  <c r="S66" i="20"/>
  <c r="H16" i="32"/>
  <c r="H16" i="58"/>
  <c r="H16" i="75"/>
  <c r="H17" i="45"/>
  <c r="H17" i="44"/>
  <c r="AC17" i="44" s="1"/>
  <c r="H16" i="56"/>
  <c r="AJ16" i="56" s="1"/>
  <c r="H17" i="53"/>
  <c r="H16" i="44"/>
  <c r="H16" i="45"/>
  <c r="H17" i="58"/>
  <c r="H17" i="32"/>
  <c r="H306" i="75"/>
  <c r="AO196" i="57"/>
  <c r="AE196" i="57"/>
  <c r="AG196" i="57"/>
  <c r="AJ196" i="57"/>
  <c r="V196" i="57"/>
  <c r="L196" i="57"/>
  <c r="K196" i="57"/>
  <c r="J196" i="57"/>
  <c r="AR196" i="57"/>
  <c r="BF196" i="57"/>
  <c r="AV196" i="57"/>
  <c r="AX196" i="57"/>
  <c r="AM196" i="57"/>
  <c r="AC196" i="57"/>
  <c r="AB196" i="57"/>
  <c r="R196" i="57"/>
  <c r="O196" i="57"/>
  <c r="AK196" i="57"/>
  <c r="W196" i="57"/>
  <c r="BA196" i="57"/>
  <c r="BE196" i="57"/>
  <c r="BD196" i="57"/>
  <c r="AT196" i="57"/>
  <c r="AI196" i="57"/>
  <c r="AF196" i="57"/>
  <c r="AS196" i="57"/>
  <c r="AA196" i="57"/>
  <c r="H35" i="75"/>
  <c r="N35" i="75" s="1"/>
  <c r="H35" i="58"/>
  <c r="H35" i="57"/>
  <c r="K35" i="57" s="1"/>
  <c r="I167" i="20"/>
  <c r="S167" i="20" s="1"/>
  <c r="H35" i="56"/>
  <c r="V35" i="56" s="1"/>
  <c r="H35" i="32"/>
  <c r="AO35" i="32" s="1"/>
  <c r="H36" i="24"/>
  <c r="R36" i="24" s="1"/>
  <c r="H35" i="53"/>
  <c r="AA35" i="53" s="1"/>
  <c r="T196" i="57"/>
  <c r="P196" i="57"/>
  <c r="AG51" i="56"/>
  <c r="AT51" i="56"/>
  <c r="AW51" i="56"/>
  <c r="P51" i="56"/>
  <c r="AB51" i="56"/>
  <c r="AA51" i="56"/>
  <c r="AZ51" i="56"/>
  <c r="K51" i="56"/>
  <c r="J51" i="56"/>
  <c r="AO51" i="56"/>
  <c r="AX51" i="56"/>
  <c r="BE51" i="56"/>
  <c r="X51" i="56"/>
  <c r="AJ51" i="56"/>
  <c r="AI51" i="56"/>
  <c r="BD51" i="56"/>
  <c r="S51" i="56"/>
  <c r="R51" i="56"/>
  <c r="AF51" i="56"/>
  <c r="AE51" i="56"/>
  <c r="BB51" i="56"/>
  <c r="O51" i="56"/>
  <c r="N51" i="56"/>
  <c r="AC51" i="56"/>
  <c r="AR51" i="56"/>
  <c r="AS51" i="56"/>
  <c r="L51" i="56"/>
  <c r="W51" i="56"/>
  <c r="BA51" i="56"/>
  <c r="AN51" i="56"/>
  <c r="V51" i="56"/>
  <c r="T51" i="56"/>
  <c r="AM51" i="56"/>
  <c r="AK51" i="56"/>
  <c r="BF51" i="56"/>
  <c r="AV51" i="56"/>
  <c r="H210" i="75"/>
  <c r="H185" i="32"/>
  <c r="H184" i="32" s="1"/>
  <c r="AZ196" i="57"/>
  <c r="N196" i="57"/>
  <c r="S204" i="20"/>
  <c r="H234" i="75"/>
  <c r="H85" i="75"/>
  <c r="H85" i="44"/>
  <c r="AS85" i="44" s="1"/>
  <c r="H85" i="53"/>
  <c r="AB85" i="53" s="1"/>
  <c r="H85" i="45"/>
  <c r="BD85" i="45" s="1"/>
  <c r="H85" i="58"/>
  <c r="H85" i="57"/>
  <c r="AJ85" i="57" s="1"/>
  <c r="H85" i="56"/>
  <c r="AK194" i="45"/>
  <c r="L194" i="45"/>
  <c r="AE194" i="45"/>
  <c r="BD194" i="45"/>
  <c r="AB194" i="45"/>
  <c r="K194" i="45"/>
  <c r="R194" i="45"/>
  <c r="P194" i="45"/>
  <c r="BF194" i="45"/>
  <c r="AW194" i="45"/>
  <c r="T194" i="45"/>
  <c r="AM194" i="45"/>
  <c r="N194" i="45"/>
  <c r="AI194" i="45"/>
  <c r="AA194" i="45"/>
  <c r="AN194" i="45"/>
  <c r="W194" i="45"/>
  <c r="BE194" i="45"/>
  <c r="AF194" i="45"/>
  <c r="AT194" i="45"/>
  <c r="O194" i="45"/>
  <c r="BA194" i="45"/>
  <c r="V194" i="45"/>
  <c r="AR194" i="45"/>
  <c r="AS194" i="45"/>
  <c r="AO194" i="45"/>
  <c r="AG194" i="45"/>
  <c r="AT193" i="58"/>
  <c r="AA193" i="58"/>
  <c r="AS193" i="58"/>
  <c r="P193" i="58"/>
  <c r="AG193" i="58"/>
  <c r="N193" i="58"/>
  <c r="AC193" i="58"/>
  <c r="X193" i="58"/>
  <c r="AK193" i="58"/>
  <c r="K193" i="58"/>
  <c r="AW193" i="58"/>
  <c r="BE193" i="58"/>
  <c r="AZ193" i="58"/>
  <c r="L193" i="58"/>
  <c r="BA193" i="58"/>
  <c r="AN193" i="58"/>
  <c r="T193" i="58"/>
  <c r="AF193" i="58"/>
  <c r="R193" i="58"/>
  <c r="V193" i="58"/>
  <c r="BF193" i="58"/>
  <c r="AR193" i="58"/>
  <c r="AB193" i="58"/>
  <c r="J193" i="58"/>
  <c r="AO193" i="58"/>
  <c r="AM193" i="58"/>
  <c r="BB193" i="58"/>
  <c r="AV193" i="58"/>
  <c r="AX193" i="58"/>
  <c r="BD193" i="58"/>
  <c r="S193" i="58"/>
  <c r="AJ193" i="58"/>
  <c r="AI193" i="58"/>
  <c r="O193" i="58"/>
  <c r="AE193" i="58"/>
  <c r="W193" i="58"/>
  <c r="H185" i="58"/>
  <c r="H184" i="58" s="1"/>
  <c r="H203" i="75"/>
  <c r="AW29" i="45"/>
  <c r="O29" i="45"/>
  <c r="AG29" i="45"/>
  <c r="S29" i="45"/>
  <c r="R29" i="45"/>
  <c r="BA29" i="45"/>
  <c r="AA29" i="45"/>
  <c r="BF29" i="45"/>
  <c r="AT29" i="45"/>
  <c r="N29" i="45"/>
  <c r="AV29" i="45"/>
  <c r="BE29" i="45"/>
  <c r="J29" i="45"/>
  <c r="AR29" i="45"/>
  <c r="W29" i="45"/>
  <c r="AM29" i="45"/>
  <c r="T29" i="45"/>
  <c r="BB29" i="45"/>
  <c r="AE29" i="45"/>
  <c r="AF29" i="45"/>
  <c r="AZ29" i="45"/>
  <c r="K29" i="45"/>
  <c r="AS29" i="45"/>
  <c r="AB29" i="45"/>
  <c r="V29" i="45"/>
  <c r="AO29" i="45"/>
  <c r="AC29" i="45"/>
  <c r="AJ29" i="45"/>
  <c r="P29" i="45"/>
  <c r="AX29" i="45"/>
  <c r="AN29" i="45"/>
  <c r="X29" i="45"/>
  <c r="L29" i="45"/>
  <c r="BD29" i="45"/>
  <c r="AI29" i="45"/>
  <c r="AK29" i="45"/>
  <c r="H208" i="75"/>
  <c r="AK19" i="53"/>
  <c r="AW19" i="53"/>
  <c r="BB19" i="53"/>
  <c r="T19" i="53"/>
  <c r="AA19" i="53"/>
  <c r="AB19" i="53"/>
  <c r="AR19" i="53"/>
  <c r="J19" i="53"/>
  <c r="K19" i="53"/>
  <c r="AO19" i="53"/>
  <c r="BE19" i="53"/>
  <c r="BF19" i="53"/>
  <c r="X19" i="53"/>
  <c r="AE19" i="53"/>
  <c r="AJ19" i="53"/>
  <c r="AV19" i="53"/>
  <c r="N19" i="53"/>
  <c r="S19" i="53"/>
  <c r="AC19" i="53"/>
  <c r="AF19" i="53"/>
  <c r="AT19" i="53"/>
  <c r="L19" i="53"/>
  <c r="O19" i="53"/>
  <c r="AI19" i="53"/>
  <c r="AS19" i="53"/>
  <c r="AZ19" i="53"/>
  <c r="R19" i="53"/>
  <c r="AX19" i="53"/>
  <c r="BA19" i="53"/>
  <c r="P19" i="53"/>
  <c r="BD19" i="53"/>
  <c r="AG19" i="53"/>
  <c r="W19" i="53"/>
  <c r="V19" i="53"/>
  <c r="AN19" i="53"/>
  <c r="AM19" i="53"/>
  <c r="H35" i="44"/>
  <c r="AC35" i="44" s="1"/>
  <c r="AW196" i="57"/>
  <c r="X196" i="57"/>
  <c r="H193" i="75"/>
  <c r="AN345" i="75"/>
  <c r="AC345" i="75"/>
  <c r="V345" i="75"/>
  <c r="K345" i="75"/>
  <c r="L345" i="75"/>
  <c r="BB345" i="75"/>
  <c r="J345" i="75"/>
  <c r="AZ345" i="75"/>
  <c r="BA345" i="75"/>
  <c r="BD345" i="75"/>
  <c r="AO345" i="75"/>
  <c r="BE345" i="75"/>
  <c r="AX345" i="75"/>
  <c r="AK345" i="75"/>
  <c r="AJ345" i="75"/>
  <c r="AA345" i="75"/>
  <c r="T345" i="75"/>
  <c r="W345" i="75"/>
  <c r="R345" i="75"/>
  <c r="S345" i="75"/>
  <c r="O345" i="75"/>
  <c r="AT345" i="75"/>
  <c r="AM345" i="75"/>
  <c r="P345" i="75"/>
  <c r="BF345" i="75"/>
  <c r="AW345" i="75"/>
  <c r="AV345" i="75"/>
  <c r="AI345" i="75"/>
  <c r="AF345" i="75"/>
  <c r="AG345" i="75"/>
  <c r="AB345" i="75"/>
  <c r="AE345" i="75"/>
  <c r="X345" i="75"/>
  <c r="N345" i="75"/>
  <c r="AS345" i="75"/>
  <c r="AR345" i="75"/>
  <c r="AA196" i="32"/>
  <c r="AX196" i="32"/>
  <c r="J196" i="32"/>
  <c r="AS196" i="32"/>
  <c r="BB196" i="32"/>
  <c r="AF196" i="32"/>
  <c r="BD196" i="32"/>
  <c r="AR196" i="32"/>
  <c r="W196" i="32"/>
  <c r="AB196" i="32"/>
  <c r="AN196" i="32"/>
  <c r="AT196" i="32"/>
  <c r="T196" i="32"/>
  <c r="BF196" i="32"/>
  <c r="S196" i="32"/>
  <c r="O196" i="32"/>
  <c r="AG196" i="32"/>
  <c r="AW196" i="32"/>
  <c r="AZ196" i="32"/>
  <c r="K196" i="32"/>
  <c r="AJ196" i="32"/>
  <c r="X196" i="32"/>
  <c r="AI196" i="32"/>
  <c r="L196" i="32"/>
  <c r="AM196" i="32"/>
  <c r="P196" i="32"/>
  <c r="AO196" i="32"/>
  <c r="AV196" i="32"/>
  <c r="H141" i="57"/>
  <c r="AX141" i="57" s="1"/>
  <c r="H141" i="44"/>
  <c r="S1063" i="20"/>
  <c r="H141" i="56"/>
  <c r="H141" i="45"/>
  <c r="AZ141" i="45" s="1"/>
  <c r="H141" i="75"/>
  <c r="H142" i="24"/>
  <c r="R142" i="24" s="1"/>
  <c r="H141" i="58"/>
  <c r="Q196" i="44"/>
  <c r="AU186" i="53"/>
  <c r="AH186" i="53"/>
  <c r="W193" i="45"/>
  <c r="X193" i="45"/>
  <c r="V193" i="45"/>
  <c r="L193" i="45"/>
  <c r="AB193" i="45"/>
  <c r="AT193" i="45"/>
  <c r="N193" i="45"/>
  <c r="AM193" i="45"/>
  <c r="S193" i="45"/>
  <c r="AG193" i="45"/>
  <c r="O193" i="45"/>
  <c r="BA193" i="45"/>
  <c r="AO193" i="45"/>
  <c r="BE193" i="45"/>
  <c r="K193" i="45"/>
  <c r="J193" i="45"/>
  <c r="AF193" i="45"/>
  <c r="BB193" i="45"/>
  <c r="P193" i="45"/>
  <c r="AV193" i="45"/>
  <c r="R193" i="45"/>
  <c r="AN193" i="45"/>
  <c r="AR193" i="45"/>
  <c r="AK193" i="45"/>
  <c r="AA193" i="45"/>
  <c r="BF193" i="45"/>
  <c r="AX193" i="45"/>
  <c r="AZ193" i="45"/>
  <c r="AS193" i="45"/>
  <c r="AC193" i="45"/>
  <c r="AW193" i="45"/>
  <c r="AJ193" i="45"/>
  <c r="BD193" i="45"/>
  <c r="T193" i="45"/>
  <c r="AI193" i="45"/>
  <c r="AE193" i="45"/>
  <c r="AN349" i="75"/>
  <c r="AE349" i="75"/>
  <c r="V349" i="75"/>
  <c r="O349" i="75"/>
  <c r="L349" i="75"/>
  <c r="BB349" i="75"/>
  <c r="AS349" i="75"/>
  <c r="AR349" i="75"/>
  <c r="AO349" i="75"/>
  <c r="X349" i="75"/>
  <c r="BD349" i="75"/>
  <c r="AI349" i="75"/>
  <c r="BE349" i="75"/>
  <c r="AX349" i="75"/>
  <c r="AM349" i="75"/>
  <c r="AJ349" i="75"/>
  <c r="AC349" i="75"/>
  <c r="T349" i="75"/>
  <c r="K349" i="75"/>
  <c r="J349" i="75"/>
  <c r="AZ349" i="75"/>
  <c r="S349" i="75"/>
  <c r="AW349" i="75"/>
  <c r="AB349" i="75"/>
  <c r="P349" i="75"/>
  <c r="BF349" i="75"/>
  <c r="BA349" i="75"/>
  <c r="AV349" i="75"/>
  <c r="AK349" i="75"/>
  <c r="AF349" i="75"/>
  <c r="AA349" i="75"/>
  <c r="R349" i="75"/>
  <c r="W349" i="75"/>
  <c r="N349" i="75"/>
  <c r="AT349" i="75"/>
  <c r="AG349" i="75"/>
  <c r="H213" i="75"/>
  <c r="H233" i="75"/>
  <c r="BE159" i="75"/>
  <c r="AX159" i="75"/>
  <c r="AB159" i="75"/>
  <c r="AJ159" i="75"/>
  <c r="BB159" i="75"/>
  <c r="AT159" i="75"/>
  <c r="AW159" i="75"/>
  <c r="AA159" i="75"/>
  <c r="K159" i="75"/>
  <c r="AN159" i="75"/>
  <c r="AF159" i="75"/>
  <c r="AO159" i="75"/>
  <c r="P159" i="75"/>
  <c r="BF159" i="75"/>
  <c r="AR159" i="75"/>
  <c r="BD159" i="75"/>
  <c r="V159" i="75"/>
  <c r="O159" i="75"/>
  <c r="W159" i="75"/>
  <c r="AS159" i="75"/>
  <c r="AI159" i="75"/>
  <c r="T159" i="75"/>
  <c r="BA159" i="75"/>
  <c r="X159" i="75"/>
  <c r="J159" i="75"/>
  <c r="AZ159" i="75"/>
  <c r="L159" i="75"/>
  <c r="AV159" i="75"/>
  <c r="AC159" i="75"/>
  <c r="AG159" i="75"/>
  <c r="S159" i="75"/>
  <c r="AE159" i="75"/>
  <c r="R159" i="75"/>
  <c r="N159" i="75"/>
  <c r="AK159" i="75"/>
  <c r="AM159" i="75"/>
  <c r="H239" i="75"/>
  <c r="AP196" i="44"/>
  <c r="H25" i="75"/>
  <c r="H26" i="24"/>
  <c r="H25" i="32"/>
  <c r="H25" i="58"/>
  <c r="H25" i="53"/>
  <c r="H25" i="57"/>
  <c r="H25" i="44"/>
  <c r="H25" i="56"/>
  <c r="H25" i="45"/>
  <c r="H312" i="75"/>
  <c r="H206" i="75"/>
  <c r="AB189" i="57"/>
  <c r="AI189" i="57"/>
  <c r="AR189" i="57"/>
  <c r="J189" i="57"/>
  <c r="K189" i="57"/>
  <c r="AC189" i="57"/>
  <c r="AW189" i="57"/>
  <c r="BB189" i="57"/>
  <c r="T189" i="57"/>
  <c r="AA189" i="57"/>
  <c r="AS189" i="57"/>
  <c r="AZ189" i="57"/>
  <c r="R189" i="57"/>
  <c r="AF189" i="57"/>
  <c r="AK189" i="57"/>
  <c r="AT189" i="57"/>
  <c r="L189" i="57"/>
  <c r="O189" i="57"/>
  <c r="AE189" i="57"/>
  <c r="BD189" i="57"/>
  <c r="AN189" i="57"/>
  <c r="AX189" i="57"/>
  <c r="W189" i="57"/>
  <c r="AV189" i="57"/>
  <c r="AG189" i="57"/>
  <c r="P189" i="57"/>
  <c r="AJ189" i="57"/>
  <c r="N189" i="57"/>
  <c r="AO189" i="57"/>
  <c r="X189" i="57"/>
  <c r="V189" i="57"/>
  <c r="S189" i="57"/>
  <c r="BA189" i="57"/>
  <c r="BF189" i="57"/>
  <c r="AM189" i="57"/>
  <c r="BE189" i="57"/>
  <c r="H216" i="75"/>
  <c r="H185" i="45"/>
  <c r="H184" i="45" s="1"/>
  <c r="U196" i="44"/>
  <c r="BC350" i="75"/>
  <c r="H140" i="44"/>
  <c r="H140" i="56"/>
  <c r="S1054" i="20"/>
  <c r="H140" i="53"/>
  <c r="H140" i="58"/>
  <c r="H140" i="75"/>
  <c r="H140" i="45"/>
  <c r="H140" i="32"/>
  <c r="H140" i="57"/>
  <c r="H141" i="24"/>
  <c r="R141" i="24" s="1"/>
  <c r="H201" i="75"/>
  <c r="H308" i="75"/>
  <c r="AF193" i="32"/>
  <c r="BB193" i="32"/>
  <c r="BD193" i="32"/>
  <c r="AS193" i="32"/>
  <c r="W193" i="32"/>
  <c r="BA193" i="32"/>
  <c r="AO193" i="32"/>
  <c r="AM193" i="44"/>
  <c r="X193" i="44"/>
  <c r="BF193" i="44"/>
  <c r="K193" i="44"/>
  <c r="N193" i="44"/>
  <c r="J193" i="44"/>
  <c r="AC193" i="44"/>
  <c r="BE193" i="44"/>
  <c r="BB193" i="44"/>
  <c r="AX193" i="44"/>
  <c r="AS193" i="44"/>
  <c r="AT193" i="44"/>
  <c r="BD193" i="44"/>
  <c r="V193" i="44"/>
  <c r="AK193" i="44"/>
  <c r="AV193" i="44"/>
  <c r="O193" i="44"/>
  <c r="AA193" i="44"/>
  <c r="P193" i="44"/>
  <c r="AZ193" i="44"/>
  <c r="L193" i="44"/>
  <c r="S193" i="44"/>
  <c r="AW193" i="44"/>
  <c r="AO193" i="44"/>
  <c r="AN193" i="44"/>
  <c r="BA193" i="44"/>
  <c r="AF193" i="44"/>
  <c r="AR193" i="44"/>
  <c r="AG193" i="44"/>
  <c r="W193" i="44"/>
  <c r="R193" i="44"/>
  <c r="AE193" i="44"/>
  <c r="T193" i="44"/>
  <c r="AB193" i="44"/>
  <c r="AI193" i="44"/>
  <c r="AJ193" i="44"/>
  <c r="H218" i="75"/>
  <c r="AB189" i="53"/>
  <c r="AI189" i="53"/>
  <c r="AR189" i="53"/>
  <c r="J189" i="53"/>
  <c r="K189" i="53"/>
  <c r="AC189" i="53"/>
  <c r="AW189" i="53"/>
  <c r="BB189" i="53"/>
  <c r="T189" i="53"/>
  <c r="AA189" i="53"/>
  <c r="AS189" i="53"/>
  <c r="AZ189" i="53"/>
  <c r="R189" i="53"/>
  <c r="AF189" i="53"/>
  <c r="AK189" i="53"/>
  <c r="AT189" i="53"/>
  <c r="L189" i="53"/>
  <c r="O189" i="53"/>
  <c r="BA189" i="53"/>
  <c r="V189" i="53"/>
  <c r="AO189" i="53"/>
  <c r="P189" i="53"/>
  <c r="AM189" i="53"/>
  <c r="S189" i="53"/>
  <c r="AX189" i="53"/>
  <c r="AV189" i="53"/>
  <c r="AN189" i="53"/>
  <c r="BF189" i="53"/>
  <c r="AJ189" i="53"/>
  <c r="AG189" i="53"/>
  <c r="AE189" i="53"/>
  <c r="BE189" i="53"/>
  <c r="N189" i="53"/>
  <c r="W189" i="53"/>
  <c r="BD189" i="53"/>
  <c r="X189" i="53"/>
  <c r="K198" i="24"/>
  <c r="K167" i="24" s="1"/>
  <c r="K221" i="24" s="1"/>
  <c r="H213" i="56"/>
  <c r="H213" i="44"/>
  <c r="AX213" i="44" s="1"/>
  <c r="AX212" i="44" s="1"/>
  <c r="AL350" i="75"/>
  <c r="I44" i="56"/>
  <c r="I43" i="56" s="1"/>
  <c r="Q278" i="20"/>
  <c r="R279" i="20"/>
  <c r="S279" i="20" s="1"/>
  <c r="P45" i="24"/>
  <c r="F230" i="75"/>
  <c r="H186" i="24"/>
  <c r="H185" i="24" s="1"/>
  <c r="H213" i="58"/>
  <c r="J213" i="58" s="1"/>
  <c r="I118" i="17"/>
  <c r="S118" i="17" s="1"/>
  <c r="BC196" i="44"/>
  <c r="AD350" i="75"/>
  <c r="BG350" i="75"/>
  <c r="M43" i="24"/>
  <c r="M11" i="24" s="1"/>
  <c r="R83" i="75"/>
  <c r="P83" i="75"/>
  <c r="BF83" i="75"/>
  <c r="AV83" i="75"/>
  <c r="AF83" i="75"/>
  <c r="AA83" i="75"/>
  <c r="AG83" i="75"/>
  <c r="AM83" i="75"/>
  <c r="AK83" i="75"/>
  <c r="AB83" i="75"/>
  <c r="X83" i="75"/>
  <c r="N83" i="75"/>
  <c r="BD83" i="75"/>
  <c r="AT83" i="75"/>
  <c r="AI83" i="75"/>
  <c r="AO83" i="75"/>
  <c r="BA83" i="75"/>
  <c r="AW83" i="75"/>
  <c r="BE83" i="75"/>
  <c r="AR83" i="75"/>
  <c r="AN83" i="75"/>
  <c r="V83" i="75"/>
  <c r="L83" i="75"/>
  <c r="BB83" i="75"/>
  <c r="AS83" i="75"/>
  <c r="S83" i="75"/>
  <c r="O83" i="75"/>
  <c r="F61" i="32"/>
  <c r="H214" i="24"/>
  <c r="R214" i="24" s="1"/>
  <c r="H213" i="45"/>
  <c r="H213" i="57"/>
  <c r="L213" i="57" s="1"/>
  <c r="L212" i="57" s="1"/>
  <c r="U350" i="75"/>
  <c r="AP350" i="75"/>
  <c r="H48" i="75"/>
  <c r="H48" i="32"/>
  <c r="H49" i="24"/>
  <c r="R49" i="24" s="1"/>
  <c r="H48" i="45"/>
  <c r="H48" i="53"/>
  <c r="H48" i="57"/>
  <c r="H48" i="56"/>
  <c r="H48" i="44"/>
  <c r="H48" i="58"/>
  <c r="S315" i="20"/>
  <c r="W149" i="75"/>
  <c r="S149" i="75"/>
  <c r="O149" i="75"/>
  <c r="K149" i="75"/>
  <c r="L149" i="75"/>
  <c r="BB149" i="75"/>
  <c r="AR149" i="75"/>
  <c r="AN149" i="75"/>
  <c r="AJ149" i="75"/>
  <c r="AO149" i="75"/>
  <c r="AK149" i="75"/>
  <c r="R149" i="75"/>
  <c r="N149" i="75"/>
  <c r="BF149" i="75"/>
  <c r="BA149" i="75"/>
  <c r="AS149" i="75"/>
  <c r="AB149" i="75"/>
  <c r="V149" i="75"/>
  <c r="AG149" i="75"/>
  <c r="AE149" i="75"/>
  <c r="AC149" i="75"/>
  <c r="AA149" i="75"/>
  <c r="T149" i="75"/>
  <c r="J149" i="75"/>
  <c r="AZ149" i="75"/>
  <c r="AX149" i="75"/>
  <c r="AV149" i="75"/>
  <c r="AM149" i="75"/>
  <c r="AI149" i="75"/>
  <c r="AF149" i="75"/>
  <c r="P149" i="75"/>
  <c r="BD149" i="75"/>
  <c r="BE149" i="75"/>
  <c r="AW149" i="75"/>
  <c r="AT149" i="75"/>
  <c r="X149" i="75"/>
  <c r="H107" i="75"/>
  <c r="H107" i="32"/>
  <c r="H107" i="57"/>
  <c r="H107" i="53"/>
  <c r="H107" i="44"/>
  <c r="H107" i="58"/>
  <c r="H107" i="56"/>
  <c r="H108" i="24"/>
  <c r="R108" i="24" s="1"/>
  <c r="H107" i="45"/>
  <c r="S786" i="20"/>
  <c r="I776" i="20"/>
  <c r="H39" i="75"/>
  <c r="H40" i="24"/>
  <c r="R40" i="24" s="1"/>
  <c r="H39" i="32"/>
  <c r="H39" i="58"/>
  <c r="H39" i="57"/>
  <c r="H39" i="53"/>
  <c r="H39" i="44"/>
  <c r="H39" i="56"/>
  <c r="H39" i="45"/>
  <c r="S232" i="20"/>
  <c r="H221" i="75"/>
  <c r="F267" i="75"/>
  <c r="F81" i="24"/>
  <c r="F223" i="75"/>
  <c r="L105" i="24"/>
  <c r="Q112" i="24"/>
  <c r="Q81" i="24"/>
  <c r="K74" i="24"/>
  <c r="AJ52" i="32"/>
  <c r="W52" i="32"/>
  <c r="AM52" i="32"/>
  <c r="BF52" i="32"/>
  <c r="X52" i="32"/>
  <c r="BE52" i="32"/>
  <c r="AB52" i="32"/>
  <c r="V52" i="32"/>
  <c r="AS52" i="32"/>
  <c r="BD52" i="32"/>
  <c r="R52" i="32"/>
  <c r="AV52" i="32"/>
  <c r="J52" i="32"/>
  <c r="AW52" i="32"/>
  <c r="AO52" i="32"/>
  <c r="AA52" i="32"/>
  <c r="T52" i="32"/>
  <c r="AR52" i="32"/>
  <c r="AF52" i="32"/>
  <c r="AC52" i="32"/>
  <c r="K52" i="32"/>
  <c r="AX52" i="32"/>
  <c r="AE52" i="32"/>
  <c r="O52" i="32"/>
  <c r="BB52" i="32"/>
  <c r="AZ52" i="32"/>
  <c r="L52" i="32"/>
  <c r="AN52" i="32"/>
  <c r="N52" i="32"/>
  <c r="AT52" i="32"/>
  <c r="AK52" i="32"/>
  <c r="BA52" i="32"/>
  <c r="P52" i="32"/>
  <c r="AG52" i="32"/>
  <c r="S52" i="32"/>
  <c r="AI52" i="32"/>
  <c r="F18" i="75"/>
  <c r="F285" i="75"/>
  <c r="F304" i="75"/>
  <c r="F310" i="75"/>
  <c r="F129" i="45"/>
  <c r="F129" i="75"/>
  <c r="H110" i="56"/>
  <c r="H110" i="58"/>
  <c r="H111" i="24"/>
  <c r="R111" i="24" s="1"/>
  <c r="H110" i="53"/>
  <c r="H110" i="75"/>
  <c r="H110" i="45"/>
  <c r="H110" i="57"/>
  <c r="H110" i="44"/>
  <c r="H110" i="32"/>
  <c r="S813" i="20"/>
  <c r="H13" i="75"/>
  <c r="H13" i="57"/>
  <c r="H13" i="44"/>
  <c r="H13" i="56"/>
  <c r="H14" i="24"/>
  <c r="H13" i="58"/>
  <c r="H13" i="32"/>
  <c r="H13" i="45"/>
  <c r="H13" i="53"/>
  <c r="BA143" i="57"/>
  <c r="V143" i="57"/>
  <c r="BF143" i="57"/>
  <c r="AT143" i="57"/>
  <c r="AI143" i="57"/>
  <c r="AZ143" i="57"/>
  <c r="AG143" i="57"/>
  <c r="W143" i="57"/>
  <c r="T143" i="57"/>
  <c r="AE143" i="57"/>
  <c r="AV143" i="57"/>
  <c r="S143" i="57"/>
  <c r="X143" i="57"/>
  <c r="L143" i="57"/>
  <c r="AB143" i="57"/>
  <c r="J143" i="57"/>
  <c r="AN143" i="57"/>
  <c r="AK143" i="57"/>
  <c r="N143" i="57"/>
  <c r="AF143" i="57"/>
  <c r="AR143" i="57"/>
  <c r="P143" i="57"/>
  <c r="AM143" i="57"/>
  <c r="AO143" i="57"/>
  <c r="O143" i="57"/>
  <c r="R143" i="57"/>
  <c r="AW143" i="57"/>
  <c r="AC143" i="57"/>
  <c r="AX143" i="57"/>
  <c r="AJ143" i="57"/>
  <c r="AA143" i="57"/>
  <c r="BB143" i="57"/>
  <c r="AS143" i="57"/>
  <c r="K143" i="57"/>
  <c r="BE143" i="57"/>
  <c r="BD143" i="57"/>
  <c r="AF151" i="44"/>
  <c r="AK151" i="44"/>
  <c r="AT151" i="44"/>
  <c r="O151" i="44"/>
  <c r="T151" i="44"/>
  <c r="AA151" i="44"/>
  <c r="AS151" i="44"/>
  <c r="AZ151" i="44"/>
  <c r="J151" i="44"/>
  <c r="AN151" i="44"/>
  <c r="AO151" i="44"/>
  <c r="AX151" i="44"/>
  <c r="W151" i="44"/>
  <c r="X151" i="44"/>
  <c r="AE151" i="44"/>
  <c r="BA151" i="44"/>
  <c r="BD151" i="44"/>
  <c r="N151" i="44"/>
  <c r="AW151" i="44"/>
  <c r="L151" i="44"/>
  <c r="AI151" i="44"/>
  <c r="K151" i="44"/>
  <c r="BE151" i="44"/>
  <c r="P151" i="44"/>
  <c r="AM151" i="44"/>
  <c r="S151" i="44"/>
  <c r="BF151" i="44"/>
  <c r="AV151" i="44"/>
  <c r="AC151" i="44"/>
  <c r="AB151" i="44"/>
  <c r="R151" i="44"/>
  <c r="AG151" i="44"/>
  <c r="V151" i="44"/>
  <c r="BB151" i="44"/>
  <c r="AJ151" i="44"/>
  <c r="AR151" i="44"/>
  <c r="H37" i="53"/>
  <c r="H38" i="24"/>
  <c r="H37" i="58"/>
  <c r="H37" i="44"/>
  <c r="H37" i="56"/>
  <c r="H37" i="45"/>
  <c r="I213" i="20"/>
  <c r="S213" i="20" s="1"/>
  <c r="S214" i="20"/>
  <c r="H37" i="75"/>
  <c r="H37" i="32"/>
  <c r="H37" i="57"/>
  <c r="F80" i="45"/>
  <c r="F80" i="53"/>
  <c r="F80" i="75"/>
  <c r="F55" i="53"/>
  <c r="C17" i="54"/>
  <c r="AK307" i="75"/>
  <c r="AI307" i="75"/>
  <c r="AO307" i="75"/>
  <c r="AM307" i="75"/>
  <c r="AN307" i="75"/>
  <c r="AJ307" i="75"/>
  <c r="T307" i="75"/>
  <c r="J307" i="75"/>
  <c r="AZ307" i="75"/>
  <c r="O307" i="75"/>
  <c r="W307" i="75"/>
  <c r="P307" i="75"/>
  <c r="N307" i="75"/>
  <c r="AT307" i="75"/>
  <c r="AC307" i="75"/>
  <c r="AG307" i="75"/>
  <c r="X307" i="75"/>
  <c r="L307" i="75"/>
  <c r="BF307" i="75"/>
  <c r="AW307" i="75"/>
  <c r="AS307" i="75"/>
  <c r="BE307" i="75"/>
  <c r="BA307" i="75"/>
  <c r="AX307" i="75"/>
  <c r="AV307" i="75"/>
  <c r="AF307" i="75"/>
  <c r="R307" i="75"/>
  <c r="K307" i="75"/>
  <c r="S307" i="75"/>
  <c r="BD307" i="75"/>
  <c r="AB307" i="75"/>
  <c r="AA307" i="75"/>
  <c r="AE307" i="75"/>
  <c r="V307" i="75"/>
  <c r="BB307" i="75"/>
  <c r="AR307" i="75"/>
  <c r="H38" i="75"/>
  <c r="H38" i="57"/>
  <c r="H39" i="24"/>
  <c r="R39" i="24" s="1"/>
  <c r="H38" i="56"/>
  <c r="H38" i="53"/>
  <c r="H38" i="45"/>
  <c r="H38" i="44"/>
  <c r="H38" i="32"/>
  <c r="H38" i="58"/>
  <c r="S223" i="20"/>
  <c r="F80" i="44"/>
  <c r="F43" i="57"/>
  <c r="F129" i="58"/>
  <c r="F180" i="75"/>
  <c r="F154" i="45"/>
  <c r="F55" i="32"/>
  <c r="F55" i="56"/>
  <c r="H108" i="57"/>
  <c r="H109" i="24"/>
  <c r="R109" i="24" s="1"/>
  <c r="H108" i="45"/>
  <c r="H108" i="32"/>
  <c r="H108" i="44"/>
  <c r="H108" i="56"/>
  <c r="H108" i="53"/>
  <c r="H108" i="75"/>
  <c r="H108" i="58"/>
  <c r="H45" i="75"/>
  <c r="H45" i="58"/>
  <c r="H45" i="45"/>
  <c r="H45" i="32"/>
  <c r="H45" i="57"/>
  <c r="H45" i="53"/>
  <c r="H45" i="56"/>
  <c r="H45" i="44"/>
  <c r="H46" i="24"/>
  <c r="R46" i="24" s="1"/>
  <c r="S288" i="20"/>
  <c r="AE158" i="56"/>
  <c r="AJ158" i="56"/>
  <c r="AV158" i="56"/>
  <c r="N158" i="56"/>
  <c r="S158" i="56"/>
  <c r="AO158" i="56"/>
  <c r="BE158" i="56"/>
  <c r="BF158" i="56"/>
  <c r="X158" i="56"/>
  <c r="AI158" i="56"/>
  <c r="AS158" i="56"/>
  <c r="AZ158" i="56"/>
  <c r="R158" i="56"/>
  <c r="AC158" i="56"/>
  <c r="AF158" i="56"/>
  <c r="AT158" i="56"/>
  <c r="L158" i="56"/>
  <c r="O158" i="56"/>
  <c r="AM158" i="56"/>
  <c r="BD158" i="56"/>
  <c r="AG158" i="56"/>
  <c r="AX158" i="56"/>
  <c r="W158" i="56"/>
  <c r="AB158" i="56"/>
  <c r="J158" i="56"/>
  <c r="AK158" i="56"/>
  <c r="BB158" i="56"/>
  <c r="AA158" i="56"/>
  <c r="K158" i="56"/>
  <c r="T158" i="56"/>
  <c r="BA158" i="56"/>
  <c r="AN158" i="56"/>
  <c r="AR158" i="56"/>
  <c r="V158" i="56"/>
  <c r="AW158" i="56"/>
  <c r="P158" i="56"/>
  <c r="F192" i="75"/>
  <c r="F136" i="45"/>
  <c r="F92" i="45"/>
  <c r="F93" i="24"/>
  <c r="F62" i="24"/>
  <c r="F61" i="57"/>
  <c r="F49" i="53"/>
  <c r="F49" i="58"/>
  <c r="H241" i="75"/>
  <c r="M1257" i="20"/>
  <c r="Q99" i="24"/>
  <c r="I74" i="24"/>
  <c r="F43" i="45"/>
  <c r="F129" i="57"/>
  <c r="F130" i="24"/>
  <c r="H200" i="75"/>
  <c r="F154" i="44"/>
  <c r="F56" i="24"/>
  <c r="F55" i="44"/>
  <c r="Q155" i="24"/>
  <c r="H44" i="75"/>
  <c r="I278" i="20"/>
  <c r="H45" i="24"/>
  <c r="H44" i="57"/>
  <c r="H44" i="45"/>
  <c r="H44" i="53"/>
  <c r="H44" i="44"/>
  <c r="H44" i="32"/>
  <c r="H44" i="56"/>
  <c r="H44" i="58"/>
  <c r="H46" i="75"/>
  <c r="H46" i="32"/>
  <c r="H46" i="45"/>
  <c r="H47" i="24"/>
  <c r="R47" i="24" s="1"/>
  <c r="H46" i="57"/>
  <c r="H46" i="58"/>
  <c r="H46" i="56"/>
  <c r="H46" i="53"/>
  <c r="H46" i="44"/>
  <c r="S297" i="20"/>
  <c r="BA158" i="53"/>
  <c r="BF158" i="53"/>
  <c r="AB158" i="53"/>
  <c r="AK158" i="53"/>
  <c r="AI158" i="53"/>
  <c r="O158" i="53"/>
  <c r="BE158" i="53"/>
  <c r="AR158" i="53"/>
  <c r="L158" i="53"/>
  <c r="F136" i="56"/>
  <c r="F92" i="32"/>
  <c r="F61" i="53"/>
  <c r="F49" i="32"/>
  <c r="F49" i="57"/>
  <c r="F50" i="24"/>
  <c r="F129" i="44"/>
  <c r="F129" i="53"/>
  <c r="H47" i="75"/>
  <c r="H47" i="57"/>
  <c r="H47" i="44"/>
  <c r="H48" i="24"/>
  <c r="R48" i="24" s="1"/>
  <c r="H47" i="56"/>
  <c r="H47" i="45"/>
  <c r="H47" i="32"/>
  <c r="H47" i="58"/>
  <c r="H47" i="53"/>
  <c r="S306" i="20"/>
  <c r="F155" i="24"/>
  <c r="F154" i="58"/>
  <c r="F55" i="57"/>
  <c r="AG63" i="44"/>
  <c r="AN63" i="44"/>
  <c r="AX63" i="44"/>
  <c r="W63" i="44"/>
  <c r="X63" i="44"/>
  <c r="BA63" i="44"/>
  <c r="N63" i="44"/>
  <c r="AB63" i="44"/>
  <c r="K63" i="44"/>
  <c r="AK63" i="44"/>
  <c r="AW63" i="44"/>
  <c r="BB63" i="44"/>
  <c r="L63" i="44"/>
  <c r="AE63" i="44"/>
  <c r="AV63" i="44"/>
  <c r="AY63" i="44" s="1"/>
  <c r="V63" i="44"/>
  <c r="AS63" i="44"/>
  <c r="J63" i="44"/>
  <c r="AO63" i="44"/>
  <c r="BF63" i="44"/>
  <c r="AM63" i="44"/>
  <c r="AA63" i="44"/>
  <c r="R63" i="44"/>
  <c r="AF63" i="44"/>
  <c r="O63" i="44"/>
  <c r="AJ63" i="44"/>
  <c r="AI63" i="44"/>
  <c r="AC63" i="44"/>
  <c r="T63" i="44"/>
  <c r="AZ63" i="44"/>
  <c r="BE63" i="44"/>
  <c r="BD63" i="44"/>
  <c r="AT63" i="44"/>
  <c r="P63" i="44"/>
  <c r="AR63" i="44"/>
  <c r="S63" i="44"/>
  <c r="H41" i="75"/>
  <c r="H41" i="56"/>
  <c r="H42" i="24"/>
  <c r="R42" i="24" s="1"/>
  <c r="H41" i="45"/>
  <c r="H41" i="58"/>
  <c r="H41" i="53"/>
  <c r="H41" i="57"/>
  <c r="H41" i="44"/>
  <c r="H41" i="32"/>
  <c r="S250" i="20"/>
  <c r="F92" i="44"/>
  <c r="F92" i="53"/>
  <c r="F61" i="45"/>
  <c r="F49" i="44"/>
  <c r="F49" i="75"/>
  <c r="F142" i="57"/>
  <c r="F117" i="58"/>
  <c r="K15" i="58"/>
  <c r="F142" i="58"/>
  <c r="F142" i="44"/>
  <c r="F117" i="44"/>
  <c r="F117" i="56"/>
  <c r="F236" i="75"/>
  <c r="F142" i="45"/>
  <c r="F118" i="24"/>
  <c r="F117" i="45"/>
  <c r="F117" i="32"/>
  <c r="F24" i="57"/>
  <c r="F24" i="58"/>
  <c r="F67" i="57"/>
  <c r="F67" i="58"/>
  <c r="H40" i="58"/>
  <c r="H41" i="24"/>
  <c r="R41" i="24" s="1"/>
  <c r="H40" i="44"/>
  <c r="H40" i="57"/>
  <c r="H40" i="53"/>
  <c r="H40" i="56"/>
  <c r="S241" i="20"/>
  <c r="H40" i="45"/>
  <c r="H40" i="32"/>
  <c r="H40" i="75"/>
  <c r="F117" i="57"/>
  <c r="F117" i="53"/>
  <c r="F117" i="75"/>
  <c r="H231" i="75"/>
  <c r="J136" i="24"/>
  <c r="Q136" i="24" s="1"/>
  <c r="Q161" i="24"/>
  <c r="F24" i="32"/>
  <c r="F24" i="44"/>
  <c r="F12" i="58"/>
  <c r="F67" i="45"/>
  <c r="F68" i="24"/>
  <c r="F67" i="75"/>
  <c r="I24" i="66"/>
  <c r="O148" i="17"/>
  <c r="F24" i="56"/>
  <c r="F12" i="45"/>
  <c r="F67" i="44"/>
  <c r="F67" i="53"/>
  <c r="H14" i="75"/>
  <c r="H14" i="45"/>
  <c r="H14" i="58"/>
  <c r="H14" i="44"/>
  <c r="H14" i="57"/>
  <c r="H14" i="32"/>
  <c r="H14" i="56"/>
  <c r="H14" i="53"/>
  <c r="H15" i="24"/>
  <c r="F273" i="75"/>
  <c r="F24" i="53"/>
  <c r="F11" i="53" s="1"/>
  <c r="F25" i="24"/>
  <c r="F12" i="56"/>
  <c r="F67" i="56"/>
  <c r="F67" i="32"/>
  <c r="F186" i="75"/>
  <c r="S16" i="63"/>
  <c r="AU186" i="32"/>
  <c r="BG190" i="45"/>
  <c r="BG186" i="57"/>
  <c r="AU344" i="75"/>
  <c r="BE228" i="75"/>
  <c r="N228" i="75"/>
  <c r="V228" i="75"/>
  <c r="AJ228" i="75"/>
  <c r="AV228" i="75"/>
  <c r="BD228" i="75"/>
  <c r="J228" i="75"/>
  <c r="R228" i="75"/>
  <c r="AB228" i="75"/>
  <c r="AR228" i="75"/>
  <c r="AZ228" i="75"/>
  <c r="P228" i="75"/>
  <c r="X228" i="75"/>
  <c r="AN228" i="75"/>
  <c r="AX228" i="75"/>
  <c r="BF228" i="75"/>
  <c r="T228" i="75"/>
  <c r="L228" i="75"/>
  <c r="BB228" i="75"/>
  <c r="AT228" i="75"/>
  <c r="AF228" i="75"/>
  <c r="O228" i="75"/>
  <c r="AC228" i="75"/>
  <c r="AK228" i="75"/>
  <c r="AW228" i="75"/>
  <c r="K228" i="75"/>
  <c r="AA228" i="75"/>
  <c r="AI228" i="75"/>
  <c r="AL228" i="75" s="1"/>
  <c r="AS228" i="75"/>
  <c r="W228" i="75"/>
  <c r="AG228" i="75"/>
  <c r="AO228" i="75"/>
  <c r="S228" i="75"/>
  <c r="AE228" i="75"/>
  <c r="AM228" i="75"/>
  <c r="BA228" i="75"/>
  <c r="BE284" i="75"/>
  <c r="L284" i="75"/>
  <c r="T284" i="75"/>
  <c r="AF284" i="75"/>
  <c r="AT284" i="75"/>
  <c r="BB284" i="75"/>
  <c r="J284" i="75"/>
  <c r="R284" i="75"/>
  <c r="AB284" i="75"/>
  <c r="AR284" i="75"/>
  <c r="AZ284" i="75"/>
  <c r="P284" i="75"/>
  <c r="X284" i="75"/>
  <c r="AN284" i="75"/>
  <c r="AX284" i="75"/>
  <c r="BF284" i="75"/>
  <c r="N284" i="75"/>
  <c r="V284" i="75"/>
  <c r="AJ284" i="75"/>
  <c r="AV284" i="75"/>
  <c r="BD284" i="75"/>
  <c r="O284" i="75"/>
  <c r="AC284" i="75"/>
  <c r="AK284" i="75"/>
  <c r="AW284" i="75"/>
  <c r="K284" i="75"/>
  <c r="AA284" i="75"/>
  <c r="AI284" i="75"/>
  <c r="AS284" i="75"/>
  <c r="W284" i="75"/>
  <c r="AG284" i="75"/>
  <c r="AO284" i="75"/>
  <c r="S284" i="75"/>
  <c r="AE284" i="75"/>
  <c r="AM284" i="75"/>
  <c r="BA284" i="75"/>
  <c r="BE281" i="75"/>
  <c r="L281" i="75"/>
  <c r="T281" i="75"/>
  <c r="AF281" i="75"/>
  <c r="AT281" i="75"/>
  <c r="BB281" i="75"/>
  <c r="J281" i="75"/>
  <c r="R281" i="75"/>
  <c r="AB281" i="75"/>
  <c r="AR281" i="75"/>
  <c r="AZ281" i="75"/>
  <c r="P281" i="75"/>
  <c r="X281" i="75"/>
  <c r="AN281" i="75"/>
  <c r="AX281" i="75"/>
  <c r="BF281" i="75"/>
  <c r="N281" i="75"/>
  <c r="V281" i="75"/>
  <c r="AJ281" i="75"/>
  <c r="AV281" i="75"/>
  <c r="BD281" i="75"/>
  <c r="S281" i="75"/>
  <c r="AE281" i="75"/>
  <c r="AM281" i="75"/>
  <c r="BA281" i="75"/>
  <c r="O281" i="75"/>
  <c r="AC281" i="75"/>
  <c r="AK281" i="75"/>
  <c r="AW281" i="75"/>
  <c r="K281" i="75"/>
  <c r="AA281" i="75"/>
  <c r="AI281" i="75"/>
  <c r="AS281" i="75"/>
  <c r="W281" i="75"/>
  <c r="AG281" i="75"/>
  <c r="AO281" i="75"/>
  <c r="BE280" i="75"/>
  <c r="H279" i="75"/>
  <c r="L280" i="75"/>
  <c r="T280" i="75"/>
  <c r="AF280" i="75"/>
  <c r="AT280" i="75"/>
  <c r="BB280" i="75"/>
  <c r="J280" i="75"/>
  <c r="R280" i="75"/>
  <c r="AB280" i="75"/>
  <c r="AR280" i="75"/>
  <c r="AZ280" i="75"/>
  <c r="P280" i="75"/>
  <c r="X280" i="75"/>
  <c r="AN280" i="75"/>
  <c r="AX280" i="75"/>
  <c r="BF280" i="75"/>
  <c r="N280" i="75"/>
  <c r="V280" i="75"/>
  <c r="AJ280" i="75"/>
  <c r="AV280" i="75"/>
  <c r="BD280" i="75"/>
  <c r="O280" i="75"/>
  <c r="AC280" i="75"/>
  <c r="AK280" i="75"/>
  <c r="AW280" i="75"/>
  <c r="K280" i="75"/>
  <c r="AA280" i="75"/>
  <c r="AI280" i="75"/>
  <c r="AS280" i="75"/>
  <c r="W280" i="75"/>
  <c r="AG280" i="75"/>
  <c r="AO280" i="75"/>
  <c r="S280" i="75"/>
  <c r="AE280" i="75"/>
  <c r="AM280" i="75"/>
  <c r="BA280" i="75"/>
  <c r="BE227" i="75"/>
  <c r="N227" i="75"/>
  <c r="V227" i="75"/>
  <c r="AJ227" i="75"/>
  <c r="AV227" i="75"/>
  <c r="BD227" i="75"/>
  <c r="J227" i="75"/>
  <c r="R227" i="75"/>
  <c r="AB227" i="75"/>
  <c r="AR227" i="75"/>
  <c r="AZ227" i="75"/>
  <c r="P227" i="75"/>
  <c r="X227" i="75"/>
  <c r="AN227" i="75"/>
  <c r="AX227" i="75"/>
  <c r="BF227" i="75"/>
  <c r="AF227" i="75"/>
  <c r="T227" i="75"/>
  <c r="L227" i="75"/>
  <c r="BB227" i="75"/>
  <c r="AT227" i="75"/>
  <c r="K227" i="75"/>
  <c r="AA227" i="75"/>
  <c r="AI227" i="75"/>
  <c r="AS227" i="75"/>
  <c r="W227" i="75"/>
  <c r="AG227" i="75"/>
  <c r="AO227" i="75"/>
  <c r="S227" i="75"/>
  <c r="AE227" i="75"/>
  <c r="AM227" i="75"/>
  <c r="BA227" i="75"/>
  <c r="O227" i="75"/>
  <c r="AC227" i="75"/>
  <c r="AK227" i="75"/>
  <c r="AW227" i="75"/>
  <c r="BE224" i="75"/>
  <c r="H223" i="75"/>
  <c r="N224" i="75"/>
  <c r="V224" i="75"/>
  <c r="AJ224" i="75"/>
  <c r="AV224" i="75"/>
  <c r="BD224" i="75"/>
  <c r="J224" i="75"/>
  <c r="R224" i="75"/>
  <c r="AB224" i="75"/>
  <c r="AR224" i="75"/>
  <c r="AZ224" i="75"/>
  <c r="P224" i="75"/>
  <c r="X224" i="75"/>
  <c r="AN224" i="75"/>
  <c r="AX224" i="75"/>
  <c r="BF224" i="75"/>
  <c r="T224" i="75"/>
  <c r="L224" i="75"/>
  <c r="BB224" i="75"/>
  <c r="AT224" i="75"/>
  <c r="AF224" i="75"/>
  <c r="O224" i="75"/>
  <c r="AC224" i="75"/>
  <c r="AK224" i="75"/>
  <c r="AW224" i="75"/>
  <c r="K224" i="75"/>
  <c r="AA224" i="75"/>
  <c r="AI224" i="75"/>
  <c r="AS224" i="75"/>
  <c r="W224" i="75"/>
  <c r="AG224" i="75"/>
  <c r="AO224" i="75"/>
  <c r="S224" i="75"/>
  <c r="AE224" i="75"/>
  <c r="AM224" i="75"/>
  <c r="BA224" i="75"/>
  <c r="BF371" i="75"/>
  <c r="BF370" i="75" s="1"/>
  <c r="H370" i="75"/>
  <c r="K371" i="75"/>
  <c r="K370" i="75" s="1"/>
  <c r="AA371" i="75"/>
  <c r="AI371" i="75"/>
  <c r="AS371" i="75"/>
  <c r="AS370" i="75" s="1"/>
  <c r="P371" i="75"/>
  <c r="P370" i="75" s="1"/>
  <c r="X371" i="75"/>
  <c r="X370" i="75" s="1"/>
  <c r="AN371" i="75"/>
  <c r="AN370" i="75" s="1"/>
  <c r="AX371" i="75"/>
  <c r="AX370" i="75" s="1"/>
  <c r="W371" i="75"/>
  <c r="W370" i="75" s="1"/>
  <c r="AG371" i="75"/>
  <c r="AG370" i="75" s="1"/>
  <c r="AO371" i="75"/>
  <c r="AO370" i="75" s="1"/>
  <c r="BE371" i="75"/>
  <c r="BE370" i="75" s="1"/>
  <c r="N371" i="75"/>
  <c r="V371" i="75"/>
  <c r="AJ371" i="75"/>
  <c r="AJ370" i="75" s="1"/>
  <c r="AV371" i="75"/>
  <c r="BD371" i="75"/>
  <c r="S371" i="75"/>
  <c r="S370" i="75" s="1"/>
  <c r="AE371" i="75"/>
  <c r="AM371" i="75"/>
  <c r="BA371" i="75"/>
  <c r="BA370" i="75" s="1"/>
  <c r="L371" i="75"/>
  <c r="L370" i="75" s="1"/>
  <c r="T371" i="75"/>
  <c r="T370" i="75" s="1"/>
  <c r="AF371" i="75"/>
  <c r="AF370" i="75" s="1"/>
  <c r="AT371" i="75"/>
  <c r="AT370" i="75" s="1"/>
  <c r="BB371" i="75"/>
  <c r="BB370" i="75" s="1"/>
  <c r="O371" i="75"/>
  <c r="O370" i="75" s="1"/>
  <c r="AC371" i="75"/>
  <c r="AC370" i="75" s="1"/>
  <c r="AK371" i="75"/>
  <c r="AK370" i="75" s="1"/>
  <c r="AW371" i="75"/>
  <c r="AW370" i="75" s="1"/>
  <c r="J371" i="75"/>
  <c r="R371" i="75"/>
  <c r="AB371" i="75"/>
  <c r="AB370" i="75" s="1"/>
  <c r="AR371" i="75"/>
  <c r="AZ371" i="75"/>
  <c r="BE226" i="75"/>
  <c r="N226" i="75"/>
  <c r="V226" i="75"/>
  <c r="AJ226" i="75"/>
  <c r="AV226" i="75"/>
  <c r="BD226" i="75"/>
  <c r="J226" i="75"/>
  <c r="R226" i="75"/>
  <c r="AB226" i="75"/>
  <c r="AR226" i="75"/>
  <c r="AZ226" i="75"/>
  <c r="P226" i="75"/>
  <c r="X226" i="75"/>
  <c r="AN226" i="75"/>
  <c r="AX226" i="75"/>
  <c r="BF226" i="75"/>
  <c r="AT226" i="75"/>
  <c r="AF226" i="75"/>
  <c r="T226" i="75"/>
  <c r="L226" i="75"/>
  <c r="BB226" i="75"/>
  <c r="W226" i="75"/>
  <c r="AG226" i="75"/>
  <c r="AO226" i="75"/>
  <c r="S226" i="75"/>
  <c r="AE226" i="75"/>
  <c r="AM226" i="75"/>
  <c r="BA226" i="75"/>
  <c r="O226" i="75"/>
  <c r="AC226" i="75"/>
  <c r="AK226" i="75"/>
  <c r="AW226" i="75"/>
  <c r="K226" i="75"/>
  <c r="AA226" i="75"/>
  <c r="AI226" i="75"/>
  <c r="AS226" i="75"/>
  <c r="I11" i="44"/>
  <c r="BE282" i="75"/>
  <c r="L282" i="75"/>
  <c r="T282" i="75"/>
  <c r="AF282" i="75"/>
  <c r="AT282" i="75"/>
  <c r="BB282" i="75"/>
  <c r="J282" i="75"/>
  <c r="R282" i="75"/>
  <c r="AB282" i="75"/>
  <c r="AR282" i="75"/>
  <c r="AZ282" i="75"/>
  <c r="P282" i="75"/>
  <c r="X282" i="75"/>
  <c r="AN282" i="75"/>
  <c r="AX282" i="75"/>
  <c r="BF282" i="75"/>
  <c r="N282" i="75"/>
  <c r="V282" i="75"/>
  <c r="AJ282" i="75"/>
  <c r="AV282" i="75"/>
  <c r="BD282" i="75"/>
  <c r="W282" i="75"/>
  <c r="AG282" i="75"/>
  <c r="AO282" i="75"/>
  <c r="S282" i="75"/>
  <c r="AE282" i="75"/>
  <c r="AM282" i="75"/>
  <c r="BA282" i="75"/>
  <c r="O282" i="75"/>
  <c r="AC282" i="75"/>
  <c r="AK282" i="75"/>
  <c r="AW282" i="75"/>
  <c r="K282" i="75"/>
  <c r="AA282" i="75"/>
  <c r="AI282" i="75"/>
  <c r="AL282" i="75" s="1"/>
  <c r="AS282" i="75"/>
  <c r="BF373" i="75"/>
  <c r="BF372" i="75" s="1"/>
  <c r="H372" i="75"/>
  <c r="W373" i="75"/>
  <c r="W372" i="75" s="1"/>
  <c r="AG373" i="75"/>
  <c r="AG372" i="75" s="1"/>
  <c r="AO373" i="75"/>
  <c r="AO372" i="75" s="1"/>
  <c r="BE373" i="75"/>
  <c r="BE372" i="75" s="1"/>
  <c r="P373" i="75"/>
  <c r="P372" i="75" s="1"/>
  <c r="X373" i="75"/>
  <c r="X372" i="75" s="1"/>
  <c r="AN373" i="75"/>
  <c r="AN372" i="75" s="1"/>
  <c r="AX373" i="75"/>
  <c r="AX372" i="75" s="1"/>
  <c r="S373" i="75"/>
  <c r="S372" i="75" s="1"/>
  <c r="AE373" i="75"/>
  <c r="AM373" i="75"/>
  <c r="BA373" i="75"/>
  <c r="BA372" i="75" s="1"/>
  <c r="N373" i="75"/>
  <c r="V373" i="75"/>
  <c r="AJ373" i="75"/>
  <c r="AJ372" i="75" s="1"/>
  <c r="AV373" i="75"/>
  <c r="BD373" i="75"/>
  <c r="O373" i="75"/>
  <c r="O372" i="75" s="1"/>
  <c r="AC373" i="75"/>
  <c r="AC372" i="75" s="1"/>
  <c r="AK373" i="75"/>
  <c r="AK372" i="75" s="1"/>
  <c r="AW373" i="75"/>
  <c r="AW372" i="75" s="1"/>
  <c r="L373" i="75"/>
  <c r="L372" i="75" s="1"/>
  <c r="T373" i="75"/>
  <c r="T372" i="75" s="1"/>
  <c r="AF373" i="75"/>
  <c r="AF372" i="75" s="1"/>
  <c r="AT373" i="75"/>
  <c r="AT372" i="75" s="1"/>
  <c r="BB373" i="75"/>
  <c r="BB372" i="75" s="1"/>
  <c r="K373" i="75"/>
  <c r="K372" i="75" s="1"/>
  <c r="AA373" i="75"/>
  <c r="AI373" i="75"/>
  <c r="AS373" i="75"/>
  <c r="AS372" i="75" s="1"/>
  <c r="J373" i="75"/>
  <c r="R373" i="75"/>
  <c r="AB373" i="75"/>
  <c r="AB372" i="75" s="1"/>
  <c r="AR373" i="75"/>
  <c r="AZ373" i="75"/>
  <c r="BE225" i="75"/>
  <c r="N225" i="75"/>
  <c r="V225" i="75"/>
  <c r="AJ225" i="75"/>
  <c r="AV225" i="75"/>
  <c r="BD225" i="75"/>
  <c r="J225" i="75"/>
  <c r="R225" i="75"/>
  <c r="AB225" i="75"/>
  <c r="AR225" i="75"/>
  <c r="AZ225" i="75"/>
  <c r="P225" i="75"/>
  <c r="X225" i="75"/>
  <c r="AN225" i="75"/>
  <c r="AX225" i="75"/>
  <c r="BF225" i="75"/>
  <c r="L225" i="75"/>
  <c r="BB225" i="75"/>
  <c r="AT225" i="75"/>
  <c r="AF225" i="75"/>
  <c r="T225" i="75"/>
  <c r="S225" i="75"/>
  <c r="AE225" i="75"/>
  <c r="AM225" i="75"/>
  <c r="BA225" i="75"/>
  <c r="O225" i="75"/>
  <c r="AC225" i="75"/>
  <c r="AK225" i="75"/>
  <c r="AW225" i="75"/>
  <c r="K225" i="75"/>
  <c r="AA225" i="75"/>
  <c r="AI225" i="75"/>
  <c r="AL225" i="75" s="1"/>
  <c r="AS225" i="75"/>
  <c r="W225" i="75"/>
  <c r="AG225" i="75"/>
  <c r="AO225" i="75"/>
  <c r="S15" i="63"/>
  <c r="BE361" i="75"/>
  <c r="P361" i="75"/>
  <c r="X361" i="75"/>
  <c r="AN361" i="75"/>
  <c r="AX361" i="75"/>
  <c r="BF361" i="75"/>
  <c r="K361" i="75"/>
  <c r="AA361" i="75"/>
  <c r="AI361" i="75"/>
  <c r="AS361" i="75"/>
  <c r="N361" i="75"/>
  <c r="V361" i="75"/>
  <c r="AJ361" i="75"/>
  <c r="AV361" i="75"/>
  <c r="BD361" i="75"/>
  <c r="W361" i="75"/>
  <c r="AG361" i="75"/>
  <c r="AO361" i="75"/>
  <c r="L361" i="75"/>
  <c r="T361" i="75"/>
  <c r="AF361" i="75"/>
  <c r="AT361" i="75"/>
  <c r="BB361" i="75"/>
  <c r="S361" i="75"/>
  <c r="AE361" i="75"/>
  <c r="AM361" i="75"/>
  <c r="BA361" i="75"/>
  <c r="J361" i="75"/>
  <c r="R361" i="75"/>
  <c r="AB361" i="75"/>
  <c r="AR361" i="75"/>
  <c r="AZ361" i="75"/>
  <c r="O361" i="75"/>
  <c r="AC361" i="75"/>
  <c r="AK361" i="75"/>
  <c r="AW361" i="75"/>
  <c r="BE362" i="75"/>
  <c r="P362" i="75"/>
  <c r="X362" i="75"/>
  <c r="AN362" i="75"/>
  <c r="AX362" i="75"/>
  <c r="BF362" i="75"/>
  <c r="O362" i="75"/>
  <c r="AC362" i="75"/>
  <c r="AK362" i="75"/>
  <c r="AW362" i="75"/>
  <c r="N362" i="75"/>
  <c r="V362" i="75"/>
  <c r="AJ362" i="75"/>
  <c r="AV362" i="75"/>
  <c r="BD362" i="75"/>
  <c r="K362" i="75"/>
  <c r="AA362" i="75"/>
  <c r="AI362" i="75"/>
  <c r="AS362" i="75"/>
  <c r="L362" i="75"/>
  <c r="T362" i="75"/>
  <c r="AF362" i="75"/>
  <c r="AT362" i="75"/>
  <c r="BB362" i="75"/>
  <c r="W362" i="75"/>
  <c r="AG362" i="75"/>
  <c r="AO362" i="75"/>
  <c r="J362" i="75"/>
  <c r="M362" i="75" s="1"/>
  <c r="R362" i="75"/>
  <c r="AB362" i="75"/>
  <c r="AR362" i="75"/>
  <c r="AU362" i="75" s="1"/>
  <c r="AZ362" i="75"/>
  <c r="S362" i="75"/>
  <c r="AE362" i="75"/>
  <c r="AH362" i="75" s="1"/>
  <c r="AM362" i="75"/>
  <c r="BA362" i="75"/>
  <c r="BF359" i="75"/>
  <c r="BF358" i="75" s="1"/>
  <c r="H358" i="75"/>
  <c r="W359" i="75"/>
  <c r="W358" i="75" s="1"/>
  <c r="AG359" i="75"/>
  <c r="AG358" i="75" s="1"/>
  <c r="AO359" i="75"/>
  <c r="AO358" i="75" s="1"/>
  <c r="BE359" i="75"/>
  <c r="BE358" i="75" s="1"/>
  <c r="P359" i="75"/>
  <c r="P358" i="75" s="1"/>
  <c r="X359" i="75"/>
  <c r="X358" i="75" s="1"/>
  <c r="AN359" i="75"/>
  <c r="AN358" i="75" s="1"/>
  <c r="AX359" i="75"/>
  <c r="AX358" i="75" s="1"/>
  <c r="S359" i="75"/>
  <c r="S358" i="75" s="1"/>
  <c r="AE359" i="75"/>
  <c r="AM359" i="75"/>
  <c r="BA359" i="75"/>
  <c r="BA358" i="75" s="1"/>
  <c r="N359" i="75"/>
  <c r="V359" i="75"/>
  <c r="AJ359" i="75"/>
  <c r="AJ358" i="75" s="1"/>
  <c r="AV359" i="75"/>
  <c r="BD359" i="75"/>
  <c r="O359" i="75"/>
  <c r="O358" i="75" s="1"/>
  <c r="AC359" i="75"/>
  <c r="AC358" i="75" s="1"/>
  <c r="AK359" i="75"/>
  <c r="AK358" i="75" s="1"/>
  <c r="AW359" i="75"/>
  <c r="AW358" i="75" s="1"/>
  <c r="L359" i="75"/>
  <c r="L358" i="75" s="1"/>
  <c r="T359" i="75"/>
  <c r="T358" i="75" s="1"/>
  <c r="AF359" i="75"/>
  <c r="AF358" i="75" s="1"/>
  <c r="AT359" i="75"/>
  <c r="AT358" i="75" s="1"/>
  <c r="BB359" i="75"/>
  <c r="BB358" i="75" s="1"/>
  <c r="K359" i="75"/>
  <c r="K358" i="75" s="1"/>
  <c r="AA359" i="75"/>
  <c r="AI359" i="75"/>
  <c r="AS359" i="75"/>
  <c r="AS358" i="75" s="1"/>
  <c r="J359" i="75"/>
  <c r="R359" i="75"/>
  <c r="AB359" i="75"/>
  <c r="AB358" i="75" s="1"/>
  <c r="AR359" i="75"/>
  <c r="AZ359" i="75"/>
  <c r="H71" i="75"/>
  <c r="H71" i="58"/>
  <c r="I462" i="20"/>
  <c r="S462" i="20" s="1"/>
  <c r="H71" i="32"/>
  <c r="H71" i="57"/>
  <c r="H71" i="53"/>
  <c r="H71" i="56"/>
  <c r="H71" i="45"/>
  <c r="S490" i="20"/>
  <c r="AI196" i="58"/>
  <c r="AE196" i="58"/>
  <c r="S196" i="58"/>
  <c r="X196" i="58"/>
  <c r="N196" i="58"/>
  <c r="BF196" i="58"/>
  <c r="AV196" i="58"/>
  <c r="BE196" i="58"/>
  <c r="AJ196" i="58"/>
  <c r="AO196" i="58"/>
  <c r="W196" i="58"/>
  <c r="AG196" i="58"/>
  <c r="AM196" i="58"/>
  <c r="AW196" i="58"/>
  <c r="AR196" i="58"/>
  <c r="O196" i="58"/>
  <c r="AC196" i="58"/>
  <c r="AN196" i="58"/>
  <c r="BA196" i="58"/>
  <c r="BB196" i="58"/>
  <c r="J196" i="58"/>
  <c r="AF196" i="58"/>
  <c r="AS196" i="58"/>
  <c r="AX196" i="58"/>
  <c r="BD196" i="58"/>
  <c r="T196" i="58"/>
  <c r="K196" i="58"/>
  <c r="AA196" i="58"/>
  <c r="AT196" i="58"/>
  <c r="AZ196" i="58"/>
  <c r="P196" i="58"/>
  <c r="V196" i="58"/>
  <c r="AK196" i="58"/>
  <c r="AL196" i="58" s="1"/>
  <c r="AB196" i="58"/>
  <c r="L196" i="58"/>
  <c r="R196" i="58"/>
  <c r="AR374" i="75"/>
  <c r="AU375" i="75"/>
  <c r="BD374" i="75"/>
  <c r="BG375" i="75"/>
  <c r="BG374" i="75" s="1"/>
  <c r="N374" i="75"/>
  <c r="Q375" i="75"/>
  <c r="Q374" i="75" s="1"/>
  <c r="F204" i="58"/>
  <c r="AH189" i="56"/>
  <c r="AU189" i="56"/>
  <c r="AY344" i="75"/>
  <c r="AP344" i="75"/>
  <c r="U344" i="75"/>
  <c r="M350" i="75"/>
  <c r="AH350" i="75"/>
  <c r="H204" i="75"/>
  <c r="BE348" i="75"/>
  <c r="P348" i="75"/>
  <c r="X348" i="75"/>
  <c r="AN348" i="75"/>
  <c r="AX348" i="75"/>
  <c r="BF348" i="75"/>
  <c r="O348" i="75"/>
  <c r="AC348" i="75"/>
  <c r="AK348" i="75"/>
  <c r="AW348" i="75"/>
  <c r="N348" i="75"/>
  <c r="V348" i="75"/>
  <c r="AJ348" i="75"/>
  <c r="AV348" i="75"/>
  <c r="BD348" i="75"/>
  <c r="K348" i="75"/>
  <c r="AA348" i="75"/>
  <c r="AI348" i="75"/>
  <c r="AS348" i="75"/>
  <c r="L348" i="75"/>
  <c r="T348" i="75"/>
  <c r="AF348" i="75"/>
  <c r="AT348" i="75"/>
  <c r="BB348" i="75"/>
  <c r="W348" i="75"/>
  <c r="AG348" i="75"/>
  <c r="AO348" i="75"/>
  <c r="J348" i="75"/>
  <c r="R348" i="75"/>
  <c r="AB348" i="75"/>
  <c r="AR348" i="75"/>
  <c r="AZ348" i="75"/>
  <c r="S348" i="75"/>
  <c r="AE348" i="75"/>
  <c r="AM348" i="75"/>
  <c r="BA348" i="75"/>
  <c r="K196" i="53"/>
  <c r="AW196" i="53"/>
  <c r="AZ196" i="53"/>
  <c r="AT196" i="53"/>
  <c r="AB196" i="53"/>
  <c r="AK196" i="53"/>
  <c r="AA196" i="53"/>
  <c r="L196" i="53"/>
  <c r="N196" i="53"/>
  <c r="AE196" i="53"/>
  <c r="T196" i="53"/>
  <c r="V196" i="53"/>
  <c r="R196" i="53"/>
  <c r="W196" i="53"/>
  <c r="AS196" i="53"/>
  <c r="BB196" i="53"/>
  <c r="S196" i="53"/>
  <c r="BE196" i="53"/>
  <c r="BA196" i="53"/>
  <c r="BF196" i="53"/>
  <c r="AR196" i="53"/>
  <c r="AF196" i="53"/>
  <c r="BD196" i="53"/>
  <c r="AX196" i="53"/>
  <c r="AV196" i="53"/>
  <c r="AN196" i="53"/>
  <c r="AI196" i="53"/>
  <c r="AC196" i="53"/>
  <c r="P196" i="53"/>
  <c r="AJ196" i="53"/>
  <c r="AO196" i="53"/>
  <c r="AM196" i="53"/>
  <c r="AG196" i="53"/>
  <c r="X196" i="53"/>
  <c r="J196" i="53"/>
  <c r="O196" i="53"/>
  <c r="H173" i="75"/>
  <c r="AZ374" i="75"/>
  <c r="BC375" i="75"/>
  <c r="BC374" i="75" s="1"/>
  <c r="J374" i="75"/>
  <c r="M375" i="75"/>
  <c r="V374" i="75"/>
  <c r="Y375" i="75"/>
  <c r="Y374" i="75" s="1"/>
  <c r="AD375" i="75"/>
  <c r="AA374" i="75"/>
  <c r="AH344" i="75"/>
  <c r="M344" i="75"/>
  <c r="BC344" i="75"/>
  <c r="AY350" i="75"/>
  <c r="BE365" i="75"/>
  <c r="BE364" i="75" s="1"/>
  <c r="H364" i="75"/>
  <c r="J365" i="75"/>
  <c r="R365" i="75"/>
  <c r="AB365" i="75"/>
  <c r="AB364" i="75" s="1"/>
  <c r="AR365" i="75"/>
  <c r="AZ365" i="75"/>
  <c r="K365" i="75"/>
  <c r="K364" i="75" s="1"/>
  <c r="AA365" i="75"/>
  <c r="AI365" i="75"/>
  <c r="AS365" i="75"/>
  <c r="AS364" i="75" s="1"/>
  <c r="P365" i="75"/>
  <c r="P364" i="75" s="1"/>
  <c r="X365" i="75"/>
  <c r="X364" i="75" s="1"/>
  <c r="AN365" i="75"/>
  <c r="AN364" i="75" s="1"/>
  <c r="AX365" i="75"/>
  <c r="AX364" i="75" s="1"/>
  <c r="BF365" i="75"/>
  <c r="BF364" i="75" s="1"/>
  <c r="W365" i="75"/>
  <c r="W364" i="75" s="1"/>
  <c r="AG365" i="75"/>
  <c r="AG364" i="75" s="1"/>
  <c r="AO365" i="75"/>
  <c r="AO364" i="75" s="1"/>
  <c r="N365" i="75"/>
  <c r="V365" i="75"/>
  <c r="AJ365" i="75"/>
  <c r="AJ364" i="75" s="1"/>
  <c r="AV365" i="75"/>
  <c r="BD365" i="75"/>
  <c r="S365" i="75"/>
  <c r="S364" i="75" s="1"/>
  <c r="AE365" i="75"/>
  <c r="AM365" i="75"/>
  <c r="BA365" i="75"/>
  <c r="BA364" i="75" s="1"/>
  <c r="L365" i="75"/>
  <c r="L364" i="75" s="1"/>
  <c r="T365" i="75"/>
  <c r="T364" i="75" s="1"/>
  <c r="AF365" i="75"/>
  <c r="AF364" i="75" s="1"/>
  <c r="AT365" i="75"/>
  <c r="AT364" i="75" s="1"/>
  <c r="BB365" i="75"/>
  <c r="BB364" i="75" s="1"/>
  <c r="O365" i="75"/>
  <c r="O364" i="75" s="1"/>
  <c r="AC365" i="75"/>
  <c r="AC364" i="75" s="1"/>
  <c r="AK365" i="75"/>
  <c r="AK364" i="75" s="1"/>
  <c r="AW365" i="75"/>
  <c r="AW364" i="75" s="1"/>
  <c r="H278" i="75"/>
  <c r="H65" i="75"/>
  <c r="H65" i="44"/>
  <c r="H65" i="53"/>
  <c r="H65" i="57"/>
  <c r="H65" i="32"/>
  <c r="I416" i="20"/>
  <c r="H65" i="45"/>
  <c r="H65" i="58"/>
  <c r="H65" i="56"/>
  <c r="H66" i="24"/>
  <c r="S444" i="20"/>
  <c r="BE352" i="75"/>
  <c r="P352" i="75"/>
  <c r="X352" i="75"/>
  <c r="AN352" i="75"/>
  <c r="AX352" i="75"/>
  <c r="BF352" i="75"/>
  <c r="O352" i="75"/>
  <c r="AC352" i="75"/>
  <c r="AK352" i="75"/>
  <c r="AW352" i="75"/>
  <c r="N352" i="75"/>
  <c r="V352" i="75"/>
  <c r="AJ352" i="75"/>
  <c r="AV352" i="75"/>
  <c r="BD352" i="75"/>
  <c r="K352" i="75"/>
  <c r="AA352" i="75"/>
  <c r="AI352" i="75"/>
  <c r="AS352" i="75"/>
  <c r="L352" i="75"/>
  <c r="T352" i="75"/>
  <c r="AF352" i="75"/>
  <c r="AT352" i="75"/>
  <c r="BB352" i="75"/>
  <c r="W352" i="75"/>
  <c r="AG352" i="75"/>
  <c r="AO352" i="75"/>
  <c r="J352" i="75"/>
  <c r="M352" i="75" s="1"/>
  <c r="R352" i="75"/>
  <c r="AB352" i="75"/>
  <c r="AR352" i="75"/>
  <c r="AU352" i="75" s="1"/>
  <c r="AZ352" i="75"/>
  <c r="S352" i="75"/>
  <c r="AE352" i="75"/>
  <c r="AH352" i="75" s="1"/>
  <c r="AM352" i="75"/>
  <c r="BA352" i="75"/>
  <c r="O32" i="63"/>
  <c r="I7" i="73"/>
  <c r="O232" i="24"/>
  <c r="H222" i="75"/>
  <c r="R374" i="75"/>
  <c r="U375" i="75"/>
  <c r="U374" i="75" s="1"/>
  <c r="AH375" i="75"/>
  <c r="AH374" i="75" s="1"/>
  <c r="AE374" i="75"/>
  <c r="AL375" i="75"/>
  <c r="AL374" i="75" s="1"/>
  <c r="AI374" i="75"/>
  <c r="Y344" i="75"/>
  <c r="AL344" i="75"/>
  <c r="Q350" i="75"/>
  <c r="H341" i="75"/>
  <c r="H340" i="75" s="1"/>
  <c r="BE283" i="75"/>
  <c r="L283" i="75"/>
  <c r="T283" i="75"/>
  <c r="AF283" i="75"/>
  <c r="AT283" i="75"/>
  <c r="BB283" i="75"/>
  <c r="J283" i="75"/>
  <c r="R283" i="75"/>
  <c r="AB283" i="75"/>
  <c r="AR283" i="75"/>
  <c r="AZ283" i="75"/>
  <c r="P283" i="75"/>
  <c r="X283" i="75"/>
  <c r="AN283" i="75"/>
  <c r="AX283" i="75"/>
  <c r="BF283" i="75"/>
  <c r="N283" i="75"/>
  <c r="V283" i="75"/>
  <c r="AJ283" i="75"/>
  <c r="AV283" i="75"/>
  <c r="BD283" i="75"/>
  <c r="K283" i="75"/>
  <c r="AA283" i="75"/>
  <c r="AI283" i="75"/>
  <c r="AS283" i="75"/>
  <c r="W283" i="75"/>
  <c r="AG283" i="75"/>
  <c r="AO283" i="75"/>
  <c r="S283" i="75"/>
  <c r="AE283" i="75"/>
  <c r="AM283" i="75"/>
  <c r="BA283" i="75"/>
  <c r="O283" i="75"/>
  <c r="AC283" i="75"/>
  <c r="AK283" i="75"/>
  <c r="AW283" i="75"/>
  <c r="H315" i="75"/>
  <c r="AO196" i="56"/>
  <c r="AW196" i="56"/>
  <c r="AB196" i="56"/>
  <c r="AK196" i="56"/>
  <c r="AA196" i="56"/>
  <c r="K196" i="56"/>
  <c r="T196" i="56"/>
  <c r="J196" i="56"/>
  <c r="BB196" i="56"/>
  <c r="AR196" i="56"/>
  <c r="AI196" i="56"/>
  <c r="AF196" i="56"/>
  <c r="BD196" i="56"/>
  <c r="P196" i="56"/>
  <c r="S196" i="56"/>
  <c r="AE196" i="56"/>
  <c r="AS196" i="56"/>
  <c r="AT196" i="56"/>
  <c r="V196" i="56"/>
  <c r="W196" i="56"/>
  <c r="AG196" i="56"/>
  <c r="AJ196" i="56"/>
  <c r="BE196" i="56"/>
  <c r="AZ196" i="56"/>
  <c r="L196" i="56"/>
  <c r="AM196" i="56"/>
  <c r="AN196" i="56"/>
  <c r="AV196" i="56"/>
  <c r="BF196" i="56"/>
  <c r="R196" i="56"/>
  <c r="O196" i="56"/>
  <c r="AC196" i="56"/>
  <c r="BA196" i="56"/>
  <c r="AX196" i="56"/>
  <c r="N196" i="56"/>
  <c r="X196" i="56"/>
  <c r="AP375" i="75"/>
  <c r="AP374" i="75" s="1"/>
  <c r="AM374" i="75"/>
  <c r="AV374" i="75"/>
  <c r="AY375" i="75"/>
  <c r="AY374" i="75" s="1"/>
  <c r="AH190" i="44"/>
  <c r="BC186" i="58"/>
  <c r="AD196" i="44"/>
  <c r="Q344" i="75"/>
  <c r="BG344" i="75"/>
  <c r="AD344" i="75"/>
  <c r="AU350" i="75"/>
  <c r="AL190" i="32"/>
  <c r="Y186" i="53"/>
  <c r="M186" i="53"/>
  <c r="Q186" i="53"/>
  <c r="Q186" i="56"/>
  <c r="AY186" i="53"/>
  <c r="AP186" i="53"/>
  <c r="U186" i="53"/>
  <c r="BC186" i="56"/>
  <c r="Y186" i="56"/>
  <c r="Z342" i="75"/>
  <c r="BH342" i="75"/>
  <c r="AQ342" i="75"/>
  <c r="S17" i="63"/>
  <c r="S21" i="63"/>
  <c r="S23" i="63"/>
  <c r="S12" i="63"/>
  <c r="S14" i="63"/>
  <c r="BF355" i="75"/>
  <c r="BF354" i="75" s="1"/>
  <c r="H354" i="75"/>
  <c r="O355" i="75"/>
  <c r="O354" i="75" s="1"/>
  <c r="W355" i="75"/>
  <c r="W354" i="75" s="1"/>
  <c r="AC355" i="75"/>
  <c r="AC354" i="75" s="1"/>
  <c r="AG355" i="75"/>
  <c r="AG354" i="75" s="1"/>
  <c r="AK355" i="75"/>
  <c r="AK354" i="75" s="1"/>
  <c r="AO355" i="75"/>
  <c r="AO354" i="75" s="1"/>
  <c r="AW355" i="75"/>
  <c r="AW354" i="75" s="1"/>
  <c r="BE355" i="75"/>
  <c r="BE354" i="75" s="1"/>
  <c r="J355" i="75"/>
  <c r="N355" i="75"/>
  <c r="R355" i="75"/>
  <c r="V355" i="75"/>
  <c r="AB355" i="75"/>
  <c r="AB354" i="75" s="1"/>
  <c r="AJ355" i="75"/>
  <c r="AJ354" i="75" s="1"/>
  <c r="AR355" i="75"/>
  <c r="AV355" i="75"/>
  <c r="AZ355" i="75"/>
  <c r="BD355" i="75"/>
  <c r="K355" i="75"/>
  <c r="K354" i="75" s="1"/>
  <c r="S355" i="75"/>
  <c r="S354" i="75" s="1"/>
  <c r="AA355" i="75"/>
  <c r="AE355" i="75"/>
  <c r="AI355" i="75"/>
  <c r="AM355" i="75"/>
  <c r="AS355" i="75"/>
  <c r="AS354" i="75" s="1"/>
  <c r="BA355" i="75"/>
  <c r="BA354" i="75" s="1"/>
  <c r="L355" i="75"/>
  <c r="L354" i="75" s="1"/>
  <c r="P355" i="75"/>
  <c r="P354" i="75" s="1"/>
  <c r="T355" i="75"/>
  <c r="T354" i="75" s="1"/>
  <c r="X355" i="75"/>
  <c r="X354" i="75" s="1"/>
  <c r="AF355" i="75"/>
  <c r="AF354" i="75" s="1"/>
  <c r="AN355" i="75"/>
  <c r="AN354" i="75" s="1"/>
  <c r="AT355" i="75"/>
  <c r="AT354" i="75" s="1"/>
  <c r="AX355" i="75"/>
  <c r="AX354" i="75" s="1"/>
  <c r="BB355" i="75"/>
  <c r="BB354" i="75" s="1"/>
  <c r="Y189" i="56"/>
  <c r="AH207" i="32"/>
  <c r="BG207" i="32"/>
  <c r="AD189" i="56"/>
  <c r="AK192" i="56"/>
  <c r="AW192" i="56"/>
  <c r="BB192" i="56"/>
  <c r="T192" i="56"/>
  <c r="AA192" i="56"/>
  <c r="AB192" i="56"/>
  <c r="AR192" i="56"/>
  <c r="J192" i="56"/>
  <c r="K192" i="56"/>
  <c r="AG192" i="56"/>
  <c r="AN192" i="56"/>
  <c r="AX192" i="56"/>
  <c r="P192" i="56"/>
  <c r="W192" i="56"/>
  <c r="AM192" i="56"/>
  <c r="BA192" i="56"/>
  <c r="BD192" i="56"/>
  <c r="V192" i="56"/>
  <c r="AC192" i="56"/>
  <c r="AF192" i="56"/>
  <c r="AT192" i="56"/>
  <c r="L192" i="56"/>
  <c r="O192" i="56"/>
  <c r="AI192" i="56"/>
  <c r="AS192" i="56"/>
  <c r="AZ192" i="56"/>
  <c r="R192" i="56"/>
  <c r="AO192" i="56"/>
  <c r="BE192" i="56"/>
  <c r="BF192" i="56"/>
  <c r="X192" i="56"/>
  <c r="AE192" i="56"/>
  <c r="AJ192" i="56"/>
  <c r="AV192" i="56"/>
  <c r="N192" i="56"/>
  <c r="S192" i="56"/>
  <c r="AC188" i="45"/>
  <c r="AW188" i="45"/>
  <c r="BB188" i="45"/>
  <c r="T188" i="45"/>
  <c r="AB188" i="45"/>
  <c r="AI188" i="45"/>
  <c r="AR188" i="45"/>
  <c r="J188" i="45"/>
  <c r="K188" i="45"/>
  <c r="AN188" i="45"/>
  <c r="AO188" i="45"/>
  <c r="AX188" i="45"/>
  <c r="P188" i="45"/>
  <c r="W188" i="45"/>
  <c r="AE188" i="45"/>
  <c r="BA188" i="45"/>
  <c r="BD188" i="45"/>
  <c r="V188" i="45"/>
  <c r="AF188" i="45"/>
  <c r="AK188" i="45"/>
  <c r="AT188" i="45"/>
  <c r="L188" i="45"/>
  <c r="O188" i="45"/>
  <c r="AA188" i="45"/>
  <c r="AS188" i="45"/>
  <c r="AZ188" i="45"/>
  <c r="R188" i="45"/>
  <c r="AG188" i="45"/>
  <c r="BE188" i="45"/>
  <c r="BF188" i="45"/>
  <c r="X188" i="45"/>
  <c r="AJ188" i="45"/>
  <c r="AM188" i="45"/>
  <c r="AV188" i="45"/>
  <c r="N188" i="45"/>
  <c r="S188" i="45"/>
  <c r="AF188" i="53"/>
  <c r="AK188" i="53"/>
  <c r="BB188" i="53"/>
  <c r="O188" i="53"/>
  <c r="P188" i="53"/>
  <c r="AA188" i="53"/>
  <c r="AR188" i="53"/>
  <c r="AS188" i="53"/>
  <c r="J188" i="53"/>
  <c r="AG188" i="53"/>
  <c r="AX188" i="53"/>
  <c r="BE188" i="53"/>
  <c r="V188" i="53"/>
  <c r="AJ188" i="53"/>
  <c r="AM188" i="53"/>
  <c r="BD188" i="53"/>
  <c r="S188" i="53"/>
  <c r="T188" i="53"/>
  <c r="AC188" i="53"/>
  <c r="AT188" i="53"/>
  <c r="AW188" i="53"/>
  <c r="N188" i="53"/>
  <c r="AB188" i="53"/>
  <c r="AI188" i="53"/>
  <c r="AZ188" i="53"/>
  <c r="K188" i="53"/>
  <c r="L188" i="53"/>
  <c r="AN188" i="53"/>
  <c r="AO188" i="53"/>
  <c r="BF188" i="53"/>
  <c r="W188" i="53"/>
  <c r="X188" i="53"/>
  <c r="AE188" i="53"/>
  <c r="AV188" i="53"/>
  <c r="BA188" i="53"/>
  <c r="R188" i="53"/>
  <c r="BC186" i="45"/>
  <c r="BC190" i="32"/>
  <c r="AY190" i="32"/>
  <c r="Q189" i="56"/>
  <c r="M189" i="56"/>
  <c r="AP189" i="56"/>
  <c r="BG189" i="56"/>
  <c r="AC192" i="32"/>
  <c r="AW192" i="32"/>
  <c r="BB192" i="32"/>
  <c r="T192" i="32"/>
  <c r="AB192" i="32"/>
  <c r="AI192" i="32"/>
  <c r="AR192" i="32"/>
  <c r="J192" i="32"/>
  <c r="K192" i="32"/>
  <c r="AN192" i="32"/>
  <c r="AO192" i="32"/>
  <c r="AX192" i="32"/>
  <c r="P192" i="32"/>
  <c r="W192" i="32"/>
  <c r="AE192" i="32"/>
  <c r="BA192" i="32"/>
  <c r="BD192" i="32"/>
  <c r="V192" i="32"/>
  <c r="AF192" i="32"/>
  <c r="AK192" i="32"/>
  <c r="AT192" i="32"/>
  <c r="L192" i="32"/>
  <c r="O192" i="32"/>
  <c r="AA192" i="32"/>
  <c r="AS192" i="32"/>
  <c r="AZ192" i="32"/>
  <c r="R192" i="32"/>
  <c r="AG192" i="32"/>
  <c r="BE192" i="32"/>
  <c r="BF192" i="32"/>
  <c r="X192" i="32"/>
  <c r="AJ192" i="32"/>
  <c r="AM192" i="32"/>
  <c r="AV192" i="32"/>
  <c r="N192" i="32"/>
  <c r="S192" i="32"/>
  <c r="AO192" i="53"/>
  <c r="AX192" i="53"/>
  <c r="BE192" i="53"/>
  <c r="V192" i="53"/>
  <c r="AE192" i="53"/>
  <c r="AJ192" i="53"/>
  <c r="BD192" i="53"/>
  <c r="S192" i="53"/>
  <c r="T192" i="53"/>
  <c r="AG192" i="53"/>
  <c r="AN192" i="53"/>
  <c r="BF192" i="53"/>
  <c r="W192" i="53"/>
  <c r="X192" i="53"/>
  <c r="AM192" i="53"/>
  <c r="AV192" i="53"/>
  <c r="BA192" i="53"/>
  <c r="R192" i="53"/>
  <c r="AC192" i="53"/>
  <c r="AF192" i="53"/>
  <c r="BB192" i="53"/>
  <c r="O192" i="53"/>
  <c r="P192" i="53"/>
  <c r="AI192" i="53"/>
  <c r="AR192" i="53"/>
  <c r="AS192" i="53"/>
  <c r="J192" i="53"/>
  <c r="N192" i="53"/>
  <c r="K192" i="53"/>
  <c r="AW192" i="53"/>
  <c r="AZ192" i="53"/>
  <c r="AT192" i="53"/>
  <c r="AB192" i="53"/>
  <c r="AK192" i="53"/>
  <c r="AA192" i="53"/>
  <c r="L192" i="53"/>
  <c r="AC188" i="57"/>
  <c r="AT188" i="57"/>
  <c r="AW188" i="57"/>
  <c r="L188" i="57"/>
  <c r="AB188" i="57"/>
  <c r="AI188" i="57"/>
  <c r="AZ188" i="57"/>
  <c r="K188" i="57"/>
  <c r="R188" i="57"/>
  <c r="AN188" i="57"/>
  <c r="AO188" i="57"/>
  <c r="BF188" i="57"/>
  <c r="W188" i="57"/>
  <c r="X188" i="57"/>
  <c r="AE188" i="57"/>
  <c r="AV188" i="57"/>
  <c r="BA188" i="57"/>
  <c r="N188" i="57"/>
  <c r="AF188" i="57"/>
  <c r="AK188" i="57"/>
  <c r="BB188" i="57"/>
  <c r="O188" i="57"/>
  <c r="T188" i="57"/>
  <c r="AA188" i="57"/>
  <c r="AR188" i="57"/>
  <c r="AS188" i="57"/>
  <c r="J188" i="57"/>
  <c r="AG188" i="57"/>
  <c r="AX188" i="57"/>
  <c r="BE188" i="57"/>
  <c r="P188" i="57"/>
  <c r="AJ188" i="57"/>
  <c r="AM188" i="57"/>
  <c r="BD188" i="57"/>
  <c r="S188" i="57"/>
  <c r="V188" i="57"/>
  <c r="AB188" i="32"/>
  <c r="K188" i="32"/>
  <c r="V188" i="32"/>
  <c r="AW188" i="32"/>
  <c r="AF188" i="32"/>
  <c r="J188" i="32"/>
  <c r="BD188" i="32"/>
  <c r="W188" i="32"/>
  <c r="BF188" i="32"/>
  <c r="O188" i="32"/>
  <c r="AR188" i="32"/>
  <c r="BA188" i="32"/>
  <c r="AX188" i="32"/>
  <c r="AG188" i="32"/>
  <c r="T188" i="32"/>
  <c r="AS188" i="32"/>
  <c r="AM188" i="32"/>
  <c r="AO188" i="32"/>
  <c r="BE188" i="32"/>
  <c r="AN188" i="32"/>
  <c r="AA188" i="32"/>
  <c r="AJ188" i="32"/>
  <c r="S188" i="32"/>
  <c r="BB188" i="32"/>
  <c r="L188" i="32"/>
  <c r="AE188" i="32"/>
  <c r="R188" i="32"/>
  <c r="N188" i="32"/>
  <c r="AC188" i="32"/>
  <c r="AK188" i="32"/>
  <c r="AI188" i="32"/>
  <c r="AT188" i="32"/>
  <c r="AZ188" i="32"/>
  <c r="AV188" i="32"/>
  <c r="P188" i="32"/>
  <c r="X188" i="32"/>
  <c r="AL189" i="56"/>
  <c r="AY189" i="56"/>
  <c r="R192" i="44"/>
  <c r="BD192" i="44"/>
  <c r="AE192" i="44"/>
  <c r="BE192" i="44"/>
  <c r="AO192" i="44"/>
  <c r="BA192" i="44"/>
  <c r="AM192" i="44"/>
  <c r="W192" i="44"/>
  <c r="AN192" i="44"/>
  <c r="S192" i="44"/>
  <c r="AJ192" i="44"/>
  <c r="X192" i="44"/>
  <c r="AX192" i="44"/>
  <c r="T192" i="44"/>
  <c r="AG192" i="44"/>
  <c r="K192" i="44"/>
  <c r="AB192" i="44"/>
  <c r="P192" i="44"/>
  <c r="AT192" i="44"/>
  <c r="BF192" i="44"/>
  <c r="L192" i="44"/>
  <c r="AR192" i="44"/>
  <c r="N192" i="44"/>
  <c r="BB192" i="44"/>
  <c r="AC192" i="44"/>
  <c r="V192" i="44"/>
  <c r="J192" i="44"/>
  <c r="AZ192" i="44"/>
  <c r="AA192" i="44"/>
  <c r="AD192" i="44" s="1"/>
  <c r="AW192" i="44"/>
  <c r="AK192" i="44"/>
  <c r="AV192" i="44"/>
  <c r="AS192" i="44"/>
  <c r="AI192" i="44"/>
  <c r="O192" i="44"/>
  <c r="AF192" i="44"/>
  <c r="AG192" i="45"/>
  <c r="BE192" i="45"/>
  <c r="BF192" i="45"/>
  <c r="X192" i="45"/>
  <c r="AJ192" i="45"/>
  <c r="AM192" i="45"/>
  <c r="AV192" i="45"/>
  <c r="N192" i="45"/>
  <c r="S192" i="45"/>
  <c r="AN192" i="45"/>
  <c r="AO192" i="45"/>
  <c r="AX192" i="45"/>
  <c r="P192" i="45"/>
  <c r="W192" i="45"/>
  <c r="AE192" i="45"/>
  <c r="BA192" i="45"/>
  <c r="BD192" i="45"/>
  <c r="V192" i="45"/>
  <c r="AF192" i="45"/>
  <c r="AK192" i="45"/>
  <c r="AT192" i="45"/>
  <c r="L192" i="45"/>
  <c r="O192" i="45"/>
  <c r="AA192" i="45"/>
  <c r="AS192" i="45"/>
  <c r="AZ192" i="45"/>
  <c r="R192" i="45"/>
  <c r="AC192" i="45"/>
  <c r="AB192" i="45"/>
  <c r="K192" i="45"/>
  <c r="T192" i="45"/>
  <c r="J192" i="45"/>
  <c r="BB192" i="45"/>
  <c r="AR192" i="45"/>
  <c r="AW192" i="45"/>
  <c r="AI192" i="45"/>
  <c r="AC188" i="44"/>
  <c r="AF188" i="44"/>
  <c r="BB188" i="44"/>
  <c r="O188" i="44"/>
  <c r="N188" i="44"/>
  <c r="AI188" i="44"/>
  <c r="AR188" i="44"/>
  <c r="AS188" i="44"/>
  <c r="L188" i="44"/>
  <c r="AO188" i="44"/>
  <c r="AX188" i="44"/>
  <c r="BE188" i="44"/>
  <c r="X188" i="44"/>
  <c r="AE188" i="44"/>
  <c r="AJ188" i="44"/>
  <c r="BD188" i="44"/>
  <c r="S188" i="44"/>
  <c r="R188" i="44"/>
  <c r="AK188" i="44"/>
  <c r="AT188" i="44"/>
  <c r="AW188" i="44"/>
  <c r="P188" i="44"/>
  <c r="AA188" i="44"/>
  <c r="AB188" i="44"/>
  <c r="AZ188" i="44"/>
  <c r="K188" i="44"/>
  <c r="J188" i="44"/>
  <c r="AG188" i="44"/>
  <c r="AN188" i="44"/>
  <c r="BF188" i="44"/>
  <c r="W188" i="44"/>
  <c r="V188" i="44"/>
  <c r="AM188" i="44"/>
  <c r="AV188" i="44"/>
  <c r="BA188" i="44"/>
  <c r="T188" i="44"/>
  <c r="H199" i="32"/>
  <c r="H199" i="45"/>
  <c r="H199" i="58"/>
  <c r="H199" i="56"/>
  <c r="H199" i="53"/>
  <c r="H199" i="57"/>
  <c r="H200" i="24"/>
  <c r="H199" i="24" s="1"/>
  <c r="I69" i="17"/>
  <c r="S69" i="17" s="1"/>
  <c r="H199" i="44"/>
  <c r="S70" i="17"/>
  <c r="AK192" i="58"/>
  <c r="AW192" i="58"/>
  <c r="BB192" i="58"/>
  <c r="T192" i="58"/>
  <c r="AA192" i="58"/>
  <c r="AB192" i="58"/>
  <c r="AR192" i="58"/>
  <c r="J192" i="58"/>
  <c r="K192" i="58"/>
  <c r="AG192" i="58"/>
  <c r="AN192" i="58"/>
  <c r="AX192" i="58"/>
  <c r="P192" i="58"/>
  <c r="W192" i="58"/>
  <c r="AM192" i="58"/>
  <c r="BA192" i="58"/>
  <c r="BD192" i="58"/>
  <c r="V192" i="58"/>
  <c r="AC192" i="58"/>
  <c r="AF192" i="58"/>
  <c r="AT192" i="58"/>
  <c r="L192" i="58"/>
  <c r="O192" i="58"/>
  <c r="AI192" i="58"/>
  <c r="AS192" i="58"/>
  <c r="AZ192" i="58"/>
  <c r="R192" i="58"/>
  <c r="AO192" i="58"/>
  <c r="BE192" i="58"/>
  <c r="BF192" i="58"/>
  <c r="X192" i="58"/>
  <c r="AE192" i="58"/>
  <c r="AJ192" i="58"/>
  <c r="AV192" i="58"/>
  <c r="N192" i="58"/>
  <c r="S192" i="58"/>
  <c r="AG192" i="57"/>
  <c r="AX192" i="57"/>
  <c r="BE192" i="57"/>
  <c r="P192" i="57"/>
  <c r="AJ192" i="57"/>
  <c r="AM192" i="57"/>
  <c r="BD192" i="57"/>
  <c r="S192" i="57"/>
  <c r="V192" i="57"/>
  <c r="AN192" i="57"/>
  <c r="AO192" i="57"/>
  <c r="BF192" i="57"/>
  <c r="W192" i="57"/>
  <c r="X192" i="57"/>
  <c r="AE192" i="57"/>
  <c r="AV192" i="57"/>
  <c r="BA192" i="57"/>
  <c r="N192" i="57"/>
  <c r="AF192" i="57"/>
  <c r="AK192" i="57"/>
  <c r="BB192" i="57"/>
  <c r="O192" i="57"/>
  <c r="T192" i="57"/>
  <c r="AA192" i="57"/>
  <c r="AR192" i="57"/>
  <c r="AS192" i="57"/>
  <c r="J192" i="57"/>
  <c r="AW192" i="57"/>
  <c r="AZ192" i="57"/>
  <c r="BC192" i="57" s="1"/>
  <c r="AT192" i="57"/>
  <c r="AI192" i="57"/>
  <c r="AC192" i="57"/>
  <c r="AB192" i="57"/>
  <c r="R192" i="57"/>
  <c r="L192" i="57"/>
  <c r="K192" i="57"/>
  <c r="AK188" i="58"/>
  <c r="AW188" i="58"/>
  <c r="BB188" i="58"/>
  <c r="T188" i="58"/>
  <c r="AA188" i="58"/>
  <c r="AB188" i="58"/>
  <c r="AR188" i="58"/>
  <c r="J188" i="58"/>
  <c r="K188" i="58"/>
  <c r="AG188" i="58"/>
  <c r="AN188" i="58"/>
  <c r="AX188" i="58"/>
  <c r="P188" i="58"/>
  <c r="W188" i="58"/>
  <c r="AM188" i="58"/>
  <c r="BA188" i="58"/>
  <c r="BD188" i="58"/>
  <c r="V188" i="58"/>
  <c r="AC188" i="58"/>
  <c r="AF188" i="58"/>
  <c r="AT188" i="58"/>
  <c r="L188" i="58"/>
  <c r="O188" i="58"/>
  <c r="AI188" i="58"/>
  <c r="AS188" i="58"/>
  <c r="AZ188" i="58"/>
  <c r="R188" i="58"/>
  <c r="AO188" i="58"/>
  <c r="BE188" i="58"/>
  <c r="BF188" i="58"/>
  <c r="X188" i="58"/>
  <c r="AE188" i="58"/>
  <c r="AJ188" i="58"/>
  <c r="AV188" i="58"/>
  <c r="N188" i="58"/>
  <c r="S188" i="58"/>
  <c r="AC188" i="56"/>
  <c r="AF188" i="56"/>
  <c r="AT188" i="56"/>
  <c r="L188" i="56"/>
  <c r="O188" i="56"/>
  <c r="AI188" i="56"/>
  <c r="AS188" i="56"/>
  <c r="AZ188" i="56"/>
  <c r="R188" i="56"/>
  <c r="AO188" i="56"/>
  <c r="BE188" i="56"/>
  <c r="BF188" i="56"/>
  <c r="X188" i="56"/>
  <c r="AE188" i="56"/>
  <c r="AJ188" i="56"/>
  <c r="AV188" i="56"/>
  <c r="N188" i="56"/>
  <c r="S188" i="56"/>
  <c r="AK188" i="56"/>
  <c r="AW188" i="56"/>
  <c r="BB188" i="56"/>
  <c r="T188" i="56"/>
  <c r="AA188" i="56"/>
  <c r="AB188" i="56"/>
  <c r="AR188" i="56"/>
  <c r="J188" i="56"/>
  <c r="K188" i="56"/>
  <c r="AG188" i="56"/>
  <c r="AN188" i="56"/>
  <c r="AX188" i="56"/>
  <c r="P188" i="56"/>
  <c r="W188" i="56"/>
  <c r="AM188" i="56"/>
  <c r="BA188" i="56"/>
  <c r="BD188" i="56"/>
  <c r="V188" i="56"/>
  <c r="Q190" i="32"/>
  <c r="BC189" i="56"/>
  <c r="U189" i="56"/>
  <c r="Q190" i="44"/>
  <c r="AP207" i="32"/>
  <c r="M186" i="32"/>
  <c r="BG186" i="32"/>
  <c r="AD186" i="32"/>
  <c r="M190" i="57"/>
  <c r="AY186" i="45"/>
  <c r="U186" i="44"/>
  <c r="AP186" i="32"/>
  <c r="AP190" i="45"/>
  <c r="AD190" i="57"/>
  <c r="AY190" i="57"/>
  <c r="F204" i="44"/>
  <c r="F204" i="57"/>
  <c r="Q186" i="58"/>
  <c r="U190" i="45"/>
  <c r="AH186" i="32"/>
  <c r="AU186" i="57"/>
  <c r="BG186" i="45"/>
  <c r="AY190" i="44"/>
  <c r="AD186" i="58"/>
  <c r="Q186" i="57"/>
  <c r="I78" i="17"/>
  <c r="S78" i="17" s="1"/>
  <c r="H203" i="44"/>
  <c r="H203" i="45"/>
  <c r="H203" i="53"/>
  <c r="H203" i="57"/>
  <c r="H204" i="24"/>
  <c r="H203" i="24" s="1"/>
  <c r="H203" i="58"/>
  <c r="H203" i="32"/>
  <c r="H203" i="56"/>
  <c r="S79" i="17"/>
  <c r="M190" i="45"/>
  <c r="AH186" i="57"/>
  <c r="AU186" i="58"/>
  <c r="AC194" i="56"/>
  <c r="AT194" i="56"/>
  <c r="O194" i="56"/>
  <c r="BA194" i="56"/>
  <c r="V194" i="56"/>
  <c r="AZ194" i="56"/>
  <c r="AR194" i="56"/>
  <c r="BE194" i="56"/>
  <c r="W194" i="56"/>
  <c r="AW194" i="56"/>
  <c r="T194" i="56"/>
  <c r="AJ194" i="56"/>
  <c r="N194" i="56"/>
  <c r="AS194" i="56"/>
  <c r="AB194" i="56"/>
  <c r="AO194" i="56"/>
  <c r="AG194" i="56"/>
  <c r="AN194" i="56"/>
  <c r="AF194" i="56"/>
  <c r="L194" i="56"/>
  <c r="AM194" i="56"/>
  <c r="BD194" i="56"/>
  <c r="AI194" i="56"/>
  <c r="AA194" i="56"/>
  <c r="K194" i="56"/>
  <c r="X194" i="56"/>
  <c r="AX194" i="56"/>
  <c r="AK194" i="56"/>
  <c r="BB194" i="56"/>
  <c r="AE194" i="56"/>
  <c r="AV194" i="56"/>
  <c r="S194" i="56"/>
  <c r="R194" i="56"/>
  <c r="J194" i="56"/>
  <c r="BF194" i="56"/>
  <c r="P194" i="56"/>
  <c r="P198" i="24"/>
  <c r="P167" i="24" s="1"/>
  <c r="P221" i="24" s="1"/>
  <c r="Q203" i="24"/>
  <c r="M186" i="44"/>
  <c r="BC207" i="32"/>
  <c r="AD207" i="32"/>
  <c r="AL186" i="32"/>
  <c r="U186" i="32"/>
  <c r="AH186" i="58"/>
  <c r="U186" i="58"/>
  <c r="BG186" i="58"/>
  <c r="Y186" i="58"/>
  <c r="M186" i="58"/>
  <c r="Y190" i="57"/>
  <c r="AH190" i="57"/>
  <c r="BC190" i="57"/>
  <c r="F205" i="24"/>
  <c r="AD186" i="57"/>
  <c r="AY186" i="57"/>
  <c r="BC186" i="57"/>
  <c r="Q186" i="45"/>
  <c r="AD186" i="45"/>
  <c r="AU186" i="45"/>
  <c r="I64" i="17"/>
  <c r="H209" i="44"/>
  <c r="H209" i="45"/>
  <c r="H209" i="58"/>
  <c r="H210" i="24"/>
  <c r="H209" i="53"/>
  <c r="H209" i="57"/>
  <c r="H209" i="56"/>
  <c r="I104" i="17"/>
  <c r="S104" i="17" s="1"/>
  <c r="H209" i="32"/>
  <c r="Q213" i="24"/>
  <c r="M198" i="24"/>
  <c r="M167" i="24" s="1"/>
  <c r="M221" i="24" s="1"/>
  <c r="R93" i="17"/>
  <c r="S93" i="17" s="1"/>
  <c r="J92" i="17"/>
  <c r="BC186" i="44"/>
  <c r="AU207" i="32"/>
  <c r="F204" i="45"/>
  <c r="Y186" i="32"/>
  <c r="Q190" i="45"/>
  <c r="U190" i="57"/>
  <c r="F204" i="32"/>
  <c r="F204" i="53"/>
  <c r="Y186" i="57"/>
  <c r="M186" i="45"/>
  <c r="AB194" i="32"/>
  <c r="BD194" i="32"/>
  <c r="AC194" i="32"/>
  <c r="AW194" i="32"/>
  <c r="BB194" i="32"/>
  <c r="T194" i="32"/>
  <c r="AR194" i="32"/>
  <c r="AN194" i="32"/>
  <c r="AO194" i="32"/>
  <c r="AX194" i="32"/>
  <c r="P194" i="32"/>
  <c r="W194" i="32"/>
  <c r="AI194" i="32"/>
  <c r="K194" i="32"/>
  <c r="AF194" i="32"/>
  <c r="AK194" i="32"/>
  <c r="AT194" i="32"/>
  <c r="L194" i="32"/>
  <c r="O194" i="32"/>
  <c r="AE194" i="32"/>
  <c r="BE194" i="32"/>
  <c r="AG194" i="32"/>
  <c r="X194" i="32"/>
  <c r="J194" i="32"/>
  <c r="BF194" i="32"/>
  <c r="AJ194" i="32"/>
  <c r="S194" i="32"/>
  <c r="R194" i="32"/>
  <c r="V194" i="32"/>
  <c r="N194" i="32"/>
  <c r="AZ194" i="32"/>
  <c r="AV194" i="32"/>
  <c r="AS194" i="32"/>
  <c r="AM194" i="32"/>
  <c r="AA194" i="32"/>
  <c r="BA194" i="32"/>
  <c r="T194" i="44"/>
  <c r="BD194" i="44"/>
  <c r="BE194" i="44"/>
  <c r="AG194" i="44"/>
  <c r="J194" i="44"/>
  <c r="AR194" i="44"/>
  <c r="P194" i="44"/>
  <c r="BB194" i="44"/>
  <c r="S194" i="44"/>
  <c r="AE194" i="44"/>
  <c r="W194" i="44"/>
  <c r="AO194" i="44"/>
  <c r="L194" i="44"/>
  <c r="AZ194" i="44"/>
  <c r="AA194" i="44"/>
  <c r="AW194" i="44"/>
  <c r="AK194" i="44"/>
  <c r="R194" i="44"/>
  <c r="AJ194" i="44"/>
  <c r="X194" i="44"/>
  <c r="AN194" i="44"/>
  <c r="AC194" i="44"/>
  <c r="AS194" i="44"/>
  <c r="AI194" i="44"/>
  <c r="O194" i="44"/>
  <c r="AF194" i="44"/>
  <c r="AV194" i="44"/>
  <c r="AT194" i="44"/>
  <c r="BF194" i="44"/>
  <c r="N194" i="44"/>
  <c r="AB194" i="44"/>
  <c r="K194" i="44"/>
  <c r="V194" i="44"/>
  <c r="BA194" i="44"/>
  <c r="AX194" i="44"/>
  <c r="AM194" i="44"/>
  <c r="H205" i="58"/>
  <c r="H205" i="44"/>
  <c r="I84" i="17"/>
  <c r="H205" i="56"/>
  <c r="H206" i="24"/>
  <c r="H205" i="45"/>
  <c r="H205" i="57"/>
  <c r="H205" i="53"/>
  <c r="H205" i="32"/>
  <c r="S85" i="17"/>
  <c r="H206" i="53"/>
  <c r="H207" i="24"/>
  <c r="H206" i="56"/>
  <c r="H206" i="45"/>
  <c r="H206" i="58"/>
  <c r="H206" i="57"/>
  <c r="H206" i="32"/>
  <c r="H206" i="44"/>
  <c r="BG190" i="58"/>
  <c r="AD190" i="58"/>
  <c r="AU186" i="44"/>
  <c r="AH186" i="44"/>
  <c r="Y207" i="32"/>
  <c r="U207" i="32"/>
  <c r="Q207" i="32"/>
  <c r="BC186" i="32"/>
  <c r="Q186" i="32"/>
  <c r="U190" i="44"/>
  <c r="AU190" i="44"/>
  <c r="AY186" i="58"/>
  <c r="AP186" i="58"/>
  <c r="Y190" i="45"/>
  <c r="AY190" i="45"/>
  <c r="AL190" i="45"/>
  <c r="AU190" i="57"/>
  <c r="Q190" i="57"/>
  <c r="AP190" i="57"/>
  <c r="AP186" i="57"/>
  <c r="U186" i="57"/>
  <c r="AP186" i="45"/>
  <c r="Y186" i="45"/>
  <c r="BA194" i="58"/>
  <c r="R194" i="58"/>
  <c r="AS194" i="58"/>
  <c r="AG194" i="58"/>
  <c r="AN194" i="58"/>
  <c r="AX194" i="58"/>
  <c r="P194" i="58"/>
  <c r="W194" i="58"/>
  <c r="AE194" i="58"/>
  <c r="S194" i="58"/>
  <c r="AA194" i="58"/>
  <c r="K194" i="58"/>
  <c r="AR194" i="58"/>
  <c r="AC194" i="58"/>
  <c r="AF194" i="58"/>
  <c r="AT194" i="58"/>
  <c r="L194" i="58"/>
  <c r="O194" i="58"/>
  <c r="V194" i="58"/>
  <c r="AZ194" i="58"/>
  <c r="AI194" i="58"/>
  <c r="AO194" i="58"/>
  <c r="BE194" i="58"/>
  <c r="BF194" i="58"/>
  <c r="X194" i="58"/>
  <c r="AB194" i="58"/>
  <c r="T194" i="58"/>
  <c r="J194" i="58"/>
  <c r="BB194" i="58"/>
  <c r="AV194" i="58"/>
  <c r="AW194" i="58"/>
  <c r="AK194" i="58"/>
  <c r="BD194" i="58"/>
  <c r="AM194" i="58"/>
  <c r="N194" i="58"/>
  <c r="AJ194" i="58"/>
  <c r="AA207" i="53"/>
  <c r="AB207" i="53"/>
  <c r="AX207" i="53"/>
  <c r="K207" i="53"/>
  <c r="L207" i="53"/>
  <c r="AT207" i="53"/>
  <c r="BE207" i="53"/>
  <c r="AC207" i="53"/>
  <c r="BD207" i="53"/>
  <c r="P207" i="53"/>
  <c r="AK207" i="53"/>
  <c r="AV207" i="53"/>
  <c r="BA207" i="53"/>
  <c r="R207" i="53"/>
  <c r="AF207" i="53"/>
  <c r="BF207" i="53"/>
  <c r="X207" i="53"/>
  <c r="AN207" i="53"/>
  <c r="N207" i="53"/>
  <c r="AG207" i="53"/>
  <c r="AR207" i="53"/>
  <c r="AS207" i="53"/>
  <c r="J207" i="53"/>
  <c r="AM207" i="53"/>
  <c r="V207" i="53"/>
  <c r="AO207" i="53"/>
  <c r="O207" i="53"/>
  <c r="AE207" i="53"/>
  <c r="AJ207" i="53"/>
  <c r="BB207" i="53"/>
  <c r="S207" i="53"/>
  <c r="T207" i="53"/>
  <c r="AZ207" i="53"/>
  <c r="W207" i="53"/>
  <c r="AI207" i="53"/>
  <c r="AW207" i="53"/>
  <c r="Q199" i="24"/>
  <c r="L198" i="24"/>
  <c r="L167" i="24" s="1"/>
  <c r="L221" i="24" s="1"/>
  <c r="Q201" i="24"/>
  <c r="AY207" i="32"/>
  <c r="AL207" i="32"/>
  <c r="AY186" i="32"/>
  <c r="AL186" i="58"/>
  <c r="S105" i="17"/>
  <c r="AL190" i="57"/>
  <c r="BG190" i="57"/>
  <c r="M186" i="57"/>
  <c r="AL186" i="57"/>
  <c r="U186" i="45"/>
  <c r="AH186" i="45"/>
  <c r="AL186" i="45"/>
  <c r="AZ20" i="32"/>
  <c r="X20" i="32"/>
  <c r="AV20" i="32"/>
  <c r="T20" i="32"/>
  <c r="AE20" i="32"/>
  <c r="AW20" i="32"/>
  <c r="AA20" i="32"/>
  <c r="AS20" i="32"/>
  <c r="R20" i="32"/>
  <c r="AO20" i="32"/>
  <c r="W20" i="32"/>
  <c r="AK20" i="32"/>
  <c r="S20" i="32"/>
  <c r="AF20" i="32"/>
  <c r="BD20" i="32"/>
  <c r="AB20" i="32"/>
  <c r="AX20" i="32"/>
  <c r="J20" i="32"/>
  <c r="AN20" i="32"/>
  <c r="BF20" i="32"/>
  <c r="AJ20" i="32"/>
  <c r="BB20" i="32"/>
  <c r="N20" i="32"/>
  <c r="AM20" i="32"/>
  <c r="O20" i="32"/>
  <c r="AI20" i="32"/>
  <c r="K20" i="32"/>
  <c r="AG20" i="32"/>
  <c r="V20" i="32"/>
  <c r="L20" i="32"/>
  <c r="BA20" i="32"/>
  <c r="AR20" i="32"/>
  <c r="AC20" i="32"/>
  <c r="P20" i="32"/>
  <c r="BE20" i="32"/>
  <c r="AT20" i="32"/>
  <c r="D17" i="54"/>
  <c r="O21" i="54"/>
  <c r="F46" i="17"/>
  <c r="F338" i="75" s="1"/>
  <c r="H338" i="75" s="1"/>
  <c r="H216" i="24"/>
  <c r="H215" i="45"/>
  <c r="H215" i="57"/>
  <c r="S126" i="17"/>
  <c r="H215" i="58"/>
  <c r="H215" i="32"/>
  <c r="H215" i="56"/>
  <c r="H215" i="53"/>
  <c r="H215" i="44"/>
  <c r="I125" i="17"/>
  <c r="S125" i="17" s="1"/>
  <c r="I21" i="54"/>
  <c r="F40" i="17"/>
  <c r="E21" i="54"/>
  <c r="F36" i="17"/>
  <c r="F39" i="17"/>
  <c r="H21" i="54"/>
  <c r="F38" i="17"/>
  <c r="F330" i="75" s="1"/>
  <c r="H330" i="75" s="1"/>
  <c r="G21" i="54"/>
  <c r="F44" i="17"/>
  <c r="F336" i="75" s="1"/>
  <c r="H336" i="75" s="1"/>
  <c r="M21" i="54"/>
  <c r="K757" i="20"/>
  <c r="R527" i="20"/>
  <c r="AE138" i="53"/>
  <c r="AW138" i="53"/>
  <c r="AB138" i="53"/>
  <c r="X138" i="53"/>
  <c r="P138" i="53"/>
  <c r="AO138" i="53"/>
  <c r="R138" i="53"/>
  <c r="AK138" i="53"/>
  <c r="N138" i="53"/>
  <c r="AJ138" i="53"/>
  <c r="BB138" i="53"/>
  <c r="O138" i="53"/>
  <c r="BE138" i="53"/>
  <c r="BF138" i="53"/>
  <c r="AG138" i="53"/>
  <c r="J138" i="53"/>
  <c r="AC138" i="53"/>
  <c r="BA138" i="53"/>
  <c r="AV138" i="53"/>
  <c r="T138" i="53"/>
  <c r="AX138" i="53"/>
  <c r="AR138" i="53"/>
  <c r="AN138" i="53"/>
  <c r="AS138" i="53"/>
  <c r="AF138" i="53"/>
  <c r="BD138" i="53"/>
  <c r="S138" i="53"/>
  <c r="AM138" i="53"/>
  <c r="L138" i="53"/>
  <c r="AI138" i="53"/>
  <c r="AA138" i="53"/>
  <c r="W138" i="53"/>
  <c r="AZ138" i="53"/>
  <c r="K138" i="53"/>
  <c r="AT138" i="53"/>
  <c r="V138" i="53"/>
  <c r="Y138" i="53" s="1"/>
  <c r="J75" i="24"/>
  <c r="Q76" i="24"/>
  <c r="BD138" i="44"/>
  <c r="I11" i="58"/>
  <c r="AJ141" i="53"/>
  <c r="AM141" i="53"/>
  <c r="AV141" i="53"/>
  <c r="S141" i="53"/>
  <c r="V141" i="53"/>
  <c r="AG141" i="53"/>
  <c r="BE141" i="53"/>
  <c r="BF141" i="53"/>
  <c r="P141" i="53"/>
  <c r="AB141" i="53"/>
  <c r="AI141" i="53"/>
  <c r="AR141" i="53"/>
  <c r="K141" i="53"/>
  <c r="R141" i="53"/>
  <c r="AC141" i="53"/>
  <c r="AW141" i="53"/>
  <c r="BB141" i="53"/>
  <c r="L141" i="53"/>
  <c r="AE141" i="53"/>
  <c r="BA141" i="53"/>
  <c r="BD141" i="53"/>
  <c r="N141" i="53"/>
  <c r="AN141" i="53"/>
  <c r="AO141" i="53"/>
  <c r="AX141" i="53"/>
  <c r="W141" i="53"/>
  <c r="X141" i="53"/>
  <c r="AA141" i="53"/>
  <c r="AS141" i="53"/>
  <c r="AZ141" i="53"/>
  <c r="J141" i="53"/>
  <c r="AF141" i="53"/>
  <c r="AK141" i="53"/>
  <c r="AT141" i="53"/>
  <c r="O141" i="53"/>
  <c r="T141" i="53"/>
  <c r="AA132" i="53"/>
  <c r="AR132" i="53"/>
  <c r="AF132" i="53"/>
  <c r="BB132" i="53"/>
  <c r="O132" i="53"/>
  <c r="AJ132" i="53"/>
  <c r="AM132" i="53"/>
  <c r="AZ132" i="53"/>
  <c r="AS132" i="53"/>
  <c r="J132" i="53"/>
  <c r="R132" i="53"/>
  <c r="K132" i="53"/>
  <c r="AT132" i="53"/>
  <c r="T132" i="53"/>
  <c r="AN132" i="53"/>
  <c r="AO132" i="53"/>
  <c r="BF132" i="53"/>
  <c r="P132" i="53"/>
  <c r="S132" i="53"/>
  <c r="AB132" i="53"/>
  <c r="AI132" i="53"/>
  <c r="AK132" i="53"/>
  <c r="L132" i="53"/>
  <c r="AE132" i="53"/>
  <c r="AV132" i="53"/>
  <c r="BD132" i="53"/>
  <c r="BA132" i="53"/>
  <c r="N132" i="53"/>
  <c r="V132" i="53"/>
  <c r="AC132" i="53"/>
  <c r="AW132" i="53"/>
  <c r="W132" i="53"/>
  <c r="AG132" i="53"/>
  <c r="AX132" i="53"/>
  <c r="BE132" i="53"/>
  <c r="X132" i="53"/>
  <c r="AF91" i="57"/>
  <c r="N91" i="57"/>
  <c r="BF91" i="57"/>
  <c r="AG91" i="57"/>
  <c r="AI91" i="57"/>
  <c r="O91" i="57"/>
  <c r="L91" i="57"/>
  <c r="AT91" i="57"/>
  <c r="AK91" i="57"/>
  <c r="V91" i="57"/>
  <c r="BA91" i="57"/>
  <c r="AJ91" i="57"/>
  <c r="P91" i="57"/>
  <c r="AO91" i="57"/>
  <c r="J91" i="57"/>
  <c r="AS91" i="57"/>
  <c r="S91" i="57"/>
  <c r="AV91" i="57"/>
  <c r="AE91" i="57"/>
  <c r="X91" i="57"/>
  <c r="BE91" i="57"/>
  <c r="R91" i="57"/>
  <c r="AR91" i="57"/>
  <c r="AB91" i="57"/>
  <c r="T91" i="57"/>
  <c r="BB91" i="57"/>
  <c r="AW91" i="57"/>
  <c r="AC91" i="57"/>
  <c r="BD91" i="57"/>
  <c r="AM91" i="57"/>
  <c r="W91" i="57"/>
  <c r="AX91" i="57"/>
  <c r="AN91" i="57"/>
  <c r="K91" i="57"/>
  <c r="AZ91" i="57"/>
  <c r="AA91" i="57"/>
  <c r="AD91" i="57" s="1"/>
  <c r="AN33" i="56"/>
  <c r="AX33" i="56"/>
  <c r="BE33" i="56"/>
  <c r="V33" i="56"/>
  <c r="AJ33" i="56"/>
  <c r="AE33" i="56"/>
  <c r="AV33" i="56"/>
  <c r="BA33" i="56"/>
  <c r="R33" i="56"/>
  <c r="AF33" i="56"/>
  <c r="AT33" i="56"/>
  <c r="AW33" i="56"/>
  <c r="N33" i="56"/>
  <c r="AB33" i="56"/>
  <c r="AA33" i="56"/>
  <c r="AR33" i="56"/>
  <c r="AS33" i="56"/>
  <c r="J33" i="56"/>
  <c r="AO33" i="56"/>
  <c r="BF33" i="56"/>
  <c r="W33" i="56"/>
  <c r="X33" i="56"/>
  <c r="AK33" i="56"/>
  <c r="AM33" i="56"/>
  <c r="BD33" i="56"/>
  <c r="S33" i="56"/>
  <c r="T33" i="56"/>
  <c r="AG33" i="56"/>
  <c r="BB33" i="56"/>
  <c r="O33" i="56"/>
  <c r="P33" i="56"/>
  <c r="AC33" i="56"/>
  <c r="AI33" i="56"/>
  <c r="AZ33" i="56"/>
  <c r="K33" i="56"/>
  <c r="L33" i="56"/>
  <c r="AW118" i="56"/>
  <c r="AJ101" i="32"/>
  <c r="BA101" i="32"/>
  <c r="T101" i="32"/>
  <c r="BE101" i="32"/>
  <c r="X101" i="32"/>
  <c r="AA101" i="32"/>
  <c r="AZ101" i="32"/>
  <c r="AF101" i="32"/>
  <c r="BD101" i="32"/>
  <c r="AE101" i="32"/>
  <c r="BB101" i="32"/>
  <c r="AN101" i="32"/>
  <c r="BF101" i="32"/>
  <c r="AB101" i="32"/>
  <c r="AS101" i="32"/>
  <c r="P101" i="32"/>
  <c r="AW101" i="32"/>
  <c r="V101" i="32"/>
  <c r="AK101" i="32"/>
  <c r="AT101" i="32"/>
  <c r="S101" i="32"/>
  <c r="AX101" i="32"/>
  <c r="W101" i="32"/>
  <c r="AI101" i="32"/>
  <c r="J101" i="32"/>
  <c r="AG101" i="32"/>
  <c r="L101" i="32"/>
  <c r="N101" i="32"/>
  <c r="AR101" i="32"/>
  <c r="AM101" i="32"/>
  <c r="AC101" i="32"/>
  <c r="O101" i="32"/>
  <c r="R101" i="32"/>
  <c r="AV101" i="32"/>
  <c r="AO101" i="32"/>
  <c r="K101" i="32"/>
  <c r="AF84" i="32"/>
  <c r="AK84" i="45"/>
  <c r="AG75" i="32"/>
  <c r="AN75" i="32"/>
  <c r="AX75" i="32"/>
  <c r="P75" i="32"/>
  <c r="W75" i="32"/>
  <c r="AM75" i="32"/>
  <c r="BA75" i="32"/>
  <c r="BD75" i="32"/>
  <c r="V75" i="32"/>
  <c r="AC75" i="32"/>
  <c r="AF75" i="32"/>
  <c r="AT75" i="32"/>
  <c r="L75" i="32"/>
  <c r="O75" i="32"/>
  <c r="AI75" i="32"/>
  <c r="AS75" i="32"/>
  <c r="AZ75" i="32"/>
  <c r="R75" i="32"/>
  <c r="AO75" i="32"/>
  <c r="BE75" i="32"/>
  <c r="BF75" i="32"/>
  <c r="X75" i="32"/>
  <c r="AE75" i="32"/>
  <c r="AJ75" i="32"/>
  <c r="AV75" i="32"/>
  <c r="N75" i="32"/>
  <c r="S75" i="32"/>
  <c r="AK75" i="32"/>
  <c r="AW75" i="32"/>
  <c r="BB75" i="32"/>
  <c r="T75" i="32"/>
  <c r="AA75" i="32"/>
  <c r="AB75" i="32"/>
  <c r="AR75" i="32"/>
  <c r="J75" i="32"/>
  <c r="K75" i="32"/>
  <c r="J162" i="45"/>
  <c r="AS162" i="45"/>
  <c r="T162" i="45"/>
  <c r="AT162" i="45"/>
  <c r="AF162" i="45"/>
  <c r="V162" i="45"/>
  <c r="AV162" i="45"/>
  <c r="AJ162" i="45"/>
  <c r="BF162" i="45"/>
  <c r="AG162" i="45"/>
  <c r="R162" i="45"/>
  <c r="AR162" i="45"/>
  <c r="AB162" i="45"/>
  <c r="BB162" i="45"/>
  <c r="AC162" i="45"/>
  <c r="BD162" i="45"/>
  <c r="AE162" i="45"/>
  <c r="W162" i="45"/>
  <c r="AO162" i="45"/>
  <c r="AZ162" i="45"/>
  <c r="AA162" i="45"/>
  <c r="O162" i="45"/>
  <c r="AK162" i="45"/>
  <c r="S162" i="45"/>
  <c r="AM162" i="45"/>
  <c r="P162" i="45"/>
  <c r="BE162" i="45"/>
  <c r="K162" i="45"/>
  <c r="AI162" i="45"/>
  <c r="L162" i="45"/>
  <c r="AW162" i="45"/>
  <c r="N162" i="45"/>
  <c r="BA162" i="45"/>
  <c r="X162" i="45"/>
  <c r="AX162" i="45"/>
  <c r="AN162" i="45"/>
  <c r="S153" i="45"/>
  <c r="AA114" i="44"/>
  <c r="AB114" i="44"/>
  <c r="AZ114" i="44"/>
  <c r="J114" i="44"/>
  <c r="K114" i="44"/>
  <c r="AN114" i="44"/>
  <c r="P114" i="44"/>
  <c r="AK114" i="44"/>
  <c r="AW114" i="44"/>
  <c r="AM114" i="44"/>
  <c r="AV114" i="44"/>
  <c r="BA114" i="44"/>
  <c r="V114" i="44"/>
  <c r="AO114" i="44"/>
  <c r="BE114" i="44"/>
  <c r="AC114" i="44"/>
  <c r="BB114" i="44"/>
  <c r="O114" i="44"/>
  <c r="AI114" i="44"/>
  <c r="AR114" i="44"/>
  <c r="AS114" i="44"/>
  <c r="R114" i="44"/>
  <c r="AG114" i="44"/>
  <c r="BF114" i="44"/>
  <c r="W114" i="44"/>
  <c r="AT114" i="44"/>
  <c r="T114" i="44"/>
  <c r="AE114" i="44"/>
  <c r="AJ114" i="44"/>
  <c r="BD114" i="44"/>
  <c r="N114" i="44"/>
  <c r="S114" i="44"/>
  <c r="AX114" i="44"/>
  <c r="X114" i="44"/>
  <c r="AF114" i="44"/>
  <c r="L114" i="44"/>
  <c r="AK35" i="45"/>
  <c r="AJ35" i="45"/>
  <c r="AG35" i="45"/>
  <c r="AB35" i="45"/>
  <c r="AZ35" i="45"/>
  <c r="J35" i="45"/>
  <c r="K35" i="45"/>
  <c r="AT35" i="45"/>
  <c r="AW35" i="45"/>
  <c r="T35" i="45"/>
  <c r="AC35" i="45"/>
  <c r="AM35" i="45"/>
  <c r="AV35" i="45"/>
  <c r="BA35" i="45"/>
  <c r="V35" i="45"/>
  <c r="AI35" i="45"/>
  <c r="AN35" i="45"/>
  <c r="BF35" i="45"/>
  <c r="P35" i="45"/>
  <c r="W35" i="45"/>
  <c r="AE35" i="45"/>
  <c r="AR35" i="45"/>
  <c r="AS35" i="45"/>
  <c r="R35" i="45"/>
  <c r="AA35" i="45"/>
  <c r="AF35" i="45"/>
  <c r="BB35" i="45"/>
  <c r="L35" i="45"/>
  <c r="O35" i="45"/>
  <c r="BD35" i="45"/>
  <c r="AX35" i="45"/>
  <c r="AO35" i="45"/>
  <c r="S35" i="45"/>
  <c r="X35" i="45"/>
  <c r="N35" i="45"/>
  <c r="BE35" i="45"/>
  <c r="AJ120" i="56"/>
  <c r="AM120" i="56"/>
  <c r="AV120" i="56"/>
  <c r="N120" i="56"/>
  <c r="S120" i="56"/>
  <c r="AG120" i="56"/>
  <c r="BE120" i="56"/>
  <c r="BF120" i="56"/>
  <c r="X120" i="56"/>
  <c r="AB120" i="56"/>
  <c r="AI120" i="56"/>
  <c r="AR120" i="56"/>
  <c r="J120" i="56"/>
  <c r="K120" i="56"/>
  <c r="AC120" i="56"/>
  <c r="AW120" i="56"/>
  <c r="BB120" i="56"/>
  <c r="T120" i="56"/>
  <c r="AE120" i="56"/>
  <c r="BA120" i="56"/>
  <c r="BD120" i="56"/>
  <c r="V120" i="56"/>
  <c r="AN120" i="56"/>
  <c r="AO120" i="56"/>
  <c r="AX120" i="56"/>
  <c r="P120" i="56"/>
  <c r="W120" i="56"/>
  <c r="AS120" i="56"/>
  <c r="AK120" i="56"/>
  <c r="AA120" i="56"/>
  <c r="AF120" i="56"/>
  <c r="O120" i="56"/>
  <c r="R120" i="56"/>
  <c r="L120" i="56"/>
  <c r="AZ120" i="56"/>
  <c r="AT120" i="56"/>
  <c r="AE79" i="57"/>
  <c r="BA79" i="57"/>
  <c r="BD79" i="57"/>
  <c r="V79" i="57"/>
  <c r="AN79" i="57"/>
  <c r="AO79" i="57"/>
  <c r="AX79" i="57"/>
  <c r="P79" i="57"/>
  <c r="W79" i="57"/>
  <c r="AA79" i="57"/>
  <c r="AS79" i="57"/>
  <c r="AZ79" i="57"/>
  <c r="R79" i="57"/>
  <c r="AF79" i="57"/>
  <c r="AK79" i="57"/>
  <c r="AT79" i="57"/>
  <c r="L79" i="57"/>
  <c r="O79" i="57"/>
  <c r="AJ79" i="57"/>
  <c r="AM79" i="57"/>
  <c r="AV79" i="57"/>
  <c r="N79" i="57"/>
  <c r="S79" i="57"/>
  <c r="AG79" i="57"/>
  <c r="BE79" i="57"/>
  <c r="BF79" i="57"/>
  <c r="X79" i="57"/>
  <c r="AB79" i="57"/>
  <c r="AI79" i="57"/>
  <c r="AR79" i="57"/>
  <c r="J79" i="57"/>
  <c r="K79" i="57"/>
  <c r="AC79" i="57"/>
  <c r="AW79" i="57"/>
  <c r="BB79" i="57"/>
  <c r="T79" i="57"/>
  <c r="AI87" i="58"/>
  <c r="AN164" i="58"/>
  <c r="AO164" i="58"/>
  <c r="AX164" i="58"/>
  <c r="R164" i="58"/>
  <c r="W164" i="58"/>
  <c r="AC164" i="58"/>
  <c r="BA164" i="58"/>
  <c r="BB164" i="58"/>
  <c r="T164" i="58"/>
  <c r="AF164" i="58"/>
  <c r="AM164" i="58"/>
  <c r="AV164" i="58"/>
  <c r="L164" i="58"/>
  <c r="O164" i="58"/>
  <c r="AA164" i="58"/>
  <c r="AS164" i="58"/>
  <c r="AZ164" i="58"/>
  <c r="P164" i="58"/>
  <c r="AG164" i="58"/>
  <c r="BE164" i="58"/>
  <c r="BF164" i="58"/>
  <c r="X164" i="58"/>
  <c r="AJ164" i="58"/>
  <c r="AK164" i="58"/>
  <c r="AT164" i="58"/>
  <c r="N164" i="58"/>
  <c r="Q164" i="58" s="1"/>
  <c r="S164" i="58"/>
  <c r="AE164" i="58"/>
  <c r="AW164" i="58"/>
  <c r="BD164" i="58"/>
  <c r="V164" i="58"/>
  <c r="AB164" i="58"/>
  <c r="AI164" i="58"/>
  <c r="AR164" i="58"/>
  <c r="J164" i="58"/>
  <c r="K164" i="58"/>
  <c r="BA83" i="45"/>
  <c r="AK31" i="56"/>
  <c r="AE31" i="58"/>
  <c r="BD31" i="58"/>
  <c r="T31" i="58"/>
  <c r="X31" i="58"/>
  <c r="BF31" i="58"/>
  <c r="AG31" i="58"/>
  <c r="AV31" i="58"/>
  <c r="R31" i="58"/>
  <c r="BE31" i="58"/>
  <c r="AO31" i="58"/>
  <c r="AJ31" i="58"/>
  <c r="S31" i="58"/>
  <c r="W31" i="58"/>
  <c r="AN31" i="58"/>
  <c r="AR31" i="58"/>
  <c r="AM31" i="58"/>
  <c r="BA31" i="58"/>
  <c r="V31" i="58"/>
  <c r="AX31" i="58"/>
  <c r="K31" i="58"/>
  <c r="O31" i="58"/>
  <c r="AF31" i="58"/>
  <c r="AZ31" i="58"/>
  <c r="N31" i="58"/>
  <c r="AT31" i="58"/>
  <c r="AB31" i="58"/>
  <c r="P31" i="58"/>
  <c r="BB31" i="58"/>
  <c r="AC31" i="58"/>
  <c r="AA31" i="58"/>
  <c r="L31" i="58"/>
  <c r="AW31" i="58"/>
  <c r="AK31" i="58"/>
  <c r="AS31" i="58"/>
  <c r="J31" i="58"/>
  <c r="AI31" i="58"/>
  <c r="AT141" i="44"/>
  <c r="AE121" i="56"/>
  <c r="AV121" i="56"/>
  <c r="AW121" i="56"/>
  <c r="N121" i="56"/>
  <c r="AF121" i="56"/>
  <c r="AM121" i="56"/>
  <c r="BB121" i="56"/>
  <c r="S121" i="56"/>
  <c r="T121" i="56"/>
  <c r="AA121" i="56"/>
  <c r="AR121" i="56"/>
  <c r="BF121" i="56"/>
  <c r="W121" i="56"/>
  <c r="X121" i="56"/>
  <c r="AI121" i="56"/>
  <c r="AX121" i="56"/>
  <c r="K121" i="56"/>
  <c r="L121" i="56"/>
  <c r="AJ121" i="56"/>
  <c r="AK121" i="56"/>
  <c r="BD121" i="56"/>
  <c r="O121" i="56"/>
  <c r="P121" i="56"/>
  <c r="AC121" i="56"/>
  <c r="AT121" i="56"/>
  <c r="BA121" i="56"/>
  <c r="R121" i="56"/>
  <c r="AZ121" i="56"/>
  <c r="AO121" i="56"/>
  <c r="AG121" i="56"/>
  <c r="AN121" i="56"/>
  <c r="AB121" i="56"/>
  <c r="V121" i="56"/>
  <c r="J121" i="56"/>
  <c r="BE121" i="56"/>
  <c r="AS121" i="56"/>
  <c r="AK121" i="32"/>
  <c r="BE121" i="32"/>
  <c r="W121" i="32"/>
  <c r="AJ121" i="32"/>
  <c r="AA81" i="57"/>
  <c r="AB81" i="57"/>
  <c r="AR81" i="57"/>
  <c r="J81" i="57"/>
  <c r="K81" i="57"/>
  <c r="AF81" i="57"/>
  <c r="L81" i="57"/>
  <c r="AO81" i="57"/>
  <c r="BF81" i="57"/>
  <c r="AM81" i="57"/>
  <c r="BA81" i="57"/>
  <c r="BD81" i="57"/>
  <c r="V81" i="57"/>
  <c r="AK81" i="57"/>
  <c r="BB81" i="57"/>
  <c r="AG81" i="57"/>
  <c r="AX81" i="57"/>
  <c r="W81" i="57"/>
  <c r="AI81" i="57"/>
  <c r="AS81" i="57"/>
  <c r="AZ81" i="57"/>
  <c r="R81" i="57"/>
  <c r="AC81" i="57"/>
  <c r="AT81" i="57"/>
  <c r="O81" i="57"/>
  <c r="BE81" i="57"/>
  <c r="X81" i="57"/>
  <c r="AE81" i="57"/>
  <c r="AJ81" i="57"/>
  <c r="AV81" i="57"/>
  <c r="N81" i="57"/>
  <c r="S81" i="57"/>
  <c r="AW81" i="57"/>
  <c r="T81" i="57"/>
  <c r="AN81" i="57"/>
  <c r="P81" i="57"/>
  <c r="BF139" i="58"/>
  <c r="N91" i="58"/>
  <c r="T103" i="53"/>
  <c r="AF103" i="32"/>
  <c r="AT103" i="32"/>
  <c r="O103" i="32"/>
  <c r="AS103" i="32"/>
  <c r="R103" i="32"/>
  <c r="AM103" i="32"/>
  <c r="P103" i="32"/>
  <c r="AK103" i="32"/>
  <c r="BD103" i="32"/>
  <c r="AE103" i="32"/>
  <c r="L103" i="32"/>
  <c r="AC103" i="32"/>
  <c r="AZ103" i="32"/>
  <c r="AN103" i="32"/>
  <c r="AX103" i="32"/>
  <c r="W103" i="32"/>
  <c r="BA103" i="32"/>
  <c r="V103" i="32"/>
  <c r="AG103" i="32"/>
  <c r="BB103" i="32"/>
  <c r="AB103" i="32"/>
  <c r="AR103" i="32"/>
  <c r="K103" i="32"/>
  <c r="BE103" i="32"/>
  <c r="X103" i="32"/>
  <c r="AI103" i="32"/>
  <c r="N103" i="32"/>
  <c r="Q103" i="32" s="1"/>
  <c r="AW103" i="32"/>
  <c r="AO103" i="32"/>
  <c r="S103" i="32"/>
  <c r="J103" i="32"/>
  <c r="M103" i="32" s="1"/>
  <c r="AV103" i="32"/>
  <c r="AA103" i="32"/>
  <c r="AJ103" i="32"/>
  <c r="T103" i="32"/>
  <c r="BF103" i="32"/>
  <c r="BA85" i="58"/>
  <c r="AI118" i="58"/>
  <c r="BE118" i="58"/>
  <c r="BF118" i="58"/>
  <c r="X118" i="58"/>
  <c r="AF118" i="58"/>
  <c r="AK118" i="58"/>
  <c r="AV118" i="58"/>
  <c r="N118" i="58"/>
  <c r="O118" i="58"/>
  <c r="AE118" i="58"/>
  <c r="AW118" i="58"/>
  <c r="BB118" i="58"/>
  <c r="T118" i="58"/>
  <c r="AB118" i="58"/>
  <c r="AG118" i="58"/>
  <c r="AR118" i="58"/>
  <c r="J118" i="58"/>
  <c r="K118" i="58"/>
  <c r="AA118" i="58"/>
  <c r="AS118" i="58"/>
  <c r="AX118" i="58"/>
  <c r="P118" i="58"/>
  <c r="AC118" i="58"/>
  <c r="BA118" i="58"/>
  <c r="BD118" i="58"/>
  <c r="V118" i="58"/>
  <c r="AM118" i="58"/>
  <c r="AN118" i="58"/>
  <c r="W118" i="58"/>
  <c r="AJ118" i="58"/>
  <c r="S118" i="58"/>
  <c r="R118" i="58"/>
  <c r="L118" i="58"/>
  <c r="AZ118" i="58"/>
  <c r="AT118" i="58"/>
  <c r="AO118" i="58"/>
  <c r="AK97" i="56"/>
  <c r="AT97" i="56"/>
  <c r="AW97" i="56"/>
  <c r="N97" i="56"/>
  <c r="AA97" i="56"/>
  <c r="AV97" i="56"/>
  <c r="BA97" i="56"/>
  <c r="R97" i="56"/>
  <c r="AG97" i="56"/>
  <c r="AN97" i="56"/>
  <c r="BF97" i="56"/>
  <c r="W97" i="56"/>
  <c r="X97" i="56"/>
  <c r="AM97" i="56"/>
  <c r="AR97" i="56"/>
  <c r="AS97" i="56"/>
  <c r="J97" i="56"/>
  <c r="AC97" i="56"/>
  <c r="AF97" i="56"/>
  <c r="BB97" i="56"/>
  <c r="O97" i="56"/>
  <c r="P97" i="56"/>
  <c r="AI97" i="56"/>
  <c r="AJ97" i="56"/>
  <c r="BD97" i="56"/>
  <c r="S97" i="56"/>
  <c r="T97" i="56"/>
  <c r="BE97" i="56"/>
  <c r="AZ97" i="56"/>
  <c r="AX97" i="56"/>
  <c r="AB97" i="56"/>
  <c r="AO97" i="56"/>
  <c r="AE97" i="56"/>
  <c r="L97" i="56"/>
  <c r="V97" i="56"/>
  <c r="K97" i="56"/>
  <c r="AI115" i="58"/>
  <c r="AR115" i="58"/>
  <c r="AS115" i="58"/>
  <c r="J115" i="58"/>
  <c r="AC115" i="58"/>
  <c r="AF115" i="58"/>
  <c r="BB115" i="58"/>
  <c r="O115" i="58"/>
  <c r="P115" i="58"/>
  <c r="AE115" i="58"/>
  <c r="AJ115" i="58"/>
  <c r="BD115" i="58"/>
  <c r="S115" i="58"/>
  <c r="T115" i="58"/>
  <c r="AO115" i="58"/>
  <c r="AX115" i="58"/>
  <c r="BE115" i="58"/>
  <c r="V115" i="58"/>
  <c r="AA115" i="58"/>
  <c r="AB115" i="58"/>
  <c r="AZ115" i="58"/>
  <c r="K115" i="58"/>
  <c r="L115" i="58"/>
  <c r="AK115" i="58"/>
  <c r="AT115" i="58"/>
  <c r="AW115" i="58"/>
  <c r="N115" i="58"/>
  <c r="AM115" i="58"/>
  <c r="AV115" i="58"/>
  <c r="BA115" i="58"/>
  <c r="R115" i="58"/>
  <c r="AG115" i="58"/>
  <c r="AN115" i="58"/>
  <c r="BF115" i="58"/>
  <c r="W115" i="58"/>
  <c r="X115" i="58"/>
  <c r="W88" i="32"/>
  <c r="AK82" i="53"/>
  <c r="BB82" i="53"/>
  <c r="P82" i="53"/>
  <c r="W82" i="53"/>
  <c r="AI82" i="53"/>
  <c r="AS82" i="53"/>
  <c r="V82" i="53"/>
  <c r="AO82" i="53"/>
  <c r="AV82" i="53"/>
  <c r="R82" i="53"/>
  <c r="AC82" i="53"/>
  <c r="N82" i="53"/>
  <c r="X82" i="53"/>
  <c r="AA82" i="53"/>
  <c r="AZ82" i="53"/>
  <c r="L82" i="53"/>
  <c r="AJ82" i="53"/>
  <c r="S82" i="53"/>
  <c r="AT82" i="53"/>
  <c r="O82" i="53"/>
  <c r="AN82" i="53"/>
  <c r="AR82" i="53"/>
  <c r="J82" i="53"/>
  <c r="AX82" i="53"/>
  <c r="AM82" i="53"/>
  <c r="BA82" i="53"/>
  <c r="AF82" i="53"/>
  <c r="AW82" i="53"/>
  <c r="AG82" i="53"/>
  <c r="BF82" i="53"/>
  <c r="AB82" i="53"/>
  <c r="K82" i="53"/>
  <c r="BE82" i="53"/>
  <c r="AE82" i="53"/>
  <c r="BD82" i="53"/>
  <c r="T82" i="53"/>
  <c r="AT162" i="53"/>
  <c r="P162" i="53"/>
  <c r="AK153" i="32"/>
  <c r="BB153" i="32"/>
  <c r="AE153" i="32"/>
  <c r="AT153" i="32"/>
  <c r="AW153" i="32"/>
  <c r="AI153" i="32"/>
  <c r="AZ153" i="32"/>
  <c r="AM153" i="32"/>
  <c r="AO116" i="45"/>
  <c r="AZ116" i="45"/>
  <c r="AA116" i="45"/>
  <c r="V116" i="45"/>
  <c r="J122" i="53"/>
  <c r="AO32" i="53"/>
  <c r="BE32" i="53"/>
  <c r="AV32" i="53"/>
  <c r="AI32" i="53"/>
  <c r="R32" i="53"/>
  <c r="AG32" i="53"/>
  <c r="BF32" i="53"/>
  <c r="AM32" i="53"/>
  <c r="V32" i="53"/>
  <c r="L32" i="53"/>
  <c r="AX32" i="53"/>
  <c r="X32" i="53"/>
  <c r="T32" i="53"/>
  <c r="AS32" i="53"/>
  <c r="AN32" i="53"/>
  <c r="W32" i="53"/>
  <c r="BA32" i="53"/>
  <c r="AR32" i="53"/>
  <c r="K32" i="53"/>
  <c r="N32" i="53"/>
  <c r="AE32" i="53"/>
  <c r="BB32" i="53"/>
  <c r="AC32" i="53"/>
  <c r="J32" i="53"/>
  <c r="AA32" i="53"/>
  <c r="AJ32" i="53"/>
  <c r="AW32" i="53"/>
  <c r="AY32" i="53" s="1"/>
  <c r="AK32" i="53"/>
  <c r="AB32" i="53"/>
  <c r="BD32" i="53"/>
  <c r="O32" i="53"/>
  <c r="AF32" i="53"/>
  <c r="AZ32" i="53"/>
  <c r="S32" i="53"/>
  <c r="P32" i="53"/>
  <c r="AT32" i="53"/>
  <c r="BE130" i="44"/>
  <c r="AC126" i="53"/>
  <c r="AF126" i="53"/>
  <c r="BB126" i="53"/>
  <c r="L126" i="53"/>
  <c r="O126" i="53"/>
  <c r="AI126" i="53"/>
  <c r="AR126" i="53"/>
  <c r="AS126" i="53"/>
  <c r="R126" i="53"/>
  <c r="AO126" i="53"/>
  <c r="AX126" i="53"/>
  <c r="BE126" i="53"/>
  <c r="X126" i="53"/>
  <c r="AE126" i="53"/>
  <c r="AJ126" i="53"/>
  <c r="BD126" i="53"/>
  <c r="N126" i="53"/>
  <c r="S126" i="53"/>
  <c r="AK126" i="53"/>
  <c r="AT126" i="53"/>
  <c r="AW126" i="53"/>
  <c r="T126" i="53"/>
  <c r="AA126" i="53"/>
  <c r="AB126" i="53"/>
  <c r="AZ126" i="53"/>
  <c r="J126" i="53"/>
  <c r="K126" i="53"/>
  <c r="AG126" i="53"/>
  <c r="AN126" i="53"/>
  <c r="BF126" i="53"/>
  <c r="P126" i="53"/>
  <c r="W126" i="53"/>
  <c r="AM126" i="53"/>
  <c r="AV126" i="53"/>
  <c r="BA126" i="53"/>
  <c r="V126" i="53"/>
  <c r="J113" i="32"/>
  <c r="N78" i="53"/>
  <c r="BD34" i="32"/>
  <c r="AI34" i="56"/>
  <c r="BA34" i="56"/>
  <c r="BD34" i="56"/>
  <c r="V34" i="56"/>
  <c r="AE34" i="56"/>
  <c r="BB34" i="56"/>
  <c r="AN34" i="56"/>
  <c r="AX34" i="56"/>
  <c r="W34" i="56"/>
  <c r="AA34" i="56"/>
  <c r="AS34" i="56"/>
  <c r="AZ34" i="56"/>
  <c r="R34" i="56"/>
  <c r="AF34" i="56"/>
  <c r="AT34" i="56"/>
  <c r="O34" i="56"/>
  <c r="BE34" i="56"/>
  <c r="X34" i="56"/>
  <c r="AJ34" i="56"/>
  <c r="AK34" i="56"/>
  <c r="AV34" i="56"/>
  <c r="N34" i="56"/>
  <c r="S34" i="56"/>
  <c r="AW34" i="56"/>
  <c r="T34" i="56"/>
  <c r="AO34" i="56"/>
  <c r="P34" i="56"/>
  <c r="AB34" i="56"/>
  <c r="AC34" i="56"/>
  <c r="AR34" i="56"/>
  <c r="J34" i="56"/>
  <c r="K34" i="56"/>
  <c r="AG34" i="56"/>
  <c r="L34" i="56"/>
  <c r="AM34" i="56"/>
  <c r="BF34" i="56"/>
  <c r="BD132" i="56"/>
  <c r="AW132" i="56"/>
  <c r="AC132" i="56"/>
  <c r="BF132" i="56"/>
  <c r="X121" i="53"/>
  <c r="AJ95" i="57"/>
  <c r="AR95" i="57"/>
  <c r="J95" i="57"/>
  <c r="AG95" i="57"/>
  <c r="AN95" i="57"/>
  <c r="AX95" i="57"/>
  <c r="X95" i="57"/>
  <c r="AE95" i="57"/>
  <c r="AB95" i="57"/>
  <c r="BA95" i="57"/>
  <c r="BD95" i="57"/>
  <c r="V95" i="57"/>
  <c r="AC95" i="57"/>
  <c r="AF95" i="57"/>
  <c r="AT95" i="57"/>
  <c r="L95" i="57"/>
  <c r="AA95" i="57"/>
  <c r="AD95" i="57" s="1"/>
  <c r="AM95" i="57"/>
  <c r="AZ95" i="57"/>
  <c r="R95" i="57"/>
  <c r="S95" i="57"/>
  <c r="AO95" i="57"/>
  <c r="BE95" i="57"/>
  <c r="BF95" i="57"/>
  <c r="T95" i="57"/>
  <c r="W95" i="57"/>
  <c r="AI95" i="57"/>
  <c r="AS95" i="57"/>
  <c r="AV95" i="57"/>
  <c r="N95" i="57"/>
  <c r="K95" i="57"/>
  <c r="AK95" i="57"/>
  <c r="AW95" i="57"/>
  <c r="BB95" i="57"/>
  <c r="P95" i="57"/>
  <c r="O95" i="57"/>
  <c r="AA91" i="32"/>
  <c r="AJ112" i="45"/>
  <c r="BD112" i="45"/>
  <c r="R112" i="45"/>
  <c r="BE112" i="45"/>
  <c r="O112" i="45"/>
  <c r="AM112" i="45"/>
  <c r="AS112" i="45"/>
  <c r="J112" i="45"/>
  <c r="AK112" i="45"/>
  <c r="BB112" i="45"/>
  <c r="N112" i="45"/>
  <c r="AB112" i="45"/>
  <c r="BF112" i="45"/>
  <c r="AC112" i="45"/>
  <c r="S112" i="45"/>
  <c r="AI112" i="45"/>
  <c r="AX112" i="45"/>
  <c r="X112" i="45"/>
  <c r="N12" i="24"/>
  <c r="AO161" i="53"/>
  <c r="AE33" i="58"/>
  <c r="AB152" i="58"/>
  <c r="AI152" i="58"/>
  <c r="AR152" i="58"/>
  <c r="J152" i="58"/>
  <c r="K152" i="58"/>
  <c r="AE152" i="58"/>
  <c r="AW152" i="58"/>
  <c r="BD152" i="58"/>
  <c r="V152" i="58"/>
  <c r="AC152" i="58"/>
  <c r="BA152" i="58"/>
  <c r="BB152" i="58"/>
  <c r="T152" i="58"/>
  <c r="AN152" i="58"/>
  <c r="AO152" i="58"/>
  <c r="AX152" i="58"/>
  <c r="R152" i="58"/>
  <c r="W152" i="58"/>
  <c r="AA152" i="58"/>
  <c r="AS152" i="58"/>
  <c r="AZ152" i="58"/>
  <c r="P152" i="58"/>
  <c r="AF152" i="58"/>
  <c r="AM152" i="58"/>
  <c r="AV152" i="58"/>
  <c r="L152" i="58"/>
  <c r="O152" i="58"/>
  <c r="AJ152" i="58"/>
  <c r="AK152" i="58"/>
  <c r="AT152" i="58"/>
  <c r="N152" i="58"/>
  <c r="S152" i="58"/>
  <c r="AG152" i="58"/>
  <c r="BE152" i="58"/>
  <c r="BF152" i="58"/>
  <c r="X152" i="58"/>
  <c r="AN128" i="56"/>
  <c r="AA101" i="44"/>
  <c r="AS101" i="44"/>
  <c r="AZ101" i="44"/>
  <c r="J101" i="44"/>
  <c r="AF101" i="44"/>
  <c r="AM101" i="44"/>
  <c r="AV101" i="44"/>
  <c r="O101" i="44"/>
  <c r="V101" i="44"/>
  <c r="AJ101" i="44"/>
  <c r="AK101" i="44"/>
  <c r="AT101" i="44"/>
  <c r="S101" i="44"/>
  <c r="T101" i="44"/>
  <c r="AG101" i="44"/>
  <c r="BE101" i="44"/>
  <c r="BF101" i="44"/>
  <c r="P101" i="44"/>
  <c r="AB101" i="44"/>
  <c r="AI101" i="44"/>
  <c r="AR101" i="44"/>
  <c r="K101" i="44"/>
  <c r="R101" i="44"/>
  <c r="AE101" i="44"/>
  <c r="AW101" i="44"/>
  <c r="BD101" i="44"/>
  <c r="N101" i="44"/>
  <c r="AC101" i="44"/>
  <c r="BA101" i="44"/>
  <c r="BB101" i="44"/>
  <c r="L101" i="44"/>
  <c r="AN101" i="44"/>
  <c r="AO101" i="44"/>
  <c r="AX101" i="44"/>
  <c r="W101" i="44"/>
  <c r="X101" i="44"/>
  <c r="AK84" i="56"/>
  <c r="BA84" i="56"/>
  <c r="BB84" i="56"/>
  <c r="T84" i="56"/>
  <c r="AI84" i="56"/>
  <c r="AN84" i="56"/>
  <c r="AX84" i="56"/>
  <c r="R84" i="56"/>
  <c r="W84" i="56"/>
  <c r="AG84" i="56"/>
  <c r="AS84" i="56"/>
  <c r="AZ84" i="56"/>
  <c r="P84" i="56"/>
  <c r="AC84" i="56"/>
  <c r="AF84" i="56"/>
  <c r="AV84" i="56"/>
  <c r="L84" i="56"/>
  <c r="O84" i="56"/>
  <c r="AE84" i="56"/>
  <c r="AJ84" i="56"/>
  <c r="AT84" i="56"/>
  <c r="N84" i="56"/>
  <c r="S84" i="56"/>
  <c r="AO84" i="56"/>
  <c r="BE84" i="56"/>
  <c r="BF84" i="56"/>
  <c r="X84" i="56"/>
  <c r="AA84" i="56"/>
  <c r="AB84" i="56"/>
  <c r="AR84" i="56"/>
  <c r="J84" i="56"/>
  <c r="K84" i="56"/>
  <c r="AM84" i="56"/>
  <c r="AW84" i="56"/>
  <c r="BD84" i="56"/>
  <c r="V84" i="56"/>
  <c r="AM97" i="44"/>
  <c r="AK88" i="45"/>
  <c r="S75" i="57"/>
  <c r="AV162" i="56"/>
  <c r="AB162" i="56"/>
  <c r="AK153" i="57"/>
  <c r="AT153" i="56"/>
  <c r="O153" i="56"/>
  <c r="AB153" i="56"/>
  <c r="AZ153" i="56"/>
  <c r="J153" i="56"/>
  <c r="AG153" i="56"/>
  <c r="AX153" i="56"/>
  <c r="BE153" i="56"/>
  <c r="V153" i="56"/>
  <c r="AM153" i="56"/>
  <c r="S153" i="56"/>
  <c r="AC153" i="56"/>
  <c r="N153" i="56"/>
  <c r="AI153" i="56"/>
  <c r="K153" i="56"/>
  <c r="AN153" i="56"/>
  <c r="AO153" i="56"/>
  <c r="BF153" i="56"/>
  <c r="W153" i="56"/>
  <c r="AJ153" i="56"/>
  <c r="BD153" i="56"/>
  <c r="T153" i="56"/>
  <c r="AF153" i="56"/>
  <c r="BB153" i="56"/>
  <c r="AA153" i="56"/>
  <c r="AS153" i="56"/>
  <c r="L153" i="56"/>
  <c r="X153" i="56"/>
  <c r="AV153" i="56"/>
  <c r="R153" i="56"/>
  <c r="AW153" i="56"/>
  <c r="AE153" i="56"/>
  <c r="AK153" i="56"/>
  <c r="AR153" i="56"/>
  <c r="P153" i="56"/>
  <c r="BA153" i="56"/>
  <c r="AF133" i="44"/>
  <c r="AK133" i="44"/>
  <c r="AT133" i="44"/>
  <c r="O133" i="44"/>
  <c r="V133" i="44"/>
  <c r="AI133" i="44"/>
  <c r="K133" i="44"/>
  <c r="AE133" i="44"/>
  <c r="BD133" i="44"/>
  <c r="T133" i="44"/>
  <c r="AG133" i="44"/>
  <c r="BE133" i="44"/>
  <c r="BF133" i="44"/>
  <c r="R133" i="44"/>
  <c r="AA133" i="44"/>
  <c r="AZ133" i="44"/>
  <c r="AJ133" i="44"/>
  <c r="AV133" i="44"/>
  <c r="AC133" i="44"/>
  <c r="AW133" i="44"/>
  <c r="BB133" i="44"/>
  <c r="L133" i="44"/>
  <c r="AB133" i="44"/>
  <c r="AR133" i="44"/>
  <c r="P133" i="44"/>
  <c r="BA133" i="44"/>
  <c r="N133" i="44"/>
  <c r="AN133" i="44"/>
  <c r="AO133" i="44"/>
  <c r="AX133" i="44"/>
  <c r="W133" i="44"/>
  <c r="X133" i="44"/>
  <c r="AS133" i="44"/>
  <c r="J133" i="44"/>
  <c r="AM133" i="44"/>
  <c r="S133" i="44"/>
  <c r="AC102" i="44"/>
  <c r="AA35" i="56"/>
  <c r="AG116" i="32"/>
  <c r="O116" i="32"/>
  <c r="AA116" i="32"/>
  <c r="AS116" i="32"/>
  <c r="R116" i="32"/>
  <c r="BF116" i="32"/>
  <c r="AJ116" i="32"/>
  <c r="AV116" i="32"/>
  <c r="T116" i="32"/>
  <c r="BB116" i="32"/>
  <c r="AB116" i="32"/>
  <c r="AR116" i="32"/>
  <c r="L116" i="32"/>
  <c r="AO116" i="32"/>
  <c r="W116" i="32"/>
  <c r="AE116" i="32"/>
  <c r="BA116" i="32"/>
  <c r="V116" i="32"/>
  <c r="AT116" i="32"/>
  <c r="P116" i="32"/>
  <c r="AI116" i="32"/>
  <c r="K116" i="32"/>
  <c r="AN116" i="32"/>
  <c r="BE116" i="32"/>
  <c r="AK116" i="32"/>
  <c r="BD116" i="32"/>
  <c r="N116" i="32"/>
  <c r="AF116" i="32"/>
  <c r="J116" i="32"/>
  <c r="S116" i="32"/>
  <c r="AZ116" i="32"/>
  <c r="AM116" i="32"/>
  <c r="AC116" i="32"/>
  <c r="X116" i="32"/>
  <c r="AW116" i="32"/>
  <c r="AX116" i="32"/>
  <c r="AJ32" i="56"/>
  <c r="P32" i="56"/>
  <c r="W93" i="45"/>
  <c r="AO93" i="58"/>
  <c r="AX93" i="58"/>
  <c r="BE93" i="58"/>
  <c r="X93" i="58"/>
  <c r="AA93" i="58"/>
  <c r="AB93" i="58"/>
  <c r="AZ93" i="58"/>
  <c r="BA93" i="58"/>
  <c r="T93" i="58"/>
  <c r="AK93" i="58"/>
  <c r="AT93" i="58"/>
  <c r="AW93" i="58"/>
  <c r="P93" i="58"/>
  <c r="AM93" i="58"/>
  <c r="AV93" i="58"/>
  <c r="AS93" i="58"/>
  <c r="L93" i="58"/>
  <c r="AG93" i="58"/>
  <c r="AN93" i="58"/>
  <c r="BF93" i="58"/>
  <c r="W93" i="58"/>
  <c r="V93" i="58"/>
  <c r="AI93" i="58"/>
  <c r="AR93" i="58"/>
  <c r="S93" i="58"/>
  <c r="R93" i="58"/>
  <c r="AC93" i="58"/>
  <c r="AF93" i="58"/>
  <c r="BB93" i="58"/>
  <c r="O93" i="58"/>
  <c r="N93" i="58"/>
  <c r="AE93" i="58"/>
  <c r="AJ93" i="58"/>
  <c r="BD93" i="58"/>
  <c r="K93" i="58"/>
  <c r="J93" i="58"/>
  <c r="AA130" i="45"/>
  <c r="AS130" i="45"/>
  <c r="AZ130" i="45"/>
  <c r="J130" i="45"/>
  <c r="AF130" i="45"/>
  <c r="AK130" i="45"/>
  <c r="AT130" i="45"/>
  <c r="O130" i="45"/>
  <c r="T130" i="45"/>
  <c r="AJ130" i="45"/>
  <c r="AM130" i="45"/>
  <c r="AV130" i="45"/>
  <c r="S130" i="45"/>
  <c r="V130" i="45"/>
  <c r="AG130" i="45"/>
  <c r="BE130" i="45"/>
  <c r="BF130" i="45"/>
  <c r="P130" i="45"/>
  <c r="AB130" i="45"/>
  <c r="AI130" i="45"/>
  <c r="AR130" i="45"/>
  <c r="K130" i="45"/>
  <c r="R130" i="45"/>
  <c r="AC130" i="45"/>
  <c r="AW130" i="45"/>
  <c r="BB130" i="45"/>
  <c r="L130" i="45"/>
  <c r="AE130" i="45"/>
  <c r="BA130" i="45"/>
  <c r="BD130" i="45"/>
  <c r="N130" i="45"/>
  <c r="AN130" i="45"/>
  <c r="AO130" i="45"/>
  <c r="AX130" i="45"/>
  <c r="W130" i="45"/>
  <c r="X130" i="45"/>
  <c r="AA119" i="56"/>
  <c r="AO119" i="56"/>
  <c r="AM119" i="56"/>
  <c r="S119" i="56"/>
  <c r="N119" i="56"/>
  <c r="AJ119" i="56"/>
  <c r="O119" i="56"/>
  <c r="AE119" i="56"/>
  <c r="AZ119" i="56"/>
  <c r="X119" i="56"/>
  <c r="AX119" i="56"/>
  <c r="BE119" i="56"/>
  <c r="J119" i="56"/>
  <c r="AR119" i="56"/>
  <c r="AV119" i="56"/>
  <c r="V119" i="56"/>
  <c r="AW119" i="56"/>
  <c r="AI119" i="56"/>
  <c r="AG119" i="32"/>
  <c r="AX119" i="32"/>
  <c r="W119" i="32"/>
  <c r="R119" i="32"/>
  <c r="N119" i="32"/>
  <c r="AF119" i="32"/>
  <c r="L119" i="32"/>
  <c r="AB119" i="32"/>
  <c r="AM119" i="32"/>
  <c r="AN119" i="32"/>
  <c r="P119" i="32"/>
  <c r="AS119" i="32"/>
  <c r="AJ119" i="32"/>
  <c r="AC119" i="32"/>
  <c r="AT119" i="32"/>
  <c r="O119" i="32"/>
  <c r="J119" i="32"/>
  <c r="BD119" i="32"/>
  <c r="AO119" i="32"/>
  <c r="BF119" i="32"/>
  <c r="AI119" i="32"/>
  <c r="AE119" i="32"/>
  <c r="S119" i="32"/>
  <c r="AW119" i="32"/>
  <c r="T119" i="32"/>
  <c r="AR119" i="32"/>
  <c r="BA119" i="32"/>
  <c r="AV119" i="32"/>
  <c r="K119" i="32"/>
  <c r="AZ119" i="32"/>
  <c r="AA119" i="32"/>
  <c r="X119" i="32"/>
  <c r="BB119" i="32"/>
  <c r="BE119" i="32"/>
  <c r="AK119" i="32"/>
  <c r="V119" i="32"/>
  <c r="Q31" i="24"/>
  <c r="J12" i="24"/>
  <c r="P141" i="58"/>
  <c r="AS132" i="44"/>
  <c r="AW132" i="44"/>
  <c r="W132" i="44"/>
  <c r="AJ132" i="44"/>
  <c r="AG139" i="53"/>
  <c r="BE139" i="53"/>
  <c r="BF139" i="53"/>
  <c r="P139" i="53"/>
  <c r="AA139" i="53"/>
  <c r="AS139" i="53"/>
  <c r="AZ139" i="53"/>
  <c r="J139" i="53"/>
  <c r="X139" i="53"/>
  <c r="AC139" i="53"/>
  <c r="AW139" i="53"/>
  <c r="BB139" i="53"/>
  <c r="L139" i="53"/>
  <c r="AJ139" i="53"/>
  <c r="AM139" i="53"/>
  <c r="AV139" i="53"/>
  <c r="S139" i="53"/>
  <c r="T139" i="53"/>
  <c r="AN139" i="53"/>
  <c r="AO139" i="53"/>
  <c r="AX139" i="53"/>
  <c r="W139" i="53"/>
  <c r="AB139" i="53"/>
  <c r="AI139" i="53"/>
  <c r="AR139" i="53"/>
  <c r="K139" i="53"/>
  <c r="R139" i="53"/>
  <c r="AF139" i="53"/>
  <c r="AK139" i="53"/>
  <c r="AT139" i="53"/>
  <c r="O139" i="53"/>
  <c r="V139" i="53"/>
  <c r="AE139" i="53"/>
  <c r="BA139" i="53"/>
  <c r="BD139" i="53"/>
  <c r="N139" i="53"/>
  <c r="BE125" i="53"/>
  <c r="AE125" i="53"/>
  <c r="AF125" i="53"/>
  <c r="P125" i="53"/>
  <c r="K125" i="53"/>
  <c r="AX125" i="53"/>
  <c r="N125" i="53"/>
  <c r="AG125" i="53"/>
  <c r="BA125" i="53"/>
  <c r="AE89" i="53"/>
  <c r="AW89" i="53"/>
  <c r="BB89" i="53"/>
  <c r="T89" i="53"/>
  <c r="AF89" i="53"/>
  <c r="AM89" i="53"/>
  <c r="AT89" i="53"/>
  <c r="N89" i="53"/>
  <c r="S89" i="53"/>
  <c r="AA89" i="53"/>
  <c r="AO89" i="53"/>
  <c r="AZ89" i="53"/>
  <c r="P89" i="53"/>
  <c r="W89" i="53"/>
  <c r="AG89" i="53"/>
  <c r="AR89" i="53"/>
  <c r="J89" i="53"/>
  <c r="K89" i="53"/>
  <c r="AJ89" i="53"/>
  <c r="AK89" i="53"/>
  <c r="AV89" i="53"/>
  <c r="L89" i="53"/>
  <c r="O89" i="53"/>
  <c r="AC89" i="53"/>
  <c r="BA89" i="53"/>
  <c r="BD89" i="53"/>
  <c r="V89" i="53"/>
  <c r="AB89" i="53"/>
  <c r="AI89" i="53"/>
  <c r="BE89" i="53"/>
  <c r="BF89" i="53"/>
  <c r="X89" i="53"/>
  <c r="AN89" i="53"/>
  <c r="AS89" i="53"/>
  <c r="AX89" i="53"/>
  <c r="R89" i="53"/>
  <c r="AR91" i="56"/>
  <c r="L112" i="56"/>
  <c r="AE112" i="44"/>
  <c r="AJ112" i="44"/>
  <c r="BD112" i="44"/>
  <c r="N112" i="44"/>
  <c r="S112" i="44"/>
  <c r="AX112" i="44"/>
  <c r="P112" i="44"/>
  <c r="AK112" i="44"/>
  <c r="AW112" i="44"/>
  <c r="O112" i="44"/>
  <c r="AA112" i="44"/>
  <c r="AB112" i="44"/>
  <c r="AZ112" i="44"/>
  <c r="J112" i="44"/>
  <c r="K112" i="44"/>
  <c r="AN112" i="44"/>
  <c r="BE112" i="44"/>
  <c r="AC112" i="44"/>
  <c r="BB112" i="44"/>
  <c r="T112" i="44"/>
  <c r="AM112" i="44"/>
  <c r="AV112" i="44"/>
  <c r="BA112" i="44"/>
  <c r="V112" i="44"/>
  <c r="AO112" i="44"/>
  <c r="BF112" i="44"/>
  <c r="W112" i="44"/>
  <c r="AT112" i="44"/>
  <c r="AI112" i="44"/>
  <c r="AR112" i="44"/>
  <c r="AS112" i="44"/>
  <c r="R112" i="44"/>
  <c r="AG112" i="44"/>
  <c r="X112" i="44"/>
  <c r="AF112" i="44"/>
  <c r="L112" i="44"/>
  <c r="J43" i="24"/>
  <c r="AC90" i="44"/>
  <c r="AT90" i="44"/>
  <c r="AW90" i="44"/>
  <c r="T90" i="44"/>
  <c r="AB90" i="44"/>
  <c r="AG90" i="44"/>
  <c r="AZ90" i="44"/>
  <c r="J90" i="44"/>
  <c r="K90" i="44"/>
  <c r="AN90" i="44"/>
  <c r="AO90" i="44"/>
  <c r="BF90" i="44"/>
  <c r="P90" i="44"/>
  <c r="W90" i="44"/>
  <c r="AE90" i="44"/>
  <c r="AV90" i="44"/>
  <c r="BA90" i="44"/>
  <c r="V90" i="44"/>
  <c r="AF90" i="44"/>
  <c r="AM90" i="44"/>
  <c r="BB90" i="44"/>
  <c r="L90" i="44"/>
  <c r="O90" i="44"/>
  <c r="AA90" i="44"/>
  <c r="AR90" i="44"/>
  <c r="AS90" i="44"/>
  <c r="R90" i="44"/>
  <c r="AI90" i="44"/>
  <c r="AX90" i="44"/>
  <c r="BE90" i="44"/>
  <c r="X90" i="44"/>
  <c r="AJ90" i="44"/>
  <c r="AK90" i="44"/>
  <c r="BD90" i="44"/>
  <c r="N90" i="44"/>
  <c r="S90" i="44"/>
  <c r="BB128" i="53"/>
  <c r="AF96" i="45"/>
  <c r="AZ82" i="32"/>
  <c r="AM75" i="44"/>
  <c r="AM163" i="56"/>
  <c r="BD163" i="56"/>
  <c r="J163" i="56"/>
  <c r="AF163" i="56"/>
  <c r="AX163" i="56"/>
  <c r="BE163" i="56"/>
  <c r="X163" i="56"/>
  <c r="AJ163" i="56"/>
  <c r="AI163" i="56"/>
  <c r="AZ163" i="56"/>
  <c r="BA163" i="56"/>
  <c r="S163" i="56"/>
  <c r="T163" i="56"/>
  <c r="V163" i="56"/>
  <c r="AG163" i="56"/>
  <c r="AT163" i="56"/>
  <c r="AW163" i="56"/>
  <c r="P163" i="56"/>
  <c r="AE163" i="56"/>
  <c r="AV163" i="56"/>
  <c r="R163" i="56"/>
  <c r="AC163" i="56"/>
  <c r="AO163" i="56"/>
  <c r="BF163" i="56"/>
  <c r="W163" i="56"/>
  <c r="AB163" i="56"/>
  <c r="AA163" i="56"/>
  <c r="AR163" i="56"/>
  <c r="AS163" i="56"/>
  <c r="K163" i="56"/>
  <c r="L163" i="56"/>
  <c r="N163" i="56"/>
  <c r="AN163" i="56"/>
  <c r="AK163" i="56"/>
  <c r="BB163" i="56"/>
  <c r="O163" i="56"/>
  <c r="AG162" i="44"/>
  <c r="AB162" i="44"/>
  <c r="AI162" i="44"/>
  <c r="AZ162" i="44"/>
  <c r="BF162" i="44"/>
  <c r="R162" i="44"/>
  <c r="BB162" i="44"/>
  <c r="P162" i="44"/>
  <c r="W162" i="44"/>
  <c r="AC162" i="44"/>
  <c r="AT162" i="44"/>
  <c r="AE162" i="44"/>
  <c r="AV162" i="44"/>
  <c r="AX162" i="44"/>
  <c r="N162" i="44"/>
  <c r="S162" i="44"/>
  <c r="L162" i="44"/>
  <c r="O162" i="44"/>
  <c r="AN162" i="44"/>
  <c r="AO162" i="44"/>
  <c r="AA162" i="44"/>
  <c r="AR162" i="44"/>
  <c r="AS162" i="44"/>
  <c r="J162" i="44"/>
  <c r="K162" i="44"/>
  <c r="BE162" i="44"/>
  <c r="X162" i="44"/>
  <c r="AF162" i="44"/>
  <c r="AK162" i="44"/>
  <c r="AJ162" i="44"/>
  <c r="AM162" i="44"/>
  <c r="BD162" i="44"/>
  <c r="BA162" i="44"/>
  <c r="V162" i="44"/>
  <c r="AW162" i="44"/>
  <c r="T162" i="44"/>
  <c r="AE131" i="53"/>
  <c r="AI114" i="56"/>
  <c r="AS114" i="56"/>
  <c r="AZ114" i="56"/>
  <c r="R114" i="56"/>
  <c r="AC114" i="56"/>
  <c r="AF114" i="56"/>
  <c r="AT114" i="56"/>
  <c r="L114" i="56"/>
  <c r="O114" i="56"/>
  <c r="AE114" i="56"/>
  <c r="AJ114" i="56"/>
  <c r="AV114" i="56"/>
  <c r="N114" i="56"/>
  <c r="S114" i="56"/>
  <c r="AO114" i="56"/>
  <c r="BE114" i="56"/>
  <c r="BF114" i="56"/>
  <c r="X114" i="56"/>
  <c r="AA114" i="56"/>
  <c r="AB114" i="56"/>
  <c r="AR114" i="56"/>
  <c r="J114" i="56"/>
  <c r="K114" i="56"/>
  <c r="AK114" i="56"/>
  <c r="AW114" i="56"/>
  <c r="BB114" i="56"/>
  <c r="T114" i="56"/>
  <c r="AM114" i="56"/>
  <c r="BA114" i="56"/>
  <c r="BD114" i="56"/>
  <c r="V114" i="56"/>
  <c r="AG114" i="56"/>
  <c r="AN114" i="56"/>
  <c r="AX114" i="56"/>
  <c r="P114" i="56"/>
  <c r="W114" i="56"/>
  <c r="AM114" i="45"/>
  <c r="BA114" i="45"/>
  <c r="BD114" i="45"/>
  <c r="N114" i="45"/>
  <c r="AG114" i="45"/>
  <c r="AN114" i="45"/>
  <c r="AX114" i="45"/>
  <c r="W114" i="45"/>
  <c r="X114" i="45"/>
  <c r="AI114" i="45"/>
  <c r="AS114" i="45"/>
  <c r="AZ114" i="45"/>
  <c r="J114" i="45"/>
  <c r="AC114" i="45"/>
  <c r="AF114" i="45"/>
  <c r="AT114" i="45"/>
  <c r="O114" i="45"/>
  <c r="T114" i="45"/>
  <c r="AE114" i="45"/>
  <c r="AJ114" i="45"/>
  <c r="AV114" i="45"/>
  <c r="S114" i="45"/>
  <c r="V114" i="45"/>
  <c r="AO114" i="45"/>
  <c r="BE114" i="45"/>
  <c r="BF114" i="45"/>
  <c r="P114" i="45"/>
  <c r="AA114" i="45"/>
  <c r="AB114" i="45"/>
  <c r="AR114" i="45"/>
  <c r="K114" i="45"/>
  <c r="R114" i="45"/>
  <c r="AK114" i="45"/>
  <c r="AW114" i="45"/>
  <c r="BB114" i="45"/>
  <c r="L114" i="45"/>
  <c r="J134" i="44"/>
  <c r="AT134" i="44"/>
  <c r="AI134" i="44"/>
  <c r="AJ134" i="44"/>
  <c r="V134" i="44"/>
  <c r="L134" i="44"/>
  <c r="BF134" i="44"/>
  <c r="AA134" i="44"/>
  <c r="AZ134" i="44"/>
  <c r="K134" i="44"/>
  <c r="T134" i="44"/>
  <c r="BE134" i="44"/>
  <c r="AK134" i="44"/>
  <c r="BA134" i="44"/>
  <c r="AM134" i="44"/>
  <c r="AC134" i="44"/>
  <c r="W134" i="44"/>
  <c r="AB134" i="44"/>
  <c r="AR134" i="44"/>
  <c r="R134" i="44"/>
  <c r="AW134" i="44"/>
  <c r="AX134" i="44"/>
  <c r="AE134" i="44"/>
  <c r="BD134" i="44"/>
  <c r="S134" i="44"/>
  <c r="O134" i="44"/>
  <c r="P134" i="44"/>
  <c r="AF134" i="44"/>
  <c r="BB134" i="44"/>
  <c r="AN134" i="44"/>
  <c r="N134" i="44"/>
  <c r="AS134" i="44"/>
  <c r="AV134" i="44"/>
  <c r="AG134" i="44"/>
  <c r="X134" i="44"/>
  <c r="AO134" i="44"/>
  <c r="AS122" i="57"/>
  <c r="J32" i="57"/>
  <c r="BF32" i="57"/>
  <c r="AM32" i="57"/>
  <c r="AV32" i="57"/>
  <c r="V79" i="58"/>
  <c r="BD87" i="45"/>
  <c r="AJ87" i="57"/>
  <c r="AM87" i="57"/>
  <c r="AV87" i="57"/>
  <c r="N87" i="57"/>
  <c r="S87" i="57"/>
  <c r="AC87" i="57"/>
  <c r="AW87" i="57"/>
  <c r="BB87" i="57"/>
  <c r="T87" i="57"/>
  <c r="AB87" i="57"/>
  <c r="AI87" i="57"/>
  <c r="AR87" i="57"/>
  <c r="J87" i="57"/>
  <c r="K87" i="57"/>
  <c r="AN87" i="57"/>
  <c r="AO87" i="57"/>
  <c r="AX87" i="57"/>
  <c r="P87" i="57"/>
  <c r="W87" i="57"/>
  <c r="AE87" i="57"/>
  <c r="BA87" i="57"/>
  <c r="BD87" i="57"/>
  <c r="V87" i="57"/>
  <c r="AF87" i="57"/>
  <c r="AK87" i="57"/>
  <c r="AT87" i="57"/>
  <c r="L87" i="57"/>
  <c r="O87" i="57"/>
  <c r="AA87" i="57"/>
  <c r="AS87" i="57"/>
  <c r="AZ87" i="57"/>
  <c r="R87" i="57"/>
  <c r="AG87" i="57"/>
  <c r="BE87" i="57"/>
  <c r="BF87" i="57"/>
  <c r="X87" i="57"/>
  <c r="K94" i="58"/>
  <c r="AC78" i="44"/>
  <c r="AX83" i="32"/>
  <c r="AF31" i="44"/>
  <c r="BE31" i="57"/>
  <c r="AI34" i="58"/>
  <c r="AT34" i="58"/>
  <c r="AN34" i="58"/>
  <c r="J34" i="58"/>
  <c r="N18" i="63"/>
  <c r="S133" i="17"/>
  <c r="I132" i="17"/>
  <c r="S132" i="17" s="1"/>
  <c r="H217" i="45"/>
  <c r="H217" i="58"/>
  <c r="H217" i="56"/>
  <c r="H218" i="24"/>
  <c r="H217" i="53"/>
  <c r="H217" i="57"/>
  <c r="H217" i="44"/>
  <c r="H217" i="32"/>
  <c r="F47" i="17"/>
  <c r="F339" i="75" s="1"/>
  <c r="H339" i="75" s="1"/>
  <c r="P21" i="54"/>
  <c r="F21" i="54"/>
  <c r="F37" i="17"/>
  <c r="F329" i="75" s="1"/>
  <c r="H329" i="75" s="1"/>
  <c r="AE219" i="32"/>
  <c r="AM219" i="32"/>
  <c r="AV219" i="32"/>
  <c r="BD219" i="32"/>
  <c r="N219" i="32"/>
  <c r="V219" i="32"/>
  <c r="AC219" i="32"/>
  <c r="AC218" i="32" s="1"/>
  <c r="AO219" i="32"/>
  <c r="AO218" i="32" s="1"/>
  <c r="AF219" i="32"/>
  <c r="AF218" i="32" s="1"/>
  <c r="AW219" i="32"/>
  <c r="AW218" i="32" s="1"/>
  <c r="AT219" i="32"/>
  <c r="AT218" i="32" s="1"/>
  <c r="BF219" i="32"/>
  <c r="BF218" i="32" s="1"/>
  <c r="L219" i="32"/>
  <c r="L218" i="32" s="1"/>
  <c r="X219" i="32"/>
  <c r="X218" i="32" s="1"/>
  <c r="O219" i="32"/>
  <c r="O218" i="32" s="1"/>
  <c r="AA219" i="32"/>
  <c r="AI219" i="32"/>
  <c r="AB219" i="32"/>
  <c r="AB218" i="32" s="1"/>
  <c r="AJ219" i="32"/>
  <c r="AJ218" i="32" s="1"/>
  <c r="AS219" i="32"/>
  <c r="AS218" i="32" s="1"/>
  <c r="BA219" i="32"/>
  <c r="BA218" i="32" s="1"/>
  <c r="AR219" i="32"/>
  <c r="AZ219" i="32"/>
  <c r="J219" i="32"/>
  <c r="R219" i="32"/>
  <c r="K219" i="32"/>
  <c r="K218" i="32" s="1"/>
  <c r="S219" i="32"/>
  <c r="S218" i="32" s="1"/>
  <c r="H218" i="32"/>
  <c r="AG219" i="32"/>
  <c r="AG218" i="32" s="1"/>
  <c r="AK219" i="32"/>
  <c r="AK218" i="32" s="1"/>
  <c r="AN219" i="32"/>
  <c r="AN218" i="32" s="1"/>
  <c r="BE219" i="32"/>
  <c r="BE218" i="32" s="1"/>
  <c r="AX219" i="32"/>
  <c r="AX218" i="32" s="1"/>
  <c r="BB219" i="32"/>
  <c r="BB218" i="32" s="1"/>
  <c r="P219" i="32"/>
  <c r="P218" i="32" s="1"/>
  <c r="T219" i="32"/>
  <c r="T218" i="32" s="1"/>
  <c r="W219" i="32"/>
  <c r="W218" i="32" s="1"/>
  <c r="AA219" i="57"/>
  <c r="AG219" i="57"/>
  <c r="AG218" i="57" s="1"/>
  <c r="AI219" i="57"/>
  <c r="AO219" i="57"/>
  <c r="AO218" i="57" s="1"/>
  <c r="AB219" i="57"/>
  <c r="AB218" i="57" s="1"/>
  <c r="AF219" i="57"/>
  <c r="AF218" i="57" s="1"/>
  <c r="AJ219" i="57"/>
  <c r="AJ218" i="57" s="1"/>
  <c r="AN219" i="57"/>
  <c r="AN218" i="57" s="1"/>
  <c r="AR219" i="57"/>
  <c r="AX219" i="57"/>
  <c r="AX218" i="57" s="1"/>
  <c r="AZ219" i="57"/>
  <c r="BF219" i="57"/>
  <c r="BF218" i="57" s="1"/>
  <c r="AS219" i="57"/>
  <c r="AS218" i="57" s="1"/>
  <c r="AW219" i="57"/>
  <c r="AW218" i="57" s="1"/>
  <c r="BA219" i="57"/>
  <c r="BA218" i="57" s="1"/>
  <c r="BE219" i="57"/>
  <c r="BE218" i="57" s="1"/>
  <c r="K219" i="57"/>
  <c r="K218" i="57" s="1"/>
  <c r="O219" i="57"/>
  <c r="O218" i="57" s="1"/>
  <c r="S219" i="57"/>
  <c r="S218" i="57" s="1"/>
  <c r="W219" i="57"/>
  <c r="W218" i="57" s="1"/>
  <c r="J219" i="57"/>
  <c r="P219" i="57"/>
  <c r="P218" i="57" s="1"/>
  <c r="R219" i="57"/>
  <c r="X219" i="57"/>
  <c r="X218" i="57" s="1"/>
  <c r="H218" i="57"/>
  <c r="AC219" i="57"/>
  <c r="AC218" i="57" s="1"/>
  <c r="AE219" i="57"/>
  <c r="AK219" i="57"/>
  <c r="AK218" i="57" s="1"/>
  <c r="AM219" i="57"/>
  <c r="AT219" i="57"/>
  <c r="AT218" i="57" s="1"/>
  <c r="AV219" i="57"/>
  <c r="BB219" i="57"/>
  <c r="BB218" i="57" s="1"/>
  <c r="BD219" i="57"/>
  <c r="L219" i="57"/>
  <c r="L218" i="57" s="1"/>
  <c r="N219" i="57"/>
  <c r="T219" i="57"/>
  <c r="T218" i="57" s="1"/>
  <c r="V219" i="57"/>
  <c r="AC219" i="45"/>
  <c r="AC218" i="45" s="1"/>
  <c r="AE219" i="45"/>
  <c r="AK219" i="45"/>
  <c r="AK218" i="45" s="1"/>
  <c r="AM219" i="45"/>
  <c r="AT219" i="45"/>
  <c r="AT218" i="45" s="1"/>
  <c r="AV219" i="45"/>
  <c r="BB219" i="45"/>
  <c r="BB218" i="45" s="1"/>
  <c r="BD219" i="45"/>
  <c r="L219" i="45"/>
  <c r="L218" i="45" s="1"/>
  <c r="N219" i="45"/>
  <c r="T219" i="45"/>
  <c r="T218" i="45" s="1"/>
  <c r="V219" i="45"/>
  <c r="AA219" i="45"/>
  <c r="AG219" i="45"/>
  <c r="AG218" i="45" s="1"/>
  <c r="AI219" i="45"/>
  <c r="AO219" i="45"/>
  <c r="AO218" i="45" s="1"/>
  <c r="AB219" i="45"/>
  <c r="AB218" i="45" s="1"/>
  <c r="AF219" i="45"/>
  <c r="AF218" i="45" s="1"/>
  <c r="AJ219" i="45"/>
  <c r="AJ218" i="45" s="1"/>
  <c r="AN219" i="45"/>
  <c r="AN218" i="45" s="1"/>
  <c r="AS219" i="45"/>
  <c r="AS218" i="45" s="1"/>
  <c r="AW219" i="45"/>
  <c r="AW218" i="45" s="1"/>
  <c r="BA219" i="45"/>
  <c r="BA218" i="45" s="1"/>
  <c r="BE219" i="45"/>
  <c r="BE218" i="45" s="1"/>
  <c r="AR219" i="45"/>
  <c r="AX219" i="45"/>
  <c r="AX218" i="45" s="1"/>
  <c r="AZ219" i="45"/>
  <c r="BF219" i="45"/>
  <c r="BF218" i="45" s="1"/>
  <c r="J219" i="45"/>
  <c r="P219" i="45"/>
  <c r="P218" i="45" s="1"/>
  <c r="R219" i="45"/>
  <c r="X219" i="45"/>
  <c r="X218" i="45" s="1"/>
  <c r="K219" i="45"/>
  <c r="K218" i="45" s="1"/>
  <c r="O219" i="45"/>
  <c r="O218" i="45" s="1"/>
  <c r="S219" i="45"/>
  <c r="S218" i="45" s="1"/>
  <c r="W219" i="45"/>
  <c r="W218" i="45" s="1"/>
  <c r="H218" i="45"/>
  <c r="H219" i="24"/>
  <c r="R220" i="24"/>
  <c r="S139" i="17"/>
  <c r="K21" i="54"/>
  <c r="F42" i="17"/>
  <c r="F334" i="75" s="1"/>
  <c r="H334" i="75" s="1"/>
  <c r="J21" i="54"/>
  <c r="F41" i="17"/>
  <c r="F333" i="75" s="1"/>
  <c r="H333" i="75" s="1"/>
  <c r="AB219" i="44"/>
  <c r="AB218" i="44" s="1"/>
  <c r="AF219" i="44"/>
  <c r="AF218" i="44" s="1"/>
  <c r="AJ219" i="44"/>
  <c r="AJ218" i="44" s="1"/>
  <c r="AN219" i="44"/>
  <c r="AN218" i="44" s="1"/>
  <c r="AA219" i="44"/>
  <c r="AG219" i="44"/>
  <c r="AG218" i="44" s="1"/>
  <c r="AI219" i="44"/>
  <c r="AO219" i="44"/>
  <c r="AO218" i="44" s="1"/>
  <c r="AR219" i="44"/>
  <c r="AX219" i="44"/>
  <c r="AX218" i="44" s="1"/>
  <c r="AZ219" i="44"/>
  <c r="BF219" i="44"/>
  <c r="BF218" i="44" s="1"/>
  <c r="AS219" i="44"/>
  <c r="AS218" i="44" s="1"/>
  <c r="AW219" i="44"/>
  <c r="AW218" i="44" s="1"/>
  <c r="BA219" i="44"/>
  <c r="BA218" i="44" s="1"/>
  <c r="BE219" i="44"/>
  <c r="BE218" i="44" s="1"/>
  <c r="K219" i="44"/>
  <c r="K218" i="44" s="1"/>
  <c r="O219" i="44"/>
  <c r="O218" i="44" s="1"/>
  <c r="S219" i="44"/>
  <c r="S218" i="44" s="1"/>
  <c r="W219" i="44"/>
  <c r="W218" i="44" s="1"/>
  <c r="L219" i="44"/>
  <c r="L218" i="44" s="1"/>
  <c r="P219" i="44"/>
  <c r="P218" i="44" s="1"/>
  <c r="T219" i="44"/>
  <c r="T218" i="44" s="1"/>
  <c r="X219" i="44"/>
  <c r="X218" i="44" s="1"/>
  <c r="J219" i="44"/>
  <c r="N219" i="44"/>
  <c r="V219" i="44"/>
  <c r="AC219" i="44"/>
  <c r="AC218" i="44" s="1"/>
  <c r="AE219" i="44"/>
  <c r="AK219" i="44"/>
  <c r="AK218" i="44" s="1"/>
  <c r="AM219" i="44"/>
  <c r="AT219" i="44"/>
  <c r="AT218" i="44" s="1"/>
  <c r="AV219" i="44"/>
  <c r="BB219" i="44"/>
  <c r="BB218" i="44" s="1"/>
  <c r="BD219" i="44"/>
  <c r="R219" i="44"/>
  <c r="H218" i="44"/>
  <c r="AC219" i="58"/>
  <c r="AC218" i="58" s="1"/>
  <c r="AE219" i="58"/>
  <c r="AK219" i="58"/>
  <c r="AK218" i="58" s="1"/>
  <c r="AM219" i="58"/>
  <c r="AT219" i="58"/>
  <c r="AT218" i="58" s="1"/>
  <c r="AV219" i="58"/>
  <c r="BB219" i="58"/>
  <c r="BB218" i="58" s="1"/>
  <c r="BD219" i="58"/>
  <c r="L219" i="58"/>
  <c r="L218" i="58" s="1"/>
  <c r="N219" i="58"/>
  <c r="T219" i="58"/>
  <c r="T218" i="58" s="1"/>
  <c r="V219" i="58"/>
  <c r="AB219" i="58"/>
  <c r="AB218" i="58" s="1"/>
  <c r="AF219" i="58"/>
  <c r="AF218" i="58" s="1"/>
  <c r="AJ219" i="58"/>
  <c r="AJ218" i="58" s="1"/>
  <c r="AN219" i="58"/>
  <c r="AN218" i="58" s="1"/>
  <c r="AA219" i="58"/>
  <c r="AG219" i="58"/>
  <c r="AG218" i="58" s="1"/>
  <c r="AI219" i="58"/>
  <c r="AO219" i="58"/>
  <c r="AO218" i="58" s="1"/>
  <c r="AS219" i="58"/>
  <c r="AS218" i="58" s="1"/>
  <c r="AW219" i="58"/>
  <c r="AW218" i="58" s="1"/>
  <c r="BA219" i="58"/>
  <c r="BA218" i="58" s="1"/>
  <c r="BE219" i="58"/>
  <c r="BE218" i="58" s="1"/>
  <c r="AR219" i="58"/>
  <c r="AX219" i="58"/>
  <c r="AX218" i="58" s="1"/>
  <c r="AZ219" i="58"/>
  <c r="BF219" i="58"/>
  <c r="BF218" i="58" s="1"/>
  <c r="J219" i="58"/>
  <c r="P219" i="58"/>
  <c r="P218" i="58" s="1"/>
  <c r="R219" i="58"/>
  <c r="X219" i="58"/>
  <c r="X218" i="58" s="1"/>
  <c r="K219" i="58"/>
  <c r="K218" i="58" s="1"/>
  <c r="O219" i="58"/>
  <c r="O218" i="58" s="1"/>
  <c r="S219" i="58"/>
  <c r="S218" i="58" s="1"/>
  <c r="W219" i="58"/>
  <c r="W218" i="58" s="1"/>
  <c r="H218" i="58"/>
  <c r="AA219" i="53"/>
  <c r="AG219" i="53"/>
  <c r="AG218" i="53" s="1"/>
  <c r="AI219" i="53"/>
  <c r="AO219" i="53"/>
  <c r="AO218" i="53" s="1"/>
  <c r="AB219" i="53"/>
  <c r="AB218" i="53" s="1"/>
  <c r="AF219" i="53"/>
  <c r="AF218" i="53" s="1"/>
  <c r="AJ219" i="53"/>
  <c r="AJ218" i="53" s="1"/>
  <c r="AN219" i="53"/>
  <c r="AN218" i="53" s="1"/>
  <c r="AR219" i="53"/>
  <c r="AX219" i="53"/>
  <c r="AX218" i="53" s="1"/>
  <c r="AZ219" i="53"/>
  <c r="BF219" i="53"/>
  <c r="BF218" i="53" s="1"/>
  <c r="AS219" i="53"/>
  <c r="AS218" i="53" s="1"/>
  <c r="AW219" i="53"/>
  <c r="AW218" i="53" s="1"/>
  <c r="BA219" i="53"/>
  <c r="BA218" i="53" s="1"/>
  <c r="BE219" i="53"/>
  <c r="BE218" i="53" s="1"/>
  <c r="K219" i="53"/>
  <c r="K218" i="53" s="1"/>
  <c r="O219" i="53"/>
  <c r="O218" i="53" s="1"/>
  <c r="S219" i="53"/>
  <c r="S218" i="53" s="1"/>
  <c r="W219" i="53"/>
  <c r="W218" i="53" s="1"/>
  <c r="J219" i="53"/>
  <c r="R219" i="53"/>
  <c r="L219" i="53"/>
  <c r="L218" i="53" s="1"/>
  <c r="P219" i="53"/>
  <c r="P218" i="53" s="1"/>
  <c r="T219" i="53"/>
  <c r="T218" i="53" s="1"/>
  <c r="X219" i="53"/>
  <c r="X218" i="53" s="1"/>
  <c r="H218" i="53"/>
  <c r="AC219" i="53"/>
  <c r="AC218" i="53" s="1"/>
  <c r="AE219" i="53"/>
  <c r="AK219" i="53"/>
  <c r="AK218" i="53" s="1"/>
  <c r="AM219" i="53"/>
  <c r="AT219" i="53"/>
  <c r="AT218" i="53" s="1"/>
  <c r="AV219" i="53"/>
  <c r="BB219" i="53"/>
  <c r="BB218" i="53" s="1"/>
  <c r="BD219" i="53"/>
  <c r="N219" i="53"/>
  <c r="V219" i="53"/>
  <c r="AC219" i="56"/>
  <c r="AC218" i="56" s="1"/>
  <c r="AE219" i="56"/>
  <c r="AK219" i="56"/>
  <c r="AK218" i="56" s="1"/>
  <c r="AM219" i="56"/>
  <c r="AT219" i="56"/>
  <c r="AT218" i="56" s="1"/>
  <c r="AV219" i="56"/>
  <c r="BB219" i="56"/>
  <c r="BB218" i="56" s="1"/>
  <c r="BD219" i="56"/>
  <c r="L219" i="56"/>
  <c r="L218" i="56" s="1"/>
  <c r="N219" i="56"/>
  <c r="T219" i="56"/>
  <c r="T218" i="56" s="1"/>
  <c r="V219" i="56"/>
  <c r="AB219" i="56"/>
  <c r="AB218" i="56" s="1"/>
  <c r="AF219" i="56"/>
  <c r="AF218" i="56" s="1"/>
  <c r="AJ219" i="56"/>
  <c r="AJ218" i="56" s="1"/>
  <c r="AN219" i="56"/>
  <c r="AN218" i="56" s="1"/>
  <c r="AA219" i="56"/>
  <c r="AG219" i="56"/>
  <c r="AG218" i="56" s="1"/>
  <c r="AI219" i="56"/>
  <c r="AO219" i="56"/>
  <c r="AO218" i="56" s="1"/>
  <c r="AS219" i="56"/>
  <c r="AS218" i="56" s="1"/>
  <c r="AW219" i="56"/>
  <c r="AW218" i="56" s="1"/>
  <c r="BA219" i="56"/>
  <c r="BA218" i="56" s="1"/>
  <c r="BE219" i="56"/>
  <c r="BE218" i="56" s="1"/>
  <c r="AR219" i="56"/>
  <c r="AX219" i="56"/>
  <c r="AX218" i="56" s="1"/>
  <c r="AZ219" i="56"/>
  <c r="BF219" i="56"/>
  <c r="BF218" i="56" s="1"/>
  <c r="J219" i="56"/>
  <c r="P219" i="56"/>
  <c r="P218" i="56" s="1"/>
  <c r="R219" i="56"/>
  <c r="X219" i="56"/>
  <c r="X218" i="56" s="1"/>
  <c r="K219" i="56"/>
  <c r="K218" i="56" s="1"/>
  <c r="O219" i="56"/>
  <c r="O218" i="56" s="1"/>
  <c r="S219" i="56"/>
  <c r="S218" i="56" s="1"/>
  <c r="W219" i="56"/>
  <c r="W218" i="56" s="1"/>
  <c r="H218" i="56"/>
  <c r="I10" i="58" l="1"/>
  <c r="BC190" i="58"/>
  <c r="T78" i="58"/>
  <c r="M190" i="56"/>
  <c r="AL190" i="44"/>
  <c r="AH190" i="56"/>
  <c r="AY186" i="44"/>
  <c r="Q186" i="44"/>
  <c r="M190" i="44"/>
  <c r="AH347" i="75"/>
  <c r="AD190" i="44"/>
  <c r="AP186" i="44"/>
  <c r="AU190" i="32"/>
  <c r="U190" i="58"/>
  <c r="M190" i="32"/>
  <c r="Y347" i="75"/>
  <c r="AP190" i="53"/>
  <c r="Y186" i="44"/>
  <c r="AY186" i="56"/>
  <c r="AQ346" i="75"/>
  <c r="M347" i="75"/>
  <c r="AL190" i="58"/>
  <c r="Y190" i="58"/>
  <c r="Y190" i="53"/>
  <c r="F328" i="75"/>
  <c r="H328" i="75" s="1"/>
  <c r="G36" i="17"/>
  <c r="AP190" i="44"/>
  <c r="AH190" i="58"/>
  <c r="P22" i="63"/>
  <c r="Q347" i="75"/>
  <c r="AU190" i="45"/>
  <c r="AD347" i="75"/>
  <c r="AU190" i="56"/>
  <c r="AY347" i="75"/>
  <c r="AU347" i="75"/>
  <c r="AU186" i="56"/>
  <c r="AH190" i="32"/>
  <c r="AP190" i="32"/>
  <c r="AL186" i="44"/>
  <c r="AH190" i="45"/>
  <c r="AD190" i="45"/>
  <c r="AD186" i="44"/>
  <c r="BC190" i="45"/>
  <c r="AP186" i="56"/>
  <c r="Y190" i="32"/>
  <c r="Q105" i="24"/>
  <c r="N11" i="24"/>
  <c r="L11" i="24"/>
  <c r="AT120" i="53"/>
  <c r="AS88" i="45"/>
  <c r="AC90" i="45"/>
  <c r="AM83" i="45"/>
  <c r="BC190" i="53"/>
  <c r="AP347" i="75"/>
  <c r="U186" i="56"/>
  <c r="J77" i="44"/>
  <c r="AF88" i="44"/>
  <c r="AM88" i="45"/>
  <c r="AW83" i="45"/>
  <c r="BA112" i="56"/>
  <c r="O77" i="44"/>
  <c r="AR88" i="44"/>
  <c r="AT112" i="56"/>
  <c r="S112" i="56"/>
  <c r="AI88" i="45"/>
  <c r="AJ90" i="45"/>
  <c r="BB112" i="56"/>
  <c r="AN88" i="45"/>
  <c r="AN95" i="56"/>
  <c r="BB83" i="45"/>
  <c r="N51" i="58"/>
  <c r="AH190" i="53"/>
  <c r="AY190" i="53"/>
  <c r="Q190" i="56"/>
  <c r="Q190" i="58"/>
  <c r="BB141" i="44"/>
  <c r="BF141" i="44"/>
  <c r="P141" i="44"/>
  <c r="J141" i="44"/>
  <c r="AK118" i="44"/>
  <c r="P118" i="44"/>
  <c r="BF102" i="32"/>
  <c r="AO102" i="32"/>
  <c r="AG128" i="45"/>
  <c r="W128" i="45"/>
  <c r="M186" i="56"/>
  <c r="R126" i="57"/>
  <c r="AF112" i="56"/>
  <c r="AE112" i="56"/>
  <c r="AS82" i="58"/>
  <c r="AO131" i="44"/>
  <c r="O141" i="44"/>
  <c r="BA51" i="58"/>
  <c r="AV94" i="53"/>
  <c r="AE94" i="53"/>
  <c r="AK126" i="44"/>
  <c r="AB126" i="44"/>
  <c r="P87" i="53"/>
  <c r="AF87" i="53"/>
  <c r="AB125" i="44"/>
  <c r="AF125" i="44"/>
  <c r="AR153" i="57"/>
  <c r="L153" i="57"/>
  <c r="AP190" i="58"/>
  <c r="BG186" i="44"/>
  <c r="BG190" i="44"/>
  <c r="BH190" i="44" s="1"/>
  <c r="BE126" i="44"/>
  <c r="AR112" i="56"/>
  <c r="AG112" i="56"/>
  <c r="AO112" i="56"/>
  <c r="P112" i="56"/>
  <c r="AA112" i="56"/>
  <c r="AZ112" i="56"/>
  <c r="J112" i="56"/>
  <c r="K126" i="45"/>
  <c r="N153" i="32"/>
  <c r="L153" i="32"/>
  <c r="AV153" i="32"/>
  <c r="O153" i="32"/>
  <c r="V141" i="44"/>
  <c r="I10" i="44"/>
  <c r="N78" i="45"/>
  <c r="L78" i="45"/>
  <c r="AI131" i="56"/>
  <c r="BF131" i="56"/>
  <c r="AS84" i="58"/>
  <c r="AE84" i="58"/>
  <c r="V51" i="58"/>
  <c r="AX51" i="58"/>
  <c r="AC51" i="58"/>
  <c r="J51" i="58"/>
  <c r="AM51" i="58"/>
  <c r="L51" i="58"/>
  <c r="BD51" i="58"/>
  <c r="AI51" i="58"/>
  <c r="R51" i="58"/>
  <c r="K51" i="58"/>
  <c r="AJ51" i="58"/>
  <c r="AV51" i="58"/>
  <c r="BE51" i="58"/>
  <c r="AG51" i="58"/>
  <c r="AT51" i="58"/>
  <c r="AM112" i="56"/>
  <c r="R112" i="56"/>
  <c r="T112" i="56"/>
  <c r="AB112" i="56"/>
  <c r="AC112" i="56"/>
  <c r="AI112" i="56"/>
  <c r="W112" i="56"/>
  <c r="BD112" i="56"/>
  <c r="BE112" i="56"/>
  <c r="AS112" i="56"/>
  <c r="AK112" i="56"/>
  <c r="V112" i="56"/>
  <c r="BF112" i="56"/>
  <c r="N112" i="56"/>
  <c r="AX112" i="56"/>
  <c r="AJ112" i="56"/>
  <c r="K112" i="56"/>
  <c r="O112" i="56"/>
  <c r="BG186" i="56"/>
  <c r="Y190" i="44"/>
  <c r="X112" i="56"/>
  <c r="AW112" i="56"/>
  <c r="AV112" i="56"/>
  <c r="R153" i="32"/>
  <c r="V153" i="32"/>
  <c r="BD153" i="32"/>
  <c r="X153" i="32"/>
  <c r="J153" i="32"/>
  <c r="T153" i="32"/>
  <c r="AG153" i="32"/>
  <c r="AJ153" i="32"/>
  <c r="AL153" i="32" s="1"/>
  <c r="AO153" i="32"/>
  <c r="K153" i="32"/>
  <c r="AF153" i="32"/>
  <c r="P153" i="32"/>
  <c r="S153" i="32"/>
  <c r="AB153" i="32"/>
  <c r="BA153" i="32"/>
  <c r="BC153" i="32" s="1"/>
  <c r="BE153" i="32"/>
  <c r="W153" i="32"/>
  <c r="AC153" i="32"/>
  <c r="AD190" i="56"/>
  <c r="U190" i="32"/>
  <c r="AX153" i="32"/>
  <c r="AN153" i="32"/>
  <c r="BF153" i="32"/>
  <c r="AS153" i="32"/>
  <c r="AR153" i="32"/>
  <c r="N132" i="57"/>
  <c r="P51" i="58"/>
  <c r="AD190" i="32"/>
  <c r="AT119" i="56"/>
  <c r="P119" i="56"/>
  <c r="L119" i="56"/>
  <c r="AN119" i="56"/>
  <c r="AB119" i="56"/>
  <c r="BA119" i="56"/>
  <c r="AK119" i="56"/>
  <c r="AF119" i="56"/>
  <c r="BF119" i="56"/>
  <c r="AW112" i="45"/>
  <c r="AZ112" i="45"/>
  <c r="AT112" i="45"/>
  <c r="AU112" i="45" s="1"/>
  <c r="K112" i="45"/>
  <c r="AE112" i="45"/>
  <c r="AN112" i="45"/>
  <c r="AV112" i="45"/>
  <c r="P112" i="45"/>
  <c r="Q112" i="45" s="1"/>
  <c r="AA112" i="45"/>
  <c r="T119" i="56"/>
  <c r="K119" i="56"/>
  <c r="AC119" i="56"/>
  <c r="BD119" i="56"/>
  <c r="AG119" i="56"/>
  <c r="R119" i="56"/>
  <c r="BB119" i="56"/>
  <c r="AS119" i="56"/>
  <c r="L112" i="45"/>
  <c r="AG112" i="45"/>
  <c r="T112" i="45"/>
  <c r="AO112" i="45"/>
  <c r="BA112" i="45"/>
  <c r="BC112" i="45" s="1"/>
  <c r="W112" i="45"/>
  <c r="V112" i="45"/>
  <c r="AF112" i="45"/>
  <c r="AL190" i="56"/>
  <c r="BH346" i="75"/>
  <c r="AL347" i="75"/>
  <c r="BG194" i="53"/>
  <c r="U347" i="75"/>
  <c r="BF78" i="44"/>
  <c r="AS75" i="44"/>
  <c r="BD125" i="53"/>
  <c r="J125" i="53"/>
  <c r="O125" i="53"/>
  <c r="Q125" i="53" s="1"/>
  <c r="AJ125" i="53"/>
  <c r="AA125" i="53"/>
  <c r="BB127" i="44"/>
  <c r="AT34" i="44"/>
  <c r="AT121" i="53"/>
  <c r="AJ94" i="57"/>
  <c r="O32" i="32"/>
  <c r="I228" i="53"/>
  <c r="I230" i="53" s="1"/>
  <c r="AX158" i="53"/>
  <c r="AO158" i="53"/>
  <c r="BB158" i="53"/>
  <c r="K158" i="53"/>
  <c r="AA158" i="53"/>
  <c r="AV158" i="53"/>
  <c r="AG83" i="53"/>
  <c r="AN78" i="44"/>
  <c r="AG78" i="56"/>
  <c r="AX126" i="57"/>
  <c r="AW164" i="57"/>
  <c r="O120" i="32"/>
  <c r="L75" i="44"/>
  <c r="N75" i="44"/>
  <c r="AZ125" i="53"/>
  <c r="W125" i="53"/>
  <c r="X125" i="53"/>
  <c r="AM125" i="53"/>
  <c r="AW125" i="53"/>
  <c r="AO125" i="53"/>
  <c r="AC125" i="53"/>
  <c r="AB125" i="53"/>
  <c r="AV125" i="53"/>
  <c r="N95" i="45"/>
  <c r="S31" i="45"/>
  <c r="AN126" i="58"/>
  <c r="N35" i="56"/>
  <c r="AF124" i="32"/>
  <c r="AK131" i="45"/>
  <c r="AC88" i="56"/>
  <c r="AG139" i="45"/>
  <c r="AT132" i="32"/>
  <c r="AF101" i="58"/>
  <c r="AA89" i="57"/>
  <c r="K141" i="44"/>
  <c r="AX141" i="44"/>
  <c r="AF94" i="44"/>
  <c r="P97" i="32"/>
  <c r="X85" i="53"/>
  <c r="I228" i="57"/>
  <c r="I230" i="57" s="1"/>
  <c r="R158" i="53"/>
  <c r="S158" i="53"/>
  <c r="N158" i="53"/>
  <c r="AC158" i="53"/>
  <c r="AW158" i="53"/>
  <c r="J158" i="53"/>
  <c r="W158" i="53"/>
  <c r="AG158" i="53"/>
  <c r="AM158" i="53"/>
  <c r="N148" i="17"/>
  <c r="AA51" i="58"/>
  <c r="AZ51" i="58"/>
  <c r="W51" i="58"/>
  <c r="X51" i="58"/>
  <c r="AS51" i="58"/>
  <c r="O51" i="58"/>
  <c r="T51" i="58"/>
  <c r="AE51" i="58"/>
  <c r="AO51" i="58"/>
  <c r="AR78" i="44"/>
  <c r="V87" i="45"/>
  <c r="L125" i="53"/>
  <c r="M125" i="53" s="1"/>
  <c r="BB125" i="53"/>
  <c r="T125" i="53"/>
  <c r="V125" i="53"/>
  <c r="AM89" i="58"/>
  <c r="S83" i="57"/>
  <c r="AK88" i="32"/>
  <c r="AW85" i="45"/>
  <c r="X158" i="53"/>
  <c r="T158" i="53"/>
  <c r="AN158" i="53"/>
  <c r="K83" i="32"/>
  <c r="AO78" i="44"/>
  <c r="AR78" i="56"/>
  <c r="W126" i="57"/>
  <c r="AO164" i="44"/>
  <c r="BD102" i="32"/>
  <c r="P75" i="44"/>
  <c r="K82" i="32"/>
  <c r="AK88" i="57"/>
  <c r="AS125" i="53"/>
  <c r="AK125" i="53"/>
  <c r="AI125" i="53"/>
  <c r="AN125" i="53"/>
  <c r="S125" i="53"/>
  <c r="AT125" i="53"/>
  <c r="R125" i="53"/>
  <c r="BF125" i="53"/>
  <c r="BE95" i="45"/>
  <c r="AT124" i="32"/>
  <c r="AI91" i="32"/>
  <c r="AE128" i="57"/>
  <c r="AN141" i="44"/>
  <c r="L141" i="44"/>
  <c r="I228" i="58"/>
  <c r="I230" i="58" s="1"/>
  <c r="AZ23" i="57"/>
  <c r="F136" i="24"/>
  <c r="BD158" i="53"/>
  <c r="AF158" i="53"/>
  <c r="AE158" i="53"/>
  <c r="AJ158" i="53"/>
  <c r="AS158" i="53"/>
  <c r="AT158" i="53"/>
  <c r="AZ158" i="53"/>
  <c r="P158" i="53"/>
  <c r="Q158" i="53" s="1"/>
  <c r="AB51" i="58"/>
  <c r="AK51" i="58"/>
  <c r="AW51" i="58"/>
  <c r="AN51" i="58"/>
  <c r="BF51" i="58"/>
  <c r="AR51" i="58"/>
  <c r="BB51" i="58"/>
  <c r="S51" i="58"/>
  <c r="I25" i="32"/>
  <c r="I24" i="32" s="1"/>
  <c r="R122" i="20"/>
  <c r="S122" i="20" s="1"/>
  <c r="I26" i="24"/>
  <c r="C25" i="63" s="1"/>
  <c r="J121" i="20"/>
  <c r="R131" i="20"/>
  <c r="S131" i="20" s="1"/>
  <c r="I26" i="45"/>
  <c r="K27" i="24"/>
  <c r="G20" i="63" s="1"/>
  <c r="G30" i="63" s="1"/>
  <c r="H29" i="63" s="1"/>
  <c r="L121" i="20"/>
  <c r="J75" i="20"/>
  <c r="R75" i="20" s="1"/>
  <c r="I19" i="32"/>
  <c r="I18" i="32" s="1"/>
  <c r="R76" i="20"/>
  <c r="S76" i="20" s="1"/>
  <c r="I20" i="24"/>
  <c r="S75" i="20"/>
  <c r="I15" i="24"/>
  <c r="I14" i="32"/>
  <c r="R39" i="20"/>
  <c r="S39" i="20" s="1"/>
  <c r="L29" i="20"/>
  <c r="K15" i="24"/>
  <c r="I14" i="45"/>
  <c r="AV14" i="45" s="1"/>
  <c r="I14" i="24"/>
  <c r="C11" i="63" s="1"/>
  <c r="S11" i="63" s="1"/>
  <c r="I13" i="32"/>
  <c r="AO13" i="32" s="1"/>
  <c r="R30" i="20"/>
  <c r="S30" i="20" s="1"/>
  <c r="J29" i="20"/>
  <c r="AL190" i="53"/>
  <c r="Q190" i="53"/>
  <c r="AP190" i="56"/>
  <c r="Y190" i="56"/>
  <c r="AY190" i="56"/>
  <c r="BC190" i="56"/>
  <c r="U190" i="53"/>
  <c r="BG190" i="56"/>
  <c r="AN141" i="45"/>
  <c r="BD141" i="45"/>
  <c r="AO141" i="45"/>
  <c r="N141" i="45"/>
  <c r="BD141" i="57"/>
  <c r="AK141" i="57"/>
  <c r="J141" i="57"/>
  <c r="V141" i="57"/>
  <c r="AM141" i="57"/>
  <c r="T141" i="57"/>
  <c r="AZ141" i="57"/>
  <c r="S141" i="57"/>
  <c r="AO33" i="44"/>
  <c r="AC33" i="44"/>
  <c r="W75" i="53"/>
  <c r="AO75" i="53"/>
  <c r="AW75" i="53"/>
  <c r="AR75" i="53"/>
  <c r="BB32" i="45"/>
  <c r="P32" i="45"/>
  <c r="AE133" i="57"/>
  <c r="AC133" i="57"/>
  <c r="BE133" i="32"/>
  <c r="O133" i="32"/>
  <c r="N95" i="53"/>
  <c r="AW95" i="53"/>
  <c r="BD95" i="53"/>
  <c r="BB95" i="53"/>
  <c r="V95" i="53"/>
  <c r="AJ126" i="45"/>
  <c r="AE126" i="45"/>
  <c r="P126" i="45"/>
  <c r="BB126" i="45"/>
  <c r="AX126" i="45"/>
  <c r="J126" i="45"/>
  <c r="S126" i="45"/>
  <c r="AR126" i="45"/>
  <c r="BA126" i="45"/>
  <c r="AS126" i="45"/>
  <c r="AT126" i="45"/>
  <c r="BD128" i="32"/>
  <c r="AJ128" i="32"/>
  <c r="T128" i="32"/>
  <c r="W128" i="32"/>
  <c r="AC128" i="32"/>
  <c r="AS128" i="32"/>
  <c r="R128" i="32"/>
  <c r="O128" i="32"/>
  <c r="AI128" i="32"/>
  <c r="P128" i="32"/>
  <c r="X128" i="32"/>
  <c r="AR128" i="32"/>
  <c r="AX128" i="32"/>
  <c r="AF128" i="32"/>
  <c r="AW128" i="32"/>
  <c r="AJ131" i="57"/>
  <c r="AX131" i="57"/>
  <c r="K131" i="57"/>
  <c r="AO122" i="56"/>
  <c r="AE122" i="56"/>
  <c r="X122" i="56"/>
  <c r="V122" i="56"/>
  <c r="AV122" i="56"/>
  <c r="P122" i="44"/>
  <c r="T122" i="44"/>
  <c r="AO122" i="44"/>
  <c r="AZ122" i="44"/>
  <c r="X120" i="44"/>
  <c r="AG120" i="44"/>
  <c r="AO153" i="44"/>
  <c r="R153" i="44"/>
  <c r="W153" i="44"/>
  <c r="X153" i="44"/>
  <c r="AT153" i="44"/>
  <c r="BD153" i="44"/>
  <c r="AR153" i="44"/>
  <c r="S87" i="58"/>
  <c r="AX87" i="58"/>
  <c r="AC87" i="58"/>
  <c r="AN87" i="58"/>
  <c r="J87" i="58"/>
  <c r="AM87" i="58"/>
  <c r="AB87" i="58"/>
  <c r="N87" i="58"/>
  <c r="W87" i="58"/>
  <c r="BB87" i="58"/>
  <c r="L87" i="58"/>
  <c r="AS87" i="58"/>
  <c r="BD87" i="58"/>
  <c r="AE87" i="58"/>
  <c r="O87" i="58"/>
  <c r="BB82" i="44"/>
  <c r="AT82" i="44"/>
  <c r="AV82" i="44"/>
  <c r="K127" i="58"/>
  <c r="W127" i="58"/>
  <c r="AB127" i="58"/>
  <c r="AA81" i="53"/>
  <c r="AB81" i="53"/>
  <c r="T81" i="53"/>
  <c r="BB81" i="53"/>
  <c r="BE133" i="45"/>
  <c r="BA133" i="45"/>
  <c r="BE93" i="53"/>
  <c r="AN93" i="53"/>
  <c r="AC100" i="58"/>
  <c r="L100" i="58"/>
  <c r="AJ126" i="56"/>
  <c r="J126" i="56"/>
  <c r="N79" i="44"/>
  <c r="AW79" i="44"/>
  <c r="V114" i="58"/>
  <c r="AF114" i="58"/>
  <c r="AR114" i="58"/>
  <c r="BB91" i="56"/>
  <c r="AJ91" i="56"/>
  <c r="R91" i="56"/>
  <c r="P91" i="56"/>
  <c r="AN125" i="56"/>
  <c r="J125" i="56"/>
  <c r="K125" i="56"/>
  <c r="N124" i="45"/>
  <c r="BF124" i="45"/>
  <c r="BD124" i="45"/>
  <c r="BB124" i="45"/>
  <c r="AC103" i="53"/>
  <c r="AM103" i="53"/>
  <c r="AJ103" i="53"/>
  <c r="BB103" i="53"/>
  <c r="N103" i="53"/>
  <c r="J103" i="53"/>
  <c r="AR103" i="53"/>
  <c r="AZ103" i="53"/>
  <c r="AB131" i="45"/>
  <c r="AO131" i="45"/>
  <c r="AC131" i="45"/>
  <c r="AA131" i="45"/>
  <c r="V131" i="45"/>
  <c r="AS131" i="45"/>
  <c r="BF131" i="45"/>
  <c r="AI131" i="45"/>
  <c r="AF131" i="45"/>
  <c r="AJ131" i="45"/>
  <c r="R131" i="45"/>
  <c r="AA77" i="44"/>
  <c r="AS78" i="56"/>
  <c r="AT126" i="57"/>
  <c r="AT164" i="57"/>
  <c r="T87" i="45"/>
  <c r="R122" i="44"/>
  <c r="AE102" i="32"/>
  <c r="X102" i="32"/>
  <c r="BF126" i="45"/>
  <c r="K79" i="44"/>
  <c r="AN122" i="56"/>
  <c r="AO114" i="57"/>
  <c r="AM124" i="32"/>
  <c r="AZ131" i="45"/>
  <c r="BB91" i="32"/>
  <c r="AI141" i="45"/>
  <c r="J83" i="44"/>
  <c r="AC35" i="57"/>
  <c r="AE124" i="45"/>
  <c r="AG88" i="32"/>
  <c r="AS153" i="44"/>
  <c r="AB141" i="58"/>
  <c r="AC141" i="58"/>
  <c r="BE85" i="58"/>
  <c r="AG85" i="58"/>
  <c r="AS35" i="58"/>
  <c r="AJ35" i="58"/>
  <c r="AN118" i="56"/>
  <c r="AM118" i="56"/>
  <c r="BD75" i="57"/>
  <c r="AK75" i="57"/>
  <c r="AT75" i="57"/>
  <c r="BA31" i="32"/>
  <c r="N31" i="32"/>
  <c r="AZ31" i="32"/>
  <c r="S15" i="44"/>
  <c r="AB15" i="44"/>
  <c r="O15" i="44"/>
  <c r="AI15" i="44"/>
  <c r="AR15" i="44"/>
  <c r="AO15" i="44"/>
  <c r="W15" i="44"/>
  <c r="AM15" i="44"/>
  <c r="N15" i="44"/>
  <c r="J15" i="44"/>
  <c r="BF15" i="44"/>
  <c r="AV15" i="44"/>
  <c r="AK15" i="44"/>
  <c r="AX15" i="44"/>
  <c r="AI15" i="58"/>
  <c r="AZ15" i="58"/>
  <c r="AC15" i="58"/>
  <c r="AM15" i="58"/>
  <c r="BD15" i="58"/>
  <c r="AW15" i="58"/>
  <c r="J15" i="58"/>
  <c r="V15" i="58"/>
  <c r="W15" i="58"/>
  <c r="BB15" i="58"/>
  <c r="R15" i="58"/>
  <c r="AG15" i="58"/>
  <c r="P84" i="32"/>
  <c r="AN84" i="32"/>
  <c r="K84" i="32"/>
  <c r="AO84" i="32"/>
  <c r="J84" i="32"/>
  <c r="AT84" i="32"/>
  <c r="AV84" i="32"/>
  <c r="AW84" i="32"/>
  <c r="BA84" i="32"/>
  <c r="L84" i="75"/>
  <c r="S84" i="75"/>
  <c r="BE84" i="75"/>
  <c r="BE128" i="53"/>
  <c r="AT128" i="53"/>
  <c r="AC128" i="53"/>
  <c r="X102" i="44"/>
  <c r="AI102" i="44"/>
  <c r="AG102" i="44"/>
  <c r="N102" i="44"/>
  <c r="X122" i="45"/>
  <c r="AR122" i="45"/>
  <c r="AO115" i="45"/>
  <c r="X115" i="45"/>
  <c r="BA113" i="57"/>
  <c r="AX113" i="57"/>
  <c r="AF113" i="57"/>
  <c r="AT139" i="57"/>
  <c r="AS139" i="57"/>
  <c r="N116" i="53"/>
  <c r="AV116" i="53"/>
  <c r="AC119" i="53"/>
  <c r="AW119" i="53"/>
  <c r="AA119" i="53"/>
  <c r="AS93" i="56"/>
  <c r="W93" i="56"/>
  <c r="AX96" i="32"/>
  <c r="AZ96" i="32"/>
  <c r="AA84" i="53"/>
  <c r="W84" i="53"/>
  <c r="AW84" i="58"/>
  <c r="J84" i="58"/>
  <c r="X84" i="58"/>
  <c r="BB84" i="58"/>
  <c r="AG124" i="56"/>
  <c r="O124" i="56"/>
  <c r="BF124" i="56"/>
  <c r="BG190" i="53"/>
  <c r="AD190" i="53"/>
  <c r="AG34" i="58"/>
  <c r="BE83" i="53"/>
  <c r="AM78" i="56"/>
  <c r="L126" i="44"/>
  <c r="P164" i="57"/>
  <c r="R87" i="45"/>
  <c r="L75" i="58"/>
  <c r="P103" i="44"/>
  <c r="BA89" i="44"/>
  <c r="R95" i="53"/>
  <c r="BD126" i="45"/>
  <c r="V126" i="45"/>
  <c r="BA79" i="44"/>
  <c r="K122" i="56"/>
  <c r="AX116" i="57"/>
  <c r="X35" i="32"/>
  <c r="T124" i="32"/>
  <c r="AW131" i="45"/>
  <c r="O131" i="45"/>
  <c r="BB115" i="44"/>
  <c r="AT91" i="32"/>
  <c r="N81" i="53"/>
  <c r="AN127" i="58"/>
  <c r="AB141" i="45"/>
  <c r="T31" i="32"/>
  <c r="BD35" i="57"/>
  <c r="AW124" i="56"/>
  <c r="AI124" i="45"/>
  <c r="BB128" i="32"/>
  <c r="AE33" i="44"/>
  <c r="O139" i="57"/>
  <c r="AN121" i="32"/>
  <c r="X87" i="58"/>
  <c r="AG32" i="45"/>
  <c r="AC93" i="45"/>
  <c r="BD93" i="45"/>
  <c r="AA93" i="45"/>
  <c r="AE93" i="45"/>
  <c r="P93" i="45"/>
  <c r="BA133" i="56"/>
  <c r="AV133" i="56"/>
  <c r="V133" i="56"/>
  <c r="BF133" i="56"/>
  <c r="P133" i="56"/>
  <c r="AT133" i="56"/>
  <c r="AW133" i="56"/>
  <c r="AC133" i="56"/>
  <c r="AO133" i="56"/>
  <c r="AO120" i="53"/>
  <c r="AE120" i="53"/>
  <c r="N120" i="53"/>
  <c r="AI163" i="45"/>
  <c r="T163" i="45"/>
  <c r="AG163" i="45"/>
  <c r="AM95" i="56"/>
  <c r="X95" i="56"/>
  <c r="N95" i="56"/>
  <c r="AS95" i="56"/>
  <c r="AA95" i="56"/>
  <c r="AJ95" i="56"/>
  <c r="K95" i="56"/>
  <c r="O127" i="57"/>
  <c r="AR127" i="57"/>
  <c r="AX83" i="56"/>
  <c r="S83" i="56"/>
  <c r="W33" i="57"/>
  <c r="AM33" i="57"/>
  <c r="AI94" i="45"/>
  <c r="S94" i="45"/>
  <c r="AR102" i="56"/>
  <c r="AW102" i="56"/>
  <c r="S102" i="56"/>
  <c r="R102" i="32"/>
  <c r="AG102" i="32"/>
  <c r="AF102" i="32"/>
  <c r="AB102" i="32"/>
  <c r="BA102" i="32"/>
  <c r="O102" i="32"/>
  <c r="BB102" i="32"/>
  <c r="L102" i="32"/>
  <c r="AJ102" i="32"/>
  <c r="AS131" i="44"/>
  <c r="BB131" i="44"/>
  <c r="R131" i="44"/>
  <c r="AJ131" i="44"/>
  <c r="W131" i="44"/>
  <c r="AK131" i="44"/>
  <c r="AF131" i="44"/>
  <c r="AE131" i="44"/>
  <c r="BE131" i="44"/>
  <c r="AG131" i="44"/>
  <c r="AC131" i="44"/>
  <c r="X131" i="44"/>
  <c r="AT131" i="44"/>
  <c r="P131" i="44"/>
  <c r="AI128" i="45"/>
  <c r="AM128" i="45"/>
  <c r="AT128" i="45"/>
  <c r="J128" i="45"/>
  <c r="O128" i="45"/>
  <c r="AI88" i="32"/>
  <c r="AW88" i="32"/>
  <c r="V88" i="32"/>
  <c r="AF88" i="32"/>
  <c r="S88" i="32"/>
  <c r="BB88" i="32"/>
  <c r="R88" i="32"/>
  <c r="AR88" i="32"/>
  <c r="K88" i="32"/>
  <c r="BD88" i="32"/>
  <c r="BA88" i="32"/>
  <c r="AV88" i="32"/>
  <c r="L88" i="32"/>
  <c r="AZ88" i="32"/>
  <c r="AO91" i="32"/>
  <c r="AE91" i="32"/>
  <c r="X91" i="32"/>
  <c r="AN91" i="32"/>
  <c r="S91" i="32"/>
  <c r="AX91" i="32"/>
  <c r="AV91" i="32"/>
  <c r="AJ91" i="32"/>
  <c r="P91" i="32"/>
  <c r="AG91" i="32"/>
  <c r="AF91" i="32"/>
  <c r="AB88" i="53"/>
  <c r="AZ88" i="53"/>
  <c r="AN88" i="53"/>
  <c r="BF122" i="32"/>
  <c r="AM122" i="32"/>
  <c r="AT122" i="32"/>
  <c r="AX139" i="58"/>
  <c r="AG139" i="58"/>
  <c r="T139" i="58"/>
  <c r="K139" i="58"/>
  <c r="AV139" i="58"/>
  <c r="AA139" i="58"/>
  <c r="V139" i="58"/>
  <c r="AW139" i="58"/>
  <c r="AO139" i="58"/>
  <c r="AF139" i="58"/>
  <c r="J139" i="58"/>
  <c r="S139" i="58"/>
  <c r="AE139" i="58"/>
  <c r="N139" i="58"/>
  <c r="AK139" i="58"/>
  <c r="AE79" i="53"/>
  <c r="AB79" i="53"/>
  <c r="BE82" i="32"/>
  <c r="S82" i="32"/>
  <c r="V82" i="32"/>
  <c r="AK82" i="32"/>
  <c r="AC82" i="32"/>
  <c r="BA82" i="32"/>
  <c r="R78" i="53"/>
  <c r="X78" i="53"/>
  <c r="J78" i="53"/>
  <c r="AO78" i="53"/>
  <c r="T78" i="53"/>
  <c r="BF89" i="58"/>
  <c r="BA89" i="58"/>
  <c r="T89" i="58"/>
  <c r="AN119" i="44"/>
  <c r="V119" i="44"/>
  <c r="O89" i="56"/>
  <c r="AO89" i="56"/>
  <c r="BE89" i="56"/>
  <c r="AZ89" i="56"/>
  <c r="W96" i="53"/>
  <c r="AX96" i="53"/>
  <c r="O96" i="53"/>
  <c r="AV96" i="58"/>
  <c r="N96" i="58"/>
  <c r="BF96" i="58"/>
  <c r="AW114" i="32"/>
  <c r="BD114" i="32"/>
  <c r="AR114" i="32"/>
  <c r="O114" i="32"/>
  <c r="AF114" i="32"/>
  <c r="T96" i="56"/>
  <c r="AM96" i="56"/>
  <c r="L96" i="56"/>
  <c r="AI114" i="57"/>
  <c r="T114" i="57"/>
  <c r="AF114" i="57"/>
  <c r="S124" i="32"/>
  <c r="AK124" i="32"/>
  <c r="BE124" i="32"/>
  <c r="AN124" i="32"/>
  <c r="AS124" i="32"/>
  <c r="AI124" i="32"/>
  <c r="AW124" i="32"/>
  <c r="R124" i="32"/>
  <c r="AV124" i="32"/>
  <c r="AO124" i="32"/>
  <c r="AU190" i="53"/>
  <c r="AX77" i="44"/>
  <c r="V83" i="53"/>
  <c r="AK78" i="56"/>
  <c r="O126" i="57"/>
  <c r="AV130" i="58"/>
  <c r="BB87" i="45"/>
  <c r="AA87" i="45"/>
  <c r="L120" i="53"/>
  <c r="AM102" i="32"/>
  <c r="N75" i="58"/>
  <c r="AT82" i="32"/>
  <c r="X96" i="56"/>
  <c r="BE91" i="56"/>
  <c r="AI125" i="56"/>
  <c r="K95" i="53"/>
  <c r="AN126" i="45"/>
  <c r="T93" i="45"/>
  <c r="BB122" i="56"/>
  <c r="AA124" i="32"/>
  <c r="T131" i="45"/>
  <c r="P128" i="45"/>
  <c r="BA91" i="32"/>
  <c r="AJ89" i="58"/>
  <c r="AJ34" i="32"/>
  <c r="AR78" i="53"/>
  <c r="AC114" i="58"/>
  <c r="BD131" i="44"/>
  <c r="AM128" i="32"/>
  <c r="AN103" i="53"/>
  <c r="AZ139" i="58"/>
  <c r="AG87" i="58"/>
  <c r="BB141" i="56"/>
  <c r="AI141" i="56"/>
  <c r="BA141" i="56"/>
  <c r="AX33" i="58"/>
  <c r="L33" i="58"/>
  <c r="AV31" i="53"/>
  <c r="AC31" i="53"/>
  <c r="AO31" i="53"/>
  <c r="AG15" i="57"/>
  <c r="J15" i="57"/>
  <c r="AF15" i="57"/>
  <c r="BF15" i="57"/>
  <c r="AS15" i="57"/>
  <c r="BB15" i="57"/>
  <c r="AB15" i="57"/>
  <c r="AX15" i="57"/>
  <c r="AE15" i="57"/>
  <c r="AA15" i="57"/>
  <c r="P15" i="57"/>
  <c r="O15" i="57"/>
  <c r="AC15" i="57"/>
  <c r="N15" i="57"/>
  <c r="P162" i="56"/>
  <c r="BA162" i="56"/>
  <c r="T162" i="56"/>
  <c r="X162" i="56"/>
  <c r="R162" i="56"/>
  <c r="X121" i="32"/>
  <c r="BB121" i="32"/>
  <c r="AB121" i="32"/>
  <c r="S121" i="32"/>
  <c r="BF121" i="32"/>
  <c r="AW121" i="32"/>
  <c r="AI121" i="32"/>
  <c r="AL121" i="32" s="1"/>
  <c r="P121" i="32"/>
  <c r="O121" i="32"/>
  <c r="AF121" i="32"/>
  <c r="AA121" i="32"/>
  <c r="J121" i="32"/>
  <c r="BA121" i="32"/>
  <c r="AG121" i="32"/>
  <c r="T121" i="32"/>
  <c r="AZ121" i="32"/>
  <c r="BD121" i="32"/>
  <c r="R121" i="32"/>
  <c r="AR121" i="32"/>
  <c r="K121" i="32"/>
  <c r="AO121" i="32"/>
  <c r="N121" i="32"/>
  <c r="AM121" i="32"/>
  <c r="AP121" i="32" s="1"/>
  <c r="L121" i="32"/>
  <c r="AE121" i="32"/>
  <c r="AX121" i="32"/>
  <c r="AS121" i="32"/>
  <c r="AV121" i="32"/>
  <c r="AY121" i="32" s="1"/>
  <c r="AR84" i="45"/>
  <c r="AA84" i="45"/>
  <c r="W84" i="45"/>
  <c r="AO84" i="45"/>
  <c r="AB84" i="45"/>
  <c r="X84" i="45"/>
  <c r="BE84" i="45"/>
  <c r="AV84" i="45"/>
  <c r="O84" i="45"/>
  <c r="AF162" i="53"/>
  <c r="AC162" i="53"/>
  <c r="V162" i="53"/>
  <c r="O162" i="53"/>
  <c r="BF162" i="53"/>
  <c r="AG162" i="53"/>
  <c r="BE162" i="53"/>
  <c r="S163" i="75"/>
  <c r="AO163" i="75"/>
  <c r="N163" i="75"/>
  <c r="BF130" i="53"/>
  <c r="AG130" i="53"/>
  <c r="AN77" i="45"/>
  <c r="AE77" i="45"/>
  <c r="AX131" i="32"/>
  <c r="AN131" i="32"/>
  <c r="AV131" i="32"/>
  <c r="AC128" i="56"/>
  <c r="AB128" i="56"/>
  <c r="AI128" i="56"/>
  <c r="N91" i="45"/>
  <c r="J91" i="45"/>
  <c r="AM139" i="45"/>
  <c r="S139" i="45"/>
  <c r="BF139" i="45"/>
  <c r="N139" i="45"/>
  <c r="AV82" i="58"/>
  <c r="S82" i="58"/>
  <c r="J82" i="58"/>
  <c r="BE139" i="44"/>
  <c r="AB139" i="44"/>
  <c r="S139" i="44"/>
  <c r="AZ119" i="58"/>
  <c r="N119" i="58"/>
  <c r="AE119" i="58"/>
  <c r="V100" i="57"/>
  <c r="P100" i="57"/>
  <c r="AZ79" i="32"/>
  <c r="N79" i="32"/>
  <c r="AR101" i="58"/>
  <c r="W101" i="58"/>
  <c r="S34" i="58"/>
  <c r="W77" i="44"/>
  <c r="AI77" i="44"/>
  <c r="AV83" i="53"/>
  <c r="AV78" i="56"/>
  <c r="AK126" i="57"/>
  <c r="BB126" i="57"/>
  <c r="AZ130" i="58"/>
  <c r="AZ87" i="45"/>
  <c r="R93" i="56"/>
  <c r="AA122" i="44"/>
  <c r="AX102" i="32"/>
  <c r="AS102" i="32"/>
  <c r="L34" i="58"/>
  <c r="X34" i="58"/>
  <c r="BA34" i="58"/>
  <c r="AN77" i="44"/>
  <c r="K77" i="44"/>
  <c r="AJ83" i="53"/>
  <c r="AO83" i="53"/>
  <c r="X78" i="56"/>
  <c r="AO78" i="56"/>
  <c r="BE126" i="57"/>
  <c r="AE126" i="57"/>
  <c r="W126" i="44"/>
  <c r="O164" i="57"/>
  <c r="P87" i="45"/>
  <c r="AK87" i="45"/>
  <c r="L116" i="53"/>
  <c r="AR102" i="32"/>
  <c r="W102" i="32"/>
  <c r="AS131" i="32"/>
  <c r="L82" i="32"/>
  <c r="AK115" i="45"/>
  <c r="AV125" i="56"/>
  <c r="AX139" i="44"/>
  <c r="AZ95" i="53"/>
  <c r="AC127" i="57"/>
  <c r="AX100" i="58"/>
  <c r="T126" i="45"/>
  <c r="AW126" i="45"/>
  <c r="T87" i="56"/>
  <c r="AJ93" i="45"/>
  <c r="AZ122" i="56"/>
  <c r="R102" i="44"/>
  <c r="AR124" i="32"/>
  <c r="K124" i="32"/>
  <c r="X124" i="32"/>
  <c r="AE131" i="45"/>
  <c r="BD131" i="45"/>
  <c r="AZ162" i="56"/>
  <c r="AC75" i="57"/>
  <c r="AF82" i="58"/>
  <c r="AJ115" i="44"/>
  <c r="X128" i="45"/>
  <c r="AT152" i="44"/>
  <c r="AA161" i="58"/>
  <c r="W91" i="53"/>
  <c r="AC91" i="32"/>
  <c r="AD91" i="32" s="1"/>
  <c r="T91" i="32"/>
  <c r="BE125" i="57"/>
  <c r="W81" i="53"/>
  <c r="R141" i="45"/>
  <c r="AT31" i="32"/>
  <c r="V119" i="53"/>
  <c r="BD78" i="53"/>
  <c r="J113" i="57"/>
  <c r="AB102" i="58"/>
  <c r="AI124" i="56"/>
  <c r="BF131" i="44"/>
  <c r="O131" i="44"/>
  <c r="W82" i="44"/>
  <c r="AX88" i="32"/>
  <c r="V128" i="32"/>
  <c r="BF89" i="57"/>
  <c r="P139" i="58"/>
  <c r="AG95" i="56"/>
  <c r="AC121" i="32"/>
  <c r="AT121" i="32"/>
  <c r="AB141" i="57"/>
  <c r="R87" i="58"/>
  <c r="AN133" i="56"/>
  <c r="AF97" i="32"/>
  <c r="AK84" i="32"/>
  <c r="AS83" i="32"/>
  <c r="K78" i="44"/>
  <c r="AS78" i="44"/>
  <c r="AT78" i="44"/>
  <c r="BD95" i="45"/>
  <c r="AR127" i="44"/>
  <c r="AK121" i="53"/>
  <c r="N83" i="57"/>
  <c r="AG113" i="32"/>
  <c r="AZ164" i="32"/>
  <c r="BB116" i="45"/>
  <c r="O116" i="45"/>
  <c r="N116" i="45"/>
  <c r="AB78" i="58"/>
  <c r="T153" i="45"/>
  <c r="L139" i="32"/>
  <c r="BA50" i="58"/>
  <c r="P50" i="58"/>
  <c r="W255" i="75"/>
  <c r="BE255" i="75"/>
  <c r="BF26" i="32"/>
  <c r="AJ26" i="32"/>
  <c r="O56" i="53"/>
  <c r="AS56" i="53"/>
  <c r="AF56" i="53"/>
  <c r="AA56" i="53"/>
  <c r="AO56" i="53"/>
  <c r="AE56" i="53"/>
  <c r="AG56" i="53"/>
  <c r="R56" i="53"/>
  <c r="K56" i="53"/>
  <c r="AB56" i="53"/>
  <c r="AX56" i="53"/>
  <c r="N56" i="53"/>
  <c r="BF56" i="53"/>
  <c r="BA56" i="53"/>
  <c r="BD56" i="53"/>
  <c r="X56" i="53"/>
  <c r="AZ56" i="53"/>
  <c r="AR56" i="53"/>
  <c r="W56" i="53"/>
  <c r="T56" i="53"/>
  <c r="AT56" i="53"/>
  <c r="S56" i="53"/>
  <c r="AW56" i="53"/>
  <c r="AK56" i="53"/>
  <c r="V56" i="53"/>
  <c r="P56" i="53"/>
  <c r="AM56" i="53"/>
  <c r="BB56" i="53"/>
  <c r="AV56" i="53"/>
  <c r="AI56" i="53"/>
  <c r="AN56" i="53"/>
  <c r="J56" i="53"/>
  <c r="BE56" i="53"/>
  <c r="L56" i="53"/>
  <c r="AJ56" i="53"/>
  <c r="AA156" i="56"/>
  <c r="X156" i="56"/>
  <c r="R156" i="56"/>
  <c r="L156" i="56"/>
  <c r="BB156" i="56"/>
  <c r="AO156" i="56"/>
  <c r="AF156" i="56"/>
  <c r="S156" i="56"/>
  <c r="AI156" i="56"/>
  <c r="AB156" i="56"/>
  <c r="AG156" i="56"/>
  <c r="AE156" i="56"/>
  <c r="O156" i="56"/>
  <c r="V156" i="56"/>
  <c r="J156" i="56"/>
  <c r="N156" i="56"/>
  <c r="AZ156" i="56"/>
  <c r="K156" i="56"/>
  <c r="AN156" i="56"/>
  <c r="AK156" i="56"/>
  <c r="BA156" i="56"/>
  <c r="BE156" i="56"/>
  <c r="BF156" i="56"/>
  <c r="AW156" i="56"/>
  <c r="AM156" i="56"/>
  <c r="BD156" i="56"/>
  <c r="AX156" i="56"/>
  <c r="AS156" i="56"/>
  <c r="AC156" i="56"/>
  <c r="AR156" i="56"/>
  <c r="T156" i="56"/>
  <c r="AJ156" i="56"/>
  <c r="AT156" i="56"/>
  <c r="P156" i="56"/>
  <c r="W156" i="56"/>
  <c r="T62" i="32"/>
  <c r="X62" i="32"/>
  <c r="V63" i="75"/>
  <c r="K63" i="75"/>
  <c r="AI276" i="75"/>
  <c r="BB276" i="75"/>
  <c r="P207" i="44"/>
  <c r="AI207" i="44"/>
  <c r="T207" i="44"/>
  <c r="AF207" i="44"/>
  <c r="AC34" i="57"/>
  <c r="AT77" i="44"/>
  <c r="AM77" i="44"/>
  <c r="AE77" i="44"/>
  <c r="AW77" i="44"/>
  <c r="P77" i="44"/>
  <c r="R83" i="53"/>
  <c r="AK83" i="53"/>
  <c r="S83" i="32"/>
  <c r="BE83" i="32"/>
  <c r="AE83" i="32"/>
  <c r="O78" i="44"/>
  <c r="AV78" i="44"/>
  <c r="AJ78" i="44"/>
  <c r="S78" i="44"/>
  <c r="N78" i="56"/>
  <c r="AB78" i="56"/>
  <c r="AE78" i="56"/>
  <c r="AA78" i="56"/>
  <c r="AZ78" i="56"/>
  <c r="AR126" i="57"/>
  <c r="BA126" i="57"/>
  <c r="K126" i="57"/>
  <c r="N126" i="57"/>
  <c r="AG126" i="57"/>
  <c r="X130" i="58"/>
  <c r="V164" i="57"/>
  <c r="BA164" i="57"/>
  <c r="AM87" i="45"/>
  <c r="BF87" i="45"/>
  <c r="AW87" i="45"/>
  <c r="X87" i="45"/>
  <c r="AB87" i="45"/>
  <c r="J93" i="53"/>
  <c r="V122" i="57"/>
  <c r="N122" i="44"/>
  <c r="AF122" i="44"/>
  <c r="K120" i="53"/>
  <c r="BA120" i="53"/>
  <c r="AW102" i="32"/>
  <c r="T102" i="32"/>
  <c r="N102" i="32"/>
  <c r="AI102" i="32"/>
  <c r="S102" i="32"/>
  <c r="AC102" i="32"/>
  <c r="AA102" i="32"/>
  <c r="K102" i="32"/>
  <c r="AN102" i="32"/>
  <c r="AR75" i="58"/>
  <c r="AA82" i="32"/>
  <c r="AO82" i="32"/>
  <c r="P82" i="32"/>
  <c r="AS82" i="32"/>
  <c r="N88" i="57"/>
  <c r="BF96" i="56"/>
  <c r="W96" i="56"/>
  <c r="T161" i="56"/>
  <c r="BA91" i="56"/>
  <c r="V91" i="56"/>
  <c r="AM125" i="56"/>
  <c r="T125" i="56"/>
  <c r="AA95" i="45"/>
  <c r="AG95" i="45"/>
  <c r="X95" i="53"/>
  <c r="O95" i="53"/>
  <c r="AC95" i="53"/>
  <c r="AI95" i="53"/>
  <c r="AV95" i="53"/>
  <c r="S127" i="44"/>
  <c r="S132" i="58"/>
  <c r="N83" i="56"/>
  <c r="AB100" i="58"/>
  <c r="AX94" i="32"/>
  <c r="AZ126" i="45"/>
  <c r="AC126" i="45"/>
  <c r="X126" i="45"/>
  <c r="AG126" i="45"/>
  <c r="AH126" i="45" s="1"/>
  <c r="AM126" i="45"/>
  <c r="AK126" i="45"/>
  <c r="AB126" i="45"/>
  <c r="BE126" i="45"/>
  <c r="AV126" i="45"/>
  <c r="R93" i="45"/>
  <c r="AG93" i="45"/>
  <c r="AK93" i="45"/>
  <c r="AX93" i="45"/>
  <c r="L93" i="45"/>
  <c r="AT79" i="53"/>
  <c r="T79" i="44"/>
  <c r="AB122" i="56"/>
  <c r="BF122" i="56"/>
  <c r="L122" i="56"/>
  <c r="W122" i="56"/>
  <c r="J114" i="57"/>
  <c r="X114" i="57"/>
  <c r="BA124" i="32"/>
  <c r="BB124" i="32"/>
  <c r="O124" i="32"/>
  <c r="V124" i="32"/>
  <c r="AC124" i="32"/>
  <c r="BD124" i="32"/>
  <c r="J124" i="32"/>
  <c r="AE124" i="32"/>
  <c r="AX124" i="32"/>
  <c r="AR131" i="45"/>
  <c r="AT131" i="45"/>
  <c r="BA131" i="45"/>
  <c r="BE131" i="45"/>
  <c r="K131" i="45"/>
  <c r="L131" i="45"/>
  <c r="S131" i="45"/>
  <c r="U131" i="45" s="1"/>
  <c r="W131" i="45"/>
  <c r="AG131" i="45"/>
  <c r="AT163" i="53"/>
  <c r="AJ163" i="45"/>
  <c r="J88" i="56"/>
  <c r="BE128" i="45"/>
  <c r="AS128" i="45"/>
  <c r="S128" i="45"/>
  <c r="AA128" i="45"/>
  <c r="AW128" i="45"/>
  <c r="BF161" i="58"/>
  <c r="L91" i="32"/>
  <c r="AZ91" i="32"/>
  <c r="AS91" i="32"/>
  <c r="BD91" i="32"/>
  <c r="R91" i="32"/>
  <c r="AK91" i="32"/>
  <c r="BE91" i="32"/>
  <c r="AW91" i="32"/>
  <c r="BF91" i="32"/>
  <c r="AS89" i="58"/>
  <c r="J89" i="58"/>
  <c r="AG125" i="57"/>
  <c r="BE81" i="53"/>
  <c r="AM81" i="53"/>
  <c r="AS121" i="53"/>
  <c r="AG121" i="53"/>
  <c r="AT127" i="58"/>
  <c r="T132" i="32"/>
  <c r="AZ34" i="32"/>
  <c r="BA83" i="57"/>
  <c r="AF83" i="57"/>
  <c r="BB78" i="53"/>
  <c r="W78" i="53"/>
  <c r="AC78" i="53"/>
  <c r="X94" i="56"/>
  <c r="AA94" i="45"/>
  <c r="AI126" i="32"/>
  <c r="AI122" i="32"/>
  <c r="W116" i="45"/>
  <c r="P116" i="45"/>
  <c r="AF116" i="45"/>
  <c r="L116" i="45"/>
  <c r="BA116" i="45"/>
  <c r="BD120" i="44"/>
  <c r="S35" i="57"/>
  <c r="P102" i="56"/>
  <c r="S114" i="58"/>
  <c r="AX114" i="58"/>
  <c r="AW124" i="45"/>
  <c r="T124" i="45"/>
  <c r="BA124" i="45"/>
  <c r="AS131" i="57"/>
  <c r="S131" i="44"/>
  <c r="N131" i="44"/>
  <c r="V131" i="44"/>
  <c r="AX131" i="44"/>
  <c r="L131" i="44"/>
  <c r="AB131" i="44"/>
  <c r="AZ131" i="44"/>
  <c r="K131" i="44"/>
  <c r="J131" i="44"/>
  <c r="AA162" i="32"/>
  <c r="R75" i="53"/>
  <c r="S82" i="44"/>
  <c r="N88" i="32"/>
  <c r="AA88" i="32"/>
  <c r="J88" i="32"/>
  <c r="AE88" i="32"/>
  <c r="AB88" i="32"/>
  <c r="BE88" i="32"/>
  <c r="P88" i="32"/>
  <c r="AJ88" i="32"/>
  <c r="AS88" i="32"/>
  <c r="R88" i="53"/>
  <c r="O96" i="58"/>
  <c r="AM118" i="53"/>
  <c r="S128" i="32"/>
  <c r="U128" i="32" s="1"/>
  <c r="AB128" i="32"/>
  <c r="AE128" i="32"/>
  <c r="J128" i="32"/>
  <c r="AO128" i="32"/>
  <c r="K128" i="32"/>
  <c r="AK128" i="32"/>
  <c r="BF128" i="32"/>
  <c r="N128" i="32"/>
  <c r="P103" i="53"/>
  <c r="O103" i="53"/>
  <c r="X103" i="53"/>
  <c r="AS103" i="53"/>
  <c r="AV161" i="32"/>
  <c r="AX89" i="57"/>
  <c r="AS139" i="58"/>
  <c r="O139" i="58"/>
  <c r="R139" i="58"/>
  <c r="X139" i="58"/>
  <c r="AN139" i="58"/>
  <c r="AI139" i="58"/>
  <c r="AT139" i="58"/>
  <c r="BD139" i="58"/>
  <c r="BE139" i="58"/>
  <c r="AB95" i="56"/>
  <c r="AW95" i="56"/>
  <c r="AE95" i="56"/>
  <c r="AR95" i="56"/>
  <c r="BA95" i="56"/>
  <c r="X119" i="44"/>
  <c r="AG78" i="58"/>
  <c r="V94" i="44"/>
  <c r="AK87" i="58"/>
  <c r="AR87" i="58"/>
  <c r="BF87" i="58"/>
  <c r="BA87" i="58"/>
  <c r="AW87" i="58"/>
  <c r="K87" i="58"/>
  <c r="V87" i="58"/>
  <c r="T87" i="58"/>
  <c r="AJ87" i="58"/>
  <c r="AL87" i="58" s="1"/>
  <c r="X32" i="45"/>
  <c r="AC114" i="32"/>
  <c r="N114" i="32"/>
  <c r="BD124" i="57"/>
  <c r="AS133" i="57"/>
  <c r="K133" i="56"/>
  <c r="S133" i="56"/>
  <c r="AB133" i="56"/>
  <c r="AK133" i="56"/>
  <c r="O153" i="44"/>
  <c r="V153" i="44"/>
  <c r="AC153" i="44"/>
  <c r="S153" i="44"/>
  <c r="AW153" i="44"/>
  <c r="BF97" i="53"/>
  <c r="K97" i="32"/>
  <c r="K91" i="44"/>
  <c r="J89" i="56"/>
  <c r="K127" i="45"/>
  <c r="BA23" i="53"/>
  <c r="BE23" i="56"/>
  <c r="S144" i="53"/>
  <c r="AV156" i="56"/>
  <c r="BB83" i="32"/>
  <c r="AB78" i="44"/>
  <c r="AF78" i="44"/>
  <c r="AR122" i="57"/>
  <c r="AF88" i="57"/>
  <c r="AO95" i="45"/>
  <c r="AO94" i="32"/>
  <c r="K88" i="56"/>
  <c r="AR121" i="53"/>
  <c r="AK116" i="45"/>
  <c r="AJ116" i="45"/>
  <c r="BB161" i="32"/>
  <c r="J23" i="57"/>
  <c r="AE76" i="75"/>
  <c r="AM76" i="75"/>
  <c r="AI76" i="75"/>
  <c r="V76" i="75"/>
  <c r="BB76" i="75"/>
  <c r="AN76" i="75"/>
  <c r="BE76" i="75"/>
  <c r="AK76" i="75"/>
  <c r="AT76" i="75"/>
  <c r="AO76" i="75"/>
  <c r="N76" i="75"/>
  <c r="AB76" i="75"/>
  <c r="AW76" i="75"/>
  <c r="X76" i="75"/>
  <c r="BD76" i="75"/>
  <c r="L76" i="75"/>
  <c r="AR76" i="75"/>
  <c r="AU76" i="75" s="1"/>
  <c r="AI269" i="75"/>
  <c r="AW269" i="75"/>
  <c r="AE56" i="75"/>
  <c r="AR56" i="75"/>
  <c r="W56" i="75"/>
  <c r="BD56" i="75"/>
  <c r="N56" i="75"/>
  <c r="L56" i="75"/>
  <c r="AN56" i="75"/>
  <c r="O56" i="75"/>
  <c r="AW56" i="75"/>
  <c r="AM56" i="75"/>
  <c r="AI56" i="75"/>
  <c r="AS56" i="75"/>
  <c r="J56" i="75"/>
  <c r="V56" i="75"/>
  <c r="AA56" i="75"/>
  <c r="AV56" i="75"/>
  <c r="AB56" i="75"/>
  <c r="AV158" i="44"/>
  <c r="AN158" i="44"/>
  <c r="BB158" i="44"/>
  <c r="J158" i="44"/>
  <c r="X158" i="44"/>
  <c r="K158" i="44"/>
  <c r="AG158" i="44"/>
  <c r="AC158" i="44"/>
  <c r="AI159" i="58"/>
  <c r="P159" i="58"/>
  <c r="V300" i="75"/>
  <c r="AJ300" i="75"/>
  <c r="AM300" i="75"/>
  <c r="AE300" i="75"/>
  <c r="L34" i="57"/>
  <c r="AB77" i="44"/>
  <c r="S77" i="44"/>
  <c r="BD77" i="44"/>
  <c r="AJ77" i="44"/>
  <c r="BA77" i="44"/>
  <c r="AZ83" i="53"/>
  <c r="K83" i="53"/>
  <c r="BF83" i="32"/>
  <c r="L83" i="32"/>
  <c r="AG119" i="45"/>
  <c r="P78" i="44"/>
  <c r="W78" i="44"/>
  <c r="X78" i="44"/>
  <c r="BA78" i="44"/>
  <c r="BB78" i="56"/>
  <c r="BE78" i="56"/>
  <c r="AX78" i="56"/>
  <c r="AT78" i="56"/>
  <c r="AU78" i="56" s="1"/>
  <c r="AI126" i="57"/>
  <c r="AV126" i="57"/>
  <c r="AZ126" i="57"/>
  <c r="AI130" i="58"/>
  <c r="BE164" i="57"/>
  <c r="X164" i="57"/>
  <c r="J87" i="45"/>
  <c r="N87" i="45"/>
  <c r="AF87" i="45"/>
  <c r="AN87" i="45"/>
  <c r="J122" i="57"/>
  <c r="AJ122" i="44"/>
  <c r="AV122" i="44"/>
  <c r="BE120" i="53"/>
  <c r="W120" i="53"/>
  <c r="J102" i="32"/>
  <c r="V102" i="32"/>
  <c r="AZ102" i="32"/>
  <c r="AT102" i="32"/>
  <c r="BE102" i="32"/>
  <c r="P102" i="32"/>
  <c r="AV102" i="32"/>
  <c r="AY102" i="32" s="1"/>
  <c r="AK102" i="32"/>
  <c r="AF133" i="45"/>
  <c r="X75" i="58"/>
  <c r="R82" i="57"/>
  <c r="AJ82" i="32"/>
  <c r="BD82" i="32"/>
  <c r="BF82" i="32"/>
  <c r="BB82" i="32"/>
  <c r="AW88" i="57"/>
  <c r="O96" i="56"/>
  <c r="AR96" i="56"/>
  <c r="AX161" i="56"/>
  <c r="AZ91" i="56"/>
  <c r="AI91" i="56"/>
  <c r="AX89" i="44"/>
  <c r="BB125" i="56"/>
  <c r="AR125" i="56"/>
  <c r="AN95" i="45"/>
  <c r="R95" i="45"/>
  <c r="BF95" i="53"/>
  <c r="L95" i="53"/>
  <c r="W95" i="53"/>
  <c r="Y95" i="53" s="1"/>
  <c r="AK95" i="53"/>
  <c r="AB95" i="53"/>
  <c r="AM127" i="57"/>
  <c r="J132" i="58"/>
  <c r="AN83" i="56"/>
  <c r="W113" i="45"/>
  <c r="O126" i="45"/>
  <c r="AI126" i="45"/>
  <c r="W126" i="45"/>
  <c r="N126" i="45"/>
  <c r="L126" i="45"/>
  <c r="R126" i="45"/>
  <c r="AA126" i="45"/>
  <c r="AO126" i="45"/>
  <c r="AS93" i="45"/>
  <c r="V93" i="45"/>
  <c r="K93" i="45"/>
  <c r="AO93" i="45"/>
  <c r="BB93" i="45"/>
  <c r="AZ79" i="53"/>
  <c r="AK79" i="44"/>
  <c r="AR122" i="56"/>
  <c r="N122" i="56"/>
  <c r="R122" i="56"/>
  <c r="AF122" i="56"/>
  <c r="AG114" i="57"/>
  <c r="AK114" i="57"/>
  <c r="N124" i="32"/>
  <c r="L124" i="32"/>
  <c r="W124" i="32"/>
  <c r="AG124" i="32"/>
  <c r="BF124" i="32"/>
  <c r="P124" i="32"/>
  <c r="AJ124" i="32"/>
  <c r="AZ124" i="32"/>
  <c r="AN131" i="45"/>
  <c r="AM131" i="45"/>
  <c r="AV131" i="45"/>
  <c r="AX131" i="45"/>
  <c r="J131" i="45"/>
  <c r="BB131" i="45"/>
  <c r="N131" i="45"/>
  <c r="P131" i="45"/>
  <c r="AW163" i="53"/>
  <c r="AW88" i="56"/>
  <c r="AJ128" i="45"/>
  <c r="V128" i="45"/>
  <c r="AR128" i="45"/>
  <c r="R128" i="45"/>
  <c r="AF161" i="58"/>
  <c r="W91" i="32"/>
  <c r="J91" i="32"/>
  <c r="O91" i="32"/>
  <c r="AM91" i="32"/>
  <c r="AR91" i="32"/>
  <c r="V91" i="32"/>
  <c r="N91" i="32"/>
  <c r="K91" i="32"/>
  <c r="AR89" i="58"/>
  <c r="K89" i="58"/>
  <c r="AC81" i="53"/>
  <c r="L81" i="53"/>
  <c r="AC121" i="53"/>
  <c r="S121" i="53"/>
  <c r="AS132" i="32"/>
  <c r="AM34" i="32"/>
  <c r="J34" i="32"/>
  <c r="AM83" i="57"/>
  <c r="AC83" i="57"/>
  <c r="AN78" i="53"/>
  <c r="BF78" i="53"/>
  <c r="AJ94" i="56"/>
  <c r="AC94" i="45"/>
  <c r="AE126" i="32"/>
  <c r="S122" i="32"/>
  <c r="T122" i="53"/>
  <c r="AS116" i="45"/>
  <c r="AR116" i="45"/>
  <c r="AG116" i="45"/>
  <c r="BF116" i="45"/>
  <c r="AF120" i="44"/>
  <c r="X102" i="56"/>
  <c r="N114" i="58"/>
  <c r="AN114" i="58"/>
  <c r="P124" i="45"/>
  <c r="AS124" i="45"/>
  <c r="AK131" i="57"/>
  <c r="AB131" i="57"/>
  <c r="AM131" i="44"/>
  <c r="BA131" i="44"/>
  <c r="AV131" i="44"/>
  <c r="AN131" i="44"/>
  <c r="AW131" i="44"/>
  <c r="T131" i="44"/>
  <c r="AA131" i="44"/>
  <c r="AI131" i="44"/>
  <c r="AF162" i="32"/>
  <c r="L75" i="53"/>
  <c r="BF82" i="44"/>
  <c r="AN88" i="32"/>
  <c r="AM88" i="32"/>
  <c r="AC88" i="32"/>
  <c r="BF88" i="32"/>
  <c r="O88" i="32"/>
  <c r="AO88" i="32"/>
  <c r="AT88" i="32"/>
  <c r="X88" i="32"/>
  <c r="BE88" i="53"/>
  <c r="AZ96" i="58"/>
  <c r="BA128" i="57"/>
  <c r="BA128" i="32"/>
  <c r="AV128" i="32"/>
  <c r="BE128" i="32"/>
  <c r="AG128" i="32"/>
  <c r="AT128" i="32"/>
  <c r="AN128" i="32"/>
  <c r="L128" i="32"/>
  <c r="AA128" i="32"/>
  <c r="V103" i="53"/>
  <c r="AG103" i="53"/>
  <c r="AF103" i="53"/>
  <c r="AO103" i="53"/>
  <c r="L103" i="53"/>
  <c r="BF112" i="53"/>
  <c r="AC89" i="57"/>
  <c r="AR139" i="58"/>
  <c r="BB139" i="58"/>
  <c r="BA139" i="58"/>
  <c r="W139" i="58"/>
  <c r="L139" i="58"/>
  <c r="AB139" i="58"/>
  <c r="AC139" i="58"/>
  <c r="AM139" i="58"/>
  <c r="AP139" i="58" s="1"/>
  <c r="AC95" i="56"/>
  <c r="AO95" i="56"/>
  <c r="W95" i="56"/>
  <c r="AT95" i="56"/>
  <c r="AN127" i="32"/>
  <c r="N78" i="58"/>
  <c r="AN126" i="56"/>
  <c r="P87" i="58"/>
  <c r="AF87" i="58"/>
  <c r="AA87" i="58"/>
  <c r="AO87" i="58"/>
  <c r="AV87" i="58"/>
  <c r="AT87" i="58"/>
  <c r="AZ87" i="58"/>
  <c r="BE87" i="58"/>
  <c r="X114" i="32"/>
  <c r="AZ114" i="32"/>
  <c r="V124" i="57"/>
  <c r="BD133" i="57"/>
  <c r="AZ133" i="56"/>
  <c r="BD133" i="56"/>
  <c r="J133" i="56"/>
  <c r="AJ133" i="56"/>
  <c r="AZ153" i="44"/>
  <c r="AF153" i="44"/>
  <c r="N153" i="44"/>
  <c r="AK153" i="44"/>
  <c r="L153" i="44"/>
  <c r="AI96" i="53"/>
  <c r="AO97" i="32"/>
  <c r="X91" i="44"/>
  <c r="X89" i="56"/>
  <c r="N127" i="45"/>
  <c r="BD23" i="56"/>
  <c r="AG23" i="57"/>
  <c r="BA76" i="75"/>
  <c r="S158" i="44"/>
  <c r="R26" i="57"/>
  <c r="AW26" i="57"/>
  <c r="AX141" i="58"/>
  <c r="AC141" i="56"/>
  <c r="P35" i="56"/>
  <c r="J35" i="56"/>
  <c r="L35" i="56"/>
  <c r="AC35" i="56"/>
  <c r="S35" i="56"/>
  <c r="AJ35" i="56"/>
  <c r="R35" i="56"/>
  <c r="T35" i="56"/>
  <c r="R207" i="75"/>
  <c r="AM207" i="75"/>
  <c r="N137" i="75"/>
  <c r="AB137" i="75"/>
  <c r="K137" i="75"/>
  <c r="AG137" i="75"/>
  <c r="BE32" i="56"/>
  <c r="AV32" i="56"/>
  <c r="AX32" i="56"/>
  <c r="AA32" i="56"/>
  <c r="T32" i="56"/>
  <c r="AT32" i="56"/>
  <c r="BA32" i="56"/>
  <c r="AA118" i="32"/>
  <c r="AI118" i="32"/>
  <c r="J118" i="32"/>
  <c r="AB31" i="56"/>
  <c r="AA31" i="56"/>
  <c r="V32" i="57"/>
  <c r="T32" i="57"/>
  <c r="AG32" i="57"/>
  <c r="BE32" i="57"/>
  <c r="W32" i="57"/>
  <c r="K32" i="57"/>
  <c r="N32" i="57"/>
  <c r="AZ32" i="57"/>
  <c r="AK32" i="57"/>
  <c r="O32" i="57"/>
  <c r="BD32" i="57"/>
  <c r="S32" i="57"/>
  <c r="BA32" i="57"/>
  <c r="AF32" i="57"/>
  <c r="P32" i="57"/>
  <c r="AE31" i="57"/>
  <c r="AX31" i="57"/>
  <c r="N31" i="57"/>
  <c r="AN311" i="75"/>
  <c r="AC311" i="75"/>
  <c r="AK311" i="75"/>
  <c r="AA311" i="75"/>
  <c r="L311" i="75"/>
  <c r="S311" i="75"/>
  <c r="AM311" i="75"/>
  <c r="AA141" i="58"/>
  <c r="AG141" i="58"/>
  <c r="J141" i="58"/>
  <c r="BA141" i="58"/>
  <c r="AJ141" i="58"/>
  <c r="AW141" i="58"/>
  <c r="X141" i="58"/>
  <c r="AF141" i="58"/>
  <c r="AO141" i="58"/>
  <c r="AT141" i="58"/>
  <c r="AK141" i="58"/>
  <c r="AS141" i="58"/>
  <c r="AZ141" i="58"/>
  <c r="BD141" i="58"/>
  <c r="R141" i="58"/>
  <c r="BE141" i="58"/>
  <c r="L141" i="58"/>
  <c r="AN141" i="58"/>
  <c r="K141" i="58"/>
  <c r="T141" i="58"/>
  <c r="AM141" i="58"/>
  <c r="BB141" i="58"/>
  <c r="W141" i="58"/>
  <c r="S141" i="58"/>
  <c r="BF141" i="58"/>
  <c r="AE141" i="58"/>
  <c r="V141" i="58"/>
  <c r="AN141" i="56"/>
  <c r="X141" i="56"/>
  <c r="K141" i="56"/>
  <c r="O141" i="56"/>
  <c r="AA141" i="56"/>
  <c r="BE141" i="56"/>
  <c r="AB141" i="56"/>
  <c r="AT141" i="56"/>
  <c r="BD141" i="56"/>
  <c r="R141" i="56"/>
  <c r="AM141" i="56"/>
  <c r="AE141" i="56"/>
  <c r="N141" i="56"/>
  <c r="AO141" i="56"/>
  <c r="AV141" i="56"/>
  <c r="AF141" i="56"/>
  <c r="P141" i="56"/>
  <c r="AS141" i="56"/>
  <c r="V141" i="56"/>
  <c r="AZ141" i="56"/>
  <c r="AW141" i="56"/>
  <c r="T141" i="56"/>
  <c r="BF141" i="56"/>
  <c r="AK141" i="56"/>
  <c r="AG141" i="56"/>
  <c r="L141" i="56"/>
  <c r="AR141" i="56"/>
  <c r="AV141" i="58"/>
  <c r="N141" i="58"/>
  <c r="AI141" i="58"/>
  <c r="AL141" i="58" s="1"/>
  <c r="J141" i="56"/>
  <c r="AX141" i="56"/>
  <c r="W141" i="56"/>
  <c r="AR141" i="58"/>
  <c r="O141" i="58"/>
  <c r="AJ141" i="56"/>
  <c r="S141" i="56"/>
  <c r="T23" i="45"/>
  <c r="AO23" i="45"/>
  <c r="L139" i="57"/>
  <c r="BE139" i="57"/>
  <c r="AW139" i="57"/>
  <c r="AA139" i="57"/>
  <c r="K139" i="57"/>
  <c r="BF101" i="58"/>
  <c r="AX101" i="58"/>
  <c r="AO101" i="58"/>
  <c r="K101" i="58"/>
  <c r="AX126" i="44"/>
  <c r="P126" i="44"/>
  <c r="V164" i="44"/>
  <c r="AJ93" i="56"/>
  <c r="AC116" i="53"/>
  <c r="V131" i="32"/>
  <c r="BD115" i="45"/>
  <c r="O84" i="58"/>
  <c r="AG84" i="58"/>
  <c r="AR84" i="58"/>
  <c r="N128" i="53"/>
  <c r="AE128" i="53"/>
  <c r="J139" i="44"/>
  <c r="AS139" i="44"/>
  <c r="AS116" i="57"/>
  <c r="AM102" i="44"/>
  <c r="AR102" i="44"/>
  <c r="BE114" i="53"/>
  <c r="P82" i="58"/>
  <c r="AE82" i="58"/>
  <c r="N115" i="44"/>
  <c r="AT115" i="44"/>
  <c r="N128" i="56"/>
  <c r="O128" i="56"/>
  <c r="R139" i="45"/>
  <c r="AN139" i="45"/>
  <c r="AO139" i="45"/>
  <c r="AM119" i="53"/>
  <c r="W119" i="53"/>
  <c r="N113" i="57"/>
  <c r="AN113" i="57"/>
  <c r="AK124" i="56"/>
  <c r="L124" i="56"/>
  <c r="AM124" i="56"/>
  <c r="BD101" i="58"/>
  <c r="AJ90" i="57"/>
  <c r="AM139" i="57"/>
  <c r="AJ139" i="57"/>
  <c r="AG77" i="58"/>
  <c r="AA119" i="58"/>
  <c r="P122" i="45"/>
  <c r="BE213" i="56"/>
  <c r="BE212" i="56" s="1"/>
  <c r="AC213" i="56"/>
  <c r="AC212" i="56" s="1"/>
  <c r="AE130" i="56"/>
  <c r="AA130" i="56"/>
  <c r="AJ90" i="32"/>
  <c r="BF90" i="32"/>
  <c r="BF23" i="32"/>
  <c r="J23" i="32"/>
  <c r="AJ116" i="56"/>
  <c r="AS116" i="56"/>
  <c r="V101" i="56"/>
  <c r="O101" i="56"/>
  <c r="B21" i="54"/>
  <c r="AJ94" i="58"/>
  <c r="BD126" i="44"/>
  <c r="AS126" i="44"/>
  <c r="V126" i="44"/>
  <c r="AG126" i="44"/>
  <c r="AT126" i="44"/>
  <c r="S164" i="44"/>
  <c r="AX93" i="56"/>
  <c r="AT116" i="53"/>
  <c r="N131" i="32"/>
  <c r="W131" i="32"/>
  <c r="BB75" i="44"/>
  <c r="AJ75" i="44"/>
  <c r="BD75" i="44"/>
  <c r="AZ88" i="44"/>
  <c r="AT115" i="45"/>
  <c r="BA115" i="45"/>
  <c r="S84" i="58"/>
  <c r="AF84" i="58"/>
  <c r="AX84" i="58"/>
  <c r="BD84" i="58"/>
  <c r="BB101" i="45"/>
  <c r="AA128" i="53"/>
  <c r="BD128" i="53"/>
  <c r="BF128" i="53"/>
  <c r="T128" i="53"/>
  <c r="K128" i="53"/>
  <c r="AO103" i="57"/>
  <c r="AC91" i="45"/>
  <c r="BB139" i="44"/>
  <c r="R139" i="44"/>
  <c r="AN139" i="44"/>
  <c r="AW139" i="44"/>
  <c r="K139" i="44"/>
  <c r="AB121" i="58"/>
  <c r="AI132" i="44"/>
  <c r="AR132" i="44"/>
  <c r="BE132" i="44"/>
  <c r="X31" i="45"/>
  <c r="AB77" i="45"/>
  <c r="AM94" i="53"/>
  <c r="BB116" i="57"/>
  <c r="BB102" i="44"/>
  <c r="P102" i="44"/>
  <c r="AJ102" i="44"/>
  <c r="AE102" i="44"/>
  <c r="AA114" i="53"/>
  <c r="AC131" i="56"/>
  <c r="AZ82" i="58"/>
  <c r="BB82" i="58"/>
  <c r="X82" i="58"/>
  <c r="AI82" i="58"/>
  <c r="O88" i="45"/>
  <c r="BD88" i="45"/>
  <c r="AX96" i="57"/>
  <c r="AW115" i="44"/>
  <c r="W115" i="44"/>
  <c r="L115" i="44"/>
  <c r="V101" i="57"/>
  <c r="J128" i="56"/>
  <c r="AS128" i="56"/>
  <c r="S128" i="56"/>
  <c r="AO128" i="56"/>
  <c r="AF128" i="56"/>
  <c r="BE85" i="57"/>
  <c r="AA90" i="45"/>
  <c r="AK103" i="56"/>
  <c r="AW139" i="45"/>
  <c r="AE139" i="45"/>
  <c r="AV139" i="45"/>
  <c r="AZ139" i="45"/>
  <c r="AS132" i="56"/>
  <c r="AI132" i="56"/>
  <c r="AT119" i="53"/>
  <c r="AR119" i="53"/>
  <c r="AK119" i="53"/>
  <c r="AZ119" i="53"/>
  <c r="L119" i="53"/>
  <c r="BB113" i="57"/>
  <c r="X113" i="57"/>
  <c r="AE113" i="57"/>
  <c r="AS113" i="57"/>
  <c r="BD113" i="57"/>
  <c r="AK130" i="44"/>
  <c r="R130" i="44"/>
  <c r="BA32" i="58"/>
  <c r="O102" i="58"/>
  <c r="AR124" i="56"/>
  <c r="N124" i="56"/>
  <c r="AC124" i="56"/>
  <c r="AN124" i="56"/>
  <c r="AB101" i="58"/>
  <c r="AM101" i="58"/>
  <c r="V101" i="58"/>
  <c r="AM90" i="32"/>
  <c r="W139" i="57"/>
  <c r="BB139" i="57"/>
  <c r="V139" i="57"/>
  <c r="V34" i="53"/>
  <c r="AG83" i="45"/>
  <c r="AF119" i="58"/>
  <c r="J119" i="58"/>
  <c r="R119" i="58"/>
  <c r="BE130" i="56"/>
  <c r="X102" i="57"/>
  <c r="N103" i="58"/>
  <c r="AW213" i="53"/>
  <c r="AW212" i="53" s="1"/>
  <c r="BA213" i="53"/>
  <c r="BA212" i="53" s="1"/>
  <c r="BE213" i="53"/>
  <c r="BE212" i="53" s="1"/>
  <c r="O213" i="53"/>
  <c r="O212" i="53" s="1"/>
  <c r="AV213" i="53"/>
  <c r="AV212" i="53" s="1"/>
  <c r="AC213" i="53"/>
  <c r="AC212" i="53" s="1"/>
  <c r="AT213" i="53"/>
  <c r="AT212" i="53" s="1"/>
  <c r="BA138" i="32"/>
  <c r="AR138" i="32"/>
  <c r="AI138" i="32"/>
  <c r="AC33" i="45"/>
  <c r="N33" i="45"/>
  <c r="AW23" i="58"/>
  <c r="N23" i="58"/>
  <c r="BB122" i="45"/>
  <c r="O122" i="45"/>
  <c r="AI122" i="45"/>
  <c r="AK122" i="45"/>
  <c r="AX138" i="57"/>
  <c r="X138" i="57"/>
  <c r="AG119" i="58"/>
  <c r="P119" i="58"/>
  <c r="AT119" i="58"/>
  <c r="V119" i="58"/>
  <c r="AO119" i="58"/>
  <c r="BB126" i="44"/>
  <c r="AA126" i="44"/>
  <c r="K164" i="44"/>
  <c r="P116" i="53"/>
  <c r="J131" i="32"/>
  <c r="L115" i="45"/>
  <c r="BF84" i="58"/>
  <c r="BA84" i="58"/>
  <c r="J128" i="53"/>
  <c r="AM128" i="53"/>
  <c r="BD91" i="45"/>
  <c r="AV139" i="44"/>
  <c r="AJ139" i="44"/>
  <c r="P77" i="45"/>
  <c r="V102" i="44"/>
  <c r="AZ102" i="44"/>
  <c r="L131" i="56"/>
  <c r="T82" i="58"/>
  <c r="AJ82" i="58"/>
  <c r="AM115" i="44"/>
  <c r="BB128" i="56"/>
  <c r="X128" i="56"/>
  <c r="BD139" i="45"/>
  <c r="AK139" i="45"/>
  <c r="AV119" i="53"/>
  <c r="AB119" i="53"/>
  <c r="AR113" i="57"/>
  <c r="AC113" i="57"/>
  <c r="N130" i="44"/>
  <c r="BF102" i="58"/>
  <c r="BE124" i="56"/>
  <c r="W124" i="56"/>
  <c r="J101" i="58"/>
  <c r="AA101" i="58"/>
  <c r="AG139" i="57"/>
  <c r="BF139" i="57"/>
  <c r="AK119" i="58"/>
  <c r="AI119" i="58"/>
  <c r="S122" i="45"/>
  <c r="AW33" i="45"/>
  <c r="AA23" i="45"/>
  <c r="AM138" i="32"/>
  <c r="AI75" i="56"/>
  <c r="P75" i="56"/>
  <c r="N95" i="44"/>
  <c r="BE95" i="44"/>
  <c r="K83" i="45"/>
  <c r="AT83" i="45"/>
  <c r="AC83" i="45"/>
  <c r="AW23" i="44"/>
  <c r="AG23" i="44"/>
  <c r="AZ113" i="58"/>
  <c r="L113" i="58"/>
  <c r="AT94" i="58"/>
  <c r="AJ126" i="44"/>
  <c r="AR126" i="44"/>
  <c r="BA126" i="44"/>
  <c r="K126" i="44"/>
  <c r="BA93" i="32"/>
  <c r="S102" i="53"/>
  <c r="AJ131" i="32"/>
  <c r="AB75" i="44"/>
  <c r="AZ75" i="44"/>
  <c r="X88" i="44"/>
  <c r="BB115" i="45"/>
  <c r="AA115" i="45"/>
  <c r="AA111" i="45" s="1"/>
  <c r="N84" i="58"/>
  <c r="AC84" i="58"/>
  <c r="AN84" i="58"/>
  <c r="AK101" i="45"/>
  <c r="AF128" i="53"/>
  <c r="AI128" i="53"/>
  <c r="AR128" i="53"/>
  <c r="AW128" i="53"/>
  <c r="AF90" i="53"/>
  <c r="BA139" i="44"/>
  <c r="BF139" i="44"/>
  <c r="T139" i="44"/>
  <c r="AE139" i="44"/>
  <c r="L132" i="44"/>
  <c r="AZ132" i="44"/>
  <c r="BA77" i="53"/>
  <c r="AJ77" i="45"/>
  <c r="BA164" i="56"/>
  <c r="AC120" i="58"/>
  <c r="K102" i="44"/>
  <c r="AK102" i="44"/>
  <c r="BF102" i="44"/>
  <c r="T102" i="44"/>
  <c r="AX82" i="58"/>
  <c r="V82" i="58"/>
  <c r="K82" i="58"/>
  <c r="AO82" i="58"/>
  <c r="S88" i="45"/>
  <c r="BB88" i="45"/>
  <c r="AE115" i="44"/>
  <c r="W128" i="56"/>
  <c r="V128" i="56"/>
  <c r="AR128" i="56"/>
  <c r="AZ128" i="56"/>
  <c r="X90" i="45"/>
  <c r="J161" i="53"/>
  <c r="AT139" i="45"/>
  <c r="X139" i="45"/>
  <c r="AI139" i="45"/>
  <c r="N132" i="56"/>
  <c r="AM132" i="56"/>
  <c r="P119" i="53"/>
  <c r="AO119" i="53"/>
  <c r="BB119" i="53"/>
  <c r="R119" i="53"/>
  <c r="AW113" i="57"/>
  <c r="BF113" i="57"/>
  <c r="O113" i="57"/>
  <c r="AI113" i="57"/>
  <c r="AN130" i="44"/>
  <c r="AZ164" i="53"/>
  <c r="T32" i="58"/>
  <c r="AB124" i="56"/>
  <c r="AV124" i="56"/>
  <c r="R124" i="56"/>
  <c r="BB101" i="58"/>
  <c r="N101" i="58"/>
  <c r="X101" i="58"/>
  <c r="BA101" i="58"/>
  <c r="AA90" i="32"/>
  <c r="AO139" i="57"/>
  <c r="AX139" i="57"/>
  <c r="BD139" i="57"/>
  <c r="BF83" i="45"/>
  <c r="AE83" i="45"/>
  <c r="BD119" i="58"/>
  <c r="AS119" i="58"/>
  <c r="AC119" i="58"/>
  <c r="T130" i="56"/>
  <c r="AO122" i="45"/>
  <c r="AV102" i="57"/>
  <c r="AC138" i="57"/>
  <c r="AB23" i="44"/>
  <c r="AC23" i="58"/>
  <c r="BA78" i="57"/>
  <c r="V78" i="57"/>
  <c r="AT78" i="57"/>
  <c r="K62" i="53"/>
  <c r="AF62" i="53"/>
  <c r="AC201" i="53"/>
  <c r="AC200" i="53" s="1"/>
  <c r="J201" i="53"/>
  <c r="W201" i="53"/>
  <c r="BA201" i="53"/>
  <c r="BA200" i="53" s="1"/>
  <c r="BB201" i="53"/>
  <c r="BB200" i="53" s="1"/>
  <c r="AR201" i="53"/>
  <c r="AO201" i="53"/>
  <c r="AE201" i="53"/>
  <c r="AE200" i="53" s="1"/>
  <c r="R201" i="53"/>
  <c r="R200" i="53" s="1"/>
  <c r="P201" i="53"/>
  <c r="P200" i="53" s="1"/>
  <c r="AB201" i="53"/>
  <c r="AG201" i="53"/>
  <c r="AG200" i="53" s="1"/>
  <c r="V201" i="53"/>
  <c r="V200" i="53" s="1"/>
  <c r="T201" i="53"/>
  <c r="O201" i="53"/>
  <c r="AS201" i="53"/>
  <c r="AX201" i="53"/>
  <c r="AX200" i="53" s="1"/>
  <c r="AJ201" i="53"/>
  <c r="AJ200" i="53" s="1"/>
  <c r="AK201" i="53"/>
  <c r="AK200" i="53" s="1"/>
  <c r="AZ201" i="53"/>
  <c r="AM201" i="53"/>
  <c r="AM200" i="53" s="1"/>
  <c r="N201" i="53"/>
  <c r="BE201" i="53"/>
  <c r="BE200" i="53" s="1"/>
  <c r="AT201" i="53"/>
  <c r="AT200" i="53" s="1"/>
  <c r="K201" i="53"/>
  <c r="K200" i="53" s="1"/>
  <c r="AV201" i="53"/>
  <c r="AI201" i="53"/>
  <c r="X201" i="53"/>
  <c r="X200" i="53" s="1"/>
  <c r="AW201" i="53"/>
  <c r="AW200" i="53" s="1"/>
  <c r="AA201" i="53"/>
  <c r="AA200" i="53" s="1"/>
  <c r="BD201" i="53"/>
  <c r="BD200" i="53" s="1"/>
  <c r="AF201" i="53"/>
  <c r="AF200" i="53" s="1"/>
  <c r="S201" i="53"/>
  <c r="S200" i="53" s="1"/>
  <c r="AN201" i="53"/>
  <c r="AN200" i="53" s="1"/>
  <c r="BF201" i="53"/>
  <c r="BF200" i="53" s="1"/>
  <c r="L201" i="53"/>
  <c r="L200" i="53" s="1"/>
  <c r="H200" i="53"/>
  <c r="X130" i="57"/>
  <c r="BF130" i="57"/>
  <c r="O90" i="58"/>
  <c r="BF90" i="58"/>
  <c r="AW90" i="58"/>
  <c r="AO90" i="58"/>
  <c r="W60" i="58"/>
  <c r="AI60" i="58"/>
  <c r="T60" i="58"/>
  <c r="AO60" i="58"/>
  <c r="AZ62" i="45"/>
  <c r="AX62" i="45"/>
  <c r="AF90" i="56"/>
  <c r="L90" i="56"/>
  <c r="AC90" i="56"/>
  <c r="V90" i="56"/>
  <c r="AG90" i="56"/>
  <c r="J90" i="56"/>
  <c r="BA102" i="57"/>
  <c r="BB102" i="57"/>
  <c r="AR102" i="57"/>
  <c r="AG102" i="57"/>
  <c r="AJ102" i="57"/>
  <c r="AC102" i="57"/>
  <c r="AZ102" i="57"/>
  <c r="V102" i="57"/>
  <c r="K102" i="57"/>
  <c r="T102" i="57"/>
  <c r="O102" i="57"/>
  <c r="AS102" i="57"/>
  <c r="AX102" i="57"/>
  <c r="AM102" i="57"/>
  <c r="AT102" i="57"/>
  <c r="AO102" i="57"/>
  <c r="AB102" i="57"/>
  <c r="BF102" i="57"/>
  <c r="AK102" i="57"/>
  <c r="R102" i="57"/>
  <c r="S102" i="57"/>
  <c r="AN102" i="57"/>
  <c r="AE102" i="57"/>
  <c r="N102" i="57"/>
  <c r="BE102" i="57"/>
  <c r="AW102" i="57"/>
  <c r="J102" i="57"/>
  <c r="AX102" i="58"/>
  <c r="N102" i="58"/>
  <c r="AT102" i="58"/>
  <c r="AM102" i="58"/>
  <c r="AG102" i="58"/>
  <c r="AJ102" i="58"/>
  <c r="V102" i="58"/>
  <c r="T102" i="58"/>
  <c r="AW102" i="58"/>
  <c r="P102" i="58"/>
  <c r="S102" i="58"/>
  <c r="L102" i="58"/>
  <c r="AR102" i="58"/>
  <c r="BE102" i="58"/>
  <c r="AI102" i="58"/>
  <c r="AC102" i="58"/>
  <c r="AZ102" i="58"/>
  <c r="AE102" i="58"/>
  <c r="AK33" i="45"/>
  <c r="AA33" i="45"/>
  <c r="K33" i="45"/>
  <c r="P33" i="45"/>
  <c r="BA33" i="45"/>
  <c r="BB33" i="45"/>
  <c r="AR33" i="45"/>
  <c r="AX33" i="45"/>
  <c r="AJ33" i="45"/>
  <c r="AT33" i="45"/>
  <c r="AB33" i="45"/>
  <c r="AG33" i="45"/>
  <c r="W33" i="45"/>
  <c r="V33" i="45"/>
  <c r="L33" i="45"/>
  <c r="AS33" i="45"/>
  <c r="BE33" i="45"/>
  <c r="BD33" i="45"/>
  <c r="AZ33" i="45"/>
  <c r="AM33" i="45"/>
  <c r="O33" i="45"/>
  <c r="X33" i="45"/>
  <c r="J33" i="45"/>
  <c r="M33" i="45" s="1"/>
  <c r="AV33" i="45"/>
  <c r="AI33" i="45"/>
  <c r="AE33" i="45"/>
  <c r="BF77" i="45"/>
  <c r="X77" i="45"/>
  <c r="K90" i="56"/>
  <c r="X130" i="44"/>
  <c r="K130" i="44"/>
  <c r="AE130" i="44"/>
  <c r="BD102" i="58"/>
  <c r="AK102" i="58"/>
  <c r="K130" i="53"/>
  <c r="AI102" i="57"/>
  <c r="AO33" i="45"/>
  <c r="L23" i="45"/>
  <c r="R106" i="44"/>
  <c r="J106" i="44"/>
  <c r="AE34" i="44"/>
  <c r="BD34" i="44"/>
  <c r="AM34" i="44"/>
  <c r="AC75" i="56"/>
  <c r="L75" i="56"/>
  <c r="BF75" i="56"/>
  <c r="AV75" i="56"/>
  <c r="AT75" i="56"/>
  <c r="AF75" i="56"/>
  <c r="J75" i="56"/>
  <c r="BE75" i="56"/>
  <c r="BD75" i="56"/>
  <c r="BB75" i="56"/>
  <c r="AZ75" i="56"/>
  <c r="AN75" i="56"/>
  <c r="AA75" i="56"/>
  <c r="T75" i="56"/>
  <c r="AX118" i="44"/>
  <c r="T118" i="44"/>
  <c r="AO118" i="44"/>
  <c r="S118" i="44"/>
  <c r="AB118" i="44"/>
  <c r="L118" i="44"/>
  <c r="R75" i="44"/>
  <c r="AG75" i="44"/>
  <c r="AT75" i="44"/>
  <c r="BF118" i="44"/>
  <c r="R31" i="45"/>
  <c r="AZ77" i="45"/>
  <c r="N77" i="45"/>
  <c r="AF77" i="45"/>
  <c r="BE90" i="56"/>
  <c r="S130" i="44"/>
  <c r="BB130" i="44"/>
  <c r="AS130" i="44"/>
  <c r="BB102" i="58"/>
  <c r="BA102" i="58"/>
  <c r="J102" i="58"/>
  <c r="AF102" i="58"/>
  <c r="AN102" i="58"/>
  <c r="BB90" i="57"/>
  <c r="BF78" i="57"/>
  <c r="J130" i="53"/>
  <c r="P102" i="57"/>
  <c r="AA102" i="57"/>
  <c r="N75" i="56"/>
  <c r="R33" i="45"/>
  <c r="AN33" i="45"/>
  <c r="BB23" i="45"/>
  <c r="R137" i="53"/>
  <c r="AF137" i="53"/>
  <c r="K137" i="53"/>
  <c r="T137" i="53"/>
  <c r="H136" i="53"/>
  <c r="AB106" i="58"/>
  <c r="O106" i="58"/>
  <c r="AT121" i="44"/>
  <c r="P121" i="44"/>
  <c r="AZ163" i="44"/>
  <c r="J163" i="44"/>
  <c r="L52" i="56"/>
  <c r="AB52" i="56"/>
  <c r="K124" i="58"/>
  <c r="V124" i="58"/>
  <c r="AW130" i="44"/>
  <c r="AR130" i="44"/>
  <c r="AF130" i="44"/>
  <c r="AM130" i="44"/>
  <c r="L130" i="44"/>
  <c r="AT130" i="44"/>
  <c r="AX130" i="44"/>
  <c r="AG130" i="44"/>
  <c r="BA130" i="44"/>
  <c r="H129" i="44"/>
  <c r="O130" i="44"/>
  <c r="J130" i="44"/>
  <c r="AV130" i="44"/>
  <c r="AA130" i="44"/>
  <c r="AO130" i="44"/>
  <c r="AJ130" i="44"/>
  <c r="AJ129" i="44" s="1"/>
  <c r="AZ130" i="44"/>
  <c r="BD130" i="44"/>
  <c r="BF130" i="44"/>
  <c r="N201" i="44"/>
  <c r="N200" i="44" s="1"/>
  <c r="BE201" i="44"/>
  <c r="BE200" i="44" s="1"/>
  <c r="AF201" i="44"/>
  <c r="AF200" i="44" s="1"/>
  <c r="AN201" i="44"/>
  <c r="AN200" i="44" s="1"/>
  <c r="K201" i="44"/>
  <c r="AJ201" i="44"/>
  <c r="AJ200" i="44" s="1"/>
  <c r="V201" i="44"/>
  <c r="P201" i="44"/>
  <c r="P200" i="44" s="1"/>
  <c r="W201" i="44"/>
  <c r="W200" i="44" s="1"/>
  <c r="AO201" i="44"/>
  <c r="AO200" i="44" s="1"/>
  <c r="AB201" i="44"/>
  <c r="AB200" i="44" s="1"/>
  <c r="BB201" i="44"/>
  <c r="BB200" i="44" s="1"/>
  <c r="BF201" i="44"/>
  <c r="BF200" i="44" s="1"/>
  <c r="H200" i="44"/>
  <c r="BD201" i="44"/>
  <c r="AK201" i="44"/>
  <c r="AK200" i="44" s="1"/>
  <c r="AV201" i="44"/>
  <c r="AA201" i="44"/>
  <c r="AC201" i="44"/>
  <c r="AC200" i="44" s="1"/>
  <c r="J201" i="44"/>
  <c r="J200" i="44" s="1"/>
  <c r="AT201" i="44"/>
  <c r="AT200" i="44" s="1"/>
  <c r="AX201" i="44"/>
  <c r="AX200" i="44" s="1"/>
  <c r="AM201" i="44"/>
  <c r="S201" i="44"/>
  <c r="S200" i="44" s="1"/>
  <c r="AG201" i="44"/>
  <c r="AG200" i="44" s="1"/>
  <c r="AR201" i="44"/>
  <c r="AI201" i="44"/>
  <c r="AS201" i="44"/>
  <c r="AS200" i="44" s="1"/>
  <c r="AE201" i="44"/>
  <c r="AE200" i="44" s="1"/>
  <c r="O201" i="44"/>
  <c r="L201" i="44"/>
  <c r="L200" i="44" s="1"/>
  <c r="AZ201" i="44"/>
  <c r="T201" i="44"/>
  <c r="T200" i="44" s="1"/>
  <c r="AW201" i="44"/>
  <c r="AW200" i="44" s="1"/>
  <c r="R201" i="44"/>
  <c r="BA201" i="44"/>
  <c r="BA200" i="44" s="1"/>
  <c r="AV130" i="53"/>
  <c r="AK130" i="53"/>
  <c r="S130" i="53"/>
  <c r="BB130" i="53"/>
  <c r="AC130" i="53"/>
  <c r="AI90" i="57"/>
  <c r="AA90" i="57"/>
  <c r="BF90" i="57"/>
  <c r="AR90" i="57"/>
  <c r="W90" i="57"/>
  <c r="AC60" i="75"/>
  <c r="W60" i="75"/>
  <c r="L60" i="75"/>
  <c r="AS60" i="75"/>
  <c r="X60" i="75"/>
  <c r="AA60" i="75"/>
  <c r="AM60" i="75"/>
  <c r="BA60" i="75"/>
  <c r="BF60" i="75"/>
  <c r="BE60" i="75"/>
  <c r="AS209" i="75"/>
  <c r="P209" i="75"/>
  <c r="BB209" i="75"/>
  <c r="AC209" i="75"/>
  <c r="BF209" i="75"/>
  <c r="T209" i="75"/>
  <c r="AR209" i="75"/>
  <c r="AF209" i="75"/>
  <c r="AV77" i="45"/>
  <c r="AX77" i="45"/>
  <c r="AR77" i="45"/>
  <c r="AT77" i="45"/>
  <c r="AA77" i="45"/>
  <c r="S77" i="45"/>
  <c r="W77" i="45"/>
  <c r="J77" i="45"/>
  <c r="L77" i="45"/>
  <c r="BA77" i="45"/>
  <c r="BE77" i="45"/>
  <c r="AS77" i="45"/>
  <c r="AU77" i="45" s="1"/>
  <c r="AW77" i="45"/>
  <c r="AM77" i="45"/>
  <c r="AO77" i="45"/>
  <c r="AK77" i="45"/>
  <c r="K77" i="45"/>
  <c r="O77" i="45"/>
  <c r="AZ23" i="45"/>
  <c r="AT23" i="45"/>
  <c r="AV23" i="45"/>
  <c r="AN23" i="45"/>
  <c r="AI23" i="45"/>
  <c r="AC23" i="45"/>
  <c r="O23" i="45"/>
  <c r="N23" i="45"/>
  <c r="BE23" i="45"/>
  <c r="J23" i="45"/>
  <c r="AW23" i="45"/>
  <c r="BA23" i="45"/>
  <c r="BF23" i="45"/>
  <c r="AR23" i="45"/>
  <c r="AF23" i="45"/>
  <c r="AE23" i="45"/>
  <c r="S23" i="45"/>
  <c r="X23" i="45"/>
  <c r="K23" i="45"/>
  <c r="V23" i="45"/>
  <c r="AS23" i="45"/>
  <c r="AJ23" i="45"/>
  <c r="AK23" i="45"/>
  <c r="AG23" i="45"/>
  <c r="R23" i="45"/>
  <c r="BD23" i="45"/>
  <c r="BG23" i="45" s="1"/>
  <c r="AG77" i="45"/>
  <c r="T77" i="45"/>
  <c r="AC77" i="45"/>
  <c r="AE134" i="45"/>
  <c r="T130" i="44"/>
  <c r="V130" i="44"/>
  <c r="AS102" i="58"/>
  <c r="K102" i="58"/>
  <c r="AO102" i="58"/>
  <c r="P90" i="57"/>
  <c r="X78" i="57"/>
  <c r="P130" i="53"/>
  <c r="L102" i="57"/>
  <c r="BF33" i="45"/>
  <c r="AM23" i="45"/>
  <c r="T35" i="53"/>
  <c r="X35" i="53"/>
  <c r="BB35" i="53"/>
  <c r="AT35" i="53"/>
  <c r="AR17" i="58"/>
  <c r="AE17" i="58"/>
  <c r="AO33" i="53"/>
  <c r="P33" i="53"/>
  <c r="AV33" i="53"/>
  <c r="AS32" i="58"/>
  <c r="AG32" i="58"/>
  <c r="AC32" i="58"/>
  <c r="AF32" i="58"/>
  <c r="X32" i="58"/>
  <c r="R32" i="58"/>
  <c r="AE75" i="44"/>
  <c r="AN75" i="44"/>
  <c r="X75" i="44"/>
  <c r="J75" i="44"/>
  <c r="O75" i="44"/>
  <c r="Q75" i="44" s="1"/>
  <c r="AV75" i="44"/>
  <c r="BE75" i="44"/>
  <c r="AI75" i="44"/>
  <c r="AC75" i="44"/>
  <c r="BA75" i="44"/>
  <c r="AO75" i="44"/>
  <c r="AA75" i="44"/>
  <c r="AF75" i="44"/>
  <c r="T75" i="44"/>
  <c r="S75" i="44"/>
  <c r="BF75" i="44"/>
  <c r="AR75" i="44"/>
  <c r="AW75" i="44"/>
  <c r="AK32" i="32"/>
  <c r="BF32" i="32"/>
  <c r="AS32" i="32"/>
  <c r="V32" i="32"/>
  <c r="O31" i="45"/>
  <c r="AW31" i="45"/>
  <c r="AO31" i="45"/>
  <c r="AV31" i="45"/>
  <c r="AI93" i="32"/>
  <c r="S35" i="53"/>
  <c r="K75" i="44"/>
  <c r="V75" i="44"/>
  <c r="AK75" i="44"/>
  <c r="AX75" i="44"/>
  <c r="BB118" i="44"/>
  <c r="AN31" i="45"/>
  <c r="AI77" i="45"/>
  <c r="BD77" i="45"/>
  <c r="R77" i="45"/>
  <c r="V77" i="45"/>
  <c r="BD90" i="56"/>
  <c r="AT90" i="56"/>
  <c r="P130" i="44"/>
  <c r="W130" i="44"/>
  <c r="AI130" i="44"/>
  <c r="AB130" i="44"/>
  <c r="AA32" i="58"/>
  <c r="R102" i="58"/>
  <c r="X102" i="58"/>
  <c r="AA102" i="58"/>
  <c r="AV102" i="58"/>
  <c r="AK90" i="57"/>
  <c r="AV90" i="57"/>
  <c r="AX130" i="53"/>
  <c r="BD102" i="57"/>
  <c r="AF102" i="57"/>
  <c r="R75" i="56"/>
  <c r="S33" i="45"/>
  <c r="AF33" i="45"/>
  <c r="T33" i="45"/>
  <c r="AX23" i="45"/>
  <c r="W23" i="45"/>
  <c r="AB23" i="45"/>
  <c r="X201" i="44"/>
  <c r="X200" i="44" s="1"/>
  <c r="AB23" i="58"/>
  <c r="K23" i="58"/>
  <c r="BA23" i="58"/>
  <c r="AI23" i="58"/>
  <c r="P23" i="58"/>
  <c r="BE23" i="58"/>
  <c r="L23" i="58"/>
  <c r="R23" i="58"/>
  <c r="AR23" i="58"/>
  <c r="AE23" i="58"/>
  <c r="V23" i="58"/>
  <c r="BF23" i="58"/>
  <c r="S23" i="58"/>
  <c r="AA23" i="58"/>
  <c r="AD23" i="58" s="1"/>
  <c r="W23" i="58"/>
  <c r="T23" i="58"/>
  <c r="L64" i="53"/>
  <c r="W64" i="53"/>
  <c r="X64" i="53"/>
  <c r="BA64" i="53"/>
  <c r="AB64" i="53"/>
  <c r="AZ64" i="53"/>
  <c r="S64" i="53"/>
  <c r="N64" i="53"/>
  <c r="J64" i="32"/>
  <c r="N64" i="32"/>
  <c r="AF64" i="32"/>
  <c r="AF131" i="32"/>
  <c r="L131" i="32"/>
  <c r="AC131" i="32"/>
  <c r="AR131" i="32"/>
  <c r="BB131" i="32"/>
  <c r="X131" i="32"/>
  <c r="AM131" i="32"/>
  <c r="AT131" i="32"/>
  <c r="K131" i="32"/>
  <c r="BE131" i="32"/>
  <c r="AB128" i="53"/>
  <c r="AX128" i="53"/>
  <c r="AK128" i="53"/>
  <c r="AN128" i="53"/>
  <c r="O128" i="53"/>
  <c r="P128" i="53"/>
  <c r="V128" i="53"/>
  <c r="AJ128" i="53"/>
  <c r="S128" i="53"/>
  <c r="AZ128" i="53"/>
  <c r="BC128" i="53" s="1"/>
  <c r="X128" i="53"/>
  <c r="AV128" i="53"/>
  <c r="R128" i="53"/>
  <c r="U128" i="53" s="1"/>
  <c r="AG128" i="53"/>
  <c r="AO128" i="53"/>
  <c r="L128" i="53"/>
  <c r="W128" i="53"/>
  <c r="AS128" i="53"/>
  <c r="AW126" i="44"/>
  <c r="AZ126" i="44"/>
  <c r="AN126" i="44"/>
  <c r="AM126" i="44"/>
  <c r="AC126" i="44"/>
  <c r="AD126" i="44" s="1"/>
  <c r="O126" i="44"/>
  <c r="R126" i="44"/>
  <c r="X126" i="44"/>
  <c r="Y126" i="44" s="1"/>
  <c r="N126" i="44"/>
  <c r="T126" i="44"/>
  <c r="J126" i="44"/>
  <c r="BF126" i="44"/>
  <c r="AV126" i="44"/>
  <c r="AY126" i="44" s="1"/>
  <c r="AF126" i="44"/>
  <c r="AI126" i="44"/>
  <c r="AO126" i="44"/>
  <c r="AE126" i="44"/>
  <c r="S126" i="44"/>
  <c r="AX102" i="44"/>
  <c r="BA102" i="44"/>
  <c r="AT102" i="44"/>
  <c r="BD102" i="44"/>
  <c r="AN102" i="44"/>
  <c r="W102" i="44"/>
  <c r="Y102" i="44" s="1"/>
  <c r="J102" i="44"/>
  <c r="L102" i="44"/>
  <c r="AA102" i="44"/>
  <c r="BE102" i="44"/>
  <c r="AB102" i="44"/>
  <c r="AW102" i="44"/>
  <c r="S102" i="44"/>
  <c r="AO102" i="44"/>
  <c r="AV102" i="44"/>
  <c r="AF102" i="44"/>
  <c r="O102" i="44"/>
  <c r="AS102" i="44"/>
  <c r="AT128" i="56"/>
  <c r="BD128" i="56"/>
  <c r="BE128" i="56"/>
  <c r="AV128" i="56"/>
  <c r="AK128" i="56"/>
  <c r="AA128" i="56"/>
  <c r="R128" i="56"/>
  <c r="AJ128" i="56"/>
  <c r="P128" i="56"/>
  <c r="L128" i="56"/>
  <c r="AE128" i="56"/>
  <c r="BF128" i="56"/>
  <c r="K128" i="56"/>
  <c r="AW128" i="56"/>
  <c r="BA128" i="56"/>
  <c r="AX128" i="56"/>
  <c r="AG128" i="56"/>
  <c r="AM128" i="56"/>
  <c r="AP128" i="56" s="1"/>
  <c r="J60" i="32"/>
  <c r="AK60" i="32"/>
  <c r="AS295" i="75"/>
  <c r="AT295" i="75"/>
  <c r="BE50" i="75"/>
  <c r="N50" i="75"/>
  <c r="AE50" i="75"/>
  <c r="L50" i="75"/>
  <c r="V50" i="75"/>
  <c r="BA50" i="75"/>
  <c r="T50" i="75"/>
  <c r="AJ50" i="75"/>
  <c r="AC50" i="75"/>
  <c r="AT50" i="75"/>
  <c r="BD50" i="75"/>
  <c r="P50" i="75"/>
  <c r="BB50" i="75"/>
  <c r="W50" i="75"/>
  <c r="R50" i="75"/>
  <c r="J50" i="75"/>
  <c r="AG50" i="75"/>
  <c r="AF50" i="75"/>
  <c r="S50" i="75"/>
  <c r="AN50" i="75"/>
  <c r="AW50" i="75"/>
  <c r="O50" i="75"/>
  <c r="AB50" i="75"/>
  <c r="AV50" i="75"/>
  <c r="AA50" i="75"/>
  <c r="AZ50" i="75"/>
  <c r="BF50" i="75"/>
  <c r="X50" i="75"/>
  <c r="AM50" i="75"/>
  <c r="AS50" i="75"/>
  <c r="K50" i="75"/>
  <c r="AO50" i="75"/>
  <c r="AR50" i="75"/>
  <c r="AX50" i="75"/>
  <c r="AI50" i="75"/>
  <c r="AK158" i="75"/>
  <c r="AV158" i="75"/>
  <c r="AB20" i="58"/>
  <c r="R20" i="58"/>
  <c r="X20" i="58"/>
  <c r="X20" i="57"/>
  <c r="AW20" i="57"/>
  <c r="BD211" i="58"/>
  <c r="BD210" i="58" s="1"/>
  <c r="T211" i="58"/>
  <c r="K211" i="58"/>
  <c r="K210" i="58" s="1"/>
  <c r="BA211" i="58"/>
  <c r="BA210" i="58" s="1"/>
  <c r="AM26" i="75"/>
  <c r="AZ26" i="75"/>
  <c r="AS26" i="75"/>
  <c r="W26" i="75"/>
  <c r="X26" i="75"/>
  <c r="AB26" i="75"/>
  <c r="AF26" i="75"/>
  <c r="BE26" i="75"/>
  <c r="J26" i="75"/>
  <c r="P26" i="75"/>
  <c r="T26" i="75"/>
  <c r="N26" i="75"/>
  <c r="AC26" i="75"/>
  <c r="AT26" i="75"/>
  <c r="AJ26" i="75"/>
  <c r="BB26" i="75"/>
  <c r="AG26" i="75"/>
  <c r="AK26" i="75"/>
  <c r="V91" i="45"/>
  <c r="P91" i="45"/>
  <c r="AS91" i="45"/>
  <c r="AW91" i="45"/>
  <c r="X91" i="45"/>
  <c r="BA91" i="45"/>
  <c r="AW77" i="58"/>
  <c r="V77" i="58"/>
  <c r="W77" i="58"/>
  <c r="AK91" i="53"/>
  <c r="AF91" i="53"/>
  <c r="R91" i="53"/>
  <c r="AG122" i="45"/>
  <c r="AJ122" i="45"/>
  <c r="R122" i="45"/>
  <c r="L122" i="45"/>
  <c r="BD122" i="45"/>
  <c r="AX122" i="45"/>
  <c r="AS122" i="45"/>
  <c r="AV122" i="45"/>
  <c r="V122" i="45"/>
  <c r="BE122" i="45"/>
  <c r="AM122" i="45"/>
  <c r="AC122" i="45"/>
  <c r="AB122" i="45"/>
  <c r="N122" i="45"/>
  <c r="W122" i="45"/>
  <c r="AZ122" i="45"/>
  <c r="AT122" i="45"/>
  <c r="AF122" i="45"/>
  <c r="K122" i="45"/>
  <c r="BA122" i="45"/>
  <c r="AE122" i="45"/>
  <c r="AA122" i="45"/>
  <c r="BF122" i="45"/>
  <c r="AW122" i="45"/>
  <c r="AN122" i="45"/>
  <c r="J122" i="45"/>
  <c r="T122" i="45"/>
  <c r="BE185" i="75"/>
  <c r="BA185" i="75"/>
  <c r="AX185" i="75"/>
  <c r="N185" i="75"/>
  <c r="AV185" i="75"/>
  <c r="S185" i="75"/>
  <c r="AX115" i="44"/>
  <c r="K115" i="44"/>
  <c r="AI115" i="44"/>
  <c r="AO115" i="44"/>
  <c r="O115" i="44"/>
  <c r="AK115" i="44"/>
  <c r="AZ115" i="44"/>
  <c r="AA115" i="44"/>
  <c r="V115" i="44"/>
  <c r="AX68" i="58"/>
  <c r="BE68" i="58"/>
  <c r="P68" i="58"/>
  <c r="AG68" i="58"/>
  <c r="AR68" i="53"/>
  <c r="X68" i="53"/>
  <c r="AJ68" i="53"/>
  <c r="V68" i="53"/>
  <c r="H201" i="24"/>
  <c r="R201" i="24" s="1"/>
  <c r="R202" i="24"/>
  <c r="BA138" i="57"/>
  <c r="L138" i="57"/>
  <c r="N138" i="57"/>
  <c r="T138" i="57"/>
  <c r="AK138" i="57"/>
  <c r="O138" i="57"/>
  <c r="K138" i="57"/>
  <c r="AS138" i="57"/>
  <c r="AO138" i="57"/>
  <c r="S138" i="57"/>
  <c r="BF138" i="57"/>
  <c r="J138" i="57"/>
  <c r="AE138" i="57"/>
  <c r="AJ138" i="57"/>
  <c r="AR138" i="57"/>
  <c r="BE115" i="45"/>
  <c r="AG115" i="45"/>
  <c r="AV115" i="45"/>
  <c r="T115" i="45"/>
  <c r="AW115" i="45"/>
  <c r="N115" i="45"/>
  <c r="AE115" i="45"/>
  <c r="P115" i="45"/>
  <c r="AF115" i="45"/>
  <c r="AC115" i="45"/>
  <c r="AG172" i="75"/>
  <c r="BD172" i="75"/>
  <c r="K172" i="75"/>
  <c r="AX172" i="75"/>
  <c r="AN172" i="75"/>
  <c r="V113" i="57"/>
  <c r="P113" i="57"/>
  <c r="AZ113" i="57"/>
  <c r="BC113" i="57" s="1"/>
  <c r="AT113" i="57"/>
  <c r="AJ113" i="57"/>
  <c r="AO113" i="57"/>
  <c r="AA113" i="57"/>
  <c r="K113" i="57"/>
  <c r="T113" i="57"/>
  <c r="AM113" i="57"/>
  <c r="AG113" i="57"/>
  <c r="W113" i="57"/>
  <c r="R113" i="57"/>
  <c r="U113" i="57" s="1"/>
  <c r="L113" i="57"/>
  <c r="AV113" i="57"/>
  <c r="BE113" i="57"/>
  <c r="AB113" i="57"/>
  <c r="AK113" i="57"/>
  <c r="T170" i="75"/>
  <c r="AE170" i="75"/>
  <c r="BF170" i="75"/>
  <c r="X170" i="75"/>
  <c r="AW170" i="75"/>
  <c r="AS170" i="75"/>
  <c r="BB170" i="75"/>
  <c r="R170" i="75"/>
  <c r="AA170" i="75"/>
  <c r="AT170" i="75"/>
  <c r="AO170" i="75"/>
  <c r="AR170" i="75"/>
  <c r="AC170" i="75"/>
  <c r="BA170" i="75"/>
  <c r="P170" i="75"/>
  <c r="AI170" i="75"/>
  <c r="AJ170" i="75"/>
  <c r="K170" i="75"/>
  <c r="AG275" i="75"/>
  <c r="BE275" i="75"/>
  <c r="AK275" i="75"/>
  <c r="BD275" i="75"/>
  <c r="BB275" i="75"/>
  <c r="J275" i="75"/>
  <c r="O275" i="75"/>
  <c r="AM275" i="75"/>
  <c r="BA275" i="75"/>
  <c r="W275" i="75"/>
  <c r="AB275" i="75"/>
  <c r="AA275" i="75"/>
  <c r="AJ275" i="75"/>
  <c r="S275" i="75"/>
  <c r="AZ275" i="75"/>
  <c r="AW275" i="75"/>
  <c r="AF275" i="75"/>
  <c r="P139" i="45"/>
  <c r="J139" i="45"/>
  <c r="L139" i="45"/>
  <c r="BA139" i="45"/>
  <c r="BC139" i="45" s="1"/>
  <c r="AX139" i="45"/>
  <c r="AR139" i="45"/>
  <c r="AF139" i="45"/>
  <c r="T139" i="45"/>
  <c r="K139" i="45"/>
  <c r="AJ139" i="45"/>
  <c r="W139" i="45"/>
  <c r="AB139" i="45"/>
  <c r="O139" i="45"/>
  <c r="V139" i="45"/>
  <c r="BE139" i="45"/>
  <c r="AS139" i="45"/>
  <c r="AC139" i="45"/>
  <c r="AA139" i="45"/>
  <c r="AK139" i="57"/>
  <c r="AC139" i="57"/>
  <c r="AB139" i="57"/>
  <c r="X139" i="57"/>
  <c r="R139" i="57"/>
  <c r="T139" i="57"/>
  <c r="N139" i="57"/>
  <c r="AZ139" i="57"/>
  <c r="AR139" i="57"/>
  <c r="AV139" i="57"/>
  <c r="BA139" i="57"/>
  <c r="AI139" i="57"/>
  <c r="AN139" i="57"/>
  <c r="AE139" i="57"/>
  <c r="AF139" i="57"/>
  <c r="S139" i="57"/>
  <c r="P139" i="57"/>
  <c r="J139" i="57"/>
  <c r="BG193" i="57"/>
  <c r="AM153" i="53"/>
  <c r="AK153" i="53"/>
  <c r="L82" i="58"/>
  <c r="AT82" i="58"/>
  <c r="BE82" i="58"/>
  <c r="AB82" i="58"/>
  <c r="AK82" i="58"/>
  <c r="AA82" i="58"/>
  <c r="AG82" i="58"/>
  <c r="W82" i="58"/>
  <c r="Y82" i="58" s="1"/>
  <c r="R82" i="58"/>
  <c r="AC82" i="58"/>
  <c r="O82" i="58"/>
  <c r="N82" i="58"/>
  <c r="BF82" i="58"/>
  <c r="AR82" i="58"/>
  <c r="AU82" i="58" s="1"/>
  <c r="AW82" i="58"/>
  <c r="BA82" i="58"/>
  <c r="AN82" i="58"/>
  <c r="AM82" i="58"/>
  <c r="N87" i="32"/>
  <c r="AT87" i="32"/>
  <c r="R103" i="58"/>
  <c r="AB103" i="58"/>
  <c r="P103" i="58"/>
  <c r="AZ103" i="58"/>
  <c r="AO103" i="58"/>
  <c r="AX103" i="58"/>
  <c r="L103" i="58"/>
  <c r="AC164" i="44"/>
  <c r="BF164" i="44"/>
  <c r="AG164" i="44"/>
  <c r="AW164" i="44"/>
  <c r="AM164" i="44"/>
  <c r="J164" i="44"/>
  <c r="AF116" i="53"/>
  <c r="R116" i="53"/>
  <c r="AZ116" i="53"/>
  <c r="BE116" i="53"/>
  <c r="AN116" i="53"/>
  <c r="AT141" i="32"/>
  <c r="BF141" i="32"/>
  <c r="AK141" i="32"/>
  <c r="AF141" i="32"/>
  <c r="AE115" i="32"/>
  <c r="K115" i="32"/>
  <c r="AZ115" i="32"/>
  <c r="AM81" i="44"/>
  <c r="X81" i="44"/>
  <c r="T81" i="44"/>
  <c r="BA81" i="44"/>
  <c r="BE81" i="44"/>
  <c r="BA119" i="53"/>
  <c r="AI119" i="53"/>
  <c r="AN119" i="53"/>
  <c r="X119" i="53"/>
  <c r="N119" i="53"/>
  <c r="O119" i="53"/>
  <c r="AX119" i="53"/>
  <c r="AG119" i="53"/>
  <c r="S119" i="53"/>
  <c r="BD119" i="53"/>
  <c r="BE119" i="53"/>
  <c r="AS119" i="53"/>
  <c r="AE119" i="53"/>
  <c r="AF119" i="53"/>
  <c r="T119" i="53"/>
  <c r="J119" i="53"/>
  <c r="AJ119" i="53"/>
  <c r="BF119" i="53"/>
  <c r="P139" i="44"/>
  <c r="W139" i="44"/>
  <c r="BD139" i="44"/>
  <c r="AT139" i="44"/>
  <c r="AO139" i="44"/>
  <c r="AG139" i="44"/>
  <c r="AF139" i="44"/>
  <c r="V139" i="44"/>
  <c r="N139" i="44"/>
  <c r="AI139" i="44"/>
  <c r="AA139" i="44"/>
  <c r="X139" i="44"/>
  <c r="L139" i="44"/>
  <c r="O139" i="44"/>
  <c r="AZ139" i="44"/>
  <c r="AR139" i="44"/>
  <c r="AK139" i="44"/>
  <c r="AC139" i="44"/>
  <c r="AZ144" i="56"/>
  <c r="BA144" i="56"/>
  <c r="AA144" i="56"/>
  <c r="X144" i="56"/>
  <c r="AV144" i="56"/>
  <c r="AN144" i="56"/>
  <c r="AW144" i="56"/>
  <c r="AO144" i="56"/>
  <c r="S144" i="56"/>
  <c r="AF144" i="56"/>
  <c r="AI144" i="56"/>
  <c r="T144" i="56"/>
  <c r="AR144" i="56"/>
  <c r="AJ144" i="56"/>
  <c r="O144" i="56"/>
  <c r="R144" i="56"/>
  <c r="V144" i="56"/>
  <c r="BF144" i="56"/>
  <c r="AX144" i="56"/>
  <c r="K144" i="56"/>
  <c r="AS144" i="56"/>
  <c r="AB144" i="56"/>
  <c r="W144" i="56"/>
  <c r="BE144" i="56"/>
  <c r="P144" i="56"/>
  <c r="J144" i="56"/>
  <c r="BD144" i="56"/>
  <c r="BB144" i="56"/>
  <c r="L144" i="56"/>
  <c r="N144" i="56"/>
  <c r="AE144" i="56"/>
  <c r="AM144" i="56"/>
  <c r="AC144" i="56"/>
  <c r="AK144" i="56"/>
  <c r="AT144" i="56"/>
  <c r="K119" i="58"/>
  <c r="AJ119" i="58"/>
  <c r="AV119" i="58"/>
  <c r="BF119" i="58"/>
  <c r="AN119" i="58"/>
  <c r="AB119" i="58"/>
  <c r="O119" i="58"/>
  <c r="W119" i="58"/>
  <c r="T119" i="58"/>
  <c r="L119" i="58"/>
  <c r="BB119" i="58"/>
  <c r="BA119" i="58"/>
  <c r="X119" i="58"/>
  <c r="AR119" i="58"/>
  <c r="AX119" i="58"/>
  <c r="S119" i="58"/>
  <c r="AM119" i="58"/>
  <c r="AW119" i="58"/>
  <c r="AG93" i="56"/>
  <c r="BB93" i="56"/>
  <c r="AK93" i="56"/>
  <c r="AR93" i="56"/>
  <c r="AA93" i="56"/>
  <c r="AN152" i="44"/>
  <c r="L152" i="44"/>
  <c r="X152" i="44"/>
  <c r="AT100" i="57"/>
  <c r="T100" i="57"/>
  <c r="BA100" i="57"/>
  <c r="AM116" i="57"/>
  <c r="X116" i="57"/>
  <c r="L116" i="57"/>
  <c r="R116" i="57"/>
  <c r="AJ116" i="57"/>
  <c r="AW116" i="57"/>
  <c r="AR103" i="56"/>
  <c r="AB103" i="56"/>
  <c r="AV103" i="56"/>
  <c r="AN125" i="45"/>
  <c r="AF125" i="45"/>
  <c r="AC103" i="44"/>
  <c r="AS103" i="44"/>
  <c r="T103" i="44"/>
  <c r="AS128" i="44"/>
  <c r="BD128" i="44"/>
  <c r="AW96" i="32"/>
  <c r="AR96" i="32"/>
  <c r="AI96" i="32"/>
  <c r="L96" i="32"/>
  <c r="K114" i="53"/>
  <c r="AF114" i="53"/>
  <c r="P114" i="53"/>
  <c r="R101" i="57"/>
  <c r="AK101" i="57"/>
  <c r="AV101" i="57"/>
  <c r="AO34" i="53"/>
  <c r="AS34" i="53"/>
  <c r="AZ34" i="53"/>
  <c r="AM79" i="32"/>
  <c r="AE79" i="32"/>
  <c r="AB79" i="32"/>
  <c r="S101" i="53"/>
  <c r="AR101" i="53"/>
  <c r="AO101" i="53"/>
  <c r="K131" i="56"/>
  <c r="V131" i="56"/>
  <c r="BD131" i="56"/>
  <c r="AZ131" i="56"/>
  <c r="P131" i="56"/>
  <c r="AK131" i="56"/>
  <c r="AA84" i="58"/>
  <c r="K84" i="58"/>
  <c r="V84" i="58"/>
  <c r="T84" i="58"/>
  <c r="R84" i="58"/>
  <c r="AZ84" i="58"/>
  <c r="AV84" i="58"/>
  <c r="AJ84" i="58"/>
  <c r="AO84" i="58"/>
  <c r="AB84" i="58"/>
  <c r="AM84" i="58"/>
  <c r="AK84" i="58"/>
  <c r="AI84" i="58"/>
  <c r="W84" i="58"/>
  <c r="P84" i="58"/>
  <c r="L84" i="58"/>
  <c r="AT84" i="58"/>
  <c r="BE84" i="58"/>
  <c r="BD124" i="56"/>
  <c r="AX124" i="56"/>
  <c r="AS124" i="56"/>
  <c r="AF124" i="56"/>
  <c r="AE124" i="56"/>
  <c r="S124" i="56"/>
  <c r="X124" i="56"/>
  <c r="J124" i="56"/>
  <c r="BB124" i="56"/>
  <c r="V124" i="56"/>
  <c r="P124" i="56"/>
  <c r="AZ124" i="56"/>
  <c r="AT124" i="56"/>
  <c r="AJ124" i="56"/>
  <c r="AO124" i="56"/>
  <c r="AA124" i="56"/>
  <c r="K124" i="56"/>
  <c r="T124" i="56"/>
  <c r="T101" i="58"/>
  <c r="AT101" i="58"/>
  <c r="AS101" i="58"/>
  <c r="AK101" i="58"/>
  <c r="S101" i="58"/>
  <c r="AC101" i="58"/>
  <c r="AI101" i="58"/>
  <c r="AG101" i="58"/>
  <c r="P101" i="58"/>
  <c r="AE101" i="58"/>
  <c r="AH101" i="58" s="1"/>
  <c r="AN101" i="58"/>
  <c r="O101" i="58"/>
  <c r="L101" i="58"/>
  <c r="AJ101" i="58"/>
  <c r="R101" i="58"/>
  <c r="AW101" i="58"/>
  <c r="AZ101" i="58"/>
  <c r="BE101" i="58"/>
  <c r="AK50" i="75"/>
  <c r="AI64" i="53"/>
  <c r="K23" i="32"/>
  <c r="AO23" i="32"/>
  <c r="AM23" i="32"/>
  <c r="BA23" i="32"/>
  <c r="BA94" i="58"/>
  <c r="AO113" i="53"/>
  <c r="X79" i="58"/>
  <c r="BE75" i="58"/>
  <c r="T75" i="58"/>
  <c r="N88" i="44"/>
  <c r="AO88" i="44"/>
  <c r="AI81" i="56"/>
  <c r="BD132" i="44"/>
  <c r="BA132" i="44"/>
  <c r="AA132" i="44"/>
  <c r="AV132" i="44"/>
  <c r="AX132" i="44"/>
  <c r="AA83" i="58"/>
  <c r="AA78" i="45"/>
  <c r="V94" i="53"/>
  <c r="AT88" i="45"/>
  <c r="X88" i="45"/>
  <c r="AR88" i="45"/>
  <c r="AJ88" i="45"/>
  <c r="AG90" i="45"/>
  <c r="AR90" i="45"/>
  <c r="BD90" i="45"/>
  <c r="R132" i="56"/>
  <c r="AA132" i="56"/>
  <c r="BA132" i="56"/>
  <c r="AR132" i="56"/>
  <c r="AO132" i="56"/>
  <c r="BB77" i="57"/>
  <c r="R164" i="53"/>
  <c r="AO35" i="57"/>
  <c r="AE133" i="58"/>
  <c r="N75" i="53"/>
  <c r="AF75" i="53"/>
  <c r="J84" i="57"/>
  <c r="AW101" i="56"/>
  <c r="O33" i="44"/>
  <c r="AN90" i="32"/>
  <c r="BE90" i="32"/>
  <c r="K90" i="32"/>
  <c r="AG127" i="53"/>
  <c r="AI83" i="45"/>
  <c r="J83" i="45"/>
  <c r="R83" i="45"/>
  <c r="BE83" i="45"/>
  <c r="AR130" i="56"/>
  <c r="AS130" i="56"/>
  <c r="L130" i="56"/>
  <c r="AT32" i="45"/>
  <c r="AN23" i="44"/>
  <c r="V23" i="32"/>
  <c r="M124" i="75"/>
  <c r="BF23" i="44"/>
  <c r="AV23" i="44"/>
  <c r="J23" i="44"/>
  <c r="P23" i="44"/>
  <c r="BF161" i="57"/>
  <c r="W161" i="57"/>
  <c r="AF75" i="58"/>
  <c r="K75" i="58"/>
  <c r="AW88" i="44"/>
  <c r="AJ88" i="44"/>
  <c r="O132" i="44"/>
  <c r="AT132" i="44"/>
  <c r="K132" i="44"/>
  <c r="BE113" i="56"/>
  <c r="AV88" i="45"/>
  <c r="R88" i="45"/>
  <c r="AO88" i="45"/>
  <c r="AP88" i="45" s="1"/>
  <c r="L88" i="45"/>
  <c r="AE90" i="45"/>
  <c r="K132" i="56"/>
  <c r="AN132" i="56"/>
  <c r="V132" i="56"/>
  <c r="J132" i="56"/>
  <c r="BF75" i="53"/>
  <c r="P90" i="32"/>
  <c r="N83" i="45"/>
  <c r="AB83" i="45"/>
  <c r="AR83" i="45"/>
  <c r="N130" i="56"/>
  <c r="AA116" i="56"/>
  <c r="AG163" i="57"/>
  <c r="T23" i="44"/>
  <c r="AA23" i="44"/>
  <c r="P23" i="32"/>
  <c r="Q194" i="45"/>
  <c r="AE35" i="57"/>
  <c r="AW35" i="57"/>
  <c r="N35" i="57"/>
  <c r="AN35" i="57"/>
  <c r="AZ35" i="57"/>
  <c r="S16" i="32"/>
  <c r="L16" i="32"/>
  <c r="BE33" i="44"/>
  <c r="AG33" i="44"/>
  <c r="AN33" i="44"/>
  <c r="AA33" i="44"/>
  <c r="BB33" i="44"/>
  <c r="L33" i="44"/>
  <c r="BF34" i="57"/>
  <c r="AJ34" i="57"/>
  <c r="BE34" i="57"/>
  <c r="AE75" i="53"/>
  <c r="O75" i="53"/>
  <c r="X75" i="53"/>
  <c r="BB75" i="53"/>
  <c r="AN75" i="53"/>
  <c r="V75" i="53"/>
  <c r="AZ75" i="53"/>
  <c r="AV75" i="53"/>
  <c r="AI75" i="53"/>
  <c r="AI75" i="58"/>
  <c r="R75" i="58"/>
  <c r="O75" i="58"/>
  <c r="Q75" i="58" s="1"/>
  <c r="BF75" i="58"/>
  <c r="AZ75" i="58"/>
  <c r="W75" i="58"/>
  <c r="AJ75" i="58"/>
  <c r="J75" i="58"/>
  <c r="AS75" i="58"/>
  <c r="AC75" i="58"/>
  <c r="AO32" i="45"/>
  <c r="AZ32" i="45"/>
  <c r="AE32" i="45"/>
  <c r="AK32" i="45"/>
  <c r="L32" i="45"/>
  <c r="P134" i="57"/>
  <c r="BB134" i="57"/>
  <c r="BB121" i="58"/>
  <c r="L121" i="58"/>
  <c r="BF121" i="58"/>
  <c r="AC120" i="32"/>
  <c r="AI120" i="32"/>
  <c r="P163" i="57"/>
  <c r="X163" i="57"/>
  <c r="BE163" i="58"/>
  <c r="AT163" i="58"/>
  <c r="AF163" i="58"/>
  <c r="BF84" i="57"/>
  <c r="N84" i="57"/>
  <c r="T77" i="57"/>
  <c r="AN77" i="57"/>
  <c r="BA77" i="57"/>
  <c r="AV95" i="32"/>
  <c r="AE95" i="32"/>
  <c r="AM95" i="44"/>
  <c r="S95" i="44"/>
  <c r="X95" i="44"/>
  <c r="AJ78" i="45"/>
  <c r="BD78" i="45"/>
  <c r="AJ270" i="75"/>
  <c r="AW270" i="75"/>
  <c r="P270" i="75"/>
  <c r="X270" i="75"/>
  <c r="AG270" i="75"/>
  <c r="AN270" i="75"/>
  <c r="AK270" i="75"/>
  <c r="L270" i="75"/>
  <c r="AX270" i="75"/>
  <c r="R270" i="75"/>
  <c r="AE270" i="75"/>
  <c r="AM270" i="75"/>
  <c r="AI270" i="75"/>
  <c r="T270" i="75"/>
  <c r="AR270" i="75"/>
  <c r="N270" i="75"/>
  <c r="AT270" i="75"/>
  <c r="O270" i="75"/>
  <c r="AA83" i="45"/>
  <c r="AD83" i="45" s="1"/>
  <c r="AO83" i="45"/>
  <c r="BD83" i="45"/>
  <c r="P83" i="45"/>
  <c r="AV83" i="45"/>
  <c r="X83" i="45"/>
  <c r="AK83" i="45"/>
  <c r="AS83" i="45"/>
  <c r="L83" i="45"/>
  <c r="AZ83" i="45"/>
  <c r="BC83" i="45" s="1"/>
  <c r="T83" i="45"/>
  <c r="S83" i="45"/>
  <c r="AN83" i="45"/>
  <c r="V83" i="45"/>
  <c r="AX83" i="45"/>
  <c r="AJ83" i="45"/>
  <c r="W83" i="45"/>
  <c r="AF83" i="45"/>
  <c r="BF88" i="45"/>
  <c r="AE88" i="45"/>
  <c r="AB88" i="45"/>
  <c r="J88" i="45"/>
  <c r="AX88" i="45"/>
  <c r="BA88" i="45"/>
  <c r="AF88" i="45"/>
  <c r="T88" i="45"/>
  <c r="K88" i="45"/>
  <c r="P88" i="45"/>
  <c r="AW88" i="45"/>
  <c r="AC88" i="45"/>
  <c r="V88" i="45"/>
  <c r="W88" i="45"/>
  <c r="AZ88" i="45"/>
  <c r="AG88" i="45"/>
  <c r="AA88" i="45"/>
  <c r="N88" i="45"/>
  <c r="AO90" i="45"/>
  <c r="AV90" i="45"/>
  <c r="P90" i="45"/>
  <c r="O90" i="45"/>
  <c r="J90" i="45"/>
  <c r="AI90" i="45"/>
  <c r="AX90" i="45"/>
  <c r="R90" i="45"/>
  <c r="K90" i="45"/>
  <c r="BB90" i="45"/>
  <c r="AJ130" i="56"/>
  <c r="AI130" i="56"/>
  <c r="BD130" i="56"/>
  <c r="AX130" i="56"/>
  <c r="AO130" i="56"/>
  <c r="AT130" i="56"/>
  <c r="AG130" i="56"/>
  <c r="AC130" i="56"/>
  <c r="AD130" i="56" s="1"/>
  <c r="V130" i="56"/>
  <c r="AM130" i="56"/>
  <c r="V88" i="44"/>
  <c r="BF88" i="44"/>
  <c r="AK88" i="44"/>
  <c r="S88" i="44"/>
  <c r="J88" i="44"/>
  <c r="AV88" i="44"/>
  <c r="AA88" i="44"/>
  <c r="O88" i="44"/>
  <c r="BE88" i="44"/>
  <c r="AT88" i="44"/>
  <c r="AW90" i="32"/>
  <c r="AK90" i="32"/>
  <c r="AZ90" i="32"/>
  <c r="AR90" i="32"/>
  <c r="X90" i="32"/>
  <c r="AC90" i="32"/>
  <c r="BD90" i="32"/>
  <c r="N90" i="32"/>
  <c r="O90" i="32"/>
  <c r="AI90" i="32"/>
  <c r="AV60" i="56"/>
  <c r="T60" i="56"/>
  <c r="AS60" i="56"/>
  <c r="AT60" i="56"/>
  <c r="AE60" i="56"/>
  <c r="W60" i="56"/>
  <c r="AG60" i="56"/>
  <c r="BA60" i="56"/>
  <c r="L60" i="56"/>
  <c r="N60" i="56"/>
  <c r="AO60" i="56"/>
  <c r="AZ60" i="56"/>
  <c r="O60" i="56"/>
  <c r="BD60" i="56"/>
  <c r="AI60" i="56"/>
  <c r="AB60" i="56"/>
  <c r="BB60" i="56"/>
  <c r="AX60" i="56"/>
  <c r="AW60" i="56"/>
  <c r="AF60" i="56"/>
  <c r="AN60" i="56"/>
  <c r="BF60" i="56"/>
  <c r="AJ60" i="56"/>
  <c r="P60" i="56"/>
  <c r="BE60" i="56"/>
  <c r="J60" i="56"/>
  <c r="AR60" i="56"/>
  <c r="AA60" i="56"/>
  <c r="AK60" i="56"/>
  <c r="R60" i="56"/>
  <c r="K60" i="56"/>
  <c r="S60" i="56"/>
  <c r="X60" i="56"/>
  <c r="AC60" i="56"/>
  <c r="V60" i="56"/>
  <c r="BD60" i="45"/>
  <c r="AO60" i="45"/>
  <c r="AR60" i="45"/>
  <c r="L60" i="45"/>
  <c r="S60" i="45"/>
  <c r="AS60" i="45"/>
  <c r="AJ60" i="45"/>
  <c r="N60" i="45"/>
  <c r="W60" i="45"/>
  <c r="K60" i="45"/>
  <c r="BE60" i="45"/>
  <c r="AT60" i="45"/>
  <c r="J60" i="45"/>
  <c r="AF60" i="45"/>
  <c r="V60" i="45"/>
  <c r="AG60" i="45"/>
  <c r="R60" i="45"/>
  <c r="AX60" i="45"/>
  <c r="AA60" i="45"/>
  <c r="X60" i="45"/>
  <c r="O60" i="45"/>
  <c r="AW60" i="45"/>
  <c r="AB60" i="45"/>
  <c r="AV60" i="45"/>
  <c r="AN60" i="45"/>
  <c r="AE60" i="45"/>
  <c r="P60" i="45"/>
  <c r="T60" i="45"/>
  <c r="BA60" i="45"/>
  <c r="AM60" i="45"/>
  <c r="AZ60" i="45"/>
  <c r="AI60" i="45"/>
  <c r="BB60" i="45"/>
  <c r="AC60" i="45"/>
  <c r="BF60" i="45"/>
  <c r="AI62" i="56"/>
  <c r="N62" i="56"/>
  <c r="AJ62" i="56"/>
  <c r="T62" i="56"/>
  <c r="P62" i="56"/>
  <c r="AN62" i="56"/>
  <c r="BF62" i="56"/>
  <c r="BD62" i="56"/>
  <c r="AK62" i="56"/>
  <c r="AX62" i="56"/>
  <c r="AG62" i="56"/>
  <c r="V62" i="56"/>
  <c r="AA62" i="56"/>
  <c r="AM62" i="56"/>
  <c r="BE62" i="56"/>
  <c r="R62" i="56"/>
  <c r="BB62" i="56"/>
  <c r="S62" i="56"/>
  <c r="AT62" i="56"/>
  <c r="AV62" i="56"/>
  <c r="L62" i="56"/>
  <c r="AW62" i="56"/>
  <c r="AB62" i="56"/>
  <c r="AC62" i="56"/>
  <c r="W62" i="56"/>
  <c r="AS62" i="56"/>
  <c r="X62" i="56"/>
  <c r="BA62" i="56"/>
  <c r="AF62" i="56"/>
  <c r="AE62" i="56"/>
  <c r="AZ62" i="56"/>
  <c r="O62" i="56"/>
  <c r="K62" i="56"/>
  <c r="J62" i="56"/>
  <c r="AO62" i="56"/>
  <c r="AR62" i="56"/>
  <c r="AX52" i="58"/>
  <c r="BD52" i="58"/>
  <c r="AG52" i="58"/>
  <c r="J127" i="53"/>
  <c r="R127" i="53"/>
  <c r="BB52" i="45"/>
  <c r="AA52" i="45"/>
  <c r="N52" i="45"/>
  <c r="AO52" i="45"/>
  <c r="BD52" i="45"/>
  <c r="BF52" i="45"/>
  <c r="J52" i="45"/>
  <c r="P52" i="45"/>
  <c r="V52" i="45"/>
  <c r="K52" i="45"/>
  <c r="W52" i="45"/>
  <c r="AB52" i="45"/>
  <c r="S52" i="45"/>
  <c r="AE52" i="45"/>
  <c r="AC52" i="45"/>
  <c r="AI52" i="45"/>
  <c r="AM52" i="45"/>
  <c r="O52" i="45"/>
  <c r="AJ268" i="75"/>
  <c r="W268" i="75"/>
  <c r="BA268" i="75"/>
  <c r="AR268" i="75"/>
  <c r="AT268" i="75"/>
  <c r="P268" i="75"/>
  <c r="V268" i="75"/>
  <c r="N268" i="75"/>
  <c r="AW268" i="75"/>
  <c r="AC268" i="75"/>
  <c r="R268" i="75"/>
  <c r="AG268" i="75"/>
  <c r="BD268" i="75"/>
  <c r="O268" i="75"/>
  <c r="AN94" i="53"/>
  <c r="P94" i="53"/>
  <c r="AW94" i="53"/>
  <c r="AI94" i="53"/>
  <c r="N94" i="53"/>
  <c r="AK132" i="56"/>
  <c r="T132" i="56"/>
  <c r="AB132" i="56"/>
  <c r="AZ132" i="56"/>
  <c r="W132" i="56"/>
  <c r="L132" i="56"/>
  <c r="BB132" i="56"/>
  <c r="AF132" i="56"/>
  <c r="O132" i="56"/>
  <c r="AV132" i="56"/>
  <c r="AX132" i="56"/>
  <c r="AG132" i="56"/>
  <c r="P132" i="56"/>
  <c r="AE132" i="56"/>
  <c r="S132" i="56"/>
  <c r="X132" i="56"/>
  <c r="BE132" i="56"/>
  <c r="BG132" i="56" s="1"/>
  <c r="AT132" i="56"/>
  <c r="AE23" i="32"/>
  <c r="X23" i="32"/>
  <c r="BE23" i="32"/>
  <c r="W23" i="32"/>
  <c r="AS23" i="32"/>
  <c r="AR23" i="32"/>
  <c r="T23" i="32"/>
  <c r="AV23" i="32"/>
  <c r="AN23" i="32"/>
  <c r="AX23" i="32"/>
  <c r="AB132" i="44"/>
  <c r="X132" i="44"/>
  <c r="X129" i="44" s="1"/>
  <c r="AF132" i="44"/>
  <c r="T132" i="44"/>
  <c r="S132" i="44"/>
  <c r="BF132" i="44"/>
  <c r="R132" i="44"/>
  <c r="AM132" i="44"/>
  <c r="AK132" i="44"/>
  <c r="AG132" i="44"/>
  <c r="AE132" i="44"/>
  <c r="AC132" i="44"/>
  <c r="AN132" i="44"/>
  <c r="V132" i="44"/>
  <c r="P132" i="44"/>
  <c r="N132" i="44"/>
  <c r="BB132" i="44"/>
  <c r="J132" i="44"/>
  <c r="BA64" i="57"/>
  <c r="AV64" i="57"/>
  <c r="AM64" i="57"/>
  <c r="AW64" i="57"/>
  <c r="AI143" i="56"/>
  <c r="N143" i="56"/>
  <c r="AT143" i="56"/>
  <c r="AF143" i="56"/>
  <c r="W143" i="56"/>
  <c r="AM143" i="56"/>
  <c r="X143" i="56"/>
  <c r="O143" i="56"/>
  <c r="BA143" i="56"/>
  <c r="AS143" i="56"/>
  <c r="AV143" i="56"/>
  <c r="AB143" i="56"/>
  <c r="AE143" i="56"/>
  <c r="AW143" i="56"/>
  <c r="AG143" i="56"/>
  <c r="AJ143" i="56"/>
  <c r="AK143" i="56"/>
  <c r="S143" i="56"/>
  <c r="BF143" i="56"/>
  <c r="R143" i="56"/>
  <c r="AZ143" i="56"/>
  <c r="L143" i="56"/>
  <c r="AO143" i="56"/>
  <c r="K143" i="56"/>
  <c r="AR143" i="56"/>
  <c r="AN143" i="56"/>
  <c r="BB143" i="56"/>
  <c r="BD143" i="56"/>
  <c r="J143" i="56"/>
  <c r="AC143" i="56"/>
  <c r="BE143" i="56"/>
  <c r="V143" i="56"/>
  <c r="AX143" i="56"/>
  <c r="P143" i="56"/>
  <c r="T143" i="56"/>
  <c r="AR23" i="44"/>
  <c r="L23" i="44"/>
  <c r="AF23" i="44"/>
  <c r="K23" i="44"/>
  <c r="AI23" i="44"/>
  <c r="W23" i="44"/>
  <c r="AO23" i="44"/>
  <c r="BD23" i="44"/>
  <c r="AE23" i="44"/>
  <c r="AT23" i="44"/>
  <c r="AS149" i="53"/>
  <c r="BD149" i="53"/>
  <c r="V149" i="53"/>
  <c r="AK94" i="58"/>
  <c r="BF94" i="58"/>
  <c r="AN94" i="58"/>
  <c r="AR94" i="58"/>
  <c r="AM94" i="58"/>
  <c r="L164" i="53"/>
  <c r="BD164" i="53"/>
  <c r="BE131" i="53"/>
  <c r="X131" i="53"/>
  <c r="AV131" i="53"/>
  <c r="J131" i="53"/>
  <c r="AJ164" i="56"/>
  <c r="V164" i="56"/>
  <c r="AJ77" i="56"/>
  <c r="AR77" i="56"/>
  <c r="L115" i="57"/>
  <c r="AF115" i="57"/>
  <c r="W113" i="53"/>
  <c r="V113" i="53"/>
  <c r="AX113" i="53"/>
  <c r="BA113" i="53"/>
  <c r="X115" i="56"/>
  <c r="AF115" i="56"/>
  <c r="BD118" i="45"/>
  <c r="AX118" i="45"/>
  <c r="L33" i="32"/>
  <c r="BE33" i="32"/>
  <c r="AZ81" i="45"/>
  <c r="O81" i="45"/>
  <c r="AW102" i="53"/>
  <c r="O102" i="53"/>
  <c r="X102" i="53"/>
  <c r="P90" i="53"/>
  <c r="S90" i="53"/>
  <c r="J90" i="53"/>
  <c r="AD131" i="75"/>
  <c r="AM79" i="45"/>
  <c r="O79" i="45"/>
  <c r="P81" i="56"/>
  <c r="AZ81" i="56"/>
  <c r="BE81" i="56"/>
  <c r="AN79" i="58"/>
  <c r="AC79" i="58"/>
  <c r="AI79" i="58"/>
  <c r="P79" i="58"/>
  <c r="AE79" i="58"/>
  <c r="AM153" i="57"/>
  <c r="V153" i="57"/>
  <c r="AN162" i="58"/>
  <c r="AZ162" i="58"/>
  <c r="BD162" i="58"/>
  <c r="R112" i="32"/>
  <c r="AR112" i="32"/>
  <c r="AN112" i="32"/>
  <c r="AK152" i="57"/>
  <c r="AC152" i="57"/>
  <c r="W101" i="45"/>
  <c r="AB101" i="45"/>
  <c r="AW101" i="45"/>
  <c r="BB96" i="57"/>
  <c r="O96" i="57"/>
  <c r="AE134" i="53"/>
  <c r="AG134" i="53"/>
  <c r="W134" i="53"/>
  <c r="AW85" i="56"/>
  <c r="X85" i="56"/>
  <c r="O85" i="56"/>
  <c r="BE85" i="56"/>
  <c r="AB85" i="56"/>
  <c r="O141" i="75"/>
  <c r="K141" i="75"/>
  <c r="AR141" i="75"/>
  <c r="AA141" i="75"/>
  <c r="AV141" i="75"/>
  <c r="BD141" i="75"/>
  <c r="AG141" i="75"/>
  <c r="J16" i="44"/>
  <c r="AT16" i="44"/>
  <c r="AV16" i="44"/>
  <c r="AE237" i="75"/>
  <c r="S237" i="75"/>
  <c r="L237" i="75"/>
  <c r="AJ237" i="75"/>
  <c r="AA237" i="75"/>
  <c r="J237" i="75"/>
  <c r="AR237" i="75"/>
  <c r="AX237" i="75"/>
  <c r="AK237" i="75"/>
  <c r="AX114" i="75"/>
  <c r="AZ114" i="75"/>
  <c r="L114" i="75"/>
  <c r="AI114" i="75"/>
  <c r="T114" i="75"/>
  <c r="AR114" i="75"/>
  <c r="AN114" i="75"/>
  <c r="AS114" i="75"/>
  <c r="AJ151" i="32"/>
  <c r="AV151" i="32"/>
  <c r="V151" i="32"/>
  <c r="BA151" i="32"/>
  <c r="AT95" i="75"/>
  <c r="AO95" i="75"/>
  <c r="AB95" i="75"/>
  <c r="AR34" i="58"/>
  <c r="N34" i="58"/>
  <c r="AC34" i="58"/>
  <c r="BB34" i="58"/>
  <c r="N31" i="44"/>
  <c r="T83" i="32"/>
  <c r="AC83" i="32"/>
  <c r="AK83" i="32"/>
  <c r="O83" i="32"/>
  <c r="AB119" i="45"/>
  <c r="N78" i="44"/>
  <c r="AX78" i="44"/>
  <c r="AZ78" i="44"/>
  <c r="T78" i="44"/>
  <c r="AA78" i="44"/>
  <c r="AD78" i="44" s="1"/>
  <c r="BE78" i="44"/>
  <c r="J78" i="44"/>
  <c r="AE78" i="44"/>
  <c r="AG78" i="44"/>
  <c r="AM122" i="57"/>
  <c r="BA122" i="57"/>
  <c r="AN122" i="57"/>
  <c r="T120" i="53"/>
  <c r="AX120" i="53"/>
  <c r="BB120" i="53"/>
  <c r="P120" i="53"/>
  <c r="J82" i="57"/>
  <c r="BF88" i="57"/>
  <c r="AJ88" i="57"/>
  <c r="AV161" i="56"/>
  <c r="AK161" i="56"/>
  <c r="AK95" i="45"/>
  <c r="AF95" i="45"/>
  <c r="T95" i="45"/>
  <c r="AI95" i="45"/>
  <c r="AV95" i="45"/>
  <c r="T127" i="44"/>
  <c r="AR132" i="58"/>
  <c r="BF94" i="32"/>
  <c r="AJ94" i="32"/>
  <c r="AR113" i="45"/>
  <c r="BD164" i="45"/>
  <c r="AR93" i="45"/>
  <c r="BF93" i="45"/>
  <c r="BA93" i="45"/>
  <c r="AW93" i="45"/>
  <c r="J93" i="45"/>
  <c r="X93" i="45"/>
  <c r="S93" i="45"/>
  <c r="AI93" i="45"/>
  <c r="AF93" i="45"/>
  <c r="AH93" i="45" s="1"/>
  <c r="AM124" i="53"/>
  <c r="AF163" i="53"/>
  <c r="AK163" i="45"/>
  <c r="K75" i="57"/>
  <c r="BE75" i="57"/>
  <c r="AR88" i="56"/>
  <c r="S88" i="56"/>
  <c r="BF88" i="56"/>
  <c r="AV97" i="44"/>
  <c r="J85" i="57"/>
  <c r="BD33" i="58"/>
  <c r="J121" i="53"/>
  <c r="O121" i="53"/>
  <c r="AO121" i="53"/>
  <c r="BB121" i="53"/>
  <c r="R121" i="53"/>
  <c r="V132" i="32"/>
  <c r="N132" i="32"/>
  <c r="L31" i="32"/>
  <c r="V31" i="32"/>
  <c r="AR31" i="32"/>
  <c r="J83" i="57"/>
  <c r="AO83" i="57"/>
  <c r="AM94" i="56"/>
  <c r="AS113" i="32"/>
  <c r="K164" i="32"/>
  <c r="AK122" i="53"/>
  <c r="T116" i="45"/>
  <c r="AN116" i="45"/>
  <c r="AV116" i="45"/>
  <c r="BE116" i="45"/>
  <c r="BD116" i="45"/>
  <c r="X116" i="45"/>
  <c r="AI116" i="45"/>
  <c r="AW116" i="45"/>
  <c r="K116" i="45"/>
  <c r="AZ133" i="32"/>
  <c r="AC128" i="57"/>
  <c r="BE91" i="58"/>
  <c r="AR141" i="44"/>
  <c r="X141" i="44"/>
  <c r="N141" i="44"/>
  <c r="AF141" i="44"/>
  <c r="AF78" i="58"/>
  <c r="AE78" i="58"/>
  <c r="AO124" i="57"/>
  <c r="AS124" i="57"/>
  <c r="L133" i="57"/>
  <c r="X133" i="56"/>
  <c r="AA133" i="56"/>
  <c r="AG133" i="56"/>
  <c r="AE133" i="56"/>
  <c r="AM133" i="56"/>
  <c r="AX133" i="56"/>
  <c r="AS133" i="56"/>
  <c r="O133" i="56"/>
  <c r="R133" i="56"/>
  <c r="AX118" i="56"/>
  <c r="AE85" i="44"/>
  <c r="L91" i="44"/>
  <c r="AX91" i="44"/>
  <c r="AT127" i="45"/>
  <c r="AM23" i="56"/>
  <c r="AC23" i="56"/>
  <c r="BF23" i="57"/>
  <c r="AF17" i="45"/>
  <c r="AZ17" i="45"/>
  <c r="BD53" i="44"/>
  <c r="AG53" i="44"/>
  <c r="BE17" i="56"/>
  <c r="X17" i="56"/>
  <c r="AZ17" i="56"/>
  <c r="AO34" i="58"/>
  <c r="P34" i="58"/>
  <c r="AE34" i="58"/>
  <c r="AS34" i="58"/>
  <c r="BD34" i="58"/>
  <c r="J83" i="32"/>
  <c r="M83" i="32" s="1"/>
  <c r="AV83" i="32"/>
  <c r="X83" i="32"/>
  <c r="W83" i="32"/>
  <c r="BD83" i="32"/>
  <c r="R78" i="44"/>
  <c r="AM78" i="44"/>
  <c r="AK78" i="44"/>
  <c r="V78" i="44"/>
  <c r="AW78" i="44"/>
  <c r="BD78" i="44"/>
  <c r="BB78" i="44"/>
  <c r="AI78" i="44"/>
  <c r="AA122" i="57"/>
  <c r="AV122" i="57"/>
  <c r="R120" i="53"/>
  <c r="BD120" i="53"/>
  <c r="S120" i="53"/>
  <c r="AF120" i="53"/>
  <c r="AC120" i="53"/>
  <c r="J88" i="57"/>
  <c r="AO88" i="57"/>
  <c r="L161" i="56"/>
  <c r="J95" i="45"/>
  <c r="X95" i="45"/>
  <c r="AT95" i="45"/>
  <c r="O95" i="45"/>
  <c r="AM95" i="45"/>
  <c r="W127" i="44"/>
  <c r="O132" i="58"/>
  <c r="AR94" i="32"/>
  <c r="AT126" i="58"/>
  <c r="J164" i="45"/>
  <c r="AM93" i="45"/>
  <c r="AN93" i="45"/>
  <c r="AV93" i="45"/>
  <c r="AT93" i="45"/>
  <c r="AZ93" i="45"/>
  <c r="BE93" i="45"/>
  <c r="N93" i="45"/>
  <c r="O93" i="45"/>
  <c r="AE35" i="32"/>
  <c r="AN163" i="53"/>
  <c r="BF163" i="45"/>
  <c r="J75" i="57"/>
  <c r="AG75" i="57"/>
  <c r="AM88" i="56"/>
  <c r="N88" i="56"/>
  <c r="T121" i="53"/>
  <c r="L121" i="53"/>
  <c r="AN121" i="53"/>
  <c r="AW121" i="53"/>
  <c r="J132" i="32"/>
  <c r="AF31" i="32"/>
  <c r="AR83" i="57"/>
  <c r="R83" i="57"/>
  <c r="BA94" i="56"/>
  <c r="AG94" i="56"/>
  <c r="BB164" i="32"/>
  <c r="AE122" i="53"/>
  <c r="AT116" i="45"/>
  <c r="J116" i="45"/>
  <c r="AE116" i="45"/>
  <c r="R116" i="45"/>
  <c r="AM116" i="45"/>
  <c r="AX116" i="45"/>
  <c r="S116" i="45"/>
  <c r="AC116" i="45"/>
  <c r="R35" i="58"/>
  <c r="R133" i="32"/>
  <c r="AK162" i="32"/>
  <c r="T118" i="53"/>
  <c r="S128" i="57"/>
  <c r="AZ91" i="58"/>
  <c r="AS141" i="44"/>
  <c r="AV141" i="44"/>
  <c r="AJ141" i="44"/>
  <c r="BE141" i="44"/>
  <c r="L78" i="58"/>
  <c r="AV78" i="58"/>
  <c r="BD78" i="58"/>
  <c r="N124" i="57"/>
  <c r="AJ133" i="57"/>
  <c r="W133" i="56"/>
  <c r="L133" i="56"/>
  <c r="N133" i="56"/>
  <c r="T133" i="56"/>
  <c r="AF133" i="56"/>
  <c r="AI133" i="56"/>
  <c r="AR133" i="56"/>
  <c r="BB133" i="56"/>
  <c r="BD91" i="44"/>
  <c r="AV127" i="45"/>
  <c r="AW127" i="45"/>
  <c r="K23" i="53"/>
  <c r="W237" i="75"/>
  <c r="BE141" i="75"/>
  <c r="K151" i="58"/>
  <c r="AG151" i="58"/>
  <c r="AV151" i="58"/>
  <c r="AF151" i="58"/>
  <c r="BD151" i="58"/>
  <c r="AR133" i="53"/>
  <c r="X133" i="53"/>
  <c r="AG121" i="57"/>
  <c r="S121" i="57"/>
  <c r="AX121" i="57"/>
  <c r="AT93" i="44"/>
  <c r="BD93" i="44"/>
  <c r="W93" i="44"/>
  <c r="AS93" i="44"/>
  <c r="AV134" i="57"/>
  <c r="R134" i="57"/>
  <c r="L134" i="57"/>
  <c r="BD134" i="57"/>
  <c r="AZ134" i="57"/>
  <c r="AW134" i="57"/>
  <c r="AO134" i="57"/>
  <c r="AK134" i="57"/>
  <c r="V134" i="57"/>
  <c r="V120" i="32"/>
  <c r="AJ120" i="32"/>
  <c r="W120" i="32"/>
  <c r="BB120" i="32"/>
  <c r="AO120" i="32"/>
  <c r="R120" i="32"/>
  <c r="AB120" i="32"/>
  <c r="AX120" i="32"/>
  <c r="N120" i="32"/>
  <c r="AG120" i="32"/>
  <c r="L120" i="32"/>
  <c r="AA120" i="32"/>
  <c r="BA120" i="32"/>
  <c r="AE120" i="32"/>
  <c r="BE120" i="32"/>
  <c r="AT120" i="32"/>
  <c r="T120" i="32"/>
  <c r="AK120" i="32"/>
  <c r="AA133" i="58"/>
  <c r="T133" i="58"/>
  <c r="AS133" i="58"/>
  <c r="AM133" i="58"/>
  <c r="V133" i="58"/>
  <c r="BF133" i="58"/>
  <c r="BB133" i="58"/>
  <c r="AI133" i="58"/>
  <c r="R133" i="58"/>
  <c r="K133" i="58"/>
  <c r="AI144" i="57"/>
  <c r="AF144" i="57"/>
  <c r="AX151" i="53"/>
  <c r="AE151" i="53"/>
  <c r="V151" i="53"/>
  <c r="AA95" i="32"/>
  <c r="AF95" i="32"/>
  <c r="O95" i="32"/>
  <c r="N95" i="32"/>
  <c r="BF95" i="32"/>
  <c r="AR95" i="32"/>
  <c r="AW95" i="32"/>
  <c r="BA95" i="32"/>
  <c r="AO95" i="32"/>
  <c r="AS95" i="32"/>
  <c r="AK95" i="32"/>
  <c r="AJ95" i="32"/>
  <c r="S95" i="32"/>
  <c r="X95" i="32"/>
  <c r="J95" i="32"/>
  <c r="BB95" i="32"/>
  <c r="BD95" i="32"/>
  <c r="AX95" i="32"/>
  <c r="L95" i="32"/>
  <c r="BE95" i="32"/>
  <c r="AC95" i="32"/>
  <c r="AN95" i="32"/>
  <c r="AZ95" i="32"/>
  <c r="AM95" i="32"/>
  <c r="AB95" i="32"/>
  <c r="T95" i="32"/>
  <c r="P95" i="32"/>
  <c r="AB369" i="75"/>
  <c r="AB368" i="75" s="1"/>
  <c r="AE369" i="75"/>
  <c r="AE368" i="75" s="1"/>
  <c r="X369" i="75"/>
  <c r="O369" i="75"/>
  <c r="O368" i="75" s="1"/>
  <c r="N369" i="75"/>
  <c r="N368" i="75" s="1"/>
  <c r="BD369" i="75"/>
  <c r="BD368" i="75" s="1"/>
  <c r="AS369" i="75"/>
  <c r="AS368" i="75" s="1"/>
  <c r="AT369" i="75"/>
  <c r="AT368" i="75" s="1"/>
  <c r="AO369" i="75"/>
  <c r="AO368" i="75" s="1"/>
  <c r="AR369" i="75"/>
  <c r="AM369" i="75"/>
  <c r="AN369" i="75"/>
  <c r="AN368" i="75" s="1"/>
  <c r="AC369" i="75"/>
  <c r="AC368" i="75" s="1"/>
  <c r="V369" i="75"/>
  <c r="V368" i="75" s="1"/>
  <c r="K369" i="75"/>
  <c r="K368" i="75" s="1"/>
  <c r="L369" i="75"/>
  <c r="L368" i="75" s="1"/>
  <c r="BB369" i="75"/>
  <c r="BB368" i="75" s="1"/>
  <c r="S369" i="75"/>
  <c r="S368" i="75" s="1"/>
  <c r="BF369" i="75"/>
  <c r="BF368" i="75" s="1"/>
  <c r="AV369" i="75"/>
  <c r="AV368" i="75" s="1"/>
  <c r="AF369" i="75"/>
  <c r="AF368" i="75" s="1"/>
  <c r="J369" i="75"/>
  <c r="J368" i="75" s="1"/>
  <c r="BA369" i="75"/>
  <c r="BA368" i="75" s="1"/>
  <c r="AK369" i="75"/>
  <c r="AK368" i="75" s="1"/>
  <c r="AA369" i="75"/>
  <c r="AD369" i="75" s="1"/>
  <c r="W369" i="75"/>
  <c r="W368" i="75" s="1"/>
  <c r="AX369" i="75"/>
  <c r="T369" i="75"/>
  <c r="T368" i="75" s="1"/>
  <c r="R369" i="75"/>
  <c r="R368" i="75" s="1"/>
  <c r="AW369" i="75"/>
  <c r="AW368" i="75" s="1"/>
  <c r="AG369" i="75"/>
  <c r="AG368" i="75" s="1"/>
  <c r="AI369" i="75"/>
  <c r="AI368" i="75" s="1"/>
  <c r="AZ369" i="75"/>
  <c r="AZ368" i="75" s="1"/>
  <c r="P369" i="75"/>
  <c r="P368" i="75" s="1"/>
  <c r="AJ369" i="75"/>
  <c r="AJ368" i="75" s="1"/>
  <c r="AF78" i="45"/>
  <c r="AZ78" i="45"/>
  <c r="AK78" i="45"/>
  <c r="BB78" i="45"/>
  <c r="AM78" i="45"/>
  <c r="S78" i="45"/>
  <c r="AX78" i="45"/>
  <c r="O78" i="45"/>
  <c r="AR78" i="45"/>
  <c r="AW78" i="45"/>
  <c r="AN78" i="45"/>
  <c r="AV78" i="45"/>
  <c r="AB78" i="45"/>
  <c r="BF78" i="45"/>
  <c r="AT78" i="45"/>
  <c r="X78" i="45"/>
  <c r="AO78" i="45"/>
  <c r="AI78" i="45"/>
  <c r="P164" i="53"/>
  <c r="AV164" i="53"/>
  <c r="AG164" i="53"/>
  <c r="AJ164" i="53"/>
  <c r="AN164" i="53"/>
  <c r="AA164" i="53"/>
  <c r="X164" i="53"/>
  <c r="AK164" i="53"/>
  <c r="V164" i="53"/>
  <c r="AF164" i="53"/>
  <c r="S164" i="53"/>
  <c r="BF164" i="53"/>
  <c r="BB164" i="53"/>
  <c r="AR164" i="53"/>
  <c r="AX164" i="53"/>
  <c r="AM164" i="53"/>
  <c r="AT164" i="53"/>
  <c r="AI164" i="53"/>
  <c r="AO161" i="57"/>
  <c r="BA161" i="57"/>
  <c r="AF161" i="57"/>
  <c r="O161" i="57"/>
  <c r="AZ161" i="57"/>
  <c r="X161" i="57"/>
  <c r="AR161" i="57"/>
  <c r="BB161" i="57"/>
  <c r="S161" i="57"/>
  <c r="AX161" i="57"/>
  <c r="V161" i="57"/>
  <c r="AK161" i="57"/>
  <c r="AM161" i="57"/>
  <c r="AG161" i="57"/>
  <c r="AE161" i="57"/>
  <c r="K161" i="57"/>
  <c r="T161" i="57"/>
  <c r="AS161" i="57"/>
  <c r="AN161" i="57"/>
  <c r="J161" i="57"/>
  <c r="AA161" i="57"/>
  <c r="AB161" i="57"/>
  <c r="AV161" i="57"/>
  <c r="P161" i="57"/>
  <c r="AT161" i="57"/>
  <c r="BE161" i="57"/>
  <c r="AC161" i="57"/>
  <c r="R161" i="57"/>
  <c r="AV128" i="75"/>
  <c r="X128" i="75"/>
  <c r="AB128" i="75"/>
  <c r="AM128" i="75"/>
  <c r="AN164" i="56"/>
  <c r="W164" i="56"/>
  <c r="T164" i="56"/>
  <c r="L164" i="56"/>
  <c r="AZ164" i="56"/>
  <c r="BF164" i="56"/>
  <c r="AT164" i="56"/>
  <c r="AW164" i="56"/>
  <c r="AI164" i="56"/>
  <c r="AO164" i="56"/>
  <c r="AC164" i="56"/>
  <c r="AF164" i="56"/>
  <c r="O164" i="56"/>
  <c r="P164" i="56"/>
  <c r="X164" i="56"/>
  <c r="N164" i="56"/>
  <c r="BD164" i="56"/>
  <c r="AR164" i="56"/>
  <c r="L161" i="44"/>
  <c r="AI161" i="44"/>
  <c r="O161" i="44"/>
  <c r="AN161" i="44"/>
  <c r="AZ161" i="44"/>
  <c r="AX182" i="75"/>
  <c r="AT182" i="75"/>
  <c r="AC182" i="75"/>
  <c r="AE182" i="75"/>
  <c r="BB182" i="75"/>
  <c r="AF182" i="75"/>
  <c r="AE158" i="58"/>
  <c r="X158" i="58"/>
  <c r="L158" i="58"/>
  <c r="K158" i="58"/>
  <c r="AG158" i="58"/>
  <c r="AO158" i="58"/>
  <c r="O158" i="58"/>
  <c r="AK158" i="58"/>
  <c r="AI158" i="58"/>
  <c r="AN158" i="58"/>
  <c r="BD158" i="58"/>
  <c r="AJ158" i="58"/>
  <c r="P158" i="58"/>
  <c r="S158" i="58"/>
  <c r="AW158" i="58"/>
  <c r="R158" i="58"/>
  <c r="AC158" i="58"/>
  <c r="W158" i="58"/>
  <c r="AW246" i="75"/>
  <c r="O246" i="75"/>
  <c r="S246" i="75"/>
  <c r="AN246" i="75"/>
  <c r="J211" i="45"/>
  <c r="AT211" i="45"/>
  <c r="AT210" i="45" s="1"/>
  <c r="BA211" i="45"/>
  <c r="BA210" i="45" s="1"/>
  <c r="AO211" i="45"/>
  <c r="AO210" i="45" s="1"/>
  <c r="AS211" i="45"/>
  <c r="AS210" i="45" s="1"/>
  <c r="AW211" i="45"/>
  <c r="AW210" i="45" s="1"/>
  <c r="AE211" i="45"/>
  <c r="AE210" i="45" s="1"/>
  <c r="S211" i="45"/>
  <c r="S210" i="45" s="1"/>
  <c r="L211" i="45"/>
  <c r="L210" i="45" s="1"/>
  <c r="AA211" i="45"/>
  <c r="AA210" i="45" s="1"/>
  <c r="AG211" i="45"/>
  <c r="AG210" i="45" s="1"/>
  <c r="AM211" i="45"/>
  <c r="AM210" i="45" s="1"/>
  <c r="BE211" i="45"/>
  <c r="BE210" i="45" s="1"/>
  <c r="R211" i="45"/>
  <c r="R210" i="45" s="1"/>
  <c r="W211" i="45"/>
  <c r="W210" i="45" s="1"/>
  <c r="AK211" i="45"/>
  <c r="AK210" i="45" s="1"/>
  <c r="AB211" i="45"/>
  <c r="AB210" i="45" s="1"/>
  <c r="AF211" i="45"/>
  <c r="AF210" i="45" s="1"/>
  <c r="BD211" i="45"/>
  <c r="BD210" i="45" s="1"/>
  <c r="T211" i="45"/>
  <c r="T210" i="45" s="1"/>
  <c r="H210" i="45"/>
  <c r="AJ211" i="45"/>
  <c r="AN211" i="45"/>
  <c r="X211" i="45"/>
  <c r="X210" i="45" s="1"/>
  <c r="AZ211" i="45"/>
  <c r="N211" i="45"/>
  <c r="N210" i="45" s="1"/>
  <c r="AR211" i="45"/>
  <c r="V211" i="45"/>
  <c r="V210" i="45" s="1"/>
  <c r="BB211" i="45"/>
  <c r="BB210" i="45" s="1"/>
  <c r="AX211" i="45"/>
  <c r="AX210" i="45" s="1"/>
  <c r="K211" i="45"/>
  <c r="K210" i="45" s="1"/>
  <c r="P211" i="45"/>
  <c r="P210" i="45" s="1"/>
  <c r="BF211" i="45"/>
  <c r="BF210" i="45" s="1"/>
  <c r="AV211" i="45"/>
  <c r="AC211" i="45"/>
  <c r="AC210" i="45" s="1"/>
  <c r="AI211" i="45"/>
  <c r="AI210" i="45" s="1"/>
  <c r="O20" i="44"/>
  <c r="T20" i="44"/>
  <c r="BA137" i="58"/>
  <c r="AS137" i="58"/>
  <c r="S77" i="32"/>
  <c r="AS77" i="32"/>
  <c r="AK77" i="32"/>
  <c r="BA77" i="32"/>
  <c r="BB113" i="56"/>
  <c r="AC113" i="56"/>
  <c r="AZ113" i="56"/>
  <c r="AA113" i="56"/>
  <c r="BD113" i="56"/>
  <c r="X113" i="56"/>
  <c r="AF113" i="56"/>
  <c r="L113" i="56"/>
  <c r="AR113" i="56"/>
  <c r="T113" i="56"/>
  <c r="AV113" i="56"/>
  <c r="AM113" i="58"/>
  <c r="P113" i="58"/>
  <c r="BF113" i="58"/>
  <c r="BB113" i="58"/>
  <c r="AO113" i="58"/>
  <c r="T113" i="58"/>
  <c r="AS113" i="58"/>
  <c r="AJ113" i="58"/>
  <c r="AB113" i="58"/>
  <c r="X113" i="58"/>
  <c r="AG207" i="58"/>
  <c r="AJ207" i="58"/>
  <c r="R207" i="58"/>
  <c r="T207" i="58"/>
  <c r="AZ207" i="58"/>
  <c r="AO207" i="58"/>
  <c r="AV207" i="58"/>
  <c r="AR207" i="58"/>
  <c r="AA207" i="58"/>
  <c r="BE207" i="58"/>
  <c r="AI207" i="58"/>
  <c r="AC207" i="58"/>
  <c r="AB207" i="58"/>
  <c r="N207" i="58"/>
  <c r="AX207" i="58"/>
  <c r="J207" i="58"/>
  <c r="AT207" i="58"/>
  <c r="V207" i="58"/>
  <c r="BD207" i="58"/>
  <c r="AS207" i="58"/>
  <c r="W207" i="58"/>
  <c r="AK207" i="58"/>
  <c r="BF207" i="58"/>
  <c r="AW207" i="58"/>
  <c r="S207" i="58"/>
  <c r="K207" i="58"/>
  <c r="AF207" i="58"/>
  <c r="AE207" i="58"/>
  <c r="AM207" i="58"/>
  <c r="X207" i="58"/>
  <c r="AN207" i="58"/>
  <c r="O207" i="58"/>
  <c r="BB207" i="58"/>
  <c r="P207" i="58"/>
  <c r="AS87" i="44"/>
  <c r="BB87" i="44"/>
  <c r="AF87" i="44"/>
  <c r="AA87" i="44"/>
  <c r="AR87" i="44"/>
  <c r="T87" i="44"/>
  <c r="BE299" i="75"/>
  <c r="AT299" i="75"/>
  <c r="AB299" i="75"/>
  <c r="X299" i="75"/>
  <c r="N299" i="75"/>
  <c r="BD299" i="75"/>
  <c r="AS299" i="75"/>
  <c r="S299" i="75"/>
  <c r="O299" i="75"/>
  <c r="L299" i="75"/>
  <c r="BB299" i="75"/>
  <c r="AR299" i="75"/>
  <c r="AN299" i="75"/>
  <c r="V299" i="75"/>
  <c r="K299" i="75"/>
  <c r="W299" i="75"/>
  <c r="AE299" i="75"/>
  <c r="AC299" i="75"/>
  <c r="J299" i="75"/>
  <c r="AX299" i="75"/>
  <c r="AA299" i="75"/>
  <c r="AM299" i="75"/>
  <c r="R299" i="75"/>
  <c r="BF299" i="75"/>
  <c r="AI299" i="75"/>
  <c r="BA299" i="75"/>
  <c r="T299" i="75"/>
  <c r="AJ299" i="75"/>
  <c r="AK299" i="75"/>
  <c r="AF299" i="75"/>
  <c r="AV299" i="75"/>
  <c r="AW299" i="75"/>
  <c r="AO299" i="75"/>
  <c r="AZ299" i="75"/>
  <c r="AG299" i="75"/>
  <c r="P299" i="75"/>
  <c r="AJ82" i="56"/>
  <c r="X82" i="56"/>
  <c r="AV81" i="58"/>
  <c r="AI81" i="58"/>
  <c r="AF152" i="32"/>
  <c r="AJ152" i="32"/>
  <c r="AA152" i="32"/>
  <c r="AS152" i="53"/>
  <c r="BB152" i="53"/>
  <c r="BA100" i="32"/>
  <c r="AB100" i="32"/>
  <c r="J120" i="58"/>
  <c r="AI120" i="58"/>
  <c r="AE120" i="58"/>
  <c r="W120" i="58"/>
  <c r="L120" i="58"/>
  <c r="AJ120" i="58"/>
  <c r="AR120" i="58"/>
  <c r="BA120" i="58"/>
  <c r="AA120" i="58"/>
  <c r="O120" i="58"/>
  <c r="S120" i="58"/>
  <c r="AS100" i="45"/>
  <c r="BE100" i="45"/>
  <c r="AE103" i="57"/>
  <c r="AJ103" i="57"/>
  <c r="AR103" i="57"/>
  <c r="W103" i="57"/>
  <c r="AF103" i="57"/>
  <c r="BD103" i="57"/>
  <c r="AV103" i="57"/>
  <c r="K103" i="57"/>
  <c r="AS103" i="57"/>
  <c r="AV125" i="44"/>
  <c r="X125" i="44"/>
  <c r="BE125" i="44"/>
  <c r="V125" i="44"/>
  <c r="T125" i="44"/>
  <c r="BA125" i="44"/>
  <c r="R125" i="44"/>
  <c r="AN125" i="44"/>
  <c r="T79" i="45"/>
  <c r="P79" i="45"/>
  <c r="BB79" i="45"/>
  <c r="AI79" i="45"/>
  <c r="BE79" i="45"/>
  <c r="AW79" i="45"/>
  <c r="AO79" i="45"/>
  <c r="K79" i="45"/>
  <c r="K81" i="56"/>
  <c r="AW81" i="56"/>
  <c r="BA81" i="56"/>
  <c r="BF81" i="56"/>
  <c r="AR81" i="56"/>
  <c r="AF81" i="56"/>
  <c r="AE81" i="56"/>
  <c r="T81" i="56"/>
  <c r="V81" i="56"/>
  <c r="AA81" i="56"/>
  <c r="L81" i="56"/>
  <c r="N81" i="56"/>
  <c r="R81" i="56"/>
  <c r="W81" i="56"/>
  <c r="AS81" i="56"/>
  <c r="BB81" i="56"/>
  <c r="AJ81" i="56"/>
  <c r="AO81" i="56"/>
  <c r="S153" i="57"/>
  <c r="AS153" i="57"/>
  <c r="AT153" i="57"/>
  <c r="AF153" i="57"/>
  <c r="T153" i="57"/>
  <c r="AZ153" i="57"/>
  <c r="AJ153" i="57"/>
  <c r="R153" i="57"/>
  <c r="AX153" i="57"/>
  <c r="BD153" i="57"/>
  <c r="J153" i="57"/>
  <c r="AW153" i="57"/>
  <c r="X153" i="57"/>
  <c r="W153" i="57"/>
  <c r="K153" i="57"/>
  <c r="BA153" i="57"/>
  <c r="AA153" i="57"/>
  <c r="AO153" i="57"/>
  <c r="AI112" i="57"/>
  <c r="N112" i="57"/>
  <c r="AF112" i="57"/>
  <c r="W112" i="57"/>
  <c r="BE112" i="57"/>
  <c r="AR112" i="57"/>
  <c r="AE112" i="57"/>
  <c r="O112" i="57"/>
  <c r="AK112" i="57"/>
  <c r="AC112" i="57"/>
  <c r="BF112" i="57"/>
  <c r="K112" i="57"/>
  <c r="S112" i="57"/>
  <c r="AV112" i="57"/>
  <c r="T96" i="57"/>
  <c r="P96" i="57"/>
  <c r="N96" i="57"/>
  <c r="AF96" i="57"/>
  <c r="AA96" i="57"/>
  <c r="AB96" i="57"/>
  <c r="AZ96" i="57"/>
  <c r="K96" i="57"/>
  <c r="AG96" i="57"/>
  <c r="AK96" i="57"/>
  <c r="J96" i="57"/>
  <c r="S96" i="57"/>
  <c r="BD96" i="57"/>
  <c r="AI96" i="57"/>
  <c r="AM96" i="57"/>
  <c r="AV96" i="57"/>
  <c r="BA96" i="57"/>
  <c r="R96" i="57"/>
  <c r="AK132" i="57"/>
  <c r="L132" i="57"/>
  <c r="R132" i="57"/>
  <c r="J132" i="57"/>
  <c r="AR132" i="57"/>
  <c r="BB132" i="57"/>
  <c r="AG132" i="57"/>
  <c r="AC132" i="57"/>
  <c r="T132" i="57"/>
  <c r="BD132" i="57"/>
  <c r="W94" i="58"/>
  <c r="AA94" i="58"/>
  <c r="AB94" i="58"/>
  <c r="AI94" i="58"/>
  <c r="R113" i="53"/>
  <c r="BD113" i="53"/>
  <c r="AN113" i="53"/>
  <c r="L79" i="58"/>
  <c r="AG79" i="58"/>
  <c r="O79" i="58"/>
  <c r="X120" i="32"/>
  <c r="AR120" i="32"/>
  <c r="K102" i="53"/>
  <c r="AK102" i="53"/>
  <c r="T102" i="53"/>
  <c r="AO131" i="53"/>
  <c r="AW131" i="53"/>
  <c r="T133" i="53"/>
  <c r="AV115" i="56"/>
  <c r="AE101" i="45"/>
  <c r="AJ101" i="45"/>
  <c r="BF33" i="32"/>
  <c r="AR90" i="53"/>
  <c r="BD90" i="53"/>
  <c r="AJ90" i="53"/>
  <c r="BF103" i="57"/>
  <c r="O81" i="56"/>
  <c r="AM81" i="56"/>
  <c r="P121" i="58"/>
  <c r="AJ121" i="58"/>
  <c r="R78" i="45"/>
  <c r="J78" i="45"/>
  <c r="AJ113" i="56"/>
  <c r="K164" i="56"/>
  <c r="BE164" i="56"/>
  <c r="R164" i="56"/>
  <c r="AO120" i="58"/>
  <c r="AM134" i="57"/>
  <c r="AI153" i="57"/>
  <c r="AB153" i="57"/>
  <c r="V96" i="57"/>
  <c r="AR96" i="57"/>
  <c r="BE161" i="53"/>
  <c r="AB161" i="53"/>
  <c r="AO77" i="56"/>
  <c r="AC77" i="57"/>
  <c r="W77" i="57"/>
  <c r="AB164" i="53"/>
  <c r="K164" i="53"/>
  <c r="V79" i="45"/>
  <c r="AF133" i="58"/>
  <c r="AI163" i="58"/>
  <c r="W84" i="57"/>
  <c r="AV101" i="56"/>
  <c r="AZ152" i="57"/>
  <c r="AW112" i="32"/>
  <c r="BB112" i="32"/>
  <c r="AM125" i="44"/>
  <c r="T95" i="44"/>
  <c r="AE95" i="44"/>
  <c r="W132" i="57"/>
  <c r="N77" i="32"/>
  <c r="AA100" i="32"/>
  <c r="AW113" i="58"/>
  <c r="AE87" i="44"/>
  <c r="T116" i="56"/>
  <c r="P134" i="53"/>
  <c r="AA163" i="57"/>
  <c r="N161" i="57"/>
  <c r="AG112" i="57"/>
  <c r="AT95" i="32"/>
  <c r="BA207" i="58"/>
  <c r="L151" i="53"/>
  <c r="AZ19" i="56"/>
  <c r="BA141" i="45"/>
  <c r="BF141" i="45"/>
  <c r="AR141" i="45"/>
  <c r="AK141" i="45"/>
  <c r="AJ141" i="45"/>
  <c r="S141" i="45"/>
  <c r="X141" i="45"/>
  <c r="J141" i="45"/>
  <c r="AW141" i="45"/>
  <c r="V141" i="45"/>
  <c r="P141" i="45"/>
  <c r="AS141" i="45"/>
  <c r="BB141" i="45"/>
  <c r="AM141" i="45"/>
  <c r="AG141" i="45"/>
  <c r="AF141" i="45"/>
  <c r="K141" i="45"/>
  <c r="T141" i="45"/>
  <c r="V193" i="75"/>
  <c r="BD193" i="75"/>
  <c r="AN193" i="75"/>
  <c r="K193" i="75"/>
  <c r="AE193" i="75"/>
  <c r="AB193" i="75"/>
  <c r="L193" i="75"/>
  <c r="AS193" i="75"/>
  <c r="O193" i="75"/>
  <c r="N193" i="75"/>
  <c r="BB193" i="75"/>
  <c r="AC193" i="75"/>
  <c r="AV193" i="75"/>
  <c r="T193" i="75"/>
  <c r="S193" i="75"/>
  <c r="AR193" i="75"/>
  <c r="W193" i="75"/>
  <c r="X193" i="75"/>
  <c r="AN85" i="57"/>
  <c r="BB85" i="57"/>
  <c r="AI85" i="57"/>
  <c r="N85" i="57"/>
  <c r="AX85" i="57"/>
  <c r="AS137" i="57"/>
  <c r="AA137" i="57"/>
  <c r="AV137" i="32"/>
  <c r="BB137" i="32"/>
  <c r="AF137" i="32"/>
  <c r="AO137" i="32"/>
  <c r="BF33" i="58"/>
  <c r="AC33" i="58"/>
  <c r="K33" i="58"/>
  <c r="AA33" i="58"/>
  <c r="BA33" i="58"/>
  <c r="S33" i="58"/>
  <c r="AG33" i="58"/>
  <c r="AN33" i="58"/>
  <c r="AZ33" i="58"/>
  <c r="AM33" i="58"/>
  <c r="AV33" i="58"/>
  <c r="J31" i="32"/>
  <c r="R31" i="32"/>
  <c r="AM31" i="32"/>
  <c r="AV31" i="32"/>
  <c r="AK31" i="32"/>
  <c r="BF31" i="32"/>
  <c r="AX31" i="32"/>
  <c r="AN31" i="32"/>
  <c r="AG31" i="32"/>
  <c r="K31" i="32"/>
  <c r="AJ31" i="32"/>
  <c r="BD31" i="32"/>
  <c r="AI31" i="32"/>
  <c r="BB31" i="32"/>
  <c r="AC31" i="32"/>
  <c r="BE31" i="32"/>
  <c r="AO31" i="32"/>
  <c r="W31" i="32"/>
  <c r="X127" i="75"/>
  <c r="BD127" i="75"/>
  <c r="AB127" i="75"/>
  <c r="AG127" i="75"/>
  <c r="AK127" i="75"/>
  <c r="BF127" i="75"/>
  <c r="AF127" i="75"/>
  <c r="K127" i="75"/>
  <c r="AE127" i="75"/>
  <c r="P127" i="75"/>
  <c r="R127" i="75"/>
  <c r="AC127" i="75"/>
  <c r="N127" i="75"/>
  <c r="AA127" i="75"/>
  <c r="AT127" i="75"/>
  <c r="W127" i="75"/>
  <c r="AV127" i="75"/>
  <c r="AM127" i="75"/>
  <c r="X88" i="56"/>
  <c r="BD88" i="56"/>
  <c r="BG88" i="56" s="1"/>
  <c r="BB88" i="56"/>
  <c r="AS88" i="56"/>
  <c r="AN88" i="56"/>
  <c r="W88" i="56"/>
  <c r="AF88" i="56"/>
  <c r="O88" i="56"/>
  <c r="V88" i="56"/>
  <c r="AG88" i="56"/>
  <c r="AJ88" i="56"/>
  <c r="R88" i="56"/>
  <c r="T88" i="56"/>
  <c r="AZ88" i="56"/>
  <c r="AO88" i="56"/>
  <c r="AV88" i="56"/>
  <c r="AK88" i="56"/>
  <c r="AA88" i="56"/>
  <c r="S124" i="57"/>
  <c r="BB124" i="57"/>
  <c r="AM124" i="57"/>
  <c r="L124" i="57"/>
  <c r="AX124" i="57"/>
  <c r="AR124" i="57"/>
  <c r="X124" i="57"/>
  <c r="R124" i="57"/>
  <c r="AT124" i="57"/>
  <c r="AI124" i="57"/>
  <c r="AC124" i="57"/>
  <c r="BA124" i="57"/>
  <c r="AW124" i="57"/>
  <c r="AE124" i="57"/>
  <c r="J124" i="57"/>
  <c r="BF124" i="57"/>
  <c r="AB124" i="57"/>
  <c r="BE124" i="57"/>
  <c r="P124" i="57"/>
  <c r="AZ124" i="57"/>
  <c r="T124" i="57"/>
  <c r="AV124" i="57"/>
  <c r="W124" i="57"/>
  <c r="Y124" i="57" s="1"/>
  <c r="AK124" i="57"/>
  <c r="O124" i="57"/>
  <c r="K124" i="57"/>
  <c r="AX88" i="57"/>
  <c r="AM88" i="57"/>
  <c r="AC88" i="57"/>
  <c r="AB88" i="57"/>
  <c r="L88" i="57"/>
  <c r="W88" i="57"/>
  <c r="BA88" i="57"/>
  <c r="BB88" i="57"/>
  <c r="AR88" i="57"/>
  <c r="AR86" i="57" s="1"/>
  <c r="BE88" i="57"/>
  <c r="BD88" i="57"/>
  <c r="AT88" i="57"/>
  <c r="AI88" i="57"/>
  <c r="AN88" i="57"/>
  <c r="X88" i="57"/>
  <c r="R88" i="57"/>
  <c r="O88" i="57"/>
  <c r="AS88" i="57"/>
  <c r="AK60" i="53"/>
  <c r="P60" i="53"/>
  <c r="BB23" i="57"/>
  <c r="BE23" i="57"/>
  <c r="AC23" i="57"/>
  <c r="V23" i="57"/>
  <c r="AR23" i="57"/>
  <c r="AJ23" i="57"/>
  <c r="AS23" i="57"/>
  <c r="AM23" i="57"/>
  <c r="W23" i="57"/>
  <c r="AB23" i="57"/>
  <c r="AE23" i="57"/>
  <c r="X23" i="57"/>
  <c r="AT23" i="57"/>
  <c r="AN23" i="57"/>
  <c r="K23" i="57"/>
  <c r="N23" i="57"/>
  <c r="R23" i="57"/>
  <c r="BD23" i="57"/>
  <c r="AV23" i="57"/>
  <c r="O23" i="57"/>
  <c r="AW23" i="57"/>
  <c r="AF23" i="57"/>
  <c r="S23" i="57"/>
  <c r="BA23" i="57"/>
  <c r="T23" i="57"/>
  <c r="L23" i="57"/>
  <c r="AR23" i="56"/>
  <c r="AE23" i="56"/>
  <c r="AJ23" i="56"/>
  <c r="R23" i="56"/>
  <c r="X23" i="56"/>
  <c r="K23" i="56"/>
  <c r="AW23" i="56"/>
  <c r="BA23" i="56"/>
  <c r="BF23" i="56"/>
  <c r="AS23" i="56"/>
  <c r="BB23" i="56"/>
  <c r="AI23" i="56"/>
  <c r="AO23" i="56"/>
  <c r="AB23" i="56"/>
  <c r="J23" i="56"/>
  <c r="P23" i="56"/>
  <c r="T23" i="56"/>
  <c r="W23" i="56"/>
  <c r="AF23" i="56"/>
  <c r="S23" i="56"/>
  <c r="AZ23" i="56"/>
  <c r="AV23" i="56"/>
  <c r="O23" i="56"/>
  <c r="AX23" i="56"/>
  <c r="AG23" i="56"/>
  <c r="AN23" i="56"/>
  <c r="AE143" i="75"/>
  <c r="AV143" i="75"/>
  <c r="AR149" i="32"/>
  <c r="AT149" i="32"/>
  <c r="BB149" i="32"/>
  <c r="L31" i="44"/>
  <c r="AG83" i="32"/>
  <c r="AJ83" i="32"/>
  <c r="AR83" i="32"/>
  <c r="N83" i="32"/>
  <c r="AZ83" i="32"/>
  <c r="V83" i="32"/>
  <c r="AN83" i="32"/>
  <c r="AT83" i="32"/>
  <c r="P83" i="32"/>
  <c r="AV94" i="58"/>
  <c r="P94" i="58"/>
  <c r="N94" i="58"/>
  <c r="T94" i="58"/>
  <c r="R94" i="58"/>
  <c r="AE94" i="58"/>
  <c r="AO94" i="58"/>
  <c r="O94" i="58"/>
  <c r="AG94" i="58"/>
  <c r="L113" i="53"/>
  <c r="AI113" i="53"/>
  <c r="AB113" i="53"/>
  <c r="J113" i="53"/>
  <c r="BF79" i="58"/>
  <c r="K79" i="58"/>
  <c r="N79" i="58"/>
  <c r="S79" i="58"/>
  <c r="J79" i="58"/>
  <c r="AS120" i="32"/>
  <c r="BD120" i="32"/>
  <c r="AZ120" i="32"/>
  <c r="AN120" i="32"/>
  <c r="AM120" i="32"/>
  <c r="AZ102" i="53"/>
  <c r="AS102" i="53"/>
  <c r="AF102" i="53"/>
  <c r="AO102" i="53"/>
  <c r="AK131" i="53"/>
  <c r="AN131" i="53"/>
  <c r="AC131" i="53"/>
  <c r="AV133" i="53"/>
  <c r="AA88" i="57"/>
  <c r="AV88" i="57"/>
  <c r="K88" i="57"/>
  <c r="T88" i="57"/>
  <c r="AG88" i="57"/>
  <c r="AR115" i="56"/>
  <c r="AN115" i="56"/>
  <c r="V101" i="45"/>
  <c r="K101" i="45"/>
  <c r="AX101" i="45"/>
  <c r="BE90" i="53"/>
  <c r="L90" i="53"/>
  <c r="AT90" i="53"/>
  <c r="K90" i="53"/>
  <c r="BB103" i="57"/>
  <c r="O103" i="57"/>
  <c r="S81" i="56"/>
  <c r="AC81" i="56"/>
  <c r="AN81" i="56"/>
  <c r="AT81" i="56"/>
  <c r="AO121" i="58"/>
  <c r="X121" i="58"/>
  <c r="AC121" i="58"/>
  <c r="AX121" i="58"/>
  <c r="AN127" i="44"/>
  <c r="AC127" i="44"/>
  <c r="AJ132" i="58"/>
  <c r="AG78" i="45"/>
  <c r="T78" i="45"/>
  <c r="AS78" i="45"/>
  <c r="BE78" i="45"/>
  <c r="O94" i="32"/>
  <c r="L94" i="32"/>
  <c r="AT113" i="56"/>
  <c r="P113" i="56"/>
  <c r="J164" i="56"/>
  <c r="M164" i="56" s="1"/>
  <c r="S164" i="56"/>
  <c r="AG164" i="56"/>
  <c r="AM164" i="56"/>
  <c r="AX164" i="56"/>
  <c r="AV120" i="58"/>
  <c r="AN120" i="58"/>
  <c r="AG134" i="57"/>
  <c r="BF134" i="57"/>
  <c r="AE134" i="57"/>
  <c r="N153" i="57"/>
  <c r="BF153" i="57"/>
  <c r="AE153" i="57"/>
  <c r="BE153" i="57"/>
  <c r="P75" i="57"/>
  <c r="AB75" i="57"/>
  <c r="AM75" i="57"/>
  <c r="AS75" i="57"/>
  <c r="L88" i="56"/>
  <c r="P88" i="56"/>
  <c r="AE88" i="56"/>
  <c r="BA88" i="56"/>
  <c r="BF96" i="57"/>
  <c r="AN96" i="57"/>
  <c r="L96" i="57"/>
  <c r="AT96" i="57"/>
  <c r="AE96" i="57"/>
  <c r="W152" i="53"/>
  <c r="P85" i="57"/>
  <c r="AJ33" i="58"/>
  <c r="R33" i="58"/>
  <c r="AV161" i="53"/>
  <c r="BE81" i="58"/>
  <c r="AW132" i="32"/>
  <c r="AT141" i="45"/>
  <c r="BE141" i="45"/>
  <c r="O141" i="45"/>
  <c r="AA141" i="45"/>
  <c r="AV141" i="45"/>
  <c r="AW31" i="32"/>
  <c r="P31" i="32"/>
  <c r="AE31" i="32"/>
  <c r="AB31" i="32"/>
  <c r="R77" i="57"/>
  <c r="J77" i="57"/>
  <c r="X77" i="57"/>
  <c r="BF77" i="57"/>
  <c r="AX83" i="57"/>
  <c r="T83" i="57"/>
  <c r="AE83" i="57"/>
  <c r="BD100" i="45"/>
  <c r="BB94" i="56"/>
  <c r="BA164" i="53"/>
  <c r="J164" i="53"/>
  <c r="N164" i="53"/>
  <c r="AC164" i="53"/>
  <c r="AA93" i="44"/>
  <c r="AK79" i="45"/>
  <c r="AS79" i="45"/>
  <c r="J133" i="58"/>
  <c r="AX133" i="58"/>
  <c r="W133" i="58"/>
  <c r="AO163" i="58"/>
  <c r="AO84" i="57"/>
  <c r="S101" i="56"/>
  <c r="AO101" i="56"/>
  <c r="N152" i="57"/>
  <c r="AV161" i="44"/>
  <c r="AW161" i="44"/>
  <c r="AK112" i="32"/>
  <c r="BB125" i="44"/>
  <c r="J125" i="44"/>
  <c r="W125" i="44"/>
  <c r="AT95" i="44"/>
  <c r="BB95" i="44"/>
  <c r="AA95" i="44"/>
  <c r="AZ95" i="44"/>
  <c r="BF132" i="57"/>
  <c r="V132" i="57"/>
  <c r="BB141" i="57"/>
  <c r="X141" i="57"/>
  <c r="AJ141" i="57"/>
  <c r="AS141" i="57"/>
  <c r="AE77" i="32"/>
  <c r="BF100" i="32"/>
  <c r="BD113" i="58"/>
  <c r="V113" i="58"/>
  <c r="AO87" i="44"/>
  <c r="BA116" i="56"/>
  <c r="L134" i="53"/>
  <c r="AG124" i="57"/>
  <c r="AA124" i="57"/>
  <c r="AJ163" i="57"/>
  <c r="AW161" i="57"/>
  <c r="L161" i="57"/>
  <c r="M161" i="57" s="1"/>
  <c r="BA112" i="57"/>
  <c r="W95" i="32"/>
  <c r="AI95" i="32"/>
  <c r="R95" i="32"/>
  <c r="J127" i="45"/>
  <c r="AT23" i="56"/>
  <c r="N23" i="56"/>
  <c r="AO23" i="57"/>
  <c r="AI23" i="57"/>
  <c r="O211" i="45"/>
  <c r="O210" i="45" s="1"/>
  <c r="W151" i="45"/>
  <c r="P151" i="45"/>
  <c r="S121" i="58"/>
  <c r="W121" i="58"/>
  <c r="K121" i="58"/>
  <c r="BD121" i="58"/>
  <c r="AT121" i="58"/>
  <c r="AG121" i="58"/>
  <c r="AN121" i="58"/>
  <c r="AW121" i="58"/>
  <c r="AE121" i="58"/>
  <c r="AF121" i="58"/>
  <c r="AA121" i="58"/>
  <c r="V121" i="58"/>
  <c r="J121" i="58"/>
  <c r="O121" i="58"/>
  <c r="BA121" i="58"/>
  <c r="AZ121" i="58"/>
  <c r="R121" i="58"/>
  <c r="AS121" i="58"/>
  <c r="AI163" i="57"/>
  <c r="BE163" i="57"/>
  <c r="AC163" i="57"/>
  <c r="S163" i="57"/>
  <c r="R163" i="57"/>
  <c r="AT163" i="57"/>
  <c r="AX163" i="57"/>
  <c r="AK163" i="57"/>
  <c r="AN163" i="57"/>
  <c r="BB163" i="57"/>
  <c r="BF163" i="57"/>
  <c r="BA163" i="57"/>
  <c r="AE163" i="57"/>
  <c r="W163" i="57"/>
  <c r="N163" i="57"/>
  <c r="L163" i="57"/>
  <c r="AR163" i="57"/>
  <c r="AM163" i="57"/>
  <c r="V163" i="57"/>
  <c r="AW163" i="57"/>
  <c r="K163" i="57"/>
  <c r="J163" i="57"/>
  <c r="AB163" i="57"/>
  <c r="BD163" i="57"/>
  <c r="AO163" i="57"/>
  <c r="T163" i="57"/>
  <c r="AJ163" i="58"/>
  <c r="S163" i="58"/>
  <c r="AZ163" i="58"/>
  <c r="AV163" i="58"/>
  <c r="AA163" i="58"/>
  <c r="P163" i="58"/>
  <c r="AX163" i="58"/>
  <c r="AC163" i="58"/>
  <c r="AN163" i="58"/>
  <c r="J163" i="58"/>
  <c r="AB84" i="57"/>
  <c r="S84" i="57"/>
  <c r="AJ84" i="57"/>
  <c r="AM84" i="57"/>
  <c r="AK84" i="57"/>
  <c r="K84" i="57"/>
  <c r="AI84" i="57"/>
  <c r="AA84" i="57"/>
  <c r="BA84" i="57"/>
  <c r="AE156" i="45"/>
  <c r="BB156" i="45"/>
  <c r="N77" i="57"/>
  <c r="K77" i="57"/>
  <c r="AK77" i="57"/>
  <c r="AO77" i="57"/>
  <c r="AF77" i="57"/>
  <c r="AV77" i="57"/>
  <c r="AI77" i="57"/>
  <c r="BD77" i="57"/>
  <c r="AS77" i="57"/>
  <c r="AM77" i="57"/>
  <c r="AR77" i="57"/>
  <c r="AW77" i="57"/>
  <c r="AZ77" i="57"/>
  <c r="O77" i="57"/>
  <c r="AJ77" i="57"/>
  <c r="AG77" i="57"/>
  <c r="AE77" i="57"/>
  <c r="BE77" i="57"/>
  <c r="AB95" i="44"/>
  <c r="AG95" i="44"/>
  <c r="L95" i="44"/>
  <c r="AV95" i="44"/>
  <c r="AF95" i="44"/>
  <c r="R95" i="44"/>
  <c r="W95" i="44"/>
  <c r="J95" i="44"/>
  <c r="BF95" i="44"/>
  <c r="K95" i="44"/>
  <c r="AX95" i="44"/>
  <c r="AI95" i="44"/>
  <c r="V95" i="44"/>
  <c r="O95" i="44"/>
  <c r="BA95" i="44"/>
  <c r="AK95" i="44"/>
  <c r="AJ95" i="44"/>
  <c r="AC95" i="44"/>
  <c r="AJ131" i="53"/>
  <c r="AL131" i="53" s="1"/>
  <c r="V131" i="53"/>
  <c r="P131" i="53"/>
  <c r="K131" i="53"/>
  <c r="BB131" i="53"/>
  <c r="BD131" i="53"/>
  <c r="AX131" i="53"/>
  <c r="AT131" i="53"/>
  <c r="AF131" i="53"/>
  <c r="AM131" i="53"/>
  <c r="AG131" i="53"/>
  <c r="AB131" i="53"/>
  <c r="R131" i="53"/>
  <c r="L131" i="53"/>
  <c r="N131" i="53"/>
  <c r="W131" i="53"/>
  <c r="AS131" i="53"/>
  <c r="T131" i="53"/>
  <c r="AW211" i="44"/>
  <c r="AW210" i="44" s="1"/>
  <c r="AZ211" i="44"/>
  <c r="AO211" i="44"/>
  <c r="AO210" i="44" s="1"/>
  <c r="AE211" i="44"/>
  <c r="AE210" i="44" s="1"/>
  <c r="AF211" i="44"/>
  <c r="AC211" i="44"/>
  <c r="AC210" i="44" s="1"/>
  <c r="AI211" i="44"/>
  <c r="AI210" i="44" s="1"/>
  <c r="BF211" i="44"/>
  <c r="BF210" i="44" s="1"/>
  <c r="BA211" i="44"/>
  <c r="BA210" i="44" s="1"/>
  <c r="O211" i="44"/>
  <c r="O210" i="44" s="1"/>
  <c r="AS211" i="44"/>
  <c r="AS210" i="44" s="1"/>
  <c r="AX211" i="44"/>
  <c r="AX210" i="44" s="1"/>
  <c r="AM211" i="44"/>
  <c r="AM210" i="44" s="1"/>
  <c r="AT211" i="44"/>
  <c r="AT210" i="44" s="1"/>
  <c r="K211" i="44"/>
  <c r="K210" i="44" s="1"/>
  <c r="W211" i="44"/>
  <c r="W210" i="44" s="1"/>
  <c r="T211" i="44"/>
  <c r="T210" i="44" s="1"/>
  <c r="N211" i="44"/>
  <c r="L211" i="44"/>
  <c r="L210" i="44" s="1"/>
  <c r="BE211" i="44"/>
  <c r="BE210" i="44" s="1"/>
  <c r="BD211" i="44"/>
  <c r="AN211" i="44"/>
  <c r="AN210" i="44" s="1"/>
  <c r="BB211" i="44"/>
  <c r="BB210" i="44" s="1"/>
  <c r="AG211" i="44"/>
  <c r="AG210" i="44" s="1"/>
  <c r="R211" i="44"/>
  <c r="P211" i="44"/>
  <c r="P210" i="44" s="1"/>
  <c r="V211" i="44"/>
  <c r="V210" i="44" s="1"/>
  <c r="AA211" i="44"/>
  <c r="X211" i="44"/>
  <c r="X210" i="44" s="1"/>
  <c r="AK211" i="44"/>
  <c r="AK210" i="44" s="1"/>
  <c r="S211" i="44"/>
  <c r="S210" i="44" s="1"/>
  <c r="AB211" i="44"/>
  <c r="AB210" i="44" s="1"/>
  <c r="AR211" i="44"/>
  <c r="AR210" i="44" s="1"/>
  <c r="H210" i="44"/>
  <c r="AJ211" i="44"/>
  <c r="AJ210" i="44" s="1"/>
  <c r="J211" i="44"/>
  <c r="J210" i="44" s="1"/>
  <c r="AC22" i="58"/>
  <c r="J22" i="58"/>
  <c r="AR22" i="58"/>
  <c r="AF22" i="58"/>
  <c r="AM22" i="58"/>
  <c r="AZ22" i="58"/>
  <c r="AE22" i="58"/>
  <c r="R22" i="58"/>
  <c r="BF22" i="58"/>
  <c r="BA22" i="58"/>
  <c r="AV22" i="58"/>
  <c r="AX22" i="58"/>
  <c r="V22" i="58"/>
  <c r="W22" i="58"/>
  <c r="AB22" i="58"/>
  <c r="K22" i="58"/>
  <c r="X22" i="58"/>
  <c r="AO22" i="58"/>
  <c r="AS20" i="45"/>
  <c r="AC20" i="45"/>
  <c r="X20" i="45"/>
  <c r="AF77" i="56"/>
  <c r="K77" i="56"/>
  <c r="AA77" i="56"/>
  <c r="N77" i="56"/>
  <c r="BB88" i="58"/>
  <c r="P88" i="58"/>
  <c r="AA88" i="58"/>
  <c r="AJ88" i="58"/>
  <c r="X122" i="58"/>
  <c r="AV122" i="58"/>
  <c r="AA115" i="57"/>
  <c r="AG115" i="57"/>
  <c r="AT115" i="57"/>
  <c r="AV115" i="57"/>
  <c r="BA115" i="57"/>
  <c r="X115" i="57"/>
  <c r="AJ115" i="57"/>
  <c r="AJ68" i="32"/>
  <c r="BA68" i="32"/>
  <c r="AX115" i="56"/>
  <c r="AE115" i="56"/>
  <c r="P115" i="56"/>
  <c r="BF115" i="56"/>
  <c r="AI115" i="56"/>
  <c r="S115" i="56"/>
  <c r="AZ115" i="56"/>
  <c r="AM115" i="56"/>
  <c r="L115" i="56"/>
  <c r="N120" i="57"/>
  <c r="AW120" i="57"/>
  <c r="AA120" i="57"/>
  <c r="BF120" i="57"/>
  <c r="AF139" i="56"/>
  <c r="BB139" i="56"/>
  <c r="BE139" i="56"/>
  <c r="O139" i="56"/>
  <c r="AW153" i="58"/>
  <c r="BA153" i="58"/>
  <c r="AF153" i="58"/>
  <c r="AX153" i="58"/>
  <c r="AK118" i="45"/>
  <c r="AB118" i="45"/>
  <c r="AT118" i="45"/>
  <c r="AJ118" i="45"/>
  <c r="T118" i="45"/>
  <c r="AS118" i="45"/>
  <c r="AZ118" i="45"/>
  <c r="T112" i="75"/>
  <c r="AZ112" i="75"/>
  <c r="AX112" i="75"/>
  <c r="O112" i="75"/>
  <c r="AR33" i="32"/>
  <c r="K33" i="32"/>
  <c r="BD33" i="32"/>
  <c r="AE33" i="32"/>
  <c r="AC33" i="32"/>
  <c r="AM33" i="32"/>
  <c r="BA87" i="53"/>
  <c r="BE87" i="53"/>
  <c r="AE87" i="53"/>
  <c r="N87" i="53"/>
  <c r="AT97" i="45"/>
  <c r="N97" i="45"/>
  <c r="AM144" i="75"/>
  <c r="X144" i="75"/>
  <c r="AE152" i="56"/>
  <c r="AI152" i="56"/>
  <c r="BE152" i="56"/>
  <c r="AC152" i="56"/>
  <c r="L152" i="56"/>
  <c r="J115" i="53"/>
  <c r="AV115" i="53"/>
  <c r="V115" i="53"/>
  <c r="AV81" i="45"/>
  <c r="AI81" i="45"/>
  <c r="AV130" i="32"/>
  <c r="L130" i="32"/>
  <c r="AC102" i="53"/>
  <c r="AJ102" i="53"/>
  <c r="R102" i="53"/>
  <c r="P102" i="53"/>
  <c r="AI102" i="53"/>
  <c r="BB102" i="53"/>
  <c r="N102" i="53"/>
  <c r="AX102" i="53"/>
  <c r="BA102" i="53"/>
  <c r="AT102" i="53"/>
  <c r="BD102" i="53"/>
  <c r="AN102" i="53"/>
  <c r="W102" i="53"/>
  <c r="J102" i="53"/>
  <c r="L102" i="53"/>
  <c r="AA102" i="53"/>
  <c r="BE102" i="53"/>
  <c r="AB102" i="53"/>
  <c r="AW90" i="53"/>
  <c r="AM90" i="53"/>
  <c r="AV90" i="53"/>
  <c r="AZ90" i="53"/>
  <c r="AE90" i="53"/>
  <c r="X90" i="53"/>
  <c r="AS90" i="53"/>
  <c r="T90" i="53"/>
  <c r="AO90" i="53"/>
  <c r="AK90" i="53"/>
  <c r="W90" i="53"/>
  <c r="V90" i="53"/>
  <c r="AN90" i="53"/>
  <c r="R90" i="53"/>
  <c r="BF90" i="53"/>
  <c r="AG90" i="53"/>
  <c r="BA90" i="53"/>
  <c r="AB90" i="53"/>
  <c r="AC161" i="53"/>
  <c r="AI161" i="53"/>
  <c r="T161" i="53"/>
  <c r="AW161" i="53"/>
  <c r="P161" i="53"/>
  <c r="R161" i="53"/>
  <c r="N161" i="53"/>
  <c r="AZ161" i="53"/>
  <c r="AK161" i="53"/>
  <c r="AV79" i="58"/>
  <c r="AO79" i="58"/>
  <c r="AA79" i="58"/>
  <c r="AF79" i="58"/>
  <c r="AJ79" i="58"/>
  <c r="T79" i="58"/>
  <c r="BA79" i="58"/>
  <c r="BD79" i="58"/>
  <c r="AR79" i="58"/>
  <c r="AM79" i="58"/>
  <c r="AK79" i="58"/>
  <c r="AK162" i="58"/>
  <c r="AW162" i="58"/>
  <c r="O162" i="58"/>
  <c r="K162" i="58"/>
  <c r="AO162" i="58"/>
  <c r="N162" i="58"/>
  <c r="V162" i="58"/>
  <c r="AT162" i="58"/>
  <c r="AR162" i="58"/>
  <c r="BE162" i="58"/>
  <c r="AV162" i="58"/>
  <c r="J162" i="58"/>
  <c r="AJ162" i="58"/>
  <c r="AF112" i="32"/>
  <c r="AE112" i="32"/>
  <c r="P112" i="32"/>
  <c r="AZ112" i="32"/>
  <c r="AI112" i="32"/>
  <c r="BD112" i="32"/>
  <c r="AJ112" i="32"/>
  <c r="BF112" i="32"/>
  <c r="W112" i="32"/>
  <c r="AE152" i="57"/>
  <c r="T152" i="57"/>
  <c r="AX152" i="57"/>
  <c r="AI152" i="57"/>
  <c r="AB152" i="57"/>
  <c r="AO152" i="57"/>
  <c r="BD152" i="57"/>
  <c r="AF152" i="57"/>
  <c r="R152" i="57"/>
  <c r="J152" i="57"/>
  <c r="AF116" i="56"/>
  <c r="AO116" i="56"/>
  <c r="S116" i="56"/>
  <c r="J116" i="56"/>
  <c r="AG116" i="56"/>
  <c r="AT116" i="56"/>
  <c r="BE116" i="56"/>
  <c r="AK116" i="56"/>
  <c r="K116" i="56"/>
  <c r="W116" i="56"/>
  <c r="R101" i="45"/>
  <c r="AT101" i="45"/>
  <c r="BD101" i="45"/>
  <c r="X101" i="45"/>
  <c r="AC101" i="45"/>
  <c r="AO101" i="45"/>
  <c r="AI101" i="45"/>
  <c r="AM101" i="45"/>
  <c r="O101" i="45"/>
  <c r="AA101" i="45"/>
  <c r="AN101" i="45"/>
  <c r="T101" i="45"/>
  <c r="N101" i="45"/>
  <c r="AG101" i="45"/>
  <c r="AZ101" i="45"/>
  <c r="P101" i="45"/>
  <c r="AV101" i="45"/>
  <c r="BE101" i="45"/>
  <c r="AX134" i="53"/>
  <c r="AM134" i="53"/>
  <c r="AB134" i="53"/>
  <c r="T134" i="53"/>
  <c r="AI134" i="53"/>
  <c r="V134" i="53"/>
  <c r="AS134" i="53"/>
  <c r="K134" i="53"/>
  <c r="AN134" i="53"/>
  <c r="R134" i="53"/>
  <c r="AJ101" i="56"/>
  <c r="N101" i="56"/>
  <c r="BF101" i="56"/>
  <c r="BB101" i="56"/>
  <c r="K101" i="56"/>
  <c r="AZ101" i="56"/>
  <c r="AE101" i="56"/>
  <c r="AA101" i="56"/>
  <c r="J94" i="58"/>
  <c r="S94" i="58"/>
  <c r="AC94" i="58"/>
  <c r="BE94" i="58"/>
  <c r="AF94" i="58"/>
  <c r="AV113" i="53"/>
  <c r="AC113" i="53"/>
  <c r="W79" i="58"/>
  <c r="AB79" i="58"/>
  <c r="BE79" i="58"/>
  <c r="AV120" i="32"/>
  <c r="AF120" i="32"/>
  <c r="AG102" i="53"/>
  <c r="BF102" i="53"/>
  <c r="AA131" i="53"/>
  <c r="BF131" i="53"/>
  <c r="BB153" i="58"/>
  <c r="R115" i="56"/>
  <c r="AF101" i="45"/>
  <c r="L101" i="45"/>
  <c r="AR101" i="45"/>
  <c r="AS152" i="32"/>
  <c r="N90" i="53"/>
  <c r="AX90" i="53"/>
  <c r="AN103" i="57"/>
  <c r="AX81" i="56"/>
  <c r="X81" i="56"/>
  <c r="AB81" i="56"/>
  <c r="T121" i="58"/>
  <c r="AR121" i="58"/>
  <c r="K78" i="45"/>
  <c r="P78" i="45"/>
  <c r="AW113" i="56"/>
  <c r="AE164" i="56"/>
  <c r="AV164" i="56"/>
  <c r="BE120" i="58"/>
  <c r="X134" i="57"/>
  <c r="T134" i="57"/>
  <c r="AG153" i="57"/>
  <c r="O153" i="57"/>
  <c r="BE96" i="57"/>
  <c r="AC96" i="57"/>
  <c r="BF115" i="57"/>
  <c r="AT161" i="53"/>
  <c r="AV77" i="56"/>
  <c r="L77" i="57"/>
  <c r="V77" i="57"/>
  <c r="AZ100" i="45"/>
  <c r="T164" i="53"/>
  <c r="AE164" i="53"/>
  <c r="AG79" i="45"/>
  <c r="AC79" i="45"/>
  <c r="BA133" i="58"/>
  <c r="X163" i="58"/>
  <c r="AX84" i="57"/>
  <c r="L101" i="56"/>
  <c r="AE118" i="45"/>
  <c r="X152" i="57"/>
  <c r="X161" i="44"/>
  <c r="K112" i="32"/>
  <c r="AG125" i="44"/>
  <c r="AO125" i="44"/>
  <c r="AS95" i="44"/>
  <c r="AR95" i="44"/>
  <c r="BD95" i="44"/>
  <c r="AJ132" i="57"/>
  <c r="AF113" i="58"/>
  <c r="AE122" i="58"/>
  <c r="AI116" i="56"/>
  <c r="BD134" i="53"/>
  <c r="AC162" i="58"/>
  <c r="AV163" i="57"/>
  <c r="AF163" i="57"/>
  <c r="N82" i="56"/>
  <c r="W152" i="56"/>
  <c r="AJ161" i="57"/>
  <c r="K95" i="32"/>
  <c r="AM121" i="57"/>
  <c r="AE141" i="57"/>
  <c r="AN141" i="57"/>
  <c r="W141" i="57"/>
  <c r="R141" i="57"/>
  <c r="L141" i="57"/>
  <c r="AV141" i="57"/>
  <c r="BE141" i="57"/>
  <c r="AI141" i="57"/>
  <c r="AC141" i="57"/>
  <c r="BA141" i="57"/>
  <c r="AO141" i="57"/>
  <c r="AA141" i="57"/>
  <c r="AF141" i="57"/>
  <c r="O141" i="57"/>
  <c r="N141" i="57"/>
  <c r="BF141" i="57"/>
  <c r="AR141" i="57"/>
  <c r="AW141" i="57"/>
  <c r="AX85" i="44"/>
  <c r="R85" i="44"/>
  <c r="V85" i="44"/>
  <c r="AF85" i="44"/>
  <c r="AZ85" i="44"/>
  <c r="BB85" i="44"/>
  <c r="V75" i="57"/>
  <c r="L75" i="57"/>
  <c r="AZ75" i="57"/>
  <c r="BF75" i="57"/>
  <c r="AV75" i="57"/>
  <c r="AW75" i="57"/>
  <c r="AI75" i="57"/>
  <c r="AN75" i="57"/>
  <c r="W75" i="57"/>
  <c r="AE75" i="57"/>
  <c r="AF75" i="57"/>
  <c r="O75" i="57"/>
  <c r="R75" i="57"/>
  <c r="X75" i="57"/>
  <c r="N75" i="57"/>
  <c r="BB75" i="57"/>
  <c r="AR75" i="57"/>
  <c r="AO75" i="57"/>
  <c r="BB32" i="44"/>
  <c r="AT32" i="44"/>
  <c r="BF127" i="44"/>
  <c r="AW127" i="44"/>
  <c r="AV127" i="44"/>
  <c r="AB127" i="44"/>
  <c r="AS127" i="44"/>
  <c r="AX127" i="44"/>
  <c r="AK127" i="44"/>
  <c r="P127" i="44"/>
  <c r="AC127" i="32"/>
  <c r="P127" i="32"/>
  <c r="AT83" i="57"/>
  <c r="AS83" i="57"/>
  <c r="BE83" i="57"/>
  <c r="AJ83" i="57"/>
  <c r="AK83" i="57"/>
  <c r="AA83" i="57"/>
  <c r="K83" i="57"/>
  <c r="P83" i="57"/>
  <c r="BD83" i="57"/>
  <c r="L83" i="57"/>
  <c r="AZ83" i="57"/>
  <c r="BF83" i="57"/>
  <c r="AV83" i="57"/>
  <c r="AW83" i="57"/>
  <c r="AB83" i="57"/>
  <c r="AG83" i="57"/>
  <c r="W83" i="57"/>
  <c r="V83" i="57"/>
  <c r="W127" i="45"/>
  <c r="R127" i="45"/>
  <c r="BF127" i="45"/>
  <c r="AJ127" i="45"/>
  <c r="BB127" i="45"/>
  <c r="AB127" i="45"/>
  <c r="AC127" i="45"/>
  <c r="BE127" i="45"/>
  <c r="V127" i="45"/>
  <c r="AF127" i="45"/>
  <c r="AI127" i="45"/>
  <c r="AG127" i="45"/>
  <c r="P127" i="45"/>
  <c r="BD127" i="45"/>
  <c r="L127" i="45"/>
  <c r="AZ127" i="45"/>
  <c r="AK127" i="45"/>
  <c r="AM127" i="45"/>
  <c r="AR127" i="45"/>
  <c r="O127" i="45"/>
  <c r="X127" i="45"/>
  <c r="AN127" i="45"/>
  <c r="AS127" i="45"/>
  <c r="AE127" i="45"/>
  <c r="AA127" i="45"/>
  <c r="AX127" i="45"/>
  <c r="AI90" i="75"/>
  <c r="AJ90" i="75"/>
  <c r="AX90" i="75"/>
  <c r="BE90" i="75"/>
  <c r="AF90" i="75"/>
  <c r="AM90" i="75"/>
  <c r="AW90" i="75"/>
  <c r="P90" i="75"/>
  <c r="BF90" i="75"/>
  <c r="AX94" i="56"/>
  <c r="AN94" i="56"/>
  <c r="K94" i="56"/>
  <c r="V94" i="56"/>
  <c r="BD94" i="56"/>
  <c r="AZ94" i="56"/>
  <c r="W94" i="56"/>
  <c r="AT94" i="56"/>
  <c r="BF94" i="56"/>
  <c r="AW94" i="56"/>
  <c r="BD94" i="32"/>
  <c r="AT94" i="32"/>
  <c r="AE94" i="32"/>
  <c r="BA94" i="32"/>
  <c r="AS94" i="32"/>
  <c r="N94" i="32"/>
  <c r="AW94" i="32"/>
  <c r="AF94" i="32"/>
  <c r="AV94" i="32"/>
  <c r="AI132" i="32"/>
  <c r="BA132" i="32"/>
  <c r="AR132" i="32"/>
  <c r="AO132" i="32"/>
  <c r="L132" i="32"/>
  <c r="AE132" i="32"/>
  <c r="BE132" i="32"/>
  <c r="AF132" i="32"/>
  <c r="AB132" i="32"/>
  <c r="AO132" i="58"/>
  <c r="K132" i="58"/>
  <c r="BF132" i="58"/>
  <c r="AI132" i="58"/>
  <c r="AC132" i="58"/>
  <c r="W132" i="58"/>
  <c r="AK132" i="58"/>
  <c r="T132" i="58"/>
  <c r="BE132" i="58"/>
  <c r="AW132" i="58"/>
  <c r="X132" i="58"/>
  <c r="BB272" i="75"/>
  <c r="L272" i="75"/>
  <c r="AW83" i="32"/>
  <c r="AI83" i="32"/>
  <c r="AB83" i="32"/>
  <c r="AM83" i="32"/>
  <c r="AA83" i="32"/>
  <c r="BA83" i="32"/>
  <c r="R83" i="32"/>
  <c r="AF83" i="32"/>
  <c r="AS94" i="58"/>
  <c r="AX94" i="58"/>
  <c r="AZ94" i="58"/>
  <c r="BB94" i="58"/>
  <c r="BD94" i="58"/>
  <c r="X94" i="58"/>
  <c r="V94" i="58"/>
  <c r="L94" i="58"/>
  <c r="BB113" i="53"/>
  <c r="P113" i="53"/>
  <c r="T113" i="53"/>
  <c r="AS113" i="53"/>
  <c r="AT79" i="58"/>
  <c r="AX79" i="58"/>
  <c r="AW79" i="58"/>
  <c r="BB79" i="58"/>
  <c r="AS79" i="58"/>
  <c r="R79" i="58"/>
  <c r="K120" i="32"/>
  <c r="P120" i="32"/>
  <c r="S120" i="32"/>
  <c r="J120" i="32"/>
  <c r="BF120" i="32"/>
  <c r="AE102" i="53"/>
  <c r="AM102" i="53"/>
  <c r="V102" i="53"/>
  <c r="AR102" i="53"/>
  <c r="O131" i="53"/>
  <c r="AZ131" i="53"/>
  <c r="BA131" i="53"/>
  <c r="AR131" i="53"/>
  <c r="S131" i="53"/>
  <c r="P88" i="57"/>
  <c r="AE88" i="57"/>
  <c r="AZ88" i="57"/>
  <c r="S88" i="57"/>
  <c r="O115" i="56"/>
  <c r="K115" i="56"/>
  <c r="AO115" i="56"/>
  <c r="BA101" i="45"/>
  <c r="J101" i="45"/>
  <c r="S101" i="45"/>
  <c r="BF101" i="45"/>
  <c r="BF152" i="32"/>
  <c r="AK33" i="32"/>
  <c r="AC90" i="53"/>
  <c r="AI90" i="53"/>
  <c r="O90" i="53"/>
  <c r="AA90" i="53"/>
  <c r="N103" i="57"/>
  <c r="AW103" i="57"/>
  <c r="L103" i="57"/>
  <c r="BD81" i="56"/>
  <c r="J81" i="56"/>
  <c r="AG81" i="56"/>
  <c r="AK81" i="56"/>
  <c r="AV121" i="58"/>
  <c r="BE121" i="58"/>
  <c r="N121" i="58"/>
  <c r="Q121" i="58" s="1"/>
  <c r="AI121" i="58"/>
  <c r="AM121" i="58"/>
  <c r="R127" i="44"/>
  <c r="AM127" i="44"/>
  <c r="AS132" i="58"/>
  <c r="BB132" i="58"/>
  <c r="W78" i="45"/>
  <c r="V78" i="45"/>
  <c r="BA78" i="45"/>
  <c r="AE78" i="45"/>
  <c r="AC78" i="45"/>
  <c r="J94" i="32"/>
  <c r="V94" i="32"/>
  <c r="AN113" i="56"/>
  <c r="V113" i="56"/>
  <c r="AI130" i="32"/>
  <c r="AB164" i="56"/>
  <c r="AK164" i="56"/>
  <c r="AS164" i="56"/>
  <c r="BB164" i="56"/>
  <c r="AF120" i="58"/>
  <c r="AW120" i="58"/>
  <c r="AI134" i="57"/>
  <c r="AS134" i="57"/>
  <c r="P153" i="57"/>
  <c r="AV153" i="57"/>
  <c r="AC153" i="57"/>
  <c r="AN153" i="57"/>
  <c r="BB153" i="57"/>
  <c r="AX75" i="57"/>
  <c r="T75" i="57"/>
  <c r="AJ75" i="57"/>
  <c r="AA75" i="57"/>
  <c r="BA75" i="57"/>
  <c r="AT88" i="56"/>
  <c r="AX88" i="56"/>
  <c r="AB88" i="56"/>
  <c r="AI88" i="56"/>
  <c r="X96" i="57"/>
  <c r="W96" i="57"/>
  <c r="AJ96" i="57"/>
  <c r="AS96" i="57"/>
  <c r="AW96" i="57"/>
  <c r="AI115" i="57"/>
  <c r="P115" i="57"/>
  <c r="AI152" i="53"/>
  <c r="AC85" i="57"/>
  <c r="V33" i="58"/>
  <c r="AS33" i="58"/>
  <c r="X161" i="53"/>
  <c r="BB161" i="53"/>
  <c r="S139" i="56"/>
  <c r="N81" i="58"/>
  <c r="AM132" i="32"/>
  <c r="P132" i="32"/>
  <c r="AC141" i="45"/>
  <c r="AX141" i="45"/>
  <c r="L141" i="45"/>
  <c r="W141" i="45"/>
  <c r="AE141" i="45"/>
  <c r="X31" i="32"/>
  <c r="AA31" i="32"/>
  <c r="O31" i="32"/>
  <c r="AS31" i="32"/>
  <c r="S31" i="32"/>
  <c r="T77" i="56"/>
  <c r="P77" i="57"/>
  <c r="AX77" i="57"/>
  <c r="AA77" i="57"/>
  <c r="AB77" i="57"/>
  <c r="AT77" i="57"/>
  <c r="AN83" i="57"/>
  <c r="BB83" i="57"/>
  <c r="X83" i="57"/>
  <c r="O83" i="57"/>
  <c r="AR94" i="56"/>
  <c r="J94" i="56"/>
  <c r="AW164" i="53"/>
  <c r="BE164" i="53"/>
  <c r="O164" i="53"/>
  <c r="W164" i="53"/>
  <c r="AS164" i="53"/>
  <c r="AJ93" i="44"/>
  <c r="BF79" i="45"/>
  <c r="X79" i="45"/>
  <c r="L120" i="57"/>
  <c r="P133" i="58"/>
  <c r="AR133" i="58"/>
  <c r="O163" i="58"/>
  <c r="AE163" i="58"/>
  <c r="BD163" i="58"/>
  <c r="BB84" i="57"/>
  <c r="AE84" i="57"/>
  <c r="T101" i="56"/>
  <c r="BA101" i="56"/>
  <c r="AG101" i="56"/>
  <c r="W118" i="45"/>
  <c r="AG152" i="57"/>
  <c r="O152" i="57"/>
  <c r="BF161" i="44"/>
  <c r="BA112" i="32"/>
  <c r="O112" i="32"/>
  <c r="K125" i="44"/>
  <c r="BF125" i="44"/>
  <c r="AO95" i="44"/>
  <c r="AN95" i="44"/>
  <c r="P95" i="44"/>
  <c r="AW95" i="44"/>
  <c r="BE81" i="45"/>
  <c r="R127" i="32"/>
  <c r="AB132" i="57"/>
  <c r="AD132" i="57" s="1"/>
  <c r="AM132" i="57"/>
  <c r="K141" i="57"/>
  <c r="AG141" i="57"/>
  <c r="AT141" i="57"/>
  <c r="P141" i="57"/>
  <c r="AX77" i="32"/>
  <c r="AC113" i="58"/>
  <c r="AN113" i="58"/>
  <c r="S87" i="44"/>
  <c r="AX116" i="56"/>
  <c r="AE116" i="56"/>
  <c r="AH116" i="56" s="1"/>
  <c r="BB134" i="53"/>
  <c r="AC134" i="53"/>
  <c r="AF124" i="57"/>
  <c r="AN124" i="57"/>
  <c r="AX162" i="58"/>
  <c r="O163" i="57"/>
  <c r="AZ163" i="57"/>
  <c r="BA115" i="53"/>
  <c r="AO85" i="44"/>
  <c r="BD161" i="57"/>
  <c r="AI161" i="57"/>
  <c r="AZ112" i="57"/>
  <c r="V95" i="32"/>
  <c r="AG95" i="32"/>
  <c r="BA127" i="45"/>
  <c r="S127" i="45"/>
  <c r="T127" i="45"/>
  <c r="V23" i="56"/>
  <c r="AA23" i="56"/>
  <c r="L23" i="56"/>
  <c r="AX23" i="57"/>
  <c r="AA23" i="57"/>
  <c r="AK23" i="57"/>
  <c r="AV211" i="44"/>
  <c r="J90" i="75"/>
  <c r="AR151" i="75"/>
  <c r="AW151" i="75"/>
  <c r="AN62" i="32"/>
  <c r="O62" i="32"/>
  <c r="K159" i="58"/>
  <c r="V159" i="58"/>
  <c r="K151" i="75"/>
  <c r="AK62" i="57"/>
  <c r="P62" i="57"/>
  <c r="AK159" i="53"/>
  <c r="J159" i="53"/>
  <c r="AJ64" i="53"/>
  <c r="AS64" i="53"/>
  <c r="AX64" i="53"/>
  <c r="AA64" i="53"/>
  <c r="AK64" i="53"/>
  <c r="AG64" i="53"/>
  <c r="AT64" i="53"/>
  <c r="K64" i="53"/>
  <c r="BE64" i="53"/>
  <c r="O64" i="32"/>
  <c r="AI64" i="32"/>
  <c r="AN64" i="32"/>
  <c r="AB64" i="32"/>
  <c r="AG64" i="32"/>
  <c r="H148" i="57"/>
  <c r="AP193" i="56"/>
  <c r="M126" i="75"/>
  <c r="BG195" i="58"/>
  <c r="AG16" i="44"/>
  <c r="T16" i="44"/>
  <c r="AS16" i="44"/>
  <c r="L16" i="44"/>
  <c r="V16" i="44"/>
  <c r="AF16" i="44"/>
  <c r="AO16" i="44"/>
  <c r="K16" i="44"/>
  <c r="AZ16" i="44"/>
  <c r="W16" i="44"/>
  <c r="X16" i="44"/>
  <c r="BE16" i="44"/>
  <c r="AM16" i="44"/>
  <c r="V17" i="45"/>
  <c r="BD17" i="45"/>
  <c r="AW17" i="45"/>
  <c r="AE17" i="45"/>
  <c r="BF17" i="45"/>
  <c r="AM17" i="45"/>
  <c r="J17" i="45"/>
  <c r="O17" i="45"/>
  <c r="AK17" i="45"/>
  <c r="S17" i="45"/>
  <c r="K17" i="45"/>
  <c r="AN17" i="45"/>
  <c r="AC17" i="45"/>
  <c r="AR17" i="45"/>
  <c r="AX97" i="75"/>
  <c r="S97" i="75"/>
  <c r="AR137" i="44"/>
  <c r="BB137" i="44"/>
  <c r="O137" i="44"/>
  <c r="T137" i="44"/>
  <c r="N137" i="53"/>
  <c r="W137" i="53"/>
  <c r="AR137" i="53"/>
  <c r="AW137" i="53"/>
  <c r="J137" i="53"/>
  <c r="AV137" i="53"/>
  <c r="AA137" i="53"/>
  <c r="AG137" i="53"/>
  <c r="AT137" i="53"/>
  <c r="BD137" i="53"/>
  <c r="AX137" i="53"/>
  <c r="AI137" i="53"/>
  <c r="AC137" i="53"/>
  <c r="AS137" i="53"/>
  <c r="AJ137" i="53"/>
  <c r="P137" i="53"/>
  <c r="AM137" i="53"/>
  <c r="S137" i="53"/>
  <c r="AE137" i="53"/>
  <c r="X137" i="53"/>
  <c r="BB137" i="53"/>
  <c r="V137" i="53"/>
  <c r="BF137" i="53"/>
  <c r="BA137" i="53"/>
  <c r="AB137" i="53"/>
  <c r="L137" i="53"/>
  <c r="BE137" i="53"/>
  <c r="AZ137" i="53"/>
  <c r="X31" i="57"/>
  <c r="L83" i="53"/>
  <c r="W83" i="53"/>
  <c r="AM83" i="53"/>
  <c r="AB83" i="53"/>
  <c r="K119" i="45"/>
  <c r="AM119" i="57"/>
  <c r="AC130" i="58"/>
  <c r="AX130" i="58"/>
  <c r="AC32" i="57"/>
  <c r="AS32" i="57"/>
  <c r="AB32" i="57"/>
  <c r="AR32" i="57"/>
  <c r="AA32" i="57"/>
  <c r="AJ32" i="57"/>
  <c r="X32" i="57"/>
  <c r="AW32" i="57"/>
  <c r="AX32" i="57"/>
  <c r="AT122" i="57"/>
  <c r="BE122" i="57"/>
  <c r="O122" i="57"/>
  <c r="AJ122" i="57"/>
  <c r="R162" i="57"/>
  <c r="AT82" i="57"/>
  <c r="BF97" i="58"/>
  <c r="AM118" i="44"/>
  <c r="AS118" i="44"/>
  <c r="BA118" i="44"/>
  <c r="K118" i="44"/>
  <c r="AG118" i="44"/>
  <c r="K161" i="56"/>
  <c r="AG161" i="56"/>
  <c r="P127" i="57"/>
  <c r="R34" i="44"/>
  <c r="X34" i="44"/>
  <c r="AI83" i="56"/>
  <c r="K83" i="56"/>
  <c r="AW113" i="45"/>
  <c r="J126" i="58"/>
  <c r="AC134" i="45"/>
  <c r="N35" i="32"/>
  <c r="J163" i="53"/>
  <c r="AE163" i="53"/>
  <c r="X94" i="45"/>
  <c r="BA94" i="45"/>
  <c r="AN113" i="32"/>
  <c r="N164" i="32"/>
  <c r="BF122" i="53"/>
  <c r="AJ122" i="53"/>
  <c r="N35" i="58"/>
  <c r="BB102" i="56"/>
  <c r="AN102" i="56"/>
  <c r="AM102" i="56"/>
  <c r="AB75" i="45"/>
  <c r="AK118" i="53"/>
  <c r="AR118" i="53"/>
  <c r="AX128" i="57"/>
  <c r="AV128" i="57"/>
  <c r="AA152" i="45"/>
  <c r="AX85" i="58"/>
  <c r="W33" i="44"/>
  <c r="BF33" i="44"/>
  <c r="AX33" i="44"/>
  <c r="AV33" i="44"/>
  <c r="J161" i="32"/>
  <c r="AC91" i="58"/>
  <c r="W141" i="44"/>
  <c r="AO141" i="44"/>
  <c r="AB141" i="44"/>
  <c r="AZ141" i="44"/>
  <c r="S141" i="44"/>
  <c r="R141" i="44"/>
  <c r="AE141" i="44"/>
  <c r="T141" i="44"/>
  <c r="BA141" i="44"/>
  <c r="X31" i="56"/>
  <c r="AW31" i="56"/>
  <c r="AF78" i="57"/>
  <c r="S78" i="57"/>
  <c r="AE94" i="57"/>
  <c r="AW131" i="58"/>
  <c r="AG153" i="45"/>
  <c r="O75" i="56"/>
  <c r="AE75" i="56"/>
  <c r="S75" i="56"/>
  <c r="AM75" i="56"/>
  <c r="X75" i="56"/>
  <c r="AX75" i="56"/>
  <c r="AB75" i="56"/>
  <c r="AD75" i="56" s="1"/>
  <c r="K75" i="56"/>
  <c r="AK75" i="56"/>
  <c r="AW128" i="58"/>
  <c r="N112" i="58"/>
  <c r="S91" i="44"/>
  <c r="AJ91" i="44"/>
  <c r="AS89" i="45"/>
  <c r="AF95" i="58"/>
  <c r="BB23" i="53"/>
  <c r="BB141" i="75"/>
  <c r="AX141" i="75"/>
  <c r="O137" i="53"/>
  <c r="AO137" i="53"/>
  <c r="AS17" i="45"/>
  <c r="O16" i="44"/>
  <c r="AO141" i="75"/>
  <c r="AM141" i="75"/>
  <c r="AK141" i="75"/>
  <c r="AI141" i="75"/>
  <c r="AN141" i="75"/>
  <c r="AJ141" i="75"/>
  <c r="T141" i="75"/>
  <c r="J141" i="75"/>
  <c r="AZ141" i="75"/>
  <c r="BF141" i="75"/>
  <c r="S141" i="75"/>
  <c r="AC141" i="75"/>
  <c r="AS141" i="75"/>
  <c r="N141" i="75"/>
  <c r="L141" i="75"/>
  <c r="R141" i="75"/>
  <c r="W141" i="75"/>
  <c r="AE141" i="75"/>
  <c r="AW141" i="75"/>
  <c r="P141" i="75"/>
  <c r="V141" i="75"/>
  <c r="AF141" i="75"/>
  <c r="AB141" i="75"/>
  <c r="AJ26" i="53"/>
  <c r="AB26" i="53"/>
  <c r="BA106" i="56"/>
  <c r="N106" i="56"/>
  <c r="BA137" i="56"/>
  <c r="AF137" i="56"/>
  <c r="AT137" i="56"/>
  <c r="AO137" i="56"/>
  <c r="T82" i="75"/>
  <c r="O82" i="75"/>
  <c r="AA82" i="75"/>
  <c r="AG31" i="57"/>
  <c r="AT83" i="53"/>
  <c r="P83" i="53"/>
  <c r="T83" i="53"/>
  <c r="AA83" i="53"/>
  <c r="J119" i="45"/>
  <c r="AJ119" i="57"/>
  <c r="AR130" i="58"/>
  <c r="BB130" i="58"/>
  <c r="BB32" i="57"/>
  <c r="AN32" i="57"/>
  <c r="AT32" i="57"/>
  <c r="AO32" i="57"/>
  <c r="L32" i="57"/>
  <c r="AI32" i="57"/>
  <c r="R32" i="57"/>
  <c r="AE32" i="57"/>
  <c r="AH32" i="57" s="1"/>
  <c r="N122" i="57"/>
  <c r="AC122" i="57"/>
  <c r="AX122" i="57"/>
  <c r="BB122" i="57"/>
  <c r="W122" i="57"/>
  <c r="BA134" i="32"/>
  <c r="X97" i="58"/>
  <c r="AJ118" i="44"/>
  <c r="AR118" i="44"/>
  <c r="AV118" i="44"/>
  <c r="J118" i="44"/>
  <c r="BA161" i="56"/>
  <c r="AC161" i="56"/>
  <c r="BB161" i="56"/>
  <c r="H136" i="44"/>
  <c r="AN127" i="57"/>
  <c r="L34" i="44"/>
  <c r="N34" i="44"/>
  <c r="L83" i="56"/>
  <c r="AX113" i="45"/>
  <c r="J113" i="45"/>
  <c r="BF126" i="58"/>
  <c r="R35" i="32"/>
  <c r="AC35" i="32"/>
  <c r="S163" i="53"/>
  <c r="AR94" i="45"/>
  <c r="J94" i="45"/>
  <c r="AM94" i="45"/>
  <c r="BA113" i="32"/>
  <c r="AK93" i="57"/>
  <c r="O122" i="53"/>
  <c r="AR116" i="58"/>
  <c r="AO35" i="58"/>
  <c r="J102" i="56"/>
  <c r="P118" i="53"/>
  <c r="AB128" i="57"/>
  <c r="V128" i="57"/>
  <c r="AN128" i="57"/>
  <c r="AW33" i="44"/>
  <c r="AF33" i="44"/>
  <c r="AK33" i="44"/>
  <c r="AZ33" i="44"/>
  <c r="P33" i="44"/>
  <c r="BE161" i="32"/>
  <c r="AM141" i="44"/>
  <c r="BD141" i="44"/>
  <c r="AK141" i="44"/>
  <c r="AW141" i="44"/>
  <c r="AG141" i="44"/>
  <c r="AI141" i="44"/>
  <c r="AA141" i="44"/>
  <c r="AC141" i="44"/>
  <c r="AO31" i="56"/>
  <c r="W78" i="57"/>
  <c r="AK153" i="45"/>
  <c r="AW75" i="56"/>
  <c r="AJ75" i="56"/>
  <c r="BA75" i="56"/>
  <c r="AG75" i="56"/>
  <c r="W75" i="56"/>
  <c r="AO75" i="56"/>
  <c r="V75" i="56"/>
  <c r="AS75" i="56"/>
  <c r="BB91" i="44"/>
  <c r="AA91" i="44"/>
  <c r="AI95" i="58"/>
  <c r="W127" i="56"/>
  <c r="AT141" i="75"/>
  <c r="X141" i="75"/>
  <c r="BA141" i="75"/>
  <c r="J82" i="75"/>
  <c r="AK137" i="53"/>
  <c r="AN137" i="53"/>
  <c r="AG17" i="45"/>
  <c r="BB16" i="44"/>
  <c r="AE137" i="44"/>
  <c r="R51" i="44"/>
  <c r="AI51" i="44"/>
  <c r="S151" i="75"/>
  <c r="O151" i="75"/>
  <c r="AA151" i="75"/>
  <c r="AI151" i="75"/>
  <c r="AB151" i="75"/>
  <c r="BD151" i="75"/>
  <c r="BE151" i="75"/>
  <c r="V151" i="75"/>
  <c r="AX151" i="75"/>
  <c r="AO151" i="75"/>
  <c r="P151" i="75"/>
  <c r="AK151" i="75"/>
  <c r="AN151" i="75"/>
  <c r="AE26" i="57"/>
  <c r="AK26" i="57"/>
  <c r="AO26" i="57"/>
  <c r="AC26" i="57"/>
  <c r="N26" i="57"/>
  <c r="BF52" i="53"/>
  <c r="AS52" i="53"/>
  <c r="K52" i="53"/>
  <c r="N143" i="58"/>
  <c r="X143" i="58"/>
  <c r="AZ143" i="58"/>
  <c r="AK143" i="58"/>
  <c r="P143" i="58"/>
  <c r="AG143" i="58"/>
  <c r="T271" i="75"/>
  <c r="X271" i="75"/>
  <c r="AJ271" i="75"/>
  <c r="AZ149" i="32"/>
  <c r="AO149" i="32"/>
  <c r="AC149" i="32"/>
  <c r="AW149" i="32"/>
  <c r="BF149" i="32"/>
  <c r="AJ149" i="32"/>
  <c r="AX149" i="32"/>
  <c r="L149" i="32"/>
  <c r="P149" i="32"/>
  <c r="S149" i="32"/>
  <c r="AJ182" i="75"/>
  <c r="AS182" i="75"/>
  <c r="AM182" i="75"/>
  <c r="S182" i="75"/>
  <c r="L182" i="75"/>
  <c r="J182" i="75"/>
  <c r="AB182" i="75"/>
  <c r="BE182" i="75"/>
  <c r="K182" i="75"/>
  <c r="AG182" i="75"/>
  <c r="AF19" i="56"/>
  <c r="BA19" i="56"/>
  <c r="AR19" i="56"/>
  <c r="AN19" i="56"/>
  <c r="O19" i="56"/>
  <c r="W19" i="56"/>
  <c r="AT19" i="56"/>
  <c r="AV22" i="32"/>
  <c r="BF22" i="32"/>
  <c r="K22" i="32"/>
  <c r="AG22" i="32"/>
  <c r="AT22" i="32"/>
  <c r="AJ274" i="75"/>
  <c r="BF274" i="75"/>
  <c r="AS274" i="75"/>
  <c r="AK68" i="45"/>
  <c r="S68" i="45"/>
  <c r="AS311" i="75"/>
  <c r="BB15" i="44"/>
  <c r="AG15" i="44"/>
  <c r="AC15" i="44"/>
  <c r="X15" i="44"/>
  <c r="AI15" i="57"/>
  <c r="T15" i="57"/>
  <c r="V15" i="57"/>
  <c r="L15" i="58"/>
  <c r="P15" i="58"/>
  <c r="AB15" i="58"/>
  <c r="AS15" i="58"/>
  <c r="P182" i="75"/>
  <c r="BA182" i="75"/>
  <c r="W26" i="57"/>
  <c r="J151" i="75"/>
  <c r="O22" i="32"/>
  <c r="J149" i="32"/>
  <c r="AN271" i="75"/>
  <c r="L17" i="75"/>
  <c r="K17" i="75"/>
  <c r="BD134" i="45"/>
  <c r="AX134" i="45"/>
  <c r="AS134" i="45"/>
  <c r="AK134" i="45"/>
  <c r="AJ134" i="45"/>
  <c r="V134" i="45"/>
  <c r="P134" i="45"/>
  <c r="K134" i="45"/>
  <c r="BB134" i="45"/>
  <c r="BA134" i="45"/>
  <c r="AO134" i="45"/>
  <c r="AA134" i="45"/>
  <c r="AF134" i="45"/>
  <c r="T134" i="45"/>
  <c r="S134" i="45"/>
  <c r="BF134" i="45"/>
  <c r="AR134" i="45"/>
  <c r="AW134" i="45"/>
  <c r="AN134" i="45"/>
  <c r="J134" i="45"/>
  <c r="AV134" i="45"/>
  <c r="AI134" i="45"/>
  <c r="W134" i="45"/>
  <c r="AT134" i="45"/>
  <c r="AG134" i="45"/>
  <c r="R134" i="45"/>
  <c r="AN121" i="44"/>
  <c r="X121" i="44"/>
  <c r="AF121" i="44"/>
  <c r="V121" i="44"/>
  <c r="J121" i="44"/>
  <c r="BF121" i="44"/>
  <c r="AV121" i="44"/>
  <c r="AG121" i="44"/>
  <c r="L121" i="44"/>
  <c r="W121" i="44"/>
  <c r="BB121" i="44"/>
  <c r="O121" i="44"/>
  <c r="AX121" i="44"/>
  <c r="BE121" i="44"/>
  <c r="AK121" i="44"/>
  <c r="AW121" i="44"/>
  <c r="N121" i="44"/>
  <c r="AR121" i="44"/>
  <c r="AE121" i="44"/>
  <c r="AA121" i="44"/>
  <c r="R121" i="44"/>
  <c r="AC121" i="44"/>
  <c r="BA121" i="44"/>
  <c r="AS121" i="44"/>
  <c r="AJ121" i="44"/>
  <c r="AB121" i="44"/>
  <c r="BE84" i="44"/>
  <c r="AX84" i="44"/>
  <c r="AN84" i="44"/>
  <c r="AC84" i="44"/>
  <c r="AZ84" i="44"/>
  <c r="V84" i="44"/>
  <c r="AO84" i="44"/>
  <c r="AG84" i="44"/>
  <c r="AS84" i="44"/>
  <c r="AA84" i="44"/>
  <c r="AW84" i="44"/>
  <c r="AJ84" i="44"/>
  <c r="J84" i="44"/>
  <c r="BD84" i="44"/>
  <c r="L84" i="44"/>
  <c r="J156" i="58"/>
  <c r="BB156" i="58"/>
  <c r="AT156" i="58"/>
  <c r="BE156" i="58"/>
  <c r="AX156" i="58"/>
  <c r="AM156" i="58"/>
  <c r="W156" i="58"/>
  <c r="AF156" i="58"/>
  <c r="BA156" i="58"/>
  <c r="AR156" i="58"/>
  <c r="AW156" i="58"/>
  <c r="AJ156" i="58"/>
  <c r="AO156" i="58"/>
  <c r="AI156" i="58"/>
  <c r="O156" i="58"/>
  <c r="AZ156" i="58"/>
  <c r="AS156" i="58"/>
  <c r="R156" i="58"/>
  <c r="AB156" i="58"/>
  <c r="AE156" i="58"/>
  <c r="X156" i="58"/>
  <c r="AG156" i="58"/>
  <c r="L156" i="58"/>
  <c r="AA156" i="58"/>
  <c r="T156" i="58"/>
  <c r="BF156" i="58"/>
  <c r="BD156" i="58"/>
  <c r="AN156" i="58"/>
  <c r="N156" i="58"/>
  <c r="V156" i="58"/>
  <c r="AK156" i="58"/>
  <c r="AV156" i="58"/>
  <c r="P156" i="58"/>
  <c r="AC156" i="58"/>
  <c r="S156" i="58"/>
  <c r="K156" i="58"/>
  <c r="AN149" i="44"/>
  <c r="AR149" i="44"/>
  <c r="J149" i="44"/>
  <c r="AB149" i="44"/>
  <c r="AO149" i="44"/>
  <c r="AS149" i="44"/>
  <c r="AX149" i="44"/>
  <c r="P149" i="44"/>
  <c r="BE151" i="56"/>
  <c r="AK151" i="56"/>
  <c r="AN151" i="56"/>
  <c r="AS151" i="56"/>
  <c r="W151" i="56"/>
  <c r="X151" i="56"/>
  <c r="BB151" i="56"/>
  <c r="BF151" i="56"/>
  <c r="R151" i="56"/>
  <c r="AT151" i="56"/>
  <c r="BA151" i="56"/>
  <c r="N151" i="56"/>
  <c r="AZ151" i="56"/>
  <c r="AM151" i="56"/>
  <c r="T151" i="56"/>
  <c r="AO151" i="56"/>
  <c r="AI151" i="56"/>
  <c r="AC151" i="56"/>
  <c r="AT93" i="32"/>
  <c r="AO134" i="32"/>
  <c r="S121" i="44"/>
  <c r="AZ134" i="45"/>
  <c r="AS93" i="57"/>
  <c r="S84" i="44"/>
  <c r="V95" i="58"/>
  <c r="AJ93" i="32"/>
  <c r="K121" i="44"/>
  <c r="T121" i="44"/>
  <c r="AO121" i="44"/>
  <c r="L134" i="45"/>
  <c r="AM134" i="45"/>
  <c r="AP134" i="45" s="1"/>
  <c r="N134" i="45"/>
  <c r="O84" i="44"/>
  <c r="AN95" i="58"/>
  <c r="AT95" i="58"/>
  <c r="AS134" i="32"/>
  <c r="AR134" i="32"/>
  <c r="W134" i="32"/>
  <c r="AG134" i="32"/>
  <c r="BB134" i="32"/>
  <c r="K134" i="32"/>
  <c r="V163" i="32"/>
  <c r="AX163" i="32"/>
  <c r="S163" i="32"/>
  <c r="BD163" i="32"/>
  <c r="AE163" i="32"/>
  <c r="BB163" i="32"/>
  <c r="J163" i="32"/>
  <c r="AS163" i="32"/>
  <c r="AZ93" i="57"/>
  <c r="AJ93" i="57"/>
  <c r="P93" i="57"/>
  <c r="BE93" i="57"/>
  <c r="K93" i="57"/>
  <c r="AA93" i="57"/>
  <c r="BD93" i="57"/>
  <c r="AE93" i="32"/>
  <c r="AO93" i="32"/>
  <c r="R93" i="32"/>
  <c r="AA93" i="32"/>
  <c r="AB93" i="32"/>
  <c r="AW93" i="32"/>
  <c r="P93" i="32"/>
  <c r="AN93" i="32"/>
  <c r="AZ93" i="32"/>
  <c r="AR93" i="32"/>
  <c r="AG93" i="32"/>
  <c r="AJ162" i="57"/>
  <c r="L162" i="57"/>
  <c r="AS162" i="57"/>
  <c r="O162" i="57"/>
  <c r="S162" i="57"/>
  <c r="N162" i="57"/>
  <c r="AF162" i="57"/>
  <c r="AZ162" i="57"/>
  <c r="AM162" i="57"/>
  <c r="BD162" i="57"/>
  <c r="AB162" i="57"/>
  <c r="T162" i="57"/>
  <c r="AC162" i="57"/>
  <c r="X162" i="57"/>
  <c r="AE162" i="57"/>
  <c r="AV163" i="44"/>
  <c r="AS163" i="44"/>
  <c r="P163" i="44"/>
  <c r="BF163" i="44"/>
  <c r="L163" i="44"/>
  <c r="W163" i="44"/>
  <c r="AE163" i="44"/>
  <c r="O163" i="44"/>
  <c r="BE163" i="44"/>
  <c r="BB163" i="44"/>
  <c r="AX163" i="44"/>
  <c r="K163" i="44"/>
  <c r="R163" i="44"/>
  <c r="N163" i="44"/>
  <c r="BD163" i="44"/>
  <c r="R95" i="58"/>
  <c r="BB95" i="58"/>
  <c r="AS95" i="58"/>
  <c r="X95" i="58"/>
  <c r="AJ95" i="58"/>
  <c r="AX95" i="58"/>
  <c r="K95" i="58"/>
  <c r="AB95" i="58"/>
  <c r="AW95" i="58"/>
  <c r="BA95" i="58"/>
  <c r="AC95" i="58"/>
  <c r="AR95" i="58"/>
  <c r="BF95" i="58"/>
  <c r="AE95" i="58"/>
  <c r="T95" i="58"/>
  <c r="O95" i="58"/>
  <c r="W95" i="58"/>
  <c r="L95" i="58"/>
  <c r="AO95" i="58"/>
  <c r="J95" i="58"/>
  <c r="BD95" i="58"/>
  <c r="AK95" i="58"/>
  <c r="BE95" i="58"/>
  <c r="AG95" i="58"/>
  <c r="S95" i="58"/>
  <c r="AZ95" i="58"/>
  <c r="BC95" i="58" s="1"/>
  <c r="N93" i="32"/>
  <c r="K162" i="57"/>
  <c r="AM121" i="44"/>
  <c r="AB134" i="45"/>
  <c r="AR163" i="44"/>
  <c r="P95" i="58"/>
  <c r="AM93" i="32"/>
  <c r="AF93" i="32"/>
  <c r="T134" i="32"/>
  <c r="AV162" i="57"/>
  <c r="X163" i="32"/>
  <c r="BD121" i="44"/>
  <c r="AI121" i="44"/>
  <c r="AZ121" i="44"/>
  <c r="BE134" i="45"/>
  <c r="X134" i="45"/>
  <c r="AN163" i="44"/>
  <c r="AE84" i="44"/>
  <c r="AA95" i="58"/>
  <c r="N95" i="58"/>
  <c r="AV95" i="58"/>
  <c r="AM78" i="57"/>
  <c r="AZ78" i="57"/>
  <c r="R78" i="57"/>
  <c r="AO78" i="57"/>
  <c r="AV78" i="57"/>
  <c r="AI78" i="57"/>
  <c r="AR78" i="57"/>
  <c r="J78" i="57"/>
  <c r="AA78" i="57"/>
  <c r="BD78" i="57"/>
  <c r="AK78" i="57"/>
  <c r="T78" i="57"/>
  <c r="AB78" i="57"/>
  <c r="AG78" i="57"/>
  <c r="N78" i="57"/>
  <c r="AC78" i="57"/>
  <c r="L78" i="57"/>
  <c r="P78" i="57"/>
  <c r="AJ78" i="32"/>
  <c r="BA78" i="32"/>
  <c r="W78" i="32"/>
  <c r="V83" i="56"/>
  <c r="W83" i="56"/>
  <c r="AM83" i="56"/>
  <c r="J83" i="56"/>
  <c r="AE83" i="56"/>
  <c r="X83" i="56"/>
  <c r="AK83" i="56"/>
  <c r="AR83" i="56"/>
  <c r="AO83" i="56"/>
  <c r="BA83" i="56"/>
  <c r="R83" i="56"/>
  <c r="AF83" i="56"/>
  <c r="AS83" i="56"/>
  <c r="AT83" i="56"/>
  <c r="AZ83" i="56"/>
  <c r="BB83" i="56"/>
  <c r="AA83" i="56"/>
  <c r="BE83" i="56"/>
  <c r="AR62" i="75"/>
  <c r="S62" i="75"/>
  <c r="BF62" i="75"/>
  <c r="AB62" i="75"/>
  <c r="T62" i="75"/>
  <c r="AJ62" i="75"/>
  <c r="W62" i="75"/>
  <c r="AM62" i="75"/>
  <c r="BD62" i="75"/>
  <c r="AN62" i="75"/>
  <c r="K62" i="75"/>
  <c r="AK62" i="75"/>
  <c r="N62" i="75"/>
  <c r="J62" i="75"/>
  <c r="AC62" i="75"/>
  <c r="AF62" i="75"/>
  <c r="AO62" i="75"/>
  <c r="BA62" i="75"/>
  <c r="L62" i="75"/>
  <c r="AS62" i="75"/>
  <c r="AW62" i="75"/>
  <c r="AE62" i="75"/>
  <c r="AT62" i="75"/>
  <c r="O62" i="75"/>
  <c r="BE62" i="75"/>
  <c r="AX62" i="75"/>
  <c r="AV62" i="75"/>
  <c r="R62" i="75"/>
  <c r="AI62" i="75"/>
  <c r="V62" i="75"/>
  <c r="AZ62" i="75"/>
  <c r="AA62" i="75"/>
  <c r="AG62" i="75"/>
  <c r="P62" i="75"/>
  <c r="BB62" i="75"/>
  <c r="X62" i="75"/>
  <c r="R124" i="44"/>
  <c r="AX124" i="44"/>
  <c r="AE124" i="44"/>
  <c r="AW124" i="44"/>
  <c r="BE102" i="56"/>
  <c r="AA102" i="56"/>
  <c r="AC102" i="56"/>
  <c r="R102" i="56"/>
  <c r="O102" i="56"/>
  <c r="AV102" i="56"/>
  <c r="BF102" i="56"/>
  <c r="AT102" i="56"/>
  <c r="AI102" i="56"/>
  <c r="AG102" i="56"/>
  <c r="V102" i="56"/>
  <c r="W102" i="56"/>
  <c r="AZ102" i="56"/>
  <c r="L102" i="56"/>
  <c r="AJ102" i="56"/>
  <c r="AS102" i="56"/>
  <c r="AK102" i="56"/>
  <c r="K102" i="56"/>
  <c r="S143" i="44"/>
  <c r="AN143" i="44"/>
  <c r="BF143" i="44"/>
  <c r="AZ143" i="44"/>
  <c r="AC143" i="44"/>
  <c r="AE50" i="53"/>
  <c r="AK50" i="53"/>
  <c r="X164" i="32"/>
  <c r="AV164" i="32"/>
  <c r="AG164" i="32"/>
  <c r="W164" i="32"/>
  <c r="O164" i="32"/>
  <c r="AK164" i="32"/>
  <c r="P164" i="32"/>
  <c r="BF164" i="32"/>
  <c r="BD164" i="32"/>
  <c r="BF94" i="57"/>
  <c r="O94" i="57"/>
  <c r="AT94" i="57"/>
  <c r="J94" i="57"/>
  <c r="AS94" i="57"/>
  <c r="W131" i="58"/>
  <c r="AF131" i="58"/>
  <c r="S131" i="58"/>
  <c r="AC131" i="58"/>
  <c r="V131" i="58"/>
  <c r="AM158" i="57"/>
  <c r="V158" i="57"/>
  <c r="X158" i="57"/>
  <c r="K158" i="57"/>
  <c r="BB158" i="57"/>
  <c r="AK158" i="57"/>
  <c r="N158" i="57"/>
  <c r="BF158" i="57"/>
  <c r="AJ158" i="57"/>
  <c r="T158" i="57"/>
  <c r="BE158" i="57"/>
  <c r="AZ158" i="57"/>
  <c r="AF158" i="57"/>
  <c r="BA158" i="57"/>
  <c r="AB158" i="57"/>
  <c r="AR158" i="57"/>
  <c r="BD158" i="57"/>
  <c r="AI158" i="57"/>
  <c r="AG158" i="57"/>
  <c r="AV158" i="57"/>
  <c r="AA158" i="57"/>
  <c r="O158" i="57"/>
  <c r="AE158" i="57"/>
  <c r="S158" i="57"/>
  <c r="AS158" i="57"/>
  <c r="AX158" i="57"/>
  <c r="AW158" i="57"/>
  <c r="P158" i="57"/>
  <c r="AO158" i="57"/>
  <c r="L158" i="57"/>
  <c r="R158" i="57"/>
  <c r="AC158" i="57"/>
  <c r="J158" i="57"/>
  <c r="AT158" i="57"/>
  <c r="W158" i="57"/>
  <c r="AN158" i="57"/>
  <c r="AZ19" i="58"/>
  <c r="AJ19" i="58"/>
  <c r="BD19" i="58"/>
  <c r="AK22" i="44"/>
  <c r="V22" i="44"/>
  <c r="BD22" i="44"/>
  <c r="AM22" i="44"/>
  <c r="R22" i="44"/>
  <c r="AN22" i="44"/>
  <c r="BE22" i="44"/>
  <c r="S22" i="44"/>
  <c r="O22" i="44"/>
  <c r="AX22" i="44"/>
  <c r="L22" i="44"/>
  <c r="W22" i="44"/>
  <c r="AR22" i="44"/>
  <c r="AT22" i="44"/>
  <c r="AJ22" i="44"/>
  <c r="AA22" i="44"/>
  <c r="AF22" i="44"/>
  <c r="N22" i="44"/>
  <c r="AV22" i="44"/>
  <c r="AC22" i="44"/>
  <c r="AW22" i="44"/>
  <c r="AS22" i="44"/>
  <c r="BF22" i="44"/>
  <c r="T22" i="44"/>
  <c r="AI22" i="44"/>
  <c r="BA22" i="44"/>
  <c r="K22" i="44"/>
  <c r="BB22" i="44"/>
  <c r="P22" i="44"/>
  <c r="AG22" i="44"/>
  <c r="AO22" i="44"/>
  <c r="AB22" i="44"/>
  <c r="X22" i="44"/>
  <c r="AZ22" i="44"/>
  <c r="J22" i="44"/>
  <c r="M22" i="44" s="1"/>
  <c r="AE22" i="44"/>
  <c r="L91" i="58"/>
  <c r="AB91" i="58"/>
  <c r="AX91" i="58"/>
  <c r="P91" i="58"/>
  <c r="AT91" i="58"/>
  <c r="W91" i="58"/>
  <c r="AR91" i="58"/>
  <c r="AA91" i="58"/>
  <c r="BA91" i="58"/>
  <c r="AW91" i="58"/>
  <c r="BE122" i="53"/>
  <c r="BD122" i="53"/>
  <c r="AT122" i="53"/>
  <c r="AI122" i="53"/>
  <c r="AN122" i="53"/>
  <c r="W122" i="53"/>
  <c r="R122" i="53"/>
  <c r="L122" i="53"/>
  <c r="N122" i="53"/>
  <c r="AX122" i="53"/>
  <c r="AM122" i="53"/>
  <c r="AC122" i="53"/>
  <c r="AB122" i="53"/>
  <c r="V122" i="53"/>
  <c r="P122" i="53"/>
  <c r="AS122" i="53"/>
  <c r="BB122" i="53"/>
  <c r="AR122" i="53"/>
  <c r="AX68" i="44"/>
  <c r="S68" i="44"/>
  <c r="AW68" i="44"/>
  <c r="O68" i="44"/>
  <c r="BE68" i="44"/>
  <c r="K68" i="44"/>
  <c r="P68" i="44"/>
  <c r="AK68" i="44"/>
  <c r="AS68" i="44"/>
  <c r="AT68" i="75"/>
  <c r="X68" i="75"/>
  <c r="AO118" i="57"/>
  <c r="BB118" i="57"/>
  <c r="W118" i="57"/>
  <c r="K63" i="58"/>
  <c r="BB63" i="58"/>
  <c r="P63" i="58"/>
  <c r="W63" i="58"/>
  <c r="AG63" i="58"/>
  <c r="AW63" i="58"/>
  <c r="O63" i="58"/>
  <c r="AV63" i="58"/>
  <c r="AS63" i="58"/>
  <c r="AB63" i="58"/>
  <c r="T63" i="58"/>
  <c r="J63" i="58"/>
  <c r="AF63" i="58"/>
  <c r="AX63" i="58"/>
  <c r="AA63" i="58"/>
  <c r="L63" i="58"/>
  <c r="N63" i="58"/>
  <c r="AE63" i="58"/>
  <c r="AR63" i="58"/>
  <c r="BA63" i="58"/>
  <c r="R63" i="58"/>
  <c r="BF63" i="58"/>
  <c r="S63" i="58"/>
  <c r="BE63" i="58"/>
  <c r="AK63" i="58"/>
  <c r="AJ63" i="58"/>
  <c r="AO63" i="58"/>
  <c r="AN63" i="58"/>
  <c r="AZ63" i="58"/>
  <c r="AT63" i="58"/>
  <c r="X63" i="58"/>
  <c r="AI63" i="58"/>
  <c r="V63" i="58"/>
  <c r="BD63" i="58"/>
  <c r="AC63" i="58"/>
  <c r="AM63" i="58"/>
  <c r="AO144" i="58"/>
  <c r="S144" i="58"/>
  <c r="J144" i="58"/>
  <c r="BA144" i="58"/>
  <c r="AG144" i="58"/>
  <c r="AJ144" i="58"/>
  <c r="AA144" i="58"/>
  <c r="R144" i="58"/>
  <c r="AV144" i="58"/>
  <c r="AT144" i="58"/>
  <c r="AB144" i="58"/>
  <c r="W144" i="58"/>
  <c r="L144" i="58"/>
  <c r="X144" i="58"/>
  <c r="BD144" i="58"/>
  <c r="AN144" i="58"/>
  <c r="AC144" i="58"/>
  <c r="P144" i="58"/>
  <c r="AE144" i="58"/>
  <c r="AX144" i="58"/>
  <c r="BE144" i="58"/>
  <c r="K144" i="58"/>
  <c r="AS144" i="58"/>
  <c r="BF144" i="58"/>
  <c r="AI144" i="58"/>
  <c r="AZ144" i="58"/>
  <c r="AR144" i="58"/>
  <c r="O144" i="58"/>
  <c r="T144" i="58"/>
  <c r="AK144" i="58"/>
  <c r="V144" i="58"/>
  <c r="AM144" i="58"/>
  <c r="AF144" i="58"/>
  <c r="AW144" i="58"/>
  <c r="N144" i="58"/>
  <c r="BB144" i="58"/>
  <c r="AO109" i="75"/>
  <c r="AF109" i="75"/>
  <c r="BD109" i="75"/>
  <c r="AR109" i="75"/>
  <c r="T109" i="75"/>
  <c r="BE109" i="75"/>
  <c r="AT109" i="75"/>
  <c r="S109" i="75"/>
  <c r="AE109" i="75"/>
  <c r="AI109" i="75"/>
  <c r="N109" i="75"/>
  <c r="L109" i="75"/>
  <c r="AC109" i="75"/>
  <c r="BF109" i="75"/>
  <c r="AS109" i="75"/>
  <c r="V109" i="75"/>
  <c r="AN109" i="75"/>
  <c r="AX109" i="75"/>
  <c r="P109" i="75"/>
  <c r="AG109" i="75"/>
  <c r="AW109" i="75"/>
  <c r="BB109" i="75"/>
  <c r="R109" i="75"/>
  <c r="AJ109" i="75"/>
  <c r="BA109" i="75"/>
  <c r="K109" i="75"/>
  <c r="AM109" i="75"/>
  <c r="AZ109" i="75"/>
  <c r="AA109" i="75"/>
  <c r="O109" i="75"/>
  <c r="X109" i="75"/>
  <c r="AB109" i="75"/>
  <c r="AV109" i="75"/>
  <c r="AK109" i="75"/>
  <c r="X153" i="45"/>
  <c r="N153" i="45"/>
  <c r="BA153" i="45"/>
  <c r="P153" i="45"/>
  <c r="J153" i="45"/>
  <c r="AM153" i="45"/>
  <c r="AO153" i="45"/>
  <c r="BF153" i="45"/>
  <c r="AZ153" i="45"/>
  <c r="AJ21" i="75"/>
  <c r="O21" i="75"/>
  <c r="AX21" i="75"/>
  <c r="S23" i="53"/>
  <c r="AB23" i="53"/>
  <c r="AI23" i="53"/>
  <c r="BF23" i="53"/>
  <c r="AG23" i="53"/>
  <c r="X23" i="53"/>
  <c r="P23" i="53"/>
  <c r="AO23" i="53"/>
  <c r="BD23" i="53"/>
  <c r="P82" i="57"/>
  <c r="AZ82" i="57"/>
  <c r="AK82" i="57"/>
  <c r="AN82" i="57"/>
  <c r="AC82" i="57"/>
  <c r="V82" i="57"/>
  <c r="X82" i="57"/>
  <c r="N82" i="57"/>
  <c r="AV82" i="57"/>
  <c r="AJ82" i="57"/>
  <c r="O82" i="57"/>
  <c r="BD72" i="45"/>
  <c r="T72" i="45"/>
  <c r="L72" i="45"/>
  <c r="N72" i="45"/>
  <c r="AR97" i="44"/>
  <c r="X97" i="44"/>
  <c r="BE97" i="44"/>
  <c r="W97" i="44"/>
  <c r="AO97" i="44"/>
  <c r="BF82" i="45"/>
  <c r="AJ82" i="45"/>
  <c r="O82" i="45"/>
  <c r="L82" i="45"/>
  <c r="BA89" i="32"/>
  <c r="AG89" i="32"/>
  <c r="AZ81" i="32"/>
  <c r="AS81" i="32"/>
  <c r="V81" i="32"/>
  <c r="AK120" i="45"/>
  <c r="AN120" i="45"/>
  <c r="AO85" i="32"/>
  <c r="AN85" i="32"/>
  <c r="O96" i="45"/>
  <c r="T96" i="45"/>
  <c r="AB163" i="53"/>
  <c r="R163" i="53"/>
  <c r="N163" i="53"/>
  <c r="L163" i="53"/>
  <c r="W163" i="53"/>
  <c r="AZ163" i="53"/>
  <c r="AV163" i="53"/>
  <c r="AK163" i="53"/>
  <c r="AM163" i="53"/>
  <c r="K163" i="53"/>
  <c r="BD163" i="53"/>
  <c r="BB163" i="53"/>
  <c r="AX163" i="53"/>
  <c r="AS163" i="53"/>
  <c r="AG163" i="53"/>
  <c r="AJ163" i="53"/>
  <c r="T163" i="53"/>
  <c r="P163" i="53"/>
  <c r="S83" i="53"/>
  <c r="AE83" i="53"/>
  <c r="AF83" i="53"/>
  <c r="AS83" i="53"/>
  <c r="AX83" i="53"/>
  <c r="BD83" i="53"/>
  <c r="BB83" i="53"/>
  <c r="J83" i="53"/>
  <c r="X83" i="53"/>
  <c r="BA119" i="45"/>
  <c r="S119" i="45"/>
  <c r="AA119" i="57"/>
  <c r="AB113" i="44"/>
  <c r="AB130" i="58"/>
  <c r="P130" i="58"/>
  <c r="AW130" i="58"/>
  <c r="AY130" i="58" s="1"/>
  <c r="BA130" i="58"/>
  <c r="BF130" i="58"/>
  <c r="S122" i="57"/>
  <c r="P122" i="57"/>
  <c r="R122" i="57"/>
  <c r="AE122" i="57"/>
  <c r="AG122" i="57"/>
  <c r="AI122" i="57"/>
  <c r="AK122" i="57"/>
  <c r="K122" i="57"/>
  <c r="BF122" i="57"/>
  <c r="AW82" i="57"/>
  <c r="AR82" i="57"/>
  <c r="AT96" i="45"/>
  <c r="BD85" i="32"/>
  <c r="W161" i="56"/>
  <c r="AB161" i="56"/>
  <c r="AM161" i="56"/>
  <c r="K81" i="32"/>
  <c r="X127" i="57"/>
  <c r="AW83" i="56"/>
  <c r="AV83" i="56"/>
  <c r="T83" i="56"/>
  <c r="BD83" i="56"/>
  <c r="AB83" i="56"/>
  <c r="BD113" i="45"/>
  <c r="BB113" i="45"/>
  <c r="BD126" i="58"/>
  <c r="BF163" i="53"/>
  <c r="V163" i="53"/>
  <c r="AA163" i="53"/>
  <c r="BA163" i="53"/>
  <c r="AR163" i="53"/>
  <c r="T97" i="44"/>
  <c r="K118" i="57"/>
  <c r="AT94" i="45"/>
  <c r="W94" i="45"/>
  <c r="L94" i="45"/>
  <c r="AO113" i="32"/>
  <c r="AX164" i="32"/>
  <c r="L164" i="32"/>
  <c r="AO164" i="32"/>
  <c r="K79" i="56"/>
  <c r="S122" i="53"/>
  <c r="AF122" i="53"/>
  <c r="AO122" i="53"/>
  <c r="AW122" i="53"/>
  <c r="X122" i="53"/>
  <c r="BA102" i="56"/>
  <c r="N102" i="56"/>
  <c r="AB102" i="56"/>
  <c r="AX102" i="56"/>
  <c r="BF118" i="53"/>
  <c r="BD128" i="57"/>
  <c r="AW128" i="57"/>
  <c r="AZ128" i="57"/>
  <c r="X128" i="57"/>
  <c r="V161" i="32"/>
  <c r="AC161" i="32"/>
  <c r="BF91" i="58"/>
  <c r="AG91" i="58"/>
  <c r="K89" i="32"/>
  <c r="BE78" i="57"/>
  <c r="K78" i="57"/>
  <c r="BB78" i="57"/>
  <c r="AW78" i="57"/>
  <c r="AN78" i="57"/>
  <c r="BE94" i="57"/>
  <c r="AC120" i="45"/>
  <c r="BF124" i="44"/>
  <c r="P131" i="58"/>
  <c r="BD153" i="45"/>
  <c r="O153" i="45"/>
  <c r="W82" i="45"/>
  <c r="AT91" i="44"/>
  <c r="AK91" i="44"/>
  <c r="AV91" i="44"/>
  <c r="R23" i="53"/>
  <c r="O23" i="53"/>
  <c r="AV23" i="53"/>
  <c r="AM213" i="32"/>
  <c r="AM212" i="32" s="1"/>
  <c r="AN213" i="32"/>
  <c r="AN212" i="32" s="1"/>
  <c r="AT201" i="58"/>
  <c r="AT200" i="58" s="1"/>
  <c r="AG201" i="58"/>
  <c r="AG200" i="58" s="1"/>
  <c r="O201" i="58"/>
  <c r="O200" i="58" s="1"/>
  <c r="BD201" i="58"/>
  <c r="BD200" i="58" s="1"/>
  <c r="T201" i="58"/>
  <c r="T200" i="58" s="1"/>
  <c r="AV201" i="58"/>
  <c r="AV200" i="58" s="1"/>
  <c r="AI201" i="58"/>
  <c r="H200" i="58"/>
  <c r="N201" i="58"/>
  <c r="N200" i="58" s="1"/>
  <c r="BE201" i="58"/>
  <c r="BE200" i="58" s="1"/>
  <c r="X201" i="58"/>
  <c r="X200" i="58" s="1"/>
  <c r="AM201" i="58"/>
  <c r="AM200" i="58" s="1"/>
  <c r="R201" i="58"/>
  <c r="R200" i="58" s="1"/>
  <c r="L201" i="58"/>
  <c r="L200" i="58" s="1"/>
  <c r="AZ201" i="58"/>
  <c r="AZ200" i="58" s="1"/>
  <c r="AX201" i="58"/>
  <c r="AX200" i="58" s="1"/>
  <c r="AF201" i="58"/>
  <c r="AF200" i="58" s="1"/>
  <c r="L127" i="57"/>
  <c r="BF127" i="57"/>
  <c r="AJ127" i="57"/>
  <c r="BB127" i="57"/>
  <c r="S127" i="57"/>
  <c r="AG127" i="57"/>
  <c r="N127" i="57"/>
  <c r="W127" i="57"/>
  <c r="T127" i="57"/>
  <c r="AS127" i="57"/>
  <c r="AB83" i="44"/>
  <c r="AV83" i="44"/>
  <c r="AB33" i="57"/>
  <c r="AV33" i="57"/>
  <c r="L33" i="57"/>
  <c r="V127" i="56"/>
  <c r="AB127" i="56"/>
  <c r="O263" i="75"/>
  <c r="P263" i="75"/>
  <c r="L263" i="75"/>
  <c r="AR263" i="75"/>
  <c r="BF263" i="75"/>
  <c r="BA263" i="75"/>
  <c r="BD263" i="75"/>
  <c r="AB263" i="75"/>
  <c r="W263" i="75"/>
  <c r="BB263" i="75"/>
  <c r="AS263" i="75"/>
  <c r="AT263" i="75"/>
  <c r="V263" i="75"/>
  <c r="N263" i="75"/>
  <c r="AG94" i="45"/>
  <c r="P94" i="45"/>
  <c r="N94" i="45"/>
  <c r="BB94" i="45"/>
  <c r="AZ94" i="45"/>
  <c r="AX94" i="45"/>
  <c r="AV94" i="45"/>
  <c r="AF94" i="45"/>
  <c r="AB94" i="45"/>
  <c r="BF94" i="45"/>
  <c r="BD94" i="45"/>
  <c r="AW94" i="45"/>
  <c r="AS94" i="45"/>
  <c r="AN94" i="45"/>
  <c r="AJ94" i="45"/>
  <c r="AK94" i="45"/>
  <c r="T94" i="45"/>
  <c r="R94" i="45"/>
  <c r="BF132" i="75"/>
  <c r="T132" i="75"/>
  <c r="L132" i="75"/>
  <c r="AS132" i="75"/>
  <c r="AB149" i="56"/>
  <c r="BF149" i="56"/>
  <c r="J149" i="56"/>
  <c r="BE149" i="56"/>
  <c r="BB149" i="56"/>
  <c r="AV126" i="58"/>
  <c r="N126" i="58"/>
  <c r="AR126" i="58"/>
  <c r="BA126" i="58"/>
  <c r="AZ126" i="58"/>
  <c r="L126" i="58"/>
  <c r="AE126" i="58"/>
  <c r="X126" i="58"/>
  <c r="BB126" i="58"/>
  <c r="AX126" i="58"/>
  <c r="AC126" i="58"/>
  <c r="J128" i="57"/>
  <c r="BF128" i="57"/>
  <c r="BB128" i="57"/>
  <c r="O128" i="57"/>
  <c r="AO128" i="57"/>
  <c r="AK128" i="57"/>
  <c r="W128" i="57"/>
  <c r="AT128" i="57"/>
  <c r="R128" i="57"/>
  <c r="AS128" i="57"/>
  <c r="AG128" i="57"/>
  <c r="AF128" i="57"/>
  <c r="AJ128" i="57"/>
  <c r="AA128" i="57"/>
  <c r="AD128" i="57" s="1"/>
  <c r="L128" i="57"/>
  <c r="AR128" i="57"/>
  <c r="BE128" i="57"/>
  <c r="AM128" i="57"/>
  <c r="W164" i="45"/>
  <c r="AF164" i="45"/>
  <c r="S164" i="45"/>
  <c r="AC164" i="45"/>
  <c r="P164" i="45"/>
  <c r="AW161" i="32"/>
  <c r="AM161" i="32"/>
  <c r="AX161" i="32"/>
  <c r="K161" i="32"/>
  <c r="L161" i="32"/>
  <c r="R161" i="32"/>
  <c r="AI161" i="32"/>
  <c r="AT161" i="32"/>
  <c r="BA161" i="32"/>
  <c r="BB70" i="75"/>
  <c r="AT70" i="75"/>
  <c r="X70" i="75"/>
  <c r="R70" i="75"/>
  <c r="AZ70" i="75"/>
  <c r="S70" i="75"/>
  <c r="N70" i="75"/>
  <c r="AG70" i="75"/>
  <c r="AM70" i="75"/>
  <c r="K72" i="56"/>
  <c r="S72" i="56"/>
  <c r="W101" i="75"/>
  <c r="S101" i="75"/>
  <c r="O101" i="75"/>
  <c r="K101" i="75"/>
  <c r="P101" i="75"/>
  <c r="N101" i="75"/>
  <c r="BD101" i="75"/>
  <c r="AT101" i="75"/>
  <c r="AB101" i="75"/>
  <c r="BF101" i="75"/>
  <c r="BE101" i="75"/>
  <c r="BA101" i="75"/>
  <c r="AW101" i="75"/>
  <c r="AS101" i="75"/>
  <c r="AX101" i="75"/>
  <c r="AV101" i="75"/>
  <c r="AF101" i="75"/>
  <c r="R101" i="75"/>
  <c r="U101" i="75" s="1"/>
  <c r="AG101" i="75"/>
  <c r="AC101" i="75"/>
  <c r="X101" i="75"/>
  <c r="L101" i="75"/>
  <c r="AR101" i="75"/>
  <c r="AM101" i="75"/>
  <c r="AI101" i="75"/>
  <c r="AJ101" i="75"/>
  <c r="J101" i="75"/>
  <c r="AE101" i="75"/>
  <c r="V101" i="75"/>
  <c r="Y101" i="75" s="1"/>
  <c r="AO101" i="75"/>
  <c r="AN101" i="75"/>
  <c r="AZ101" i="75"/>
  <c r="AA101" i="75"/>
  <c r="AK101" i="75"/>
  <c r="AR19" i="32"/>
  <c r="O19" i="32"/>
  <c r="AC19" i="32"/>
  <c r="BB19" i="32"/>
  <c r="R19" i="32"/>
  <c r="AJ19" i="32"/>
  <c r="BE19" i="32"/>
  <c r="BA19" i="32"/>
  <c r="W19" i="32"/>
  <c r="N22" i="53"/>
  <c r="BE22" i="53"/>
  <c r="AC22" i="53"/>
  <c r="BA22" i="53"/>
  <c r="AJ22" i="53"/>
  <c r="J22" i="53"/>
  <c r="V22" i="53"/>
  <c r="L22" i="53"/>
  <c r="S22" i="53"/>
  <c r="AZ22" i="53"/>
  <c r="AE22" i="53"/>
  <c r="K22" i="53"/>
  <c r="O22" i="53"/>
  <c r="AA22" i="53"/>
  <c r="X22" i="53"/>
  <c r="AF22" i="53"/>
  <c r="AT22" i="53"/>
  <c r="AI22" i="53"/>
  <c r="P22" i="53"/>
  <c r="AR22" i="53"/>
  <c r="AK22" i="53"/>
  <c r="AB22" i="53"/>
  <c r="AX22" i="53"/>
  <c r="BB22" i="53"/>
  <c r="BF22" i="53"/>
  <c r="AG22" i="53"/>
  <c r="T22" i="53"/>
  <c r="AM22" i="53"/>
  <c r="AS22" i="53"/>
  <c r="W22" i="53"/>
  <c r="AN22" i="53"/>
  <c r="AW22" i="53"/>
  <c r="AV22" i="53"/>
  <c r="BD22" i="53"/>
  <c r="AO22" i="53"/>
  <c r="R22" i="53"/>
  <c r="AD195" i="58"/>
  <c r="AE137" i="45"/>
  <c r="AN137" i="45"/>
  <c r="W137" i="45"/>
  <c r="J137" i="45"/>
  <c r="AW137" i="45"/>
  <c r="S137" i="45"/>
  <c r="AS137" i="45"/>
  <c r="N137" i="45"/>
  <c r="AK137" i="45"/>
  <c r="V137" i="45"/>
  <c r="P137" i="45"/>
  <c r="AZ137" i="45"/>
  <c r="AT137" i="45"/>
  <c r="BD137" i="45"/>
  <c r="AA137" i="45"/>
  <c r="O137" i="45"/>
  <c r="L137" i="45"/>
  <c r="AG137" i="45"/>
  <c r="BF137" i="45"/>
  <c r="AC137" i="45"/>
  <c r="X137" i="45"/>
  <c r="R137" i="45"/>
  <c r="AO137" i="45"/>
  <c r="K137" i="45"/>
  <c r="AX137" i="45"/>
  <c r="BE137" i="45"/>
  <c r="AV137" i="45"/>
  <c r="T137" i="45"/>
  <c r="AM137" i="45"/>
  <c r="AI137" i="45"/>
  <c r="BB137" i="45"/>
  <c r="AB137" i="45"/>
  <c r="BA137" i="45"/>
  <c r="AR137" i="45"/>
  <c r="AF137" i="45"/>
  <c r="AB91" i="44"/>
  <c r="BA91" i="44"/>
  <c r="AZ91" i="44"/>
  <c r="AF91" i="44"/>
  <c r="AW91" i="44"/>
  <c r="AN91" i="44"/>
  <c r="BE91" i="44"/>
  <c r="AO91" i="44"/>
  <c r="BF91" i="44"/>
  <c r="N91" i="44"/>
  <c r="AC91" i="44"/>
  <c r="T91" i="44"/>
  <c r="AG91" i="44"/>
  <c r="V91" i="44"/>
  <c r="AE91" i="44"/>
  <c r="AS91" i="44"/>
  <c r="AM91" i="44"/>
  <c r="AR91" i="44"/>
  <c r="BA91" i="75"/>
  <c r="T91" i="75"/>
  <c r="N156" i="32"/>
  <c r="R156" i="32"/>
  <c r="BA156" i="32"/>
  <c r="BB156" i="32"/>
  <c r="W251" i="75"/>
  <c r="AN251" i="75"/>
  <c r="AK201" i="56"/>
  <c r="AK200" i="56" s="1"/>
  <c r="BB201" i="56"/>
  <c r="BB200" i="56" s="1"/>
  <c r="AA201" i="56"/>
  <c r="AA200" i="56" s="1"/>
  <c r="AV201" i="56"/>
  <c r="AV200" i="56" s="1"/>
  <c r="W201" i="56"/>
  <c r="W200" i="56" s="1"/>
  <c r="R201" i="56"/>
  <c r="R200" i="56" s="1"/>
  <c r="BA201" i="56"/>
  <c r="BA200" i="56" s="1"/>
  <c r="AN201" i="56"/>
  <c r="AN200" i="56" s="1"/>
  <c r="AB201" i="56"/>
  <c r="X201" i="56"/>
  <c r="X200" i="56" s="1"/>
  <c r="AB113" i="45"/>
  <c r="H111" i="45"/>
  <c r="AK113" i="45"/>
  <c r="AC113" i="45"/>
  <c r="BF113" i="45"/>
  <c r="AF113" i="45"/>
  <c r="K113" i="45"/>
  <c r="V113" i="45"/>
  <c r="AS113" i="45"/>
  <c r="S113" i="45"/>
  <c r="R118" i="53"/>
  <c r="AX118" i="53"/>
  <c r="AC118" i="53"/>
  <c r="K118" i="53"/>
  <c r="BA118" i="53"/>
  <c r="AG118" i="53"/>
  <c r="S118" i="53"/>
  <c r="J118" i="53"/>
  <c r="AV118" i="53"/>
  <c r="BD68" i="57"/>
  <c r="L68" i="57"/>
  <c r="BE113" i="32"/>
  <c r="S113" i="32"/>
  <c r="AW113" i="32"/>
  <c r="X113" i="32"/>
  <c r="AT113" i="32"/>
  <c r="R113" i="32"/>
  <c r="AA113" i="32"/>
  <c r="AZ113" i="32"/>
  <c r="AC113" i="32"/>
  <c r="AK113" i="32"/>
  <c r="AM153" i="75"/>
  <c r="AS153" i="75"/>
  <c r="BE159" i="44"/>
  <c r="K159" i="44"/>
  <c r="R59" i="44"/>
  <c r="AC59" i="44"/>
  <c r="BA59" i="44"/>
  <c r="AJ59" i="44"/>
  <c r="AN59" i="44"/>
  <c r="AS59" i="44"/>
  <c r="AV59" i="44"/>
  <c r="S59" i="44"/>
  <c r="J59" i="44"/>
  <c r="BE59" i="44"/>
  <c r="T207" i="56"/>
  <c r="BE207" i="56"/>
  <c r="AZ207" i="56"/>
  <c r="W207" i="56"/>
  <c r="AJ207" i="56"/>
  <c r="AX207" i="56"/>
  <c r="AA207" i="56"/>
  <c r="K207" i="56"/>
  <c r="AV207" i="56"/>
  <c r="BB207" i="56"/>
  <c r="AC207" i="56"/>
  <c r="AS207" i="56"/>
  <c r="BD207" i="56"/>
  <c r="AE207" i="56"/>
  <c r="S207" i="56"/>
  <c r="BF207" i="56"/>
  <c r="J207" i="56"/>
  <c r="AI207" i="56"/>
  <c r="AF207" i="56"/>
  <c r="P207" i="56"/>
  <c r="AT207" i="56"/>
  <c r="AB207" i="56"/>
  <c r="BA207" i="56"/>
  <c r="AG207" i="56"/>
  <c r="V207" i="56"/>
  <c r="AO207" i="56"/>
  <c r="R207" i="56"/>
  <c r="AM207" i="56"/>
  <c r="AR207" i="56"/>
  <c r="O207" i="56"/>
  <c r="X207" i="56"/>
  <c r="L207" i="56"/>
  <c r="AK207" i="56"/>
  <c r="AW207" i="56"/>
  <c r="AE97" i="58"/>
  <c r="AW97" i="58"/>
  <c r="BB97" i="58"/>
  <c r="J97" i="58"/>
  <c r="AG89" i="45"/>
  <c r="AN89" i="45"/>
  <c r="BF89" i="45"/>
  <c r="O152" i="45"/>
  <c r="V152" i="45"/>
  <c r="BF152" i="45"/>
  <c r="W75" i="45"/>
  <c r="BD75" i="45"/>
  <c r="R75" i="45"/>
  <c r="P112" i="58"/>
  <c r="AV112" i="58"/>
  <c r="AJ112" i="58"/>
  <c r="R112" i="53"/>
  <c r="AO112" i="53"/>
  <c r="AF112" i="53"/>
  <c r="BA139" i="32"/>
  <c r="AW139" i="32"/>
  <c r="S139" i="32"/>
  <c r="AX124" i="53"/>
  <c r="AN124" i="53"/>
  <c r="AN128" i="58"/>
  <c r="X128" i="58"/>
  <c r="O128" i="58"/>
  <c r="AF161" i="56"/>
  <c r="P161" i="56"/>
  <c r="J161" i="56"/>
  <c r="V161" i="56"/>
  <c r="S161" i="56"/>
  <c r="AW161" i="56"/>
  <c r="AZ161" i="56"/>
  <c r="AO161" i="56"/>
  <c r="AE161" i="56"/>
  <c r="H160" i="56"/>
  <c r="O161" i="56"/>
  <c r="AS161" i="56"/>
  <c r="BE161" i="56"/>
  <c r="BD161" i="56"/>
  <c r="AT161" i="56"/>
  <c r="AI161" i="56"/>
  <c r="AN161" i="56"/>
  <c r="X161" i="56"/>
  <c r="R161" i="56"/>
  <c r="N83" i="53"/>
  <c r="O83" i="53"/>
  <c r="AC83" i="53"/>
  <c r="AI83" i="53"/>
  <c r="AN83" i="53"/>
  <c r="BA83" i="53"/>
  <c r="AW83" i="53"/>
  <c r="AR83" i="53"/>
  <c r="AV119" i="45"/>
  <c r="N119" i="45"/>
  <c r="BA119" i="57"/>
  <c r="AJ113" i="44"/>
  <c r="AA130" i="58"/>
  <c r="R130" i="58"/>
  <c r="AM130" i="58"/>
  <c r="V130" i="58"/>
  <c r="AN130" i="58"/>
  <c r="BD122" i="57"/>
  <c r="AW122" i="57"/>
  <c r="L122" i="57"/>
  <c r="X122" i="57"/>
  <c r="T122" i="57"/>
  <c r="AB122" i="57"/>
  <c r="AF122" i="57"/>
  <c r="AZ122" i="57"/>
  <c r="BB82" i="57"/>
  <c r="BD82" i="57"/>
  <c r="AM97" i="58"/>
  <c r="AR97" i="58"/>
  <c r="BF161" i="56"/>
  <c r="N161" i="56"/>
  <c r="AJ161" i="56"/>
  <c r="AA161" i="56"/>
  <c r="AJ81" i="32"/>
  <c r="AF127" i="57"/>
  <c r="AA127" i="57"/>
  <c r="AC83" i="56"/>
  <c r="AG83" i="56"/>
  <c r="P83" i="56"/>
  <c r="O83" i="56"/>
  <c r="AJ83" i="56"/>
  <c r="T78" i="32"/>
  <c r="AE113" i="45"/>
  <c r="BA113" i="45"/>
  <c r="AI126" i="58"/>
  <c r="AW126" i="58"/>
  <c r="AR164" i="45"/>
  <c r="AO164" i="45"/>
  <c r="AF124" i="53"/>
  <c r="BE163" i="53"/>
  <c r="O163" i="53"/>
  <c r="X163" i="53"/>
  <c r="AI163" i="53"/>
  <c r="AC163" i="53"/>
  <c r="O97" i="44"/>
  <c r="K94" i="45"/>
  <c r="V94" i="45"/>
  <c r="AO94" i="45"/>
  <c r="AE94" i="45"/>
  <c r="BE94" i="45"/>
  <c r="O113" i="32"/>
  <c r="BF113" i="32"/>
  <c r="S164" i="32"/>
  <c r="AM164" i="32"/>
  <c r="AA122" i="53"/>
  <c r="AV122" i="53"/>
  <c r="BA122" i="53"/>
  <c r="K122" i="53"/>
  <c r="M122" i="53" s="1"/>
  <c r="AG122" i="53"/>
  <c r="T102" i="56"/>
  <c r="AF102" i="56"/>
  <c r="AO102" i="56"/>
  <c r="AE102" i="56"/>
  <c r="BD102" i="56"/>
  <c r="BE75" i="45"/>
  <c r="BB118" i="53"/>
  <c r="AB118" i="53"/>
  <c r="AS118" i="53"/>
  <c r="P128" i="57"/>
  <c r="K128" i="57"/>
  <c r="T128" i="57"/>
  <c r="N128" i="57"/>
  <c r="BF161" i="32"/>
  <c r="W161" i="32"/>
  <c r="AA161" i="32"/>
  <c r="V112" i="53"/>
  <c r="S91" i="58"/>
  <c r="AI91" i="58"/>
  <c r="AI89" i="32"/>
  <c r="AX78" i="57"/>
  <c r="AS78" i="57"/>
  <c r="AJ78" i="57"/>
  <c r="AE78" i="57"/>
  <c r="O78" i="57"/>
  <c r="T94" i="57"/>
  <c r="BE120" i="45"/>
  <c r="AE131" i="58"/>
  <c r="AO131" i="58"/>
  <c r="L153" i="45"/>
  <c r="AA153" i="45"/>
  <c r="BE153" i="45"/>
  <c r="AW82" i="45"/>
  <c r="L112" i="58"/>
  <c r="R91" i="44"/>
  <c r="J91" i="44"/>
  <c r="AI91" i="44"/>
  <c r="W91" i="44"/>
  <c r="O91" i="44"/>
  <c r="AX139" i="32"/>
  <c r="AS23" i="53"/>
  <c r="AT23" i="53"/>
  <c r="AE23" i="53"/>
  <c r="AN207" i="56"/>
  <c r="BB101" i="75"/>
  <c r="J109" i="75"/>
  <c r="BB31" i="45"/>
  <c r="AC31" i="45"/>
  <c r="BA31" i="45"/>
  <c r="BD31" i="45"/>
  <c r="K31" i="45"/>
  <c r="AR31" i="45"/>
  <c r="AB31" i="45"/>
  <c r="AI31" i="45"/>
  <c r="T31" i="45"/>
  <c r="BF31" i="45"/>
  <c r="AR76" i="32"/>
  <c r="K76" i="32"/>
  <c r="AI143" i="58"/>
  <c r="W143" i="58"/>
  <c r="V143" i="58"/>
  <c r="AM143" i="58"/>
  <c r="AS143" i="58"/>
  <c r="AE143" i="58"/>
  <c r="AR143" i="58"/>
  <c r="BD143" i="58"/>
  <c r="J143" i="58"/>
  <c r="AA143" i="58"/>
  <c r="O143" i="75"/>
  <c r="AB143" i="75"/>
  <c r="AB271" i="75"/>
  <c r="AV271" i="75"/>
  <c r="O271" i="75"/>
  <c r="AX271" i="75"/>
  <c r="AM271" i="75"/>
  <c r="AW271" i="75"/>
  <c r="K271" i="75"/>
  <c r="AA271" i="75"/>
  <c r="AO271" i="75"/>
  <c r="AK271" i="75"/>
  <c r="AG271" i="75"/>
  <c r="N272" i="75"/>
  <c r="AA272" i="75"/>
  <c r="BD272" i="75"/>
  <c r="AG272" i="75"/>
  <c r="P272" i="75"/>
  <c r="AM272" i="75"/>
  <c r="AG149" i="32"/>
  <c r="W149" i="32"/>
  <c r="R149" i="32"/>
  <c r="T149" i="32"/>
  <c r="BD149" i="32"/>
  <c r="AE149" i="32"/>
  <c r="AI149" i="32"/>
  <c r="O149" i="32"/>
  <c r="X149" i="32"/>
  <c r="AN149" i="32"/>
  <c r="AM149" i="32"/>
  <c r="AK149" i="32"/>
  <c r="AA149" i="32"/>
  <c r="V149" i="32"/>
  <c r="K149" i="32"/>
  <c r="AV149" i="32"/>
  <c r="N149" i="32"/>
  <c r="AS149" i="32"/>
  <c r="S19" i="56"/>
  <c r="J19" i="56"/>
  <c r="N19" i="56"/>
  <c r="AE19" i="56"/>
  <c r="AJ19" i="56"/>
  <c r="AI19" i="56"/>
  <c r="AM19" i="56"/>
  <c r="AB19" i="56"/>
  <c r="BE19" i="56"/>
  <c r="L19" i="56"/>
  <c r="AX19" i="56"/>
  <c r="AS19" i="56"/>
  <c r="BF19" i="56"/>
  <c r="AW19" i="56"/>
  <c r="AO19" i="56"/>
  <c r="AV19" i="56"/>
  <c r="P19" i="56"/>
  <c r="V19" i="56"/>
  <c r="AC19" i="56"/>
  <c r="AA19" i="56"/>
  <c r="AK19" i="56"/>
  <c r="R19" i="56"/>
  <c r="AG19" i="56"/>
  <c r="X19" i="56"/>
  <c r="BE22" i="32"/>
  <c r="AO22" i="32"/>
  <c r="BA22" i="32"/>
  <c r="AC22" i="32"/>
  <c r="AK22" i="32"/>
  <c r="T22" i="32"/>
  <c r="AM22" i="32"/>
  <c r="S22" i="32"/>
  <c r="BD22" i="32"/>
  <c r="AG58" i="45"/>
  <c r="W58" i="45"/>
  <c r="L22" i="32"/>
  <c r="AF22" i="32"/>
  <c r="BE149" i="32"/>
  <c r="AF149" i="32"/>
  <c r="AB149" i="32"/>
  <c r="BA149" i="32"/>
  <c r="AZ143" i="75"/>
  <c r="AX143" i="58"/>
  <c r="BB143" i="58"/>
  <c r="AI271" i="75"/>
  <c r="AR271" i="75"/>
  <c r="T19" i="56"/>
  <c r="BB19" i="56"/>
  <c r="BD19" i="56"/>
  <c r="Y195" i="45"/>
  <c r="Y195" i="57"/>
  <c r="BC194" i="57"/>
  <c r="Q96" i="75"/>
  <c r="U193" i="57"/>
  <c r="M194" i="57"/>
  <c r="AF152" i="44"/>
  <c r="S152" i="44"/>
  <c r="V152" i="44"/>
  <c r="K152" i="44"/>
  <c r="R152" i="44"/>
  <c r="AW152" i="44"/>
  <c r="BB152" i="44"/>
  <c r="AO152" i="44"/>
  <c r="AI152" i="44"/>
  <c r="AM152" i="44"/>
  <c r="AC152" i="44"/>
  <c r="AG152" i="44"/>
  <c r="AA152" i="44"/>
  <c r="W152" i="44"/>
  <c r="T152" i="44"/>
  <c r="N152" i="44"/>
  <c r="BF152" i="44"/>
  <c r="AX152" i="44"/>
  <c r="AT125" i="32"/>
  <c r="K125" i="32"/>
  <c r="T125" i="32"/>
  <c r="AM125" i="32"/>
  <c r="AR125" i="32"/>
  <c r="AO125" i="45"/>
  <c r="AI125" i="45"/>
  <c r="AT125" i="45"/>
  <c r="AM125" i="45"/>
  <c r="AA125" i="45"/>
  <c r="BE125" i="45"/>
  <c r="X125" i="45"/>
  <c r="S125" i="45"/>
  <c r="AW125" i="45"/>
  <c r="L121" i="45"/>
  <c r="AT121" i="45"/>
  <c r="K121" i="45"/>
  <c r="BA121" i="45"/>
  <c r="AM121" i="45"/>
  <c r="AX34" i="45"/>
  <c r="AW34" i="45"/>
  <c r="BF34" i="45"/>
  <c r="AZ34" i="45"/>
  <c r="AA34" i="45"/>
  <c r="R84" i="53"/>
  <c r="K84" i="53"/>
  <c r="BA84" i="53"/>
  <c r="AR84" i="53"/>
  <c r="AO84" i="53"/>
  <c r="J84" i="53"/>
  <c r="T84" i="53"/>
  <c r="AS84" i="53"/>
  <c r="AT101" i="57"/>
  <c r="BE101" i="57"/>
  <c r="AI101" i="57"/>
  <c r="AE101" i="57"/>
  <c r="AC101" i="57"/>
  <c r="AN101" i="57"/>
  <c r="W101" i="57"/>
  <c r="P101" i="57"/>
  <c r="L101" i="57"/>
  <c r="N101" i="57"/>
  <c r="BF101" i="57"/>
  <c r="AR101" i="57"/>
  <c r="AW101" i="57"/>
  <c r="BA101" i="57"/>
  <c r="AO101" i="57"/>
  <c r="AA101" i="57"/>
  <c r="AF101" i="57"/>
  <c r="O101" i="57"/>
  <c r="AI79" i="32"/>
  <c r="AR79" i="32"/>
  <c r="V79" i="32"/>
  <c r="AF79" i="32"/>
  <c r="AJ79" i="32"/>
  <c r="AO79" i="32"/>
  <c r="O79" i="32"/>
  <c r="S79" i="32"/>
  <c r="P79" i="32"/>
  <c r="J79" i="32"/>
  <c r="R79" i="32"/>
  <c r="BF79" i="32"/>
  <c r="AW79" i="32"/>
  <c r="BA79" i="32"/>
  <c r="AX79" i="32"/>
  <c r="AG79" i="32"/>
  <c r="AA79" i="32"/>
  <c r="AK79" i="32"/>
  <c r="L101" i="53"/>
  <c r="W101" i="53"/>
  <c r="AZ101" i="53"/>
  <c r="AV101" i="53"/>
  <c r="AK101" i="53"/>
  <c r="AG101" i="53"/>
  <c r="AB101" i="53"/>
  <c r="R101" i="53"/>
  <c r="N101" i="53"/>
  <c r="AC101" i="53"/>
  <c r="AN101" i="53"/>
  <c r="X101" i="53"/>
  <c r="J101" i="53"/>
  <c r="O101" i="53"/>
  <c r="AT101" i="53"/>
  <c r="BE101" i="53"/>
  <c r="AI101" i="53"/>
  <c r="AE101" i="53"/>
  <c r="AH101" i="53" s="1"/>
  <c r="N93" i="56"/>
  <c r="AE93" i="56"/>
  <c r="AI93" i="56"/>
  <c r="AV93" i="56"/>
  <c r="AG103" i="44"/>
  <c r="W103" i="44"/>
  <c r="AK116" i="57"/>
  <c r="K116" i="57"/>
  <c r="T116" i="57"/>
  <c r="BF116" i="57"/>
  <c r="AC116" i="57"/>
  <c r="AX114" i="53"/>
  <c r="T114" i="53"/>
  <c r="AJ131" i="56"/>
  <c r="AO131" i="56"/>
  <c r="AW131" i="56"/>
  <c r="X131" i="56"/>
  <c r="AG131" i="56"/>
  <c r="BF96" i="32"/>
  <c r="AJ96" i="32"/>
  <c r="BF84" i="53"/>
  <c r="BD101" i="57"/>
  <c r="J152" i="44"/>
  <c r="AE152" i="44"/>
  <c r="BD152" i="44"/>
  <c r="V103" i="56"/>
  <c r="R103" i="56"/>
  <c r="BB100" i="57"/>
  <c r="AN100" i="57"/>
  <c r="BF125" i="45"/>
  <c r="N34" i="45"/>
  <c r="AN34" i="53"/>
  <c r="BE34" i="53"/>
  <c r="BD79" i="32"/>
  <c r="T79" i="32"/>
  <c r="BD101" i="53"/>
  <c r="AS101" i="53"/>
  <c r="O128" i="44"/>
  <c r="AZ125" i="32"/>
  <c r="AZ93" i="56"/>
  <c r="AW93" i="56"/>
  <c r="K93" i="56"/>
  <c r="V93" i="56"/>
  <c r="T93" i="56"/>
  <c r="P93" i="56"/>
  <c r="AC93" i="56"/>
  <c r="AM93" i="56"/>
  <c r="AN93" i="56"/>
  <c r="N103" i="44"/>
  <c r="R103" i="44"/>
  <c r="AF103" i="44"/>
  <c r="AX103" i="44"/>
  <c r="L103" i="44"/>
  <c r="W116" i="57"/>
  <c r="AZ116" i="57"/>
  <c r="AF116" i="57"/>
  <c r="S116" i="57"/>
  <c r="N116" i="57"/>
  <c r="AG116" i="57"/>
  <c r="AI116" i="57"/>
  <c r="BE116" i="57"/>
  <c r="AV116" i="57"/>
  <c r="AJ114" i="53"/>
  <c r="AS114" i="53"/>
  <c r="V114" i="53"/>
  <c r="AO114" i="53"/>
  <c r="O131" i="56"/>
  <c r="N131" i="56"/>
  <c r="AF131" i="56"/>
  <c r="AA131" i="56"/>
  <c r="AR131" i="56"/>
  <c r="AT131" i="56"/>
  <c r="BA131" i="56"/>
  <c r="BE131" i="56"/>
  <c r="J131" i="56"/>
  <c r="T96" i="32"/>
  <c r="BE96" i="32"/>
  <c r="R96" i="32"/>
  <c r="AS96" i="32"/>
  <c r="BB84" i="53"/>
  <c r="P84" i="53"/>
  <c r="AJ84" i="53"/>
  <c r="AZ101" i="57"/>
  <c r="T101" i="57"/>
  <c r="K101" i="57"/>
  <c r="AG101" i="57"/>
  <c r="AB152" i="44"/>
  <c r="AK152" i="44"/>
  <c r="AS152" i="44"/>
  <c r="BA152" i="44"/>
  <c r="AF103" i="56"/>
  <c r="BF103" i="56"/>
  <c r="J103" i="56"/>
  <c r="S103" i="56"/>
  <c r="AV100" i="57"/>
  <c r="AC100" i="57"/>
  <c r="BE100" i="57"/>
  <c r="W100" i="57"/>
  <c r="O125" i="45"/>
  <c r="AG125" i="45"/>
  <c r="R34" i="45"/>
  <c r="AK34" i="53"/>
  <c r="K34" i="53"/>
  <c r="AJ34" i="53"/>
  <c r="S34" i="53"/>
  <c r="AT79" i="32"/>
  <c r="W79" i="32"/>
  <c r="BB79" i="32"/>
  <c r="AC79" i="32"/>
  <c r="AW101" i="53"/>
  <c r="BF101" i="53"/>
  <c r="V101" i="53"/>
  <c r="AA101" i="53"/>
  <c r="BA101" i="53"/>
  <c r="AX125" i="32"/>
  <c r="AR121" i="45"/>
  <c r="AE100" i="57"/>
  <c r="AF100" i="57"/>
  <c r="AA100" i="57"/>
  <c r="AZ100" i="57"/>
  <c r="AJ100" i="57"/>
  <c r="K100" i="57"/>
  <c r="AO100" i="57"/>
  <c r="AI100" i="57"/>
  <c r="AS100" i="57"/>
  <c r="N100" i="57"/>
  <c r="BD100" i="57"/>
  <c r="AX100" i="57"/>
  <c r="J100" i="57"/>
  <c r="AB100" i="57"/>
  <c r="R100" i="57"/>
  <c r="X100" i="57"/>
  <c r="BF100" i="57"/>
  <c r="L100" i="57"/>
  <c r="L103" i="56"/>
  <c r="AM103" i="56"/>
  <c r="AO103" i="56"/>
  <c r="AZ103" i="56"/>
  <c r="BE103" i="56"/>
  <c r="T103" i="56"/>
  <c r="AT103" i="56"/>
  <c r="AC103" i="56"/>
  <c r="N103" i="56"/>
  <c r="AA103" i="56"/>
  <c r="AX103" i="56"/>
  <c r="BD103" i="56"/>
  <c r="W103" i="56"/>
  <c r="K103" i="56"/>
  <c r="AE103" i="56"/>
  <c r="AN103" i="56"/>
  <c r="P103" i="56"/>
  <c r="AW103" i="56"/>
  <c r="J128" i="44"/>
  <c r="K128" i="44"/>
  <c r="AA128" i="44"/>
  <c r="BB128" i="44"/>
  <c r="BA34" i="53"/>
  <c r="X34" i="53"/>
  <c r="O34" i="53"/>
  <c r="AX34" i="53"/>
  <c r="BB34" i="53"/>
  <c r="W34" i="53"/>
  <c r="AT34" i="53"/>
  <c r="AB34" i="53"/>
  <c r="AE34" i="53"/>
  <c r="T34" i="53"/>
  <c r="AR34" i="53"/>
  <c r="AV34" i="53"/>
  <c r="AI34" i="53"/>
  <c r="P34" i="53"/>
  <c r="AA34" i="53"/>
  <c r="N34" i="53"/>
  <c r="BD34" i="53"/>
  <c r="BF34" i="53"/>
  <c r="BA93" i="56"/>
  <c r="L93" i="56"/>
  <c r="AO93" i="56"/>
  <c r="AF93" i="56"/>
  <c r="BF93" i="56"/>
  <c r="AK103" i="44"/>
  <c r="AB103" i="44"/>
  <c r="O116" i="57"/>
  <c r="AE116" i="57"/>
  <c r="AR116" i="57"/>
  <c r="BA116" i="57"/>
  <c r="AN114" i="53"/>
  <c r="X114" i="53"/>
  <c r="AM131" i="56"/>
  <c r="AS131" i="56"/>
  <c r="T131" i="56"/>
  <c r="AB131" i="56"/>
  <c r="AG96" i="32"/>
  <c r="O96" i="32"/>
  <c r="X84" i="53"/>
  <c r="AM101" i="57"/>
  <c r="AX101" i="57"/>
  <c r="X101" i="57"/>
  <c r="AJ101" i="57"/>
  <c r="O152" i="44"/>
  <c r="AZ152" i="44"/>
  <c r="BB103" i="56"/>
  <c r="AG103" i="56"/>
  <c r="AS103" i="56"/>
  <c r="AR100" i="57"/>
  <c r="S100" i="57"/>
  <c r="BB125" i="45"/>
  <c r="AO34" i="45"/>
  <c r="R34" i="53"/>
  <c r="AG34" i="53"/>
  <c r="K79" i="32"/>
  <c r="AV79" i="32"/>
  <c r="P101" i="53"/>
  <c r="AJ101" i="53"/>
  <c r="BB101" i="53"/>
  <c r="S128" i="44"/>
  <c r="P121" i="45"/>
  <c r="AB93" i="56"/>
  <c r="AT93" i="56"/>
  <c r="BD93" i="56"/>
  <c r="BE93" i="56"/>
  <c r="S93" i="56"/>
  <c r="O93" i="56"/>
  <c r="J93" i="56"/>
  <c r="X93" i="56"/>
  <c r="AJ103" i="44"/>
  <c r="AA103" i="44"/>
  <c r="AZ103" i="44"/>
  <c r="J103" i="44"/>
  <c r="AN116" i="57"/>
  <c r="AB116" i="57"/>
  <c r="V116" i="57"/>
  <c r="BD116" i="57"/>
  <c r="AT116" i="57"/>
  <c r="J116" i="57"/>
  <c r="P116" i="57"/>
  <c r="AO116" i="57"/>
  <c r="O114" i="53"/>
  <c r="AI114" i="53"/>
  <c r="AR114" i="53"/>
  <c r="BA114" i="53"/>
  <c r="BB131" i="56"/>
  <c r="S131" i="56"/>
  <c r="W131" i="56"/>
  <c r="R131" i="56"/>
  <c r="AN131" i="56"/>
  <c r="AE131" i="56"/>
  <c r="AV131" i="56"/>
  <c r="AX131" i="56"/>
  <c r="AB96" i="32"/>
  <c r="J96" i="32"/>
  <c r="V96" i="32"/>
  <c r="P96" i="32"/>
  <c r="AF84" i="53"/>
  <c r="AW84" i="53"/>
  <c r="AE84" i="53"/>
  <c r="AS101" i="57"/>
  <c r="BB101" i="57"/>
  <c r="J101" i="57"/>
  <c r="S101" i="57"/>
  <c r="P152" i="44"/>
  <c r="AJ152" i="44"/>
  <c r="AR152" i="44"/>
  <c r="AV152" i="44"/>
  <c r="AY152" i="44" s="1"/>
  <c r="O103" i="56"/>
  <c r="BA103" i="56"/>
  <c r="AI103" i="56"/>
  <c r="AJ103" i="56"/>
  <c r="AG100" i="57"/>
  <c r="AM100" i="57"/>
  <c r="O100" i="57"/>
  <c r="AW100" i="57"/>
  <c r="AK100" i="57"/>
  <c r="V125" i="45"/>
  <c r="P125" i="45"/>
  <c r="AJ34" i="45"/>
  <c r="AW34" i="53"/>
  <c r="L34" i="53"/>
  <c r="AC34" i="53"/>
  <c r="AF34" i="53"/>
  <c r="AM34" i="53"/>
  <c r="BE79" i="32"/>
  <c r="L79" i="32"/>
  <c r="AN79" i="32"/>
  <c r="AS79" i="32"/>
  <c r="X79" i="32"/>
  <c r="K101" i="53"/>
  <c r="T101" i="53"/>
  <c r="AM101" i="53"/>
  <c r="AX101" i="53"/>
  <c r="V128" i="44"/>
  <c r="BA125" i="32"/>
  <c r="AX121" i="45"/>
  <c r="BE137" i="58"/>
  <c r="BD137" i="58"/>
  <c r="AK137" i="58"/>
  <c r="AA137" i="58"/>
  <c r="AO137" i="58"/>
  <c r="AT137" i="58"/>
  <c r="AN137" i="58"/>
  <c r="AB137" i="58"/>
  <c r="AW137" i="58"/>
  <c r="X137" i="58"/>
  <c r="S137" i="58"/>
  <c r="BB137" i="58"/>
  <c r="AR137" i="58"/>
  <c r="W137" i="58"/>
  <c r="P137" i="58"/>
  <c r="V137" i="58"/>
  <c r="J137" i="58"/>
  <c r="AV137" i="58"/>
  <c r="AX137" i="58"/>
  <c r="AF137" i="58"/>
  <c r="L137" i="58"/>
  <c r="K137" i="58"/>
  <c r="BF137" i="58"/>
  <c r="AJ137" i="58"/>
  <c r="O137" i="58"/>
  <c r="AE137" i="58"/>
  <c r="T137" i="58"/>
  <c r="R137" i="58"/>
  <c r="AI137" i="58"/>
  <c r="N137" i="58"/>
  <c r="AC137" i="58"/>
  <c r="AG137" i="58"/>
  <c r="AZ137" i="58"/>
  <c r="AM137" i="58"/>
  <c r="W77" i="56"/>
  <c r="BF77" i="56"/>
  <c r="AK77" i="56"/>
  <c r="AI77" i="56"/>
  <c r="L77" i="56"/>
  <c r="BA77" i="56"/>
  <c r="AC77" i="56"/>
  <c r="P77" i="56"/>
  <c r="V77" i="56"/>
  <c r="AW77" i="56"/>
  <c r="AR56" i="32"/>
  <c r="P56" i="32"/>
  <c r="BE77" i="32"/>
  <c r="X77" i="32"/>
  <c r="AV77" i="32"/>
  <c r="J77" i="32"/>
  <c r="AF77" i="32"/>
  <c r="W77" i="32"/>
  <c r="AG77" i="32"/>
  <c r="AA77" i="32"/>
  <c r="BB77" i="32"/>
  <c r="V77" i="32"/>
  <c r="Y77" i="32" s="1"/>
  <c r="AN77" i="32"/>
  <c r="L88" i="58"/>
  <c r="AS88" i="58"/>
  <c r="T88" i="58"/>
  <c r="X88" i="58"/>
  <c r="AX88" i="58"/>
  <c r="AX122" i="58"/>
  <c r="O122" i="58"/>
  <c r="AC122" i="58"/>
  <c r="AN122" i="58"/>
  <c r="AZ122" i="58"/>
  <c r="T122" i="58"/>
  <c r="BB16" i="57"/>
  <c r="R16" i="57"/>
  <c r="AE63" i="45"/>
  <c r="AS63" i="45"/>
  <c r="AS115" i="57"/>
  <c r="AX115" i="57"/>
  <c r="AR115" i="57"/>
  <c r="V115" i="57"/>
  <c r="AW115" i="57"/>
  <c r="S115" i="57"/>
  <c r="AV113" i="58"/>
  <c r="AK113" i="58"/>
  <c r="AI113" i="58"/>
  <c r="R113" i="58"/>
  <c r="W113" i="58"/>
  <c r="S113" i="58"/>
  <c r="O113" i="58"/>
  <c r="K113" i="58"/>
  <c r="AX113" i="58"/>
  <c r="BA113" i="58"/>
  <c r="AT113" i="58"/>
  <c r="AR113" i="58"/>
  <c r="AG113" i="58"/>
  <c r="AE113" i="58"/>
  <c r="N113" i="58"/>
  <c r="AA113" i="58"/>
  <c r="J113" i="58"/>
  <c r="BE113" i="58"/>
  <c r="AC68" i="32"/>
  <c r="BB68" i="32"/>
  <c r="AT68" i="32"/>
  <c r="T68" i="32"/>
  <c r="AW68" i="32"/>
  <c r="AR68" i="32"/>
  <c r="AV68" i="32"/>
  <c r="BF68" i="32"/>
  <c r="R68" i="32"/>
  <c r="AZ68" i="32"/>
  <c r="BC68" i="32" s="1"/>
  <c r="L68" i="32"/>
  <c r="K68" i="32"/>
  <c r="AA68" i="32"/>
  <c r="O68" i="32"/>
  <c r="AO68" i="32"/>
  <c r="N68" i="32"/>
  <c r="AI68" i="32"/>
  <c r="AK68" i="32"/>
  <c r="AX68" i="32"/>
  <c r="BE68" i="32"/>
  <c r="AB68" i="32"/>
  <c r="AG68" i="32"/>
  <c r="S68" i="32"/>
  <c r="AM68" i="32"/>
  <c r="BD68" i="32"/>
  <c r="X68" i="32"/>
  <c r="AS68" i="32"/>
  <c r="AE68" i="32"/>
  <c r="V68" i="32"/>
  <c r="P68" i="32"/>
  <c r="W68" i="32"/>
  <c r="AF68" i="32"/>
  <c r="AN68" i="32"/>
  <c r="J68" i="32"/>
  <c r="AC68" i="45"/>
  <c r="X68" i="45"/>
  <c r="L68" i="45"/>
  <c r="BF68" i="45"/>
  <c r="AT68" i="45"/>
  <c r="BB68" i="45"/>
  <c r="AG68" i="45"/>
  <c r="AF68" i="45"/>
  <c r="P68" i="45"/>
  <c r="AZ68" i="45"/>
  <c r="BA68" i="45"/>
  <c r="AA68" i="45"/>
  <c r="AJ68" i="45"/>
  <c r="AS68" i="45"/>
  <c r="AR68" i="45"/>
  <c r="R68" i="45"/>
  <c r="BD68" i="45"/>
  <c r="J68" i="45"/>
  <c r="AE68" i="45"/>
  <c r="N68" i="45"/>
  <c r="AV68" i="45"/>
  <c r="BE68" i="45"/>
  <c r="T68" i="45"/>
  <c r="O68" i="45"/>
  <c r="AW68" i="45"/>
  <c r="V68" i="45"/>
  <c r="AI68" i="45"/>
  <c r="W68" i="45"/>
  <c r="AO68" i="45"/>
  <c r="AB68" i="45"/>
  <c r="AN68" i="45"/>
  <c r="AM68" i="45"/>
  <c r="AX68" i="45"/>
  <c r="K68" i="45"/>
  <c r="AR109" i="56"/>
  <c r="AG109" i="56"/>
  <c r="AV109" i="56"/>
  <c r="BA109" i="56"/>
  <c r="R109" i="56"/>
  <c r="AX109" i="56"/>
  <c r="X109" i="56"/>
  <c r="N109" i="56"/>
  <c r="AC109" i="56"/>
  <c r="AS109" i="32"/>
  <c r="AT109" i="32"/>
  <c r="AZ109" i="32"/>
  <c r="W109" i="32"/>
  <c r="BB109" i="32"/>
  <c r="T100" i="32"/>
  <c r="AN100" i="32"/>
  <c r="AK100" i="32"/>
  <c r="AZ100" i="32"/>
  <c r="X100" i="45"/>
  <c r="AW100" i="45"/>
  <c r="T100" i="45"/>
  <c r="BB100" i="45"/>
  <c r="O125" i="44"/>
  <c r="AR125" i="44"/>
  <c r="AI125" i="44"/>
  <c r="N125" i="44"/>
  <c r="AZ125" i="44"/>
  <c r="AJ125" i="44"/>
  <c r="AE125" i="44"/>
  <c r="L125" i="44"/>
  <c r="AX125" i="44"/>
  <c r="AW125" i="44"/>
  <c r="AC125" i="44"/>
  <c r="P125" i="44"/>
  <c r="BD125" i="44"/>
  <c r="AS125" i="44"/>
  <c r="AA125" i="44"/>
  <c r="S125" i="44"/>
  <c r="AT125" i="44"/>
  <c r="AK125" i="44"/>
  <c r="AR161" i="53"/>
  <c r="W161" i="53"/>
  <c r="BA161" i="53"/>
  <c r="BF161" i="53"/>
  <c r="AA161" i="53"/>
  <c r="AN161" i="53"/>
  <c r="AP161" i="53" s="1"/>
  <c r="L161" i="53"/>
  <c r="S161" i="53"/>
  <c r="AG161" i="53"/>
  <c r="K161" i="53"/>
  <c r="AE161" i="53"/>
  <c r="BD161" i="53"/>
  <c r="BG161" i="53" s="1"/>
  <c r="AF161" i="53"/>
  <c r="AS161" i="53"/>
  <c r="AX161" i="53"/>
  <c r="AJ161" i="53"/>
  <c r="V161" i="53"/>
  <c r="O161" i="53"/>
  <c r="AE79" i="45"/>
  <c r="AN79" i="45"/>
  <c r="AJ79" i="45"/>
  <c r="AF79" i="45"/>
  <c r="AB79" i="45"/>
  <c r="N79" i="45"/>
  <c r="R79" i="45"/>
  <c r="AX79" i="45"/>
  <c r="BD79" i="45"/>
  <c r="AV79" i="45"/>
  <c r="AZ79" i="45"/>
  <c r="AR79" i="45"/>
  <c r="AT79" i="45"/>
  <c r="AA79" i="45"/>
  <c r="S79" i="45"/>
  <c r="W79" i="45"/>
  <c r="J79" i="45"/>
  <c r="L79" i="45"/>
  <c r="AJ196" i="75"/>
  <c r="AT196" i="75"/>
  <c r="AS196" i="75"/>
  <c r="X196" i="75"/>
  <c r="O196" i="75"/>
  <c r="AA196" i="75"/>
  <c r="N196" i="75"/>
  <c r="AK196" i="75"/>
  <c r="BB196" i="75"/>
  <c r="BD196" i="75"/>
  <c r="R196" i="75"/>
  <c r="AO196" i="75"/>
  <c r="BE196" i="75"/>
  <c r="T196" i="75"/>
  <c r="K196" i="75"/>
  <c r="AE196" i="75"/>
  <c r="AG196" i="75"/>
  <c r="W196" i="75"/>
  <c r="P196" i="75"/>
  <c r="AV196" i="75"/>
  <c r="J196" i="75"/>
  <c r="BF196" i="75"/>
  <c r="AB196" i="75"/>
  <c r="L196" i="75"/>
  <c r="AF196" i="75"/>
  <c r="S196" i="75"/>
  <c r="V196" i="75"/>
  <c r="AM196" i="75"/>
  <c r="BA196" i="75"/>
  <c r="AW196" i="75"/>
  <c r="AR196" i="75"/>
  <c r="AX196" i="75"/>
  <c r="AS112" i="57"/>
  <c r="X112" i="57"/>
  <c r="AJ112" i="57"/>
  <c r="AX112" i="57"/>
  <c r="AA112" i="57"/>
  <c r="L112" i="57"/>
  <c r="AW112" i="57"/>
  <c r="R112" i="57"/>
  <c r="BB112" i="57"/>
  <c r="J112" i="57"/>
  <c r="AT112" i="57"/>
  <c r="BD112" i="57"/>
  <c r="V112" i="57"/>
  <c r="AB112" i="57"/>
  <c r="AN112" i="57"/>
  <c r="AM112" i="57"/>
  <c r="AO112" i="57"/>
  <c r="P112" i="57"/>
  <c r="AA162" i="58"/>
  <c r="AM162" i="58"/>
  <c r="AI162" i="58"/>
  <c r="BA162" i="58"/>
  <c r="R162" i="58"/>
  <c r="AF162" i="58"/>
  <c r="BF162" i="58"/>
  <c r="AB162" i="58"/>
  <c r="AE162" i="58"/>
  <c r="L162" i="58"/>
  <c r="X162" i="58"/>
  <c r="T162" i="58"/>
  <c r="W162" i="58"/>
  <c r="AS162" i="58"/>
  <c r="S162" i="58"/>
  <c r="AG162" i="58"/>
  <c r="BB162" i="58"/>
  <c r="P162" i="58"/>
  <c r="BE112" i="32"/>
  <c r="AV112" i="32"/>
  <c r="X112" i="32"/>
  <c r="L112" i="32"/>
  <c r="AT112" i="32"/>
  <c r="S112" i="32"/>
  <c r="AM112" i="32"/>
  <c r="AG112" i="32"/>
  <c r="J112" i="32"/>
  <c r="N112" i="32"/>
  <c r="AO112" i="32"/>
  <c r="AA112" i="32"/>
  <c r="AX112" i="32"/>
  <c r="T112" i="32"/>
  <c r="V112" i="32"/>
  <c r="AS112" i="32"/>
  <c r="AB112" i="32"/>
  <c r="AC112" i="32"/>
  <c r="BE152" i="57"/>
  <c r="BB152" i="57"/>
  <c r="AN152" i="57"/>
  <c r="P152" i="57"/>
  <c r="K152" i="57"/>
  <c r="AW152" i="57"/>
  <c r="AV152" i="57"/>
  <c r="AT152" i="57"/>
  <c r="AR152" i="57"/>
  <c r="W152" i="57"/>
  <c r="S152" i="57"/>
  <c r="AM152" i="57"/>
  <c r="AA152" i="57"/>
  <c r="L152" i="57"/>
  <c r="V152" i="57"/>
  <c r="BA152" i="57"/>
  <c r="BF152" i="57"/>
  <c r="AS152" i="57"/>
  <c r="L116" i="56"/>
  <c r="AZ116" i="56"/>
  <c r="BF116" i="56"/>
  <c r="AV116" i="56"/>
  <c r="AW116" i="56"/>
  <c r="AB116" i="56"/>
  <c r="P116" i="56"/>
  <c r="AN116" i="56"/>
  <c r="V116" i="56"/>
  <c r="AC116" i="56"/>
  <c r="O116" i="56"/>
  <c r="R116" i="56"/>
  <c r="X116" i="56"/>
  <c r="N116" i="56"/>
  <c r="BB116" i="56"/>
  <c r="AR116" i="56"/>
  <c r="BD116" i="56"/>
  <c r="AM116" i="56"/>
  <c r="N134" i="53"/>
  <c r="BE134" i="53"/>
  <c r="AZ134" i="53"/>
  <c r="AT134" i="53"/>
  <c r="AV134" i="53"/>
  <c r="AO134" i="53"/>
  <c r="AA134" i="53"/>
  <c r="AF134" i="53"/>
  <c r="O134" i="53"/>
  <c r="AJ134" i="53"/>
  <c r="S134" i="53"/>
  <c r="X134" i="53"/>
  <c r="J134" i="53"/>
  <c r="M134" i="53" s="1"/>
  <c r="AW134" i="53"/>
  <c r="BA134" i="53"/>
  <c r="BF134" i="53"/>
  <c r="AR134" i="53"/>
  <c r="AK134" i="53"/>
  <c r="O132" i="57"/>
  <c r="AZ132" i="57"/>
  <c r="AX132" i="57"/>
  <c r="AV132" i="57"/>
  <c r="AT132" i="57"/>
  <c r="AI132" i="57"/>
  <c r="AN132" i="57"/>
  <c r="X132" i="57"/>
  <c r="S132" i="57"/>
  <c r="AF132" i="57"/>
  <c r="P132" i="57"/>
  <c r="K132" i="57"/>
  <c r="BE132" i="57"/>
  <c r="BA132" i="57"/>
  <c r="AW132" i="57"/>
  <c r="AS132" i="57"/>
  <c r="AO132" i="57"/>
  <c r="AE132" i="57"/>
  <c r="AX101" i="56"/>
  <c r="AM101" i="56"/>
  <c r="AC101" i="56"/>
  <c r="AB101" i="56"/>
  <c r="R101" i="56"/>
  <c r="W101" i="56"/>
  <c r="AS101" i="56"/>
  <c r="AR101" i="56"/>
  <c r="AF101" i="56"/>
  <c r="BE101" i="56"/>
  <c r="BD101" i="56"/>
  <c r="AT101" i="56"/>
  <c r="AI101" i="56"/>
  <c r="AN101" i="56"/>
  <c r="X101" i="56"/>
  <c r="J101" i="56"/>
  <c r="AK101" i="56"/>
  <c r="P101" i="56"/>
  <c r="W212" i="75"/>
  <c r="AW212" i="75"/>
  <c r="AV212" i="75"/>
  <c r="N212" i="75"/>
  <c r="AX17" i="75"/>
  <c r="BF17" i="75"/>
  <c r="AW17" i="75"/>
  <c r="BE170" i="75"/>
  <c r="J170" i="75"/>
  <c r="W170" i="75"/>
  <c r="O170" i="75"/>
  <c r="AM170" i="75"/>
  <c r="AV170" i="75"/>
  <c r="S170" i="75"/>
  <c r="BD170" i="75"/>
  <c r="AN170" i="75"/>
  <c r="AX170" i="75"/>
  <c r="AZ170" i="75"/>
  <c r="N170" i="75"/>
  <c r="V170" i="75"/>
  <c r="AK170" i="75"/>
  <c r="AF170" i="75"/>
  <c r="AG170" i="75"/>
  <c r="AB170" i="75"/>
  <c r="L170" i="75"/>
  <c r="AE275" i="75"/>
  <c r="AX275" i="75"/>
  <c r="AT275" i="75"/>
  <c r="L275" i="75"/>
  <c r="AI275" i="75"/>
  <c r="R275" i="75"/>
  <c r="BF275" i="75"/>
  <c r="V275" i="75"/>
  <c r="AN275" i="75"/>
  <c r="AC275" i="75"/>
  <c r="T275" i="75"/>
  <c r="AV275" i="75"/>
  <c r="X275" i="75"/>
  <c r="AR275" i="75"/>
  <c r="AO275" i="75"/>
  <c r="P275" i="75"/>
  <c r="AS275" i="75"/>
  <c r="K275" i="75"/>
  <c r="BA89" i="75"/>
  <c r="BD89" i="75"/>
  <c r="AZ52" i="45"/>
  <c r="X52" i="45"/>
  <c r="R52" i="45"/>
  <c r="BE52" i="45"/>
  <c r="AR52" i="45"/>
  <c r="BA52" i="45"/>
  <c r="AX52" i="45"/>
  <c r="AJ52" i="45"/>
  <c r="AF52" i="45"/>
  <c r="AT52" i="45"/>
  <c r="AG52" i="45"/>
  <c r="L52" i="45"/>
  <c r="AV52" i="45"/>
  <c r="AS52" i="45"/>
  <c r="AK52" i="45"/>
  <c r="AW52" i="45"/>
  <c r="T52" i="45"/>
  <c r="AN52" i="45"/>
  <c r="BD169" i="75"/>
  <c r="T169" i="75"/>
  <c r="AV169" i="75"/>
  <c r="AJ159" i="58"/>
  <c r="AK159" i="58"/>
  <c r="X159" i="58"/>
  <c r="AM159" i="58"/>
  <c r="J159" i="58"/>
  <c r="T159" i="58"/>
  <c r="R159" i="58"/>
  <c r="L159" i="58"/>
  <c r="AC159" i="58"/>
  <c r="AE159" i="58"/>
  <c r="W159" i="58"/>
  <c r="AR159" i="58"/>
  <c r="AO159" i="58"/>
  <c r="AT159" i="58"/>
  <c r="AT54" i="32"/>
  <c r="J54" i="32"/>
  <c r="AS54" i="32"/>
  <c r="X54" i="32"/>
  <c r="AX54" i="32"/>
  <c r="AG54" i="32"/>
  <c r="BA232" i="75"/>
  <c r="AF232" i="75"/>
  <c r="AV232" i="75"/>
  <c r="AS232" i="75"/>
  <c r="T232" i="75"/>
  <c r="O232" i="75"/>
  <c r="AI232" i="75"/>
  <c r="AJ232" i="75"/>
  <c r="AS19" i="58"/>
  <c r="K19" i="58"/>
  <c r="X19" i="58"/>
  <c r="W19" i="58"/>
  <c r="AN64" i="58"/>
  <c r="AB64" i="58"/>
  <c r="S72" i="44"/>
  <c r="T72" i="44"/>
  <c r="AO164" i="75"/>
  <c r="BD164" i="75"/>
  <c r="W164" i="75"/>
  <c r="AI164" i="75"/>
  <c r="K164" i="75"/>
  <c r="AC164" i="75"/>
  <c r="AU187" i="57"/>
  <c r="AY191" i="44"/>
  <c r="AP196" i="45"/>
  <c r="BG187" i="32"/>
  <c r="AD187" i="44"/>
  <c r="Q189" i="32"/>
  <c r="Y193" i="57"/>
  <c r="AP194" i="53"/>
  <c r="AY194" i="57"/>
  <c r="M195" i="44"/>
  <c r="AP189" i="32"/>
  <c r="AD193" i="32"/>
  <c r="AP193" i="57"/>
  <c r="BC193" i="56"/>
  <c r="AL96" i="75"/>
  <c r="AP191" i="32"/>
  <c r="AP195" i="58"/>
  <c r="BD87" i="56"/>
  <c r="AM87" i="56"/>
  <c r="AB87" i="56"/>
  <c r="W87" i="56"/>
  <c r="O87" i="56"/>
  <c r="AX87" i="56"/>
  <c r="AC87" i="56"/>
  <c r="K87" i="56"/>
  <c r="BA87" i="56"/>
  <c r="AR87" i="56"/>
  <c r="L116" i="44"/>
  <c r="AE116" i="44"/>
  <c r="V116" i="44"/>
  <c r="AC116" i="44"/>
  <c r="N116" i="44"/>
  <c r="BF116" i="44"/>
  <c r="AI97" i="32"/>
  <c r="AJ97" i="32"/>
  <c r="X97" i="32"/>
  <c r="AW97" i="32"/>
  <c r="AG97" i="32"/>
  <c r="AM97" i="32"/>
  <c r="AN97" i="32"/>
  <c r="T97" i="32"/>
  <c r="O97" i="32"/>
  <c r="H92" i="32"/>
  <c r="J97" i="32"/>
  <c r="AT97" i="32"/>
  <c r="AB97" i="32"/>
  <c r="V97" i="32"/>
  <c r="BF97" i="32"/>
  <c r="L97" i="32"/>
  <c r="AX97" i="32"/>
  <c r="AZ97" i="32"/>
  <c r="R97" i="32"/>
  <c r="AK21" i="56"/>
  <c r="AT21" i="56"/>
  <c r="BD21" i="56"/>
  <c r="J21" i="56"/>
  <c r="AJ21" i="56"/>
  <c r="T21" i="56"/>
  <c r="AA81" i="58"/>
  <c r="AX81" i="58"/>
  <c r="P81" i="58"/>
  <c r="AT81" i="58"/>
  <c r="W81" i="58"/>
  <c r="AG81" i="58"/>
  <c r="BB81" i="58"/>
  <c r="AJ81" i="58"/>
  <c r="S81" i="58"/>
  <c r="AB81" i="58"/>
  <c r="K81" i="58"/>
  <c r="AM81" i="58"/>
  <c r="BA81" i="58"/>
  <c r="V81" i="58"/>
  <c r="AN81" i="58"/>
  <c r="O81" i="58"/>
  <c r="AC81" i="58"/>
  <c r="R81" i="58"/>
  <c r="P211" i="56"/>
  <c r="P210" i="56" s="1"/>
  <c r="BD211" i="56"/>
  <c r="BD210" i="56" s="1"/>
  <c r="AT211" i="56"/>
  <c r="AT210" i="56" s="1"/>
  <c r="AS211" i="56"/>
  <c r="AS210" i="56" s="1"/>
  <c r="AG211" i="56"/>
  <c r="AG210" i="56" s="1"/>
  <c r="AJ211" i="56"/>
  <c r="AJ210" i="56" s="1"/>
  <c r="S211" i="56"/>
  <c r="S210" i="56" s="1"/>
  <c r="T211" i="56"/>
  <c r="T210" i="56" s="1"/>
  <c r="J211" i="56"/>
  <c r="AN211" i="56"/>
  <c r="AN210" i="56" s="1"/>
  <c r="W211" i="56"/>
  <c r="W210" i="56" s="1"/>
  <c r="V211" i="56"/>
  <c r="V210" i="56" s="1"/>
  <c r="L211" i="56"/>
  <c r="L210" i="56" s="1"/>
  <c r="AZ211" i="56"/>
  <c r="AZ210" i="56" s="1"/>
  <c r="BE211" i="56"/>
  <c r="BE210" i="56" s="1"/>
  <c r="AM211" i="56"/>
  <c r="AM210" i="56" s="1"/>
  <c r="AC211" i="56"/>
  <c r="AC210" i="56" s="1"/>
  <c r="AB211" i="56"/>
  <c r="AB210" i="56" s="1"/>
  <c r="K211" i="56"/>
  <c r="BA211" i="56"/>
  <c r="BA210" i="56" s="1"/>
  <c r="AA211" i="56"/>
  <c r="AA210" i="56" s="1"/>
  <c r="X211" i="56"/>
  <c r="X210" i="56" s="1"/>
  <c r="BB211" i="56"/>
  <c r="BB210" i="56" s="1"/>
  <c r="AO211" i="56"/>
  <c r="AO210" i="56" s="1"/>
  <c r="AF211" i="56"/>
  <c r="AF210" i="56" s="1"/>
  <c r="R211" i="56"/>
  <c r="R210" i="56" s="1"/>
  <c r="AV211" i="56"/>
  <c r="AI211" i="56"/>
  <c r="AI210" i="56" s="1"/>
  <c r="AX211" i="56"/>
  <c r="AX210" i="56" s="1"/>
  <c r="H210" i="56"/>
  <c r="AR211" i="56"/>
  <c r="AR210" i="56" s="1"/>
  <c r="N211" i="56"/>
  <c r="AE211" i="56"/>
  <c r="BF211" i="56"/>
  <c r="BF210" i="56" s="1"/>
  <c r="AK211" i="56"/>
  <c r="AK210" i="56" s="1"/>
  <c r="AA81" i="45"/>
  <c r="K81" i="45"/>
  <c r="T81" i="45"/>
  <c r="V81" i="45"/>
  <c r="P81" i="45"/>
  <c r="AS81" i="45"/>
  <c r="BB81" i="45"/>
  <c r="AJ81" i="45"/>
  <c r="AO81" i="45"/>
  <c r="AB81" i="45"/>
  <c r="AK81" i="45"/>
  <c r="AM81" i="45"/>
  <c r="AG81" i="45"/>
  <c r="W81" i="45"/>
  <c r="R81" i="45"/>
  <c r="L81" i="45"/>
  <c r="BD81" i="45"/>
  <c r="AX81" i="45"/>
  <c r="BD130" i="32"/>
  <c r="V130" i="32"/>
  <c r="AF130" i="32"/>
  <c r="AN130" i="32"/>
  <c r="AO130" i="32"/>
  <c r="AB130" i="32"/>
  <c r="P130" i="32"/>
  <c r="AK130" i="32"/>
  <c r="AS130" i="32"/>
  <c r="S130" i="32"/>
  <c r="BA130" i="32"/>
  <c r="BB130" i="32"/>
  <c r="W130" i="32"/>
  <c r="AX130" i="32"/>
  <c r="K130" i="32"/>
  <c r="AR130" i="32"/>
  <c r="BF130" i="32"/>
  <c r="T130" i="32"/>
  <c r="AM152" i="53"/>
  <c r="AA152" i="53"/>
  <c r="AG152" i="53"/>
  <c r="AJ152" i="53"/>
  <c r="S152" i="53"/>
  <c r="V152" i="53"/>
  <c r="J152" i="53"/>
  <c r="BF152" i="53"/>
  <c r="AV152" i="53"/>
  <c r="BD152" i="53"/>
  <c r="AR152" i="53"/>
  <c r="AZ152" i="53"/>
  <c r="AK152" i="53"/>
  <c r="AE152" i="53"/>
  <c r="AB152" i="53"/>
  <c r="K152" i="53"/>
  <c r="R152" i="53"/>
  <c r="BA152" i="53"/>
  <c r="AE119" i="75"/>
  <c r="R119" i="75"/>
  <c r="AF119" i="75"/>
  <c r="AC119" i="75"/>
  <c r="BA119" i="75"/>
  <c r="AB119" i="75"/>
  <c r="S119" i="75"/>
  <c r="BB119" i="75"/>
  <c r="P119" i="75"/>
  <c r="T119" i="75"/>
  <c r="AW119" i="75"/>
  <c r="X119" i="75"/>
  <c r="O119" i="75"/>
  <c r="AR119" i="75"/>
  <c r="AO119" i="75"/>
  <c r="AZ119" i="75"/>
  <c r="BE119" i="75"/>
  <c r="W119" i="75"/>
  <c r="AJ119" i="75"/>
  <c r="AK119" i="75"/>
  <c r="AV119" i="75"/>
  <c r="AS119" i="75"/>
  <c r="K119" i="75"/>
  <c r="BD119" i="75"/>
  <c r="L119" i="75"/>
  <c r="AX119" i="75"/>
  <c r="AG119" i="75"/>
  <c r="BF119" i="75"/>
  <c r="AN119" i="75"/>
  <c r="AT119" i="75"/>
  <c r="V119" i="75"/>
  <c r="AG190" i="75"/>
  <c r="BF190" i="75"/>
  <c r="AC190" i="75"/>
  <c r="P190" i="75"/>
  <c r="AK190" i="75"/>
  <c r="AZ190" i="75"/>
  <c r="W190" i="75"/>
  <c r="AN190" i="75"/>
  <c r="AR190" i="75"/>
  <c r="BA190" i="75"/>
  <c r="AV190" i="75"/>
  <c r="AM190" i="75"/>
  <c r="AJ190" i="75"/>
  <c r="AX190" i="75"/>
  <c r="N190" i="75"/>
  <c r="AS190" i="75"/>
  <c r="AI190" i="75"/>
  <c r="AL190" i="75" s="1"/>
  <c r="AE190" i="75"/>
  <c r="L190" i="75"/>
  <c r="BE190" i="75"/>
  <c r="AO190" i="75"/>
  <c r="AF190" i="75"/>
  <c r="R190" i="75"/>
  <c r="J190" i="75"/>
  <c r="AA190" i="75"/>
  <c r="T190" i="75"/>
  <c r="AN134" i="58"/>
  <c r="R134" i="58"/>
  <c r="N161" i="45"/>
  <c r="AZ161" i="45"/>
  <c r="BF96" i="44"/>
  <c r="O96" i="44"/>
  <c r="P96" i="44"/>
  <c r="X96" i="44"/>
  <c r="AA96" i="44"/>
  <c r="AJ96" i="44"/>
  <c r="S120" i="45"/>
  <c r="BF120" i="45"/>
  <c r="AR120" i="45"/>
  <c r="AW120" i="45"/>
  <c r="BA120" i="45"/>
  <c r="AO120" i="45"/>
  <c r="AZ120" i="45"/>
  <c r="AA120" i="45"/>
  <c r="O120" i="45"/>
  <c r="AJ120" i="45"/>
  <c r="V120" i="45"/>
  <c r="P120" i="45"/>
  <c r="K120" i="45"/>
  <c r="BB120" i="45"/>
  <c r="BD120" i="45"/>
  <c r="AX120" i="45"/>
  <c r="AT120" i="45"/>
  <c r="AF120" i="45"/>
  <c r="S124" i="53"/>
  <c r="AO124" i="53"/>
  <c r="AV124" i="53"/>
  <c r="AC124" i="53"/>
  <c r="AT124" i="53"/>
  <c r="K124" i="53"/>
  <c r="BB124" i="53"/>
  <c r="AR124" i="53"/>
  <c r="AG124" i="53"/>
  <c r="AB124" i="53"/>
  <c r="L124" i="53"/>
  <c r="V124" i="53"/>
  <c r="BE124" i="53"/>
  <c r="N124" i="53"/>
  <c r="P124" i="53"/>
  <c r="AK124" i="53"/>
  <c r="R124" i="53"/>
  <c r="AW124" i="53"/>
  <c r="AI85" i="32"/>
  <c r="AE85" i="32"/>
  <c r="AA85" i="32"/>
  <c r="AJ85" i="32"/>
  <c r="S85" i="32"/>
  <c r="AW85" i="32"/>
  <c r="W85" i="32"/>
  <c r="X85" i="32"/>
  <c r="AC85" i="32"/>
  <c r="AR85" i="32"/>
  <c r="BA85" i="32"/>
  <c r="AS85" i="32"/>
  <c r="AM85" i="32"/>
  <c r="AG85" i="32"/>
  <c r="T85" i="32"/>
  <c r="AK85" i="32"/>
  <c r="BB85" i="32"/>
  <c r="AT85" i="32"/>
  <c r="BB96" i="45"/>
  <c r="AS96" i="45"/>
  <c r="AW96" i="45"/>
  <c r="AE96" i="45"/>
  <c r="AK96" i="45"/>
  <c r="AA96" i="45"/>
  <c r="N96" i="45"/>
  <c r="L96" i="45"/>
  <c r="BD96" i="45"/>
  <c r="W96" i="45"/>
  <c r="AZ96" i="45"/>
  <c r="AX96" i="45"/>
  <c r="AJ96" i="45"/>
  <c r="AN96" i="45"/>
  <c r="AB96" i="45"/>
  <c r="AG96" i="45"/>
  <c r="X96" i="45"/>
  <c r="J96" i="45"/>
  <c r="BA96" i="45"/>
  <c r="R96" i="45"/>
  <c r="AO96" i="45"/>
  <c r="T152" i="32"/>
  <c r="AZ152" i="32"/>
  <c r="BD152" i="32"/>
  <c r="BE85" i="32"/>
  <c r="R85" i="32"/>
  <c r="AW130" i="32"/>
  <c r="O130" i="32"/>
  <c r="AG87" i="56"/>
  <c r="AJ87" i="56"/>
  <c r="AA87" i="32"/>
  <c r="BA124" i="53"/>
  <c r="AS124" i="53"/>
  <c r="AO152" i="53"/>
  <c r="X152" i="53"/>
  <c r="BD81" i="58"/>
  <c r="BF81" i="58"/>
  <c r="O79" i="56"/>
  <c r="AV134" i="56"/>
  <c r="AF75" i="45"/>
  <c r="O75" i="45"/>
  <c r="AI75" i="45"/>
  <c r="BD82" i="44"/>
  <c r="AN82" i="44"/>
  <c r="BD112" i="53"/>
  <c r="AC112" i="53"/>
  <c r="AF81" i="45"/>
  <c r="AW81" i="45"/>
  <c r="N120" i="45"/>
  <c r="AG120" i="45"/>
  <c r="AC115" i="53"/>
  <c r="AI115" i="53"/>
  <c r="AV97" i="32"/>
  <c r="AS97" i="32"/>
  <c r="AE97" i="32"/>
  <c r="S128" i="58"/>
  <c r="AF128" i="58"/>
  <c r="N152" i="56"/>
  <c r="AO152" i="56"/>
  <c r="AW112" i="58"/>
  <c r="T112" i="58"/>
  <c r="O139" i="32"/>
  <c r="N139" i="32"/>
  <c r="BA21" i="56"/>
  <c r="L100" i="44"/>
  <c r="R116" i="44"/>
  <c r="AM96" i="45"/>
  <c r="AR96" i="45"/>
  <c r="AV96" i="45"/>
  <c r="S96" i="45"/>
  <c r="AC96" i="45"/>
  <c r="BA152" i="32"/>
  <c r="J152" i="32"/>
  <c r="AO152" i="32"/>
  <c r="O85" i="32"/>
  <c r="L85" i="32"/>
  <c r="BF85" i="32"/>
  <c r="AZ85" i="32"/>
  <c r="J85" i="32"/>
  <c r="AN161" i="45"/>
  <c r="BF100" i="53"/>
  <c r="N130" i="32"/>
  <c r="AA130" i="32"/>
  <c r="AM130" i="32"/>
  <c r="AC130" i="32"/>
  <c r="AJ130" i="32"/>
  <c r="AS87" i="56"/>
  <c r="J87" i="56"/>
  <c r="AM87" i="32"/>
  <c r="BB87" i="32"/>
  <c r="AJ124" i="53"/>
  <c r="AA124" i="53"/>
  <c r="AI124" i="53"/>
  <c r="J124" i="53"/>
  <c r="T152" i="53"/>
  <c r="AN152" i="53"/>
  <c r="AT152" i="53"/>
  <c r="BE152" i="53"/>
  <c r="L152" i="53"/>
  <c r="J125" i="58"/>
  <c r="AF81" i="58"/>
  <c r="AS81" i="58"/>
  <c r="T81" i="58"/>
  <c r="J81" i="58"/>
  <c r="K75" i="45"/>
  <c r="AO75" i="45"/>
  <c r="P75" i="45"/>
  <c r="AR82" i="44"/>
  <c r="K82" i="44"/>
  <c r="AC82" i="44"/>
  <c r="T112" i="53"/>
  <c r="AI112" i="53"/>
  <c r="AB112" i="53"/>
  <c r="N81" i="45"/>
  <c r="AC81" i="45"/>
  <c r="AN81" i="45"/>
  <c r="AT81" i="45"/>
  <c r="J120" i="45"/>
  <c r="X120" i="45"/>
  <c r="AE120" i="45"/>
  <c r="AI120" i="45"/>
  <c r="AV120" i="45"/>
  <c r="AF96" i="44"/>
  <c r="R115" i="53"/>
  <c r="K115" i="53"/>
  <c r="AR115" i="53"/>
  <c r="AF115" i="53"/>
  <c r="AA97" i="32"/>
  <c r="BB97" i="32"/>
  <c r="N97" i="32"/>
  <c r="BE97" i="32"/>
  <c r="V128" i="58"/>
  <c r="AV128" i="58"/>
  <c r="BD128" i="58"/>
  <c r="AC128" i="58"/>
  <c r="AT152" i="56"/>
  <c r="P152" i="56"/>
  <c r="AN152" i="56"/>
  <c r="J112" i="58"/>
  <c r="AO112" i="58"/>
  <c r="K112" i="58"/>
  <c r="BD139" i="32"/>
  <c r="AZ139" i="32"/>
  <c r="AM139" i="32"/>
  <c r="O211" i="56"/>
  <c r="O210" i="56" s="1"/>
  <c r="AO87" i="32"/>
  <c r="AR87" i="32"/>
  <c r="X87" i="32"/>
  <c r="P87" i="32"/>
  <c r="AG87" i="32"/>
  <c r="AJ87" i="32"/>
  <c r="T87" i="32"/>
  <c r="AK87" i="32"/>
  <c r="AC87" i="32"/>
  <c r="AS87" i="32"/>
  <c r="AS103" i="45"/>
  <c r="AW103" i="45"/>
  <c r="AB82" i="44"/>
  <c r="AJ82" i="44"/>
  <c r="AW82" i="44"/>
  <c r="L82" i="44"/>
  <c r="T82" i="44"/>
  <c r="O82" i="44"/>
  <c r="AG82" i="44"/>
  <c r="R82" i="44"/>
  <c r="V82" i="44"/>
  <c r="P82" i="44"/>
  <c r="J82" i="44"/>
  <c r="N82" i="44"/>
  <c r="AI82" i="44"/>
  <c r="AM82" i="44"/>
  <c r="AA82" i="44"/>
  <c r="AE82" i="44"/>
  <c r="BE82" i="44"/>
  <c r="X82" i="44"/>
  <c r="AN144" i="75"/>
  <c r="V144" i="75"/>
  <c r="L144" i="75"/>
  <c r="BB144" i="75"/>
  <c r="AR144" i="75"/>
  <c r="AK144" i="75"/>
  <c r="AI144" i="75"/>
  <c r="AO144" i="75"/>
  <c r="BA144" i="75"/>
  <c r="BE144" i="75"/>
  <c r="AX144" i="75"/>
  <c r="AJ144" i="75"/>
  <c r="T144" i="75"/>
  <c r="J144" i="75"/>
  <c r="AZ144" i="75"/>
  <c r="AW144" i="75"/>
  <c r="AS144" i="75"/>
  <c r="S144" i="75"/>
  <c r="N144" i="75"/>
  <c r="AT144" i="75"/>
  <c r="AC144" i="75"/>
  <c r="AG144" i="75"/>
  <c r="P144" i="75"/>
  <c r="AV144" i="75"/>
  <c r="R144" i="75"/>
  <c r="K144" i="75"/>
  <c r="AE144" i="75"/>
  <c r="BF144" i="75"/>
  <c r="O144" i="75"/>
  <c r="W144" i="75"/>
  <c r="BD144" i="75"/>
  <c r="AA144" i="75"/>
  <c r="AF144" i="75"/>
  <c r="J152" i="56"/>
  <c r="BD152" i="56"/>
  <c r="BB152" i="56"/>
  <c r="AX152" i="56"/>
  <c r="AS152" i="56"/>
  <c r="AM152" i="56"/>
  <c r="AJ152" i="56"/>
  <c r="S152" i="56"/>
  <c r="X152" i="56"/>
  <c r="AB152" i="56"/>
  <c r="K152" i="56"/>
  <c r="V152" i="56"/>
  <c r="T152" i="56"/>
  <c r="R152" i="56"/>
  <c r="AZ152" i="56"/>
  <c r="AV152" i="56"/>
  <c r="AK152" i="56"/>
  <c r="AG152" i="56"/>
  <c r="X115" i="53"/>
  <c r="AJ115" i="53"/>
  <c r="BD115" i="53"/>
  <c r="AO115" i="53"/>
  <c r="L115" i="53"/>
  <c r="AS115" i="53"/>
  <c r="T115" i="53"/>
  <c r="AZ115" i="53"/>
  <c r="AA115" i="53"/>
  <c r="AX115" i="53"/>
  <c r="AB115" i="53"/>
  <c r="AE115" i="53"/>
  <c r="N115" i="53"/>
  <c r="AW115" i="53"/>
  <c r="W115" i="53"/>
  <c r="AT115" i="53"/>
  <c r="P115" i="53"/>
  <c r="BB115" i="53"/>
  <c r="AG152" i="32"/>
  <c r="N152" i="32"/>
  <c r="O152" i="32"/>
  <c r="S152" i="32"/>
  <c r="BE152" i="32"/>
  <c r="AX152" i="32"/>
  <c r="AM152" i="32"/>
  <c r="AK152" i="32"/>
  <c r="R152" i="32"/>
  <c r="AR152" i="32"/>
  <c r="AI152" i="32"/>
  <c r="AE152" i="32"/>
  <c r="AC152" i="32"/>
  <c r="X152" i="32"/>
  <c r="K152" i="32"/>
  <c r="AT152" i="32"/>
  <c r="AV152" i="32"/>
  <c r="AN152" i="32"/>
  <c r="AM100" i="56"/>
  <c r="AX100" i="56"/>
  <c r="AJ116" i="58"/>
  <c r="AK116" i="58"/>
  <c r="AG116" i="58"/>
  <c r="S116" i="58"/>
  <c r="AJ79" i="56"/>
  <c r="AZ79" i="56"/>
  <c r="R79" i="56"/>
  <c r="N79" i="56"/>
  <c r="AV79" i="56"/>
  <c r="AV75" i="45"/>
  <c r="AW75" i="45"/>
  <c r="AR75" i="45"/>
  <c r="AT75" i="45"/>
  <c r="AJ75" i="45"/>
  <c r="S75" i="45"/>
  <c r="L75" i="45"/>
  <c r="AZ75" i="45"/>
  <c r="AG75" i="45"/>
  <c r="BA75" i="45"/>
  <c r="T75" i="45"/>
  <c r="AS75" i="45"/>
  <c r="BF75" i="45"/>
  <c r="AK75" i="45"/>
  <c r="AN75" i="45"/>
  <c r="X75" i="45"/>
  <c r="J75" i="45"/>
  <c r="AX75" i="45"/>
  <c r="AI112" i="58"/>
  <c r="AK112" i="58"/>
  <c r="BD112" i="58"/>
  <c r="BF112" i="58"/>
  <c r="S112" i="58"/>
  <c r="AX112" i="58"/>
  <c r="AE112" i="58"/>
  <c r="AG112" i="58"/>
  <c r="BB112" i="58"/>
  <c r="AZ112" i="58"/>
  <c r="AT112" i="58"/>
  <c r="AA112" i="58"/>
  <c r="AC112" i="58"/>
  <c r="AS112" i="58"/>
  <c r="W112" i="58"/>
  <c r="V112" i="58"/>
  <c r="BE112" i="58"/>
  <c r="O112" i="58"/>
  <c r="P112" i="53"/>
  <c r="AJ112" i="53"/>
  <c r="BB112" i="53"/>
  <c r="J112" i="53"/>
  <c r="AX112" i="53"/>
  <c r="AS112" i="53"/>
  <c r="AK112" i="53"/>
  <c r="AA112" i="53"/>
  <c r="N112" i="53"/>
  <c r="AG112" i="53"/>
  <c r="W112" i="53"/>
  <c r="BA112" i="53"/>
  <c r="L112" i="53"/>
  <c r="AM112" i="53"/>
  <c r="BE112" i="53"/>
  <c r="AE112" i="53"/>
  <c r="AT112" i="53"/>
  <c r="AZ112" i="53"/>
  <c r="W139" i="32"/>
  <c r="T139" i="32"/>
  <c r="P139" i="32"/>
  <c r="BB139" i="32"/>
  <c r="AB139" i="32"/>
  <c r="AE139" i="32"/>
  <c r="V139" i="32"/>
  <c r="AN139" i="32"/>
  <c r="AR139" i="32"/>
  <c r="BE139" i="32"/>
  <c r="AF139" i="32"/>
  <c r="AO139" i="32"/>
  <c r="AC139" i="32"/>
  <c r="BF139" i="32"/>
  <c r="AT139" i="32"/>
  <c r="AA139" i="32"/>
  <c r="AK139" i="32"/>
  <c r="AJ139" i="32"/>
  <c r="P128" i="58"/>
  <c r="AJ128" i="58"/>
  <c r="AT128" i="58"/>
  <c r="J128" i="58"/>
  <c r="BE128" i="58"/>
  <c r="AZ128" i="58"/>
  <c r="BB128" i="58"/>
  <c r="AK128" i="58"/>
  <c r="BA128" i="58"/>
  <c r="AG128" i="58"/>
  <c r="W128" i="58"/>
  <c r="N128" i="58"/>
  <c r="L128" i="58"/>
  <c r="AM128" i="58"/>
  <c r="BF128" i="58"/>
  <c r="AA128" i="58"/>
  <c r="K128" i="58"/>
  <c r="AE128" i="58"/>
  <c r="T116" i="44"/>
  <c r="K96" i="45"/>
  <c r="V96" i="45"/>
  <c r="V152" i="32"/>
  <c r="AF85" i="32"/>
  <c r="K85" i="32"/>
  <c r="BE130" i="32"/>
  <c r="X130" i="32"/>
  <c r="BF87" i="56"/>
  <c r="AN87" i="32"/>
  <c r="AZ124" i="53"/>
  <c r="W124" i="53"/>
  <c r="AW152" i="53"/>
  <c r="O152" i="53"/>
  <c r="L81" i="58"/>
  <c r="AW81" i="58"/>
  <c r="O116" i="58"/>
  <c r="BB75" i="45"/>
  <c r="AA75" i="45"/>
  <c r="AF82" i="44"/>
  <c r="BA82" i="44"/>
  <c r="AO82" i="44"/>
  <c r="K112" i="53"/>
  <c r="S112" i="53"/>
  <c r="AN112" i="53"/>
  <c r="S81" i="45"/>
  <c r="BF81" i="45"/>
  <c r="AS120" i="45"/>
  <c r="R120" i="45"/>
  <c r="BD96" i="44"/>
  <c r="AK115" i="53"/>
  <c r="AM115" i="53"/>
  <c r="AG115" i="53"/>
  <c r="W97" i="32"/>
  <c r="AR97" i="32"/>
  <c r="T128" i="58"/>
  <c r="AO128" i="58"/>
  <c r="AX128" i="58"/>
  <c r="AF152" i="56"/>
  <c r="AW152" i="56"/>
  <c r="AB103" i="45"/>
  <c r="X112" i="58"/>
  <c r="AM112" i="58"/>
  <c r="BA112" i="58"/>
  <c r="X139" i="32"/>
  <c r="AV139" i="32"/>
  <c r="AI139" i="32"/>
  <c r="AW211" i="56"/>
  <c r="AW210" i="56" s="1"/>
  <c r="AI116" i="44"/>
  <c r="BE96" i="45"/>
  <c r="BF96" i="45"/>
  <c r="P96" i="45"/>
  <c r="AI96" i="45"/>
  <c r="W152" i="32"/>
  <c r="P152" i="32"/>
  <c r="AB152" i="32"/>
  <c r="BB152" i="32"/>
  <c r="L152" i="32"/>
  <c r="P85" i="32"/>
  <c r="AX85" i="32"/>
  <c r="N85" i="32"/>
  <c r="V85" i="32"/>
  <c r="AB85" i="32"/>
  <c r="J130" i="32"/>
  <c r="AG130" i="32"/>
  <c r="AZ130" i="32"/>
  <c r="AT130" i="32"/>
  <c r="AE130" i="32"/>
  <c r="BB87" i="56"/>
  <c r="V87" i="56"/>
  <c r="AF87" i="32"/>
  <c r="AH87" i="32" s="1"/>
  <c r="BE87" i="32"/>
  <c r="BF124" i="53"/>
  <c r="O124" i="53"/>
  <c r="T124" i="53"/>
  <c r="AE124" i="53"/>
  <c r="BD124" i="53"/>
  <c r="AC152" i="53"/>
  <c r="AX152" i="53"/>
  <c r="N152" i="53"/>
  <c r="P152" i="53"/>
  <c r="AF152" i="53"/>
  <c r="X81" i="58"/>
  <c r="AE81" i="58"/>
  <c r="AR81" i="58"/>
  <c r="AK81" i="58"/>
  <c r="AO81" i="58"/>
  <c r="AG79" i="56"/>
  <c r="P116" i="58"/>
  <c r="V116" i="58"/>
  <c r="H74" i="45"/>
  <c r="AC75" i="45"/>
  <c r="N75" i="45"/>
  <c r="AE75" i="45"/>
  <c r="AM75" i="45"/>
  <c r="AK82" i="44"/>
  <c r="AZ82" i="44"/>
  <c r="AS82" i="44"/>
  <c r="AX82" i="44"/>
  <c r="AW112" i="53"/>
  <c r="X112" i="53"/>
  <c r="O112" i="53"/>
  <c r="AR112" i="53"/>
  <c r="X81" i="45"/>
  <c r="AE81" i="45"/>
  <c r="AR81" i="45"/>
  <c r="BA81" i="45"/>
  <c r="J81" i="45"/>
  <c r="T120" i="45"/>
  <c r="W120" i="45"/>
  <c r="L120" i="45"/>
  <c r="AB120" i="45"/>
  <c r="AM120" i="45"/>
  <c r="AS96" i="44"/>
  <c r="BE115" i="53"/>
  <c r="AN115" i="53"/>
  <c r="S115" i="53"/>
  <c r="O115" i="53"/>
  <c r="BA97" i="32"/>
  <c r="AC97" i="32"/>
  <c r="AK97" i="32"/>
  <c r="S97" i="32"/>
  <c r="AR128" i="58"/>
  <c r="AU128" i="58" s="1"/>
  <c r="AI128" i="58"/>
  <c r="AB128" i="58"/>
  <c r="R128" i="58"/>
  <c r="BF152" i="56"/>
  <c r="O152" i="56"/>
  <c r="AA152" i="56"/>
  <c r="BA152" i="56"/>
  <c r="AR152" i="56"/>
  <c r="AB112" i="58"/>
  <c r="R112" i="58"/>
  <c r="AR112" i="58"/>
  <c r="AN112" i="58"/>
  <c r="R139" i="32"/>
  <c r="AG139" i="32"/>
  <c r="J139" i="32"/>
  <c r="K139" i="32"/>
  <c r="AB144" i="75"/>
  <c r="BF207" i="57"/>
  <c r="AR207" i="57"/>
  <c r="AJ207" i="57"/>
  <c r="AB207" i="57"/>
  <c r="AV207" i="57"/>
  <c r="BE300" i="75"/>
  <c r="AT300" i="75"/>
  <c r="AB300" i="75"/>
  <c r="X300" i="75"/>
  <c r="L300" i="75"/>
  <c r="BB300" i="75"/>
  <c r="AR300" i="75"/>
  <c r="T300" i="75"/>
  <c r="AZ300" i="75"/>
  <c r="BF300" i="75"/>
  <c r="AV300" i="75"/>
  <c r="AK300" i="75"/>
  <c r="AI300" i="75"/>
  <c r="AO300" i="75"/>
  <c r="BA300" i="75"/>
  <c r="AF300" i="75"/>
  <c r="P300" i="75"/>
  <c r="N300" i="75"/>
  <c r="BD300" i="75"/>
  <c r="AW300" i="75"/>
  <c r="AS300" i="75"/>
  <c r="S300" i="75"/>
  <c r="AN300" i="75"/>
  <c r="O300" i="75"/>
  <c r="W300" i="75"/>
  <c r="AX300" i="75"/>
  <c r="AC300" i="75"/>
  <c r="AG300" i="75"/>
  <c r="AY187" i="44"/>
  <c r="Y189" i="58"/>
  <c r="AR207" i="45"/>
  <c r="BA207" i="45"/>
  <c r="AX207" i="45"/>
  <c r="AG207" i="45"/>
  <c r="BB119" i="45"/>
  <c r="P119" i="45"/>
  <c r="T119" i="45"/>
  <c r="AF119" i="45"/>
  <c r="AR119" i="45"/>
  <c r="J119" i="57"/>
  <c r="N113" i="44"/>
  <c r="AX113" i="44"/>
  <c r="L164" i="57"/>
  <c r="AA164" i="57"/>
  <c r="AV164" i="57"/>
  <c r="AF164" i="57"/>
  <c r="AO164" i="57"/>
  <c r="AJ164" i="44"/>
  <c r="AK164" i="44"/>
  <c r="AS164" i="44"/>
  <c r="BA164" i="44"/>
  <c r="O87" i="45"/>
  <c r="AG87" i="45"/>
  <c r="AJ87" i="45"/>
  <c r="AO87" i="45"/>
  <c r="AI87" i="45"/>
  <c r="AT87" i="45"/>
  <c r="AS87" i="45"/>
  <c r="BE87" i="45"/>
  <c r="BA87" i="45"/>
  <c r="R93" i="53"/>
  <c r="X93" i="53"/>
  <c r="V116" i="53"/>
  <c r="AB116" i="53"/>
  <c r="BD116" i="53"/>
  <c r="AS116" i="53"/>
  <c r="AT133" i="45"/>
  <c r="R153" i="53"/>
  <c r="J82" i="32"/>
  <c r="AE82" i="32"/>
  <c r="O82" i="32"/>
  <c r="AI82" i="32"/>
  <c r="AL82" i="32" s="1"/>
  <c r="AV82" i="32"/>
  <c r="AM82" i="32"/>
  <c r="AX82" i="32"/>
  <c r="X82" i="32"/>
  <c r="AW82" i="32"/>
  <c r="N96" i="56"/>
  <c r="R96" i="56"/>
  <c r="AC96" i="56"/>
  <c r="AN96" i="56"/>
  <c r="BB96" i="56"/>
  <c r="AK91" i="56"/>
  <c r="AL91" i="56" s="1"/>
  <c r="BD91" i="56"/>
  <c r="X91" i="56"/>
  <c r="AM91" i="56"/>
  <c r="AT89" i="44"/>
  <c r="AR89" i="44"/>
  <c r="P125" i="56"/>
  <c r="N125" i="56"/>
  <c r="X125" i="56"/>
  <c r="S125" i="56"/>
  <c r="AB81" i="32"/>
  <c r="BD100" i="58"/>
  <c r="AG79" i="53"/>
  <c r="P79" i="53"/>
  <c r="BF79" i="44"/>
  <c r="AA79" i="44"/>
  <c r="O114" i="57"/>
  <c r="AM114" i="57"/>
  <c r="AB114" i="57"/>
  <c r="BD114" i="57"/>
  <c r="L114" i="57"/>
  <c r="R118" i="57"/>
  <c r="AV161" i="58"/>
  <c r="V125" i="57"/>
  <c r="X34" i="32"/>
  <c r="AK34" i="32"/>
  <c r="X126" i="32"/>
  <c r="R87" i="53"/>
  <c r="AO87" i="53"/>
  <c r="BB114" i="58"/>
  <c r="X114" i="58"/>
  <c r="AE114" i="58"/>
  <c r="AS114" i="58"/>
  <c r="BD114" i="58"/>
  <c r="K124" i="45"/>
  <c r="V124" i="45"/>
  <c r="AF124" i="45"/>
  <c r="AX124" i="45"/>
  <c r="L96" i="58"/>
  <c r="AO96" i="58"/>
  <c r="AC152" i="45"/>
  <c r="AF152" i="45"/>
  <c r="BD103" i="53"/>
  <c r="BF103" i="53"/>
  <c r="AI103" i="53"/>
  <c r="AT103" i="53"/>
  <c r="K103" i="53"/>
  <c r="W103" i="53"/>
  <c r="Y103" i="53" s="1"/>
  <c r="R103" i="53"/>
  <c r="AE103" i="53"/>
  <c r="AW103" i="53"/>
  <c r="AR89" i="32"/>
  <c r="S89" i="32"/>
  <c r="K94" i="44"/>
  <c r="T94" i="44"/>
  <c r="BF126" i="56"/>
  <c r="AM114" i="32"/>
  <c r="BF114" i="32"/>
  <c r="BE114" i="32"/>
  <c r="AB114" i="32"/>
  <c r="K114" i="32"/>
  <c r="V96" i="53"/>
  <c r="J97" i="53"/>
  <c r="X103" i="58"/>
  <c r="AF103" i="58"/>
  <c r="BA103" i="58"/>
  <c r="AE103" i="58"/>
  <c r="AK103" i="58"/>
  <c r="H111" i="57"/>
  <c r="AW89" i="45"/>
  <c r="AC89" i="45"/>
  <c r="J141" i="32"/>
  <c r="BE141" i="32"/>
  <c r="P141" i="32"/>
  <c r="AA300" i="75"/>
  <c r="AD300" i="75" s="1"/>
  <c r="R300" i="75"/>
  <c r="AM21" i="53"/>
  <c r="AF21" i="53"/>
  <c r="AA59" i="53"/>
  <c r="AF59" i="53"/>
  <c r="V54" i="53"/>
  <c r="P54" i="53"/>
  <c r="AA201" i="32"/>
  <c r="AV201" i="32"/>
  <c r="AV200" i="32" s="1"/>
  <c r="BB201" i="32"/>
  <c r="BB200" i="32" s="1"/>
  <c r="W201" i="32"/>
  <c r="W200" i="32" s="1"/>
  <c r="AP187" i="44"/>
  <c r="AK119" i="45"/>
  <c r="BF119" i="45"/>
  <c r="AW119" i="45"/>
  <c r="X119" i="45"/>
  <c r="AN119" i="45"/>
  <c r="AB119" i="57"/>
  <c r="X113" i="44"/>
  <c r="K164" i="57"/>
  <c r="T164" i="57"/>
  <c r="AC164" i="57"/>
  <c r="AI164" i="57"/>
  <c r="AN164" i="57"/>
  <c r="X164" i="44"/>
  <c r="AA164" i="44"/>
  <c r="AR164" i="44"/>
  <c r="AV164" i="44"/>
  <c r="L87" i="45"/>
  <c r="K87" i="45"/>
  <c r="W87" i="45"/>
  <c r="Y87" i="45" s="1"/>
  <c r="S87" i="45"/>
  <c r="AC87" i="45"/>
  <c r="AE87" i="45"/>
  <c r="AR87" i="45"/>
  <c r="AX87" i="45"/>
  <c r="AI93" i="53"/>
  <c r="AO93" i="53"/>
  <c r="AM116" i="53"/>
  <c r="AW116" i="53"/>
  <c r="X116" i="53"/>
  <c r="O116" i="53"/>
  <c r="S133" i="45"/>
  <c r="AF153" i="53"/>
  <c r="T82" i="32"/>
  <c r="W82" i="32"/>
  <c r="AF82" i="32"/>
  <c r="N82" i="32"/>
  <c r="AR82" i="32"/>
  <c r="AB82" i="32"/>
  <c r="R82" i="32"/>
  <c r="AN82" i="32"/>
  <c r="AV96" i="56"/>
  <c r="AZ96" i="56"/>
  <c r="V96" i="56"/>
  <c r="Y96" i="56" s="1"/>
  <c r="AG96" i="56"/>
  <c r="AW96" i="56"/>
  <c r="J91" i="56"/>
  <c r="AB91" i="56"/>
  <c r="BF91" i="56"/>
  <c r="AO91" i="56"/>
  <c r="AN91" i="56"/>
  <c r="BE89" i="44"/>
  <c r="AC125" i="56"/>
  <c r="L125" i="56"/>
  <c r="M125" i="56" s="1"/>
  <c r="AZ125" i="56"/>
  <c r="BF125" i="56"/>
  <c r="AS125" i="56"/>
  <c r="AX81" i="32"/>
  <c r="AM81" i="32"/>
  <c r="N100" i="58"/>
  <c r="T79" i="53"/>
  <c r="AM79" i="53"/>
  <c r="V79" i="53"/>
  <c r="V79" i="44"/>
  <c r="AX79" i="44"/>
  <c r="AT114" i="57"/>
  <c r="P114" i="57"/>
  <c r="AA114" i="57"/>
  <c r="AJ114" i="57"/>
  <c r="AS114" i="57"/>
  <c r="AG118" i="57"/>
  <c r="X161" i="58"/>
  <c r="AW125" i="57"/>
  <c r="W34" i="32"/>
  <c r="AC34" i="32"/>
  <c r="AJ126" i="32"/>
  <c r="AT87" i="53"/>
  <c r="AR87" i="53"/>
  <c r="AW114" i="58"/>
  <c r="BF114" i="58"/>
  <c r="O114" i="58"/>
  <c r="AI114" i="58"/>
  <c r="BA114" i="58"/>
  <c r="AR124" i="45"/>
  <c r="S124" i="45"/>
  <c r="AC124" i="45"/>
  <c r="AN124" i="45"/>
  <c r="R96" i="58"/>
  <c r="BE96" i="58"/>
  <c r="AW152" i="45"/>
  <c r="H148" i="45"/>
  <c r="BA103" i="53"/>
  <c r="BE103" i="53"/>
  <c r="AA103" i="53"/>
  <c r="AK103" i="53"/>
  <c r="AV103" i="53"/>
  <c r="AX103" i="53"/>
  <c r="S103" i="53"/>
  <c r="AB103" i="53"/>
  <c r="L89" i="32"/>
  <c r="AM89" i="32"/>
  <c r="AR94" i="44"/>
  <c r="AC126" i="56"/>
  <c r="P114" i="32"/>
  <c r="AK114" i="32"/>
  <c r="AI114" i="32"/>
  <c r="T114" i="32"/>
  <c r="BD96" i="53"/>
  <c r="N96" i="53"/>
  <c r="AT97" i="53"/>
  <c r="BF103" i="58"/>
  <c r="BE103" i="58"/>
  <c r="AC103" i="58"/>
  <c r="S103" i="58"/>
  <c r="BD89" i="45"/>
  <c r="V89" i="45"/>
  <c r="BB89" i="45"/>
  <c r="AW141" i="32"/>
  <c r="V207" i="45"/>
  <c r="AF207" i="57"/>
  <c r="K300" i="75"/>
  <c r="J300" i="75"/>
  <c r="AA151" i="45"/>
  <c r="BA151" i="45"/>
  <c r="AM151" i="45"/>
  <c r="AX151" i="45"/>
  <c r="AW151" i="45"/>
  <c r="AV151" i="45"/>
  <c r="AJ151" i="58"/>
  <c r="O151" i="58"/>
  <c r="AE151" i="58"/>
  <c r="AN151" i="58"/>
  <c r="AM151" i="58"/>
  <c r="P151" i="58"/>
  <c r="AS151" i="58"/>
  <c r="X151" i="58"/>
  <c r="AX151" i="58"/>
  <c r="J151" i="58"/>
  <c r="BF151" i="58"/>
  <c r="T151" i="58"/>
  <c r="AI151" i="58"/>
  <c r="BA26" i="57"/>
  <c r="AR26" i="57"/>
  <c r="AM26" i="57"/>
  <c r="AB26" i="57"/>
  <c r="O26" i="57"/>
  <c r="AT26" i="57"/>
  <c r="K26" i="57"/>
  <c r="AF26" i="57"/>
  <c r="AV26" i="57"/>
  <c r="V26" i="57"/>
  <c r="L26" i="57"/>
  <c r="S26" i="57"/>
  <c r="AZ26" i="57"/>
  <c r="T26" i="57"/>
  <c r="AJ26" i="57"/>
  <c r="BB26" i="57"/>
  <c r="AG26" i="57"/>
  <c r="AA26" i="57"/>
  <c r="AX26" i="57"/>
  <c r="AN26" i="57"/>
  <c r="BE26" i="57"/>
  <c r="BD26" i="57"/>
  <c r="P26" i="57"/>
  <c r="X26" i="57"/>
  <c r="BF26" i="57"/>
  <c r="AS26" i="57"/>
  <c r="AI26" i="57"/>
  <c r="AL26" i="57" s="1"/>
  <c r="BE15" i="44"/>
  <c r="AE15" i="44"/>
  <c r="R15" i="44"/>
  <c r="BA15" i="44"/>
  <c r="AA15" i="44"/>
  <c r="AF15" i="44"/>
  <c r="AT15" i="44"/>
  <c r="T15" i="44"/>
  <c r="AS15" i="44"/>
  <c r="P15" i="44"/>
  <c r="BD15" i="44"/>
  <c r="AN15" i="44"/>
  <c r="L15" i="44"/>
  <c r="AZ15" i="44"/>
  <c r="V15" i="44"/>
  <c r="AW15" i="44"/>
  <c r="K15" i="44"/>
  <c r="AJ15" i="44"/>
  <c r="AL15" i="44" s="1"/>
  <c r="AR15" i="57"/>
  <c r="W15" i="57"/>
  <c r="AM15" i="57"/>
  <c r="AZ15" i="57"/>
  <c r="X15" i="57"/>
  <c r="AO15" i="57"/>
  <c r="L15" i="57"/>
  <c r="BA15" i="57"/>
  <c r="AV15" i="57"/>
  <c r="AW15" i="57"/>
  <c r="AN15" i="57"/>
  <c r="AJ15" i="57"/>
  <c r="AT15" i="57"/>
  <c r="S15" i="57"/>
  <c r="BE15" i="57"/>
  <c r="BD15" i="57"/>
  <c r="R15" i="57"/>
  <c r="K15" i="57"/>
  <c r="AR15" i="58"/>
  <c r="X15" i="58"/>
  <c r="AN15" i="58"/>
  <c r="AX15" i="58"/>
  <c r="AY15" i="58" s="1"/>
  <c r="S15" i="58"/>
  <c r="BE15" i="58"/>
  <c r="BF15" i="58"/>
  <c r="AE15" i="58"/>
  <c r="N15" i="58"/>
  <c r="AT15" i="58"/>
  <c r="T15" i="58"/>
  <c r="O15" i="58"/>
  <c r="BA15" i="58"/>
  <c r="BC15" i="58" s="1"/>
  <c r="AA15" i="58"/>
  <c r="AF15" i="58"/>
  <c r="AK15" i="58"/>
  <c r="AO15" i="58"/>
  <c r="AJ15" i="58"/>
  <c r="AV144" i="57"/>
  <c r="AJ144" i="57"/>
  <c r="AS144" i="57"/>
  <c r="L219" i="75"/>
  <c r="X219" i="75"/>
  <c r="W219" i="75"/>
  <c r="K219" i="75"/>
  <c r="AE149" i="57"/>
  <c r="T149" i="57"/>
  <c r="L149" i="57"/>
  <c r="K149" i="57"/>
  <c r="AF149" i="58"/>
  <c r="BB149" i="58"/>
  <c r="AN149" i="58"/>
  <c r="AZ151" i="53"/>
  <c r="BA151" i="53"/>
  <c r="AG151" i="53"/>
  <c r="K151" i="53"/>
  <c r="AT151" i="53"/>
  <c r="AO151" i="53"/>
  <c r="AC151" i="53"/>
  <c r="AV151" i="53"/>
  <c r="AI151" i="53"/>
  <c r="O151" i="53"/>
  <c r="BB151" i="53"/>
  <c r="P151" i="53"/>
  <c r="AS151" i="53"/>
  <c r="R151" i="53"/>
  <c r="AN53" i="58"/>
  <c r="V53" i="58"/>
  <c r="AV53" i="58"/>
  <c r="AS53" i="58"/>
  <c r="AK53" i="58"/>
  <c r="AF52" i="75"/>
  <c r="BF52" i="75"/>
  <c r="AE60" i="75"/>
  <c r="BD60" i="75"/>
  <c r="AZ60" i="75"/>
  <c r="AJ60" i="75"/>
  <c r="K60" i="75"/>
  <c r="AF60" i="75"/>
  <c r="AW60" i="75"/>
  <c r="AO60" i="75"/>
  <c r="BB60" i="75"/>
  <c r="AG60" i="75"/>
  <c r="AB60" i="75"/>
  <c r="AV60" i="75"/>
  <c r="AX60" i="75"/>
  <c r="V60" i="75"/>
  <c r="O60" i="75"/>
  <c r="AN60" i="75"/>
  <c r="J60" i="75"/>
  <c r="AI60" i="75"/>
  <c r="T60" i="75"/>
  <c r="AK60" i="75"/>
  <c r="S60" i="75"/>
  <c r="AT60" i="75"/>
  <c r="P60" i="75"/>
  <c r="R60" i="75"/>
  <c r="AR60" i="75"/>
  <c r="N60" i="75"/>
  <c r="AV60" i="58"/>
  <c r="AS60" i="58"/>
  <c r="AE60" i="58"/>
  <c r="AG60" i="58"/>
  <c r="V60" i="58"/>
  <c r="N60" i="58"/>
  <c r="AZ60" i="58"/>
  <c r="BD60" i="58"/>
  <c r="AB60" i="58"/>
  <c r="AR60" i="58"/>
  <c r="AT60" i="58"/>
  <c r="BA60" i="58"/>
  <c r="O60" i="58"/>
  <c r="BB60" i="58"/>
  <c r="P62" i="45"/>
  <c r="BD62" i="45"/>
  <c r="R62" i="45"/>
  <c r="BF62" i="45"/>
  <c r="AK62" i="45"/>
  <c r="S62" i="45"/>
  <c r="O64" i="53"/>
  <c r="BF64" i="53"/>
  <c r="AC64" i="53"/>
  <c r="T64" i="53"/>
  <c r="AV64" i="53"/>
  <c r="AW64" i="53"/>
  <c r="J64" i="53"/>
  <c r="R64" i="53"/>
  <c r="AE64" i="53"/>
  <c r="AN64" i="53"/>
  <c r="AM64" i="53"/>
  <c r="V64" i="53"/>
  <c r="BD64" i="53"/>
  <c r="AR64" i="53"/>
  <c r="AU64" i="53" s="1"/>
  <c r="AF64" i="53"/>
  <c r="BB64" i="53"/>
  <c r="P64" i="53"/>
  <c r="AO64" i="53"/>
  <c r="V64" i="32"/>
  <c r="AS64" i="32"/>
  <c r="BA64" i="32"/>
  <c r="AW64" i="32"/>
  <c r="AT64" i="32"/>
  <c r="K64" i="32"/>
  <c r="AK64" i="32"/>
  <c r="P64" i="32"/>
  <c r="R64" i="32"/>
  <c r="AM64" i="32"/>
  <c r="T64" i="32"/>
  <c r="AV64" i="32"/>
  <c r="X64" i="32"/>
  <c r="AX64" i="32"/>
  <c r="AC64" i="32"/>
  <c r="AZ64" i="32"/>
  <c r="AA64" i="32"/>
  <c r="AO64" i="32"/>
  <c r="AJ64" i="32"/>
  <c r="S64" i="32"/>
  <c r="BD64" i="32"/>
  <c r="AR64" i="32"/>
  <c r="BB64" i="32"/>
  <c r="BF64" i="32"/>
  <c r="AE64" i="32"/>
  <c r="W64" i="32"/>
  <c r="BE64" i="32"/>
  <c r="AH193" i="57"/>
  <c r="BC193" i="32"/>
  <c r="AE64" i="57"/>
  <c r="J64" i="57"/>
  <c r="X64" i="57"/>
  <c r="S64" i="57"/>
  <c r="AY195" i="32"/>
  <c r="U191" i="32"/>
  <c r="AY196" i="45"/>
  <c r="AU194" i="57"/>
  <c r="BC96" i="75"/>
  <c r="AN113" i="44"/>
  <c r="BF113" i="44"/>
  <c r="P153" i="53"/>
  <c r="AZ153" i="53"/>
  <c r="AM118" i="57"/>
  <c r="T118" i="57"/>
  <c r="AE139" i="56"/>
  <c r="AO139" i="56"/>
  <c r="AI120" i="57"/>
  <c r="AF120" i="57"/>
  <c r="AT120" i="57"/>
  <c r="P120" i="44"/>
  <c r="AM120" i="44"/>
  <c r="AC255" i="75"/>
  <c r="AR106" i="45"/>
  <c r="AC106" i="45"/>
  <c r="T106" i="45"/>
  <c r="V106" i="45"/>
  <c r="AT106" i="45"/>
  <c r="R106" i="45"/>
  <c r="AZ106" i="45"/>
  <c r="J106" i="45"/>
  <c r="L106" i="45"/>
  <c r="AG106" i="45"/>
  <c r="BA106" i="45"/>
  <c r="AS106" i="45"/>
  <c r="AI106" i="45"/>
  <c r="AW106" i="45"/>
  <c r="AM106" i="45"/>
  <c r="S106" i="45"/>
  <c r="X106" i="45"/>
  <c r="AA106" i="45"/>
  <c r="R151" i="57"/>
  <c r="AM151" i="57"/>
  <c r="J151" i="57"/>
  <c r="AA151" i="57"/>
  <c r="AX151" i="57"/>
  <c r="AV151" i="57"/>
  <c r="AI15" i="53"/>
  <c r="S15" i="53"/>
  <c r="T15" i="75"/>
  <c r="AS15" i="75"/>
  <c r="AX158" i="75"/>
  <c r="BB158" i="75"/>
  <c r="X158" i="75"/>
  <c r="AA158" i="75"/>
  <c r="AW158" i="75"/>
  <c r="T158" i="75"/>
  <c r="W158" i="75"/>
  <c r="AC158" i="75"/>
  <c r="AF158" i="75"/>
  <c r="AB158" i="75"/>
  <c r="AS158" i="75"/>
  <c r="J158" i="75"/>
  <c r="AO158" i="75"/>
  <c r="P158" i="75"/>
  <c r="BD158" i="75"/>
  <c r="AG158" i="75"/>
  <c r="AN158" i="75"/>
  <c r="AI158" i="75"/>
  <c r="AJ158" i="75"/>
  <c r="L158" i="75"/>
  <c r="AR158" i="75"/>
  <c r="AE158" i="75"/>
  <c r="BA158" i="75"/>
  <c r="N158" i="75"/>
  <c r="K158" i="75"/>
  <c r="R158" i="75"/>
  <c r="AZ158" i="75"/>
  <c r="AT158" i="75"/>
  <c r="BE158" i="75"/>
  <c r="AM158" i="75"/>
  <c r="V158" i="75"/>
  <c r="Y158" i="75" s="1"/>
  <c r="BF158" i="75"/>
  <c r="S158" i="75"/>
  <c r="AC56" i="32"/>
  <c r="L56" i="32"/>
  <c r="AW56" i="32"/>
  <c r="AZ56" i="32"/>
  <c r="AF56" i="32"/>
  <c r="BE56" i="32"/>
  <c r="AG56" i="32"/>
  <c r="AO56" i="32"/>
  <c r="AV56" i="32"/>
  <c r="BB56" i="32"/>
  <c r="AN56" i="32"/>
  <c r="AK56" i="32"/>
  <c r="J56" i="32"/>
  <c r="O56" i="32"/>
  <c r="BD56" i="32"/>
  <c r="V56" i="32"/>
  <c r="R56" i="32"/>
  <c r="AS56" i="32"/>
  <c r="W56" i="32"/>
  <c r="AX56" i="32"/>
  <c r="AJ56" i="32"/>
  <c r="S56" i="32"/>
  <c r="AM56" i="32"/>
  <c r="X56" i="32"/>
  <c r="AI56" i="32"/>
  <c r="BF56" i="32"/>
  <c r="AA56" i="32"/>
  <c r="AT56" i="32"/>
  <c r="N56" i="32"/>
  <c r="T56" i="32"/>
  <c r="AE56" i="32"/>
  <c r="BA56" i="32"/>
  <c r="K56" i="32"/>
  <c r="BE156" i="44"/>
  <c r="R156" i="44"/>
  <c r="AX156" i="44"/>
  <c r="AC156" i="44"/>
  <c r="AW156" i="44"/>
  <c r="AT156" i="44"/>
  <c r="BF156" i="44"/>
  <c r="AS156" i="44"/>
  <c r="AM156" i="44"/>
  <c r="AB156" i="44"/>
  <c r="BA156" i="44"/>
  <c r="AE156" i="44"/>
  <c r="T156" i="44"/>
  <c r="AV156" i="44"/>
  <c r="P156" i="44"/>
  <c r="S156" i="44"/>
  <c r="AV156" i="57"/>
  <c r="O156" i="57"/>
  <c r="W156" i="57"/>
  <c r="AN156" i="57"/>
  <c r="AT156" i="57"/>
  <c r="AI156" i="57"/>
  <c r="S156" i="57"/>
  <c r="T156" i="57"/>
  <c r="AR156" i="57"/>
  <c r="AB156" i="57"/>
  <c r="N156" i="57"/>
  <c r="R156" i="57"/>
  <c r="AM156" i="57"/>
  <c r="J156" i="57"/>
  <c r="AJ156" i="57"/>
  <c r="BE156" i="57"/>
  <c r="AE156" i="57"/>
  <c r="BD156" i="57"/>
  <c r="P156" i="57"/>
  <c r="AZ156" i="57"/>
  <c r="AK156" i="57"/>
  <c r="K156" i="57"/>
  <c r="AC156" i="57"/>
  <c r="X156" i="57"/>
  <c r="BF156" i="57"/>
  <c r="AF156" i="57"/>
  <c r="AO156" i="57"/>
  <c r="BB156" i="57"/>
  <c r="BA156" i="57"/>
  <c r="AX156" i="57"/>
  <c r="AA156" i="57"/>
  <c r="L156" i="57"/>
  <c r="AS156" i="57"/>
  <c r="V156" i="57"/>
  <c r="BB51" i="57"/>
  <c r="L51" i="57"/>
  <c r="AG51" i="57"/>
  <c r="X183" i="75"/>
  <c r="AA183" i="75"/>
  <c r="BE183" i="75"/>
  <c r="BD183" i="75"/>
  <c r="AK183" i="75"/>
  <c r="AN109" i="45"/>
  <c r="AG109" i="45"/>
  <c r="AJ109" i="45"/>
  <c r="AR109" i="45"/>
  <c r="BF109" i="45"/>
  <c r="AV109" i="45"/>
  <c r="AM109" i="45"/>
  <c r="P109" i="45"/>
  <c r="K109" i="45"/>
  <c r="K139" i="75"/>
  <c r="AK139" i="75"/>
  <c r="X139" i="75"/>
  <c r="AW139" i="75"/>
  <c r="AN139" i="75"/>
  <c r="BB139" i="75"/>
  <c r="W139" i="75"/>
  <c r="AG139" i="75"/>
  <c r="O103" i="58"/>
  <c r="AT103" i="58"/>
  <c r="T165" i="45"/>
  <c r="AC165" i="45"/>
  <c r="AA165" i="45"/>
  <c r="AX165" i="45"/>
  <c r="BB165" i="45"/>
  <c r="N165" i="45"/>
  <c r="AI165" i="45"/>
  <c r="BF165" i="45"/>
  <c r="AW165" i="45"/>
  <c r="AM165" i="45"/>
  <c r="AC277" i="75"/>
  <c r="X277" i="75"/>
  <c r="AR277" i="75"/>
  <c r="AV277" i="75"/>
  <c r="BD277" i="75"/>
  <c r="AO277" i="75"/>
  <c r="T277" i="75"/>
  <c r="AS277" i="75"/>
  <c r="W277" i="75"/>
  <c r="AA277" i="75"/>
  <c r="V277" i="75"/>
  <c r="AW277" i="75"/>
  <c r="R277" i="75"/>
  <c r="AB277" i="75"/>
  <c r="AM277" i="75"/>
  <c r="J277" i="75"/>
  <c r="BA277" i="75"/>
  <c r="P277" i="75"/>
  <c r="AE277" i="75"/>
  <c r="AX277" i="75"/>
  <c r="AI277" i="75"/>
  <c r="BF277" i="75"/>
  <c r="AT277" i="75"/>
  <c r="L277" i="75"/>
  <c r="K277" i="75"/>
  <c r="AN277" i="75"/>
  <c r="AF277" i="75"/>
  <c r="BB277" i="75"/>
  <c r="AJ277" i="75"/>
  <c r="BE277" i="75"/>
  <c r="AZ277" i="75"/>
  <c r="S277" i="75"/>
  <c r="AK277" i="75"/>
  <c r="BG187" i="45"/>
  <c r="AN141" i="32"/>
  <c r="BA141" i="32"/>
  <c r="K141" i="32"/>
  <c r="L141" i="32"/>
  <c r="AR141" i="32"/>
  <c r="X141" i="32"/>
  <c r="AS141" i="32"/>
  <c r="BB141" i="32"/>
  <c r="V141" i="32"/>
  <c r="AX141" i="32"/>
  <c r="N141" i="32"/>
  <c r="AC141" i="32"/>
  <c r="O141" i="32"/>
  <c r="AO141" i="32"/>
  <c r="AM141" i="32"/>
  <c r="R141" i="32"/>
  <c r="T141" i="32"/>
  <c r="AB141" i="32"/>
  <c r="S290" i="75"/>
  <c r="AR290" i="75"/>
  <c r="BE290" i="75"/>
  <c r="AB290" i="75"/>
  <c r="J290" i="75"/>
  <c r="AE290" i="75"/>
  <c r="R290" i="75"/>
  <c r="AX290" i="75"/>
  <c r="AZ290" i="75"/>
  <c r="AV115" i="75"/>
  <c r="AS115" i="75"/>
  <c r="AR165" i="56"/>
  <c r="K165" i="56"/>
  <c r="BD201" i="32"/>
  <c r="BD200" i="32" s="1"/>
  <c r="AT201" i="32"/>
  <c r="AT200" i="32" s="1"/>
  <c r="AS201" i="32"/>
  <c r="AS200" i="32" s="1"/>
  <c r="AG201" i="32"/>
  <c r="AG200" i="32" s="1"/>
  <c r="AJ201" i="32"/>
  <c r="AJ200" i="32" s="1"/>
  <c r="S201" i="32"/>
  <c r="S200" i="32" s="1"/>
  <c r="T201" i="32"/>
  <c r="T200" i="32" s="1"/>
  <c r="J201" i="32"/>
  <c r="J200" i="32" s="1"/>
  <c r="AX201" i="32"/>
  <c r="AX200" i="32" s="1"/>
  <c r="V201" i="32"/>
  <c r="V200" i="32" s="1"/>
  <c r="L201" i="32"/>
  <c r="L200" i="32" s="1"/>
  <c r="AZ201" i="32"/>
  <c r="AZ200" i="32" s="1"/>
  <c r="BE201" i="32"/>
  <c r="BE200" i="32" s="1"/>
  <c r="AM201" i="32"/>
  <c r="AC201" i="32"/>
  <c r="AC200" i="32" s="1"/>
  <c r="AB201" i="32"/>
  <c r="AB200" i="32" s="1"/>
  <c r="K201" i="32"/>
  <c r="P201" i="32"/>
  <c r="P200" i="32" s="1"/>
  <c r="AK201" i="32"/>
  <c r="AK200" i="32" s="1"/>
  <c r="H200" i="32"/>
  <c r="N201" i="32"/>
  <c r="AR201" i="32"/>
  <c r="AR200" i="32" s="1"/>
  <c r="AE201" i="32"/>
  <c r="O201" i="32"/>
  <c r="O200" i="32" s="1"/>
  <c r="BF201" i="32"/>
  <c r="BF200" i="32" s="1"/>
  <c r="AW201" i="32"/>
  <c r="AN201" i="32"/>
  <c r="AN200" i="32" s="1"/>
  <c r="O119" i="45"/>
  <c r="AJ119" i="45"/>
  <c r="AE119" i="45"/>
  <c r="AO119" i="45"/>
  <c r="AZ119" i="45"/>
  <c r="AT119" i="45"/>
  <c r="BD119" i="45"/>
  <c r="BE119" i="45"/>
  <c r="R119" i="45"/>
  <c r="L119" i="57"/>
  <c r="P119" i="57"/>
  <c r="T119" i="57"/>
  <c r="AG119" i="57"/>
  <c r="AF113" i="44"/>
  <c r="AI113" i="44"/>
  <c r="AM113" i="44"/>
  <c r="BE113" i="44"/>
  <c r="AX164" i="57"/>
  <c r="AE164" i="57"/>
  <c r="S164" i="57"/>
  <c r="AZ164" i="57"/>
  <c r="J164" i="57"/>
  <c r="BD164" i="57"/>
  <c r="AB164" i="57"/>
  <c r="W164" i="57"/>
  <c r="AK164" i="57"/>
  <c r="AX164" i="44"/>
  <c r="BE164" i="44"/>
  <c r="N164" i="44"/>
  <c r="O164" i="44"/>
  <c r="AF164" i="44"/>
  <c r="W164" i="44"/>
  <c r="AN164" i="44"/>
  <c r="AE164" i="44"/>
  <c r="AT164" i="44"/>
  <c r="AC93" i="53"/>
  <c r="BB93" i="53"/>
  <c r="J93" i="32"/>
  <c r="BF93" i="32"/>
  <c r="AV93" i="32"/>
  <c r="BB93" i="32"/>
  <c r="X93" i="32"/>
  <c r="L93" i="32"/>
  <c r="W93" i="32"/>
  <c r="AS93" i="32"/>
  <c r="BD93" i="32"/>
  <c r="AW122" i="44"/>
  <c r="X122" i="44"/>
  <c r="O122" i="44"/>
  <c r="AE122" i="44"/>
  <c r="BF116" i="53"/>
  <c r="W116" i="53"/>
  <c r="K116" i="53"/>
  <c r="AA116" i="53"/>
  <c r="AK116" i="53"/>
  <c r="AJ116" i="53"/>
  <c r="AX116" i="53"/>
  <c r="AR116" i="53"/>
  <c r="BB116" i="53"/>
  <c r="AR120" i="53"/>
  <c r="AV120" i="53"/>
  <c r="AB120" i="53"/>
  <c r="AZ120" i="53"/>
  <c r="AI120" i="53"/>
  <c r="AS120" i="53"/>
  <c r="AK120" i="53"/>
  <c r="AM120" i="53"/>
  <c r="BF120" i="53"/>
  <c r="AR133" i="45"/>
  <c r="J133" i="45"/>
  <c r="AR153" i="58"/>
  <c r="J153" i="58"/>
  <c r="BE153" i="53"/>
  <c r="BA153" i="53"/>
  <c r="AW153" i="53"/>
  <c r="AN153" i="53"/>
  <c r="K153" i="53"/>
  <c r="AO162" i="57"/>
  <c r="AG162" i="57"/>
  <c r="AN162" i="57"/>
  <c r="V162" i="57"/>
  <c r="AK162" i="57"/>
  <c r="P162" i="57"/>
  <c r="AA162" i="57"/>
  <c r="AI162" i="57"/>
  <c r="AR162" i="57"/>
  <c r="AJ96" i="56"/>
  <c r="BE96" i="56"/>
  <c r="AS96" i="56"/>
  <c r="AT96" i="56"/>
  <c r="BD96" i="56"/>
  <c r="P96" i="56"/>
  <c r="K96" i="56"/>
  <c r="AA96" i="56"/>
  <c r="AK96" i="56"/>
  <c r="AA91" i="56"/>
  <c r="AX91" i="56"/>
  <c r="N91" i="56"/>
  <c r="AW91" i="56"/>
  <c r="AF91" i="56"/>
  <c r="L91" i="56"/>
  <c r="AV91" i="56"/>
  <c r="K91" i="56"/>
  <c r="S91" i="56"/>
  <c r="X89" i="44"/>
  <c r="P89" i="44"/>
  <c r="O125" i="56"/>
  <c r="AF125" i="56"/>
  <c r="AE125" i="56"/>
  <c r="R125" i="56"/>
  <c r="BA125" i="56"/>
  <c r="AX125" i="56"/>
  <c r="AG125" i="56"/>
  <c r="AO125" i="56"/>
  <c r="W125" i="56"/>
  <c r="T81" i="32"/>
  <c r="X81" i="32"/>
  <c r="AT81" i="32"/>
  <c r="AV100" i="58"/>
  <c r="AW100" i="58"/>
  <c r="AR79" i="44"/>
  <c r="S79" i="44"/>
  <c r="AF79" i="44"/>
  <c r="AO79" i="44"/>
  <c r="BE134" i="57"/>
  <c r="J134" i="57"/>
  <c r="AB134" i="57"/>
  <c r="AF134" i="57"/>
  <c r="AJ134" i="57"/>
  <c r="AN134" i="57"/>
  <c r="AR134" i="57"/>
  <c r="AT134" i="57"/>
  <c r="BA134" i="57"/>
  <c r="V114" i="57"/>
  <c r="Y114" i="57" s="1"/>
  <c r="BA114" i="57"/>
  <c r="AC114" i="57"/>
  <c r="K114" i="57"/>
  <c r="N114" i="57"/>
  <c r="AN114" i="57"/>
  <c r="AE114" i="57"/>
  <c r="AX114" i="57"/>
  <c r="AR114" i="57"/>
  <c r="AC162" i="56"/>
  <c r="AI162" i="56"/>
  <c r="AR162" i="56"/>
  <c r="W162" i="56"/>
  <c r="BD162" i="56"/>
  <c r="P118" i="57"/>
  <c r="AJ118" i="57"/>
  <c r="AR118" i="57"/>
  <c r="BA118" i="57"/>
  <c r="AR161" i="58"/>
  <c r="K161" i="58"/>
  <c r="W125" i="57"/>
  <c r="O125" i="57"/>
  <c r="T125" i="57"/>
  <c r="AW139" i="56"/>
  <c r="AT139" i="56"/>
  <c r="T139" i="56"/>
  <c r="AN139" i="56"/>
  <c r="S34" i="32"/>
  <c r="AN34" i="32"/>
  <c r="AW34" i="32"/>
  <c r="L34" i="32"/>
  <c r="AG77" i="56"/>
  <c r="AT77" i="56"/>
  <c r="AZ77" i="56"/>
  <c r="BE77" i="56"/>
  <c r="S77" i="56"/>
  <c r="O77" i="56"/>
  <c r="J77" i="56"/>
  <c r="X77" i="56"/>
  <c r="AN77" i="56"/>
  <c r="AR126" i="32"/>
  <c r="BF126" i="32"/>
  <c r="S126" i="32"/>
  <c r="R120" i="57"/>
  <c r="AG120" i="57"/>
  <c r="BA120" i="57"/>
  <c r="AC120" i="57"/>
  <c r="BB120" i="44"/>
  <c r="R120" i="44"/>
  <c r="AN120" i="44"/>
  <c r="AT120" i="44"/>
  <c r="BE120" i="44"/>
  <c r="AK114" i="58"/>
  <c r="AB114" i="58"/>
  <c r="BE114" i="58"/>
  <c r="AV114" i="58"/>
  <c r="AY114" i="58" s="1"/>
  <c r="L114" i="58"/>
  <c r="R114" i="58"/>
  <c r="W114" i="58"/>
  <c r="AG114" i="58"/>
  <c r="AM114" i="58"/>
  <c r="AK124" i="45"/>
  <c r="AB124" i="45"/>
  <c r="BE124" i="45"/>
  <c r="AV124" i="45"/>
  <c r="O124" i="45"/>
  <c r="J124" i="45"/>
  <c r="X124" i="45"/>
  <c r="AG124" i="45"/>
  <c r="AM124" i="45"/>
  <c r="AO163" i="44"/>
  <c r="AJ163" i="44"/>
  <c r="AW163" i="44"/>
  <c r="BA163" i="44"/>
  <c r="AG163" i="44"/>
  <c r="AM163" i="44"/>
  <c r="AT163" i="44"/>
  <c r="S163" i="44"/>
  <c r="AB163" i="44"/>
  <c r="AW96" i="58"/>
  <c r="AW92" i="58" s="1"/>
  <c r="AC96" i="58"/>
  <c r="K96" i="58"/>
  <c r="AX96" i="58"/>
  <c r="AM96" i="58"/>
  <c r="AV84" i="44"/>
  <c r="AB84" i="44"/>
  <c r="AK84" i="44"/>
  <c r="BA84" i="44"/>
  <c r="BB84" i="44"/>
  <c r="AI84" i="44"/>
  <c r="P84" i="44"/>
  <c r="R84" i="44"/>
  <c r="X84" i="44"/>
  <c r="AN152" i="45"/>
  <c r="BB152" i="45"/>
  <c r="K152" i="45"/>
  <c r="BD89" i="32"/>
  <c r="J89" i="32"/>
  <c r="AF89" i="32"/>
  <c r="AO77" i="32"/>
  <c r="AR77" i="32"/>
  <c r="O77" i="32"/>
  <c r="R77" i="32"/>
  <c r="AC77" i="32"/>
  <c r="BD77" i="32"/>
  <c r="AZ77" i="32"/>
  <c r="T77" i="32"/>
  <c r="P77" i="32"/>
  <c r="AJ94" i="44"/>
  <c r="AS94" i="44"/>
  <c r="AK94" i="44"/>
  <c r="BD126" i="56"/>
  <c r="S126" i="56"/>
  <c r="AI122" i="58"/>
  <c r="BF122" i="58"/>
  <c r="L122" i="58"/>
  <c r="W122" i="58"/>
  <c r="BB114" i="32"/>
  <c r="AV114" i="32"/>
  <c r="AN114" i="32"/>
  <c r="AE114" i="32"/>
  <c r="AH114" i="32" s="1"/>
  <c r="AO114" i="32"/>
  <c r="AT114" i="32"/>
  <c r="V114" i="32"/>
  <c r="AJ114" i="32"/>
  <c r="AA114" i="32"/>
  <c r="BD88" i="58"/>
  <c r="J88" i="58"/>
  <c r="K88" i="58"/>
  <c r="AG88" i="58"/>
  <c r="AT88" i="58"/>
  <c r="AB96" i="53"/>
  <c r="AJ96" i="53"/>
  <c r="X96" i="53"/>
  <c r="AZ97" i="53"/>
  <c r="X84" i="32"/>
  <c r="AJ84" i="32"/>
  <c r="BD84" i="32"/>
  <c r="AR84" i="32"/>
  <c r="AA103" i="58"/>
  <c r="T103" i="58"/>
  <c r="AG103" i="58"/>
  <c r="BD103" i="58"/>
  <c r="W103" i="58"/>
  <c r="AN103" i="58"/>
  <c r="AM103" i="58"/>
  <c r="AS103" i="58"/>
  <c r="AM89" i="45"/>
  <c r="AR89" i="45"/>
  <c r="BA89" i="45"/>
  <c r="K89" i="45"/>
  <c r="AV141" i="32"/>
  <c r="S141" i="32"/>
  <c r="AA141" i="32"/>
  <c r="AZ141" i="32"/>
  <c r="AG141" i="32"/>
  <c r="AO201" i="32"/>
  <c r="AO200" i="32" s="1"/>
  <c r="X201" i="32"/>
  <c r="X200" i="32" s="1"/>
  <c r="BA201" i="32"/>
  <c r="AI207" i="45"/>
  <c r="AJ17" i="56"/>
  <c r="AS15" i="53"/>
  <c r="AX109" i="45"/>
  <c r="O277" i="75"/>
  <c r="Q277" i="75" s="1"/>
  <c r="AG156" i="57"/>
  <c r="AK156" i="44"/>
  <c r="AT158" i="32"/>
  <c r="L158" i="32"/>
  <c r="R158" i="32"/>
  <c r="AX158" i="32"/>
  <c r="BA158" i="32"/>
  <c r="AM158" i="32"/>
  <c r="P158" i="32"/>
  <c r="AS158" i="32"/>
  <c r="AF158" i="32"/>
  <c r="AC158" i="32"/>
  <c r="T158" i="32"/>
  <c r="BE158" i="32"/>
  <c r="BF158" i="32"/>
  <c r="AK158" i="32"/>
  <c r="AV158" i="32"/>
  <c r="AR158" i="32"/>
  <c r="AO158" i="32"/>
  <c r="AG158" i="32"/>
  <c r="AX19" i="57"/>
  <c r="V19" i="57"/>
  <c r="X19" i="57"/>
  <c r="AK19" i="57"/>
  <c r="AW19" i="57"/>
  <c r="BD255" i="75"/>
  <c r="BF255" i="75"/>
  <c r="AZ255" i="75"/>
  <c r="BB255" i="75"/>
  <c r="N255" i="75"/>
  <c r="R255" i="75"/>
  <c r="AF255" i="75"/>
  <c r="AA255" i="75"/>
  <c r="S255" i="75"/>
  <c r="AV255" i="75"/>
  <c r="AX255" i="75"/>
  <c r="AR255" i="75"/>
  <c r="AT255" i="75"/>
  <c r="V255" i="75"/>
  <c r="AB255" i="75"/>
  <c r="T255" i="75"/>
  <c r="AK255" i="75"/>
  <c r="AE255" i="75"/>
  <c r="AW255" i="75"/>
  <c r="AO255" i="75"/>
  <c r="X255" i="75"/>
  <c r="AG255" i="75"/>
  <c r="AJ255" i="75"/>
  <c r="BA255" i="75"/>
  <c r="AI255" i="75"/>
  <c r="L255" i="75"/>
  <c r="O255" i="75"/>
  <c r="AN255" i="75"/>
  <c r="P255" i="75"/>
  <c r="AM255" i="75"/>
  <c r="K255" i="75"/>
  <c r="BB20" i="75"/>
  <c r="AA20" i="75"/>
  <c r="X20" i="75"/>
  <c r="AN20" i="75"/>
  <c r="K20" i="75"/>
  <c r="AW22" i="56"/>
  <c r="BB22" i="56"/>
  <c r="BE22" i="56"/>
  <c r="AT22" i="45"/>
  <c r="AR22" i="45"/>
  <c r="BA58" i="58"/>
  <c r="AJ58" i="58"/>
  <c r="R58" i="58"/>
  <c r="BE58" i="58"/>
  <c r="AB58" i="58"/>
  <c r="T58" i="58"/>
  <c r="AT58" i="58"/>
  <c r="AC58" i="58"/>
  <c r="AE58" i="58"/>
  <c r="AN58" i="58"/>
  <c r="AI58" i="58"/>
  <c r="BD58" i="58"/>
  <c r="AA58" i="58"/>
  <c r="AV58" i="58"/>
  <c r="V58" i="58"/>
  <c r="O58" i="58"/>
  <c r="AZ58" i="58"/>
  <c r="AS58" i="56"/>
  <c r="AB58" i="56"/>
  <c r="L58" i="56"/>
  <c r="AW58" i="56"/>
  <c r="J58" i="56"/>
  <c r="R58" i="56"/>
  <c r="BE58" i="56"/>
  <c r="AN58" i="56"/>
  <c r="V58" i="56"/>
  <c r="BD58" i="56"/>
  <c r="T58" i="56"/>
  <c r="X58" i="56"/>
  <c r="BF58" i="56"/>
  <c r="AC58" i="56"/>
  <c r="AM58" i="56"/>
  <c r="O58" i="56"/>
  <c r="AX58" i="56"/>
  <c r="AT58" i="56"/>
  <c r="AY195" i="45"/>
  <c r="N201" i="45"/>
  <c r="P201" i="45"/>
  <c r="P200" i="45" s="1"/>
  <c r="AG63" i="57"/>
  <c r="AS63" i="57"/>
  <c r="AZ63" i="57"/>
  <c r="T63" i="32"/>
  <c r="J63" i="32"/>
  <c r="P144" i="44"/>
  <c r="J144" i="44"/>
  <c r="AG144" i="44"/>
  <c r="P109" i="58"/>
  <c r="AE109" i="58"/>
  <c r="AJ109" i="58"/>
  <c r="L109" i="57"/>
  <c r="P109" i="57"/>
  <c r="K109" i="57"/>
  <c r="AT109" i="57"/>
  <c r="AJ109" i="57"/>
  <c r="J256" i="75"/>
  <c r="AN256" i="75"/>
  <c r="AG21" i="53"/>
  <c r="AT21" i="53"/>
  <c r="AW21" i="53"/>
  <c r="K21" i="53"/>
  <c r="V21" i="53"/>
  <c r="AZ21" i="53"/>
  <c r="S21" i="53"/>
  <c r="AE21" i="53"/>
  <c r="AV21" i="53"/>
  <c r="BD21" i="53"/>
  <c r="R21" i="53"/>
  <c r="AN21" i="53"/>
  <c r="BF21" i="53"/>
  <c r="AI21" i="53"/>
  <c r="J21" i="53"/>
  <c r="AO21" i="53"/>
  <c r="AK21" i="53"/>
  <c r="BE21" i="53"/>
  <c r="AA21" i="53"/>
  <c r="BA21" i="53"/>
  <c r="AC21" i="53"/>
  <c r="T21" i="53"/>
  <c r="AB21" i="53"/>
  <c r="W21" i="53"/>
  <c r="AR21" i="53"/>
  <c r="O21" i="53"/>
  <c r="AS21" i="53"/>
  <c r="L21" i="53"/>
  <c r="X21" i="53"/>
  <c r="N21" i="53"/>
  <c r="P21" i="53"/>
  <c r="BB21" i="53"/>
  <c r="AJ21" i="53"/>
  <c r="AX21" i="53"/>
  <c r="BA21" i="58"/>
  <c r="AT21" i="58"/>
  <c r="AI21" i="58"/>
  <c r="L21" i="58"/>
  <c r="BE21" i="58"/>
  <c r="T21" i="58"/>
  <c r="R59" i="32"/>
  <c r="AJ59" i="32"/>
  <c r="BE59" i="32"/>
  <c r="V59" i="32"/>
  <c r="AW59" i="32"/>
  <c r="BF59" i="32"/>
  <c r="L59" i="32"/>
  <c r="AT59" i="32"/>
  <c r="AB59" i="53"/>
  <c r="X59" i="53"/>
  <c r="AR59" i="53"/>
  <c r="BB59" i="53"/>
  <c r="N59" i="53"/>
  <c r="AZ59" i="53"/>
  <c r="BA59" i="53"/>
  <c r="AG59" i="53"/>
  <c r="AS59" i="53"/>
  <c r="R59" i="53"/>
  <c r="T59" i="53"/>
  <c r="K59" i="53"/>
  <c r="AK59" i="53"/>
  <c r="AN59" i="53"/>
  <c r="V59" i="53"/>
  <c r="AJ59" i="53"/>
  <c r="AO59" i="53"/>
  <c r="BD59" i="53"/>
  <c r="BF59" i="53"/>
  <c r="AM59" i="53"/>
  <c r="W59" i="53"/>
  <c r="AT59" i="53"/>
  <c r="J59" i="53"/>
  <c r="L59" i="53"/>
  <c r="AW59" i="53"/>
  <c r="AE59" i="53"/>
  <c r="P59" i="53"/>
  <c r="AC59" i="53"/>
  <c r="AI59" i="53"/>
  <c r="AV59" i="53"/>
  <c r="BE59" i="53"/>
  <c r="S59" i="53"/>
  <c r="AA54" i="53"/>
  <c r="AR54" i="53"/>
  <c r="L54" i="53"/>
  <c r="AX54" i="53"/>
  <c r="AT54" i="53"/>
  <c r="R54" i="53"/>
  <c r="S54" i="53"/>
  <c r="AM54" i="53"/>
  <c r="AO54" i="53"/>
  <c r="K54" i="53"/>
  <c r="AI54" i="53"/>
  <c r="AJ54" i="53"/>
  <c r="AB54" i="53"/>
  <c r="O54" i="53"/>
  <c r="AW54" i="53"/>
  <c r="AC54" i="53"/>
  <c r="AE54" i="53"/>
  <c r="BF54" i="53"/>
  <c r="AK54" i="53"/>
  <c r="AG54" i="53"/>
  <c r="AZ54" i="53"/>
  <c r="T54" i="53"/>
  <c r="X54" i="53"/>
  <c r="AN54" i="53"/>
  <c r="N54" i="53"/>
  <c r="BD54" i="53"/>
  <c r="J54" i="53"/>
  <c r="AS54" i="53"/>
  <c r="AV54" i="53"/>
  <c r="AF54" i="53"/>
  <c r="BB54" i="53"/>
  <c r="BE54" i="53"/>
  <c r="AK113" i="44"/>
  <c r="AW113" i="44"/>
  <c r="AR153" i="53"/>
  <c r="AJ153" i="53"/>
  <c r="AB118" i="57"/>
  <c r="AS118" i="57"/>
  <c r="AN118" i="57"/>
  <c r="J139" i="56"/>
  <c r="BF139" i="56"/>
  <c r="AZ120" i="57"/>
  <c r="AO120" i="57"/>
  <c r="S120" i="44"/>
  <c r="AB120" i="44"/>
  <c r="AF201" i="45"/>
  <c r="AF200" i="45" s="1"/>
  <c r="AS255" i="75"/>
  <c r="AM109" i="58"/>
  <c r="AX59" i="53"/>
  <c r="BA157" i="53"/>
  <c r="AA157" i="53"/>
  <c r="W157" i="53"/>
  <c r="AI17" i="56"/>
  <c r="S17" i="56"/>
  <c r="AM17" i="56"/>
  <c r="AN17" i="56"/>
  <c r="K17" i="56"/>
  <c r="P17" i="56"/>
  <c r="T17" i="56"/>
  <c r="AW17" i="56"/>
  <c r="V17" i="56"/>
  <c r="AC17" i="56"/>
  <c r="AR17" i="56"/>
  <c r="AE17" i="56"/>
  <c r="L17" i="56"/>
  <c r="AV17" i="56"/>
  <c r="AX17" i="56"/>
  <c r="W17" i="56"/>
  <c r="J17" i="56"/>
  <c r="M17" i="56" s="1"/>
  <c r="R17" i="56"/>
  <c r="AT17" i="56"/>
  <c r="BB17" i="56"/>
  <c r="AG17" i="56"/>
  <c r="AA17" i="56"/>
  <c r="AS17" i="56"/>
  <c r="AO17" i="56"/>
  <c r="AK17" i="56"/>
  <c r="AB17" i="56"/>
  <c r="BD17" i="56"/>
  <c r="O17" i="56"/>
  <c r="AF17" i="56"/>
  <c r="BF17" i="56"/>
  <c r="BF197" i="75"/>
  <c r="AI197" i="75"/>
  <c r="BE197" i="75"/>
  <c r="O197" i="75"/>
  <c r="R197" i="75"/>
  <c r="L197" i="75"/>
  <c r="S158" i="45"/>
  <c r="BF158" i="45"/>
  <c r="AZ158" i="45"/>
  <c r="AT158" i="45"/>
  <c r="BD158" i="45"/>
  <c r="AB158" i="45"/>
  <c r="AR158" i="45"/>
  <c r="R158" i="45"/>
  <c r="AA158" i="45"/>
  <c r="AE158" i="45"/>
  <c r="V158" i="45"/>
  <c r="P158" i="45"/>
  <c r="J158" i="45"/>
  <c r="O158" i="45"/>
  <c r="AG158" i="45"/>
  <c r="K158" i="45"/>
  <c r="AW158" i="45"/>
  <c r="AN158" i="45"/>
  <c r="AO158" i="45"/>
  <c r="AC158" i="45"/>
  <c r="AX158" i="45"/>
  <c r="N158" i="45"/>
  <c r="BE158" i="45"/>
  <c r="AF158" i="45"/>
  <c r="X158" i="45"/>
  <c r="W158" i="45"/>
  <c r="AJ158" i="45"/>
  <c r="T158" i="45"/>
  <c r="BA158" i="45"/>
  <c r="AV158" i="45"/>
  <c r="AM158" i="45"/>
  <c r="L158" i="45"/>
  <c r="BB158" i="45"/>
  <c r="AI158" i="45"/>
  <c r="AA287" i="75"/>
  <c r="AT287" i="75"/>
  <c r="AO287" i="75"/>
  <c r="BF287" i="75"/>
  <c r="L287" i="75"/>
  <c r="BA287" i="75"/>
  <c r="R287" i="75"/>
  <c r="T287" i="75"/>
  <c r="W287" i="75"/>
  <c r="AK138" i="44"/>
  <c r="X138" i="44"/>
  <c r="AR138" i="44"/>
  <c r="AC63" i="56"/>
  <c r="N63" i="56"/>
  <c r="AG63" i="56"/>
  <c r="L63" i="56"/>
  <c r="AO144" i="45"/>
  <c r="AA144" i="45"/>
  <c r="J144" i="45"/>
  <c r="AG144" i="45"/>
  <c r="AN144" i="45"/>
  <c r="K144" i="45"/>
  <c r="Q193" i="57"/>
  <c r="AR59" i="56"/>
  <c r="AF59" i="56"/>
  <c r="L89" i="45"/>
  <c r="AZ89" i="45"/>
  <c r="AX89" i="45"/>
  <c r="AE89" i="45"/>
  <c r="AF89" i="45"/>
  <c r="AB89" i="45"/>
  <c r="R89" i="45"/>
  <c r="W89" i="45"/>
  <c r="N89" i="45"/>
  <c r="O89" i="45"/>
  <c r="J89" i="45"/>
  <c r="BE89" i="45"/>
  <c r="AV89" i="45"/>
  <c r="AT89" i="45"/>
  <c r="AA89" i="45"/>
  <c r="AO89" i="45"/>
  <c r="AK89" i="45"/>
  <c r="S89" i="45"/>
  <c r="AX188" i="75"/>
  <c r="BF188" i="75"/>
  <c r="W188" i="75"/>
  <c r="P188" i="75"/>
  <c r="AA188" i="75"/>
  <c r="R82" i="24"/>
  <c r="H81" i="24"/>
  <c r="R81" i="24" s="1"/>
  <c r="AS144" i="32"/>
  <c r="W144" i="32"/>
  <c r="AR313" i="75"/>
  <c r="BB313" i="75"/>
  <c r="N207" i="45"/>
  <c r="AE207" i="45"/>
  <c r="S207" i="45"/>
  <c r="BF207" i="45"/>
  <c r="AT207" i="45"/>
  <c r="AA207" i="45"/>
  <c r="K207" i="45"/>
  <c r="AV207" i="45"/>
  <c r="T207" i="45"/>
  <c r="BE207" i="45"/>
  <c r="AZ207" i="45"/>
  <c r="X207" i="45"/>
  <c r="AW207" i="45"/>
  <c r="AB207" i="45"/>
  <c r="AF207" i="45"/>
  <c r="AM207" i="45"/>
  <c r="AK207" i="45"/>
  <c r="O207" i="45"/>
  <c r="P207" i="45"/>
  <c r="AN207" i="45"/>
  <c r="AJ207" i="45"/>
  <c r="J207" i="45"/>
  <c r="BB207" i="45"/>
  <c r="AS207" i="45"/>
  <c r="R207" i="45"/>
  <c r="L207" i="45"/>
  <c r="BD207" i="45"/>
  <c r="AC207" i="45"/>
  <c r="L119" i="45"/>
  <c r="V119" i="45"/>
  <c r="W119" i="45"/>
  <c r="AA119" i="45"/>
  <c r="AI119" i="45"/>
  <c r="AC119" i="45"/>
  <c r="AM119" i="45"/>
  <c r="AX119" i="45"/>
  <c r="AF119" i="57"/>
  <c r="AX119" i="57"/>
  <c r="O113" i="44"/>
  <c r="BB113" i="44"/>
  <c r="AR113" i="44"/>
  <c r="AV113" i="44"/>
  <c r="J113" i="44"/>
  <c r="N164" i="57"/>
  <c r="AR164" i="57"/>
  <c r="BB164" i="57"/>
  <c r="AG164" i="57"/>
  <c r="AS164" i="57"/>
  <c r="AM164" i="57"/>
  <c r="R164" i="57"/>
  <c r="BF164" i="57"/>
  <c r="AI164" i="44"/>
  <c r="AZ164" i="44"/>
  <c r="BB164" i="44"/>
  <c r="L164" i="44"/>
  <c r="P164" i="44"/>
  <c r="R164" i="44"/>
  <c r="T164" i="44"/>
  <c r="AB164" i="44"/>
  <c r="BA93" i="53"/>
  <c r="S93" i="53"/>
  <c r="S93" i="32"/>
  <c r="T93" i="32"/>
  <c r="K93" i="32"/>
  <c r="AC93" i="32"/>
  <c r="BE93" i="32"/>
  <c r="AK93" i="32"/>
  <c r="AX93" i="32"/>
  <c r="O93" i="32"/>
  <c r="J122" i="44"/>
  <c r="S122" i="44"/>
  <c r="AG122" i="44"/>
  <c r="AK122" i="44"/>
  <c r="BF122" i="44"/>
  <c r="BA116" i="53"/>
  <c r="AG116" i="53"/>
  <c r="J116" i="53"/>
  <c r="T116" i="53"/>
  <c r="S116" i="53"/>
  <c r="AE116" i="53"/>
  <c r="AH116" i="53" s="1"/>
  <c r="AO116" i="53"/>
  <c r="AI116" i="53"/>
  <c r="AG120" i="53"/>
  <c r="AW120" i="53"/>
  <c r="V120" i="53"/>
  <c r="X120" i="53"/>
  <c r="AJ120" i="53"/>
  <c r="O120" i="53"/>
  <c r="AA120" i="53"/>
  <c r="J120" i="53"/>
  <c r="AO133" i="45"/>
  <c r="V153" i="58"/>
  <c r="AX153" i="53"/>
  <c r="AC153" i="53"/>
  <c r="L153" i="53"/>
  <c r="BD153" i="53"/>
  <c r="AS153" i="53"/>
  <c r="W162" i="57"/>
  <c r="BE162" i="57"/>
  <c r="BF162" i="57"/>
  <c r="AX162" i="57"/>
  <c r="J162" i="57"/>
  <c r="AT162" i="57"/>
  <c r="BB162" i="57"/>
  <c r="AW162" i="57"/>
  <c r="S96" i="56"/>
  <c r="AE96" i="56"/>
  <c r="AO96" i="56"/>
  <c r="AI96" i="56"/>
  <c r="AF96" i="56"/>
  <c r="BA96" i="56"/>
  <c r="AX96" i="56"/>
  <c r="J96" i="56"/>
  <c r="AS91" i="56"/>
  <c r="AE91" i="56"/>
  <c r="W91" i="56"/>
  <c r="AG91" i="56"/>
  <c r="O91" i="56"/>
  <c r="AT91" i="56"/>
  <c r="T91" i="56"/>
  <c r="AC91" i="56"/>
  <c r="W89" i="44"/>
  <c r="BB89" i="44"/>
  <c r="T89" i="44"/>
  <c r="AB125" i="56"/>
  <c r="AW125" i="56"/>
  <c r="AK125" i="56"/>
  <c r="AT125" i="56"/>
  <c r="V125" i="56"/>
  <c r="AJ125" i="56"/>
  <c r="BD125" i="56"/>
  <c r="AA125" i="56"/>
  <c r="P81" i="32"/>
  <c r="BB81" i="32"/>
  <c r="AG81" i="32"/>
  <c r="AJ100" i="58"/>
  <c r="O100" i="58"/>
  <c r="BB79" i="44"/>
  <c r="P79" i="44"/>
  <c r="AJ79" i="44"/>
  <c r="AS79" i="44"/>
  <c r="BD79" i="44"/>
  <c r="AX134" i="57"/>
  <c r="K134" i="57"/>
  <c r="O134" i="57"/>
  <c r="S134" i="57"/>
  <c r="W134" i="57"/>
  <c r="N134" i="57"/>
  <c r="AA134" i="57"/>
  <c r="AC134" i="57"/>
  <c r="BF114" i="57"/>
  <c r="AV114" i="57"/>
  <c r="BE114" i="57"/>
  <c r="AZ114" i="57"/>
  <c r="BB114" i="57"/>
  <c r="S114" i="57"/>
  <c r="AW114" i="57"/>
  <c r="R114" i="57"/>
  <c r="AS162" i="56"/>
  <c r="AA162" i="56"/>
  <c r="AM162" i="56"/>
  <c r="S162" i="56"/>
  <c r="AO162" i="56"/>
  <c r="J118" i="57"/>
  <c r="AC118" i="57"/>
  <c r="AX118" i="57"/>
  <c r="O118" i="57"/>
  <c r="V118" i="57"/>
  <c r="AW161" i="58"/>
  <c r="AJ161" i="58"/>
  <c r="K125" i="57"/>
  <c r="S125" i="57"/>
  <c r="AK139" i="56"/>
  <c r="R139" i="56"/>
  <c r="L139" i="56"/>
  <c r="AX139" i="56"/>
  <c r="AC139" i="56"/>
  <c r="AX34" i="32"/>
  <c r="V34" i="32"/>
  <c r="Y34" i="32" s="1"/>
  <c r="T34" i="32"/>
  <c r="AS34" i="32"/>
  <c r="AR34" i="32"/>
  <c r="R77" i="56"/>
  <c r="AB77" i="56"/>
  <c r="AE77" i="56"/>
  <c r="AM77" i="56"/>
  <c r="AX77" i="56"/>
  <c r="BD77" i="56"/>
  <c r="BB77" i="56"/>
  <c r="AS77" i="56"/>
  <c r="P126" i="32"/>
  <c r="BD126" i="32"/>
  <c r="BE120" i="57"/>
  <c r="P120" i="57"/>
  <c r="AM120" i="57"/>
  <c r="S120" i="57"/>
  <c r="L120" i="44"/>
  <c r="AS120" i="44"/>
  <c r="V120" i="44"/>
  <c r="Y120" i="44" s="1"/>
  <c r="AE120" i="44"/>
  <c r="AX120" i="44"/>
  <c r="T114" i="58"/>
  <c r="K114" i="58"/>
  <c r="AA114" i="58"/>
  <c r="AO114" i="58"/>
  <c r="AJ114" i="58"/>
  <c r="AT114" i="58"/>
  <c r="AZ114" i="58"/>
  <c r="P114" i="58"/>
  <c r="L124" i="45"/>
  <c r="R124" i="45"/>
  <c r="AA124" i="45"/>
  <c r="AO124" i="45"/>
  <c r="AJ124" i="45"/>
  <c r="AT124" i="45"/>
  <c r="AZ124" i="45"/>
  <c r="W124" i="45"/>
  <c r="T163" i="44"/>
  <c r="AC163" i="44"/>
  <c r="X163" i="44"/>
  <c r="V163" i="44"/>
  <c r="AI163" i="44"/>
  <c r="AF163" i="44"/>
  <c r="AA163" i="44"/>
  <c r="AK163" i="44"/>
  <c r="BB96" i="58"/>
  <c r="AF96" i="58"/>
  <c r="BD96" i="58"/>
  <c r="AG96" i="58"/>
  <c r="P96" i="58"/>
  <c r="AT84" i="44"/>
  <c r="T84" i="44"/>
  <c r="K84" i="44"/>
  <c r="AM84" i="44"/>
  <c r="AF84" i="44"/>
  <c r="N84" i="44"/>
  <c r="BF84" i="44"/>
  <c r="AR84" i="44"/>
  <c r="T152" i="45"/>
  <c r="BA152" i="45"/>
  <c r="AR152" i="45"/>
  <c r="AN89" i="32"/>
  <c r="AW89" i="32"/>
  <c r="W89" i="32"/>
  <c r="BF77" i="32"/>
  <c r="K77" i="32"/>
  <c r="AT77" i="32"/>
  <c r="AM77" i="32"/>
  <c r="AI77" i="32"/>
  <c r="L77" i="32"/>
  <c r="AJ77" i="32"/>
  <c r="AW77" i="32"/>
  <c r="AO94" i="44"/>
  <c r="BF94" i="44"/>
  <c r="L126" i="56"/>
  <c r="AW126" i="56"/>
  <c r="H86" i="44"/>
  <c r="J122" i="58"/>
  <c r="N122" i="58"/>
  <c r="R122" i="58"/>
  <c r="AF122" i="58"/>
  <c r="AO122" i="58"/>
  <c r="R114" i="32"/>
  <c r="W114" i="32"/>
  <c r="AS114" i="32"/>
  <c r="BA114" i="32"/>
  <c r="J114" i="32"/>
  <c r="S114" i="32"/>
  <c r="L114" i="32"/>
  <c r="AX114" i="32"/>
  <c r="BA88" i="58"/>
  <c r="AR88" i="58"/>
  <c r="N88" i="58"/>
  <c r="S88" i="58"/>
  <c r="AK88" i="58"/>
  <c r="AV96" i="53"/>
  <c r="AO96" i="53"/>
  <c r="S96" i="53"/>
  <c r="AK97" i="53"/>
  <c r="BE84" i="32"/>
  <c r="N84" i="32"/>
  <c r="AA84" i="32"/>
  <c r="AE84" i="32"/>
  <c r="K103" i="58"/>
  <c r="BB103" i="58"/>
  <c r="J103" i="58"/>
  <c r="AJ103" i="58"/>
  <c r="AR103" i="58"/>
  <c r="AW103" i="58"/>
  <c r="V103" i="58"/>
  <c r="AI103" i="58"/>
  <c r="P89" i="45"/>
  <c r="T89" i="45"/>
  <c r="AJ89" i="45"/>
  <c r="AI89" i="45"/>
  <c r="AE141" i="32"/>
  <c r="AH141" i="32" s="1"/>
  <c r="BD141" i="32"/>
  <c r="AJ141" i="32"/>
  <c r="AI141" i="32"/>
  <c r="AI201" i="32"/>
  <c r="AI200" i="32" s="1"/>
  <c r="R201" i="32"/>
  <c r="R200" i="32" s="1"/>
  <c r="W207" i="45"/>
  <c r="AO207" i="45"/>
  <c r="BD144" i="45"/>
  <c r="J255" i="75"/>
  <c r="BA17" i="56"/>
  <c r="N17" i="56"/>
  <c r="O59" i="53"/>
  <c r="AS158" i="45"/>
  <c r="AG277" i="75"/>
  <c r="AB56" i="32"/>
  <c r="O158" i="75"/>
  <c r="X58" i="58"/>
  <c r="T64" i="56"/>
  <c r="AG64" i="56"/>
  <c r="AR64" i="56"/>
  <c r="L64" i="57"/>
  <c r="AB64" i="57"/>
  <c r="O64" i="57"/>
  <c r="AT64" i="57"/>
  <c r="AR64" i="57"/>
  <c r="AN64" i="57"/>
  <c r="K64" i="57"/>
  <c r="AS64" i="57"/>
  <c r="AG64" i="57"/>
  <c r="N64" i="57"/>
  <c r="W64" i="58"/>
  <c r="AK64" i="58"/>
  <c r="V64" i="58"/>
  <c r="AO64" i="58"/>
  <c r="AS64" i="58"/>
  <c r="AV64" i="58"/>
  <c r="AX64" i="58"/>
  <c r="L143" i="75"/>
  <c r="AM143" i="75"/>
  <c r="AJ143" i="75"/>
  <c r="BA143" i="75"/>
  <c r="BE271" i="75"/>
  <c r="N271" i="75"/>
  <c r="AS271" i="75"/>
  <c r="L271" i="75"/>
  <c r="V271" i="75"/>
  <c r="W271" i="75"/>
  <c r="J271" i="75"/>
  <c r="AE271" i="75"/>
  <c r="R271" i="75"/>
  <c r="AT271" i="75"/>
  <c r="BD271" i="75"/>
  <c r="AF271" i="75"/>
  <c r="BB271" i="75"/>
  <c r="S271" i="75"/>
  <c r="P271" i="75"/>
  <c r="AZ271" i="75"/>
  <c r="AC271" i="75"/>
  <c r="BF271" i="75"/>
  <c r="AB272" i="75"/>
  <c r="S272" i="75"/>
  <c r="AO272" i="75"/>
  <c r="AR272" i="75"/>
  <c r="AE272" i="75"/>
  <c r="AV272" i="75"/>
  <c r="AX272" i="75"/>
  <c r="AK272" i="75"/>
  <c r="BA272" i="75"/>
  <c r="X272" i="75"/>
  <c r="O272" i="75"/>
  <c r="AW272" i="75"/>
  <c r="AN272" i="75"/>
  <c r="AC272" i="75"/>
  <c r="T272" i="75"/>
  <c r="AJ272" i="75"/>
  <c r="AI272" i="75"/>
  <c r="AS272" i="75"/>
  <c r="BE272" i="75"/>
  <c r="K272" i="75"/>
  <c r="V272" i="75"/>
  <c r="J272" i="75"/>
  <c r="AF272" i="75"/>
  <c r="AT272" i="75"/>
  <c r="R272" i="75"/>
  <c r="W272" i="75"/>
  <c r="AZ272" i="75"/>
  <c r="BF272" i="75"/>
  <c r="O57" i="44"/>
  <c r="BD57" i="44"/>
  <c r="R103" i="75"/>
  <c r="AF103" i="75"/>
  <c r="AI320" i="75"/>
  <c r="BF320" i="75"/>
  <c r="Y96" i="75"/>
  <c r="AY194" i="45"/>
  <c r="AY189" i="44"/>
  <c r="BB54" i="32"/>
  <c r="K54" i="32"/>
  <c r="W54" i="32"/>
  <c r="BE54" i="32"/>
  <c r="AZ54" i="32"/>
  <c r="V232" i="75"/>
  <c r="AC232" i="75"/>
  <c r="AX232" i="75"/>
  <c r="BB232" i="75"/>
  <c r="L232" i="75"/>
  <c r="AN232" i="75"/>
  <c r="X232" i="75"/>
  <c r="P232" i="75"/>
  <c r="AU100" i="75"/>
  <c r="BC100" i="75"/>
  <c r="U194" i="57"/>
  <c r="M161" i="75"/>
  <c r="AY100" i="75"/>
  <c r="H111" i="58"/>
  <c r="AP187" i="56"/>
  <c r="H74" i="56"/>
  <c r="AP96" i="75"/>
  <c r="Q195" i="44"/>
  <c r="AP195" i="44"/>
  <c r="AL187" i="44"/>
  <c r="BC187" i="53"/>
  <c r="AL189" i="58"/>
  <c r="R127" i="24"/>
  <c r="H124" i="24"/>
  <c r="R124" i="24" s="1"/>
  <c r="P125" i="32"/>
  <c r="AA125" i="32"/>
  <c r="AG125" i="32"/>
  <c r="BE125" i="32"/>
  <c r="O125" i="32"/>
  <c r="J125" i="32"/>
  <c r="AK125" i="32"/>
  <c r="AB125" i="32"/>
  <c r="X125" i="32"/>
  <c r="W125" i="32"/>
  <c r="AJ125" i="32"/>
  <c r="AC125" i="32"/>
  <c r="AN125" i="32"/>
  <c r="AI125" i="32"/>
  <c r="AV125" i="32"/>
  <c r="S125" i="32"/>
  <c r="AS125" i="32"/>
  <c r="AF125" i="32"/>
  <c r="BD125" i="32"/>
  <c r="BF125" i="32"/>
  <c r="V125" i="32"/>
  <c r="AW125" i="32"/>
  <c r="BB125" i="32"/>
  <c r="N125" i="32"/>
  <c r="L125" i="32"/>
  <c r="AE125" i="32"/>
  <c r="AO125" i="32"/>
  <c r="R103" i="24"/>
  <c r="H99" i="24"/>
  <c r="R99" i="24" s="1"/>
  <c r="AZ125" i="45"/>
  <c r="AR125" i="45"/>
  <c r="AB125" i="45"/>
  <c r="W125" i="45"/>
  <c r="AX125" i="45"/>
  <c r="AV125" i="45"/>
  <c r="BD125" i="45"/>
  <c r="AC125" i="45"/>
  <c r="AK125" i="45"/>
  <c r="K125" i="45"/>
  <c r="R125" i="45"/>
  <c r="J125" i="45"/>
  <c r="AS125" i="45"/>
  <c r="L125" i="45"/>
  <c r="T125" i="45"/>
  <c r="AE125" i="45"/>
  <c r="BA125" i="45"/>
  <c r="N125" i="45"/>
  <c r="AL194" i="57"/>
  <c r="AW103" i="44"/>
  <c r="AI103" i="44"/>
  <c r="AN103" i="44"/>
  <c r="X103" i="44"/>
  <c r="S103" i="44"/>
  <c r="AT103" i="44"/>
  <c r="AV103" i="44"/>
  <c r="BE103" i="44"/>
  <c r="AM103" i="44"/>
  <c r="BB103" i="44"/>
  <c r="BA103" i="44"/>
  <c r="AO103" i="44"/>
  <c r="AE103" i="44"/>
  <c r="V103" i="44"/>
  <c r="O103" i="44"/>
  <c r="K103" i="44"/>
  <c r="BF103" i="44"/>
  <c r="AR103" i="44"/>
  <c r="AJ121" i="45"/>
  <c r="O121" i="45"/>
  <c r="V121" i="45"/>
  <c r="BE121" i="45"/>
  <c r="AS121" i="45"/>
  <c r="AW121" i="45"/>
  <c r="BD121" i="45"/>
  <c r="J121" i="45"/>
  <c r="AG121" i="45"/>
  <c r="AV121" i="45"/>
  <c r="AN121" i="45"/>
  <c r="AF121" i="45"/>
  <c r="AZ121" i="45"/>
  <c r="AK121" i="45"/>
  <c r="AC121" i="45"/>
  <c r="AB121" i="45"/>
  <c r="X121" i="45"/>
  <c r="R121" i="45"/>
  <c r="T121" i="45"/>
  <c r="N121" i="45"/>
  <c r="BF121" i="45"/>
  <c r="AA121" i="45"/>
  <c r="BB121" i="45"/>
  <c r="AI121" i="45"/>
  <c r="AE121" i="45"/>
  <c r="S121" i="45"/>
  <c r="W121" i="45"/>
  <c r="AF106" i="57"/>
  <c r="T106" i="57"/>
  <c r="K106" i="57"/>
  <c r="BD106" i="57"/>
  <c r="AB106" i="57"/>
  <c r="BE106" i="57"/>
  <c r="AN106" i="57"/>
  <c r="BA106" i="57"/>
  <c r="L106" i="57"/>
  <c r="AA106" i="57"/>
  <c r="N106" i="57"/>
  <c r="W106" i="57"/>
  <c r="AW106" i="57"/>
  <c r="AX106" i="57"/>
  <c r="P106" i="57"/>
  <c r="AK106" i="57"/>
  <c r="O106" i="57"/>
  <c r="AZ106" i="57"/>
  <c r="AV106" i="57"/>
  <c r="AJ106" i="57"/>
  <c r="S106" i="57"/>
  <c r="BF106" i="57"/>
  <c r="AS106" i="57"/>
  <c r="AI106" i="57"/>
  <c r="AL106" i="57" s="1"/>
  <c r="X106" i="57"/>
  <c r="AE106" i="57"/>
  <c r="AM106" i="57"/>
  <c r="R106" i="57"/>
  <c r="AG106" i="57"/>
  <c r="BB106" i="57"/>
  <c r="J106" i="57"/>
  <c r="AT106" i="57"/>
  <c r="AO106" i="57"/>
  <c r="AC106" i="57"/>
  <c r="AR106" i="57"/>
  <c r="AM34" i="45"/>
  <c r="AK34" i="45"/>
  <c r="X34" i="45"/>
  <c r="J34" i="45"/>
  <c r="BE34" i="45"/>
  <c r="AV34" i="45"/>
  <c r="L34" i="45"/>
  <c r="AB34" i="45"/>
  <c r="AF34" i="45"/>
  <c r="AG34" i="45"/>
  <c r="AT34" i="45"/>
  <c r="V34" i="45"/>
  <c r="K34" i="45"/>
  <c r="BA34" i="45"/>
  <c r="BB34" i="45"/>
  <c r="AI34" i="45"/>
  <c r="AC34" i="45"/>
  <c r="P34" i="45"/>
  <c r="S34" i="45"/>
  <c r="AN34" i="45"/>
  <c r="AR34" i="45"/>
  <c r="O34" i="45"/>
  <c r="BD34" i="45"/>
  <c r="AS34" i="45"/>
  <c r="AE34" i="45"/>
  <c r="W34" i="45"/>
  <c r="O259" i="75"/>
  <c r="L259" i="75"/>
  <c r="AJ259" i="75"/>
  <c r="AE259" i="75"/>
  <c r="AX259" i="75"/>
  <c r="W259" i="75"/>
  <c r="AR259" i="75"/>
  <c r="AA259" i="75"/>
  <c r="J259" i="75"/>
  <c r="S259" i="75"/>
  <c r="AG259" i="75"/>
  <c r="AN259" i="75"/>
  <c r="AZ259" i="75"/>
  <c r="AC259" i="75"/>
  <c r="K259" i="75"/>
  <c r="AV259" i="75"/>
  <c r="T259" i="75"/>
  <c r="BB259" i="75"/>
  <c r="R154" i="24"/>
  <c r="H149" i="24"/>
  <c r="R149" i="24" s="1"/>
  <c r="AW128" i="44"/>
  <c r="AK128" i="44"/>
  <c r="AE128" i="44"/>
  <c r="X128" i="44"/>
  <c r="AM128" i="44"/>
  <c r="AG128" i="44"/>
  <c r="R128" i="44"/>
  <c r="AC128" i="44"/>
  <c r="AR128" i="44"/>
  <c r="T128" i="44"/>
  <c r="BE128" i="44"/>
  <c r="BA128" i="44"/>
  <c r="AZ128" i="44"/>
  <c r="AI128" i="44"/>
  <c r="AJ128" i="44"/>
  <c r="L128" i="44"/>
  <c r="AO128" i="44"/>
  <c r="AB128" i="44"/>
  <c r="AT128" i="44"/>
  <c r="BF128" i="44"/>
  <c r="W128" i="44"/>
  <c r="N128" i="44"/>
  <c r="AF128" i="44"/>
  <c r="AV128" i="44"/>
  <c r="AX128" i="44"/>
  <c r="AN128" i="44"/>
  <c r="P128" i="44"/>
  <c r="N96" i="32"/>
  <c r="AE96" i="32"/>
  <c r="AK96" i="32"/>
  <c r="AT96" i="32"/>
  <c r="BB96" i="32"/>
  <c r="W96" i="32"/>
  <c r="AO96" i="32"/>
  <c r="AN96" i="32"/>
  <c r="BA96" i="32"/>
  <c r="AA96" i="32"/>
  <c r="AM96" i="32"/>
  <c r="BD96" i="32"/>
  <c r="S96" i="32"/>
  <c r="AF96" i="32"/>
  <c r="AV96" i="32"/>
  <c r="AY96" i="32" s="1"/>
  <c r="K96" i="32"/>
  <c r="AC96" i="32"/>
  <c r="X96" i="32"/>
  <c r="R115" i="24"/>
  <c r="H112" i="24"/>
  <c r="R112" i="24" s="1"/>
  <c r="BD84" i="53"/>
  <c r="AX84" i="53"/>
  <c r="AB84" i="53"/>
  <c r="AK84" i="53"/>
  <c r="AM84" i="53"/>
  <c r="AG84" i="53"/>
  <c r="V84" i="53"/>
  <c r="L84" i="53"/>
  <c r="O84" i="53"/>
  <c r="S84" i="53"/>
  <c r="BE84" i="53"/>
  <c r="AZ84" i="53"/>
  <c r="AT84" i="53"/>
  <c r="AV84" i="53"/>
  <c r="AN84" i="53"/>
  <c r="AI84" i="53"/>
  <c r="AC84" i="53"/>
  <c r="N84" i="53"/>
  <c r="AZ114" i="53"/>
  <c r="W114" i="53"/>
  <c r="AB114" i="53"/>
  <c r="AG114" i="53"/>
  <c r="L114" i="53"/>
  <c r="R114" i="53"/>
  <c r="AK114" i="53"/>
  <c r="BD114" i="53"/>
  <c r="AC114" i="53"/>
  <c r="J114" i="53"/>
  <c r="AT114" i="53"/>
  <c r="AV114" i="53"/>
  <c r="BF114" i="53"/>
  <c r="AM114" i="53"/>
  <c r="S114" i="53"/>
  <c r="AW114" i="53"/>
  <c r="N114" i="53"/>
  <c r="BB114" i="53"/>
  <c r="BC191" i="32"/>
  <c r="AD191" i="32"/>
  <c r="AL191" i="32"/>
  <c r="Q194" i="57"/>
  <c r="Y191" i="32"/>
  <c r="AY191" i="32"/>
  <c r="AU191" i="32"/>
  <c r="AU187" i="56"/>
  <c r="R50" i="53"/>
  <c r="AX50" i="53"/>
  <c r="BD50" i="53"/>
  <c r="AR50" i="53"/>
  <c r="AV50" i="53"/>
  <c r="AZ50" i="53"/>
  <c r="S149" i="56"/>
  <c r="AS149" i="56"/>
  <c r="AE149" i="56"/>
  <c r="T149" i="56"/>
  <c r="V149" i="56"/>
  <c r="O149" i="56"/>
  <c r="AZ149" i="56"/>
  <c r="AV149" i="56"/>
  <c r="AN149" i="56"/>
  <c r="BD149" i="56"/>
  <c r="W149" i="56"/>
  <c r="AR149" i="56"/>
  <c r="AT149" i="56"/>
  <c r="O50" i="57"/>
  <c r="AI50" i="57"/>
  <c r="BD50" i="57"/>
  <c r="X50" i="57"/>
  <c r="J66" i="45"/>
  <c r="AM66" i="45"/>
  <c r="J66" i="75"/>
  <c r="V66" i="75"/>
  <c r="AO70" i="75"/>
  <c r="AR70" i="75"/>
  <c r="AA70" i="75"/>
  <c r="AJ70" i="75"/>
  <c r="AX70" i="75"/>
  <c r="BF70" i="75"/>
  <c r="W70" i="75"/>
  <c r="P70" i="75"/>
  <c r="AB70" i="75"/>
  <c r="AK70" i="75"/>
  <c r="L70" i="75"/>
  <c r="BD70" i="75"/>
  <c r="AE70" i="75"/>
  <c r="J70" i="75"/>
  <c r="BE70" i="75"/>
  <c r="O70" i="75"/>
  <c r="AF70" i="75"/>
  <c r="BA70" i="75"/>
  <c r="AI70" i="75"/>
  <c r="AN70" i="75"/>
  <c r="T70" i="75"/>
  <c r="K70" i="75"/>
  <c r="AW70" i="75"/>
  <c r="V70" i="75"/>
  <c r="AC70" i="75"/>
  <c r="AS70" i="75"/>
  <c r="AV70" i="75"/>
  <c r="AN158" i="32"/>
  <c r="J158" i="32"/>
  <c r="S158" i="32"/>
  <c r="AZ158" i="32"/>
  <c r="BD158" i="32"/>
  <c r="AJ158" i="32"/>
  <c r="AW158" i="32"/>
  <c r="K158" i="32"/>
  <c r="O158" i="32"/>
  <c r="AE158" i="32"/>
  <c r="AB158" i="32"/>
  <c r="N158" i="32"/>
  <c r="W158" i="32"/>
  <c r="BB158" i="32"/>
  <c r="AI158" i="32"/>
  <c r="V158" i="32"/>
  <c r="AA158" i="32"/>
  <c r="X158" i="32"/>
  <c r="AV19" i="58"/>
  <c r="L19" i="58"/>
  <c r="S19" i="58"/>
  <c r="AB19" i="58"/>
  <c r="J19" i="58"/>
  <c r="AT19" i="58"/>
  <c r="AW19" i="58"/>
  <c r="V19" i="58"/>
  <c r="AF19" i="58"/>
  <c r="BF19" i="58"/>
  <c r="T19" i="58"/>
  <c r="AK19" i="58"/>
  <c r="BA19" i="58"/>
  <c r="AE19" i="58"/>
  <c r="AO19" i="58"/>
  <c r="P19" i="58"/>
  <c r="AC19" i="58"/>
  <c r="AX19" i="58"/>
  <c r="AG19" i="58"/>
  <c r="N19" i="58"/>
  <c r="AI19" i="58"/>
  <c r="AM19" i="58"/>
  <c r="BB19" i="58"/>
  <c r="AA19" i="58"/>
  <c r="R19" i="58"/>
  <c r="AR19" i="58"/>
  <c r="O19" i="58"/>
  <c r="BE19" i="58"/>
  <c r="AN19" i="58"/>
  <c r="T19" i="32"/>
  <c r="J19" i="32"/>
  <c r="BF19" i="32"/>
  <c r="AV19" i="32"/>
  <c r="AF19" i="32"/>
  <c r="AI19" i="32"/>
  <c r="AN19" i="32"/>
  <c r="P19" i="32"/>
  <c r="AG19" i="32"/>
  <c r="AW19" i="32"/>
  <c r="AB19" i="32"/>
  <c r="AO19" i="32"/>
  <c r="AE19" i="32"/>
  <c r="AH19" i="32" s="1"/>
  <c r="S19" i="32"/>
  <c r="L19" i="32"/>
  <c r="AZ19" i="32"/>
  <c r="AX19" i="32"/>
  <c r="V19" i="32"/>
  <c r="AK19" i="32"/>
  <c r="K19" i="32"/>
  <c r="N19" i="32"/>
  <c r="AS19" i="32"/>
  <c r="BD19" i="32"/>
  <c r="AA19" i="32"/>
  <c r="X19" i="32"/>
  <c r="AT19" i="32"/>
  <c r="AM19" i="32"/>
  <c r="BD264" i="75"/>
  <c r="N264" i="75"/>
  <c r="AM287" i="75"/>
  <c r="J287" i="75"/>
  <c r="P287" i="75"/>
  <c r="AE287" i="75"/>
  <c r="AW287" i="75"/>
  <c r="AX287" i="75"/>
  <c r="K287" i="75"/>
  <c r="AC287" i="75"/>
  <c r="AR287" i="75"/>
  <c r="AI287" i="75"/>
  <c r="AJ287" i="75"/>
  <c r="O287" i="75"/>
  <c r="AB287" i="75"/>
  <c r="BB287" i="75"/>
  <c r="BE287" i="75"/>
  <c r="AF287" i="75"/>
  <c r="N287" i="75"/>
  <c r="X287" i="75"/>
  <c r="AK287" i="75"/>
  <c r="AZ287" i="75"/>
  <c r="V287" i="75"/>
  <c r="AV287" i="75"/>
  <c r="AG287" i="75"/>
  <c r="AN287" i="75"/>
  <c r="BD287" i="75"/>
  <c r="AS287" i="75"/>
  <c r="S287" i="75"/>
  <c r="L156" i="44"/>
  <c r="J156" i="44"/>
  <c r="BB156" i="44"/>
  <c r="AR156" i="44"/>
  <c r="AG156" i="44"/>
  <c r="AZ156" i="44"/>
  <c r="AN156" i="44"/>
  <c r="X156" i="44"/>
  <c r="K156" i="44"/>
  <c r="V156" i="44"/>
  <c r="AO156" i="44"/>
  <c r="BD156" i="44"/>
  <c r="W156" i="44"/>
  <c r="AF156" i="44"/>
  <c r="N156" i="44"/>
  <c r="AJ156" i="44"/>
  <c r="O156" i="44"/>
  <c r="AI156" i="44"/>
  <c r="T149" i="53"/>
  <c r="BA149" i="53"/>
  <c r="AV149" i="53"/>
  <c r="AO149" i="53"/>
  <c r="AB149" i="53"/>
  <c r="K149" i="53"/>
  <c r="AF149" i="53"/>
  <c r="R149" i="53"/>
  <c r="AX149" i="53"/>
  <c r="AI149" i="53"/>
  <c r="AC165" i="53"/>
  <c r="AO165" i="53"/>
  <c r="X165" i="53"/>
  <c r="T182" i="75"/>
  <c r="AO182" i="75"/>
  <c r="BD182" i="75"/>
  <c r="V182" i="75"/>
  <c r="AI182" i="75"/>
  <c r="R182" i="75"/>
  <c r="O182" i="75"/>
  <c r="X182" i="75"/>
  <c r="AR182" i="75"/>
  <c r="AZ182" i="75"/>
  <c r="AW182" i="75"/>
  <c r="W182" i="75"/>
  <c r="AN182" i="75"/>
  <c r="AV182" i="75"/>
  <c r="BF182" i="75"/>
  <c r="N182" i="75"/>
  <c r="AA182" i="75"/>
  <c r="AK182" i="75"/>
  <c r="BC195" i="44"/>
  <c r="AY195" i="44"/>
  <c r="AC56" i="75"/>
  <c r="BB56" i="75"/>
  <c r="BA56" i="75"/>
  <c r="AO56" i="75"/>
  <c r="BF56" i="75"/>
  <c r="S56" i="75"/>
  <c r="P56" i="75"/>
  <c r="Q56" i="75" s="1"/>
  <c r="AX56" i="75"/>
  <c r="AT56" i="75"/>
  <c r="AG56" i="75"/>
  <c r="R56" i="75"/>
  <c r="AJ56" i="75"/>
  <c r="AF56" i="75"/>
  <c r="AZ56" i="75"/>
  <c r="K56" i="75"/>
  <c r="T56" i="75"/>
  <c r="BE56" i="75"/>
  <c r="AK56" i="75"/>
  <c r="AE150" i="57"/>
  <c r="BF150" i="57"/>
  <c r="Y196" i="45"/>
  <c r="X165" i="45"/>
  <c r="AK165" i="45"/>
  <c r="V165" i="45"/>
  <c r="R165" i="45"/>
  <c r="AS165" i="45"/>
  <c r="P165" i="45"/>
  <c r="AG165" i="45"/>
  <c r="AV165" i="45"/>
  <c r="J165" i="45"/>
  <c r="AB165" i="45"/>
  <c r="AT59" i="56"/>
  <c r="AM59" i="56"/>
  <c r="AF290" i="75"/>
  <c r="W290" i="75"/>
  <c r="AJ290" i="75"/>
  <c r="BB290" i="75"/>
  <c r="AS290" i="75"/>
  <c r="T290" i="75"/>
  <c r="AT290" i="75"/>
  <c r="AG290" i="75"/>
  <c r="AM290" i="75"/>
  <c r="T188" i="75"/>
  <c r="K188" i="75"/>
  <c r="AE188" i="75"/>
  <c r="AT188" i="75"/>
  <c r="AK188" i="75"/>
  <c r="AZ188" i="75"/>
  <c r="R188" i="75"/>
  <c r="K57" i="56"/>
  <c r="W57" i="56"/>
  <c r="V72" i="45"/>
  <c r="AN72" i="45"/>
  <c r="AF72" i="45"/>
  <c r="J72" i="45"/>
  <c r="AG72" i="45"/>
  <c r="AT72" i="45"/>
  <c r="AZ72" i="45"/>
  <c r="AB72" i="45"/>
  <c r="S72" i="45"/>
  <c r="AJ72" i="45"/>
  <c r="AI72" i="45"/>
  <c r="BG96" i="75"/>
  <c r="X89" i="75"/>
  <c r="R89" i="75"/>
  <c r="AI89" i="75"/>
  <c r="AD195" i="44"/>
  <c r="AK21" i="58"/>
  <c r="J21" i="58"/>
  <c r="AA21" i="58"/>
  <c r="AZ21" i="58"/>
  <c r="AV21" i="58"/>
  <c r="N21" i="58"/>
  <c r="AE59" i="32"/>
  <c r="AS59" i="32"/>
  <c r="O59" i="32"/>
  <c r="AV59" i="32"/>
  <c r="P59" i="32"/>
  <c r="W59" i="32"/>
  <c r="AK59" i="32"/>
  <c r="AO59" i="32"/>
  <c r="AM232" i="75"/>
  <c r="W232" i="75"/>
  <c r="N232" i="75"/>
  <c r="AK232" i="75"/>
  <c r="BE232" i="75"/>
  <c r="AT232" i="75"/>
  <c r="K232" i="75"/>
  <c r="BF232" i="75"/>
  <c r="AW232" i="75"/>
  <c r="AZ232" i="75"/>
  <c r="BD232" i="75"/>
  <c r="AA232" i="75"/>
  <c r="AB232" i="75"/>
  <c r="S232" i="75"/>
  <c r="R232" i="75"/>
  <c r="AO232" i="75"/>
  <c r="M187" i="53"/>
  <c r="BC187" i="57"/>
  <c r="AY187" i="57"/>
  <c r="AH195" i="58"/>
  <c r="M83" i="75"/>
  <c r="BD302" i="75"/>
  <c r="S302" i="75"/>
  <c r="AD187" i="56"/>
  <c r="AP191" i="58"/>
  <c r="Y187" i="32"/>
  <c r="AL70" i="44"/>
  <c r="M70" i="44"/>
  <c r="AL189" i="32"/>
  <c r="AY187" i="53"/>
  <c r="Q187" i="44"/>
  <c r="H129" i="45"/>
  <c r="BG187" i="57"/>
  <c r="AH187" i="57"/>
  <c r="Q196" i="45"/>
  <c r="U189" i="58"/>
  <c r="AY193" i="57"/>
  <c r="AL100" i="75"/>
  <c r="AH195" i="44"/>
  <c r="BC124" i="75"/>
  <c r="AP194" i="57"/>
  <c r="Y161" i="75"/>
  <c r="AH191" i="32"/>
  <c r="AH194" i="57"/>
  <c r="BG100" i="75"/>
  <c r="U96" i="75"/>
  <c r="BC187" i="56"/>
  <c r="M96" i="75"/>
  <c r="AW85" i="53"/>
  <c r="AK85" i="53"/>
  <c r="T85" i="53"/>
  <c r="AJ85" i="53"/>
  <c r="P85" i="53"/>
  <c r="BF85" i="53"/>
  <c r="V85" i="53"/>
  <c r="AZ85" i="53"/>
  <c r="AF85" i="53"/>
  <c r="AO85" i="53"/>
  <c r="O85" i="53"/>
  <c r="N20" i="58"/>
  <c r="AR20" i="58"/>
  <c r="AM20" i="58"/>
  <c r="O20" i="58"/>
  <c r="AX20" i="58"/>
  <c r="AF20" i="58"/>
  <c r="BF20" i="58"/>
  <c r="J20" i="58"/>
  <c r="T20" i="58"/>
  <c r="BE20" i="58"/>
  <c r="AK20" i="58"/>
  <c r="K20" i="58"/>
  <c r="BD20" i="58"/>
  <c r="AS20" i="58"/>
  <c r="W20" i="58"/>
  <c r="L20" i="58"/>
  <c r="AW20" i="58"/>
  <c r="AV20" i="58"/>
  <c r="BB20" i="58"/>
  <c r="AC20" i="58"/>
  <c r="BA20" i="58"/>
  <c r="AO20" i="58"/>
  <c r="AA20" i="58"/>
  <c r="AT20" i="58"/>
  <c r="V20" i="58"/>
  <c r="S20" i="58"/>
  <c r="P22" i="75"/>
  <c r="AI22" i="75"/>
  <c r="AV22" i="75"/>
  <c r="R22" i="75"/>
  <c r="AN22" i="75"/>
  <c r="K22" i="75"/>
  <c r="T22" i="75"/>
  <c r="AR22" i="75"/>
  <c r="J22" i="75"/>
  <c r="AF20" i="53"/>
  <c r="BB20" i="53"/>
  <c r="X20" i="53"/>
  <c r="AN20" i="53"/>
  <c r="AO20" i="53"/>
  <c r="AB20" i="53"/>
  <c r="AW20" i="53"/>
  <c r="AC20" i="53"/>
  <c r="S20" i="53"/>
  <c r="BA20" i="53"/>
  <c r="K20" i="53"/>
  <c r="BD20" i="53"/>
  <c r="V20" i="53"/>
  <c r="AE20" i="53"/>
  <c r="J20" i="53"/>
  <c r="BF178" i="75"/>
  <c r="K178" i="75"/>
  <c r="S178" i="75"/>
  <c r="AW178" i="75"/>
  <c r="BE178" i="75"/>
  <c r="AR178" i="75"/>
  <c r="AN178" i="75"/>
  <c r="AJ178" i="75"/>
  <c r="T178" i="75"/>
  <c r="AG178" i="75"/>
  <c r="AC178" i="75"/>
  <c r="AM178" i="75"/>
  <c r="AI178" i="75"/>
  <c r="J178" i="75"/>
  <c r="AZ178" i="75"/>
  <c r="AX178" i="75"/>
  <c r="AV178" i="75"/>
  <c r="AF178" i="75"/>
  <c r="AH178" i="75" s="1"/>
  <c r="AA178" i="75"/>
  <c r="AK178" i="75"/>
  <c r="AB178" i="75"/>
  <c r="V178" i="75"/>
  <c r="BB178" i="75"/>
  <c r="O178" i="75"/>
  <c r="AS178" i="75"/>
  <c r="P178" i="75"/>
  <c r="BD178" i="75"/>
  <c r="BA178" i="75"/>
  <c r="N178" i="75"/>
  <c r="AO178" i="75"/>
  <c r="L178" i="75"/>
  <c r="W100" i="44"/>
  <c r="AJ161" i="45"/>
  <c r="AX85" i="56"/>
  <c r="W85" i="56"/>
  <c r="AO125" i="58"/>
  <c r="L79" i="56"/>
  <c r="V79" i="56"/>
  <c r="AM79" i="56"/>
  <c r="BD79" i="56"/>
  <c r="AV116" i="58"/>
  <c r="AA116" i="58"/>
  <c r="AZ116" i="58"/>
  <c r="AO116" i="58"/>
  <c r="S134" i="58"/>
  <c r="AE100" i="56"/>
  <c r="AV96" i="44"/>
  <c r="AX96" i="44"/>
  <c r="N96" i="44"/>
  <c r="AR96" i="44"/>
  <c r="BE85" i="53"/>
  <c r="AZ20" i="58"/>
  <c r="P20" i="57"/>
  <c r="N211" i="58"/>
  <c r="N210" i="58" s="1"/>
  <c r="AT178" i="75"/>
  <c r="BG187" i="56"/>
  <c r="AO100" i="44"/>
  <c r="H74" i="44"/>
  <c r="O93" i="53"/>
  <c r="AM93" i="53"/>
  <c r="AR93" i="53"/>
  <c r="N93" i="53"/>
  <c r="O133" i="45"/>
  <c r="AA133" i="45"/>
  <c r="AV133" i="45"/>
  <c r="AZ133" i="45"/>
  <c r="N133" i="45"/>
  <c r="AE161" i="45"/>
  <c r="AF89" i="44"/>
  <c r="AZ89" i="44"/>
  <c r="AA89" i="44"/>
  <c r="AG89" i="44"/>
  <c r="AR100" i="53"/>
  <c r="AT100" i="53"/>
  <c r="S100" i="58"/>
  <c r="BA100" i="58"/>
  <c r="AK100" i="58"/>
  <c r="AT100" i="58"/>
  <c r="AC79" i="44"/>
  <c r="AI79" i="44"/>
  <c r="BE79" i="44"/>
  <c r="AV79" i="44"/>
  <c r="O79" i="44"/>
  <c r="J79" i="44"/>
  <c r="X79" i="44"/>
  <c r="AN79" i="44"/>
  <c r="AE79" i="44"/>
  <c r="BD85" i="56"/>
  <c r="AS85" i="56"/>
  <c r="R85" i="56"/>
  <c r="AG85" i="56"/>
  <c r="AT85" i="56"/>
  <c r="H160" i="58"/>
  <c r="AO161" i="58"/>
  <c r="AT161" i="58"/>
  <c r="BE161" i="58"/>
  <c r="N161" i="58"/>
  <c r="AS125" i="58"/>
  <c r="J125" i="57"/>
  <c r="AV125" i="57"/>
  <c r="BB125" i="57"/>
  <c r="AI125" i="57"/>
  <c r="AO125" i="57"/>
  <c r="AG34" i="32"/>
  <c r="BF34" i="32"/>
  <c r="R34" i="32"/>
  <c r="AV34" i="32"/>
  <c r="AB34" i="32"/>
  <c r="AA34" i="32"/>
  <c r="BB34" i="32"/>
  <c r="AT34" i="32"/>
  <c r="AF34" i="32"/>
  <c r="AF126" i="32"/>
  <c r="O126" i="32"/>
  <c r="AC126" i="32"/>
  <c r="L126" i="32"/>
  <c r="AX126" i="32"/>
  <c r="BE79" i="56"/>
  <c r="AS79" i="56"/>
  <c r="BF79" i="56"/>
  <c r="T79" i="56"/>
  <c r="X79" i="56"/>
  <c r="AF79" i="56"/>
  <c r="AI79" i="56"/>
  <c r="AO79" i="56"/>
  <c r="BB79" i="56"/>
  <c r="T116" i="58"/>
  <c r="R116" i="58"/>
  <c r="AE116" i="58"/>
  <c r="BE116" i="58"/>
  <c r="BD116" i="58"/>
  <c r="W116" i="58"/>
  <c r="AI116" i="58"/>
  <c r="AF116" i="58"/>
  <c r="J116" i="58"/>
  <c r="BF134" i="58"/>
  <c r="AK134" i="58"/>
  <c r="AE134" i="56"/>
  <c r="AA96" i="58"/>
  <c r="AB96" i="58"/>
  <c r="AT96" i="58"/>
  <c r="AI96" i="58"/>
  <c r="AJ96" i="58"/>
  <c r="BA96" i="58"/>
  <c r="V96" i="58"/>
  <c r="S96" i="58"/>
  <c r="AN96" i="58"/>
  <c r="AF100" i="56"/>
  <c r="AE94" i="44"/>
  <c r="AI94" i="44"/>
  <c r="AV94" i="44"/>
  <c r="BA94" i="44"/>
  <c r="AF126" i="56"/>
  <c r="AI126" i="56"/>
  <c r="BA126" i="56"/>
  <c r="AR126" i="56"/>
  <c r="N126" i="56"/>
  <c r="H93" i="24"/>
  <c r="R93" i="24" s="1"/>
  <c r="R96" i="44"/>
  <c r="AB96" i="44"/>
  <c r="AE96" i="44"/>
  <c r="BE96" i="44"/>
  <c r="AK96" i="44"/>
  <c r="AN96" i="44"/>
  <c r="BB96" i="44"/>
  <c r="AO96" i="44"/>
  <c r="AZ96" i="44"/>
  <c r="AN96" i="53"/>
  <c r="L96" i="53"/>
  <c r="AA96" i="53"/>
  <c r="AS96" i="53"/>
  <c r="T96" i="53"/>
  <c r="K97" i="53"/>
  <c r="AS85" i="53"/>
  <c r="BA85" i="53"/>
  <c r="AG20" i="53"/>
  <c r="AI20" i="58"/>
  <c r="AN20" i="58"/>
  <c r="AA211" i="58"/>
  <c r="AA210" i="58" s="1"/>
  <c r="X178" i="75"/>
  <c r="K245" i="75"/>
  <c r="BF245" i="75"/>
  <c r="BE245" i="75"/>
  <c r="AT245" i="75"/>
  <c r="BE19" i="45"/>
  <c r="BB19" i="45"/>
  <c r="AS19" i="45"/>
  <c r="AX19" i="45"/>
  <c r="AT20" i="57"/>
  <c r="T20" i="57"/>
  <c r="AV20" i="57"/>
  <c r="W20" i="57"/>
  <c r="AZ20" i="57"/>
  <c r="K20" i="57"/>
  <c r="AG20" i="57"/>
  <c r="BD20" i="57"/>
  <c r="AX20" i="57"/>
  <c r="S20" i="57"/>
  <c r="BB20" i="57"/>
  <c r="AN20" i="57"/>
  <c r="AS20" i="57"/>
  <c r="AJ20" i="57"/>
  <c r="AM211" i="58"/>
  <c r="AN211" i="58"/>
  <c r="AN210" i="58" s="1"/>
  <c r="W211" i="58"/>
  <c r="V211" i="58"/>
  <c r="V210" i="58" s="1"/>
  <c r="L211" i="58"/>
  <c r="L210" i="58" s="1"/>
  <c r="AZ211" i="58"/>
  <c r="AZ210" i="58" s="1"/>
  <c r="BE211" i="58"/>
  <c r="BE210" i="58" s="1"/>
  <c r="AS211" i="58"/>
  <c r="AS210" i="58" s="1"/>
  <c r="AC211" i="58"/>
  <c r="AC210" i="58" s="1"/>
  <c r="AR211" i="58"/>
  <c r="AR210" i="58" s="1"/>
  <c r="AO211" i="58"/>
  <c r="AO210" i="58" s="1"/>
  <c r="AB211" i="58"/>
  <c r="AB210" i="58" s="1"/>
  <c r="AF211" i="58"/>
  <c r="AF210" i="58" s="1"/>
  <c r="O211" i="58"/>
  <c r="O210" i="58" s="1"/>
  <c r="R211" i="58"/>
  <c r="R210" i="58" s="1"/>
  <c r="BF211" i="58"/>
  <c r="AV211" i="58"/>
  <c r="AV210" i="58" s="1"/>
  <c r="AW211" i="58"/>
  <c r="AW210" i="58" s="1"/>
  <c r="AJ211" i="58"/>
  <c r="P211" i="58"/>
  <c r="AT211" i="58"/>
  <c r="AT210" i="58" s="1"/>
  <c r="AG211" i="58"/>
  <c r="AG210" i="58" s="1"/>
  <c r="S211" i="58"/>
  <c r="S210" i="58" s="1"/>
  <c r="J211" i="58"/>
  <c r="AI211" i="58"/>
  <c r="AI210" i="58" s="1"/>
  <c r="AE211" i="58"/>
  <c r="AE210" i="58" s="1"/>
  <c r="X211" i="58"/>
  <c r="X210" i="58" s="1"/>
  <c r="BB211" i="58"/>
  <c r="BB210" i="58" s="1"/>
  <c r="AE100" i="53"/>
  <c r="BB85" i="56"/>
  <c r="AA85" i="56"/>
  <c r="W79" i="56"/>
  <c r="P79" i="56"/>
  <c r="AC79" i="56"/>
  <c r="AX79" i="56"/>
  <c r="S79" i="56"/>
  <c r="AN116" i="58"/>
  <c r="X116" i="58"/>
  <c r="BB116" i="58"/>
  <c r="L116" i="58"/>
  <c r="BA116" i="58"/>
  <c r="AN134" i="56"/>
  <c r="AI96" i="44"/>
  <c r="L96" i="44"/>
  <c r="J96" i="44"/>
  <c r="AC96" i="44"/>
  <c r="BA96" i="44"/>
  <c r="R85" i="53"/>
  <c r="AZ20" i="53"/>
  <c r="P20" i="58"/>
  <c r="AK211" i="58"/>
  <c r="AK210" i="58" s="1"/>
  <c r="W178" i="75"/>
  <c r="L97" i="53"/>
  <c r="AW97" i="53"/>
  <c r="O97" i="53"/>
  <c r="AI97" i="53"/>
  <c r="P97" i="53"/>
  <c r="AJ97" i="53"/>
  <c r="X97" i="53"/>
  <c r="S97" i="53"/>
  <c r="N97" i="53"/>
  <c r="BE97" i="53"/>
  <c r="BG194" i="57"/>
  <c r="AR96" i="53"/>
  <c r="AG96" i="53"/>
  <c r="BB96" i="53"/>
  <c r="BF96" i="53"/>
  <c r="AW96" i="53"/>
  <c r="AM96" i="53"/>
  <c r="BA96" i="53"/>
  <c r="AZ96" i="53"/>
  <c r="AC96" i="53"/>
  <c r="K96" i="53"/>
  <c r="AK96" i="53"/>
  <c r="AI165" i="56"/>
  <c r="V165" i="56"/>
  <c r="L165" i="56"/>
  <c r="T165" i="56"/>
  <c r="AW165" i="56"/>
  <c r="AK165" i="56"/>
  <c r="AV165" i="56"/>
  <c r="J165" i="56"/>
  <c r="BF165" i="56"/>
  <c r="AA165" i="56"/>
  <c r="W165" i="56"/>
  <c r="AX165" i="56"/>
  <c r="AN165" i="56"/>
  <c r="P165" i="56"/>
  <c r="AT165" i="56"/>
  <c r="BB165" i="56"/>
  <c r="R165" i="56"/>
  <c r="AM165" i="56"/>
  <c r="AS165" i="56"/>
  <c r="X165" i="56"/>
  <c r="BD165" i="56"/>
  <c r="AZ165" i="56"/>
  <c r="N165" i="56"/>
  <c r="AC165" i="56"/>
  <c r="BE165" i="56"/>
  <c r="S165" i="56"/>
  <c r="AB165" i="56"/>
  <c r="AJ165" i="56"/>
  <c r="AG165" i="56"/>
  <c r="AF165" i="56"/>
  <c r="O165" i="56"/>
  <c r="AO165" i="56"/>
  <c r="AE165" i="56"/>
  <c r="BA165" i="56"/>
  <c r="AN100" i="44"/>
  <c r="AF93" i="53"/>
  <c r="AX93" i="53"/>
  <c r="T93" i="53"/>
  <c r="AE93" i="53"/>
  <c r="AK133" i="45"/>
  <c r="BF133" i="45"/>
  <c r="AW133" i="45"/>
  <c r="X133" i="45"/>
  <c r="AJ133" i="45"/>
  <c r="AB89" i="44"/>
  <c r="AM89" i="44"/>
  <c r="L89" i="44"/>
  <c r="BD89" i="44"/>
  <c r="P100" i="53"/>
  <c r="AN100" i="58"/>
  <c r="AE100" i="58"/>
  <c r="BF100" i="58"/>
  <c r="T100" i="58"/>
  <c r="AR100" i="58"/>
  <c r="L79" i="44"/>
  <c r="R79" i="44"/>
  <c r="AB79" i="44"/>
  <c r="AG79" i="44"/>
  <c r="AM79" i="44"/>
  <c r="AT79" i="44"/>
  <c r="AZ79" i="44"/>
  <c r="W79" i="44"/>
  <c r="AJ85" i="56"/>
  <c r="AR85" i="56"/>
  <c r="BA85" i="56"/>
  <c r="L85" i="56"/>
  <c r="AK85" i="56"/>
  <c r="BD161" i="58"/>
  <c r="AS161" i="58"/>
  <c r="BA161" i="58"/>
  <c r="J161" i="58"/>
  <c r="AK161" i="58"/>
  <c r="AF125" i="57"/>
  <c r="P125" i="57"/>
  <c r="AR125" i="57"/>
  <c r="AX125" i="57"/>
  <c r="AE34" i="32"/>
  <c r="BA34" i="32"/>
  <c r="AO34" i="32"/>
  <c r="BE34" i="32"/>
  <c r="K34" i="32"/>
  <c r="AI34" i="32"/>
  <c r="P34" i="32"/>
  <c r="N34" i="32"/>
  <c r="AO126" i="32"/>
  <c r="AG126" i="32"/>
  <c r="N126" i="32"/>
  <c r="AZ126" i="32"/>
  <c r="AE79" i="56"/>
  <c r="AR79" i="56"/>
  <c r="AT79" i="56"/>
  <c r="BA79" i="56"/>
  <c r="AW79" i="56"/>
  <c r="J79" i="56"/>
  <c r="AB79" i="56"/>
  <c r="AN79" i="56"/>
  <c r="AK79" i="56"/>
  <c r="AW116" i="58"/>
  <c r="AS116" i="58"/>
  <c r="AT116" i="58"/>
  <c r="K116" i="58"/>
  <c r="AM116" i="58"/>
  <c r="AX116" i="58"/>
  <c r="N116" i="58"/>
  <c r="AC116" i="58"/>
  <c r="AB116" i="58"/>
  <c r="AX134" i="58"/>
  <c r="S134" i="56"/>
  <c r="AK96" i="58"/>
  <c r="AS96" i="58"/>
  <c r="J96" i="58"/>
  <c r="T96" i="58"/>
  <c r="AR96" i="58"/>
  <c r="X96" i="58"/>
  <c r="W96" i="58"/>
  <c r="AE96" i="58"/>
  <c r="H98" i="58"/>
  <c r="K100" i="56"/>
  <c r="AX94" i="44"/>
  <c r="BB94" i="44"/>
  <c r="P94" i="44"/>
  <c r="AA94" i="44"/>
  <c r="AZ126" i="56"/>
  <c r="AX126" i="56"/>
  <c r="BB126" i="56"/>
  <c r="X126" i="56"/>
  <c r="AE126" i="56"/>
  <c r="AT96" i="44"/>
  <c r="AG96" i="44"/>
  <c r="K96" i="44"/>
  <c r="S96" i="44"/>
  <c r="AM96" i="44"/>
  <c r="AW96" i="44"/>
  <c r="W96" i="44"/>
  <c r="T96" i="44"/>
  <c r="AT96" i="53"/>
  <c r="BE96" i="53"/>
  <c r="AF96" i="53"/>
  <c r="J96" i="53"/>
  <c r="AE96" i="53"/>
  <c r="P96" i="53"/>
  <c r="R96" i="53"/>
  <c r="V97" i="53"/>
  <c r="AM97" i="53"/>
  <c r="AV85" i="53"/>
  <c r="AI85" i="53"/>
  <c r="L20" i="53"/>
  <c r="AE20" i="58"/>
  <c r="AG20" i="58"/>
  <c r="AJ20" i="58"/>
  <c r="AO20" i="57"/>
  <c r="H210" i="58"/>
  <c r="AX211" i="58"/>
  <c r="AX210" i="58" s="1"/>
  <c r="R178" i="75"/>
  <c r="AW22" i="75"/>
  <c r="AT106" i="75"/>
  <c r="BF106" i="75"/>
  <c r="AF106" i="75"/>
  <c r="K106" i="75"/>
  <c r="V17" i="75"/>
  <c r="BD17" i="75"/>
  <c r="AK17" i="75"/>
  <c r="AO17" i="75"/>
  <c r="AF17" i="75"/>
  <c r="AV17" i="75"/>
  <c r="BA17" i="75"/>
  <c r="J17" i="75"/>
  <c r="AJ17" i="75"/>
  <c r="P17" i="75"/>
  <c r="AA17" i="75"/>
  <c r="AN17" i="75"/>
  <c r="AS17" i="75"/>
  <c r="BD15" i="53"/>
  <c r="BE15" i="53"/>
  <c r="W15" i="53"/>
  <c r="O15" i="53"/>
  <c r="T15" i="53"/>
  <c r="AG15" i="53"/>
  <c r="BF15" i="75"/>
  <c r="AI15" i="75"/>
  <c r="R15" i="75"/>
  <c r="AG15" i="75"/>
  <c r="AF15" i="75"/>
  <c r="K15" i="75"/>
  <c r="AN15" i="75"/>
  <c r="W15" i="75"/>
  <c r="L106" i="56"/>
  <c r="R106" i="56"/>
  <c r="AJ106" i="56"/>
  <c r="K106" i="56"/>
  <c r="AE106" i="56"/>
  <c r="X106" i="56"/>
  <c r="BE97" i="75"/>
  <c r="V97" i="75"/>
  <c r="W97" i="75"/>
  <c r="BE144" i="57"/>
  <c r="BB144" i="57"/>
  <c r="P144" i="57"/>
  <c r="N144" i="57"/>
  <c r="K144" i="57"/>
  <c r="BD26" i="44"/>
  <c r="AX26" i="44"/>
  <c r="AA62" i="45"/>
  <c r="BB62" i="45"/>
  <c r="AF62" i="45"/>
  <c r="AG62" i="45"/>
  <c r="AC62" i="45"/>
  <c r="K62" i="45"/>
  <c r="AV62" i="45"/>
  <c r="N62" i="45"/>
  <c r="AS62" i="45"/>
  <c r="T62" i="45"/>
  <c r="AS50" i="53"/>
  <c r="AB50" i="53"/>
  <c r="V50" i="53"/>
  <c r="AW50" i="53"/>
  <c r="J50" i="53"/>
  <c r="AG50" i="53"/>
  <c r="K50" i="53"/>
  <c r="S50" i="53"/>
  <c r="AN50" i="53"/>
  <c r="BA50" i="53"/>
  <c r="AG149" i="56"/>
  <c r="AJ149" i="56"/>
  <c r="AF149" i="56"/>
  <c r="P149" i="56"/>
  <c r="AC149" i="56"/>
  <c r="R149" i="56"/>
  <c r="BA149" i="56"/>
  <c r="N149" i="56"/>
  <c r="X149" i="56"/>
  <c r="AX149" i="56"/>
  <c r="AM149" i="56"/>
  <c r="AK149" i="56"/>
  <c r="AA149" i="56"/>
  <c r="AW149" i="56"/>
  <c r="AO149" i="56"/>
  <c r="L149" i="56"/>
  <c r="K149" i="56"/>
  <c r="AI149" i="56"/>
  <c r="Q187" i="56"/>
  <c r="AA59" i="56"/>
  <c r="AG59" i="56"/>
  <c r="BB59" i="56"/>
  <c r="X59" i="56"/>
  <c r="AI59" i="56"/>
  <c r="O59" i="56"/>
  <c r="K59" i="56"/>
  <c r="P59" i="56"/>
  <c r="BF59" i="56"/>
  <c r="BE59" i="56"/>
  <c r="L59" i="56"/>
  <c r="AK59" i="56"/>
  <c r="AJ59" i="56"/>
  <c r="S59" i="56"/>
  <c r="AW59" i="56"/>
  <c r="R59" i="56"/>
  <c r="AX59" i="56"/>
  <c r="T59" i="56"/>
  <c r="AV59" i="56"/>
  <c r="BA59" i="56"/>
  <c r="AC59" i="56"/>
  <c r="AB59" i="56"/>
  <c r="AO59" i="56"/>
  <c r="AE59" i="56"/>
  <c r="BD59" i="56"/>
  <c r="AN59" i="56"/>
  <c r="N59" i="56"/>
  <c r="AZ59" i="56"/>
  <c r="AS59" i="56"/>
  <c r="V59" i="56"/>
  <c r="BF290" i="75"/>
  <c r="BA290" i="75"/>
  <c r="P290" i="75"/>
  <c r="O290" i="75"/>
  <c r="N290" i="75"/>
  <c r="X290" i="75"/>
  <c r="AC290" i="75"/>
  <c r="V290" i="75"/>
  <c r="AN290" i="75"/>
  <c r="AW290" i="75"/>
  <c r="AV290" i="75"/>
  <c r="AO290" i="75"/>
  <c r="K290" i="75"/>
  <c r="BD290" i="75"/>
  <c r="AK290" i="75"/>
  <c r="AA290" i="75"/>
  <c r="L290" i="75"/>
  <c r="AI290" i="75"/>
  <c r="AK115" i="75"/>
  <c r="BD115" i="75"/>
  <c r="AX115" i="75"/>
  <c r="AZ115" i="75"/>
  <c r="P115" i="75"/>
  <c r="R115" i="75"/>
  <c r="W115" i="75"/>
  <c r="BB115" i="75"/>
  <c r="X115" i="75"/>
  <c r="AJ115" i="75"/>
  <c r="BA115" i="75"/>
  <c r="BF115" i="75"/>
  <c r="S115" i="75"/>
  <c r="AC115" i="75"/>
  <c r="AI115" i="75"/>
  <c r="J115" i="75"/>
  <c r="AF115" i="75"/>
  <c r="AB115" i="75"/>
  <c r="N115" i="75"/>
  <c r="AW115" i="75"/>
  <c r="O115" i="75"/>
  <c r="BE115" i="75"/>
  <c r="K115" i="75"/>
  <c r="AA115" i="75"/>
  <c r="T115" i="75"/>
  <c r="AJ188" i="75"/>
  <c r="BE188" i="75"/>
  <c r="AS188" i="75"/>
  <c r="AI188" i="75"/>
  <c r="V188" i="75"/>
  <c r="AR188" i="75"/>
  <c r="AC188" i="75"/>
  <c r="X188" i="75"/>
  <c r="O188" i="75"/>
  <c r="AV188" i="75"/>
  <c r="AG188" i="75"/>
  <c r="N188" i="75"/>
  <c r="AN188" i="75"/>
  <c r="L188" i="75"/>
  <c r="S188" i="75"/>
  <c r="J188" i="75"/>
  <c r="AF188" i="75"/>
  <c r="AW188" i="75"/>
  <c r="BD188" i="75"/>
  <c r="AJ152" i="75"/>
  <c r="AC152" i="75"/>
  <c r="S53" i="58"/>
  <c r="BF53" i="58"/>
  <c r="AT53" i="58"/>
  <c r="J53" i="58"/>
  <c r="O53" i="58"/>
  <c r="H148" i="56"/>
  <c r="W72" i="56"/>
  <c r="AG72" i="56"/>
  <c r="AC72" i="56"/>
  <c r="AE103" i="75"/>
  <c r="AO103" i="75"/>
  <c r="BD103" i="75"/>
  <c r="AC103" i="75"/>
  <c r="AM103" i="75"/>
  <c r="J103" i="75"/>
  <c r="AZ103" i="75"/>
  <c r="AT164" i="75"/>
  <c r="L164" i="75"/>
  <c r="AV164" i="75"/>
  <c r="R164" i="75"/>
  <c r="BF164" i="75"/>
  <c r="AB164" i="75"/>
  <c r="AJ164" i="75"/>
  <c r="AR164" i="75"/>
  <c r="T164" i="75"/>
  <c r="BE164" i="75"/>
  <c r="AZ164" i="75"/>
  <c r="AS164" i="75"/>
  <c r="AS72" i="45"/>
  <c r="BA72" i="45"/>
  <c r="W72" i="45"/>
  <c r="AX72" i="45"/>
  <c r="K72" i="45"/>
  <c r="R72" i="45"/>
  <c r="AV72" i="45"/>
  <c r="AC72" i="45"/>
  <c r="BF72" i="45"/>
  <c r="AW72" i="45"/>
  <c r="Q131" i="75"/>
  <c r="AH187" i="56"/>
  <c r="AH124" i="75"/>
  <c r="AT190" i="75"/>
  <c r="V190" i="75"/>
  <c r="AW190" i="75"/>
  <c r="AB190" i="75"/>
  <c r="S190" i="75"/>
  <c r="X190" i="75"/>
  <c r="BB190" i="75"/>
  <c r="O190" i="75"/>
  <c r="AY191" i="58"/>
  <c r="AH96" i="75"/>
  <c r="AI259" i="75"/>
  <c r="AM259" i="75"/>
  <c r="R259" i="75"/>
  <c r="N259" i="75"/>
  <c r="AW259" i="75"/>
  <c r="BE259" i="75"/>
  <c r="AT259" i="75"/>
  <c r="X259" i="75"/>
  <c r="AK259" i="75"/>
  <c r="AF259" i="75"/>
  <c r="BD259" i="75"/>
  <c r="V259" i="75"/>
  <c r="AS259" i="75"/>
  <c r="AB259" i="75"/>
  <c r="AO259" i="75"/>
  <c r="P259" i="75"/>
  <c r="BF259" i="75"/>
  <c r="BA259" i="75"/>
  <c r="AD124" i="75"/>
  <c r="BC191" i="45"/>
  <c r="AL194" i="53"/>
  <c r="AN196" i="75"/>
  <c r="AZ196" i="75"/>
  <c r="AC196" i="75"/>
  <c r="AI196" i="75"/>
  <c r="BE133" i="53"/>
  <c r="O133" i="53"/>
  <c r="AC133" i="53"/>
  <c r="AE133" i="53"/>
  <c r="W133" i="53"/>
  <c r="J133" i="53"/>
  <c r="AI133" i="53"/>
  <c r="AT133" i="53"/>
  <c r="L133" i="53"/>
  <c r="K133" i="53"/>
  <c r="AB133" i="53"/>
  <c r="AW133" i="53"/>
  <c r="BD133" i="53"/>
  <c r="AN133" i="53"/>
  <c r="AJ133" i="53"/>
  <c r="BF133" i="53"/>
  <c r="S133" i="53"/>
  <c r="AA133" i="53"/>
  <c r="P121" i="57"/>
  <c r="BD121" i="57"/>
  <c r="AT121" i="57"/>
  <c r="AO121" i="57"/>
  <c r="AR121" i="57"/>
  <c r="AK121" i="57"/>
  <c r="BB121" i="57"/>
  <c r="AC121" i="57"/>
  <c r="J121" i="57"/>
  <c r="AN121" i="57"/>
  <c r="W121" i="57"/>
  <c r="V121" i="57"/>
  <c r="L121" i="57"/>
  <c r="AZ121" i="57"/>
  <c r="BF121" i="57"/>
  <c r="AV121" i="57"/>
  <c r="BE121" i="57"/>
  <c r="AB121" i="57"/>
  <c r="AS130" i="57"/>
  <c r="AM130" i="57"/>
  <c r="AB130" i="57"/>
  <c r="P130" i="57"/>
  <c r="W130" i="57"/>
  <c r="AK130" i="57"/>
  <c r="R130" i="57"/>
  <c r="K130" i="57"/>
  <c r="BA130" i="57"/>
  <c r="AK90" i="58"/>
  <c r="AA90" i="58"/>
  <c r="S90" i="58"/>
  <c r="X90" i="58"/>
  <c r="N90" i="58"/>
  <c r="BB90" i="58"/>
  <c r="AR90" i="58"/>
  <c r="AX90" i="58"/>
  <c r="BA90" i="58"/>
  <c r="AT90" i="58"/>
  <c r="AS90" i="58"/>
  <c r="AG90" i="58"/>
  <c r="AJ90" i="58"/>
  <c r="K90" i="58"/>
  <c r="T90" i="58"/>
  <c r="J90" i="58"/>
  <c r="P90" i="58"/>
  <c r="BD90" i="58"/>
  <c r="BB356" i="75"/>
  <c r="BC357" i="75"/>
  <c r="BC356" i="75" s="1"/>
  <c r="Q357" i="75"/>
  <c r="Q356" i="75" s="1"/>
  <c r="N356" i="75"/>
  <c r="BF127" i="32"/>
  <c r="AI127" i="32"/>
  <c r="O127" i="32"/>
  <c r="AA127" i="32"/>
  <c r="J127" i="32"/>
  <c r="BD127" i="32"/>
  <c r="AZ127" i="32"/>
  <c r="AK127" i="32"/>
  <c r="AX127" i="32"/>
  <c r="X127" i="32"/>
  <c r="BA127" i="32"/>
  <c r="AS127" i="32"/>
  <c r="AO127" i="32"/>
  <c r="AW127" i="32"/>
  <c r="W127" i="32"/>
  <c r="AF127" i="32"/>
  <c r="AV127" i="32"/>
  <c r="AR127" i="32"/>
  <c r="BD83" i="44"/>
  <c r="AC83" i="44"/>
  <c r="AS83" i="44"/>
  <c r="AX83" i="44"/>
  <c r="AE83" i="44"/>
  <c r="V83" i="44"/>
  <c r="O83" i="44"/>
  <c r="K83" i="44"/>
  <c r="AK83" i="44"/>
  <c r="N83" i="44"/>
  <c r="AT83" i="44"/>
  <c r="AZ83" i="44"/>
  <c r="X83" i="44"/>
  <c r="AJ83" i="44"/>
  <c r="BE83" i="44"/>
  <c r="AA83" i="44"/>
  <c r="R83" i="44"/>
  <c r="BB83" i="44"/>
  <c r="AE33" i="57"/>
  <c r="S33" i="57"/>
  <c r="X33" i="57"/>
  <c r="J33" i="57"/>
  <c r="BB33" i="57"/>
  <c r="BD33" i="57"/>
  <c r="AX33" i="57"/>
  <c r="AS33" i="57"/>
  <c r="AF33" i="57"/>
  <c r="AJ33" i="57"/>
  <c r="AO33" i="57"/>
  <c r="AA33" i="57"/>
  <c r="K33" i="57"/>
  <c r="T33" i="57"/>
  <c r="V33" i="57"/>
  <c r="P33" i="57"/>
  <c r="AZ33" i="57"/>
  <c r="AT33" i="57"/>
  <c r="O127" i="56"/>
  <c r="BD127" i="56"/>
  <c r="BE127" i="56"/>
  <c r="AZ127" i="56"/>
  <c r="AT127" i="56"/>
  <c r="AM127" i="56"/>
  <c r="AG127" i="56"/>
  <c r="R127" i="56"/>
  <c r="L127" i="56"/>
  <c r="AC127" i="56"/>
  <c r="N127" i="56"/>
  <c r="S127" i="56"/>
  <c r="X127" i="56"/>
  <c r="K127" i="56"/>
  <c r="AW127" i="56"/>
  <c r="AV127" i="56"/>
  <c r="AN127" i="56"/>
  <c r="AI127" i="56"/>
  <c r="BA60" i="44"/>
  <c r="AJ60" i="44"/>
  <c r="AW60" i="44"/>
  <c r="AN127" i="53"/>
  <c r="BE127" i="53"/>
  <c r="L127" i="53"/>
  <c r="P127" i="53"/>
  <c r="AO127" i="53"/>
  <c r="X127" i="53"/>
  <c r="AA127" i="53"/>
  <c r="S127" i="53"/>
  <c r="AC127" i="53"/>
  <c r="BB127" i="53"/>
  <c r="AF127" i="53"/>
  <c r="V127" i="53"/>
  <c r="AT127" i="53"/>
  <c r="AK127" i="53"/>
  <c r="O127" i="53"/>
  <c r="W127" i="53"/>
  <c r="AJ127" i="53"/>
  <c r="AZ127" i="53"/>
  <c r="AZ123" i="53" s="1"/>
  <c r="AS102" i="45"/>
  <c r="AX102" i="45"/>
  <c r="AO102" i="45"/>
  <c r="BA102" i="45"/>
  <c r="P102" i="45"/>
  <c r="H98" i="45"/>
  <c r="BF161" i="45"/>
  <c r="R161" i="45"/>
  <c r="AK161" i="45"/>
  <c r="AI161" i="45"/>
  <c r="AG161" i="45"/>
  <c r="AA161" i="45"/>
  <c r="S161" i="45"/>
  <c r="T161" i="45"/>
  <c r="AV161" i="45"/>
  <c r="P161" i="45"/>
  <c r="AM161" i="45"/>
  <c r="BB161" i="45"/>
  <c r="J161" i="45"/>
  <c r="AX161" i="45"/>
  <c r="AS161" i="45"/>
  <c r="AC161" i="45"/>
  <c r="AB161" i="45"/>
  <c r="V161" i="45"/>
  <c r="AZ125" i="58"/>
  <c r="AT125" i="58"/>
  <c r="AV125" i="58"/>
  <c r="AN125" i="58"/>
  <c r="AI125" i="58"/>
  <c r="AC125" i="58"/>
  <c r="N125" i="58"/>
  <c r="R125" i="58"/>
  <c r="BD125" i="58"/>
  <c r="K125" i="58"/>
  <c r="AW125" i="58"/>
  <c r="BA125" i="58"/>
  <c r="BF125" i="58"/>
  <c r="AR125" i="58"/>
  <c r="AF125" i="58"/>
  <c r="AJ125" i="58"/>
  <c r="X125" i="58"/>
  <c r="AX125" i="58"/>
  <c r="P100" i="44"/>
  <c r="AW100" i="44"/>
  <c r="AG130" i="57"/>
  <c r="AM124" i="58"/>
  <c r="AK133" i="53"/>
  <c r="N133" i="53"/>
  <c r="AC33" i="57"/>
  <c r="AW33" i="57"/>
  <c r="X161" i="45"/>
  <c r="AR161" i="45"/>
  <c r="V77" i="53"/>
  <c r="S83" i="58"/>
  <c r="AN100" i="53"/>
  <c r="N100" i="53"/>
  <c r="O125" i="58"/>
  <c r="AM125" i="58"/>
  <c r="AF83" i="44"/>
  <c r="AI83" i="44"/>
  <c r="L93" i="44"/>
  <c r="AI93" i="44"/>
  <c r="AR134" i="58"/>
  <c r="BB134" i="58"/>
  <c r="AM134" i="58"/>
  <c r="AX134" i="56"/>
  <c r="K134" i="56"/>
  <c r="AW100" i="56"/>
  <c r="BB100" i="56"/>
  <c r="P100" i="56"/>
  <c r="AS124" i="44"/>
  <c r="L124" i="44"/>
  <c r="AN90" i="58"/>
  <c r="BE90" i="58"/>
  <c r="K121" i="57"/>
  <c r="R121" i="57"/>
  <c r="AS121" i="57"/>
  <c r="P127" i="56"/>
  <c r="AE127" i="56"/>
  <c r="AI100" i="44"/>
  <c r="AC100" i="44"/>
  <c r="AV100" i="44"/>
  <c r="BD100" i="44"/>
  <c r="AW130" i="57"/>
  <c r="AJ130" i="57"/>
  <c r="AZ124" i="58"/>
  <c r="AZ133" i="53"/>
  <c r="AF133" i="53"/>
  <c r="AO133" i="53"/>
  <c r="BB133" i="53"/>
  <c r="P133" i="53"/>
  <c r="R33" i="57"/>
  <c r="U33" i="57" s="1"/>
  <c r="AG33" i="57"/>
  <c r="AK33" i="57"/>
  <c r="BE33" i="57"/>
  <c r="AT161" i="45"/>
  <c r="BE161" i="45"/>
  <c r="L161" i="45"/>
  <c r="W161" i="45"/>
  <c r="AG100" i="53"/>
  <c r="AO100" i="53"/>
  <c r="AC100" i="53"/>
  <c r="S125" i="58"/>
  <c r="BB125" i="58"/>
  <c r="W125" i="58"/>
  <c r="P125" i="58"/>
  <c r="AA125" i="58"/>
  <c r="AN83" i="44"/>
  <c r="P83" i="44"/>
  <c r="AW83" i="44"/>
  <c r="T83" i="44"/>
  <c r="AM83" i="44"/>
  <c r="AP83" i="44" s="1"/>
  <c r="R93" i="44"/>
  <c r="AK93" i="44"/>
  <c r="BE93" i="44"/>
  <c r="AB134" i="58"/>
  <c r="J134" i="58"/>
  <c r="V134" i="58"/>
  <c r="P134" i="56"/>
  <c r="AJ134" i="56"/>
  <c r="AS134" i="56"/>
  <c r="BD134" i="56"/>
  <c r="V127" i="32"/>
  <c r="AT127" i="32"/>
  <c r="L127" i="32"/>
  <c r="N127" i="32"/>
  <c r="AI127" i="53"/>
  <c r="BF127" i="53"/>
  <c r="BD127" i="53"/>
  <c r="AV127" i="53"/>
  <c r="N127" i="53"/>
  <c r="AT100" i="56"/>
  <c r="AZ100" i="56"/>
  <c r="R100" i="56"/>
  <c r="AJ100" i="56"/>
  <c r="R102" i="45"/>
  <c r="L102" i="45"/>
  <c r="BA124" i="44"/>
  <c r="AI124" i="44"/>
  <c r="J124" i="44"/>
  <c r="AE90" i="58"/>
  <c r="AI90" i="58"/>
  <c r="AV90" i="58"/>
  <c r="R90" i="58"/>
  <c r="AF90" i="58"/>
  <c r="AI121" i="57"/>
  <c r="AJ121" i="57"/>
  <c r="AA121" i="57"/>
  <c r="AW121" i="57"/>
  <c r="AS127" i="56"/>
  <c r="T127" i="56"/>
  <c r="AK127" i="56"/>
  <c r="AX127" i="56"/>
  <c r="BB127" i="56"/>
  <c r="N60" i="44"/>
  <c r="AE35" i="44"/>
  <c r="W35" i="44"/>
  <c r="BD35" i="44"/>
  <c r="R164" i="24"/>
  <c r="H161" i="24"/>
  <c r="R161" i="24" s="1"/>
  <c r="N93" i="44"/>
  <c r="O93" i="44"/>
  <c r="AZ93" i="44"/>
  <c r="BF93" i="44"/>
  <c r="AV93" i="44"/>
  <c r="AW93" i="44"/>
  <c r="AB93" i="44"/>
  <c r="AG93" i="44"/>
  <c r="X93" i="44"/>
  <c r="AM93" i="44"/>
  <c r="AC93" i="44"/>
  <c r="T93" i="44"/>
  <c r="J93" i="44"/>
  <c r="P93" i="44"/>
  <c r="S93" i="44"/>
  <c r="BB93" i="44"/>
  <c r="AR93" i="44"/>
  <c r="AN93" i="44"/>
  <c r="AJ356" i="75"/>
  <c r="AL357" i="75"/>
  <c r="AL356" i="75" s="1"/>
  <c r="AR124" i="58"/>
  <c r="AK124" i="58"/>
  <c r="AG124" i="58"/>
  <c r="R124" i="58"/>
  <c r="AV124" i="58"/>
  <c r="AA124" i="58"/>
  <c r="T124" i="58"/>
  <c r="P124" i="58"/>
  <c r="AT124" i="58"/>
  <c r="AO124" i="58"/>
  <c r="AL124" i="75"/>
  <c r="S124" i="44"/>
  <c r="AF124" i="44"/>
  <c r="V124" i="44"/>
  <c r="AT124" i="44"/>
  <c r="AJ124" i="44"/>
  <c r="O124" i="44"/>
  <c r="AO124" i="44"/>
  <c r="AZ124" i="44"/>
  <c r="P124" i="44"/>
  <c r="AR124" i="44"/>
  <c r="X124" i="44"/>
  <c r="AB124" i="44"/>
  <c r="W124" i="44"/>
  <c r="N124" i="44"/>
  <c r="BB124" i="44"/>
  <c r="AM124" i="44"/>
  <c r="K124" i="44"/>
  <c r="AN124" i="44"/>
  <c r="AI60" i="57"/>
  <c r="AR60" i="57"/>
  <c r="BD60" i="57"/>
  <c r="BA83" i="58"/>
  <c r="BB83" i="58"/>
  <c r="AI83" i="58"/>
  <c r="BE83" i="58"/>
  <c r="AS83" i="58"/>
  <c r="BD69" i="56"/>
  <c r="AB69" i="56"/>
  <c r="AK52" i="44"/>
  <c r="AR52" i="44"/>
  <c r="AC52" i="44"/>
  <c r="AG52" i="44"/>
  <c r="AA77" i="53"/>
  <c r="AS77" i="53"/>
  <c r="L77" i="53"/>
  <c r="AF77" i="53"/>
  <c r="AG77" i="53"/>
  <c r="T77" i="53"/>
  <c r="O77" i="53"/>
  <c r="N100" i="56"/>
  <c r="BD100" i="56"/>
  <c r="AV100" i="56"/>
  <c r="W100" i="56"/>
  <c r="AS100" i="56"/>
  <c r="AR100" i="56"/>
  <c r="AA100" i="56"/>
  <c r="J100" i="56"/>
  <c r="AC100" i="56"/>
  <c r="BE100" i="56"/>
  <c r="AO100" i="56"/>
  <c r="AG100" i="56"/>
  <c r="S100" i="56"/>
  <c r="BA100" i="56"/>
  <c r="O100" i="56"/>
  <c r="AB100" i="56"/>
  <c r="L100" i="56"/>
  <c r="AI100" i="56"/>
  <c r="N134" i="58"/>
  <c r="BD134" i="58"/>
  <c r="AJ134" i="58"/>
  <c r="P134" i="58"/>
  <c r="AZ134" i="58"/>
  <c r="AW134" i="58"/>
  <c r="AE134" i="58"/>
  <c r="O134" i="58"/>
  <c r="K134" i="58"/>
  <c r="BE134" i="58"/>
  <c r="AI134" i="58"/>
  <c r="AT134" i="58"/>
  <c r="BA134" i="58"/>
  <c r="AS134" i="58"/>
  <c r="AG134" i="58"/>
  <c r="AA134" i="58"/>
  <c r="X134" i="58"/>
  <c r="L134" i="58"/>
  <c r="AG134" i="56"/>
  <c r="AO134" i="56"/>
  <c r="AC134" i="56"/>
  <c r="AI134" i="56"/>
  <c r="W134" i="56"/>
  <c r="R134" i="56"/>
  <c r="AW134" i="56"/>
  <c r="AT134" i="56"/>
  <c r="T134" i="56"/>
  <c r="T129" i="56" s="1"/>
  <c r="AR134" i="56"/>
  <c r="L134" i="56"/>
  <c r="BA134" i="56"/>
  <c r="BB134" i="56"/>
  <c r="AA134" i="56"/>
  <c r="AF134" i="56"/>
  <c r="X134" i="56"/>
  <c r="N134" i="56"/>
  <c r="AK134" i="56"/>
  <c r="AU124" i="75"/>
  <c r="N181" i="75"/>
  <c r="X181" i="75"/>
  <c r="W181" i="75"/>
  <c r="AO181" i="75"/>
  <c r="AW181" i="75"/>
  <c r="AR181" i="75"/>
  <c r="AA181" i="75"/>
  <c r="J181" i="75"/>
  <c r="AF181" i="75"/>
  <c r="BD181" i="75"/>
  <c r="S181" i="75"/>
  <c r="AJ181" i="75"/>
  <c r="AV181" i="75"/>
  <c r="V181" i="75"/>
  <c r="AN181" i="75"/>
  <c r="AG181" i="75"/>
  <c r="AX181" i="75"/>
  <c r="P181" i="75"/>
  <c r="AB181" i="75"/>
  <c r="AM181" i="75"/>
  <c r="BB181" i="75"/>
  <c r="T181" i="75"/>
  <c r="AS181" i="75"/>
  <c r="O181" i="75"/>
  <c r="R181" i="75"/>
  <c r="AE181" i="75"/>
  <c r="AK181" i="75"/>
  <c r="AT181" i="75"/>
  <c r="L181" i="75"/>
  <c r="BA181" i="75"/>
  <c r="K181" i="75"/>
  <c r="AC181" i="75"/>
  <c r="AI181" i="75"/>
  <c r="AZ181" i="75"/>
  <c r="BF181" i="75"/>
  <c r="H98" i="44"/>
  <c r="AF100" i="44"/>
  <c r="AA100" i="44"/>
  <c r="V100" i="44"/>
  <c r="BE100" i="44"/>
  <c r="N100" i="44"/>
  <c r="AM100" i="44"/>
  <c r="AG100" i="44"/>
  <c r="AE100" i="44"/>
  <c r="AT100" i="44"/>
  <c r="AK100" i="44"/>
  <c r="R100" i="44"/>
  <c r="AS100" i="44"/>
  <c r="AZ100" i="44"/>
  <c r="X100" i="44"/>
  <c r="J100" i="44"/>
  <c r="K100" i="44"/>
  <c r="BF100" i="44"/>
  <c r="BA100" i="44"/>
  <c r="R133" i="24"/>
  <c r="H130" i="24"/>
  <c r="R130" i="24" s="1"/>
  <c r="AF100" i="53"/>
  <c r="T100" i="53"/>
  <c r="L100" i="53"/>
  <c r="AW100" i="53"/>
  <c r="O100" i="53"/>
  <c r="K100" i="53"/>
  <c r="AB100" i="53"/>
  <c r="AX100" i="53"/>
  <c r="X100" i="53"/>
  <c r="BD100" i="53"/>
  <c r="AV100" i="53"/>
  <c r="AM100" i="53"/>
  <c r="AJ100" i="53"/>
  <c r="BB100" i="53"/>
  <c r="AZ100" i="53"/>
  <c r="AS100" i="53"/>
  <c r="AA100" i="53"/>
  <c r="AI100" i="53"/>
  <c r="H98" i="53"/>
  <c r="Y194" i="57"/>
  <c r="T100" i="44"/>
  <c r="AR100" i="44"/>
  <c r="T130" i="57"/>
  <c r="L124" i="58"/>
  <c r="AX133" i="53"/>
  <c r="AM133" i="53"/>
  <c r="AN33" i="57"/>
  <c r="BF33" i="57"/>
  <c r="AW161" i="45"/>
  <c r="O161" i="45"/>
  <c r="R100" i="53"/>
  <c r="W100" i="53"/>
  <c r="S100" i="53"/>
  <c r="H123" i="53"/>
  <c r="BE125" i="58"/>
  <c r="V125" i="58"/>
  <c r="AB125" i="58"/>
  <c r="W83" i="44"/>
  <c r="L83" i="44"/>
  <c r="BA83" i="44"/>
  <c r="AX93" i="44"/>
  <c r="AE93" i="44"/>
  <c r="BA93" i="44"/>
  <c r="AO134" i="58"/>
  <c r="W134" i="58"/>
  <c r="AM134" i="56"/>
  <c r="V134" i="56"/>
  <c r="AG127" i="32"/>
  <c r="AJ127" i="32"/>
  <c r="AE127" i="32"/>
  <c r="S127" i="32"/>
  <c r="AX127" i="53"/>
  <c r="AW127" i="53"/>
  <c r="AM127" i="53"/>
  <c r="AE127" i="53"/>
  <c r="BA127" i="53"/>
  <c r="AN100" i="56"/>
  <c r="V102" i="45"/>
  <c r="AA124" i="44"/>
  <c r="T124" i="44"/>
  <c r="V90" i="58"/>
  <c r="AC90" i="58"/>
  <c r="L90" i="58"/>
  <c r="N121" i="57"/>
  <c r="AF121" i="57"/>
  <c r="BF127" i="56"/>
  <c r="AA127" i="56"/>
  <c r="H98" i="56"/>
  <c r="S100" i="44"/>
  <c r="AB100" i="44"/>
  <c r="AJ100" i="44"/>
  <c r="AX100" i="44"/>
  <c r="O100" i="44"/>
  <c r="J130" i="57"/>
  <c r="BB130" i="57"/>
  <c r="BE124" i="58"/>
  <c r="W124" i="58"/>
  <c r="AB124" i="58"/>
  <c r="BA133" i="53"/>
  <c r="R133" i="53"/>
  <c r="AS133" i="53"/>
  <c r="V133" i="53"/>
  <c r="AG133" i="53"/>
  <c r="O33" i="57"/>
  <c r="AI33" i="57"/>
  <c r="BA33" i="57"/>
  <c r="AR33" i="57"/>
  <c r="N33" i="57"/>
  <c r="K161" i="45"/>
  <c r="BD161" i="45"/>
  <c r="BA161" i="45"/>
  <c r="AF161" i="45"/>
  <c r="AO161" i="45"/>
  <c r="K77" i="53"/>
  <c r="AC83" i="58"/>
  <c r="J100" i="53"/>
  <c r="BE100" i="53"/>
  <c r="BA100" i="53"/>
  <c r="V100" i="53"/>
  <c r="AE125" i="58"/>
  <c r="L125" i="58"/>
  <c r="AG125" i="58"/>
  <c r="AK125" i="58"/>
  <c r="H129" i="56"/>
  <c r="AR83" i="44"/>
  <c r="S83" i="44"/>
  <c r="AG83" i="44"/>
  <c r="BF83" i="44"/>
  <c r="K93" i="44"/>
  <c r="V93" i="44"/>
  <c r="AO93" i="44"/>
  <c r="AF93" i="44"/>
  <c r="AF134" i="58"/>
  <c r="AV134" i="58"/>
  <c r="T134" i="58"/>
  <c r="AC134" i="58"/>
  <c r="BE134" i="56"/>
  <c r="O134" i="56"/>
  <c r="AZ134" i="56"/>
  <c r="BF134" i="56"/>
  <c r="AB134" i="56"/>
  <c r="T127" i="32"/>
  <c r="AB127" i="32"/>
  <c r="AM127" i="32"/>
  <c r="BB127" i="32"/>
  <c r="BE127" i="32"/>
  <c r="T127" i="53"/>
  <c r="AR127" i="53"/>
  <c r="AS127" i="53"/>
  <c r="AB127" i="53"/>
  <c r="T100" i="56"/>
  <c r="AK100" i="56"/>
  <c r="V100" i="56"/>
  <c r="BF100" i="56"/>
  <c r="X100" i="56"/>
  <c r="T102" i="45"/>
  <c r="AK124" i="44"/>
  <c r="BE124" i="44"/>
  <c r="AG124" i="44"/>
  <c r="AV124" i="44"/>
  <c r="BD124" i="44"/>
  <c r="W90" i="58"/>
  <c r="AB90" i="58"/>
  <c r="AM90" i="58"/>
  <c r="AZ90" i="58"/>
  <c r="BA121" i="57"/>
  <c r="BA117" i="57" s="1"/>
  <c r="X121" i="57"/>
  <c r="O121" i="57"/>
  <c r="AE121" i="57"/>
  <c r="AR127" i="56"/>
  <c r="BA127" i="56"/>
  <c r="J127" i="56"/>
  <c r="AO127" i="56"/>
  <c r="AF127" i="56"/>
  <c r="BE181" i="75"/>
  <c r="V16" i="75"/>
  <c r="BA16" i="75"/>
  <c r="P202" i="75"/>
  <c r="BD202" i="75"/>
  <c r="AM202" i="75"/>
  <c r="BG191" i="32"/>
  <c r="AF34" i="58"/>
  <c r="AB34" i="58"/>
  <c r="T34" i="58"/>
  <c r="AV34" i="58"/>
  <c r="BE34" i="58"/>
  <c r="R34" i="58"/>
  <c r="W34" i="58"/>
  <c r="Y34" i="58" s="1"/>
  <c r="AK34" i="58"/>
  <c r="AM34" i="58"/>
  <c r="AZ93" i="53"/>
  <c r="L93" i="53"/>
  <c r="V93" i="53"/>
  <c r="W93" i="53"/>
  <c r="AG93" i="53"/>
  <c r="AB93" i="53"/>
  <c r="AW93" i="53"/>
  <c r="AV93" i="53"/>
  <c r="BF93" i="53"/>
  <c r="L133" i="45"/>
  <c r="R133" i="45"/>
  <c r="W133" i="45"/>
  <c r="AN133" i="45"/>
  <c r="AE133" i="45"/>
  <c r="AC133" i="45"/>
  <c r="AI133" i="45"/>
  <c r="AX133" i="45"/>
  <c r="BD133" i="45"/>
  <c r="N118" i="44"/>
  <c r="X118" i="44"/>
  <c r="AF118" i="44"/>
  <c r="AA118" i="44"/>
  <c r="AN118" i="44"/>
  <c r="AE118" i="44"/>
  <c r="AT118" i="44"/>
  <c r="AZ118" i="44"/>
  <c r="BC118" i="44" s="1"/>
  <c r="AW118" i="44"/>
  <c r="AC89" i="44"/>
  <c r="V89" i="44"/>
  <c r="N89" i="44"/>
  <c r="AI89" i="44"/>
  <c r="AK89" i="44"/>
  <c r="BF89" i="44"/>
  <c r="AJ89" i="44"/>
  <c r="R89" i="44"/>
  <c r="AV89" i="44"/>
  <c r="N31" i="45"/>
  <c r="W31" i="45"/>
  <c r="AG31" i="45"/>
  <c r="AZ31" i="45"/>
  <c r="AT31" i="45"/>
  <c r="AE31" i="45"/>
  <c r="BE31" i="45"/>
  <c r="AM31" i="45"/>
  <c r="L31" i="45"/>
  <c r="W100" i="58"/>
  <c r="BE100" i="58"/>
  <c r="AO100" i="58"/>
  <c r="V100" i="58"/>
  <c r="AZ100" i="58"/>
  <c r="J100" i="58"/>
  <c r="R100" i="58"/>
  <c r="AF100" i="58"/>
  <c r="BB100" i="58"/>
  <c r="W32" i="56"/>
  <c r="AG32" i="56"/>
  <c r="AZ32" i="56"/>
  <c r="BD32" i="56"/>
  <c r="K32" i="56"/>
  <c r="R161" i="58"/>
  <c r="V161" i="58"/>
  <c r="AN161" i="58"/>
  <c r="AE161" i="58"/>
  <c r="AC161" i="58"/>
  <c r="AI161" i="58"/>
  <c r="AX161" i="58"/>
  <c r="AZ161" i="58"/>
  <c r="O161" i="58"/>
  <c r="N125" i="57"/>
  <c r="AB125" i="57"/>
  <c r="BD125" i="57"/>
  <c r="R125" i="57"/>
  <c r="L125" i="57"/>
  <c r="AJ125" i="57"/>
  <c r="AT125" i="57"/>
  <c r="BA125" i="57"/>
  <c r="AZ125" i="57"/>
  <c r="BA126" i="32"/>
  <c r="BB126" i="32"/>
  <c r="AS126" i="32"/>
  <c r="R126" i="32"/>
  <c r="AN126" i="32"/>
  <c r="AT126" i="32"/>
  <c r="BE126" i="32"/>
  <c r="AB126" i="32"/>
  <c r="AK126" i="32"/>
  <c r="H87" i="24"/>
  <c r="R87" i="24" s="1"/>
  <c r="AR35" i="57"/>
  <c r="BE35" i="57"/>
  <c r="W35" i="57"/>
  <c r="BB35" i="57"/>
  <c r="AM35" i="57"/>
  <c r="T33" i="53"/>
  <c r="V31" i="56"/>
  <c r="AF31" i="56"/>
  <c r="J94" i="44"/>
  <c r="X94" i="44"/>
  <c r="S94" i="44"/>
  <c r="O94" i="44"/>
  <c r="AC94" i="44"/>
  <c r="AM94" i="44"/>
  <c r="AN94" i="44"/>
  <c r="AZ94" i="44"/>
  <c r="AW94" i="44"/>
  <c r="AS126" i="56"/>
  <c r="R126" i="56"/>
  <c r="W126" i="56"/>
  <c r="AG126" i="56"/>
  <c r="AM126" i="56"/>
  <c r="AK126" i="56"/>
  <c r="AB126" i="56"/>
  <c r="BE126" i="56"/>
  <c r="AV126" i="56"/>
  <c r="K32" i="45"/>
  <c r="T32" i="45"/>
  <c r="AF32" i="45"/>
  <c r="AN32" i="45"/>
  <c r="W32" i="45"/>
  <c r="AO97" i="53"/>
  <c r="AS97" i="53"/>
  <c r="AV97" i="53"/>
  <c r="BB97" i="53"/>
  <c r="AX97" i="53"/>
  <c r="AR97" i="53"/>
  <c r="R97" i="53"/>
  <c r="W97" i="53"/>
  <c r="AE97" i="53"/>
  <c r="BF213" i="53"/>
  <c r="BF212" i="53" s="1"/>
  <c r="X207" i="75"/>
  <c r="O207" i="75"/>
  <c r="BA207" i="75"/>
  <c r="AZ207" i="75"/>
  <c r="BE207" i="75"/>
  <c r="AA207" i="75"/>
  <c r="P207" i="75"/>
  <c r="BB143" i="53"/>
  <c r="W143" i="53"/>
  <c r="AX143" i="53"/>
  <c r="AS143" i="53"/>
  <c r="T143" i="53"/>
  <c r="AW143" i="53"/>
  <c r="O17" i="32"/>
  <c r="J17" i="32"/>
  <c r="S17" i="32"/>
  <c r="AR17" i="32"/>
  <c r="AG17" i="32"/>
  <c r="R17" i="53"/>
  <c r="AX17" i="53"/>
  <c r="AF17" i="53"/>
  <c r="BE17" i="53"/>
  <c r="W17" i="53"/>
  <c r="S17" i="53"/>
  <c r="AE17" i="53"/>
  <c r="AZ17" i="57"/>
  <c r="BE17" i="57"/>
  <c r="S17" i="57"/>
  <c r="AI17" i="57"/>
  <c r="N17" i="57"/>
  <c r="BA309" i="75"/>
  <c r="AC309" i="75"/>
  <c r="AK309" i="75"/>
  <c r="BA143" i="32"/>
  <c r="K143" i="32"/>
  <c r="AC150" i="45"/>
  <c r="AT150" i="45"/>
  <c r="X150" i="45"/>
  <c r="L150" i="45"/>
  <c r="K150" i="45"/>
  <c r="AF150" i="45"/>
  <c r="AN150" i="45"/>
  <c r="AB150" i="45"/>
  <c r="N150" i="45"/>
  <c r="BD150" i="45"/>
  <c r="V150" i="45"/>
  <c r="AG150" i="45"/>
  <c r="S150" i="45"/>
  <c r="AV150" i="45"/>
  <c r="O150" i="45"/>
  <c r="AO150" i="45"/>
  <c r="AD189" i="44"/>
  <c r="AK213" i="53"/>
  <c r="AK212" i="53" s="1"/>
  <c r="N213" i="53"/>
  <c r="N212" i="53" s="1"/>
  <c r="R213" i="53"/>
  <c r="R212" i="53" s="1"/>
  <c r="X213" i="53"/>
  <c r="X212" i="53" s="1"/>
  <c r="J213" i="53"/>
  <c r="AS213" i="53"/>
  <c r="AS212" i="53" s="1"/>
  <c r="AI213" i="53"/>
  <c r="AI212" i="53" s="1"/>
  <c r="AE213" i="53"/>
  <c r="AE212" i="53" s="1"/>
  <c r="W213" i="53"/>
  <c r="BB213" i="53"/>
  <c r="BB212" i="53" s="1"/>
  <c r="AA213" i="53"/>
  <c r="AG213" i="53"/>
  <c r="AG212" i="53" s="1"/>
  <c r="AJ213" i="53"/>
  <c r="AJ212" i="53" s="1"/>
  <c r="AF213" i="53"/>
  <c r="AF212" i="53" s="1"/>
  <c r="K213" i="53"/>
  <c r="K212" i="53" s="1"/>
  <c r="AZ213" i="53"/>
  <c r="AO213" i="53"/>
  <c r="L213" i="53"/>
  <c r="L212" i="53" s="1"/>
  <c r="AR213" i="53"/>
  <c r="AM213" i="53"/>
  <c r="AM212" i="53" s="1"/>
  <c r="P213" i="53"/>
  <c r="V213" i="53"/>
  <c r="V212" i="53" s="1"/>
  <c r="AN213" i="53"/>
  <c r="AN212" i="53" s="1"/>
  <c r="S213" i="53"/>
  <c r="S212" i="53" s="1"/>
  <c r="BD213" i="53"/>
  <c r="AB213" i="53"/>
  <c r="AB212" i="53" s="1"/>
  <c r="H212" i="53"/>
  <c r="AD194" i="57"/>
  <c r="M191" i="32"/>
  <c r="BF34" i="58"/>
  <c r="K34" i="58"/>
  <c r="AA34" i="58"/>
  <c r="AW34" i="58"/>
  <c r="AJ34" i="58"/>
  <c r="AL34" i="58" s="1"/>
  <c r="O34" i="58"/>
  <c r="AZ34" i="58"/>
  <c r="BC34" i="58" s="1"/>
  <c r="AX34" i="58"/>
  <c r="AS93" i="53"/>
  <c r="AT93" i="53"/>
  <c r="BD93" i="53"/>
  <c r="BG93" i="53" s="1"/>
  <c r="P93" i="53"/>
  <c r="K93" i="53"/>
  <c r="AA93" i="53"/>
  <c r="AK93" i="53"/>
  <c r="AJ93" i="53"/>
  <c r="BB133" i="45"/>
  <c r="AS133" i="45"/>
  <c r="P133" i="45"/>
  <c r="V133" i="45"/>
  <c r="T133" i="45"/>
  <c r="K133" i="45"/>
  <c r="AB133" i="45"/>
  <c r="AG133" i="45"/>
  <c r="AM133" i="45"/>
  <c r="BD118" i="44"/>
  <c r="BE118" i="44"/>
  <c r="R118" i="44"/>
  <c r="O118" i="44"/>
  <c r="V118" i="44"/>
  <c r="W118" i="44"/>
  <c r="AC118" i="44"/>
  <c r="AI118" i="44"/>
  <c r="K89" i="44"/>
  <c r="AW89" i="44"/>
  <c r="AS89" i="44"/>
  <c r="S89" i="44"/>
  <c r="J89" i="44"/>
  <c r="AO89" i="44"/>
  <c r="O89" i="44"/>
  <c r="AN89" i="44"/>
  <c r="AJ31" i="45"/>
  <c r="P31" i="45"/>
  <c r="V31" i="45"/>
  <c r="Y31" i="45" s="1"/>
  <c r="AA31" i="45"/>
  <c r="AK31" i="45"/>
  <c r="AS31" i="45"/>
  <c r="AX31" i="45"/>
  <c r="J31" i="45"/>
  <c r="AM100" i="58"/>
  <c r="X100" i="58"/>
  <c r="P100" i="58"/>
  <c r="Q100" i="58" s="1"/>
  <c r="AG100" i="58"/>
  <c r="AA100" i="58"/>
  <c r="AI100" i="58"/>
  <c r="AS100" i="58"/>
  <c r="K100" i="58"/>
  <c r="AR32" i="56"/>
  <c r="AK32" i="56"/>
  <c r="R32" i="56"/>
  <c r="X32" i="56"/>
  <c r="AF32" i="56"/>
  <c r="H123" i="32"/>
  <c r="S161" i="58"/>
  <c r="W161" i="58"/>
  <c r="L161" i="58"/>
  <c r="P161" i="58"/>
  <c r="T161" i="58"/>
  <c r="AB161" i="58"/>
  <c r="AG161" i="58"/>
  <c r="AM161" i="58"/>
  <c r="AK125" i="57"/>
  <c r="BF125" i="57"/>
  <c r="AA125" i="57"/>
  <c r="AS125" i="57"/>
  <c r="AN125" i="57"/>
  <c r="X125" i="57"/>
  <c r="AE125" i="57"/>
  <c r="AC125" i="57"/>
  <c r="J126" i="32"/>
  <c r="W126" i="32"/>
  <c r="AA126" i="32"/>
  <c r="AV126" i="32"/>
  <c r="K126" i="32"/>
  <c r="T126" i="32"/>
  <c r="AM126" i="32"/>
  <c r="AW126" i="32"/>
  <c r="AJ35" i="57"/>
  <c r="J35" i="57"/>
  <c r="AG35" i="57"/>
  <c r="AI35" i="57"/>
  <c r="H123" i="56"/>
  <c r="J33" i="53"/>
  <c r="AS31" i="56"/>
  <c r="W31" i="56"/>
  <c r="BD94" i="44"/>
  <c r="BE94" i="44"/>
  <c r="N94" i="44"/>
  <c r="L94" i="44"/>
  <c r="R94" i="44"/>
  <c r="U94" i="44" s="1"/>
  <c r="W94" i="44"/>
  <c r="AG94" i="44"/>
  <c r="AB94" i="44"/>
  <c r="AT126" i="56"/>
  <c r="O126" i="56"/>
  <c r="P126" i="56"/>
  <c r="V126" i="56"/>
  <c r="T126" i="56"/>
  <c r="K126" i="56"/>
  <c r="AA126" i="56"/>
  <c r="AO126" i="56"/>
  <c r="AC32" i="45"/>
  <c r="AS32" i="45"/>
  <c r="AX32" i="45"/>
  <c r="N32" i="45"/>
  <c r="T97" i="53"/>
  <c r="AC97" i="53"/>
  <c r="AG97" i="53"/>
  <c r="AF97" i="53"/>
  <c r="BA97" i="53"/>
  <c r="AN97" i="53"/>
  <c r="AB97" i="53"/>
  <c r="BD97" i="53"/>
  <c r="T213" i="53"/>
  <c r="T212" i="53" s="1"/>
  <c r="AX213" i="53"/>
  <c r="AX212" i="53" s="1"/>
  <c r="AS150" i="45"/>
  <c r="AR82" i="75"/>
  <c r="BB82" i="75"/>
  <c r="AX82" i="75"/>
  <c r="AE82" i="75"/>
  <c r="AZ60" i="53"/>
  <c r="S60" i="53"/>
  <c r="AA252" i="75"/>
  <c r="AM252" i="75"/>
  <c r="AE252" i="75"/>
  <c r="J268" i="75"/>
  <c r="AK268" i="75"/>
  <c r="S268" i="75"/>
  <c r="U268" i="75" s="1"/>
  <c r="AA268" i="75"/>
  <c r="AV268" i="75"/>
  <c r="AS268" i="75"/>
  <c r="K268" i="75"/>
  <c r="AE268" i="75"/>
  <c r="AX268" i="75"/>
  <c r="AI268" i="75"/>
  <c r="BB268" i="75"/>
  <c r="AF268" i="75"/>
  <c r="AO268" i="75"/>
  <c r="X268" i="75"/>
  <c r="L268" i="75"/>
  <c r="K72" i="53"/>
  <c r="P72" i="53"/>
  <c r="V159" i="53"/>
  <c r="BD159" i="53"/>
  <c r="BF70" i="45"/>
  <c r="P70" i="45"/>
  <c r="BE367" i="75"/>
  <c r="BE366" i="75" s="1"/>
  <c r="AR367" i="75"/>
  <c r="AR366" i="75" s="1"/>
  <c r="AC64" i="45"/>
  <c r="AT64" i="45"/>
  <c r="BF19" i="57"/>
  <c r="R19" i="57"/>
  <c r="AE19" i="57"/>
  <c r="AN19" i="57"/>
  <c r="AH196" i="45"/>
  <c r="AD195" i="32"/>
  <c r="BC187" i="32"/>
  <c r="AT302" i="75"/>
  <c r="AB302" i="75"/>
  <c r="AH191" i="44"/>
  <c r="R21" i="56"/>
  <c r="L21" i="56"/>
  <c r="AC21" i="56"/>
  <c r="W21" i="56"/>
  <c r="N21" i="56"/>
  <c r="AS21" i="56"/>
  <c r="AM21" i="56"/>
  <c r="AW21" i="56"/>
  <c r="AJ89" i="75"/>
  <c r="AO89" i="75"/>
  <c r="AG89" i="75"/>
  <c r="AF89" i="75"/>
  <c r="U195" i="58"/>
  <c r="AA103" i="75"/>
  <c r="AX103" i="75"/>
  <c r="AK103" i="75"/>
  <c r="P103" i="75"/>
  <c r="AG103" i="75"/>
  <c r="T103" i="75"/>
  <c r="AV103" i="75"/>
  <c r="AI103" i="75"/>
  <c r="N103" i="75"/>
  <c r="J164" i="75"/>
  <c r="BA164" i="75"/>
  <c r="AN164" i="75"/>
  <c r="S164" i="75"/>
  <c r="BB164" i="75"/>
  <c r="AF164" i="75"/>
  <c r="AA164" i="75"/>
  <c r="AW164" i="75"/>
  <c r="N164" i="75"/>
  <c r="O164" i="75"/>
  <c r="AX164" i="75"/>
  <c r="AK164" i="75"/>
  <c r="V164" i="75"/>
  <c r="AG164" i="75"/>
  <c r="J59" i="56"/>
  <c r="W59" i="56"/>
  <c r="AO115" i="75"/>
  <c r="AT115" i="75"/>
  <c r="AN115" i="75"/>
  <c r="V115" i="75"/>
  <c r="AM115" i="75"/>
  <c r="AE115" i="75"/>
  <c r="AO188" i="75"/>
  <c r="AM188" i="75"/>
  <c r="AB188" i="75"/>
  <c r="BB188" i="75"/>
  <c r="BA188" i="75"/>
  <c r="AM119" i="75"/>
  <c r="N119" i="75"/>
  <c r="AA119" i="75"/>
  <c r="U113" i="75"/>
  <c r="AL191" i="58"/>
  <c r="Q191" i="44"/>
  <c r="M189" i="32"/>
  <c r="AU187" i="53"/>
  <c r="U187" i="44"/>
  <c r="AD187" i="53"/>
  <c r="AD96" i="75"/>
  <c r="U194" i="53"/>
  <c r="M195" i="58"/>
  <c r="BC195" i="58"/>
  <c r="Y195" i="44"/>
  <c r="AL195" i="45"/>
  <c r="M195" i="45"/>
  <c r="AP113" i="75"/>
  <c r="AD191" i="53"/>
  <c r="Y191" i="58"/>
  <c r="AD191" i="44"/>
  <c r="AU191" i="45"/>
  <c r="U191" i="45"/>
  <c r="BC189" i="32"/>
  <c r="AH187" i="44"/>
  <c r="M187" i="44"/>
  <c r="U187" i="53"/>
  <c r="Y187" i="53"/>
  <c r="AD187" i="45"/>
  <c r="Y187" i="57"/>
  <c r="AL187" i="57"/>
  <c r="H92" i="58"/>
  <c r="AP187" i="53"/>
  <c r="Y187" i="44"/>
  <c r="M193" i="53"/>
  <c r="AL193" i="53"/>
  <c r="BC161" i="75"/>
  <c r="AY96" i="75"/>
  <c r="M100" i="75"/>
  <c r="AH100" i="75"/>
  <c r="Y194" i="53"/>
  <c r="AP189" i="58"/>
  <c r="AH189" i="58"/>
  <c r="M189" i="58"/>
  <c r="BC193" i="57"/>
  <c r="AH194" i="53"/>
  <c r="BC194" i="53"/>
  <c r="BC187" i="44"/>
  <c r="AP187" i="57"/>
  <c r="AL195" i="58"/>
  <c r="U100" i="75"/>
  <c r="H98" i="57"/>
  <c r="AP100" i="75"/>
  <c r="BB286" i="75"/>
  <c r="AK286" i="75"/>
  <c r="X286" i="75"/>
  <c r="AZ286" i="75"/>
  <c r="BE286" i="75"/>
  <c r="AI22" i="45"/>
  <c r="X22" i="45"/>
  <c r="O22" i="45"/>
  <c r="BF22" i="45"/>
  <c r="AW22" i="45"/>
  <c r="P22" i="45"/>
  <c r="AN22" i="45"/>
  <c r="J22" i="45"/>
  <c r="BE22" i="45"/>
  <c r="AZ22" i="45"/>
  <c r="BA22" i="45"/>
  <c r="AB22" i="45"/>
  <c r="AE22" i="45"/>
  <c r="L22" i="45"/>
  <c r="S22" i="45"/>
  <c r="AM22" i="45"/>
  <c r="BD22" i="45"/>
  <c r="AK22" i="45"/>
  <c r="AG22" i="45"/>
  <c r="K22" i="45"/>
  <c r="AA22" i="45"/>
  <c r="AC22" i="45"/>
  <c r="W22" i="45"/>
  <c r="AX22" i="45"/>
  <c r="AO22" i="45"/>
  <c r="R22" i="45"/>
  <c r="T22" i="45"/>
  <c r="AJ22" i="45"/>
  <c r="N22" i="45"/>
  <c r="BB22" i="45"/>
  <c r="AF22" i="45"/>
  <c r="AS22" i="45"/>
  <c r="AT20" i="56"/>
  <c r="AM20" i="56"/>
  <c r="J20" i="56"/>
  <c r="AA20" i="56"/>
  <c r="AB20" i="56"/>
  <c r="T68" i="56"/>
  <c r="AK68" i="56"/>
  <c r="AG68" i="56"/>
  <c r="AX68" i="56"/>
  <c r="AK87" i="75"/>
  <c r="BB87" i="75"/>
  <c r="L87" i="75"/>
  <c r="AZ87" i="75"/>
  <c r="AF294" i="75"/>
  <c r="V294" i="75"/>
  <c r="AZ294" i="75"/>
  <c r="AX103" i="45"/>
  <c r="R103" i="45"/>
  <c r="BD103" i="45"/>
  <c r="AC103" i="45"/>
  <c r="S103" i="45"/>
  <c r="BE103" i="45"/>
  <c r="AT103" i="45"/>
  <c r="AN103" i="45"/>
  <c r="X103" i="45"/>
  <c r="BA103" i="45"/>
  <c r="AX165" i="75"/>
  <c r="AC165" i="75"/>
  <c r="AI165" i="75"/>
  <c r="AZ165" i="75"/>
  <c r="AR115" i="32"/>
  <c r="AO115" i="32"/>
  <c r="AN115" i="32"/>
  <c r="J115" i="32"/>
  <c r="BA115" i="32"/>
  <c r="BD115" i="32"/>
  <c r="AV115" i="32"/>
  <c r="R115" i="32"/>
  <c r="X115" i="32"/>
  <c r="AC115" i="32"/>
  <c r="P211" i="53"/>
  <c r="P210" i="53" s="1"/>
  <c r="R211" i="53"/>
  <c r="R210" i="53" s="1"/>
  <c r="AS211" i="53"/>
  <c r="AS210" i="53" s="1"/>
  <c r="AR109" i="44"/>
  <c r="AG109" i="44"/>
  <c r="AX109" i="44"/>
  <c r="BE109" i="44"/>
  <c r="AK109" i="44"/>
  <c r="AZ109" i="44"/>
  <c r="AA127" i="58"/>
  <c r="S127" i="58"/>
  <c r="X127" i="58"/>
  <c r="P127" i="58"/>
  <c r="BF127" i="58"/>
  <c r="AK127" i="58"/>
  <c r="AZ127" i="58"/>
  <c r="BA127" i="58"/>
  <c r="AE127" i="58"/>
  <c r="AC119" i="44"/>
  <c r="BA119" i="44"/>
  <c r="AA119" i="44"/>
  <c r="J119" i="44"/>
  <c r="AK119" i="44"/>
  <c r="S119" i="44"/>
  <c r="BD119" i="44"/>
  <c r="AS119" i="44"/>
  <c r="AJ119" i="44"/>
  <c r="K119" i="44"/>
  <c r="AG119" i="44"/>
  <c r="W207" i="44"/>
  <c r="S207" i="44"/>
  <c r="BB207" i="44"/>
  <c r="AZ207" i="44"/>
  <c r="AX207" i="44"/>
  <c r="AV207" i="44"/>
  <c r="AC207" i="44"/>
  <c r="AA207" i="44"/>
  <c r="R207" i="44"/>
  <c r="AN207" i="44"/>
  <c r="AJ207" i="44"/>
  <c r="N207" i="44"/>
  <c r="O207" i="44"/>
  <c r="K207" i="44"/>
  <c r="BE207" i="44"/>
  <c r="BA207" i="44"/>
  <c r="AT207" i="44"/>
  <c r="AR207" i="44"/>
  <c r="BF207" i="44"/>
  <c r="AK207" i="44"/>
  <c r="AG207" i="44"/>
  <c r="V207" i="44"/>
  <c r="L207" i="44"/>
  <c r="AM207" i="44"/>
  <c r="AB207" i="44"/>
  <c r="X207" i="44"/>
  <c r="AW207" i="44"/>
  <c r="V100" i="32"/>
  <c r="P100" i="32"/>
  <c r="S100" i="32"/>
  <c r="AO100" i="32"/>
  <c r="AI100" i="32"/>
  <c r="AE100" i="32"/>
  <c r="AW100" i="32"/>
  <c r="AM100" i="32"/>
  <c r="O100" i="32"/>
  <c r="AV100" i="32"/>
  <c r="AX100" i="32"/>
  <c r="J100" i="32"/>
  <c r="W100" i="32"/>
  <c r="AT100" i="32"/>
  <c r="BD100" i="32"/>
  <c r="AR100" i="32"/>
  <c r="AC100" i="32"/>
  <c r="N100" i="32"/>
  <c r="AF100" i="45"/>
  <c r="AV100" i="45"/>
  <c r="N100" i="45"/>
  <c r="AN100" i="45"/>
  <c r="J100" i="45"/>
  <c r="L100" i="45"/>
  <c r="BF100" i="45"/>
  <c r="AM100" i="45"/>
  <c r="AE100" i="45"/>
  <c r="W100" i="45"/>
  <c r="V100" i="45"/>
  <c r="AB100" i="45"/>
  <c r="AK100" i="45"/>
  <c r="AR100" i="45"/>
  <c r="BA100" i="45"/>
  <c r="AO100" i="45"/>
  <c r="P100" i="45"/>
  <c r="K100" i="45"/>
  <c r="W116" i="44"/>
  <c r="AW116" i="44"/>
  <c r="X116" i="44"/>
  <c r="O116" i="44"/>
  <c r="BA97" i="58"/>
  <c r="K97" i="58"/>
  <c r="R97" i="58"/>
  <c r="AF97" i="58"/>
  <c r="AM103" i="57"/>
  <c r="P103" i="57"/>
  <c r="V103" i="57"/>
  <c r="Y103" i="57" s="1"/>
  <c r="AB103" i="57"/>
  <c r="AC103" i="57"/>
  <c r="AZ103" i="57"/>
  <c r="BE103" i="57"/>
  <c r="J103" i="57"/>
  <c r="AT103" i="57"/>
  <c r="X87" i="56"/>
  <c r="R87" i="56"/>
  <c r="AA87" i="56"/>
  <c r="AK87" i="56"/>
  <c r="AV87" i="56"/>
  <c r="AO87" i="56"/>
  <c r="AZ87" i="56"/>
  <c r="P87" i="56"/>
  <c r="S87" i="56"/>
  <c r="L87" i="32"/>
  <c r="BD87" i="32"/>
  <c r="AX87" i="32"/>
  <c r="AZ87" i="32"/>
  <c r="V87" i="32"/>
  <c r="J87" i="32"/>
  <c r="S87" i="32"/>
  <c r="AW87" i="32"/>
  <c r="BF87" i="32"/>
  <c r="AG120" i="58"/>
  <c r="BF120" i="58"/>
  <c r="AT120" i="58"/>
  <c r="AZ120" i="58"/>
  <c r="P120" i="58"/>
  <c r="V120" i="58"/>
  <c r="T120" i="58"/>
  <c r="K120" i="58"/>
  <c r="AB120" i="58"/>
  <c r="AJ97" i="44"/>
  <c r="AZ97" i="44"/>
  <c r="L97" i="44"/>
  <c r="R97" i="44"/>
  <c r="H118" i="24"/>
  <c r="R118" i="24" s="1"/>
  <c r="AT89" i="58"/>
  <c r="AU89" i="58" s="1"/>
  <c r="BE89" i="58"/>
  <c r="O89" i="58"/>
  <c r="AB89" i="58"/>
  <c r="AV81" i="53"/>
  <c r="R81" i="53"/>
  <c r="AK81" i="53"/>
  <c r="AF81" i="53"/>
  <c r="R127" i="58"/>
  <c r="AF127" i="58"/>
  <c r="AG100" i="45"/>
  <c r="R100" i="45"/>
  <c r="AT100" i="45"/>
  <c r="AA100" i="45"/>
  <c r="AW89" i="57"/>
  <c r="O89" i="57"/>
  <c r="L100" i="32"/>
  <c r="R100" i="32"/>
  <c r="AJ100" i="32"/>
  <c r="X100" i="32"/>
  <c r="AG100" i="32"/>
  <c r="O119" i="44"/>
  <c r="AX119" i="44"/>
  <c r="AG82" i="45"/>
  <c r="O115" i="32"/>
  <c r="N115" i="32"/>
  <c r="V103" i="45"/>
  <c r="AO103" i="45"/>
  <c r="K103" i="45"/>
  <c r="AT89" i="56"/>
  <c r="O81" i="44"/>
  <c r="AZ138" i="44"/>
  <c r="AT211" i="53"/>
  <c r="AT210" i="53" s="1"/>
  <c r="AE207" i="44"/>
  <c r="BD207" i="44"/>
  <c r="W20" i="75"/>
  <c r="V22" i="45"/>
  <c r="T20" i="75"/>
  <c r="J20" i="75"/>
  <c r="AZ20" i="75"/>
  <c r="AX20" i="75"/>
  <c r="AJ20" i="75"/>
  <c r="AG20" i="75"/>
  <c r="AK20" i="75"/>
  <c r="AI20" i="75"/>
  <c r="AE20" i="75"/>
  <c r="AF20" i="75"/>
  <c r="R20" i="75"/>
  <c r="P20" i="75"/>
  <c r="BF20" i="75"/>
  <c r="AV20" i="75"/>
  <c r="AO20" i="75"/>
  <c r="AW20" i="75"/>
  <c r="AS20" i="75"/>
  <c r="S20" i="75"/>
  <c r="BE20" i="75"/>
  <c r="AB20" i="75"/>
  <c r="N20" i="75"/>
  <c r="O20" i="75"/>
  <c r="BA20" i="75"/>
  <c r="L20" i="75"/>
  <c r="AR20" i="75"/>
  <c r="V20" i="75"/>
  <c r="AC20" i="75"/>
  <c r="AM20" i="75"/>
  <c r="V22" i="56"/>
  <c r="AZ22" i="56"/>
  <c r="AJ22" i="56"/>
  <c r="T22" i="56"/>
  <c r="BF22" i="56"/>
  <c r="K22" i="56"/>
  <c r="AS22" i="56"/>
  <c r="AI22" i="56"/>
  <c r="R22" i="56"/>
  <c r="AG22" i="56"/>
  <c r="AN22" i="56"/>
  <c r="AV22" i="56"/>
  <c r="AC22" i="56"/>
  <c r="AK22" i="56"/>
  <c r="X22" i="56"/>
  <c r="AO22" i="56"/>
  <c r="O22" i="56"/>
  <c r="N22" i="56"/>
  <c r="AX22" i="56"/>
  <c r="J22" i="56"/>
  <c r="BD22" i="56"/>
  <c r="P22" i="56"/>
  <c r="BA22" i="56"/>
  <c r="W22" i="56"/>
  <c r="AM22" i="56"/>
  <c r="AT22" i="56"/>
  <c r="AR22" i="56"/>
  <c r="L22" i="56"/>
  <c r="AE22" i="56"/>
  <c r="AF22" i="56"/>
  <c r="AA22" i="56"/>
  <c r="AB22" i="56"/>
  <c r="K274" i="75"/>
  <c r="AZ274" i="75"/>
  <c r="AK274" i="75"/>
  <c r="AW274" i="75"/>
  <c r="AC274" i="75"/>
  <c r="R274" i="75"/>
  <c r="AT274" i="75"/>
  <c r="V274" i="75"/>
  <c r="BA274" i="75"/>
  <c r="W274" i="75"/>
  <c r="AX274" i="75"/>
  <c r="AO274" i="75"/>
  <c r="BE274" i="75"/>
  <c r="AA274" i="75"/>
  <c r="P274" i="75"/>
  <c r="AI274" i="75"/>
  <c r="BB274" i="75"/>
  <c r="AN274" i="75"/>
  <c r="S274" i="75"/>
  <c r="X274" i="75"/>
  <c r="AG274" i="75"/>
  <c r="AM274" i="75"/>
  <c r="T274" i="75"/>
  <c r="J274" i="75"/>
  <c r="L274" i="75"/>
  <c r="AE274" i="75"/>
  <c r="AB274" i="75"/>
  <c r="AV274" i="75"/>
  <c r="N274" i="75"/>
  <c r="AF274" i="75"/>
  <c r="BD274" i="75"/>
  <c r="AJ201" i="57"/>
  <c r="AJ200" i="57" s="1"/>
  <c r="X201" i="57"/>
  <c r="X200" i="57" s="1"/>
  <c r="O201" i="57"/>
  <c r="O200" i="57" s="1"/>
  <c r="AX201" i="57"/>
  <c r="AX200" i="57" s="1"/>
  <c r="AB138" i="44"/>
  <c r="L138" i="44"/>
  <c r="AW138" i="44"/>
  <c r="AC138" i="44"/>
  <c r="AI138" i="44"/>
  <c r="BA138" i="44"/>
  <c r="AJ138" i="44"/>
  <c r="W138" i="44"/>
  <c r="AX138" i="44"/>
  <c r="T138" i="44"/>
  <c r="T66" i="57"/>
  <c r="AX66" i="57"/>
  <c r="AL191" i="44"/>
  <c r="AF82" i="45"/>
  <c r="AX82" i="45"/>
  <c r="AT82" i="45"/>
  <c r="AB82" i="45"/>
  <c r="X82" i="45"/>
  <c r="H80" i="45"/>
  <c r="AV82" i="45"/>
  <c r="BE82" i="45"/>
  <c r="AK82" i="45"/>
  <c r="P82" i="45"/>
  <c r="BD82" i="45"/>
  <c r="AA81" i="44"/>
  <c r="AK81" i="44"/>
  <c r="AG81" i="44"/>
  <c r="J81" i="44"/>
  <c r="AV81" i="44"/>
  <c r="AW81" i="44"/>
  <c r="AN81" i="44"/>
  <c r="AC81" i="44"/>
  <c r="S81" i="44"/>
  <c r="K89" i="57"/>
  <c r="AO89" i="57"/>
  <c r="AJ89" i="57"/>
  <c r="R89" i="57"/>
  <c r="AT89" i="57"/>
  <c r="AG89" i="57"/>
  <c r="W89" i="57"/>
  <c r="L89" i="57"/>
  <c r="BE89" i="57"/>
  <c r="AE89" i="57"/>
  <c r="BA109" i="53"/>
  <c r="AT109" i="53"/>
  <c r="AF109" i="53"/>
  <c r="AE109" i="53"/>
  <c r="AZ109" i="53"/>
  <c r="W89" i="56"/>
  <c r="AE89" i="56"/>
  <c r="P89" i="56"/>
  <c r="V89" i="56"/>
  <c r="AW89" i="56"/>
  <c r="AN89" i="56"/>
  <c r="R89" i="56"/>
  <c r="AS89" i="56"/>
  <c r="BD89" i="56"/>
  <c r="AI89" i="56"/>
  <c r="F45" i="17"/>
  <c r="F181" i="56" s="1"/>
  <c r="H181" i="56" s="1"/>
  <c r="N21" i="54"/>
  <c r="Y100" i="75"/>
  <c r="AV116" i="44"/>
  <c r="J116" i="44"/>
  <c r="S116" i="44"/>
  <c r="AO116" i="44"/>
  <c r="AF116" i="44"/>
  <c r="AG97" i="58"/>
  <c r="P97" i="58"/>
  <c r="AA97" i="58"/>
  <c r="AJ97" i="58"/>
  <c r="AS97" i="58"/>
  <c r="R103" i="57"/>
  <c r="AX103" i="57"/>
  <c r="BA103" i="57"/>
  <c r="T103" i="57"/>
  <c r="S103" i="57"/>
  <c r="AA103" i="57"/>
  <c r="AG103" i="57"/>
  <c r="AI103" i="57"/>
  <c r="AK103" i="57"/>
  <c r="H111" i="44"/>
  <c r="H98" i="32"/>
  <c r="BE87" i="56"/>
  <c r="L87" i="56"/>
  <c r="N87" i="56"/>
  <c r="AF87" i="56"/>
  <c r="AE87" i="56"/>
  <c r="AN87" i="56"/>
  <c r="AI87" i="56"/>
  <c r="AW87" i="56"/>
  <c r="W87" i="32"/>
  <c r="R87" i="32"/>
  <c r="O87" i="32"/>
  <c r="AI87" i="32"/>
  <c r="BA87" i="32"/>
  <c r="AB87" i="32"/>
  <c r="AV87" i="32"/>
  <c r="K87" i="32"/>
  <c r="X120" i="58"/>
  <c r="AM120" i="58"/>
  <c r="N120" i="58"/>
  <c r="AK120" i="58"/>
  <c r="AS120" i="58"/>
  <c r="AX120" i="58"/>
  <c r="BD120" i="58"/>
  <c r="BB120" i="58"/>
  <c r="N97" i="44"/>
  <c r="AE97" i="44"/>
  <c r="AS97" i="44"/>
  <c r="BB97" i="44"/>
  <c r="K97" i="44"/>
  <c r="N89" i="58"/>
  <c r="AC89" i="58"/>
  <c r="AX89" i="58"/>
  <c r="BB89" i="58"/>
  <c r="W89" i="58"/>
  <c r="AN81" i="53"/>
  <c r="X81" i="53"/>
  <c r="AI81" i="53"/>
  <c r="BA81" i="53"/>
  <c r="AR81" i="53"/>
  <c r="J127" i="58"/>
  <c r="O127" i="58"/>
  <c r="BD127" i="58"/>
  <c r="AC100" i="45"/>
  <c r="O100" i="45"/>
  <c r="AJ100" i="45"/>
  <c r="S100" i="45"/>
  <c r="AX100" i="45"/>
  <c r="AM89" i="57"/>
  <c r="V89" i="57"/>
  <c r="BB100" i="32"/>
  <c r="BE100" i="32"/>
  <c r="AF100" i="32"/>
  <c r="K100" i="32"/>
  <c r="BF119" i="44"/>
  <c r="BE119" i="44"/>
  <c r="AA82" i="45"/>
  <c r="AS82" i="45"/>
  <c r="AA115" i="32"/>
  <c r="V115" i="32"/>
  <c r="AW115" i="32"/>
  <c r="L103" i="45"/>
  <c r="AK103" i="45"/>
  <c r="S89" i="56"/>
  <c r="AF89" i="56"/>
  <c r="BF81" i="44"/>
  <c r="AI81" i="44"/>
  <c r="AR81" i="44"/>
  <c r="AO138" i="44"/>
  <c r="AV138" i="44"/>
  <c r="AA138" i="44"/>
  <c r="AS207" i="44"/>
  <c r="J207" i="44"/>
  <c r="AO207" i="44"/>
  <c r="BD20" i="75"/>
  <c r="AT20" i="75"/>
  <c r="AV22" i="45"/>
  <c r="S22" i="56"/>
  <c r="AR274" i="75"/>
  <c r="AM213" i="57"/>
  <c r="AM212" i="57" s="1"/>
  <c r="AG213" i="57"/>
  <c r="AG212" i="57" s="1"/>
  <c r="P150" i="45"/>
  <c r="AJ150" i="45"/>
  <c r="AI150" i="45"/>
  <c r="BA150" i="45"/>
  <c r="AZ150" i="45"/>
  <c r="AW150" i="45"/>
  <c r="AE150" i="45"/>
  <c r="J150" i="45"/>
  <c r="R150" i="45"/>
  <c r="BE150" i="45"/>
  <c r="BB150" i="45"/>
  <c r="W150" i="45"/>
  <c r="T150" i="45"/>
  <c r="AA150" i="45"/>
  <c r="AR150" i="45"/>
  <c r="AK150" i="45"/>
  <c r="BF150" i="45"/>
  <c r="AX150" i="45"/>
  <c r="V29" i="44"/>
  <c r="AN29" i="44"/>
  <c r="AC157" i="56"/>
  <c r="AI157" i="56"/>
  <c r="AV143" i="45"/>
  <c r="AE143" i="45"/>
  <c r="AJ143" i="45"/>
  <c r="W257" i="75"/>
  <c r="AV257" i="75"/>
  <c r="N257" i="75"/>
  <c r="BE257" i="75"/>
  <c r="AF22" i="57"/>
  <c r="BA22" i="57"/>
  <c r="AX58" i="58"/>
  <c r="AM58" i="58"/>
  <c r="AG58" i="58"/>
  <c r="S58" i="58"/>
  <c r="J58" i="58"/>
  <c r="BB58" i="58"/>
  <c r="AS58" i="58"/>
  <c r="K58" i="58"/>
  <c r="AR58" i="58"/>
  <c r="W58" i="58"/>
  <c r="L58" i="58"/>
  <c r="BF58" i="58"/>
  <c r="AW58" i="58"/>
  <c r="AO58" i="58"/>
  <c r="AF58" i="58"/>
  <c r="P58" i="58"/>
  <c r="N58" i="58"/>
  <c r="AK58" i="58"/>
  <c r="AF58" i="56"/>
  <c r="P58" i="56"/>
  <c r="BB58" i="56"/>
  <c r="AR58" i="56"/>
  <c r="AK58" i="56"/>
  <c r="AA58" i="56"/>
  <c r="W58" i="56"/>
  <c r="AG58" i="56"/>
  <c r="AI58" i="56"/>
  <c r="AV58" i="56"/>
  <c r="AO58" i="56"/>
  <c r="AE58" i="56"/>
  <c r="K58" i="56"/>
  <c r="N58" i="56"/>
  <c r="AZ58" i="56"/>
  <c r="BA58" i="56"/>
  <c r="S58" i="56"/>
  <c r="AJ58" i="56"/>
  <c r="AT53" i="53"/>
  <c r="L53" i="53"/>
  <c r="AI53" i="53"/>
  <c r="AG53" i="53"/>
  <c r="AG57" i="57"/>
  <c r="X57" i="57"/>
  <c r="K250" i="75"/>
  <c r="AX250" i="75"/>
  <c r="BG195" i="32"/>
  <c r="P88" i="75"/>
  <c r="BA88" i="75"/>
  <c r="AL195" i="44"/>
  <c r="U191" i="58"/>
  <c r="M191" i="58"/>
  <c r="BB72" i="44"/>
  <c r="AF72" i="44"/>
  <c r="AT72" i="44"/>
  <c r="AE165" i="45"/>
  <c r="W165" i="45"/>
  <c r="AE21" i="56"/>
  <c r="AO21" i="56"/>
  <c r="K21" i="56"/>
  <c r="P21" i="56"/>
  <c r="AV21" i="56"/>
  <c r="AI21" i="56"/>
  <c r="BB21" i="56"/>
  <c r="S21" i="56"/>
  <c r="AX21" i="56"/>
  <c r="O21" i="56"/>
  <c r="BE21" i="56"/>
  <c r="AA21" i="56"/>
  <c r="AN21" i="56"/>
  <c r="V21" i="56"/>
  <c r="BG191" i="45"/>
  <c r="K89" i="75"/>
  <c r="J89" i="75"/>
  <c r="AK89" i="75"/>
  <c r="N89" i="75"/>
  <c r="L89" i="75"/>
  <c r="AM89" i="75"/>
  <c r="P89" i="75"/>
  <c r="AD194" i="45"/>
  <c r="AU187" i="32"/>
  <c r="X21" i="56"/>
  <c r="AB21" i="56"/>
  <c r="AG21" i="56"/>
  <c r="M193" i="56"/>
  <c r="H123" i="45"/>
  <c r="Z191" i="56"/>
  <c r="U187" i="32"/>
  <c r="BG189" i="32"/>
  <c r="Y189" i="32"/>
  <c r="U187" i="57"/>
  <c r="AU187" i="44"/>
  <c r="BG187" i="53"/>
  <c r="Q187" i="53"/>
  <c r="AL187" i="53"/>
  <c r="M187" i="57"/>
  <c r="AH191" i="45"/>
  <c r="AU96" i="75"/>
  <c r="Q100" i="75"/>
  <c r="AD100" i="75"/>
  <c r="AH189" i="32"/>
  <c r="AD193" i="57"/>
  <c r="AY189" i="32"/>
  <c r="AD189" i="32"/>
  <c r="AD194" i="53"/>
  <c r="AY189" i="58"/>
  <c r="AD189" i="58"/>
  <c r="AL193" i="57"/>
  <c r="M193" i="57"/>
  <c r="AU194" i="53"/>
  <c r="Q194" i="53"/>
  <c r="AH131" i="75"/>
  <c r="Q187" i="32"/>
  <c r="AL191" i="45"/>
  <c r="AY191" i="45"/>
  <c r="AZ21" i="45"/>
  <c r="AJ21" i="45"/>
  <c r="AI21" i="45"/>
  <c r="W21" i="45"/>
  <c r="T21" i="45"/>
  <c r="BE21" i="45"/>
  <c r="AR21" i="45"/>
  <c r="BA21" i="45"/>
  <c r="P21" i="45"/>
  <c r="AA21" i="45"/>
  <c r="X21" i="45"/>
  <c r="L21" i="45"/>
  <c r="BF21" i="45"/>
  <c r="AT21" i="45"/>
  <c r="AO21" i="45"/>
  <c r="S21" i="45"/>
  <c r="R21" i="45"/>
  <c r="O21" i="45"/>
  <c r="AK21" i="45"/>
  <c r="N21" i="45"/>
  <c r="AV21" i="45"/>
  <c r="AE21" i="45"/>
  <c r="BB21" i="45"/>
  <c r="AX21" i="45"/>
  <c r="AG21" i="45"/>
  <c r="J21" i="45"/>
  <c r="AC21" i="45"/>
  <c r="AF21" i="45"/>
  <c r="BD21" i="45"/>
  <c r="K21" i="45"/>
  <c r="AB21" i="45"/>
  <c r="AW21" i="45"/>
  <c r="AN21" i="45"/>
  <c r="AM21" i="45"/>
  <c r="V21" i="45"/>
  <c r="AI59" i="75"/>
  <c r="R59" i="75"/>
  <c r="BF59" i="75"/>
  <c r="BE59" i="75"/>
  <c r="L59" i="75"/>
  <c r="AE59" i="75"/>
  <c r="AJ59" i="75"/>
  <c r="AX59" i="75"/>
  <c r="BA59" i="75"/>
  <c r="AO59" i="75"/>
  <c r="X59" i="75"/>
  <c r="AF59" i="75"/>
  <c r="AR59" i="75"/>
  <c r="AZ59" i="75"/>
  <c r="AC59" i="75"/>
  <c r="AV59" i="75"/>
  <c r="O59" i="75"/>
  <c r="AS59" i="75"/>
  <c r="AK59" i="75"/>
  <c r="K59" i="75"/>
  <c r="AG59" i="75"/>
  <c r="BB59" i="75"/>
  <c r="J59" i="75"/>
  <c r="N59" i="75"/>
  <c r="P59" i="75"/>
  <c r="AB59" i="75"/>
  <c r="BD59" i="75"/>
  <c r="AM59" i="75"/>
  <c r="AA59" i="75"/>
  <c r="AT59" i="75"/>
  <c r="V59" i="75"/>
  <c r="AW59" i="75"/>
  <c r="T59" i="75"/>
  <c r="AN59" i="75"/>
  <c r="S59" i="75"/>
  <c r="AF82" i="56"/>
  <c r="AM82" i="56"/>
  <c r="AO82" i="56"/>
  <c r="AI82" i="56"/>
  <c r="W82" i="56"/>
  <c r="V82" i="56"/>
  <c r="L82" i="56"/>
  <c r="AZ82" i="56"/>
  <c r="AR82" i="56"/>
  <c r="H80" i="56"/>
  <c r="AC82" i="56"/>
  <c r="S82" i="56"/>
  <c r="T82" i="56"/>
  <c r="K82" i="56"/>
  <c r="P82" i="56"/>
  <c r="BD82" i="56"/>
  <c r="AT82" i="56"/>
  <c r="AN82" i="56"/>
  <c r="AB82" i="56"/>
  <c r="AV82" i="56"/>
  <c r="BE82" i="56"/>
  <c r="AK82" i="56"/>
  <c r="O82" i="56"/>
  <c r="BF82" i="56"/>
  <c r="BG187" i="44"/>
  <c r="AP193" i="53"/>
  <c r="T97" i="57"/>
  <c r="AC97" i="57"/>
  <c r="AR97" i="57"/>
  <c r="AG97" i="57"/>
  <c r="BF97" i="57"/>
  <c r="N97" i="57"/>
  <c r="O97" i="45"/>
  <c r="AW97" i="57"/>
  <c r="AA82" i="56"/>
  <c r="J82" i="56"/>
  <c r="AS21" i="45"/>
  <c r="AN97" i="57"/>
  <c r="AG82" i="56"/>
  <c r="AX82" i="56"/>
  <c r="BA82" i="56"/>
  <c r="W59" i="75"/>
  <c r="BD249" i="75"/>
  <c r="AC249" i="75"/>
  <c r="AA249" i="75"/>
  <c r="AB249" i="75"/>
  <c r="AI165" i="44"/>
  <c r="X165" i="44"/>
  <c r="J165" i="44"/>
  <c r="AR165" i="44"/>
  <c r="AA165" i="44"/>
  <c r="L165" i="44"/>
  <c r="W165" i="44"/>
  <c r="AW165" i="44"/>
  <c r="AC165" i="44"/>
  <c r="AZ165" i="44"/>
  <c r="T165" i="44"/>
  <c r="BB165" i="44"/>
  <c r="AK165" i="44"/>
  <c r="V165" i="44"/>
  <c r="BA165" i="44"/>
  <c r="AS165" i="44"/>
  <c r="AN165" i="44"/>
  <c r="R165" i="44"/>
  <c r="AF165" i="44"/>
  <c r="AE165" i="44"/>
  <c r="AX165" i="44"/>
  <c r="N165" i="44"/>
  <c r="BE165" i="44"/>
  <c r="AV165" i="44"/>
  <c r="AO165" i="44"/>
  <c r="K165" i="44"/>
  <c r="AM165" i="44"/>
  <c r="BD165" i="44"/>
  <c r="P165" i="44"/>
  <c r="AJ165" i="44"/>
  <c r="S165" i="44"/>
  <c r="AB165" i="44"/>
  <c r="O165" i="44"/>
  <c r="AT165" i="44"/>
  <c r="BF165" i="44"/>
  <c r="AG165" i="44"/>
  <c r="Q187" i="57"/>
  <c r="AS97" i="45"/>
  <c r="AC97" i="45"/>
  <c r="AZ97" i="45"/>
  <c r="H92" i="45"/>
  <c r="AI97" i="45"/>
  <c r="BE97" i="45"/>
  <c r="BA97" i="45"/>
  <c r="AG97" i="45"/>
  <c r="AE82" i="56"/>
  <c r="O97" i="57"/>
  <c r="R82" i="56"/>
  <c r="AW82" i="56"/>
  <c r="BB82" i="56"/>
  <c r="BE78" i="53"/>
  <c r="BA78" i="53"/>
  <c r="AF78" i="53"/>
  <c r="AW78" i="53"/>
  <c r="L78" i="53"/>
  <c r="AJ78" i="53"/>
  <c r="AZ78" i="53"/>
  <c r="AT78" i="53"/>
  <c r="AM78" i="53"/>
  <c r="AG78" i="53"/>
  <c r="AE78" i="53"/>
  <c r="K78" i="53"/>
  <c r="AX78" i="53"/>
  <c r="AS78" i="53"/>
  <c r="P78" i="53"/>
  <c r="AB78" i="53"/>
  <c r="AK78" i="53"/>
  <c r="V78" i="53"/>
  <c r="U189" i="32"/>
  <c r="AV152" i="45"/>
  <c r="AT152" i="45"/>
  <c r="BE152" i="45"/>
  <c r="AI152" i="45"/>
  <c r="AE152" i="45"/>
  <c r="X152" i="45"/>
  <c r="J152" i="45"/>
  <c r="W152" i="45"/>
  <c r="S152" i="45"/>
  <c r="AM152" i="45"/>
  <c r="AK152" i="45"/>
  <c r="AG152" i="45"/>
  <c r="AB152" i="45"/>
  <c r="L152" i="45"/>
  <c r="N152" i="45"/>
  <c r="AZ152" i="45"/>
  <c r="AX152" i="45"/>
  <c r="AS152" i="45"/>
  <c r="BB130" i="75"/>
  <c r="V130" i="75"/>
  <c r="BA130" i="75"/>
  <c r="AF130" i="75"/>
  <c r="S130" i="75"/>
  <c r="BD130" i="75"/>
  <c r="AI130" i="75"/>
  <c r="AE130" i="75"/>
  <c r="AK130" i="75"/>
  <c r="AC130" i="75"/>
  <c r="BE130" i="75"/>
  <c r="AV130" i="75"/>
  <c r="W130" i="75"/>
  <c r="N130" i="75"/>
  <c r="X130" i="75"/>
  <c r="T130" i="75"/>
  <c r="AA130" i="75"/>
  <c r="AJ130" i="75"/>
  <c r="R130" i="75"/>
  <c r="AT130" i="75"/>
  <c r="AZ130" i="75"/>
  <c r="AO130" i="75"/>
  <c r="AS130" i="75"/>
  <c r="K130" i="75"/>
  <c r="J130" i="75"/>
  <c r="AG130" i="75"/>
  <c r="BF130" i="75"/>
  <c r="AB130" i="75"/>
  <c r="L130" i="75"/>
  <c r="O130" i="75"/>
  <c r="AM130" i="75"/>
  <c r="AR130" i="75"/>
  <c r="AX130" i="75"/>
  <c r="AN130" i="75"/>
  <c r="P130" i="75"/>
  <c r="AW130" i="75"/>
  <c r="T89" i="32"/>
  <c r="N89" i="32"/>
  <c r="AZ89" i="32"/>
  <c r="BE89" i="32"/>
  <c r="AJ89" i="32"/>
  <c r="AK89" i="32"/>
  <c r="AA89" i="32"/>
  <c r="X89" i="32"/>
  <c r="R89" i="32"/>
  <c r="BB89" i="32"/>
  <c r="AT89" i="32"/>
  <c r="AS89" i="32"/>
  <c r="AO89" i="32"/>
  <c r="AE89" i="32"/>
  <c r="O89" i="32"/>
  <c r="V89" i="32"/>
  <c r="Y89" i="32" s="1"/>
  <c r="BF89" i="32"/>
  <c r="AX89" i="32"/>
  <c r="Q189" i="58"/>
  <c r="AI152" i="75"/>
  <c r="X152" i="75"/>
  <c r="AO152" i="75"/>
  <c r="V152" i="75"/>
  <c r="AV152" i="75"/>
  <c r="BA152" i="75"/>
  <c r="AN152" i="75"/>
  <c r="AF152" i="75"/>
  <c r="K152" i="75"/>
  <c r="L152" i="75"/>
  <c r="BF152" i="75"/>
  <c r="AW152" i="75"/>
  <c r="BD152" i="75"/>
  <c r="AZ152" i="75"/>
  <c r="AA152" i="75"/>
  <c r="AM152" i="75"/>
  <c r="O152" i="75"/>
  <c r="W152" i="75"/>
  <c r="P152" i="75"/>
  <c r="J152" i="75"/>
  <c r="AK152" i="75"/>
  <c r="R152" i="75"/>
  <c r="T152" i="75"/>
  <c r="AB152" i="75"/>
  <c r="BB152" i="75"/>
  <c r="AX152" i="75"/>
  <c r="AG152" i="75"/>
  <c r="AE152" i="75"/>
  <c r="AS152" i="75"/>
  <c r="AR152" i="75"/>
  <c r="S152" i="75"/>
  <c r="BE152" i="75"/>
  <c r="N152" i="75"/>
  <c r="AT152" i="75"/>
  <c r="AA81" i="32"/>
  <c r="AF81" i="32"/>
  <c r="O81" i="32"/>
  <c r="N81" i="32"/>
  <c r="BF81" i="32"/>
  <c r="AR81" i="32"/>
  <c r="AW81" i="32"/>
  <c r="BA81" i="32"/>
  <c r="AO81" i="32"/>
  <c r="H80" i="32"/>
  <c r="R81" i="32"/>
  <c r="L81" i="32"/>
  <c r="AV81" i="32"/>
  <c r="BE81" i="32"/>
  <c r="AI81" i="32"/>
  <c r="AC81" i="32"/>
  <c r="AE81" i="32"/>
  <c r="AN81" i="32"/>
  <c r="W81" i="32"/>
  <c r="AM144" i="32"/>
  <c r="AF144" i="32"/>
  <c r="BF144" i="32"/>
  <c r="AV144" i="32"/>
  <c r="AB144" i="32"/>
  <c r="J144" i="32"/>
  <c r="S144" i="32"/>
  <c r="L144" i="32"/>
  <c r="BA144" i="32"/>
  <c r="BE144" i="32"/>
  <c r="BD144" i="32"/>
  <c r="AA144" i="32"/>
  <c r="R144" i="32"/>
  <c r="T144" i="32"/>
  <c r="AX144" i="32"/>
  <c r="AG144" i="32"/>
  <c r="AO144" i="32"/>
  <c r="AE144" i="32"/>
  <c r="K144" i="32"/>
  <c r="AN144" i="32"/>
  <c r="AZ144" i="32"/>
  <c r="AR144" i="32"/>
  <c r="V144" i="32"/>
  <c r="AC144" i="32"/>
  <c r="N144" i="32"/>
  <c r="AT144" i="32"/>
  <c r="O144" i="32"/>
  <c r="AW144" i="32"/>
  <c r="AJ144" i="32"/>
  <c r="X144" i="32"/>
  <c r="AK144" i="32"/>
  <c r="P144" i="32"/>
  <c r="AI144" i="32"/>
  <c r="BB144" i="32"/>
  <c r="AY194" i="53"/>
  <c r="AJ313" i="75"/>
  <c r="AM313" i="75"/>
  <c r="W313" i="75"/>
  <c r="AS313" i="75"/>
  <c r="X313" i="75"/>
  <c r="AZ313" i="75"/>
  <c r="N313" i="75"/>
  <c r="BE313" i="75"/>
  <c r="O313" i="75"/>
  <c r="P313" i="75"/>
  <c r="AO313" i="75"/>
  <c r="BD313" i="75"/>
  <c r="V313" i="75"/>
  <c r="J313" i="75"/>
  <c r="BF313" i="75"/>
  <c r="AF313" i="75"/>
  <c r="AW313" i="75"/>
  <c r="AG313" i="75"/>
  <c r="AN313" i="75"/>
  <c r="AT313" i="75"/>
  <c r="AA313" i="75"/>
  <c r="S313" i="75"/>
  <c r="K313" i="75"/>
  <c r="AX313" i="75"/>
  <c r="AV313" i="75"/>
  <c r="AI313" i="75"/>
  <c r="R313" i="75"/>
  <c r="AK313" i="75"/>
  <c r="AC313" i="75"/>
  <c r="BA313" i="75"/>
  <c r="T313" i="75"/>
  <c r="AB313" i="75"/>
  <c r="AE313" i="75"/>
  <c r="L313" i="75"/>
  <c r="X119" i="57"/>
  <c r="N119" i="57"/>
  <c r="BB119" i="57"/>
  <c r="AR119" i="57"/>
  <c r="AO119" i="57"/>
  <c r="AE119" i="57"/>
  <c r="AK119" i="57"/>
  <c r="R119" i="57"/>
  <c r="AS119" i="57"/>
  <c r="BF119" i="57"/>
  <c r="AV119" i="57"/>
  <c r="AW119" i="57"/>
  <c r="AI119" i="57"/>
  <c r="AN119" i="57"/>
  <c r="W119" i="57"/>
  <c r="V119" i="57"/>
  <c r="O119" i="57"/>
  <c r="AT119" i="57"/>
  <c r="AZ119" i="57"/>
  <c r="BD119" i="57"/>
  <c r="K119" i="57"/>
  <c r="AC119" i="57"/>
  <c r="BE119" i="57"/>
  <c r="BD81" i="32"/>
  <c r="J81" i="32"/>
  <c r="S81" i="32"/>
  <c r="AK81" i="32"/>
  <c r="O78" i="53"/>
  <c r="S78" i="53"/>
  <c r="AA78" i="53"/>
  <c r="AI78" i="53"/>
  <c r="AO152" i="45"/>
  <c r="BD152" i="45"/>
  <c r="P152" i="45"/>
  <c r="AJ152" i="45"/>
  <c r="AB89" i="32"/>
  <c r="AV89" i="32"/>
  <c r="P89" i="32"/>
  <c r="AC89" i="32"/>
  <c r="AW66" i="56"/>
  <c r="AO66" i="56"/>
  <c r="S66" i="56"/>
  <c r="AS66" i="56"/>
  <c r="AM66" i="56"/>
  <c r="K66" i="56"/>
  <c r="AR66" i="56"/>
  <c r="AG66" i="56"/>
  <c r="AI66" i="56"/>
  <c r="J66" i="56"/>
  <c r="AV66" i="56"/>
  <c r="O66" i="56"/>
  <c r="P66" i="56"/>
  <c r="AA66" i="56"/>
  <c r="BB66" i="56"/>
  <c r="AF66" i="56"/>
  <c r="AX66" i="56"/>
  <c r="BA66" i="56"/>
  <c r="BF66" i="56"/>
  <c r="R66" i="56"/>
  <c r="X66" i="56"/>
  <c r="V66" i="56"/>
  <c r="AB66" i="56"/>
  <c r="AT66" i="56"/>
  <c r="AK66" i="56"/>
  <c r="AJ66" i="56"/>
  <c r="AZ66" i="56"/>
  <c r="AC66" i="56"/>
  <c r="BE66" i="56"/>
  <c r="AE66" i="56"/>
  <c r="N66" i="56"/>
  <c r="BD66" i="56"/>
  <c r="AN66" i="56"/>
  <c r="W165" i="75"/>
  <c r="S165" i="75"/>
  <c r="O165" i="75"/>
  <c r="K165" i="75"/>
  <c r="N165" i="75"/>
  <c r="BD165" i="75"/>
  <c r="AR165" i="75"/>
  <c r="BB165" i="75"/>
  <c r="AT165" i="75"/>
  <c r="BF165" i="75"/>
  <c r="BE165" i="75"/>
  <c r="BA165" i="75"/>
  <c r="AW165" i="75"/>
  <c r="AS165" i="75"/>
  <c r="AV165" i="75"/>
  <c r="AB165" i="75"/>
  <c r="AF165" i="75"/>
  <c r="T165" i="75"/>
  <c r="AE165" i="75"/>
  <c r="AA165" i="75"/>
  <c r="J165" i="75"/>
  <c r="X165" i="75"/>
  <c r="AO165" i="75"/>
  <c r="AK165" i="75"/>
  <c r="AJ165" i="75"/>
  <c r="L165" i="75"/>
  <c r="AN165" i="75"/>
  <c r="AJ21" i="57"/>
  <c r="AA21" i="57"/>
  <c r="BB21" i="57"/>
  <c r="AF21" i="57"/>
  <c r="AM21" i="57"/>
  <c r="AZ21" i="57"/>
  <c r="AV21" i="57"/>
  <c r="AT21" i="57"/>
  <c r="BC189" i="58"/>
  <c r="BB211" i="53"/>
  <c r="BB210" i="53" s="1"/>
  <c r="AR211" i="53"/>
  <c r="AR210" i="53" s="1"/>
  <c r="AO211" i="53"/>
  <c r="AO210" i="53" s="1"/>
  <c r="AE211" i="53"/>
  <c r="AE210" i="53" s="1"/>
  <c r="T211" i="53"/>
  <c r="T210" i="53" s="1"/>
  <c r="N211" i="53"/>
  <c r="N210" i="53" s="1"/>
  <c r="K211" i="53"/>
  <c r="K210" i="53" s="1"/>
  <c r="BF211" i="53"/>
  <c r="BF210" i="53" s="1"/>
  <c r="AV211" i="53"/>
  <c r="AV210" i="53" s="1"/>
  <c r="AF211" i="53"/>
  <c r="AI211" i="53"/>
  <c r="H210" i="53"/>
  <c r="V211" i="53"/>
  <c r="S211" i="53"/>
  <c r="S210" i="53" s="1"/>
  <c r="AW211" i="53"/>
  <c r="AW210" i="53" s="1"/>
  <c r="AZ211" i="53"/>
  <c r="AN211" i="53"/>
  <c r="AN210" i="53" s="1"/>
  <c r="AM211" i="53"/>
  <c r="AM210" i="53" s="1"/>
  <c r="O211" i="53"/>
  <c r="O210" i="53" s="1"/>
  <c r="AX211" i="53"/>
  <c r="AX210" i="53" s="1"/>
  <c r="AK211" i="53"/>
  <c r="AK210" i="53" s="1"/>
  <c r="L211" i="53"/>
  <c r="L210" i="53" s="1"/>
  <c r="BA211" i="53"/>
  <c r="BA210" i="53" s="1"/>
  <c r="AC211" i="53"/>
  <c r="J211" i="53"/>
  <c r="J210" i="53" s="1"/>
  <c r="BD211" i="53"/>
  <c r="AB211" i="53"/>
  <c r="AB210" i="53" s="1"/>
  <c r="X211" i="53"/>
  <c r="X210" i="53" s="1"/>
  <c r="N320" i="75"/>
  <c r="K320" i="75"/>
  <c r="T320" i="75"/>
  <c r="AG320" i="75"/>
  <c r="R320" i="75"/>
  <c r="S320" i="75"/>
  <c r="P320" i="75"/>
  <c r="O320" i="75"/>
  <c r="AJ320" i="75"/>
  <c r="L320" i="75"/>
  <c r="AO320" i="75"/>
  <c r="AR320" i="75"/>
  <c r="BA320" i="75"/>
  <c r="V320" i="75"/>
  <c r="AS320" i="75"/>
  <c r="W320" i="75"/>
  <c r="AB320" i="75"/>
  <c r="AM320" i="75"/>
  <c r="AX320" i="75"/>
  <c r="BD320" i="75"/>
  <c r="BE320" i="75"/>
  <c r="X320" i="75"/>
  <c r="AA320" i="75"/>
  <c r="J320" i="75"/>
  <c r="AN320" i="75"/>
  <c r="AC320" i="75"/>
  <c r="AT320" i="75"/>
  <c r="AZ320" i="75"/>
  <c r="AK320" i="75"/>
  <c r="BB320" i="75"/>
  <c r="AE320" i="75"/>
  <c r="AV320" i="75"/>
  <c r="AW320" i="75"/>
  <c r="AF320" i="75"/>
  <c r="BG189" i="58"/>
  <c r="AN116" i="44"/>
  <c r="P116" i="44"/>
  <c r="K116" i="44"/>
  <c r="AA116" i="44"/>
  <c r="AK116" i="44"/>
  <c r="AJ116" i="44"/>
  <c r="AX116" i="44"/>
  <c r="AR116" i="44"/>
  <c r="BB116" i="44"/>
  <c r="AB131" i="32"/>
  <c r="AK131" i="32"/>
  <c r="AO131" i="32"/>
  <c r="AW131" i="32"/>
  <c r="P131" i="32"/>
  <c r="O131" i="32"/>
  <c r="AI131" i="32"/>
  <c r="BD131" i="32"/>
  <c r="R131" i="32"/>
  <c r="V97" i="58"/>
  <c r="AV97" i="58"/>
  <c r="T97" i="58"/>
  <c r="AK97" i="58"/>
  <c r="AB97" i="58"/>
  <c r="AX97" i="58"/>
  <c r="BD97" i="58"/>
  <c r="O97" i="58"/>
  <c r="L97" i="58"/>
  <c r="O126" i="58"/>
  <c r="AS126" i="58"/>
  <c r="P126" i="58"/>
  <c r="V126" i="58"/>
  <c r="T126" i="58"/>
  <c r="K126" i="58"/>
  <c r="AA126" i="58"/>
  <c r="AO126" i="58"/>
  <c r="AJ126" i="58"/>
  <c r="AW97" i="44"/>
  <c r="AT97" i="44"/>
  <c r="BF97" i="44"/>
  <c r="J97" i="44"/>
  <c r="V97" i="44"/>
  <c r="AI97" i="44"/>
  <c r="AK97" i="44"/>
  <c r="AN97" i="44"/>
  <c r="AB97" i="44"/>
  <c r="N128" i="45"/>
  <c r="BD128" i="45"/>
  <c r="AO128" i="45"/>
  <c r="T128" i="45"/>
  <c r="AK128" i="45"/>
  <c r="K128" i="45"/>
  <c r="AN128" i="45"/>
  <c r="AP128" i="45" s="1"/>
  <c r="AB128" i="45"/>
  <c r="BB128" i="45"/>
  <c r="BD89" i="58"/>
  <c r="AW89" i="58"/>
  <c r="L89" i="58"/>
  <c r="X89" i="58"/>
  <c r="V89" i="58"/>
  <c r="AE89" i="58"/>
  <c r="AF89" i="58"/>
  <c r="AI89" i="58"/>
  <c r="AO89" i="58"/>
  <c r="P81" i="53"/>
  <c r="S81" i="53"/>
  <c r="AE81" i="53"/>
  <c r="AT81" i="53"/>
  <c r="AS81" i="53"/>
  <c r="AG81" i="53"/>
  <c r="BD81" i="53"/>
  <c r="AO81" i="53"/>
  <c r="AP81" i="53" s="1"/>
  <c r="J81" i="53"/>
  <c r="AR127" i="58"/>
  <c r="BE127" i="58"/>
  <c r="AG127" i="58"/>
  <c r="AI127" i="58"/>
  <c r="L127" i="58"/>
  <c r="AM127" i="58"/>
  <c r="BB127" i="58"/>
  <c r="T127" i="58"/>
  <c r="N127" i="58"/>
  <c r="J164" i="32"/>
  <c r="AA164" i="32"/>
  <c r="AC164" i="32"/>
  <c r="AE164" i="32"/>
  <c r="AI164" i="32"/>
  <c r="AR164" i="32"/>
  <c r="AT164" i="32"/>
  <c r="BA164" i="32"/>
  <c r="BC164" i="32" s="1"/>
  <c r="BE164" i="32"/>
  <c r="H92" i="44"/>
  <c r="H111" i="32"/>
  <c r="BB89" i="57"/>
  <c r="N89" i="57"/>
  <c r="X89" i="57"/>
  <c r="AB89" i="57"/>
  <c r="AN89" i="57"/>
  <c r="AK89" i="57"/>
  <c r="BA89" i="57"/>
  <c r="AZ89" i="57"/>
  <c r="J89" i="57"/>
  <c r="AI119" i="44"/>
  <c r="AE119" i="44"/>
  <c r="AB119" i="44"/>
  <c r="AO119" i="44"/>
  <c r="AM119" i="44"/>
  <c r="T119" i="44"/>
  <c r="AZ119" i="44"/>
  <c r="AT119" i="44"/>
  <c r="L119" i="44"/>
  <c r="AM82" i="45"/>
  <c r="AN82" i="45"/>
  <c r="AR82" i="45"/>
  <c r="AU82" i="45" s="1"/>
  <c r="BB82" i="45"/>
  <c r="S82" i="45"/>
  <c r="R82" i="45"/>
  <c r="J82" i="45"/>
  <c r="T82" i="45"/>
  <c r="AC82" i="45"/>
  <c r="L115" i="32"/>
  <c r="AK115" i="32"/>
  <c r="S115" i="32"/>
  <c r="AI115" i="32"/>
  <c r="AF115" i="32"/>
  <c r="AX115" i="32"/>
  <c r="BB115" i="32"/>
  <c r="P115" i="32"/>
  <c r="T115" i="32"/>
  <c r="AI103" i="45"/>
  <c r="AG103" i="45"/>
  <c r="AZ103" i="45"/>
  <c r="BF103" i="45"/>
  <c r="N103" i="45"/>
  <c r="T103" i="45"/>
  <c r="W103" i="45"/>
  <c r="AA103" i="45"/>
  <c r="AM103" i="45"/>
  <c r="K89" i="56"/>
  <c r="N89" i="56"/>
  <c r="T89" i="56"/>
  <c r="AJ89" i="56"/>
  <c r="AG89" i="56"/>
  <c r="AA89" i="56"/>
  <c r="AK89" i="56"/>
  <c r="AV89" i="56"/>
  <c r="BF89" i="56"/>
  <c r="P81" i="44"/>
  <c r="V81" i="44"/>
  <c r="AE81" i="44"/>
  <c r="AF81" i="44"/>
  <c r="AS81" i="44"/>
  <c r="AX81" i="44"/>
  <c r="BD81" i="44"/>
  <c r="BB81" i="44"/>
  <c r="K81" i="44"/>
  <c r="AG211" i="53"/>
  <c r="AG210" i="53" s="1"/>
  <c r="BE211" i="53"/>
  <c r="BE210" i="53" s="1"/>
  <c r="P165" i="75"/>
  <c r="V165" i="75"/>
  <c r="AG165" i="75"/>
  <c r="AS109" i="53"/>
  <c r="AO109" i="44"/>
  <c r="T66" i="56"/>
  <c r="AK294" i="75"/>
  <c r="AB294" i="75"/>
  <c r="BB294" i="75"/>
  <c r="AX294" i="75"/>
  <c r="P294" i="75"/>
  <c r="AS294" i="75"/>
  <c r="AN294" i="75"/>
  <c r="S294" i="75"/>
  <c r="AG294" i="75"/>
  <c r="AM294" i="75"/>
  <c r="L294" i="75"/>
  <c r="J294" i="75"/>
  <c r="AE294" i="75"/>
  <c r="AW294" i="75"/>
  <c r="AR294" i="75"/>
  <c r="K294" i="75"/>
  <c r="AC294" i="75"/>
  <c r="AT294" i="75"/>
  <c r="AO294" i="75"/>
  <c r="W294" i="75"/>
  <c r="BF294" i="75"/>
  <c r="T294" i="75"/>
  <c r="N294" i="75"/>
  <c r="AI294" i="75"/>
  <c r="O294" i="75"/>
  <c r="BD294" i="75"/>
  <c r="AJ294" i="75"/>
  <c r="R294" i="75"/>
  <c r="X294" i="75"/>
  <c r="BE294" i="75"/>
  <c r="AA294" i="75"/>
  <c r="AV294" i="75"/>
  <c r="AW319" i="75"/>
  <c r="O319" i="75"/>
  <c r="AJ319" i="75"/>
  <c r="J319" i="75"/>
  <c r="BF319" i="75"/>
  <c r="V319" i="75"/>
  <c r="AM319" i="75"/>
  <c r="AZ319" i="75"/>
  <c r="P319" i="75"/>
  <c r="AR319" i="75"/>
  <c r="K319" i="75"/>
  <c r="AS319" i="75"/>
  <c r="AG319" i="75"/>
  <c r="AB319" i="75"/>
  <c r="Y191" i="45"/>
  <c r="AU189" i="32"/>
  <c r="J109" i="44"/>
  <c r="BD109" i="44"/>
  <c r="AB109" i="44"/>
  <c r="L109" i="44"/>
  <c r="BF109" i="44"/>
  <c r="V109" i="44"/>
  <c r="BA109" i="44"/>
  <c r="W109" i="44"/>
  <c r="N109" i="44"/>
  <c r="AS109" i="44"/>
  <c r="AC109" i="44"/>
  <c r="X109" i="44"/>
  <c r="AW109" i="44"/>
  <c r="AI109" i="44"/>
  <c r="AJ109" i="44"/>
  <c r="AV109" i="44"/>
  <c r="T109" i="44"/>
  <c r="BB109" i="44"/>
  <c r="AN109" i="44"/>
  <c r="AM109" i="44"/>
  <c r="P109" i="44"/>
  <c r="K109" i="44"/>
  <c r="O109" i="44"/>
  <c r="R109" i="44"/>
  <c r="AE109" i="44"/>
  <c r="AA109" i="44"/>
  <c r="AF109" i="44"/>
  <c r="AK109" i="53"/>
  <c r="AN109" i="53"/>
  <c r="BE109" i="53"/>
  <c r="AM109" i="53"/>
  <c r="K109" i="53"/>
  <c r="AA109" i="53"/>
  <c r="W109" i="53"/>
  <c r="AJ109" i="53"/>
  <c r="T109" i="53"/>
  <c r="J109" i="53"/>
  <c r="BB109" i="53"/>
  <c r="AB109" i="53"/>
  <c r="L109" i="53"/>
  <c r="BF109" i="53"/>
  <c r="AR109" i="53"/>
  <c r="N109" i="53"/>
  <c r="AI109" i="53"/>
  <c r="AW109" i="53"/>
  <c r="O109" i="53"/>
  <c r="P109" i="53"/>
  <c r="BD109" i="53"/>
  <c r="AV109" i="53"/>
  <c r="AX109" i="53"/>
  <c r="AO109" i="53"/>
  <c r="X109" i="53"/>
  <c r="AG109" i="53"/>
  <c r="V109" i="53"/>
  <c r="AC109" i="53"/>
  <c r="AM116" i="44"/>
  <c r="BA116" i="44"/>
  <c r="BC116" i="44" s="1"/>
  <c r="AG116" i="44"/>
  <c r="AB116" i="44"/>
  <c r="AT116" i="44"/>
  <c r="BD116" i="44"/>
  <c r="BE116" i="44"/>
  <c r="AS116" i="44"/>
  <c r="H123" i="58"/>
  <c r="AE131" i="32"/>
  <c r="S131" i="32"/>
  <c r="BF131" i="32"/>
  <c r="T131" i="32"/>
  <c r="AA131" i="32"/>
  <c r="BA131" i="32"/>
  <c r="AZ131" i="32"/>
  <c r="AG131" i="32"/>
  <c r="AN97" i="58"/>
  <c r="AP97" i="58" s="1"/>
  <c r="W97" i="58"/>
  <c r="AT97" i="58"/>
  <c r="AZ97" i="58"/>
  <c r="BE97" i="58"/>
  <c r="S97" i="58"/>
  <c r="N97" i="58"/>
  <c r="AC97" i="58"/>
  <c r="AI97" i="58"/>
  <c r="R126" i="58"/>
  <c r="AF126" i="58"/>
  <c r="W126" i="58"/>
  <c r="AG126" i="58"/>
  <c r="AM126" i="58"/>
  <c r="AK126" i="58"/>
  <c r="AB126" i="58"/>
  <c r="BE126" i="58"/>
  <c r="BD97" i="44"/>
  <c r="S97" i="44"/>
  <c r="P97" i="44"/>
  <c r="AC97" i="44"/>
  <c r="AG97" i="44"/>
  <c r="AF97" i="44"/>
  <c r="BA97" i="44"/>
  <c r="AX97" i="44"/>
  <c r="BF128" i="45"/>
  <c r="BA128" i="45"/>
  <c r="AV128" i="45"/>
  <c r="AF128" i="45"/>
  <c r="AE128" i="45"/>
  <c r="AX128" i="45"/>
  <c r="AZ128" i="45"/>
  <c r="L128" i="45"/>
  <c r="AC128" i="45"/>
  <c r="S89" i="58"/>
  <c r="P89" i="58"/>
  <c r="R89" i="58"/>
  <c r="AA89" i="58"/>
  <c r="AG89" i="58"/>
  <c r="AV89" i="58"/>
  <c r="AK89" i="58"/>
  <c r="AZ89" i="58"/>
  <c r="AW81" i="53"/>
  <c r="AJ81" i="53"/>
  <c r="O81" i="53"/>
  <c r="AZ81" i="53"/>
  <c r="AX81" i="53"/>
  <c r="V81" i="53"/>
  <c r="BF81" i="53"/>
  <c r="K81" i="53"/>
  <c r="AS127" i="58"/>
  <c r="V127" i="58"/>
  <c r="AO127" i="58"/>
  <c r="AV127" i="58"/>
  <c r="AX127" i="58"/>
  <c r="AJ127" i="58"/>
  <c r="AW127" i="58"/>
  <c r="AC127" i="58"/>
  <c r="V164" i="32"/>
  <c r="AB164" i="32"/>
  <c r="AF164" i="32"/>
  <c r="AJ164" i="32"/>
  <c r="AN164" i="32"/>
  <c r="AS164" i="32"/>
  <c r="AW164" i="32"/>
  <c r="T164" i="32"/>
  <c r="T89" i="57"/>
  <c r="S89" i="57"/>
  <c r="AF89" i="57"/>
  <c r="AI89" i="57"/>
  <c r="AS89" i="57"/>
  <c r="AV89" i="57"/>
  <c r="BD89" i="57"/>
  <c r="P89" i="57"/>
  <c r="AR119" i="44"/>
  <c r="R119" i="44"/>
  <c r="N119" i="44"/>
  <c r="AV119" i="44"/>
  <c r="AW119" i="44"/>
  <c r="W119" i="44"/>
  <c r="P119" i="44"/>
  <c r="AF119" i="44"/>
  <c r="BA82" i="45"/>
  <c r="AZ82" i="45"/>
  <c r="K82" i="45"/>
  <c r="N82" i="45"/>
  <c r="V82" i="45"/>
  <c r="AE82" i="45"/>
  <c r="AO82" i="45"/>
  <c r="AI82" i="45"/>
  <c r="BF115" i="32"/>
  <c r="AJ115" i="32"/>
  <c r="AG115" i="32"/>
  <c r="BE115" i="32"/>
  <c r="AT115" i="32"/>
  <c r="W115" i="32"/>
  <c r="AB115" i="32"/>
  <c r="AS115" i="32"/>
  <c r="AV103" i="45"/>
  <c r="BB103" i="45"/>
  <c r="J103" i="45"/>
  <c r="P103" i="45"/>
  <c r="O103" i="45"/>
  <c r="AJ103" i="45"/>
  <c r="AE103" i="45"/>
  <c r="AR103" i="45"/>
  <c r="L89" i="56"/>
  <c r="AB89" i="56"/>
  <c r="AC89" i="56"/>
  <c r="AM89" i="56"/>
  <c r="AX89" i="56"/>
  <c r="AR89" i="56"/>
  <c r="BB89" i="56"/>
  <c r="BA89" i="56"/>
  <c r="AO81" i="44"/>
  <c r="AJ81" i="44"/>
  <c r="AT81" i="44"/>
  <c r="AZ81" i="44"/>
  <c r="W81" i="44"/>
  <c r="N81" i="44"/>
  <c r="L81" i="44"/>
  <c r="R81" i="44"/>
  <c r="H18" i="57"/>
  <c r="W211" i="53"/>
  <c r="W210" i="53" s="1"/>
  <c r="AJ211" i="53"/>
  <c r="AJ210" i="53" s="1"/>
  <c r="R165" i="75"/>
  <c r="U165" i="75" s="1"/>
  <c r="AM165" i="75"/>
  <c r="AP165" i="75" s="1"/>
  <c r="R109" i="53"/>
  <c r="S109" i="53"/>
  <c r="AT109" i="44"/>
  <c r="S109" i="44"/>
  <c r="BA294" i="75"/>
  <c r="L66" i="56"/>
  <c r="AR106" i="44"/>
  <c r="AC106" i="44"/>
  <c r="AZ106" i="44"/>
  <c r="AJ106" i="44"/>
  <c r="V106" i="44"/>
  <c r="AB106" i="44"/>
  <c r="BD15" i="56"/>
  <c r="S15" i="56"/>
  <c r="T137" i="75"/>
  <c r="AW137" i="75"/>
  <c r="AJ137" i="75"/>
  <c r="BA137" i="75"/>
  <c r="AB106" i="45"/>
  <c r="P106" i="45"/>
  <c r="O106" i="45"/>
  <c r="AX106" i="45"/>
  <c r="AF106" i="45"/>
  <c r="BD106" i="45"/>
  <c r="AJ106" i="45"/>
  <c r="K106" i="45"/>
  <c r="AV106" i="45"/>
  <c r="BB106" i="45"/>
  <c r="BE106" i="45"/>
  <c r="AE106" i="45"/>
  <c r="AN106" i="45"/>
  <c r="N106" i="45"/>
  <c r="W106" i="45"/>
  <c r="AO106" i="45"/>
  <c r="BF106" i="45"/>
  <c r="AK106" i="45"/>
  <c r="BE151" i="57"/>
  <c r="O151" i="57"/>
  <c r="AW151" i="57"/>
  <c r="V151" i="57"/>
  <c r="AF151" i="57"/>
  <c r="BD151" i="57"/>
  <c r="BA151" i="57"/>
  <c r="AV219" i="75"/>
  <c r="R219" i="75"/>
  <c r="AX219" i="75"/>
  <c r="AF219" i="75"/>
  <c r="AX149" i="57"/>
  <c r="AV149" i="57"/>
  <c r="AS149" i="57"/>
  <c r="BE149" i="57"/>
  <c r="J149" i="58"/>
  <c r="X149" i="58"/>
  <c r="K149" i="58"/>
  <c r="R149" i="58"/>
  <c r="AX151" i="56"/>
  <c r="AV151" i="56"/>
  <c r="AF151" i="56"/>
  <c r="AB151" i="56"/>
  <c r="J151" i="56"/>
  <c r="BD151" i="56"/>
  <c r="AA151" i="56"/>
  <c r="L151" i="56"/>
  <c r="S151" i="56"/>
  <c r="AG151" i="56"/>
  <c r="AE151" i="56"/>
  <c r="V151" i="56"/>
  <c r="O151" i="56"/>
  <c r="K151" i="56"/>
  <c r="AJ151" i="56"/>
  <c r="AW151" i="56"/>
  <c r="P151" i="56"/>
  <c r="AR151" i="56"/>
  <c r="AX318" i="75"/>
  <c r="BE318" i="75"/>
  <c r="AA53" i="53"/>
  <c r="P53" i="53"/>
  <c r="S53" i="53"/>
  <c r="W53" i="53"/>
  <c r="N53" i="53"/>
  <c r="BA53" i="53"/>
  <c r="O53" i="53"/>
  <c r="AK53" i="53"/>
  <c r="R53" i="53"/>
  <c r="T53" i="53"/>
  <c r="J53" i="53"/>
  <c r="AR53" i="53"/>
  <c r="BE53" i="53"/>
  <c r="AT76" i="57"/>
  <c r="X76" i="57"/>
  <c r="R159" i="57"/>
  <c r="AK159" i="57"/>
  <c r="AK64" i="56"/>
  <c r="P64" i="56"/>
  <c r="N19" i="44"/>
  <c r="AB19" i="44"/>
  <c r="AW257" i="75"/>
  <c r="AX257" i="75"/>
  <c r="O257" i="75"/>
  <c r="P257" i="75"/>
  <c r="AB257" i="75"/>
  <c r="AZ257" i="75"/>
  <c r="AK257" i="75"/>
  <c r="X257" i="75"/>
  <c r="BF257" i="75"/>
  <c r="BA257" i="75"/>
  <c r="R257" i="75"/>
  <c r="S257" i="75"/>
  <c r="AT257" i="75"/>
  <c r="AO257" i="75"/>
  <c r="L257" i="75"/>
  <c r="AS257" i="75"/>
  <c r="K257" i="75"/>
  <c r="AN257" i="75"/>
  <c r="AC257" i="75"/>
  <c r="AF257" i="75"/>
  <c r="BD257" i="75"/>
  <c r="T257" i="75"/>
  <c r="AG257" i="75"/>
  <c r="AI58" i="44"/>
  <c r="BE58" i="44"/>
  <c r="AV54" i="57"/>
  <c r="AX54" i="57"/>
  <c r="J186" i="24"/>
  <c r="Q197" i="24"/>
  <c r="R197" i="24" s="1"/>
  <c r="P250" i="75"/>
  <c r="V250" i="75"/>
  <c r="AE250" i="75"/>
  <c r="AW250" i="75"/>
  <c r="O250" i="75"/>
  <c r="AT250" i="75"/>
  <c r="AQ191" i="56"/>
  <c r="W21" i="75"/>
  <c r="AK21" i="75"/>
  <c r="AW72" i="53"/>
  <c r="O72" i="53"/>
  <c r="AC70" i="45"/>
  <c r="S70" i="45"/>
  <c r="AJ70" i="45"/>
  <c r="AK70" i="45"/>
  <c r="AT87" i="75"/>
  <c r="AC87" i="75"/>
  <c r="O87" i="75"/>
  <c r="AX87" i="75"/>
  <c r="AE87" i="75"/>
  <c r="BC194" i="45"/>
  <c r="AU193" i="57"/>
  <c r="AD191" i="45"/>
  <c r="AI72" i="44"/>
  <c r="AN72" i="44"/>
  <c r="R72" i="44"/>
  <c r="AJ72" i="44"/>
  <c r="V72" i="44"/>
  <c r="AY196" i="57"/>
  <c r="Q56" i="57"/>
  <c r="AP191" i="45"/>
  <c r="AR115" i="75"/>
  <c r="AG115" i="75"/>
  <c r="L115" i="75"/>
  <c r="J119" i="75"/>
  <c r="AI119" i="75"/>
  <c r="K190" i="75"/>
  <c r="BD190" i="75"/>
  <c r="AD94" i="75"/>
  <c r="AP131" i="75"/>
  <c r="Q191" i="45"/>
  <c r="M191" i="45"/>
  <c r="AA89" i="75"/>
  <c r="S89" i="75"/>
  <c r="AW89" i="75"/>
  <c r="AB89" i="75"/>
  <c r="AX89" i="75"/>
  <c r="W89" i="75"/>
  <c r="AC89" i="75"/>
  <c r="AR89" i="75"/>
  <c r="AV89" i="75"/>
  <c r="AS89" i="75"/>
  <c r="O89" i="75"/>
  <c r="BB89" i="75"/>
  <c r="V89" i="75"/>
  <c r="AE89" i="75"/>
  <c r="AN89" i="75"/>
  <c r="T89" i="75"/>
  <c r="BF89" i="75"/>
  <c r="AT89" i="75"/>
  <c r="BE89" i="75"/>
  <c r="AZ89" i="75"/>
  <c r="AT85" i="75"/>
  <c r="AO85" i="75"/>
  <c r="AB85" i="75"/>
  <c r="BE63" i="53"/>
  <c r="AK63" i="53"/>
  <c r="BF35" i="53"/>
  <c r="AG35" i="53"/>
  <c r="AN97" i="45"/>
  <c r="AM97" i="45"/>
  <c r="AB97" i="45"/>
  <c r="BD97" i="45"/>
  <c r="R97" i="45"/>
  <c r="AB97" i="57"/>
  <c r="AT97" i="57"/>
  <c r="P97" i="57"/>
  <c r="AI97" i="57"/>
  <c r="O85" i="58"/>
  <c r="O35" i="53"/>
  <c r="BD35" i="53"/>
  <c r="AB35" i="53"/>
  <c r="AX35" i="53"/>
  <c r="BF97" i="45"/>
  <c r="W97" i="45"/>
  <c r="AW97" i="45"/>
  <c r="J97" i="45"/>
  <c r="X97" i="45"/>
  <c r="S97" i="45"/>
  <c r="AE97" i="45"/>
  <c r="AF97" i="45"/>
  <c r="AR97" i="45"/>
  <c r="BD97" i="57"/>
  <c r="J97" i="57"/>
  <c r="X97" i="57"/>
  <c r="S97" i="57"/>
  <c r="AE97" i="57"/>
  <c r="AF97" i="57"/>
  <c r="AS97" i="57"/>
  <c r="AX97" i="57"/>
  <c r="BB97" i="57"/>
  <c r="AE85" i="58"/>
  <c r="AV85" i="58"/>
  <c r="N63" i="53"/>
  <c r="AE207" i="75"/>
  <c r="AR207" i="75"/>
  <c r="AT207" i="75"/>
  <c r="J207" i="75"/>
  <c r="AK207" i="75"/>
  <c r="V207" i="75"/>
  <c r="S207" i="75"/>
  <c r="AN207" i="75"/>
  <c r="AX207" i="75"/>
  <c r="AJ143" i="53"/>
  <c r="AN143" i="53"/>
  <c r="K143" i="53"/>
  <c r="N143" i="53"/>
  <c r="AB143" i="53"/>
  <c r="BD143" i="53"/>
  <c r="W137" i="44"/>
  <c r="X137" i="44"/>
  <c r="AZ137" i="44"/>
  <c r="N137" i="44"/>
  <c r="AV137" i="44"/>
  <c r="J137" i="44"/>
  <c r="AW137" i="56"/>
  <c r="AV137" i="56"/>
  <c r="BB137" i="56"/>
  <c r="AJ137" i="56"/>
  <c r="X150" i="44"/>
  <c r="AT150" i="44"/>
  <c r="AA29" i="58"/>
  <c r="BA29" i="58"/>
  <c r="N99" i="44"/>
  <c r="L99" i="44"/>
  <c r="AI99" i="44"/>
  <c r="P53" i="57"/>
  <c r="AS53" i="57"/>
  <c r="AE53" i="57"/>
  <c r="AS53" i="56"/>
  <c r="AB53" i="56"/>
  <c r="H368" i="75"/>
  <c r="BE369" i="75"/>
  <c r="AZ270" i="75"/>
  <c r="AA270" i="75"/>
  <c r="AB270" i="75"/>
  <c r="BB270" i="75"/>
  <c r="AF270" i="75"/>
  <c r="AV270" i="75"/>
  <c r="AY270" i="75" s="1"/>
  <c r="BA270" i="75"/>
  <c r="AS270" i="75"/>
  <c r="W270" i="75"/>
  <c r="J270" i="75"/>
  <c r="AC270" i="75"/>
  <c r="BE270" i="75"/>
  <c r="S270" i="75"/>
  <c r="K270" i="75"/>
  <c r="BF270" i="75"/>
  <c r="AO270" i="75"/>
  <c r="BD270" i="75"/>
  <c r="V270" i="75"/>
  <c r="AI22" i="58"/>
  <c r="O22" i="58"/>
  <c r="P22" i="58"/>
  <c r="BB22" i="58"/>
  <c r="BE22" i="58"/>
  <c r="AJ22" i="58"/>
  <c r="BD22" i="58"/>
  <c r="AS22" i="58"/>
  <c r="T22" i="58"/>
  <c r="AT22" i="58"/>
  <c r="AN22" i="58"/>
  <c r="AK22" i="58"/>
  <c r="S22" i="58"/>
  <c r="AW22" i="58"/>
  <c r="L22" i="58"/>
  <c r="AG22" i="58"/>
  <c r="AA22" i="58"/>
  <c r="N22" i="58"/>
  <c r="AJ22" i="32"/>
  <c r="AZ22" i="32"/>
  <c r="AR22" i="32"/>
  <c r="P22" i="32"/>
  <c r="X22" i="32"/>
  <c r="AX22" i="32"/>
  <c r="R22" i="32"/>
  <c r="AI22" i="32"/>
  <c r="J22" i="32"/>
  <c r="AA22" i="32"/>
  <c r="N22" i="32"/>
  <c r="W22" i="32"/>
  <c r="BB22" i="32"/>
  <c r="AN22" i="32"/>
  <c r="AE22" i="32"/>
  <c r="AB22" i="32"/>
  <c r="AW22" i="32"/>
  <c r="V22" i="32"/>
  <c r="AG246" i="75"/>
  <c r="AK246" i="75"/>
  <c r="AA246" i="75"/>
  <c r="AF246" i="75"/>
  <c r="T367" i="75"/>
  <c r="T366" i="75" s="1"/>
  <c r="K367" i="75"/>
  <c r="K366" i="75" s="1"/>
  <c r="AJ367" i="75"/>
  <c r="AJ366" i="75" s="1"/>
  <c r="AA367" i="75"/>
  <c r="AA366" i="75" s="1"/>
  <c r="AV367" i="75"/>
  <c r="AV366" i="75" s="1"/>
  <c r="AK367" i="75"/>
  <c r="AK366" i="75" s="1"/>
  <c r="AZ367" i="75"/>
  <c r="AZ366" i="75" s="1"/>
  <c r="BA367" i="75"/>
  <c r="BA366" i="75" s="1"/>
  <c r="BE58" i="32"/>
  <c r="X58" i="32"/>
  <c r="N58" i="75"/>
  <c r="AJ58" i="75"/>
  <c r="AN58" i="75"/>
  <c r="J58" i="75"/>
  <c r="T58" i="75"/>
  <c r="AJ56" i="58"/>
  <c r="BE56" i="58"/>
  <c r="L56" i="58"/>
  <c r="AX56" i="58"/>
  <c r="X56" i="58"/>
  <c r="AG56" i="58"/>
  <c r="AK56" i="58"/>
  <c r="AI56" i="58"/>
  <c r="AN56" i="44"/>
  <c r="AC56" i="44"/>
  <c r="L56" i="44"/>
  <c r="AM56" i="44"/>
  <c r="BF56" i="44"/>
  <c r="K56" i="44"/>
  <c r="J56" i="44"/>
  <c r="AM91" i="75"/>
  <c r="AF91" i="75"/>
  <c r="BE51" i="57"/>
  <c r="R51" i="57"/>
  <c r="AE51" i="57"/>
  <c r="AX51" i="57"/>
  <c r="AC51" i="57"/>
  <c r="AB51" i="57"/>
  <c r="AF35" i="53"/>
  <c r="AJ35" i="53"/>
  <c r="AC35" i="53"/>
  <c r="P97" i="45"/>
  <c r="AK97" i="45"/>
  <c r="AX97" i="45"/>
  <c r="L97" i="45"/>
  <c r="AM97" i="57"/>
  <c r="BE97" i="57"/>
  <c r="L97" i="57"/>
  <c r="W97" i="57"/>
  <c r="AK97" i="57"/>
  <c r="AI85" i="58"/>
  <c r="AO35" i="53"/>
  <c r="AZ35" i="53"/>
  <c r="AM35" i="53"/>
  <c r="AK35" i="53"/>
  <c r="AV97" i="45"/>
  <c r="V97" i="45"/>
  <c r="T97" i="45"/>
  <c r="K97" i="45"/>
  <c r="AA97" i="45"/>
  <c r="AO97" i="45"/>
  <c r="AJ97" i="45"/>
  <c r="BB97" i="45"/>
  <c r="V97" i="57"/>
  <c r="K97" i="57"/>
  <c r="AA97" i="57"/>
  <c r="AO97" i="57"/>
  <c r="AJ97" i="57"/>
  <c r="AV97" i="57"/>
  <c r="AZ97" i="57"/>
  <c r="R97" i="57"/>
  <c r="J85" i="58"/>
  <c r="AK85" i="58"/>
  <c r="AJ63" i="53"/>
  <c r="BE202" i="75"/>
  <c r="L202" i="75"/>
  <c r="O214" i="75"/>
  <c r="BA214" i="75"/>
  <c r="AX50" i="32"/>
  <c r="K50" i="32"/>
  <c r="AL187" i="45"/>
  <c r="P51" i="44"/>
  <c r="AA51" i="44"/>
  <c r="AM159" i="57"/>
  <c r="AA159" i="57"/>
  <c r="BG193" i="53"/>
  <c r="BE19" i="57"/>
  <c r="K19" i="57"/>
  <c r="J19" i="57"/>
  <c r="O19" i="57"/>
  <c r="W19" i="57"/>
  <c r="BB19" i="57"/>
  <c r="S19" i="57"/>
  <c r="BA19" i="57"/>
  <c r="AF19" i="57"/>
  <c r="AB72" i="44"/>
  <c r="AZ72" i="44"/>
  <c r="AG72" i="44"/>
  <c r="AC72" i="44"/>
  <c r="AV72" i="44"/>
  <c r="X72" i="44"/>
  <c r="AX72" i="44"/>
  <c r="L72" i="44"/>
  <c r="BD72" i="44"/>
  <c r="AW72" i="44"/>
  <c r="BA72" i="44"/>
  <c r="W72" i="44"/>
  <c r="AO72" i="44"/>
  <c r="AS72" i="44"/>
  <c r="AE72" i="44"/>
  <c r="P72" i="44"/>
  <c r="AR72" i="44"/>
  <c r="AK72" i="44"/>
  <c r="AA72" i="44"/>
  <c r="N72" i="44"/>
  <c r="BE72" i="44"/>
  <c r="O72" i="44"/>
  <c r="AM72" i="44"/>
  <c r="K72" i="44"/>
  <c r="BF72" i="44"/>
  <c r="J72" i="44"/>
  <c r="L21" i="57"/>
  <c r="W21" i="57"/>
  <c r="BE21" i="57"/>
  <c r="AS21" i="57"/>
  <c r="AN21" i="57"/>
  <c r="J21" i="57"/>
  <c r="AE21" i="57"/>
  <c r="N21" i="57"/>
  <c r="AK21" i="57"/>
  <c r="BF21" i="57"/>
  <c r="AX21" i="57"/>
  <c r="BA21" i="57"/>
  <c r="AC21" i="57"/>
  <c r="S21" i="57"/>
  <c r="BD21" i="57"/>
  <c r="T21" i="57"/>
  <c r="K21" i="57"/>
  <c r="AI21" i="57"/>
  <c r="P21" i="57"/>
  <c r="AR21" i="57"/>
  <c r="AU21" i="57" s="1"/>
  <c r="R21" i="57"/>
  <c r="X21" i="57"/>
  <c r="AW21" i="57"/>
  <c r="AB21" i="57"/>
  <c r="AO21" i="57"/>
  <c r="AG21" i="57"/>
  <c r="O21" i="57"/>
  <c r="V21" i="57"/>
  <c r="AA319" i="75"/>
  <c r="W319" i="75"/>
  <c r="T319" i="75"/>
  <c r="BE319" i="75"/>
  <c r="S319" i="75"/>
  <c r="N319" i="75"/>
  <c r="AF319" i="75"/>
  <c r="AC319" i="75"/>
  <c r="AV319" i="75"/>
  <c r="BD319" i="75"/>
  <c r="AI319" i="75"/>
  <c r="AE319" i="75"/>
  <c r="BB319" i="75"/>
  <c r="AN319" i="75"/>
  <c r="R319" i="75"/>
  <c r="BA319" i="75"/>
  <c r="AX319" i="75"/>
  <c r="AK319" i="75"/>
  <c r="AT319" i="75"/>
  <c r="X319" i="75"/>
  <c r="L319" i="75"/>
  <c r="AO319" i="75"/>
  <c r="AT64" i="56"/>
  <c r="AM64" i="56"/>
  <c r="AI64" i="56"/>
  <c r="BE64" i="56"/>
  <c r="AZ72" i="58"/>
  <c r="J72" i="58"/>
  <c r="V72" i="58"/>
  <c r="V256" i="75"/>
  <c r="AM256" i="75"/>
  <c r="AE256" i="75"/>
  <c r="AO256" i="75"/>
  <c r="AR256" i="75"/>
  <c r="AC256" i="75"/>
  <c r="AZ256" i="75"/>
  <c r="S159" i="58"/>
  <c r="BE159" i="58"/>
  <c r="BA159" i="58"/>
  <c r="BF159" i="58"/>
  <c r="AX159" i="58"/>
  <c r="AB159" i="58"/>
  <c r="AG159" i="58"/>
  <c r="BD159" i="58"/>
  <c r="O159" i="58"/>
  <c r="BB159" i="58"/>
  <c r="AZ159" i="58"/>
  <c r="AV159" i="58"/>
  <c r="AN159" i="58"/>
  <c r="AA159" i="58"/>
  <c r="N159" i="58"/>
  <c r="AW159" i="58"/>
  <c r="AS159" i="58"/>
  <c r="AF159" i="58"/>
  <c r="AA54" i="32"/>
  <c r="AM54" i="32"/>
  <c r="S54" i="32"/>
  <c r="AO54" i="32"/>
  <c r="BF54" i="32"/>
  <c r="AN54" i="32"/>
  <c r="AC54" i="32"/>
  <c r="AK54" i="32"/>
  <c r="AE54" i="32"/>
  <c r="AV54" i="32"/>
  <c r="V54" i="32"/>
  <c r="AB54" i="32"/>
  <c r="BD54" i="32"/>
  <c r="R54" i="32"/>
  <c r="AF54" i="32"/>
  <c r="AJ54" i="32"/>
  <c r="BA54" i="32"/>
  <c r="T54" i="32"/>
  <c r="O54" i="32"/>
  <c r="N54" i="32"/>
  <c r="AI54" i="32"/>
  <c r="AW54" i="32"/>
  <c r="P54" i="32"/>
  <c r="AH193" i="53"/>
  <c r="AI87" i="75"/>
  <c r="AV87" i="75"/>
  <c r="S87" i="75"/>
  <c r="J87" i="75"/>
  <c r="AG87" i="75"/>
  <c r="V87" i="75"/>
  <c r="AN87" i="75"/>
  <c r="AS87" i="75"/>
  <c r="BD87" i="75"/>
  <c r="AA87" i="75"/>
  <c r="X87" i="75"/>
  <c r="AR87" i="75"/>
  <c r="AU195" i="58"/>
  <c r="BG195" i="45"/>
  <c r="AX21" i="58"/>
  <c r="AB21" i="58"/>
  <c r="AF21" i="58"/>
  <c r="AE21" i="58"/>
  <c r="BF21" i="58"/>
  <c r="AW21" i="58"/>
  <c r="V21" i="58"/>
  <c r="O21" i="58"/>
  <c r="BD21" i="58"/>
  <c r="R21" i="58"/>
  <c r="AR21" i="58"/>
  <c r="P21" i="58"/>
  <c r="AC21" i="58"/>
  <c r="BB21" i="58"/>
  <c r="J59" i="32"/>
  <c r="BA59" i="32"/>
  <c r="AZ59" i="32"/>
  <c r="T59" i="32"/>
  <c r="AB59" i="32"/>
  <c r="AF59" i="32"/>
  <c r="BD59" i="32"/>
  <c r="X59" i="32"/>
  <c r="AX59" i="32"/>
  <c r="S59" i="32"/>
  <c r="AA59" i="32"/>
  <c r="AI59" i="32"/>
  <c r="BB59" i="32"/>
  <c r="N59" i="32"/>
  <c r="AC59" i="32"/>
  <c r="AM59" i="32"/>
  <c r="K59" i="32"/>
  <c r="BE302" i="75"/>
  <c r="N302" i="75"/>
  <c r="K302" i="75"/>
  <c r="X302" i="75"/>
  <c r="O302" i="75"/>
  <c r="AK72" i="45"/>
  <c r="BB72" i="45"/>
  <c r="AM72" i="45"/>
  <c r="P72" i="45"/>
  <c r="O72" i="45"/>
  <c r="AA72" i="45"/>
  <c r="X72" i="45"/>
  <c r="AE72" i="45"/>
  <c r="AO72" i="45"/>
  <c r="AR72" i="45"/>
  <c r="BE72" i="45"/>
  <c r="O165" i="45"/>
  <c r="BE165" i="45"/>
  <c r="AN165" i="45"/>
  <c r="L165" i="45"/>
  <c r="K165" i="45"/>
  <c r="BA165" i="45"/>
  <c r="AF165" i="45"/>
  <c r="AT165" i="45"/>
  <c r="S165" i="45"/>
  <c r="AR165" i="45"/>
  <c r="BD165" i="45"/>
  <c r="AJ165" i="45"/>
  <c r="AO165" i="45"/>
  <c r="AZ165" i="45"/>
  <c r="AU70" i="44"/>
  <c r="U195" i="44"/>
  <c r="Y195" i="58"/>
  <c r="M195" i="57"/>
  <c r="M195" i="56"/>
  <c r="AD195" i="45"/>
  <c r="U196" i="45"/>
  <c r="BH351" i="75"/>
  <c r="AL195" i="32"/>
  <c r="AD187" i="32"/>
  <c r="AP187" i="32"/>
  <c r="M189" i="44"/>
  <c r="M187" i="45"/>
  <c r="AP187" i="45"/>
  <c r="U191" i="44"/>
  <c r="Y357" i="75"/>
  <c r="Y356" i="75" s="1"/>
  <c r="AH126" i="75"/>
  <c r="BG191" i="58"/>
  <c r="H148" i="58"/>
  <c r="H19" i="24"/>
  <c r="Q187" i="45"/>
  <c r="AH191" i="58"/>
  <c r="BG191" i="44"/>
  <c r="AP191" i="44"/>
  <c r="W103" i="75"/>
  <c r="O103" i="75"/>
  <c r="L103" i="75"/>
  <c r="AR103" i="75"/>
  <c r="AJ103" i="75"/>
  <c r="S103" i="75"/>
  <c r="AS103" i="75"/>
  <c r="X103" i="75"/>
  <c r="BE103" i="75"/>
  <c r="K103" i="75"/>
  <c r="AB103" i="75"/>
  <c r="AT103" i="75"/>
  <c r="BF103" i="75"/>
  <c r="BB103" i="75"/>
  <c r="BA103" i="75"/>
  <c r="AN103" i="75"/>
  <c r="AW103" i="75"/>
  <c r="V103" i="75"/>
  <c r="AM164" i="75"/>
  <c r="P164" i="75"/>
  <c r="AE164" i="75"/>
  <c r="X164" i="75"/>
  <c r="P116" i="75"/>
  <c r="BF116" i="75"/>
  <c r="AV116" i="75"/>
  <c r="AF116" i="75"/>
  <c r="R116" i="75"/>
  <c r="W116" i="75"/>
  <c r="AE116" i="75"/>
  <c r="AC116" i="75"/>
  <c r="AA116" i="75"/>
  <c r="AN116" i="75"/>
  <c r="AJ116" i="75"/>
  <c r="AT116" i="75"/>
  <c r="AR116" i="75"/>
  <c r="S116" i="75"/>
  <c r="AK116" i="75"/>
  <c r="AS116" i="75"/>
  <c r="X116" i="75"/>
  <c r="V116" i="75"/>
  <c r="T116" i="75"/>
  <c r="AB116" i="75"/>
  <c r="AO116" i="75"/>
  <c r="O116" i="75"/>
  <c r="AI116" i="75"/>
  <c r="AL116" i="75" s="1"/>
  <c r="AX116" i="75"/>
  <c r="BB116" i="75"/>
  <c r="AM116" i="75"/>
  <c r="N116" i="75"/>
  <c r="BA116" i="75"/>
  <c r="BD116" i="75"/>
  <c r="AW116" i="75"/>
  <c r="BE116" i="75"/>
  <c r="L116" i="75"/>
  <c r="AG116" i="75"/>
  <c r="K116" i="75"/>
  <c r="J116" i="75"/>
  <c r="AZ116" i="75"/>
  <c r="AR21" i="56"/>
  <c r="AZ21" i="56"/>
  <c r="AF21" i="56"/>
  <c r="BF21" i="56"/>
  <c r="AB213" i="44"/>
  <c r="AB212" i="44" s="1"/>
  <c r="AR213" i="44"/>
  <c r="AR212" i="44" s="1"/>
  <c r="BB213" i="44"/>
  <c r="BB212" i="44" s="1"/>
  <c r="AO213" i="44"/>
  <c r="AH194" i="45"/>
  <c r="BE59" i="57"/>
  <c r="AF59" i="57"/>
  <c r="J59" i="57"/>
  <c r="O59" i="57"/>
  <c r="W59" i="57"/>
  <c r="AZ59" i="57"/>
  <c r="AO59" i="57"/>
  <c r="N59" i="57"/>
  <c r="L59" i="57"/>
  <c r="AS59" i="57"/>
  <c r="V59" i="57"/>
  <c r="T59" i="57"/>
  <c r="R59" i="57"/>
  <c r="X59" i="57"/>
  <c r="S59" i="57"/>
  <c r="AT59" i="57"/>
  <c r="K59" i="57"/>
  <c r="AJ59" i="57"/>
  <c r="AN59" i="57"/>
  <c r="P59" i="57"/>
  <c r="AA59" i="57"/>
  <c r="AB59" i="57"/>
  <c r="AE59" i="57"/>
  <c r="AM59" i="57"/>
  <c r="BD59" i="57"/>
  <c r="BA59" i="57"/>
  <c r="AC59" i="57"/>
  <c r="AR59" i="57"/>
  <c r="AI59" i="57"/>
  <c r="AV59" i="57"/>
  <c r="AG59" i="57"/>
  <c r="AX59" i="57"/>
  <c r="AW59" i="57"/>
  <c r="AK59" i="57"/>
  <c r="AM363" i="75"/>
  <c r="AM360" i="75" s="1"/>
  <c r="AN363" i="75"/>
  <c r="AN360" i="75" s="1"/>
  <c r="AO363" i="75"/>
  <c r="AO360" i="75" s="1"/>
  <c r="AR363" i="75"/>
  <c r="AR360" i="75" s="1"/>
  <c r="AS363" i="75"/>
  <c r="AS360" i="75" s="1"/>
  <c r="AT363" i="75"/>
  <c r="AT360" i="75" s="1"/>
  <c r="S363" i="75"/>
  <c r="S360" i="75" s="1"/>
  <c r="BD363" i="75"/>
  <c r="BD360" i="75" s="1"/>
  <c r="R363" i="75"/>
  <c r="R360" i="75" s="1"/>
  <c r="K363" i="75"/>
  <c r="K360" i="75" s="1"/>
  <c r="AE363" i="75"/>
  <c r="AE360" i="75" s="1"/>
  <c r="X363" i="75"/>
  <c r="X360" i="75" s="1"/>
  <c r="AG363" i="75"/>
  <c r="AG360" i="75" s="1"/>
  <c r="AB363" i="75"/>
  <c r="AB360" i="75" s="1"/>
  <c r="AI363" i="75"/>
  <c r="AI360" i="75" s="1"/>
  <c r="AF363" i="75"/>
  <c r="AF360" i="75" s="1"/>
  <c r="AW363" i="75"/>
  <c r="AW360" i="75" s="1"/>
  <c r="AV363" i="75"/>
  <c r="AV360" i="75" s="1"/>
  <c r="BA363" i="75"/>
  <c r="BA360" i="75" s="1"/>
  <c r="BE363" i="75"/>
  <c r="BE360" i="75" s="1"/>
  <c r="V363" i="75"/>
  <c r="V360" i="75" s="1"/>
  <c r="T363" i="75"/>
  <c r="T360" i="75" s="1"/>
  <c r="J363" i="75"/>
  <c r="J360" i="75" s="1"/>
  <c r="BF363" i="75"/>
  <c r="BF360" i="75" s="1"/>
  <c r="W363" i="75"/>
  <c r="W360" i="75" s="1"/>
  <c r="AA363" i="75"/>
  <c r="AA360" i="75" s="1"/>
  <c r="AK363" i="75"/>
  <c r="AK360" i="75" s="1"/>
  <c r="AX363" i="75"/>
  <c r="AX360" i="75" s="1"/>
  <c r="AZ363" i="75"/>
  <c r="AZ360" i="75" s="1"/>
  <c r="BB363" i="75"/>
  <c r="BB360" i="75" s="1"/>
  <c r="AC363" i="75"/>
  <c r="AC360" i="75" s="1"/>
  <c r="O363" i="75"/>
  <c r="O360" i="75" s="1"/>
  <c r="AJ363" i="75"/>
  <c r="AJ360" i="75" s="1"/>
  <c r="P363" i="75"/>
  <c r="P360" i="75" s="1"/>
  <c r="N363" i="75"/>
  <c r="N360" i="75" s="1"/>
  <c r="L363" i="75"/>
  <c r="L360" i="75" s="1"/>
  <c r="H360" i="75"/>
  <c r="P112" i="75"/>
  <c r="BF112" i="75"/>
  <c r="AV112" i="75"/>
  <c r="AF112" i="75"/>
  <c r="R112" i="75"/>
  <c r="W112" i="75"/>
  <c r="AE112" i="75"/>
  <c r="AC112" i="75"/>
  <c r="AA112" i="75"/>
  <c r="X112" i="75"/>
  <c r="N112" i="75"/>
  <c r="BD112" i="75"/>
  <c r="AT112" i="75"/>
  <c r="AB112" i="75"/>
  <c r="AG112" i="75"/>
  <c r="AM112" i="75"/>
  <c r="AK112" i="75"/>
  <c r="AI112" i="75"/>
  <c r="AW134" i="32"/>
  <c r="AV134" i="32"/>
  <c r="AZ134" i="32"/>
  <c r="S134" i="32"/>
  <c r="AC134" i="32"/>
  <c r="O153" i="58"/>
  <c r="AN153" i="58"/>
  <c r="AV153" i="58"/>
  <c r="K153" i="58"/>
  <c r="S153" i="58"/>
  <c r="AR163" i="32"/>
  <c r="N163" i="32"/>
  <c r="AC163" i="32"/>
  <c r="AN163" i="32"/>
  <c r="S33" i="32"/>
  <c r="N33" i="32"/>
  <c r="AS33" i="32"/>
  <c r="BB33" i="32"/>
  <c r="AW33" i="32"/>
  <c r="BB79" i="53"/>
  <c r="X79" i="53"/>
  <c r="AJ79" i="53"/>
  <c r="AS79" i="53"/>
  <c r="BD79" i="53"/>
  <c r="AF163" i="45"/>
  <c r="AO163" i="45"/>
  <c r="AI87" i="53"/>
  <c r="AM87" i="53"/>
  <c r="AX87" i="53"/>
  <c r="T87" i="53"/>
  <c r="BA93" i="57"/>
  <c r="J93" i="57"/>
  <c r="S93" i="57"/>
  <c r="AO93" i="57"/>
  <c r="AK133" i="32"/>
  <c r="P162" i="32"/>
  <c r="S118" i="45"/>
  <c r="N118" i="45"/>
  <c r="AA118" i="45"/>
  <c r="BA118" i="45"/>
  <c r="K118" i="45"/>
  <c r="BB85" i="58"/>
  <c r="W85" i="58"/>
  <c r="P85" i="58"/>
  <c r="AM85" i="58"/>
  <c r="O87" i="44"/>
  <c r="X87" i="44"/>
  <c r="AW87" i="44"/>
  <c r="BF87" i="44"/>
  <c r="AI35" i="44"/>
  <c r="K133" i="57"/>
  <c r="W133" i="57"/>
  <c r="H18" i="56"/>
  <c r="N20" i="56"/>
  <c r="AW20" i="56"/>
  <c r="BE207" i="57"/>
  <c r="W207" i="57"/>
  <c r="AM213" i="44"/>
  <c r="AM212" i="44" s="1"/>
  <c r="AS112" i="75"/>
  <c r="L112" i="75"/>
  <c r="BF59" i="57"/>
  <c r="BC191" i="53"/>
  <c r="AK109" i="56"/>
  <c r="AN109" i="56"/>
  <c r="AZ109" i="56"/>
  <c r="AM109" i="56"/>
  <c r="AA109" i="56"/>
  <c r="W109" i="56"/>
  <c r="T109" i="56"/>
  <c r="BD109" i="56"/>
  <c r="BB109" i="56"/>
  <c r="O109" i="56"/>
  <c r="BF109" i="56"/>
  <c r="L109" i="56"/>
  <c r="S109" i="56"/>
  <c r="AF109" i="56"/>
  <c r="AI109" i="56"/>
  <c r="V109" i="56"/>
  <c r="AS109" i="56"/>
  <c r="AO109" i="56"/>
  <c r="BE276" i="75"/>
  <c r="R276" i="75"/>
  <c r="AZ276" i="75"/>
  <c r="S276" i="75"/>
  <c r="AB276" i="75"/>
  <c r="AX276" i="75"/>
  <c r="AE276" i="75"/>
  <c r="AR276" i="75"/>
  <c r="J276" i="75"/>
  <c r="BF276" i="75"/>
  <c r="BA276" i="75"/>
  <c r="P276" i="75"/>
  <c r="O276" i="75"/>
  <c r="N276" i="75"/>
  <c r="X276" i="75"/>
  <c r="AC276" i="75"/>
  <c r="V276" i="75"/>
  <c r="AN276" i="75"/>
  <c r="AS276" i="75"/>
  <c r="AJ276" i="75"/>
  <c r="AT276" i="75"/>
  <c r="AG276" i="75"/>
  <c r="AM276" i="75"/>
  <c r="AV276" i="75"/>
  <c r="K276" i="75"/>
  <c r="AO276" i="75"/>
  <c r="L276" i="75"/>
  <c r="AW276" i="75"/>
  <c r="BD276" i="75"/>
  <c r="AK276" i="75"/>
  <c r="AF276" i="75"/>
  <c r="T276" i="75"/>
  <c r="AE159" i="44"/>
  <c r="V159" i="44"/>
  <c r="P159" i="44"/>
  <c r="N159" i="44"/>
  <c r="W159" i="44"/>
  <c r="AK159" i="44"/>
  <c r="R159" i="44"/>
  <c r="O159" i="44"/>
  <c r="T159" i="44"/>
  <c r="AJ159" i="44"/>
  <c r="AO159" i="44"/>
  <c r="AM159" i="44"/>
  <c r="AG159" i="44"/>
  <c r="X159" i="44"/>
  <c r="BB159" i="44"/>
  <c r="AW159" i="44"/>
  <c r="AS159" i="44"/>
  <c r="AZ159" i="44"/>
  <c r="BF159" i="44"/>
  <c r="AX159" i="44"/>
  <c r="AR159" i="44"/>
  <c r="AI159" i="44"/>
  <c r="AL159" i="44" s="1"/>
  <c r="AV159" i="44"/>
  <c r="BA159" i="44"/>
  <c r="AB159" i="44"/>
  <c r="L159" i="44"/>
  <c r="AC159" i="44"/>
  <c r="BD159" i="44"/>
  <c r="J159" i="44"/>
  <c r="AN159" i="44"/>
  <c r="AF159" i="44"/>
  <c r="J21" i="75"/>
  <c r="AA21" i="75"/>
  <c r="L21" i="75"/>
  <c r="R21" i="75"/>
  <c r="AI21" i="75"/>
  <c r="AR21" i="75"/>
  <c r="AB21" i="75"/>
  <c r="AS21" i="75"/>
  <c r="AN21" i="75"/>
  <c r="AZ21" i="75"/>
  <c r="AE21" i="75"/>
  <c r="V21" i="75"/>
  <c r="P21" i="75"/>
  <c r="AM21" i="75"/>
  <c r="S21" i="75"/>
  <c r="X21" i="75"/>
  <c r="BA21" i="75"/>
  <c r="K21" i="75"/>
  <c r="AC21" i="75"/>
  <c r="BF21" i="75"/>
  <c r="BE21" i="75"/>
  <c r="AW21" i="75"/>
  <c r="T21" i="75"/>
  <c r="AG21" i="75"/>
  <c r="AV21" i="75"/>
  <c r="AT21" i="75"/>
  <c r="BB21" i="75"/>
  <c r="AK59" i="45"/>
  <c r="AB59" i="45"/>
  <c r="T59" i="45"/>
  <c r="BF59" i="45"/>
  <c r="AG59" i="45"/>
  <c r="S59" i="45"/>
  <c r="J59" i="45"/>
  <c r="V59" i="45"/>
  <c r="AS59" i="45"/>
  <c r="N59" i="45"/>
  <c r="AZ59" i="45"/>
  <c r="AI59" i="45"/>
  <c r="W59" i="45"/>
  <c r="L59" i="45"/>
  <c r="AX59" i="45"/>
  <c r="AE59" i="45"/>
  <c r="AO59" i="45"/>
  <c r="AF59" i="45"/>
  <c r="AT59" i="45"/>
  <c r="R59" i="45"/>
  <c r="AC59" i="45"/>
  <c r="AA59" i="45"/>
  <c r="AM59" i="45"/>
  <c r="BA59" i="45"/>
  <c r="AJ59" i="45"/>
  <c r="AW59" i="45"/>
  <c r="BB59" i="45"/>
  <c r="BE59" i="45"/>
  <c r="AN59" i="45"/>
  <c r="BD59" i="45"/>
  <c r="AV59" i="45"/>
  <c r="O59" i="45"/>
  <c r="AR59" i="45"/>
  <c r="X59" i="45"/>
  <c r="P59" i="45"/>
  <c r="K59" i="45"/>
  <c r="R22" i="24"/>
  <c r="Y191" i="44"/>
  <c r="AR113" i="53"/>
  <c r="AW113" i="53"/>
  <c r="AE113" i="53"/>
  <c r="BF113" i="53"/>
  <c r="AM113" i="53"/>
  <c r="O113" i="53"/>
  <c r="S113" i="53"/>
  <c r="X113" i="53"/>
  <c r="AG113" i="53"/>
  <c r="X134" i="32"/>
  <c r="AK134" i="32"/>
  <c r="AM134" i="32"/>
  <c r="AF134" i="32"/>
  <c r="AB134" i="32"/>
  <c r="N134" i="32"/>
  <c r="BD134" i="32"/>
  <c r="AX134" i="32"/>
  <c r="J134" i="32"/>
  <c r="AK153" i="58"/>
  <c r="L153" i="58"/>
  <c r="P153" i="58"/>
  <c r="AA153" i="58"/>
  <c r="AC153" i="58"/>
  <c r="BE153" i="58"/>
  <c r="AZ153" i="58"/>
  <c r="W153" i="58"/>
  <c r="BD153" i="58"/>
  <c r="AK163" i="32"/>
  <c r="AB163" i="32"/>
  <c r="BE163" i="32"/>
  <c r="AV163" i="32"/>
  <c r="L163" i="32"/>
  <c r="R163" i="32"/>
  <c r="W163" i="32"/>
  <c r="AG163" i="32"/>
  <c r="AM163" i="32"/>
  <c r="BA82" i="57"/>
  <c r="AS82" i="57"/>
  <c r="AO82" i="57"/>
  <c r="K82" i="57"/>
  <c r="BE82" i="57"/>
  <c r="AG82" i="57"/>
  <c r="W82" i="57"/>
  <c r="AE82" i="57"/>
  <c r="AA82" i="57"/>
  <c r="BB115" i="56"/>
  <c r="N115" i="56"/>
  <c r="T115" i="56"/>
  <c r="V115" i="56"/>
  <c r="AG115" i="56"/>
  <c r="AB115" i="56"/>
  <c r="AT115" i="56"/>
  <c r="BD115" i="56"/>
  <c r="BE115" i="56"/>
  <c r="X33" i="32"/>
  <c r="P33" i="32"/>
  <c r="W33" i="32"/>
  <c r="AJ33" i="32"/>
  <c r="R33" i="32"/>
  <c r="AB33" i="32"/>
  <c r="AI33" i="32"/>
  <c r="O33" i="32"/>
  <c r="T33" i="32"/>
  <c r="AW79" i="53"/>
  <c r="AR79" i="53"/>
  <c r="BF79" i="53"/>
  <c r="N79" i="53"/>
  <c r="O79" i="53"/>
  <c r="AF79" i="53"/>
  <c r="AA79" i="53"/>
  <c r="AO79" i="53"/>
  <c r="BA79" i="53"/>
  <c r="X35" i="56"/>
  <c r="AF35" i="56"/>
  <c r="AN35" i="56"/>
  <c r="AG35" i="56"/>
  <c r="AM163" i="45"/>
  <c r="AR163" i="45"/>
  <c r="BA163" i="45"/>
  <c r="K163" i="45"/>
  <c r="X87" i="53"/>
  <c r="AB87" i="53"/>
  <c r="O87" i="53"/>
  <c r="AJ87" i="53"/>
  <c r="BD87" i="53"/>
  <c r="AS87" i="53"/>
  <c r="K87" i="53"/>
  <c r="BB87" i="53"/>
  <c r="AC87" i="53"/>
  <c r="O93" i="57"/>
  <c r="AC93" i="57"/>
  <c r="AM93" i="57"/>
  <c r="AN93" i="57"/>
  <c r="AR93" i="57"/>
  <c r="BB93" i="57"/>
  <c r="N93" i="57"/>
  <c r="X93" i="57"/>
  <c r="R93" i="57"/>
  <c r="AS133" i="32"/>
  <c r="BA133" i="32"/>
  <c r="BE162" i="32"/>
  <c r="AS162" i="32"/>
  <c r="L118" i="45"/>
  <c r="AM118" i="45"/>
  <c r="BF118" i="45"/>
  <c r="J118" i="45"/>
  <c r="R118" i="45"/>
  <c r="AF118" i="45"/>
  <c r="AG118" i="45"/>
  <c r="AO118" i="45"/>
  <c r="AR118" i="45"/>
  <c r="V85" i="58"/>
  <c r="AB85" i="58"/>
  <c r="AF85" i="58"/>
  <c r="BD85" i="58"/>
  <c r="BF85" i="58"/>
  <c r="S85" i="58"/>
  <c r="AW85" i="58"/>
  <c r="L85" i="58"/>
  <c r="X85" i="58"/>
  <c r="H111" i="53"/>
  <c r="AT87" i="44"/>
  <c r="BD87" i="44"/>
  <c r="W87" i="44"/>
  <c r="R87" i="44"/>
  <c r="AB87" i="44"/>
  <c r="AC87" i="44"/>
  <c r="AM87" i="44"/>
  <c r="BE87" i="44"/>
  <c r="AZ87" i="44"/>
  <c r="AJ35" i="44"/>
  <c r="AS35" i="44"/>
  <c r="J133" i="57"/>
  <c r="S133" i="57"/>
  <c r="AX133" i="57"/>
  <c r="AF133" i="57"/>
  <c r="V153" i="45"/>
  <c r="AB153" i="45"/>
  <c r="AC153" i="45"/>
  <c r="AI153" i="45"/>
  <c r="BB153" i="45"/>
  <c r="K153" i="45"/>
  <c r="AW153" i="45"/>
  <c r="AJ153" i="45"/>
  <c r="AN153" i="45"/>
  <c r="L23" i="53"/>
  <c r="W23" i="53"/>
  <c r="AM23" i="53"/>
  <c r="AR23" i="53"/>
  <c r="N23" i="53"/>
  <c r="AC23" i="53"/>
  <c r="AN23" i="53"/>
  <c r="AK23" i="53"/>
  <c r="BE23" i="53"/>
  <c r="H18" i="53"/>
  <c r="H18" i="32"/>
  <c r="AG211" i="57"/>
  <c r="AK20" i="56"/>
  <c r="BA20" i="56"/>
  <c r="S20" i="56"/>
  <c r="AT207" i="57"/>
  <c r="AX207" i="57"/>
  <c r="BB207" i="57"/>
  <c r="AT213" i="44"/>
  <c r="AT212" i="44" s="1"/>
  <c r="X213" i="44"/>
  <c r="K112" i="75"/>
  <c r="S112" i="75"/>
  <c r="J112" i="75"/>
  <c r="AJ112" i="75"/>
  <c r="BE112" i="75"/>
  <c r="AO59" i="44"/>
  <c r="BF59" i="44"/>
  <c r="AZ59" i="44"/>
  <c r="AW109" i="56"/>
  <c r="P109" i="56"/>
  <c r="AT109" i="56"/>
  <c r="AE109" i="56"/>
  <c r="AB109" i="32"/>
  <c r="AO109" i="32"/>
  <c r="AX245" i="75"/>
  <c r="AG213" i="58"/>
  <c r="AG212" i="58" s="1"/>
  <c r="AS213" i="58"/>
  <c r="AS212" i="58" s="1"/>
  <c r="BD21" i="75"/>
  <c r="AF21" i="75"/>
  <c r="AA276" i="75"/>
  <c r="AT159" i="44"/>
  <c r="S159" i="44"/>
  <c r="AB306" i="75"/>
  <c r="BB306" i="75"/>
  <c r="O306" i="75"/>
  <c r="W106" i="58"/>
  <c r="AI106" i="58"/>
  <c r="AS106" i="58"/>
  <c r="AC106" i="58"/>
  <c r="AO106" i="58"/>
  <c r="BF106" i="58"/>
  <c r="S171" i="75"/>
  <c r="AK171" i="75"/>
  <c r="T51" i="57"/>
  <c r="J51" i="57"/>
  <c r="BF51" i="57"/>
  <c r="AV51" i="57"/>
  <c r="AF51" i="57"/>
  <c r="AI51" i="57"/>
  <c r="AN51" i="57"/>
  <c r="P51" i="57"/>
  <c r="W51" i="57"/>
  <c r="AK51" i="57"/>
  <c r="AA51" i="57"/>
  <c r="K51" i="57"/>
  <c r="X51" i="57"/>
  <c r="N51" i="57"/>
  <c r="AT51" i="57"/>
  <c r="AS51" i="57"/>
  <c r="AM51" i="57"/>
  <c r="BD51" i="57"/>
  <c r="AR51" i="57"/>
  <c r="AJ51" i="57"/>
  <c r="O51" i="57"/>
  <c r="BA51" i="57"/>
  <c r="AW51" i="57"/>
  <c r="AO51" i="57"/>
  <c r="S51" i="57"/>
  <c r="U51" i="57" s="1"/>
  <c r="AZ51" i="57"/>
  <c r="V51" i="57"/>
  <c r="U194" i="45"/>
  <c r="N85" i="75"/>
  <c r="AK85" i="75"/>
  <c r="R85" i="75"/>
  <c r="AF85" i="75"/>
  <c r="AG85" i="75"/>
  <c r="AB288" i="75"/>
  <c r="AC288" i="75"/>
  <c r="X288" i="75"/>
  <c r="R288" i="75"/>
  <c r="AS288" i="75"/>
  <c r="AZ288" i="75"/>
  <c r="BE211" i="32"/>
  <c r="BE210" i="32" s="1"/>
  <c r="J211" i="32"/>
  <c r="BD20" i="56"/>
  <c r="AS20" i="56"/>
  <c r="AJ20" i="56"/>
  <c r="T20" i="56"/>
  <c r="AX20" i="56"/>
  <c r="AG20" i="56"/>
  <c r="BE20" i="56"/>
  <c r="AE20" i="56"/>
  <c r="K20" i="56"/>
  <c r="AO20" i="56"/>
  <c r="AF20" i="56"/>
  <c r="R20" i="56"/>
  <c r="AV20" i="56"/>
  <c r="AC20" i="56"/>
  <c r="W20" i="56"/>
  <c r="L20" i="56"/>
  <c r="X20" i="56"/>
  <c r="BB20" i="56"/>
  <c r="AX58" i="44"/>
  <c r="AC58" i="44"/>
  <c r="AN58" i="44"/>
  <c r="R58" i="44"/>
  <c r="N58" i="44"/>
  <c r="AZ58" i="44"/>
  <c r="P58" i="44"/>
  <c r="AA58" i="44"/>
  <c r="AO58" i="44"/>
  <c r="AJ58" i="44"/>
  <c r="X58" i="44"/>
  <c r="AW58" i="44"/>
  <c r="BF58" i="44"/>
  <c r="AK58" i="44"/>
  <c r="AG58" i="44"/>
  <c r="K58" i="44"/>
  <c r="BB58" i="44"/>
  <c r="O58" i="44"/>
  <c r="J58" i="44"/>
  <c r="AR58" i="44"/>
  <c r="AB58" i="44"/>
  <c r="AV58" i="44"/>
  <c r="BD58" i="44"/>
  <c r="AE58" i="44"/>
  <c r="L58" i="44"/>
  <c r="AT58" i="44"/>
  <c r="V58" i="44"/>
  <c r="W58" i="44"/>
  <c r="AF58" i="44"/>
  <c r="S58" i="44"/>
  <c r="AM58" i="44"/>
  <c r="AS58" i="44"/>
  <c r="V21" i="32"/>
  <c r="AA21" i="32"/>
  <c r="N21" i="32"/>
  <c r="AT21" i="32"/>
  <c r="AN21" i="32"/>
  <c r="BF21" i="32"/>
  <c r="AR21" i="32"/>
  <c r="AZ21" i="32"/>
  <c r="S21" i="32"/>
  <c r="L21" i="32"/>
  <c r="AW21" i="32"/>
  <c r="BA21" i="32"/>
  <c r="AI21" i="32"/>
  <c r="AE21" i="32"/>
  <c r="R21" i="32"/>
  <c r="X21" i="32"/>
  <c r="O21" i="32"/>
  <c r="AJ21" i="32"/>
  <c r="AG21" i="32"/>
  <c r="AC21" i="32"/>
  <c r="AF21" i="32"/>
  <c r="BE21" i="32"/>
  <c r="AO21" i="32"/>
  <c r="J21" i="32"/>
  <c r="BB21" i="32"/>
  <c r="BD21" i="32"/>
  <c r="BG21" i="32" s="1"/>
  <c r="AB21" i="32"/>
  <c r="AK21" i="32"/>
  <c r="AM21" i="32"/>
  <c r="P21" i="32"/>
  <c r="AV21" i="32"/>
  <c r="AS21" i="32"/>
  <c r="T21" i="32"/>
  <c r="W21" i="32"/>
  <c r="O59" i="58"/>
  <c r="AX59" i="58"/>
  <c r="L59" i="58"/>
  <c r="AO59" i="58"/>
  <c r="BD59" i="58"/>
  <c r="P59" i="58"/>
  <c r="J59" i="58"/>
  <c r="AS59" i="58"/>
  <c r="BF59" i="58"/>
  <c r="AF59" i="58"/>
  <c r="W59" i="58"/>
  <c r="AJ59" i="58"/>
  <c r="AC59" i="58"/>
  <c r="AW59" i="58"/>
  <c r="AG59" i="58"/>
  <c r="BE59" i="58"/>
  <c r="T59" i="58"/>
  <c r="AM59" i="58"/>
  <c r="AK59" i="58"/>
  <c r="AE59" i="58"/>
  <c r="V59" i="58"/>
  <c r="BB59" i="58"/>
  <c r="AV59" i="58"/>
  <c r="K59" i="58"/>
  <c r="X59" i="58"/>
  <c r="AR59" i="58"/>
  <c r="S59" i="58"/>
  <c r="AA59" i="58"/>
  <c r="R59" i="58"/>
  <c r="AZ59" i="58"/>
  <c r="BA59" i="58"/>
  <c r="AN59" i="58"/>
  <c r="AI59" i="58"/>
  <c r="AB59" i="58"/>
  <c r="AT59" i="58"/>
  <c r="AX54" i="44"/>
  <c r="AZ54" i="44"/>
  <c r="O54" i="44"/>
  <c r="S54" i="44"/>
  <c r="AV54" i="44"/>
  <c r="AA54" i="44"/>
  <c r="AB54" i="44"/>
  <c r="V54" i="44"/>
  <c r="BE54" i="44"/>
  <c r="K54" i="44"/>
  <c r="X54" i="44"/>
  <c r="AN54" i="44"/>
  <c r="R54" i="44"/>
  <c r="T54" i="44"/>
  <c r="AF54" i="44"/>
  <c r="P54" i="44"/>
  <c r="W54" i="44"/>
  <c r="AT54" i="44"/>
  <c r="AW54" i="44"/>
  <c r="AE54" i="44"/>
  <c r="AJ54" i="44"/>
  <c r="AK54" i="44"/>
  <c r="AM54" i="44"/>
  <c r="J54" i="44"/>
  <c r="BB54" i="44"/>
  <c r="AS54" i="44"/>
  <c r="AC54" i="44"/>
  <c r="BD54" i="44"/>
  <c r="AR54" i="44"/>
  <c r="AO54" i="44"/>
  <c r="L54" i="44"/>
  <c r="AG54" i="44"/>
  <c r="N54" i="44"/>
  <c r="BF54" i="44"/>
  <c r="AK207" i="57"/>
  <c r="X207" i="57"/>
  <c r="J207" i="57"/>
  <c r="T207" i="57"/>
  <c r="S207" i="57"/>
  <c r="P207" i="57"/>
  <c r="K207" i="57"/>
  <c r="L207" i="57"/>
  <c r="N207" i="57"/>
  <c r="AC207" i="57"/>
  <c r="AN207" i="57"/>
  <c r="AM207" i="57"/>
  <c r="AG207" i="57"/>
  <c r="AI207" i="57"/>
  <c r="V207" i="57"/>
  <c r="AE207" i="57"/>
  <c r="R207" i="57"/>
  <c r="AA207" i="57"/>
  <c r="BC191" i="44"/>
  <c r="BF23" i="75"/>
  <c r="BA23" i="75"/>
  <c r="AV23" i="75"/>
  <c r="AM23" i="75"/>
  <c r="J23" i="75"/>
  <c r="AE23" i="75"/>
  <c r="L23" i="75"/>
  <c r="V23" i="75"/>
  <c r="AW23" i="75"/>
  <c r="BE23" i="75"/>
  <c r="O23" i="75"/>
  <c r="AI23" i="75"/>
  <c r="X23" i="75"/>
  <c r="AZ23" i="75"/>
  <c r="AA23" i="75"/>
  <c r="BB23" i="75"/>
  <c r="S23" i="75"/>
  <c r="AB23" i="75"/>
  <c r="AC23" i="75"/>
  <c r="BD23" i="75"/>
  <c r="AG23" i="75"/>
  <c r="K23" i="75"/>
  <c r="N23" i="75"/>
  <c r="R23" i="75"/>
  <c r="T23" i="75"/>
  <c r="AK23" i="75"/>
  <c r="W23" i="75"/>
  <c r="AT23" i="75"/>
  <c r="AO23" i="75"/>
  <c r="AX23" i="75"/>
  <c r="AF23" i="75"/>
  <c r="AJ23" i="75"/>
  <c r="AN23" i="75"/>
  <c r="P23" i="75"/>
  <c r="O134" i="32"/>
  <c r="AN134" i="32"/>
  <c r="V134" i="32"/>
  <c r="AI134" i="32"/>
  <c r="AB153" i="58"/>
  <c r="BF153" i="58"/>
  <c r="AJ153" i="58"/>
  <c r="AE153" i="58"/>
  <c r="AW163" i="32"/>
  <c r="BF163" i="32"/>
  <c r="O163" i="32"/>
  <c r="AI163" i="32"/>
  <c r="BA163" i="32"/>
  <c r="AV33" i="32"/>
  <c r="AO33" i="32"/>
  <c r="AA33" i="32"/>
  <c r="AT33" i="32"/>
  <c r="J79" i="53"/>
  <c r="S79" i="53"/>
  <c r="AK79" i="53"/>
  <c r="AX79" i="53"/>
  <c r="S163" i="45"/>
  <c r="AW163" i="45"/>
  <c r="AV87" i="53"/>
  <c r="AZ87" i="53"/>
  <c r="BC87" i="53" s="1"/>
  <c r="V87" i="53"/>
  <c r="AN87" i="53"/>
  <c r="AW87" i="53"/>
  <c r="AF93" i="57"/>
  <c r="AX93" i="57"/>
  <c r="T93" i="57"/>
  <c r="AE93" i="57"/>
  <c r="AI93" i="57"/>
  <c r="AC133" i="32"/>
  <c r="AB162" i="32"/>
  <c r="AC118" i="45"/>
  <c r="H117" i="45"/>
  <c r="AI118" i="45"/>
  <c r="AV118" i="45"/>
  <c r="AZ85" i="58"/>
  <c r="BC85" i="58" s="1"/>
  <c r="K85" i="58"/>
  <c r="N85" i="58"/>
  <c r="R85" i="58"/>
  <c r="AO85" i="58"/>
  <c r="N87" i="44"/>
  <c r="AN87" i="44"/>
  <c r="AI87" i="44"/>
  <c r="AV87" i="44"/>
  <c r="J87" i="44"/>
  <c r="BA35" i="44"/>
  <c r="BE133" i="57"/>
  <c r="AT133" i="57"/>
  <c r="V20" i="56"/>
  <c r="O20" i="56"/>
  <c r="AW207" i="57"/>
  <c r="O207" i="57"/>
  <c r="BA112" i="75"/>
  <c r="AR112" i="75"/>
  <c r="AN112" i="75"/>
  <c r="AC85" i="75"/>
  <c r="BA58" i="44"/>
  <c r="BE35" i="75"/>
  <c r="AW35" i="75"/>
  <c r="AT35" i="75"/>
  <c r="AX21" i="32"/>
  <c r="AR23" i="75"/>
  <c r="N59" i="58"/>
  <c r="AN245" i="75"/>
  <c r="AE245" i="75"/>
  <c r="AI245" i="75"/>
  <c r="T245" i="75"/>
  <c r="J245" i="75"/>
  <c r="AA245" i="75"/>
  <c r="AJ245" i="75"/>
  <c r="AW245" i="75"/>
  <c r="S245" i="75"/>
  <c r="N245" i="75"/>
  <c r="L245" i="75"/>
  <c r="AC245" i="75"/>
  <c r="BA245" i="75"/>
  <c r="AS245" i="75"/>
  <c r="AZ245" i="75"/>
  <c r="AG245" i="75"/>
  <c r="P245" i="75"/>
  <c r="AV245" i="75"/>
  <c r="W245" i="75"/>
  <c r="AB245" i="75"/>
  <c r="BB245" i="75"/>
  <c r="AO245" i="75"/>
  <c r="BD245" i="75"/>
  <c r="R245" i="75"/>
  <c r="O245" i="75"/>
  <c r="AM245" i="75"/>
  <c r="X245" i="75"/>
  <c r="AS19" i="44"/>
  <c r="AG19" i="44"/>
  <c r="S19" i="44"/>
  <c r="AZ19" i="44"/>
  <c r="AR19" i="44"/>
  <c r="T19" i="44"/>
  <c r="AA19" i="44"/>
  <c r="AJ19" i="44"/>
  <c r="AI19" i="44"/>
  <c r="AK19" i="44"/>
  <c r="BA19" i="44"/>
  <c r="BB19" i="44"/>
  <c r="K19" i="44"/>
  <c r="BD19" i="44"/>
  <c r="R19" i="44"/>
  <c r="AM19" i="44"/>
  <c r="R109" i="32"/>
  <c r="BD109" i="32"/>
  <c r="AA109" i="32"/>
  <c r="T109" i="32"/>
  <c r="BF109" i="32"/>
  <c r="AN109" i="32"/>
  <c r="BE109" i="32"/>
  <c r="AI109" i="32"/>
  <c r="X109" i="32"/>
  <c r="AF109" i="32"/>
  <c r="AG109" i="32"/>
  <c r="AR109" i="32"/>
  <c r="AJ109" i="32"/>
  <c r="AX109" i="32"/>
  <c r="J109" i="32"/>
  <c r="AK109" i="32"/>
  <c r="O109" i="32"/>
  <c r="AC109" i="32"/>
  <c r="L109" i="32"/>
  <c r="K109" i="32"/>
  <c r="AV109" i="32"/>
  <c r="S109" i="32"/>
  <c r="V109" i="32"/>
  <c r="AM109" i="32"/>
  <c r="AW109" i="32"/>
  <c r="BA109" i="32"/>
  <c r="AE109" i="32"/>
  <c r="BB169" i="75"/>
  <c r="AS169" i="75"/>
  <c r="BE169" i="75"/>
  <c r="J169" i="75"/>
  <c r="S169" i="75"/>
  <c r="P169" i="75"/>
  <c r="R169" i="75"/>
  <c r="AM169" i="75"/>
  <c r="K169" i="75"/>
  <c r="AN169" i="75"/>
  <c r="AR169" i="75"/>
  <c r="AI169" i="75"/>
  <c r="AX169" i="75"/>
  <c r="AZ169" i="75"/>
  <c r="X169" i="75"/>
  <c r="BF169" i="75"/>
  <c r="W169" i="75"/>
  <c r="N169" i="75"/>
  <c r="L169" i="75"/>
  <c r="AG169" i="75"/>
  <c r="AE169" i="75"/>
  <c r="AF169" i="75"/>
  <c r="AK169" i="75"/>
  <c r="AO169" i="75"/>
  <c r="AJ169" i="75"/>
  <c r="AB169" i="75"/>
  <c r="AC169" i="75"/>
  <c r="V169" i="75"/>
  <c r="O169" i="75"/>
  <c r="AT169" i="75"/>
  <c r="AW169" i="75"/>
  <c r="AA169" i="75"/>
  <c r="BB153" i="75"/>
  <c r="BD153" i="75"/>
  <c r="BF153" i="75"/>
  <c r="AW153" i="75"/>
  <c r="X153" i="75"/>
  <c r="AE153" i="75"/>
  <c r="L153" i="75"/>
  <c r="AI153" i="75"/>
  <c r="AG153" i="75"/>
  <c r="T153" i="75"/>
  <c r="BE153" i="75"/>
  <c r="AR153" i="75"/>
  <c r="W153" i="75"/>
  <c r="J153" i="75"/>
  <c r="AX153" i="75"/>
  <c r="R153" i="75"/>
  <c r="AJ153" i="75"/>
  <c r="AZ153" i="75"/>
  <c r="AC153" i="75"/>
  <c r="AN153" i="75"/>
  <c r="AV153" i="75"/>
  <c r="K153" i="75"/>
  <c r="S153" i="75"/>
  <c r="AK153" i="75"/>
  <c r="V153" i="75"/>
  <c r="Y153" i="75" s="1"/>
  <c r="AB59" i="44"/>
  <c r="P59" i="44"/>
  <c r="O59" i="44"/>
  <c r="AX59" i="44"/>
  <c r="L59" i="44"/>
  <c r="AF59" i="44"/>
  <c r="BD59" i="44"/>
  <c r="AG59" i="44"/>
  <c r="AW59" i="44"/>
  <c r="AR59" i="44"/>
  <c r="AM59" i="44"/>
  <c r="AA59" i="44"/>
  <c r="X59" i="44"/>
  <c r="K59" i="44"/>
  <c r="T59" i="44"/>
  <c r="AT59" i="44"/>
  <c r="AI59" i="44"/>
  <c r="V59" i="44"/>
  <c r="AI79" i="75"/>
  <c r="AO79" i="75"/>
  <c r="AM79" i="75"/>
  <c r="AK79" i="75"/>
  <c r="AF79" i="75"/>
  <c r="R79" i="75"/>
  <c r="P79" i="75"/>
  <c r="N79" i="75"/>
  <c r="BD79" i="75"/>
  <c r="BF79" i="75"/>
  <c r="AS79" i="75"/>
  <c r="BE79" i="75"/>
  <c r="BA79" i="75"/>
  <c r="AW79" i="75"/>
  <c r="AT79" i="75"/>
  <c r="AB79" i="75"/>
  <c r="X79" i="75"/>
  <c r="V79" i="75"/>
  <c r="AG79" i="75"/>
  <c r="AC79" i="75"/>
  <c r="J79" i="75"/>
  <c r="AX79" i="75"/>
  <c r="K79" i="75"/>
  <c r="S79" i="75"/>
  <c r="L79" i="75"/>
  <c r="AR79" i="75"/>
  <c r="AJ79" i="75"/>
  <c r="AA79" i="75"/>
  <c r="AD79" i="75" s="1"/>
  <c r="AE79" i="75"/>
  <c r="T79" i="75"/>
  <c r="AZ79" i="75"/>
  <c r="AV79" i="75"/>
  <c r="AN79" i="75"/>
  <c r="W79" i="75"/>
  <c r="O79" i="75"/>
  <c r="BB79" i="75"/>
  <c r="AU191" i="58"/>
  <c r="AU191" i="44"/>
  <c r="N113" i="53"/>
  <c r="AA113" i="53"/>
  <c r="AK113" i="53"/>
  <c r="AZ113" i="53"/>
  <c r="BE113" i="53"/>
  <c r="K113" i="53"/>
  <c r="AT113" i="53"/>
  <c r="AJ113" i="53"/>
  <c r="BF134" i="32"/>
  <c r="R134" i="32"/>
  <c r="BE134" i="32"/>
  <c r="L134" i="32"/>
  <c r="AA134" i="32"/>
  <c r="AT134" i="32"/>
  <c r="AJ134" i="32"/>
  <c r="P134" i="32"/>
  <c r="X153" i="58"/>
  <c r="AS153" i="58"/>
  <c r="AT153" i="58"/>
  <c r="T153" i="58"/>
  <c r="N153" i="58"/>
  <c r="AI153" i="58"/>
  <c r="AG153" i="58"/>
  <c r="AO153" i="58"/>
  <c r="AM153" i="58"/>
  <c r="T163" i="32"/>
  <c r="K163" i="32"/>
  <c r="AA163" i="32"/>
  <c r="AO163" i="32"/>
  <c r="AJ163" i="32"/>
  <c r="AT163" i="32"/>
  <c r="AZ163" i="32"/>
  <c r="P163" i="32"/>
  <c r="AM82" i="57"/>
  <c r="AI82" i="57"/>
  <c r="S82" i="57"/>
  <c r="AB82" i="57"/>
  <c r="T82" i="57"/>
  <c r="L82" i="57"/>
  <c r="AX82" i="57"/>
  <c r="BF82" i="57"/>
  <c r="AS115" i="56"/>
  <c r="AC115" i="56"/>
  <c r="BA115" i="56"/>
  <c r="W115" i="56"/>
  <c r="J115" i="56"/>
  <c r="AA115" i="56"/>
  <c r="AK115" i="56"/>
  <c r="AJ115" i="56"/>
  <c r="AN33" i="32"/>
  <c r="BA33" i="32"/>
  <c r="V33" i="32"/>
  <c r="AG33" i="32"/>
  <c r="AX33" i="32"/>
  <c r="AF33" i="32"/>
  <c r="J33" i="32"/>
  <c r="AZ33" i="32"/>
  <c r="AC79" i="53"/>
  <c r="AI79" i="53"/>
  <c r="BE79" i="53"/>
  <c r="AV79" i="53"/>
  <c r="L79" i="53"/>
  <c r="R79" i="53"/>
  <c r="W79" i="53"/>
  <c r="AN79" i="53"/>
  <c r="BE35" i="56"/>
  <c r="O35" i="56"/>
  <c r="Q35" i="56" s="1"/>
  <c r="W35" i="56"/>
  <c r="X163" i="45"/>
  <c r="O163" i="45"/>
  <c r="AA163" i="45"/>
  <c r="AV163" i="45"/>
  <c r="J163" i="45"/>
  <c r="S87" i="53"/>
  <c r="BF87" i="53"/>
  <c r="AG87" i="53"/>
  <c r="L87" i="53"/>
  <c r="AK87" i="53"/>
  <c r="W87" i="53"/>
  <c r="AA87" i="53"/>
  <c r="J87" i="53"/>
  <c r="L93" i="57"/>
  <c r="V93" i="57"/>
  <c r="W93" i="57"/>
  <c r="AG93" i="57"/>
  <c r="AB93" i="57"/>
  <c r="AW93" i="57"/>
  <c r="AV93" i="57"/>
  <c r="BF93" i="57"/>
  <c r="AG133" i="32"/>
  <c r="AX133" i="32"/>
  <c r="AT162" i="32"/>
  <c r="BA162" i="32"/>
  <c r="V118" i="45"/>
  <c r="AW118" i="45"/>
  <c r="BE118" i="45"/>
  <c r="BB118" i="45"/>
  <c r="O118" i="45"/>
  <c r="P118" i="45"/>
  <c r="X118" i="45"/>
  <c r="AN118" i="45"/>
  <c r="T85" i="58"/>
  <c r="AA85" i="58"/>
  <c r="AC85" i="58"/>
  <c r="AJ85" i="58"/>
  <c r="AN85" i="58"/>
  <c r="AR85" i="58"/>
  <c r="AT85" i="58"/>
  <c r="AS85" i="58"/>
  <c r="H160" i="32"/>
  <c r="AK87" i="44"/>
  <c r="BA87" i="44"/>
  <c r="AX87" i="44"/>
  <c r="K87" i="44"/>
  <c r="L87" i="44"/>
  <c r="V87" i="44"/>
  <c r="AJ87" i="44"/>
  <c r="AG87" i="44"/>
  <c r="AB35" i="44"/>
  <c r="AN35" i="44"/>
  <c r="BB133" i="57"/>
  <c r="AB133" i="57"/>
  <c r="AM133" i="57"/>
  <c r="AZ133" i="57"/>
  <c r="V133" i="57"/>
  <c r="AR153" i="45"/>
  <c r="AV153" i="45"/>
  <c r="AT153" i="45"/>
  <c r="W153" i="45"/>
  <c r="R153" i="45"/>
  <c r="AF153" i="45"/>
  <c r="AS153" i="45"/>
  <c r="AE153" i="45"/>
  <c r="AF23" i="53"/>
  <c r="AX23" i="53"/>
  <c r="T23" i="53"/>
  <c r="AA23" i="53"/>
  <c r="AJ23" i="53"/>
  <c r="AZ23" i="53"/>
  <c r="V23" i="53"/>
  <c r="J23" i="53"/>
  <c r="AR20" i="56"/>
  <c r="AZ20" i="56"/>
  <c r="AN20" i="56"/>
  <c r="BF20" i="56"/>
  <c r="AI20" i="56"/>
  <c r="BA207" i="57"/>
  <c r="AZ207" i="57"/>
  <c r="BD207" i="57"/>
  <c r="AS207" i="57"/>
  <c r="AO207" i="57"/>
  <c r="AW213" i="44"/>
  <c r="W213" i="44"/>
  <c r="W212" i="44" s="1"/>
  <c r="AW112" i="75"/>
  <c r="AO112" i="75"/>
  <c r="BB112" i="75"/>
  <c r="V112" i="75"/>
  <c r="BF85" i="75"/>
  <c r="BD35" i="75"/>
  <c r="AE59" i="44"/>
  <c r="W59" i="44"/>
  <c r="N59" i="44"/>
  <c r="AK59" i="44"/>
  <c r="BB59" i="44"/>
  <c r="K109" i="56"/>
  <c r="AJ109" i="56"/>
  <c r="BE109" i="56"/>
  <c r="AB109" i="56"/>
  <c r="J109" i="56"/>
  <c r="M109" i="56" s="1"/>
  <c r="P109" i="32"/>
  <c r="N109" i="32"/>
  <c r="AF245" i="75"/>
  <c r="V245" i="75"/>
  <c r="AR245" i="75"/>
  <c r="N21" i="75"/>
  <c r="AO21" i="75"/>
  <c r="AX288" i="75"/>
  <c r="T58" i="44"/>
  <c r="BA169" i="75"/>
  <c r="W276" i="75"/>
  <c r="AA159" i="44"/>
  <c r="BD309" i="75"/>
  <c r="AT309" i="75"/>
  <c r="AE309" i="75"/>
  <c r="AN309" i="75"/>
  <c r="N309" i="75"/>
  <c r="J309" i="75"/>
  <c r="S143" i="32"/>
  <c r="BD143" i="32"/>
  <c r="V143" i="32"/>
  <c r="L143" i="32"/>
  <c r="J143" i="32"/>
  <c r="R143" i="32"/>
  <c r="AE143" i="32"/>
  <c r="BA54" i="44"/>
  <c r="T247" i="75"/>
  <c r="BB247" i="75"/>
  <c r="AM137" i="75"/>
  <c r="W137" i="75"/>
  <c r="L137" i="75"/>
  <c r="AV137" i="75"/>
  <c r="AA137" i="75"/>
  <c r="AK137" i="75"/>
  <c r="O137" i="75"/>
  <c r="AR137" i="75"/>
  <c r="AF137" i="75"/>
  <c r="V137" i="75"/>
  <c r="AF212" i="75"/>
  <c r="AA212" i="75"/>
  <c r="BB212" i="75"/>
  <c r="V212" i="75"/>
  <c r="V106" i="75"/>
  <c r="AM106" i="75"/>
  <c r="BE106" i="75"/>
  <c r="J106" i="75"/>
  <c r="AI26" i="75"/>
  <c r="V26" i="75"/>
  <c r="K26" i="75"/>
  <c r="AA26" i="75"/>
  <c r="BF26" i="75"/>
  <c r="BA26" i="75"/>
  <c r="AX26" i="75"/>
  <c r="AV26" i="75"/>
  <c r="R26" i="75"/>
  <c r="AO26" i="75"/>
  <c r="L26" i="75"/>
  <c r="S26" i="75"/>
  <c r="AE26" i="75"/>
  <c r="AW26" i="75"/>
  <c r="AR26" i="75"/>
  <c r="O26" i="75"/>
  <c r="AN26" i="75"/>
  <c r="BD26" i="75"/>
  <c r="N88" i="75"/>
  <c r="X88" i="75"/>
  <c r="AX88" i="75"/>
  <c r="AG88" i="75"/>
  <c r="AI88" i="75"/>
  <c r="BB88" i="75"/>
  <c r="J88" i="75"/>
  <c r="AB88" i="75"/>
  <c r="AE88" i="75"/>
  <c r="AR88" i="75"/>
  <c r="AO88" i="75"/>
  <c r="BA16" i="57"/>
  <c r="O16" i="57"/>
  <c r="W62" i="57"/>
  <c r="AC62" i="57"/>
  <c r="J52" i="75"/>
  <c r="V52" i="75"/>
  <c r="AJ52" i="75"/>
  <c r="AG69" i="56"/>
  <c r="AO69" i="56"/>
  <c r="BF69" i="56"/>
  <c r="AV52" i="44"/>
  <c r="AI52" i="44"/>
  <c r="BA52" i="44"/>
  <c r="AW52" i="44"/>
  <c r="T52" i="44"/>
  <c r="K52" i="44"/>
  <c r="AF143" i="75"/>
  <c r="AR143" i="75"/>
  <c r="X143" i="75"/>
  <c r="AK143" i="75"/>
  <c r="S143" i="75"/>
  <c r="W143" i="75"/>
  <c r="BE143" i="75"/>
  <c r="AT143" i="75"/>
  <c r="AI143" i="75"/>
  <c r="AI57" i="57"/>
  <c r="AS57" i="57"/>
  <c r="BF57" i="56"/>
  <c r="AI57" i="56"/>
  <c r="BE57" i="56"/>
  <c r="AU187" i="45"/>
  <c r="AY187" i="45"/>
  <c r="AB72" i="57"/>
  <c r="AE72" i="57"/>
  <c r="AA72" i="57"/>
  <c r="AJ19" i="57"/>
  <c r="AA19" i="57"/>
  <c r="AV19" i="57"/>
  <c r="T19" i="57"/>
  <c r="L19" i="57"/>
  <c r="AS19" i="57"/>
  <c r="P19" i="57"/>
  <c r="AI19" i="57"/>
  <c r="AT19" i="57"/>
  <c r="N19" i="57"/>
  <c r="AR19" i="57"/>
  <c r="AO19" i="57"/>
  <c r="AB19" i="57"/>
  <c r="AZ19" i="57"/>
  <c r="AC19" i="57"/>
  <c r="BD19" i="57"/>
  <c r="AG19" i="57"/>
  <c r="AM19" i="57"/>
  <c r="AX99" i="44"/>
  <c r="AN99" i="44"/>
  <c r="AT99" i="44"/>
  <c r="AG57" i="44"/>
  <c r="AN57" i="44"/>
  <c r="AE57" i="44"/>
  <c r="AA57" i="32"/>
  <c r="J57" i="32"/>
  <c r="AV214" i="75"/>
  <c r="N214" i="75"/>
  <c r="AE70" i="45"/>
  <c r="BD70" i="45"/>
  <c r="AX70" i="45"/>
  <c r="AR70" i="45"/>
  <c r="AN70" i="45"/>
  <c r="AM70" i="45"/>
  <c r="O70" i="45"/>
  <c r="BB70" i="45"/>
  <c r="AF70" i="45"/>
  <c r="AV70" i="45"/>
  <c r="AW70" i="45"/>
  <c r="BE70" i="45"/>
  <c r="AA70" i="45"/>
  <c r="AS70" i="45"/>
  <c r="N50" i="45"/>
  <c r="BD50" i="45"/>
  <c r="Y187" i="45"/>
  <c r="AD191" i="58"/>
  <c r="AA256" i="75"/>
  <c r="L256" i="75"/>
  <c r="AK256" i="75"/>
  <c r="AJ256" i="75"/>
  <c r="AX256" i="75"/>
  <c r="AG256" i="75"/>
  <c r="BB256" i="75"/>
  <c r="AI256" i="75"/>
  <c r="T256" i="75"/>
  <c r="BF27" i="57"/>
  <c r="V27" i="57"/>
  <c r="AX72" i="58"/>
  <c r="AV72" i="58"/>
  <c r="O72" i="58"/>
  <c r="AN72" i="58"/>
  <c r="BF72" i="58"/>
  <c r="N56" i="58"/>
  <c r="AZ56" i="58"/>
  <c r="R56" i="58"/>
  <c r="AS56" i="58"/>
  <c r="BD56" i="58"/>
  <c r="AR56" i="58"/>
  <c r="AM56" i="58"/>
  <c r="BA56" i="58"/>
  <c r="AX56" i="44"/>
  <c r="X56" i="44"/>
  <c r="BD56" i="44"/>
  <c r="AV56" i="44"/>
  <c r="AW56" i="44"/>
  <c r="AF56" i="44"/>
  <c r="O56" i="44"/>
  <c r="N56" i="44"/>
  <c r="BE56" i="44"/>
  <c r="T56" i="44"/>
  <c r="R56" i="44"/>
  <c r="W56" i="44"/>
  <c r="AI56" i="44"/>
  <c r="AY191" i="53"/>
  <c r="Y191" i="53"/>
  <c r="AD126" i="75"/>
  <c r="BC195" i="56"/>
  <c r="Z351" i="75"/>
  <c r="AU191" i="53"/>
  <c r="AY113" i="75"/>
  <c r="AD191" i="57"/>
  <c r="M196" i="45"/>
  <c r="U191" i="53"/>
  <c r="AH113" i="75"/>
  <c r="AP195" i="45"/>
  <c r="Z343" i="75"/>
  <c r="U187" i="56"/>
  <c r="M187" i="32"/>
  <c r="AY187" i="32"/>
  <c r="AL187" i="32"/>
  <c r="AL187" i="56"/>
  <c r="BG195" i="44"/>
  <c r="AD113" i="75"/>
  <c r="V21" i="44"/>
  <c r="K21" i="44"/>
  <c r="N21" i="44"/>
  <c r="AZ21" i="44"/>
  <c r="AJ21" i="44"/>
  <c r="AA21" i="44"/>
  <c r="BF21" i="44"/>
  <c r="AG21" i="44"/>
  <c r="AT21" i="44"/>
  <c r="L21" i="44"/>
  <c r="AF21" i="44"/>
  <c r="BB21" i="44"/>
  <c r="AC21" i="44"/>
  <c r="S21" i="44"/>
  <c r="AR21" i="44"/>
  <c r="AM21" i="44"/>
  <c r="X21" i="44"/>
  <c r="BE21" i="44"/>
  <c r="W21" i="44"/>
  <c r="AX21" i="44"/>
  <c r="AW21" i="44"/>
  <c r="BD21" i="44"/>
  <c r="AB21" i="44"/>
  <c r="AI21" i="44"/>
  <c r="AN21" i="44"/>
  <c r="AK21" i="44"/>
  <c r="AE21" i="44"/>
  <c r="AO21" i="44"/>
  <c r="T21" i="44"/>
  <c r="R21" i="44"/>
  <c r="AS21" i="44"/>
  <c r="P21" i="44"/>
  <c r="O21" i="44"/>
  <c r="AV21" i="44"/>
  <c r="J21" i="44"/>
  <c r="BA21" i="44"/>
  <c r="AR54" i="32"/>
  <c r="L54" i="32"/>
  <c r="J232" i="75"/>
  <c r="AR232" i="75"/>
  <c r="AE232" i="75"/>
  <c r="AG232" i="75"/>
  <c r="H111" i="75"/>
  <c r="AL78" i="75"/>
  <c r="BG78" i="75"/>
  <c r="Q195" i="32"/>
  <c r="AH187" i="45"/>
  <c r="U195" i="45"/>
  <c r="BC113" i="75"/>
  <c r="BG191" i="53"/>
  <c r="AQ351" i="75"/>
  <c r="BC191" i="58"/>
  <c r="AQ343" i="75"/>
  <c r="BH191" i="56"/>
  <c r="AY195" i="58"/>
  <c r="AH187" i="32"/>
  <c r="M187" i="56"/>
  <c r="AY187" i="56"/>
  <c r="S21" i="58"/>
  <c r="W21" i="58"/>
  <c r="AG21" i="58"/>
  <c r="X21" i="58"/>
  <c r="K21" i="58"/>
  <c r="AJ21" i="58"/>
  <c r="AS21" i="58"/>
  <c r="AM21" i="58"/>
  <c r="AN21" i="58"/>
  <c r="AO21" i="58"/>
  <c r="AG59" i="32"/>
  <c r="AN59" i="32"/>
  <c r="AR59" i="32"/>
  <c r="BA54" i="53"/>
  <c r="W54" i="53"/>
  <c r="L302" i="75"/>
  <c r="J302" i="75"/>
  <c r="P302" i="75"/>
  <c r="V302" i="75"/>
  <c r="AG302" i="75"/>
  <c r="BA302" i="75"/>
  <c r="AA302" i="75"/>
  <c r="T302" i="75"/>
  <c r="R302" i="75"/>
  <c r="AN302" i="75"/>
  <c r="AJ302" i="75"/>
  <c r="AO302" i="75"/>
  <c r="AC302" i="75"/>
  <c r="AI302" i="75"/>
  <c r="AZ302" i="75"/>
  <c r="W302" i="75"/>
  <c r="AW302" i="75"/>
  <c r="AF302" i="75"/>
  <c r="AX302" i="75"/>
  <c r="AE302" i="75"/>
  <c r="AS302" i="75"/>
  <c r="BB302" i="75"/>
  <c r="BF302" i="75"/>
  <c r="AM302" i="75"/>
  <c r="AK302" i="75"/>
  <c r="AR302" i="75"/>
  <c r="AV302" i="75"/>
  <c r="Q191" i="58"/>
  <c r="M191" i="44"/>
  <c r="AO87" i="75"/>
  <c r="P87" i="75"/>
  <c r="AF87" i="75"/>
  <c r="BF87" i="75"/>
  <c r="AM87" i="75"/>
  <c r="N87" i="75"/>
  <c r="R87" i="75"/>
  <c r="AW87" i="75"/>
  <c r="K87" i="75"/>
  <c r="AJ87" i="75"/>
  <c r="W87" i="75"/>
  <c r="T87" i="75"/>
  <c r="BA87" i="75"/>
  <c r="AB87" i="75"/>
  <c r="AZ58" i="53"/>
  <c r="AM58" i="53"/>
  <c r="AA58" i="53"/>
  <c r="P58" i="53"/>
  <c r="W58" i="53"/>
  <c r="AW58" i="53"/>
  <c r="AX58" i="53"/>
  <c r="AR58" i="53"/>
  <c r="BA58" i="53"/>
  <c r="L58" i="53"/>
  <c r="S58" i="53"/>
  <c r="AS58" i="53"/>
  <c r="AV58" i="53"/>
  <c r="AI58" i="53"/>
  <c r="AJ58" i="53"/>
  <c r="V58" i="53"/>
  <c r="AE58" i="53"/>
  <c r="AK58" i="53"/>
  <c r="N58" i="53"/>
  <c r="BB58" i="53"/>
  <c r="AC58" i="53"/>
  <c r="BF58" i="53"/>
  <c r="AG58" i="53"/>
  <c r="R58" i="53"/>
  <c r="BD58" i="53"/>
  <c r="X58" i="53"/>
  <c r="AT58" i="53"/>
  <c r="K58" i="53"/>
  <c r="AN58" i="53"/>
  <c r="BE58" i="53"/>
  <c r="T58" i="53"/>
  <c r="AA301" i="75"/>
  <c r="AO301" i="75"/>
  <c r="AK301" i="75"/>
  <c r="L301" i="75"/>
  <c r="AZ301" i="75"/>
  <c r="BA301" i="75"/>
  <c r="P301" i="75"/>
  <c r="K301" i="75"/>
  <c r="AV301" i="75"/>
  <c r="AM301" i="75"/>
  <c r="BB301" i="75"/>
  <c r="AX301" i="75"/>
  <c r="AC301" i="75"/>
  <c r="AS301" i="75"/>
  <c r="V301" i="75"/>
  <c r="AI251" i="75"/>
  <c r="R251" i="75"/>
  <c r="K251" i="75"/>
  <c r="AA251" i="75"/>
  <c r="AV251" i="75"/>
  <c r="BE251" i="75"/>
  <c r="X251" i="75"/>
  <c r="L251" i="75"/>
  <c r="AG251" i="75"/>
  <c r="AO251" i="75"/>
  <c r="P251" i="75"/>
  <c r="AK251" i="75"/>
  <c r="AC251" i="75"/>
  <c r="BF251" i="75"/>
  <c r="AW251" i="75"/>
  <c r="V251" i="75"/>
  <c r="AR251" i="75"/>
  <c r="T251" i="75"/>
  <c r="AM251" i="75"/>
  <c r="BD251" i="75"/>
  <c r="AZ251" i="75"/>
  <c r="AB251" i="75"/>
  <c r="AE251" i="75"/>
  <c r="O251" i="75"/>
  <c r="BB251" i="75"/>
  <c r="BA251" i="75"/>
  <c r="S251" i="75"/>
  <c r="AX251" i="75"/>
  <c r="BA63" i="45"/>
  <c r="AZ63" i="45"/>
  <c r="AK63" i="45"/>
  <c r="AR63" i="45"/>
  <c r="AA63" i="45"/>
  <c r="AJ63" i="45"/>
  <c r="AN63" i="45"/>
  <c r="AW63" i="45"/>
  <c r="AT63" i="45"/>
  <c r="R63" i="45"/>
  <c r="AV63" i="45"/>
  <c r="V63" i="45"/>
  <c r="AO63" i="45"/>
  <c r="K63" i="45"/>
  <c r="T63" i="45"/>
  <c r="AX63" i="45"/>
  <c r="AI63" i="45"/>
  <c r="AF63" i="45"/>
  <c r="BF63" i="45"/>
  <c r="W63" i="45"/>
  <c r="AB63" i="45"/>
  <c r="AC63" i="45"/>
  <c r="BB63" i="45"/>
  <c r="BE63" i="45"/>
  <c r="AM63" i="45"/>
  <c r="O63" i="45"/>
  <c r="S63" i="45"/>
  <c r="AI201" i="57"/>
  <c r="AI200" i="57" s="1"/>
  <c r="H200" i="57"/>
  <c r="L201" i="57"/>
  <c r="L200" i="57" s="1"/>
  <c r="S201" i="57"/>
  <c r="S200" i="57" s="1"/>
  <c r="BF201" i="57"/>
  <c r="BF200" i="57" s="1"/>
  <c r="AB201" i="57"/>
  <c r="AF201" i="57"/>
  <c r="AF200" i="57" s="1"/>
  <c r="AM201" i="57"/>
  <c r="AM200" i="57" s="1"/>
  <c r="AC201" i="57"/>
  <c r="AC200" i="57" s="1"/>
  <c r="P201" i="57"/>
  <c r="AR201" i="57"/>
  <c r="AK201" i="57"/>
  <c r="AK200" i="57" s="1"/>
  <c r="AE201" i="57"/>
  <c r="AE200" i="57" s="1"/>
  <c r="V201" i="57"/>
  <c r="W201" i="57"/>
  <c r="W200" i="57" s="1"/>
  <c r="AZ201" i="57"/>
  <c r="AZ200" i="57" s="1"/>
  <c r="BB201" i="57"/>
  <c r="BB200" i="57" s="1"/>
  <c r="AV201" i="57"/>
  <c r="AO201" i="57"/>
  <c r="AO200" i="57" s="1"/>
  <c r="AF66" i="44"/>
  <c r="S66" i="44"/>
  <c r="R66" i="44"/>
  <c r="BA66" i="44"/>
  <c r="AA66" i="44"/>
  <c r="AO66" i="44"/>
  <c r="BF66" i="44"/>
  <c r="V66" i="44"/>
  <c r="W66" i="44"/>
  <c r="AN66" i="44"/>
  <c r="T66" i="44"/>
  <c r="BB66" i="44"/>
  <c r="AK66" i="44"/>
  <c r="AZ66" i="44"/>
  <c r="AJ66" i="44"/>
  <c r="AS66" i="44"/>
  <c r="O66" i="44"/>
  <c r="AI66" i="44"/>
  <c r="J66" i="44"/>
  <c r="AR66" i="44"/>
  <c r="X66" i="44"/>
  <c r="AT66" i="44"/>
  <c r="BE66" i="44"/>
  <c r="AE66" i="44"/>
  <c r="P66" i="44"/>
  <c r="K66" i="44"/>
  <c r="AV66" i="44"/>
  <c r="AM66" i="44"/>
  <c r="AC66" i="44"/>
  <c r="AB66" i="44"/>
  <c r="AG66" i="44"/>
  <c r="AW66" i="44"/>
  <c r="N66" i="44"/>
  <c r="Q66" i="44" s="1"/>
  <c r="BD66" i="44"/>
  <c r="AM68" i="57"/>
  <c r="AB68" i="57"/>
  <c r="BF68" i="57"/>
  <c r="AK68" i="57"/>
  <c r="AO68" i="57"/>
  <c r="J68" i="57"/>
  <c r="AI68" i="57"/>
  <c r="T68" i="57"/>
  <c r="BB68" i="57"/>
  <c r="S68" i="57"/>
  <c r="AZ68" i="57"/>
  <c r="X68" i="57"/>
  <c r="O68" i="57"/>
  <c r="AE68" i="57"/>
  <c r="BE68" i="57"/>
  <c r="BA68" i="57"/>
  <c r="K68" i="57"/>
  <c r="W68" i="57"/>
  <c r="V68" i="57"/>
  <c r="AN68" i="57"/>
  <c r="AS68" i="57"/>
  <c r="AT68" i="57"/>
  <c r="AJ68" i="57"/>
  <c r="AC68" i="57"/>
  <c r="AV68" i="57"/>
  <c r="AF68" i="57"/>
  <c r="AR68" i="57"/>
  <c r="AM68" i="75"/>
  <c r="N68" i="75"/>
  <c r="O68" i="75"/>
  <c r="AS68" i="75"/>
  <c r="AF68" i="75"/>
  <c r="AG68" i="75"/>
  <c r="L68" i="75"/>
  <c r="AR68" i="75"/>
  <c r="AZ68" i="75"/>
  <c r="AO68" i="75"/>
  <c r="BD68" i="75"/>
  <c r="W68" i="75"/>
  <c r="BA68" i="75"/>
  <c r="AA68" i="75"/>
  <c r="AB68" i="75"/>
  <c r="BB68" i="75"/>
  <c r="AJ68" i="75"/>
  <c r="AV68" i="75"/>
  <c r="AK68" i="75"/>
  <c r="BF68" i="75"/>
  <c r="AX68" i="75"/>
  <c r="V68" i="75"/>
  <c r="BE68" i="75"/>
  <c r="R68" i="75"/>
  <c r="AN68" i="75"/>
  <c r="AC68" i="75"/>
  <c r="K68" i="75"/>
  <c r="Y113" i="75"/>
  <c r="R63" i="75"/>
  <c r="AM63" i="75"/>
  <c r="BB63" i="75"/>
  <c r="J63" i="75"/>
  <c r="BE63" i="75"/>
  <c r="N63" i="75"/>
  <c r="AC63" i="75"/>
  <c r="AG63" i="75"/>
  <c r="AJ63" i="75"/>
  <c r="P63" i="75"/>
  <c r="O63" i="75"/>
  <c r="AN63" i="75"/>
  <c r="AX63" i="75"/>
  <c r="AT63" i="75"/>
  <c r="BD63" i="75"/>
  <c r="L63" i="75"/>
  <c r="AW63" i="75"/>
  <c r="AO63" i="75"/>
  <c r="BA63" i="75"/>
  <c r="AE63" i="75"/>
  <c r="W63" i="75"/>
  <c r="T63" i="75"/>
  <c r="AF63" i="75"/>
  <c r="AS63" i="75"/>
  <c r="AI63" i="75"/>
  <c r="AK63" i="75"/>
  <c r="AZ63" i="75"/>
  <c r="BC63" i="75" s="1"/>
  <c r="AR201" i="45"/>
  <c r="AN201" i="45"/>
  <c r="AN200" i="45" s="1"/>
  <c r="AA201" i="45"/>
  <c r="AA200" i="45" s="1"/>
  <c r="V201" i="45"/>
  <c r="L201" i="45"/>
  <c r="L200" i="45" s="1"/>
  <c r="AZ201" i="45"/>
  <c r="BE201" i="45"/>
  <c r="BE200" i="45" s="1"/>
  <c r="AJ201" i="45"/>
  <c r="AJ200" i="45" s="1"/>
  <c r="AK201" i="45"/>
  <c r="AK200" i="45" s="1"/>
  <c r="J201" i="45"/>
  <c r="J200" i="45" s="1"/>
  <c r="AX201" i="45"/>
  <c r="AX200" i="45" s="1"/>
  <c r="AB201" i="45"/>
  <c r="AB200" i="45" s="1"/>
  <c r="AC201" i="45"/>
  <c r="AC200" i="45" s="1"/>
  <c r="O201" i="45"/>
  <c r="O200" i="45" s="1"/>
  <c r="R201" i="45"/>
  <c r="R200" i="45" s="1"/>
  <c r="BF201" i="45"/>
  <c r="AV201" i="45"/>
  <c r="AV200" i="45" s="1"/>
  <c r="AW201" i="45"/>
  <c r="AW200" i="45" s="1"/>
  <c r="M191" i="57"/>
  <c r="AN63" i="57"/>
  <c r="BA63" i="57"/>
  <c r="AK63" i="57"/>
  <c r="AE63" i="57"/>
  <c r="R63" i="57"/>
  <c r="AA63" i="57"/>
  <c r="AJ63" i="57"/>
  <c r="X63" i="57"/>
  <c r="BE63" i="57"/>
  <c r="AX63" i="57"/>
  <c r="V63" i="57"/>
  <c r="AW63" i="57"/>
  <c r="AV63" i="57"/>
  <c r="AO63" i="57"/>
  <c r="K63" i="57"/>
  <c r="AI63" i="57"/>
  <c r="AR63" i="57"/>
  <c r="BD63" i="57"/>
  <c r="P63" i="57"/>
  <c r="BB63" i="57"/>
  <c r="BF63" i="57"/>
  <c r="AT63" i="57"/>
  <c r="O63" i="57"/>
  <c r="W63" i="57"/>
  <c r="T63" i="57"/>
  <c r="AM63" i="57"/>
  <c r="N63" i="57"/>
  <c r="Q63" i="57" s="1"/>
  <c r="AG63" i="32"/>
  <c r="R63" i="32"/>
  <c r="AB63" i="32"/>
  <c r="AI63" i="32"/>
  <c r="BD63" i="32"/>
  <c r="BB63" i="32"/>
  <c r="K63" i="32"/>
  <c r="AV63" i="32"/>
  <c r="N63" i="32"/>
  <c r="AX63" i="32"/>
  <c r="AF63" i="32"/>
  <c r="AO63" i="32"/>
  <c r="W63" i="32"/>
  <c r="AR63" i="32"/>
  <c r="AA63" i="32"/>
  <c r="AS63" i="32"/>
  <c r="AC63" i="32"/>
  <c r="AM63" i="32"/>
  <c r="S63" i="32"/>
  <c r="AJ63" i="32"/>
  <c r="AZ63" i="32"/>
  <c r="AN63" i="32"/>
  <c r="AT63" i="32"/>
  <c r="L63" i="32"/>
  <c r="AW63" i="32"/>
  <c r="BE63" i="32"/>
  <c r="O63" i="32"/>
  <c r="AF54" i="56"/>
  <c r="AR54" i="56"/>
  <c r="BD54" i="56"/>
  <c r="AS54" i="56"/>
  <c r="X54" i="56"/>
  <c r="AJ54" i="56"/>
  <c r="AO54" i="56"/>
  <c r="AV54" i="56"/>
  <c r="K54" i="56"/>
  <c r="W54" i="56"/>
  <c r="BE54" i="56"/>
  <c r="AG54" i="56"/>
  <c r="AA54" i="56"/>
  <c r="N54" i="56"/>
  <c r="V54" i="56"/>
  <c r="AK54" i="56"/>
  <c r="T54" i="56"/>
  <c r="R54" i="56"/>
  <c r="AC54" i="56"/>
  <c r="S54" i="56"/>
  <c r="O54" i="56"/>
  <c r="P54" i="56"/>
  <c r="AI54" i="56"/>
  <c r="AE54" i="56"/>
  <c r="BF54" i="56"/>
  <c r="AX54" i="56"/>
  <c r="AN54" i="56"/>
  <c r="AZ54" i="56"/>
  <c r="AW54" i="56"/>
  <c r="AB54" i="56"/>
  <c r="BA54" i="56"/>
  <c r="L54" i="56"/>
  <c r="BB54" i="56"/>
  <c r="AM54" i="56"/>
  <c r="AK144" i="44"/>
  <c r="O144" i="44"/>
  <c r="R144" i="44"/>
  <c r="AV144" i="44"/>
  <c r="AB144" i="44"/>
  <c r="AJ144" i="44"/>
  <c r="AI144" i="44"/>
  <c r="N144" i="44"/>
  <c r="AS144" i="44"/>
  <c r="BA144" i="44"/>
  <c r="AX144" i="44"/>
  <c r="AC144" i="44"/>
  <c r="V144" i="44"/>
  <c r="BE144" i="44"/>
  <c r="L144" i="44"/>
  <c r="BF144" i="44"/>
  <c r="AM144" i="44"/>
  <c r="AA144" i="44"/>
  <c r="W109" i="58"/>
  <c r="AW109" i="58"/>
  <c r="AB109" i="58"/>
  <c r="S109" i="58"/>
  <c r="AS109" i="58"/>
  <c r="N109" i="58"/>
  <c r="AT109" i="58"/>
  <c r="BD109" i="58"/>
  <c r="BB109" i="58"/>
  <c r="AC109" i="58"/>
  <c r="V109" i="58"/>
  <c r="AX109" i="58"/>
  <c r="AK109" i="58"/>
  <c r="AI109" i="58"/>
  <c r="L109" i="58"/>
  <c r="AG109" i="58"/>
  <c r="AR109" i="58"/>
  <c r="K109" i="58"/>
  <c r="AS109" i="57"/>
  <c r="AE109" i="57"/>
  <c r="W109" i="57"/>
  <c r="AW109" i="57"/>
  <c r="AG109" i="57"/>
  <c r="BA109" i="57"/>
  <c r="AV109" i="57"/>
  <c r="X109" i="57"/>
  <c r="V109" i="57"/>
  <c r="R109" i="57"/>
  <c r="BB109" i="57"/>
  <c r="AB109" i="57"/>
  <c r="T109" i="57"/>
  <c r="BF109" i="57"/>
  <c r="AO109" i="57"/>
  <c r="BE109" i="57"/>
  <c r="S109" i="57"/>
  <c r="AC109" i="57"/>
  <c r="AV243" i="75"/>
  <c r="BB243" i="75"/>
  <c r="R243" i="75"/>
  <c r="BD243" i="75"/>
  <c r="S243" i="75"/>
  <c r="P243" i="75"/>
  <c r="AZ243" i="75"/>
  <c r="AC243" i="75"/>
  <c r="BF243" i="75"/>
  <c r="AB243" i="75"/>
  <c r="BA243" i="75"/>
  <c r="L243" i="75"/>
  <c r="AR243" i="75"/>
  <c r="O243" i="75"/>
  <c r="AK243" i="75"/>
  <c r="AX243" i="75"/>
  <c r="AA243" i="75"/>
  <c r="AM243" i="75"/>
  <c r="AW243" i="75"/>
  <c r="AN243" i="75"/>
  <c r="V243" i="75"/>
  <c r="AG243" i="75"/>
  <c r="BE243" i="75"/>
  <c r="AS243" i="75"/>
  <c r="AF243" i="75"/>
  <c r="J243" i="75"/>
  <c r="AJ243" i="75"/>
  <c r="N243" i="75"/>
  <c r="AE243" i="75"/>
  <c r="X243" i="75"/>
  <c r="K243" i="75"/>
  <c r="AI243" i="75"/>
  <c r="R201" i="57"/>
  <c r="R200" i="57" s="1"/>
  <c r="AW201" i="57"/>
  <c r="AW200" i="57" s="1"/>
  <c r="AI201" i="45"/>
  <c r="AI200" i="45" s="1"/>
  <c r="BD201" i="45"/>
  <c r="BD200" i="45" s="1"/>
  <c r="AO144" i="44"/>
  <c r="K144" i="44"/>
  <c r="AI109" i="57"/>
  <c r="AR109" i="57"/>
  <c r="R109" i="58"/>
  <c r="X109" i="58"/>
  <c r="V63" i="32"/>
  <c r="N251" i="75"/>
  <c r="P68" i="75"/>
  <c r="P68" i="57"/>
  <c r="AR63" i="75"/>
  <c r="AC63" i="57"/>
  <c r="P63" i="45"/>
  <c r="N63" i="45"/>
  <c r="AO58" i="53"/>
  <c r="AT54" i="56"/>
  <c r="BA156" i="75"/>
  <c r="O156" i="75"/>
  <c r="AK156" i="75"/>
  <c r="BA62" i="32"/>
  <c r="BF62" i="32"/>
  <c r="AB62" i="32"/>
  <c r="AK62" i="32"/>
  <c r="AR62" i="32"/>
  <c r="AE62" i="32"/>
  <c r="V62" i="32"/>
  <c r="AJ62" i="32"/>
  <c r="AS62" i="32"/>
  <c r="R62" i="32"/>
  <c r="W62" i="32"/>
  <c r="AZ62" i="32"/>
  <c r="AT62" i="32"/>
  <c r="J62" i="32"/>
  <c r="BD62" i="32"/>
  <c r="AI62" i="32"/>
  <c r="AL62" i="32" s="1"/>
  <c r="AO62" i="32"/>
  <c r="S62" i="32"/>
  <c r="AV62" i="32"/>
  <c r="AA62" i="32"/>
  <c r="N62" i="32"/>
  <c r="AX62" i="32"/>
  <c r="BE62" i="32"/>
  <c r="AG62" i="32"/>
  <c r="K62" i="32"/>
  <c r="AF62" i="32"/>
  <c r="AC62" i="32"/>
  <c r="BA68" i="44"/>
  <c r="AR68" i="44"/>
  <c r="AM68" i="44"/>
  <c r="AB68" i="44"/>
  <c r="W68" i="44"/>
  <c r="AG68" i="44"/>
  <c r="J68" i="44"/>
  <c r="AA68" i="44"/>
  <c r="AV68" i="44"/>
  <c r="AO68" i="44"/>
  <c r="AF68" i="44"/>
  <c r="R68" i="44"/>
  <c r="N68" i="44"/>
  <c r="AZ68" i="44"/>
  <c r="V68" i="44"/>
  <c r="AJ68" i="44"/>
  <c r="BD68" i="44"/>
  <c r="BF68" i="44"/>
  <c r="BD201" i="56"/>
  <c r="AT201" i="56"/>
  <c r="AS201" i="56"/>
  <c r="AS200" i="56" s="1"/>
  <c r="AM201" i="56"/>
  <c r="AM200" i="56" s="1"/>
  <c r="AG201" i="56"/>
  <c r="AG200" i="56" s="1"/>
  <c r="S201" i="56"/>
  <c r="S200" i="56" s="1"/>
  <c r="T201" i="56"/>
  <c r="T200" i="56" s="1"/>
  <c r="J201" i="56"/>
  <c r="J200" i="56" s="1"/>
  <c r="AX201" i="56"/>
  <c r="AX200" i="56" s="1"/>
  <c r="V201" i="56"/>
  <c r="L201" i="56"/>
  <c r="L200" i="56" s="1"/>
  <c r="AZ201" i="56"/>
  <c r="BE201" i="56"/>
  <c r="BE200" i="56" s="1"/>
  <c r="AJ201" i="56"/>
  <c r="AI201" i="56"/>
  <c r="AI200" i="56" s="1"/>
  <c r="AC201" i="56"/>
  <c r="AC200" i="56" s="1"/>
  <c r="K201" i="56"/>
  <c r="K200" i="56" s="1"/>
  <c r="P201" i="56"/>
  <c r="P200" i="56" s="1"/>
  <c r="AI68" i="56"/>
  <c r="AJ68" i="56"/>
  <c r="AT68" i="56"/>
  <c r="AO68" i="56"/>
  <c r="L68" i="56"/>
  <c r="AC68" i="56"/>
  <c r="N68" i="56"/>
  <c r="AM68" i="56"/>
  <c r="AN68" i="56"/>
  <c r="J68" i="56"/>
  <c r="AV68" i="56"/>
  <c r="O68" i="56"/>
  <c r="P68" i="56"/>
  <c r="AZ68" i="56"/>
  <c r="AB68" i="56"/>
  <c r="AA68" i="56"/>
  <c r="BE68" i="56"/>
  <c r="V68" i="56"/>
  <c r="BF68" i="56"/>
  <c r="R68" i="56"/>
  <c r="BA68" i="56"/>
  <c r="AR68" i="56"/>
  <c r="AW68" i="56"/>
  <c r="S68" i="56"/>
  <c r="AE68" i="56"/>
  <c r="K68" i="56"/>
  <c r="BB68" i="56"/>
  <c r="AF183" i="75"/>
  <c r="AS183" i="75"/>
  <c r="AX183" i="75"/>
  <c r="AT183" i="75"/>
  <c r="W183" i="75"/>
  <c r="AZ183" i="75"/>
  <c r="BB183" i="75"/>
  <c r="AG183" i="75"/>
  <c r="AI183" i="75"/>
  <c r="R183" i="75"/>
  <c r="S183" i="75"/>
  <c r="AW183" i="75"/>
  <c r="AB183" i="75"/>
  <c r="AE183" i="75"/>
  <c r="BA183" i="75"/>
  <c r="AR183" i="75"/>
  <c r="AM183" i="75"/>
  <c r="AO183" i="75"/>
  <c r="AV183" i="75"/>
  <c r="T183" i="75"/>
  <c r="K183" i="75"/>
  <c r="L183" i="75"/>
  <c r="J183" i="75"/>
  <c r="P183" i="75"/>
  <c r="N183" i="75"/>
  <c r="AC183" i="75"/>
  <c r="AN183" i="75"/>
  <c r="R54" i="75"/>
  <c r="AO54" i="75"/>
  <c r="AK54" i="75"/>
  <c r="P54" i="75"/>
  <c r="AI54" i="75"/>
  <c r="T54" i="75"/>
  <c r="BF54" i="75"/>
  <c r="AS54" i="75"/>
  <c r="AJ54" i="75"/>
  <c r="O54" i="75"/>
  <c r="AF54" i="75"/>
  <c r="AV54" i="75"/>
  <c r="AW54" i="75"/>
  <c r="AX54" i="75"/>
  <c r="AT54" i="75"/>
  <c r="BD54" i="75"/>
  <c r="L54" i="75"/>
  <c r="V54" i="75"/>
  <c r="AM54" i="75"/>
  <c r="AZ54" i="75"/>
  <c r="AG54" i="75"/>
  <c r="AB54" i="75"/>
  <c r="K54" i="75"/>
  <c r="BB54" i="75"/>
  <c r="W54" i="75"/>
  <c r="N54" i="75"/>
  <c r="AN54" i="75"/>
  <c r="AE54" i="75"/>
  <c r="AA54" i="75"/>
  <c r="AC54" i="75"/>
  <c r="BE54" i="75"/>
  <c r="BA54" i="75"/>
  <c r="X54" i="75"/>
  <c r="S54" i="75"/>
  <c r="AR54" i="75"/>
  <c r="V144" i="45"/>
  <c r="W144" i="45"/>
  <c r="N144" i="45"/>
  <c r="BF144" i="45"/>
  <c r="AW144" i="45"/>
  <c r="AI144" i="45"/>
  <c r="L144" i="45"/>
  <c r="AR144" i="45"/>
  <c r="AJ144" i="45"/>
  <c r="AS144" i="45"/>
  <c r="AK144" i="45"/>
  <c r="AB144" i="45"/>
  <c r="AE144" i="45"/>
  <c r="O144" i="45"/>
  <c r="AX144" i="45"/>
  <c r="AF144" i="45"/>
  <c r="R144" i="45"/>
  <c r="S144" i="45"/>
  <c r="Q113" i="75"/>
  <c r="V113" i="44"/>
  <c r="BA113" i="44"/>
  <c r="W113" i="44"/>
  <c r="P113" i="44"/>
  <c r="L113" i="44"/>
  <c r="T113" i="44"/>
  <c r="AC113" i="44"/>
  <c r="AO113" i="44"/>
  <c r="AS113" i="44"/>
  <c r="AI122" i="44"/>
  <c r="AT122" i="44"/>
  <c r="BD122" i="44"/>
  <c r="BE122" i="44"/>
  <c r="AS122" i="44"/>
  <c r="L122" i="44"/>
  <c r="V122" i="44"/>
  <c r="W122" i="44"/>
  <c r="AN122" i="44"/>
  <c r="AO153" i="53"/>
  <c r="J153" i="53"/>
  <c r="AG153" i="53"/>
  <c r="BF153" i="53"/>
  <c r="AA153" i="53"/>
  <c r="N153" i="53"/>
  <c r="AI153" i="53"/>
  <c r="T153" i="53"/>
  <c r="AE153" i="53"/>
  <c r="H117" i="44"/>
  <c r="H111" i="56"/>
  <c r="AS113" i="56"/>
  <c r="W113" i="56"/>
  <c r="K113" i="56"/>
  <c r="AE113" i="56"/>
  <c r="AK113" i="56"/>
  <c r="BA113" i="56"/>
  <c r="AX113" i="56"/>
  <c r="AI113" i="56"/>
  <c r="O113" i="56"/>
  <c r="J115" i="44"/>
  <c r="M115" i="44" s="1"/>
  <c r="T115" i="44"/>
  <c r="P115" i="44"/>
  <c r="AC115" i="44"/>
  <c r="R115" i="44"/>
  <c r="BF115" i="44"/>
  <c r="AG115" i="44"/>
  <c r="AB115" i="44"/>
  <c r="BA115" i="44"/>
  <c r="J115" i="57"/>
  <c r="AB115" i="57"/>
  <c r="AC115" i="57"/>
  <c r="AM115" i="57"/>
  <c r="BE115" i="57"/>
  <c r="W115" i="57"/>
  <c r="BD115" i="57"/>
  <c r="R115" i="57"/>
  <c r="AN115" i="57"/>
  <c r="AZ118" i="57"/>
  <c r="AW118" i="57"/>
  <c r="S118" i="57"/>
  <c r="X118" i="57"/>
  <c r="H117" i="57"/>
  <c r="AA118" i="57"/>
  <c r="AK118" i="57"/>
  <c r="AV118" i="57"/>
  <c r="BF118" i="57"/>
  <c r="X91" i="53"/>
  <c r="BB91" i="53"/>
  <c r="AG139" i="56"/>
  <c r="AA139" i="56"/>
  <c r="AB139" i="56"/>
  <c r="P139" i="56"/>
  <c r="AM139" i="56"/>
  <c r="AV139" i="56"/>
  <c r="BD139" i="56"/>
  <c r="V139" i="56"/>
  <c r="AI139" i="56"/>
  <c r="N113" i="32"/>
  <c r="P113" i="32"/>
  <c r="AV113" i="32"/>
  <c r="AR113" i="32"/>
  <c r="BB113" i="32"/>
  <c r="W113" i="32"/>
  <c r="AM113" i="32"/>
  <c r="BD113" i="32"/>
  <c r="K113" i="32"/>
  <c r="L122" i="32"/>
  <c r="BE122" i="32"/>
  <c r="AV122" i="32"/>
  <c r="AV120" i="57"/>
  <c r="AR120" i="57"/>
  <c r="T120" i="57"/>
  <c r="O120" i="57"/>
  <c r="AS120" i="57"/>
  <c r="X120" i="57"/>
  <c r="AN120" i="57"/>
  <c r="AB120" i="57"/>
  <c r="AE120" i="57"/>
  <c r="N120" i="44"/>
  <c r="AA120" i="44"/>
  <c r="AV120" i="44"/>
  <c r="BF120" i="44"/>
  <c r="BA120" i="44"/>
  <c r="T120" i="44"/>
  <c r="K120" i="44"/>
  <c r="AJ120" i="44"/>
  <c r="AI120" i="44"/>
  <c r="S88" i="53"/>
  <c r="AA88" i="53"/>
  <c r="AC88" i="53"/>
  <c r="BB77" i="58"/>
  <c r="AE77" i="58"/>
  <c r="AA153" i="44"/>
  <c r="AJ153" i="44"/>
  <c r="K153" i="44"/>
  <c r="T153" i="44"/>
  <c r="AM153" i="44"/>
  <c r="AN153" i="44"/>
  <c r="AE153" i="44"/>
  <c r="AB153" i="44"/>
  <c r="BA153" i="44"/>
  <c r="AT138" i="44"/>
  <c r="N138" i="44"/>
  <c r="O138" i="44"/>
  <c r="AS138" i="44"/>
  <c r="BF138" i="44"/>
  <c r="R138" i="44"/>
  <c r="BE138" i="44"/>
  <c r="K138" i="44"/>
  <c r="AE138" i="44"/>
  <c r="BA201" i="57"/>
  <c r="BA200" i="57" s="1"/>
  <c r="K201" i="57"/>
  <c r="AG201" i="57"/>
  <c r="AG200" i="57" s="1"/>
  <c r="AT201" i="57"/>
  <c r="AT200" i="57" s="1"/>
  <c r="BB201" i="45"/>
  <c r="BB200" i="45" s="1"/>
  <c r="X201" i="45"/>
  <c r="X200" i="45" s="1"/>
  <c r="AM201" i="45"/>
  <c r="AM200" i="45" s="1"/>
  <c r="BA201" i="45"/>
  <c r="BA200" i="45" s="1"/>
  <c r="K201" i="45"/>
  <c r="K200" i="45" s="1"/>
  <c r="AE201" i="56"/>
  <c r="AE200" i="56" s="1"/>
  <c r="AW201" i="56"/>
  <c r="BF201" i="56"/>
  <c r="BF200" i="56" s="1"/>
  <c r="O201" i="56"/>
  <c r="O200" i="56" s="1"/>
  <c r="AO201" i="56"/>
  <c r="AJ139" i="75"/>
  <c r="AR139" i="75"/>
  <c r="L139" i="75"/>
  <c r="AM139" i="75"/>
  <c r="P144" i="45"/>
  <c r="BA144" i="45"/>
  <c r="T144" i="45"/>
  <c r="AC144" i="45"/>
  <c r="AV144" i="45"/>
  <c r="S114" i="75"/>
  <c r="AW114" i="75"/>
  <c r="J114" i="75"/>
  <c r="AJ114" i="75"/>
  <c r="BE114" i="75"/>
  <c r="AP357" i="75"/>
  <c r="AP356" i="75" s="1"/>
  <c r="X144" i="44"/>
  <c r="AF144" i="44"/>
  <c r="T144" i="44"/>
  <c r="S144" i="44"/>
  <c r="BD144" i="44"/>
  <c r="AF109" i="57"/>
  <c r="BD109" i="57"/>
  <c r="N109" i="57"/>
  <c r="AZ109" i="57"/>
  <c r="T109" i="58"/>
  <c r="AV109" i="58"/>
  <c r="AN109" i="58"/>
  <c r="J109" i="58"/>
  <c r="AO109" i="58"/>
  <c r="V109" i="45"/>
  <c r="BB109" i="45"/>
  <c r="N109" i="45"/>
  <c r="AI68" i="44"/>
  <c r="L68" i="44"/>
  <c r="AC68" i="44"/>
  <c r="BB68" i="44"/>
  <c r="R158" i="44"/>
  <c r="AO158" i="44"/>
  <c r="T158" i="44"/>
  <c r="AA158" i="44"/>
  <c r="AK63" i="32"/>
  <c r="BA63" i="32"/>
  <c r="AW63" i="56"/>
  <c r="AS251" i="75"/>
  <c r="AF251" i="75"/>
  <c r="AW68" i="75"/>
  <c r="J68" i="75"/>
  <c r="AI68" i="75"/>
  <c r="AT185" i="75"/>
  <c r="W68" i="56"/>
  <c r="AS68" i="56"/>
  <c r="N68" i="57"/>
  <c r="AA68" i="57"/>
  <c r="AX68" i="57"/>
  <c r="BB62" i="32"/>
  <c r="AW62" i="32"/>
  <c r="AM62" i="32"/>
  <c r="X63" i="75"/>
  <c r="AV63" i="75"/>
  <c r="L63" i="57"/>
  <c r="J63" i="57"/>
  <c r="X63" i="45"/>
  <c r="BD63" i="45"/>
  <c r="V183" i="75"/>
  <c r="O183" i="75"/>
  <c r="AF58" i="53"/>
  <c r="AT243" i="75"/>
  <c r="AK209" i="75"/>
  <c r="AN209" i="75"/>
  <c r="R209" i="75"/>
  <c r="AW209" i="75"/>
  <c r="AA209" i="75"/>
  <c r="J209" i="75"/>
  <c r="AM209" i="75"/>
  <c r="BD209" i="75"/>
  <c r="X209" i="75"/>
  <c r="S209" i="75"/>
  <c r="L209" i="75"/>
  <c r="AJ209" i="75"/>
  <c r="N209" i="75"/>
  <c r="AB209" i="75"/>
  <c r="AG209" i="75"/>
  <c r="AZ209" i="75"/>
  <c r="AO209" i="75"/>
  <c r="BA209" i="75"/>
  <c r="K209" i="75"/>
  <c r="AI209" i="75"/>
  <c r="V209" i="75"/>
  <c r="AX209" i="75"/>
  <c r="BE209" i="75"/>
  <c r="W209" i="75"/>
  <c r="O209" i="75"/>
  <c r="AE209" i="75"/>
  <c r="AV209" i="75"/>
  <c r="AT209" i="75"/>
  <c r="N201" i="57"/>
  <c r="N200" i="57" s="1"/>
  <c r="AN201" i="57"/>
  <c r="AN200" i="57" s="1"/>
  <c r="T201" i="45"/>
  <c r="T200" i="45" s="1"/>
  <c r="AS201" i="45"/>
  <c r="AS200" i="45" s="1"/>
  <c r="AG201" i="45"/>
  <c r="AG200" i="45" s="1"/>
  <c r="AW144" i="44"/>
  <c r="AN144" i="44"/>
  <c r="AA109" i="57"/>
  <c r="AX109" i="57"/>
  <c r="AK109" i="57"/>
  <c r="AA109" i="58"/>
  <c r="AF109" i="58"/>
  <c r="BA109" i="58"/>
  <c r="BF63" i="32"/>
  <c r="AT251" i="75"/>
  <c r="AE68" i="75"/>
  <c r="AW68" i="57"/>
  <c r="S63" i="75"/>
  <c r="S63" i="57"/>
  <c r="L63" i="45"/>
  <c r="AR213" i="57"/>
  <c r="AR212" i="57" s="1"/>
  <c r="W213" i="57"/>
  <c r="W212" i="57" s="1"/>
  <c r="AO243" i="75"/>
  <c r="AX66" i="44"/>
  <c r="P114" i="75"/>
  <c r="BF114" i="75"/>
  <c r="AV114" i="75"/>
  <c r="AF114" i="75"/>
  <c r="R114" i="75"/>
  <c r="O114" i="75"/>
  <c r="K114" i="75"/>
  <c r="W114" i="75"/>
  <c r="AE114" i="75"/>
  <c r="X114" i="75"/>
  <c r="N114" i="75"/>
  <c r="BD114" i="75"/>
  <c r="AT114" i="75"/>
  <c r="AB114" i="75"/>
  <c r="AC114" i="75"/>
  <c r="AA114" i="75"/>
  <c r="AG114" i="75"/>
  <c r="AM114" i="75"/>
  <c r="AT70" i="58"/>
  <c r="AA70" i="58"/>
  <c r="BB70" i="58"/>
  <c r="T70" i="58"/>
  <c r="O258" i="75"/>
  <c r="T258" i="75"/>
  <c r="BC56" i="57"/>
  <c r="BA158" i="44"/>
  <c r="BF158" i="44"/>
  <c r="AB158" i="44"/>
  <c r="AK158" i="44"/>
  <c r="AI158" i="44"/>
  <c r="O158" i="44"/>
  <c r="BE158" i="44"/>
  <c r="AR158" i="44"/>
  <c r="L158" i="44"/>
  <c r="V158" i="44"/>
  <c r="P158" i="44"/>
  <c r="AZ158" i="44"/>
  <c r="AT158" i="44"/>
  <c r="AS158" i="44"/>
  <c r="AJ158" i="44"/>
  <c r="AE158" i="44"/>
  <c r="AF158" i="44"/>
  <c r="AX158" i="44"/>
  <c r="AR185" i="75"/>
  <c r="O185" i="75"/>
  <c r="BF185" i="75"/>
  <c r="AB185" i="75"/>
  <c r="V185" i="75"/>
  <c r="BB185" i="75"/>
  <c r="AG185" i="75"/>
  <c r="AK185" i="75"/>
  <c r="AF185" i="75"/>
  <c r="AN185" i="75"/>
  <c r="K185" i="75"/>
  <c r="AM185" i="75"/>
  <c r="T185" i="75"/>
  <c r="J185" i="75"/>
  <c r="AE185" i="75"/>
  <c r="AJ185" i="75"/>
  <c r="AO185" i="75"/>
  <c r="AW185" i="75"/>
  <c r="BD185" i="75"/>
  <c r="R185" i="75"/>
  <c r="AS185" i="75"/>
  <c r="AA185" i="75"/>
  <c r="X185" i="75"/>
  <c r="L185" i="75"/>
  <c r="AI185" i="75"/>
  <c r="AZ185" i="75"/>
  <c r="P185" i="75"/>
  <c r="AN66" i="57"/>
  <c r="P66" i="57"/>
  <c r="J66" i="57"/>
  <c r="S66" i="57"/>
  <c r="O66" i="57"/>
  <c r="R66" i="57"/>
  <c r="K66" i="57"/>
  <c r="AG66" i="57"/>
  <c r="AB66" i="57"/>
  <c r="AR66" i="57"/>
  <c r="AM66" i="57"/>
  <c r="X66" i="57"/>
  <c r="BB66" i="57"/>
  <c r="AK66" i="57"/>
  <c r="AV66" i="57"/>
  <c r="W66" i="57"/>
  <c r="BD66" i="57"/>
  <c r="AW66" i="57"/>
  <c r="BA66" i="57"/>
  <c r="BF66" i="57"/>
  <c r="AT66" i="57"/>
  <c r="AC66" i="57"/>
  <c r="V66" i="57"/>
  <c r="AJ66" i="57"/>
  <c r="AI66" i="57"/>
  <c r="N66" i="57"/>
  <c r="L66" i="57"/>
  <c r="AO66" i="57"/>
  <c r="AE66" i="57"/>
  <c r="AF66" i="57"/>
  <c r="AS66" i="57"/>
  <c r="BE66" i="57"/>
  <c r="AA66" i="57"/>
  <c r="AZ66" i="57"/>
  <c r="AV63" i="56"/>
  <c r="AZ63" i="56"/>
  <c r="AB63" i="56"/>
  <c r="S63" i="56"/>
  <c r="AF63" i="56"/>
  <c r="AS63" i="56"/>
  <c r="X63" i="56"/>
  <c r="T63" i="56"/>
  <c r="AE63" i="56"/>
  <c r="BD63" i="56"/>
  <c r="BF63" i="56"/>
  <c r="R63" i="56"/>
  <c r="U63" i="56" s="1"/>
  <c r="AK63" i="56"/>
  <c r="AJ63" i="56"/>
  <c r="P63" i="56"/>
  <c r="AN63" i="56"/>
  <c r="AM63" i="56"/>
  <c r="J63" i="56"/>
  <c r="AR63" i="56"/>
  <c r="K63" i="56"/>
  <c r="AI63" i="56"/>
  <c r="V63" i="56"/>
  <c r="BE63" i="56"/>
  <c r="AX63" i="56"/>
  <c r="BA63" i="56"/>
  <c r="O63" i="56"/>
  <c r="AA63" i="56"/>
  <c r="AO63" i="56"/>
  <c r="AH195" i="32"/>
  <c r="AI109" i="45"/>
  <c r="W109" i="45"/>
  <c r="T109" i="45"/>
  <c r="BE109" i="45"/>
  <c r="X109" i="45"/>
  <c r="AO109" i="45"/>
  <c r="BD109" i="45"/>
  <c r="AB109" i="45"/>
  <c r="AC109" i="45"/>
  <c r="R109" i="45"/>
  <c r="BA109" i="45"/>
  <c r="AF109" i="45"/>
  <c r="AK109" i="45"/>
  <c r="AE109" i="45"/>
  <c r="AZ109" i="45"/>
  <c r="O109" i="45"/>
  <c r="AW109" i="45"/>
  <c r="AA109" i="45"/>
  <c r="Y187" i="56"/>
  <c r="O139" i="75"/>
  <c r="AO139" i="75"/>
  <c r="BA139" i="75"/>
  <c r="AA139" i="75"/>
  <c r="T139" i="75"/>
  <c r="J139" i="75"/>
  <c r="AZ139" i="75"/>
  <c r="AX139" i="75"/>
  <c r="AV139" i="75"/>
  <c r="S139" i="75"/>
  <c r="BE139" i="75"/>
  <c r="AC139" i="75"/>
  <c r="AI139" i="75"/>
  <c r="AF139" i="75"/>
  <c r="R139" i="75"/>
  <c r="P139" i="75"/>
  <c r="N139" i="75"/>
  <c r="BD139" i="75"/>
  <c r="AE113" i="44"/>
  <c r="AH113" i="44" s="1"/>
  <c r="AT113" i="44"/>
  <c r="AZ113" i="44"/>
  <c r="K113" i="44"/>
  <c r="BD113" i="44"/>
  <c r="S113" i="44"/>
  <c r="R113" i="44"/>
  <c r="AA113" i="44"/>
  <c r="K122" i="44"/>
  <c r="AB122" i="44"/>
  <c r="AC122" i="44"/>
  <c r="AM122" i="44"/>
  <c r="AX122" i="44"/>
  <c r="AR122" i="44"/>
  <c r="BB122" i="44"/>
  <c r="BA122" i="44"/>
  <c r="BB153" i="53"/>
  <c r="AB153" i="53"/>
  <c r="S153" i="53"/>
  <c r="O153" i="53"/>
  <c r="W153" i="53"/>
  <c r="V153" i="53"/>
  <c r="X153" i="53"/>
  <c r="AT153" i="53"/>
  <c r="R113" i="56"/>
  <c r="BF113" i="56"/>
  <c r="AB113" i="56"/>
  <c r="N113" i="56"/>
  <c r="J113" i="56"/>
  <c r="AM113" i="56"/>
  <c r="AO113" i="56"/>
  <c r="S113" i="56"/>
  <c r="AS115" i="44"/>
  <c r="AV115" i="44"/>
  <c r="AR115" i="44"/>
  <c r="BD115" i="44"/>
  <c r="X115" i="44"/>
  <c r="AF115" i="44"/>
  <c r="BE115" i="44"/>
  <c r="AN115" i="44"/>
  <c r="AO115" i="57"/>
  <c r="AE115" i="57"/>
  <c r="O115" i="57"/>
  <c r="N115" i="57"/>
  <c r="AZ115" i="57"/>
  <c r="AK115" i="57"/>
  <c r="T115" i="57"/>
  <c r="BB115" i="57"/>
  <c r="AI118" i="57"/>
  <c r="AT118" i="57"/>
  <c r="BD118" i="57"/>
  <c r="BE118" i="57"/>
  <c r="L118" i="57"/>
  <c r="N118" i="57"/>
  <c r="AF118" i="57"/>
  <c r="AE118" i="57"/>
  <c r="H148" i="44"/>
  <c r="P91" i="53"/>
  <c r="J91" i="53"/>
  <c r="AA91" i="53"/>
  <c r="K139" i="56"/>
  <c r="AS139" i="56"/>
  <c r="AZ139" i="56"/>
  <c r="AR139" i="56"/>
  <c r="W139" i="56"/>
  <c r="X139" i="56"/>
  <c r="AJ139" i="56"/>
  <c r="BA139" i="56"/>
  <c r="AF113" i="32"/>
  <c r="T113" i="32"/>
  <c r="AJ113" i="32"/>
  <c r="AB113" i="32"/>
  <c r="AI113" i="32"/>
  <c r="AX113" i="32"/>
  <c r="V113" i="32"/>
  <c r="AE113" i="32"/>
  <c r="V122" i="32"/>
  <c r="P122" i="32"/>
  <c r="J120" i="57"/>
  <c r="AX120" i="57"/>
  <c r="V120" i="57"/>
  <c r="BD120" i="57"/>
  <c r="BB120" i="57"/>
  <c r="AJ120" i="57"/>
  <c r="AL120" i="57" s="1"/>
  <c r="W120" i="57"/>
  <c r="K120" i="57"/>
  <c r="AR120" i="44"/>
  <c r="O120" i="44"/>
  <c r="AK120" i="44"/>
  <c r="AC120" i="44"/>
  <c r="AO120" i="44"/>
  <c r="AZ120" i="44"/>
  <c r="AW120" i="44"/>
  <c r="J120" i="44"/>
  <c r="AR88" i="53"/>
  <c r="AV88" i="53"/>
  <c r="AI77" i="58"/>
  <c r="L77" i="58"/>
  <c r="AC77" i="58"/>
  <c r="BE153" i="44"/>
  <c r="AV153" i="44"/>
  <c r="BF153" i="44"/>
  <c r="AI153" i="44"/>
  <c r="BB153" i="44"/>
  <c r="J153" i="44"/>
  <c r="AG153" i="44"/>
  <c r="AX153" i="44"/>
  <c r="P138" i="44"/>
  <c r="AF138" i="44"/>
  <c r="AM138" i="44"/>
  <c r="BB138" i="44"/>
  <c r="V138" i="44"/>
  <c r="AN138" i="44"/>
  <c r="S138" i="44"/>
  <c r="AG138" i="44"/>
  <c r="BE201" i="57"/>
  <c r="BE200" i="57" s="1"/>
  <c r="T201" i="57"/>
  <c r="T200" i="57" s="1"/>
  <c r="AA201" i="57"/>
  <c r="AA200" i="57" s="1"/>
  <c r="BD201" i="57"/>
  <c r="BD200" i="57" s="1"/>
  <c r="J201" i="57"/>
  <c r="J200" i="57" s="1"/>
  <c r="S201" i="45"/>
  <c r="AO201" i="45"/>
  <c r="AO200" i="45" s="1"/>
  <c r="AT201" i="45"/>
  <c r="AT200" i="45" s="1"/>
  <c r="W201" i="45"/>
  <c r="W200" i="45" s="1"/>
  <c r="AE201" i="45"/>
  <c r="AR201" i="56"/>
  <c r="AR200" i="56" s="1"/>
  <c r="N201" i="56"/>
  <c r="N200" i="56" s="1"/>
  <c r="H200" i="56"/>
  <c r="AF201" i="56"/>
  <c r="AF200" i="56" s="1"/>
  <c r="AV213" i="57"/>
  <c r="AV212" i="57" s="1"/>
  <c r="V139" i="75"/>
  <c r="AB139" i="75"/>
  <c r="AS139" i="75"/>
  <c r="AE139" i="75"/>
  <c r="BF139" i="75"/>
  <c r="BE144" i="45"/>
  <c r="X144" i="45"/>
  <c r="AT144" i="45"/>
  <c r="BB144" i="45"/>
  <c r="AM144" i="45"/>
  <c r="AO114" i="75"/>
  <c r="AK114" i="75"/>
  <c r="BB114" i="75"/>
  <c r="V114" i="75"/>
  <c r="BF258" i="75"/>
  <c r="H298" i="75"/>
  <c r="AZ144" i="44"/>
  <c r="W144" i="44"/>
  <c r="AT144" i="44"/>
  <c r="BB144" i="44"/>
  <c r="AE144" i="44"/>
  <c r="O109" i="57"/>
  <c r="J109" i="57"/>
  <c r="AM109" i="57"/>
  <c r="AN109" i="57"/>
  <c r="BE109" i="58"/>
  <c r="BF109" i="58"/>
  <c r="O109" i="58"/>
  <c r="AZ109" i="58"/>
  <c r="AS109" i="45"/>
  <c r="J109" i="45"/>
  <c r="S109" i="45"/>
  <c r="AT109" i="45"/>
  <c r="L109" i="45"/>
  <c r="AT68" i="44"/>
  <c r="T68" i="44"/>
  <c r="AN68" i="44"/>
  <c r="X68" i="44"/>
  <c r="AE68" i="44"/>
  <c r="BD158" i="44"/>
  <c r="N158" i="44"/>
  <c r="AW158" i="44"/>
  <c r="W158" i="44"/>
  <c r="AM158" i="44"/>
  <c r="P63" i="32"/>
  <c r="X63" i="32"/>
  <c r="AE63" i="32"/>
  <c r="W63" i="56"/>
  <c r="BB63" i="56"/>
  <c r="AJ251" i="75"/>
  <c r="J251" i="75"/>
  <c r="S68" i="75"/>
  <c r="T68" i="75"/>
  <c r="AC185" i="75"/>
  <c r="W185" i="75"/>
  <c r="X68" i="56"/>
  <c r="AF68" i="56"/>
  <c r="AG68" i="57"/>
  <c r="R68" i="57"/>
  <c r="P62" i="32"/>
  <c r="L62" i="32"/>
  <c r="AA63" i="75"/>
  <c r="AB63" i="75"/>
  <c r="BF63" i="75"/>
  <c r="AF63" i="57"/>
  <c r="AB63" i="57"/>
  <c r="AG63" i="45"/>
  <c r="J63" i="45"/>
  <c r="AJ183" i="75"/>
  <c r="BF183" i="75"/>
  <c r="J58" i="53"/>
  <c r="AB58" i="53"/>
  <c r="T243" i="75"/>
  <c r="J54" i="75"/>
  <c r="AJ29" i="53"/>
  <c r="AZ29" i="53"/>
  <c r="AV29" i="53"/>
  <c r="W29" i="53"/>
  <c r="AT69" i="56"/>
  <c r="AF69" i="56"/>
  <c r="K69" i="56"/>
  <c r="J69" i="56"/>
  <c r="X69" i="56"/>
  <c r="N69" i="56"/>
  <c r="BB69" i="56"/>
  <c r="AC69" i="56"/>
  <c r="BA69" i="56"/>
  <c r="BE69" i="56"/>
  <c r="T69" i="56"/>
  <c r="R69" i="56"/>
  <c r="O69" i="56"/>
  <c r="BF69" i="53"/>
  <c r="AM69" i="53"/>
  <c r="AZ52" i="44"/>
  <c r="BD52" i="44"/>
  <c r="AM52" i="44"/>
  <c r="AO52" i="44"/>
  <c r="O52" i="44"/>
  <c r="BE52" i="44"/>
  <c r="R52" i="44"/>
  <c r="P52" i="44"/>
  <c r="R203" i="24"/>
  <c r="AW150" i="44"/>
  <c r="AJ150" i="44"/>
  <c r="W53" i="58"/>
  <c r="BD53" i="58"/>
  <c r="AZ53" i="58"/>
  <c r="AM53" i="58"/>
  <c r="R53" i="58"/>
  <c r="BB53" i="58"/>
  <c r="AB53" i="58"/>
  <c r="BA53" i="58"/>
  <c r="L53" i="58"/>
  <c r="AJ53" i="58"/>
  <c r="AA53" i="58"/>
  <c r="X53" i="58"/>
  <c r="AW53" i="58"/>
  <c r="AI53" i="58"/>
  <c r="N53" i="58"/>
  <c r="K53" i="58"/>
  <c r="AR53" i="58"/>
  <c r="BE53" i="58"/>
  <c r="AC53" i="58"/>
  <c r="T53" i="58"/>
  <c r="AE53" i="58"/>
  <c r="P53" i="58"/>
  <c r="AX53" i="58"/>
  <c r="AG53" i="58"/>
  <c r="AF53" i="58"/>
  <c r="AO53" i="58"/>
  <c r="AE247" i="75"/>
  <c r="BD247" i="75"/>
  <c r="AJ247" i="75"/>
  <c r="AT247" i="75"/>
  <c r="R247" i="75"/>
  <c r="AO247" i="75"/>
  <c r="V50" i="32"/>
  <c r="AT50" i="32"/>
  <c r="AS50" i="58"/>
  <c r="N50" i="58"/>
  <c r="AC50" i="58"/>
  <c r="AW76" i="32"/>
  <c r="AG76" i="32"/>
  <c r="AE76" i="32"/>
  <c r="AB76" i="32"/>
  <c r="AJ76" i="32"/>
  <c r="BF50" i="53"/>
  <c r="AF50" i="53"/>
  <c r="AO50" i="53"/>
  <c r="AA50" i="53"/>
  <c r="AT50" i="53"/>
  <c r="AJ50" i="53"/>
  <c r="T50" i="53"/>
  <c r="AM50" i="53"/>
  <c r="N50" i="53"/>
  <c r="AI50" i="53"/>
  <c r="X50" i="53"/>
  <c r="O50" i="53"/>
  <c r="BE50" i="53"/>
  <c r="L50" i="53"/>
  <c r="P50" i="53"/>
  <c r="AC50" i="53"/>
  <c r="W50" i="53"/>
  <c r="BB50" i="53"/>
  <c r="AE120" i="75"/>
  <c r="AG120" i="75"/>
  <c r="AT19" i="44"/>
  <c r="X19" i="44"/>
  <c r="AV19" i="44"/>
  <c r="L19" i="44"/>
  <c r="P19" i="44"/>
  <c r="V19" i="44"/>
  <c r="O19" i="44"/>
  <c r="W19" i="44"/>
  <c r="AE19" i="44"/>
  <c r="J19" i="44"/>
  <c r="AC19" i="44"/>
  <c r="AX19" i="44"/>
  <c r="AO19" i="44"/>
  <c r="AW19" i="44"/>
  <c r="BE19" i="44"/>
  <c r="BF19" i="44"/>
  <c r="AF19" i="44"/>
  <c r="AN19" i="44"/>
  <c r="BG194" i="45"/>
  <c r="AL194" i="45"/>
  <c r="K19" i="75"/>
  <c r="AI19" i="75"/>
  <c r="W367" i="75"/>
  <c r="W366" i="75" s="1"/>
  <c r="AX367" i="75"/>
  <c r="AX366" i="75" s="1"/>
  <c r="L367" i="75"/>
  <c r="L366" i="75" s="1"/>
  <c r="AM367" i="75"/>
  <c r="J367" i="75"/>
  <c r="AW367" i="75"/>
  <c r="AW366" i="75" s="1"/>
  <c r="BB367" i="75"/>
  <c r="BB366" i="75" s="1"/>
  <c r="AN367" i="75"/>
  <c r="AN366" i="75" s="1"/>
  <c r="Q195" i="45"/>
  <c r="AN56" i="58"/>
  <c r="AO56" i="58"/>
  <c r="AE56" i="58"/>
  <c r="AC56" i="58"/>
  <c r="AB56" i="58"/>
  <c r="S56" i="58"/>
  <c r="AW56" i="58"/>
  <c r="K56" i="58"/>
  <c r="AA56" i="58"/>
  <c r="BB56" i="58"/>
  <c r="AF56" i="58"/>
  <c r="W56" i="58"/>
  <c r="V56" i="58"/>
  <c r="T56" i="58"/>
  <c r="J56" i="58"/>
  <c r="O56" i="58"/>
  <c r="AT56" i="58"/>
  <c r="AC88" i="75"/>
  <c r="BD88" i="75"/>
  <c r="AM88" i="75"/>
  <c r="V88" i="75"/>
  <c r="AS88" i="75"/>
  <c r="S88" i="75"/>
  <c r="AA88" i="75"/>
  <c r="R88" i="75"/>
  <c r="AT88" i="75"/>
  <c r="AK88" i="75"/>
  <c r="L88" i="75"/>
  <c r="AJ88" i="75"/>
  <c r="AF88" i="75"/>
  <c r="K88" i="75"/>
  <c r="BG193" i="56"/>
  <c r="BG131" i="75"/>
  <c r="U187" i="45"/>
  <c r="AC72" i="58"/>
  <c r="P72" i="58"/>
  <c r="AS72" i="58"/>
  <c r="AG72" i="58"/>
  <c r="W72" i="58"/>
  <c r="AK72" i="58"/>
  <c r="AW72" i="58"/>
  <c r="BD72" i="58"/>
  <c r="H117" i="56"/>
  <c r="M56" i="57"/>
  <c r="AY56" i="57"/>
  <c r="AU56" i="57"/>
  <c r="AU113" i="75"/>
  <c r="AD196" i="45"/>
  <c r="U193" i="56"/>
  <c r="AU195" i="45"/>
  <c r="M113" i="75"/>
  <c r="BG113" i="75"/>
  <c r="Y191" i="57"/>
  <c r="Y193" i="56"/>
  <c r="AL191" i="53"/>
  <c r="AH191" i="53"/>
  <c r="AP191" i="53"/>
  <c r="Q191" i="53"/>
  <c r="AL113" i="75"/>
  <c r="Q191" i="57"/>
  <c r="BG191" i="57"/>
  <c r="BC196" i="45"/>
  <c r="AL94" i="75"/>
  <c r="Y195" i="32"/>
  <c r="U195" i="32"/>
  <c r="AU161" i="75"/>
  <c r="AY161" i="75"/>
  <c r="Q126" i="75"/>
  <c r="BC187" i="45"/>
  <c r="AU187" i="58"/>
  <c r="M191" i="53"/>
  <c r="AP191" i="57"/>
  <c r="AW256" i="75"/>
  <c r="BE256" i="75"/>
  <c r="AV256" i="75"/>
  <c r="R256" i="75"/>
  <c r="K256" i="75"/>
  <c r="S256" i="75"/>
  <c r="BD256" i="75"/>
  <c r="AB256" i="75"/>
  <c r="BF256" i="75"/>
  <c r="BA256" i="75"/>
  <c r="P256" i="75"/>
  <c r="O256" i="75"/>
  <c r="N256" i="75"/>
  <c r="X256" i="75"/>
  <c r="AS256" i="75"/>
  <c r="AF256" i="75"/>
  <c r="W256" i="75"/>
  <c r="AT256" i="75"/>
  <c r="AO153" i="75"/>
  <c r="AB153" i="75"/>
  <c r="AT153" i="75"/>
  <c r="AA153" i="75"/>
  <c r="N153" i="75"/>
  <c r="P153" i="75"/>
  <c r="AF153" i="75"/>
  <c r="O153" i="75"/>
  <c r="BA153" i="75"/>
  <c r="S85" i="45"/>
  <c r="AT213" i="45"/>
  <c r="AT212" i="45" s="1"/>
  <c r="AF213" i="45"/>
  <c r="AF212" i="45" s="1"/>
  <c r="O213" i="45"/>
  <c r="O212" i="45" s="1"/>
  <c r="K91" i="75"/>
  <c r="W91" i="75"/>
  <c r="S91" i="75"/>
  <c r="O91" i="75"/>
  <c r="P91" i="75"/>
  <c r="N91" i="75"/>
  <c r="BD91" i="75"/>
  <c r="AT91" i="75"/>
  <c r="AB91" i="75"/>
  <c r="H86" i="75"/>
  <c r="AA91" i="75"/>
  <c r="AG91" i="75"/>
  <c r="AE91" i="75"/>
  <c r="AC91" i="75"/>
  <c r="X91" i="75"/>
  <c r="V91" i="75"/>
  <c r="L91" i="75"/>
  <c r="BB91" i="75"/>
  <c r="AR91" i="75"/>
  <c r="AO91" i="75"/>
  <c r="AK91" i="75"/>
  <c r="AJ91" i="75"/>
  <c r="J91" i="75"/>
  <c r="BF91" i="75"/>
  <c r="BE91" i="75"/>
  <c r="AW91" i="75"/>
  <c r="AV91" i="75"/>
  <c r="R91" i="75"/>
  <c r="J156" i="32"/>
  <c r="K156" i="32"/>
  <c r="V156" i="32"/>
  <c r="AM156" i="32"/>
  <c r="AV156" i="32"/>
  <c r="T156" i="32"/>
  <c r="P156" i="32"/>
  <c r="AW156" i="32"/>
  <c r="AX156" i="32"/>
  <c r="BE156" i="32"/>
  <c r="BF156" i="32"/>
  <c r="AJ156" i="32"/>
  <c r="W156" i="32"/>
  <c r="AZ156" i="32"/>
  <c r="AI156" i="32"/>
  <c r="AO156" i="32"/>
  <c r="S156" i="32"/>
  <c r="AA156" i="32"/>
  <c r="X156" i="32"/>
  <c r="AR156" i="32"/>
  <c r="AK156" i="32"/>
  <c r="AC156" i="32"/>
  <c r="L156" i="32"/>
  <c r="AF156" i="32"/>
  <c r="AT156" i="32"/>
  <c r="AE156" i="32"/>
  <c r="AN156" i="32"/>
  <c r="BF171" i="75"/>
  <c r="O171" i="75"/>
  <c r="AX171" i="75"/>
  <c r="BD171" i="75"/>
  <c r="AG171" i="75"/>
  <c r="J171" i="75"/>
  <c r="L171" i="75"/>
  <c r="AO171" i="75"/>
  <c r="T171" i="75"/>
  <c r="AV171" i="75"/>
  <c r="W171" i="75"/>
  <c r="AW171" i="75"/>
  <c r="AT171" i="75"/>
  <c r="AE171" i="75"/>
  <c r="AA171" i="75"/>
  <c r="BB171" i="75"/>
  <c r="BA171" i="75"/>
  <c r="AZ171" i="75"/>
  <c r="AI171" i="75"/>
  <c r="AB171" i="75"/>
  <c r="AN171" i="75"/>
  <c r="AM171" i="75"/>
  <c r="P171" i="75"/>
  <c r="AS171" i="75"/>
  <c r="AC171" i="75"/>
  <c r="V171" i="75"/>
  <c r="BE171" i="75"/>
  <c r="R171" i="75"/>
  <c r="AJ171" i="75"/>
  <c r="X171" i="75"/>
  <c r="AR171" i="75"/>
  <c r="U56" i="57"/>
  <c r="AT51" i="32"/>
  <c r="BD51" i="32"/>
  <c r="AA51" i="32"/>
  <c r="K51" i="32"/>
  <c r="AM51" i="32"/>
  <c r="X51" i="32"/>
  <c r="BE51" i="32"/>
  <c r="AO51" i="32"/>
  <c r="AK51" i="32"/>
  <c r="BA51" i="32"/>
  <c r="BB51" i="32"/>
  <c r="AI51" i="32"/>
  <c r="AN51" i="32"/>
  <c r="AG51" i="32"/>
  <c r="AW51" i="32"/>
  <c r="AR51" i="32"/>
  <c r="J51" i="32"/>
  <c r="AS51" i="32"/>
  <c r="AF51" i="32"/>
  <c r="O51" i="32"/>
  <c r="W51" i="32"/>
  <c r="AE51" i="32"/>
  <c r="T51" i="32"/>
  <c r="S51" i="32"/>
  <c r="AJ51" i="32"/>
  <c r="P51" i="32"/>
  <c r="V51" i="32"/>
  <c r="N51" i="32"/>
  <c r="L51" i="32"/>
  <c r="BF51" i="32"/>
  <c r="AC51" i="32"/>
  <c r="AV51" i="32"/>
  <c r="AB51" i="32"/>
  <c r="AZ51" i="32"/>
  <c r="AZ16" i="57"/>
  <c r="AM16" i="57"/>
  <c r="AA16" i="57"/>
  <c r="P16" i="57"/>
  <c r="W16" i="57"/>
  <c r="AN16" i="57"/>
  <c r="BD16" i="57"/>
  <c r="AE16" i="57"/>
  <c r="V16" i="57"/>
  <c r="L16" i="57"/>
  <c r="S16" i="57"/>
  <c r="AS16" i="57"/>
  <c r="AV16" i="57"/>
  <c r="AR16" i="57"/>
  <c r="X16" i="57"/>
  <c r="AX16" i="57"/>
  <c r="T16" i="57"/>
  <c r="AG16" i="57"/>
  <c r="AB16" i="57"/>
  <c r="BE16" i="57"/>
  <c r="AO16" i="57"/>
  <c r="AW16" i="57"/>
  <c r="AJ16" i="57"/>
  <c r="AT16" i="57"/>
  <c r="AF16" i="57"/>
  <c r="AK16" i="57"/>
  <c r="J16" i="57"/>
  <c r="BF16" i="57"/>
  <c r="T68" i="58"/>
  <c r="BF68" i="58"/>
  <c r="AF68" i="58"/>
  <c r="R68" i="58"/>
  <c r="BD68" i="58"/>
  <c r="BA68" i="58"/>
  <c r="X68" i="58"/>
  <c r="V68" i="58"/>
  <c r="AR68" i="58"/>
  <c r="AI68" i="58"/>
  <c r="AJ68" i="58"/>
  <c r="AT68" i="58"/>
  <c r="AO68" i="58"/>
  <c r="L68" i="58"/>
  <c r="AC68" i="58"/>
  <c r="N68" i="58"/>
  <c r="BB68" i="58"/>
  <c r="W68" i="58"/>
  <c r="AW68" i="58"/>
  <c r="S68" i="58"/>
  <c r="AE68" i="58"/>
  <c r="K68" i="58"/>
  <c r="AM68" i="58"/>
  <c r="J68" i="58"/>
  <c r="O68" i="58"/>
  <c r="AZ68" i="58"/>
  <c r="AK68" i="58"/>
  <c r="AA68" i="58"/>
  <c r="AG68" i="53"/>
  <c r="R68" i="53"/>
  <c r="L68" i="53"/>
  <c r="BA68" i="53"/>
  <c r="AB68" i="53"/>
  <c r="AW68" i="53"/>
  <c r="T68" i="53"/>
  <c r="AZ68" i="53"/>
  <c r="AK68" i="53"/>
  <c r="BE68" i="53"/>
  <c r="AT68" i="53"/>
  <c r="AO68" i="53"/>
  <c r="AF68" i="53"/>
  <c r="J68" i="53"/>
  <c r="AA68" i="53"/>
  <c r="O68" i="53"/>
  <c r="AX68" i="53"/>
  <c r="AM68" i="53"/>
  <c r="BD68" i="53"/>
  <c r="AE68" i="53"/>
  <c r="S68" i="53"/>
  <c r="AV68" i="53"/>
  <c r="AI68" i="53"/>
  <c r="P68" i="53"/>
  <c r="BB68" i="53"/>
  <c r="AN68" i="53"/>
  <c r="AC68" i="53"/>
  <c r="AT172" i="75"/>
  <c r="AK172" i="75"/>
  <c r="AZ172" i="75"/>
  <c r="AF172" i="75"/>
  <c r="V172" i="75"/>
  <c r="AM172" i="75"/>
  <c r="BE172" i="75"/>
  <c r="P172" i="75"/>
  <c r="AW172" i="75"/>
  <c r="X172" i="75"/>
  <c r="AB172" i="75"/>
  <c r="W172" i="75"/>
  <c r="AS172" i="75"/>
  <c r="S172" i="75"/>
  <c r="L172" i="75"/>
  <c r="AI172" i="75"/>
  <c r="AJ172" i="75"/>
  <c r="AV172" i="75"/>
  <c r="AE172" i="75"/>
  <c r="AC172" i="75"/>
  <c r="BB172" i="75"/>
  <c r="J172" i="75"/>
  <c r="AA172" i="75"/>
  <c r="BF172" i="75"/>
  <c r="AR172" i="75"/>
  <c r="AU172" i="75" s="1"/>
  <c r="BA172" i="75"/>
  <c r="AU191" i="57"/>
  <c r="BC191" i="57"/>
  <c r="P63" i="53"/>
  <c r="AB63" i="53"/>
  <c r="BB63" i="53"/>
  <c r="S63" i="53"/>
  <c r="X63" i="53"/>
  <c r="AT63" i="53"/>
  <c r="L63" i="53"/>
  <c r="K63" i="53"/>
  <c r="AA63" i="53"/>
  <c r="AG63" i="53"/>
  <c r="W63" i="53"/>
  <c r="J63" i="53"/>
  <c r="T63" i="53"/>
  <c r="AS63" i="53"/>
  <c r="BD63" i="53"/>
  <c r="O63" i="53"/>
  <c r="AI63" i="53"/>
  <c r="AF63" i="53"/>
  <c r="BA63" i="53"/>
  <c r="AE63" i="53"/>
  <c r="AR63" i="53"/>
  <c r="AO63" i="53"/>
  <c r="V63" i="53"/>
  <c r="AV63" i="53"/>
  <c r="AC63" i="53"/>
  <c r="AM63" i="53"/>
  <c r="AS115" i="45"/>
  <c r="J115" i="45"/>
  <c r="R115" i="45"/>
  <c r="K115" i="45"/>
  <c r="AN115" i="45"/>
  <c r="AX115" i="45"/>
  <c r="W115" i="45"/>
  <c r="AM115" i="45"/>
  <c r="AJ115" i="45"/>
  <c r="AJ113" i="45"/>
  <c r="N113" i="45"/>
  <c r="T113" i="45"/>
  <c r="AG113" i="45"/>
  <c r="AI113" i="45"/>
  <c r="BE113" i="45"/>
  <c r="AV113" i="45"/>
  <c r="P113" i="45"/>
  <c r="AZ113" i="45"/>
  <c r="AI122" i="56"/>
  <c r="J122" i="56"/>
  <c r="AC122" i="56"/>
  <c r="AM122" i="56"/>
  <c r="BE122" i="56"/>
  <c r="AS122" i="56"/>
  <c r="AT122" i="56"/>
  <c r="BD122" i="56"/>
  <c r="P122" i="56"/>
  <c r="Q122" i="56" s="1"/>
  <c r="H117" i="58"/>
  <c r="O118" i="53"/>
  <c r="AF118" i="53"/>
  <c r="AE118" i="53"/>
  <c r="AO118" i="53"/>
  <c r="AZ118" i="53"/>
  <c r="AW118" i="53"/>
  <c r="N118" i="53"/>
  <c r="X118" i="53"/>
  <c r="H117" i="53"/>
  <c r="AA118" i="53"/>
  <c r="AC85" i="45"/>
  <c r="AE91" i="58"/>
  <c r="BD91" i="58"/>
  <c r="AJ91" i="58"/>
  <c r="AO91" i="58"/>
  <c r="AN91" i="58"/>
  <c r="AF91" i="58"/>
  <c r="AK91" i="58"/>
  <c r="BB91" i="58"/>
  <c r="O91" i="58"/>
  <c r="AR122" i="58"/>
  <c r="K122" i="58"/>
  <c r="AW122" i="58"/>
  <c r="AM122" i="58"/>
  <c r="BE122" i="58"/>
  <c r="AS122" i="58"/>
  <c r="AT122" i="58"/>
  <c r="BD122" i="58"/>
  <c r="P122" i="58"/>
  <c r="AE88" i="58"/>
  <c r="AO88" i="58"/>
  <c r="AI88" i="58"/>
  <c r="AW88" i="58"/>
  <c r="AV88" i="58"/>
  <c r="BF88" i="58"/>
  <c r="R88" i="58"/>
  <c r="O88" i="58"/>
  <c r="AF88" i="58"/>
  <c r="AM138" i="57"/>
  <c r="R138" i="57"/>
  <c r="P138" i="57"/>
  <c r="AB138" i="57"/>
  <c r="AT138" i="57"/>
  <c r="AA138" i="57"/>
  <c r="BD138" i="57"/>
  <c r="BE138" i="57"/>
  <c r="V138" i="57"/>
  <c r="R212" i="24"/>
  <c r="AX91" i="75"/>
  <c r="AS91" i="75"/>
  <c r="K16" i="57"/>
  <c r="AI16" i="57"/>
  <c r="AN68" i="58"/>
  <c r="AS68" i="58"/>
  <c r="BF63" i="53"/>
  <c r="R63" i="53"/>
  <c r="AN63" i="53"/>
  <c r="BF68" i="53"/>
  <c r="N68" i="53"/>
  <c r="K68" i="53"/>
  <c r="BD156" i="32"/>
  <c r="AS156" i="32"/>
  <c r="R172" i="75"/>
  <c r="O172" i="75"/>
  <c r="N172" i="75"/>
  <c r="N171" i="75"/>
  <c r="AA16" i="45"/>
  <c r="P16" i="45"/>
  <c r="J17" i="44"/>
  <c r="V17" i="44"/>
  <c r="AI149" i="44"/>
  <c r="X149" i="44"/>
  <c r="AT149" i="44"/>
  <c r="AG149" i="44"/>
  <c r="V149" i="44"/>
  <c r="AE149" i="44"/>
  <c r="AM149" i="44"/>
  <c r="BD149" i="44"/>
  <c r="R149" i="44"/>
  <c r="K149" i="44"/>
  <c r="BA149" i="44"/>
  <c r="T149" i="44"/>
  <c r="BF149" i="44"/>
  <c r="BB149" i="44"/>
  <c r="O149" i="44"/>
  <c r="AK149" i="44"/>
  <c r="AC149" i="44"/>
  <c r="S149" i="44"/>
  <c r="AW149" i="44"/>
  <c r="N149" i="44"/>
  <c r="AJ149" i="44"/>
  <c r="AZ149" i="44"/>
  <c r="AA149" i="44"/>
  <c r="L149" i="44"/>
  <c r="AF149" i="44"/>
  <c r="AV149" i="44"/>
  <c r="BE149" i="44"/>
  <c r="W149" i="44"/>
  <c r="X85" i="45"/>
  <c r="O115" i="45"/>
  <c r="AI115" i="45"/>
  <c r="AB115" i="45"/>
  <c r="AR115" i="45"/>
  <c r="AZ115" i="45"/>
  <c r="V115" i="45"/>
  <c r="S115" i="45"/>
  <c r="BF115" i="45"/>
  <c r="X113" i="45"/>
  <c r="L113" i="45"/>
  <c r="AT113" i="45"/>
  <c r="R113" i="45"/>
  <c r="O113" i="45"/>
  <c r="AO113" i="45"/>
  <c r="AM113" i="45"/>
  <c r="AN113" i="45"/>
  <c r="AW122" i="56"/>
  <c r="T122" i="56"/>
  <c r="S122" i="56"/>
  <c r="AJ122" i="56"/>
  <c r="AG122" i="56"/>
  <c r="AA122" i="56"/>
  <c r="AK122" i="56"/>
  <c r="BA122" i="56"/>
  <c r="AX122" i="56"/>
  <c r="L118" i="53"/>
  <c r="V118" i="53"/>
  <c r="W118" i="53"/>
  <c r="AN118" i="53"/>
  <c r="AI118" i="53"/>
  <c r="AL118" i="53" s="1"/>
  <c r="AT118" i="53"/>
  <c r="BD118" i="53"/>
  <c r="BE118" i="53"/>
  <c r="AN85" i="45"/>
  <c r="T91" i="58"/>
  <c r="R91" i="58"/>
  <c r="AV91" i="58"/>
  <c r="AM91" i="58"/>
  <c r="X91" i="58"/>
  <c r="AS91" i="58"/>
  <c r="K91" i="58"/>
  <c r="J91" i="58"/>
  <c r="H86" i="58"/>
  <c r="BB122" i="58"/>
  <c r="AB122" i="58"/>
  <c r="S122" i="58"/>
  <c r="AJ122" i="58"/>
  <c r="AG122" i="58"/>
  <c r="AA122" i="58"/>
  <c r="AK122" i="58"/>
  <c r="BA122" i="58"/>
  <c r="V88" i="58"/>
  <c r="W88" i="58"/>
  <c r="AN88" i="58"/>
  <c r="AB88" i="58"/>
  <c r="AC88" i="58"/>
  <c r="AM88" i="58"/>
  <c r="BE88" i="58"/>
  <c r="AZ88" i="58"/>
  <c r="W138" i="57"/>
  <c r="AN138" i="57"/>
  <c r="AV138" i="57"/>
  <c r="AY138" i="57" s="1"/>
  <c r="AI138" i="57"/>
  <c r="BB138" i="57"/>
  <c r="AZ138" i="57"/>
  <c r="AF138" i="57"/>
  <c r="AG138" i="57"/>
  <c r="AZ91" i="75"/>
  <c r="AN91" i="75"/>
  <c r="AI91" i="75"/>
  <c r="AC16" i="57"/>
  <c r="N16" i="57"/>
  <c r="AB68" i="58"/>
  <c r="AV68" i="58"/>
  <c r="AZ63" i="53"/>
  <c r="AW63" i="53"/>
  <c r="AS68" i="53"/>
  <c r="W68" i="53"/>
  <c r="O156" i="32"/>
  <c r="AG156" i="32"/>
  <c r="AB156" i="32"/>
  <c r="AO172" i="75"/>
  <c r="T172" i="75"/>
  <c r="K171" i="75"/>
  <c r="AF171" i="75"/>
  <c r="AX51" i="32"/>
  <c r="M194" i="45"/>
  <c r="S60" i="32"/>
  <c r="AE60" i="32"/>
  <c r="BF60" i="32"/>
  <c r="AE295" i="75"/>
  <c r="AM295" i="75"/>
  <c r="AV295" i="75"/>
  <c r="P295" i="75"/>
  <c r="AK50" i="56"/>
  <c r="AS50" i="56"/>
  <c r="AB50" i="56"/>
  <c r="BF50" i="56"/>
  <c r="AJ144" i="53"/>
  <c r="W144" i="53"/>
  <c r="K53" i="75"/>
  <c r="AM53" i="75"/>
  <c r="O53" i="75"/>
  <c r="AV53" i="75"/>
  <c r="BB53" i="75"/>
  <c r="AC201" i="58"/>
  <c r="AC200" i="58" s="1"/>
  <c r="AB201" i="58"/>
  <c r="AB200" i="58" s="1"/>
  <c r="K201" i="58"/>
  <c r="K200" i="58" s="1"/>
  <c r="P201" i="58"/>
  <c r="BF201" i="58"/>
  <c r="BF200" i="58" s="1"/>
  <c r="AR201" i="58"/>
  <c r="AW201" i="58"/>
  <c r="AE201" i="58"/>
  <c r="AJ201" i="58"/>
  <c r="AJ200" i="58" s="1"/>
  <c r="S201" i="58"/>
  <c r="S200" i="58" s="1"/>
  <c r="AS201" i="58"/>
  <c r="AS200" i="58" s="1"/>
  <c r="AK201" i="58"/>
  <c r="AK200" i="58" s="1"/>
  <c r="AN201" i="58"/>
  <c r="AN200" i="58" s="1"/>
  <c r="W201" i="58"/>
  <c r="W200" i="58" s="1"/>
  <c r="V201" i="58"/>
  <c r="V200" i="58" s="1"/>
  <c r="J201" i="58"/>
  <c r="BB201" i="58"/>
  <c r="BB200" i="58" s="1"/>
  <c r="BA201" i="58"/>
  <c r="BA200" i="58" s="1"/>
  <c r="AO201" i="58"/>
  <c r="AO200" i="58" s="1"/>
  <c r="N26" i="53"/>
  <c r="AW26" i="53"/>
  <c r="N29" i="44"/>
  <c r="AA29" i="44"/>
  <c r="X29" i="58"/>
  <c r="AX29" i="58"/>
  <c r="AW29" i="58"/>
  <c r="W159" i="32"/>
  <c r="L159" i="32"/>
  <c r="V57" i="44"/>
  <c r="AR57" i="44"/>
  <c r="AS57" i="44"/>
  <c r="AA57" i="44"/>
  <c r="AV57" i="44"/>
  <c r="BB57" i="44"/>
  <c r="T57" i="44"/>
  <c r="BA57" i="44"/>
  <c r="X57" i="44"/>
  <c r="AI57" i="44"/>
  <c r="AM57" i="44"/>
  <c r="K57" i="44"/>
  <c r="AC57" i="44"/>
  <c r="AS57" i="32"/>
  <c r="L57" i="32"/>
  <c r="S57" i="32"/>
  <c r="V57" i="32"/>
  <c r="BE57" i="32"/>
  <c r="K57" i="32"/>
  <c r="AB57" i="32"/>
  <c r="AJ57" i="32"/>
  <c r="T57" i="32"/>
  <c r="AN57" i="32"/>
  <c r="AC57" i="32"/>
  <c r="O57" i="32"/>
  <c r="AW57" i="32"/>
  <c r="W57" i="32"/>
  <c r="AZ57" i="32"/>
  <c r="AR57" i="32"/>
  <c r="AC296" i="75"/>
  <c r="P296" i="75"/>
  <c r="AC72" i="57"/>
  <c r="AS72" i="57"/>
  <c r="N72" i="57"/>
  <c r="AV72" i="57"/>
  <c r="S72" i="57"/>
  <c r="T72" i="57"/>
  <c r="AJ72" i="57"/>
  <c r="AK72" i="57"/>
  <c r="AI72" i="57"/>
  <c r="AT72" i="57"/>
  <c r="AG72" i="57"/>
  <c r="AO72" i="57"/>
  <c r="BF72" i="57"/>
  <c r="BD72" i="57"/>
  <c r="O72" i="57"/>
  <c r="BA72" i="57"/>
  <c r="AZ72" i="57"/>
  <c r="L72" i="57"/>
  <c r="J72" i="57"/>
  <c r="AW72" i="57"/>
  <c r="X72" i="57"/>
  <c r="V72" i="57"/>
  <c r="W19" i="45"/>
  <c r="AR19" i="45"/>
  <c r="T19" i="45"/>
  <c r="N19" i="45"/>
  <c r="BF264" i="75"/>
  <c r="T264" i="75"/>
  <c r="BE264" i="75"/>
  <c r="S264" i="75"/>
  <c r="AS264" i="75"/>
  <c r="AF264" i="75"/>
  <c r="AA264" i="75"/>
  <c r="P264" i="75"/>
  <c r="AK264" i="75"/>
  <c r="AB264" i="75"/>
  <c r="BB264" i="75"/>
  <c r="BA264" i="75"/>
  <c r="AW264" i="75"/>
  <c r="K264" i="75"/>
  <c r="AN264" i="75"/>
  <c r="AC264" i="75"/>
  <c r="R264" i="75"/>
  <c r="AT264" i="75"/>
  <c r="AM264" i="75"/>
  <c r="L264" i="75"/>
  <c r="AZ264" i="75"/>
  <c r="AX264" i="75"/>
  <c r="J264" i="75"/>
  <c r="AE264" i="75"/>
  <c r="AO264" i="75"/>
  <c r="AJ264" i="75"/>
  <c r="AG264" i="75"/>
  <c r="AI264" i="75"/>
  <c r="AR264" i="75"/>
  <c r="W264" i="75"/>
  <c r="O264" i="75"/>
  <c r="X264" i="75"/>
  <c r="AV264" i="75"/>
  <c r="V264" i="75"/>
  <c r="S76" i="32"/>
  <c r="X76" i="32"/>
  <c r="AA76" i="32"/>
  <c r="BB76" i="32"/>
  <c r="AF76" i="32"/>
  <c r="BF76" i="32"/>
  <c r="J76" i="32"/>
  <c r="AO72" i="56"/>
  <c r="T72" i="56"/>
  <c r="AE72" i="56"/>
  <c r="BB72" i="56"/>
  <c r="AW72" i="56"/>
  <c r="AJ72" i="56"/>
  <c r="AV72" i="56"/>
  <c r="J72" i="56"/>
  <c r="N72" i="56"/>
  <c r="X72" i="56"/>
  <c r="AM72" i="56"/>
  <c r="BD72" i="56"/>
  <c r="O72" i="56"/>
  <c r="BG187" i="58"/>
  <c r="U191" i="57"/>
  <c r="AL191" i="57"/>
  <c r="AH191" i="57"/>
  <c r="AP196" i="57"/>
  <c r="BD150" i="57"/>
  <c r="AR150" i="57"/>
  <c r="S150" i="57"/>
  <c r="AG150" i="57"/>
  <c r="J150" i="57"/>
  <c r="H80" i="44"/>
  <c r="AN318" i="75"/>
  <c r="AI318" i="75"/>
  <c r="AI72" i="53"/>
  <c r="AC72" i="53"/>
  <c r="AE72" i="53"/>
  <c r="AG72" i="53"/>
  <c r="AZ250" i="75"/>
  <c r="R250" i="75"/>
  <c r="AJ250" i="75"/>
  <c r="AB250" i="75"/>
  <c r="W250" i="75"/>
  <c r="AA250" i="75"/>
  <c r="BA250" i="75"/>
  <c r="T250" i="75"/>
  <c r="AS250" i="75"/>
  <c r="BG195" i="53"/>
  <c r="AL195" i="53"/>
  <c r="AU195" i="53"/>
  <c r="BC195" i="53"/>
  <c r="BC187" i="58"/>
  <c r="U187" i="58"/>
  <c r="Y187" i="58"/>
  <c r="AH193" i="56"/>
  <c r="AY193" i="56"/>
  <c r="P56" i="58"/>
  <c r="AV56" i="58"/>
  <c r="BF56" i="58"/>
  <c r="V56" i="44"/>
  <c r="S56" i="44"/>
  <c r="AG56" i="44"/>
  <c r="AS56" i="44"/>
  <c r="M195" i="53"/>
  <c r="U126" i="75"/>
  <c r="AL193" i="56"/>
  <c r="AD193" i="56"/>
  <c r="Q161" i="75"/>
  <c r="U161" i="75"/>
  <c r="AL161" i="75"/>
  <c r="BG126" i="75"/>
  <c r="BC195" i="45"/>
  <c r="AL187" i="58"/>
  <c r="AH187" i="58"/>
  <c r="AP187" i="58"/>
  <c r="Q187" i="58"/>
  <c r="Q195" i="58"/>
  <c r="AP195" i="57"/>
  <c r="AY191" i="57"/>
  <c r="M195" i="32"/>
  <c r="AH195" i="45"/>
  <c r="AU195" i="56"/>
  <c r="AH195" i="53"/>
  <c r="Y56" i="57"/>
  <c r="AL56" i="57"/>
  <c r="AH56" i="57"/>
  <c r="AP56" i="57"/>
  <c r="AD56" i="57"/>
  <c r="BG56" i="57"/>
  <c r="R84" i="75"/>
  <c r="P84" i="75"/>
  <c r="BF84" i="75"/>
  <c r="AV84" i="75"/>
  <c r="AF84" i="75"/>
  <c r="AC84" i="75"/>
  <c r="AA84" i="75"/>
  <c r="AG84" i="75"/>
  <c r="AM84" i="75"/>
  <c r="J84" i="75"/>
  <c r="AZ84" i="75"/>
  <c r="AX84" i="75"/>
  <c r="AJ84" i="75"/>
  <c r="T84" i="75"/>
  <c r="O84" i="75"/>
  <c r="K84" i="75"/>
  <c r="W84" i="75"/>
  <c r="AE84" i="75"/>
  <c r="AR84" i="75"/>
  <c r="V84" i="75"/>
  <c r="BB84" i="75"/>
  <c r="AS84" i="75"/>
  <c r="X84" i="75"/>
  <c r="BD84" i="75"/>
  <c r="AK84" i="75"/>
  <c r="AO84" i="75"/>
  <c r="J95" i="75"/>
  <c r="AZ95" i="75"/>
  <c r="AX95" i="75"/>
  <c r="AJ95" i="75"/>
  <c r="T95" i="75"/>
  <c r="S95" i="75"/>
  <c r="O95" i="75"/>
  <c r="K95" i="75"/>
  <c r="W95" i="75"/>
  <c r="BE95" i="75"/>
  <c r="AR95" i="75"/>
  <c r="AN95" i="75"/>
  <c r="V95" i="75"/>
  <c r="L95" i="75"/>
  <c r="BB95" i="75"/>
  <c r="BA95" i="75"/>
  <c r="AW95" i="75"/>
  <c r="AS95" i="75"/>
  <c r="X95" i="75"/>
  <c r="BD95" i="75"/>
  <c r="AM95" i="75"/>
  <c r="AI95" i="75"/>
  <c r="R95" i="75"/>
  <c r="BF95" i="75"/>
  <c r="AF95" i="75"/>
  <c r="AC95" i="75"/>
  <c r="AG95" i="75"/>
  <c r="AG66" i="53"/>
  <c r="AF66" i="53"/>
  <c r="K66" i="53"/>
  <c r="T66" i="53"/>
  <c r="AA66" i="53"/>
  <c r="R66" i="53"/>
  <c r="AT66" i="53"/>
  <c r="BA66" i="53"/>
  <c r="AN66" i="53"/>
  <c r="N66" i="53"/>
  <c r="AI211" i="57"/>
  <c r="AI210" i="57" s="1"/>
  <c r="S211" i="57"/>
  <c r="S210" i="57" s="1"/>
  <c r="AW211" i="57"/>
  <c r="R211" i="57"/>
  <c r="W211" i="57"/>
  <c r="W210" i="57" s="1"/>
  <c r="AR211" i="57"/>
  <c r="AR210" i="57" s="1"/>
  <c r="AC211" i="57"/>
  <c r="AC210" i="57" s="1"/>
  <c r="T211" i="57"/>
  <c r="T210" i="57" s="1"/>
  <c r="H210" i="57"/>
  <c r="P211" i="57"/>
  <c r="P210" i="57" s="1"/>
  <c r="BA211" i="57"/>
  <c r="BA210" i="57" s="1"/>
  <c r="AT211" i="57"/>
  <c r="AT210" i="57" s="1"/>
  <c r="AV211" i="57"/>
  <c r="AV210" i="57" s="1"/>
  <c r="BF211" i="57"/>
  <c r="BF210" i="57" s="1"/>
  <c r="AB211" i="57"/>
  <c r="AB210" i="57" s="1"/>
  <c r="N211" i="57"/>
  <c r="O211" i="57"/>
  <c r="O210" i="57" s="1"/>
  <c r="J211" i="57"/>
  <c r="J210" i="57" s="1"/>
  <c r="BE211" i="57"/>
  <c r="AJ211" i="57"/>
  <c r="AJ210" i="57" s="1"/>
  <c r="L211" i="57"/>
  <c r="L210" i="57" s="1"/>
  <c r="X211" i="57"/>
  <c r="X210" i="57" s="1"/>
  <c r="AF211" i="57"/>
  <c r="AF210" i="57" s="1"/>
  <c r="AO211" i="57"/>
  <c r="AO210" i="57" s="1"/>
  <c r="AZ211" i="57"/>
  <c r="AZ210" i="57" s="1"/>
  <c r="AE211" i="57"/>
  <c r="AE210" i="57" s="1"/>
  <c r="AA211" i="57"/>
  <c r="BB211" i="57"/>
  <c r="BB210" i="57" s="1"/>
  <c r="AX211" i="57"/>
  <c r="AX210" i="57" s="1"/>
  <c r="R20" i="44"/>
  <c r="BD20" i="44"/>
  <c r="AO20" i="44"/>
  <c r="S20" i="44"/>
  <c r="J20" i="44"/>
  <c r="AV20" i="44"/>
  <c r="AG20" i="44"/>
  <c r="AJ20" i="44"/>
  <c r="AA20" i="44"/>
  <c r="AN20" i="44"/>
  <c r="AC20" i="44"/>
  <c r="P20" i="44"/>
  <c r="BB20" i="44"/>
  <c r="AB20" i="44"/>
  <c r="W20" i="44"/>
  <c r="L20" i="44"/>
  <c r="X20" i="44"/>
  <c r="AW20" i="44"/>
  <c r="AK20" i="44"/>
  <c r="BE20" i="44"/>
  <c r="AI20" i="44"/>
  <c r="AS20" i="44"/>
  <c r="AX20" i="44"/>
  <c r="BA20" i="44"/>
  <c r="AE20" i="44"/>
  <c r="BF20" i="44"/>
  <c r="AZ20" i="44"/>
  <c r="K20" i="44"/>
  <c r="T58" i="57"/>
  <c r="AM58" i="57"/>
  <c r="AE58" i="57"/>
  <c r="BB58" i="57"/>
  <c r="AT58" i="57"/>
  <c r="J58" i="57"/>
  <c r="BA58" i="57"/>
  <c r="L58" i="57"/>
  <c r="AW58" i="57"/>
  <c r="AA58" i="57"/>
  <c r="BE58" i="57"/>
  <c r="AN58" i="57"/>
  <c r="V58" i="57"/>
  <c r="BD58" i="57"/>
  <c r="AV58" i="57"/>
  <c r="O58" i="57"/>
  <c r="AJ58" i="57"/>
  <c r="AI58" i="57"/>
  <c r="AK58" i="57"/>
  <c r="K58" i="57"/>
  <c r="AB58" i="57"/>
  <c r="N58" i="57"/>
  <c r="AZ58" i="57"/>
  <c r="X58" i="57"/>
  <c r="AG58" i="57"/>
  <c r="AX58" i="57"/>
  <c r="P58" i="57"/>
  <c r="AS58" i="57"/>
  <c r="AF58" i="57"/>
  <c r="R58" i="57"/>
  <c r="AO58" i="57"/>
  <c r="W58" i="57"/>
  <c r="S58" i="57"/>
  <c r="BF58" i="57"/>
  <c r="L269" i="75"/>
  <c r="V269" i="75"/>
  <c r="AC269" i="75"/>
  <c r="AO269" i="75"/>
  <c r="BD269" i="75"/>
  <c r="AZ269" i="75"/>
  <c r="AG269" i="75"/>
  <c r="BF269" i="75"/>
  <c r="AB269" i="75"/>
  <c r="AN269" i="75"/>
  <c r="AE269" i="75"/>
  <c r="AV269" i="75"/>
  <c r="X269" i="75"/>
  <c r="J269" i="75"/>
  <c r="AA269" i="75"/>
  <c r="R269" i="75"/>
  <c r="BE269" i="75"/>
  <c r="O269" i="75"/>
  <c r="BB269" i="75"/>
  <c r="AF269" i="75"/>
  <c r="S269" i="75"/>
  <c r="AM269" i="75"/>
  <c r="N269" i="75"/>
  <c r="H267" i="75"/>
  <c r="AR269" i="75"/>
  <c r="P269" i="75"/>
  <c r="T269" i="75"/>
  <c r="AK269" i="75"/>
  <c r="AS269" i="75"/>
  <c r="AB56" i="56"/>
  <c r="AA56" i="56"/>
  <c r="AX56" i="56"/>
  <c r="S56" i="56"/>
  <c r="V56" i="56"/>
  <c r="N56" i="56"/>
  <c r="AN56" i="56"/>
  <c r="BB56" i="56"/>
  <c r="AK56" i="56"/>
  <c r="AC56" i="56"/>
  <c r="AR56" i="56"/>
  <c r="BE56" i="56"/>
  <c r="AO56" i="56"/>
  <c r="AM56" i="56"/>
  <c r="AJ56" i="56"/>
  <c r="AZ56" i="56"/>
  <c r="L56" i="56"/>
  <c r="J56" i="56"/>
  <c r="W56" i="56"/>
  <c r="AF56" i="56"/>
  <c r="AW56" i="56"/>
  <c r="X56" i="56"/>
  <c r="K56" i="56"/>
  <c r="T56" i="56"/>
  <c r="AV56" i="56"/>
  <c r="BF56" i="56"/>
  <c r="AT56" i="56"/>
  <c r="AE56" i="56"/>
  <c r="AG56" i="56"/>
  <c r="AS56" i="56"/>
  <c r="AI56" i="56"/>
  <c r="BD56" i="56"/>
  <c r="R56" i="56"/>
  <c r="P56" i="56"/>
  <c r="BA56" i="56"/>
  <c r="O56" i="56"/>
  <c r="BE91" i="45"/>
  <c r="AT91" i="45"/>
  <c r="AF91" i="45"/>
  <c r="AZ91" i="45"/>
  <c r="AB91" i="45"/>
  <c r="AC78" i="32"/>
  <c r="AV78" i="32"/>
  <c r="AI164" i="45"/>
  <c r="AT164" i="45"/>
  <c r="AZ164" i="45"/>
  <c r="L164" i="45"/>
  <c r="AN164" i="45"/>
  <c r="AJ91" i="53"/>
  <c r="AM91" i="53"/>
  <c r="AE91" i="53"/>
  <c r="AS91" i="53"/>
  <c r="AC91" i="53"/>
  <c r="AA122" i="32"/>
  <c r="T122" i="32"/>
  <c r="BB122" i="32"/>
  <c r="O122" i="32"/>
  <c r="AO131" i="57"/>
  <c r="AA131" i="57"/>
  <c r="AJ162" i="53"/>
  <c r="AE162" i="53"/>
  <c r="J162" i="53"/>
  <c r="BB162" i="53"/>
  <c r="AG88" i="53"/>
  <c r="AX88" i="53"/>
  <c r="O88" i="53"/>
  <c r="W88" i="53"/>
  <c r="BE161" i="44"/>
  <c r="AT161" i="44"/>
  <c r="W161" i="44"/>
  <c r="AB161" i="44"/>
  <c r="J77" i="58"/>
  <c r="AB77" i="58"/>
  <c r="AK77" i="58"/>
  <c r="BF77" i="58"/>
  <c r="P77" i="58"/>
  <c r="AZ78" i="58"/>
  <c r="AS78" i="58"/>
  <c r="AR78" i="58"/>
  <c r="AJ78" i="58"/>
  <c r="W78" i="58"/>
  <c r="AI94" i="57"/>
  <c r="AR94" i="57"/>
  <c r="BA94" i="57"/>
  <c r="K94" i="57"/>
  <c r="AG131" i="58"/>
  <c r="BD131" i="58"/>
  <c r="AS131" i="58"/>
  <c r="R131" i="58"/>
  <c r="AN131" i="58"/>
  <c r="H74" i="32"/>
  <c r="AM20" i="44"/>
  <c r="AK211" i="57"/>
  <c r="AK210" i="57" s="1"/>
  <c r="L20" i="45"/>
  <c r="L211" i="32"/>
  <c r="L210" i="32" s="1"/>
  <c r="AE128" i="75"/>
  <c r="P128" i="75"/>
  <c r="W258" i="75"/>
  <c r="AB163" i="75"/>
  <c r="AI84" i="75"/>
  <c r="AV95" i="75"/>
  <c r="AJ269" i="75"/>
  <c r="K156" i="75"/>
  <c r="AM26" i="32"/>
  <c r="Y193" i="32"/>
  <c r="H74" i="58"/>
  <c r="R91" i="45"/>
  <c r="AV91" i="45"/>
  <c r="AI91" i="45"/>
  <c r="AM91" i="45"/>
  <c r="AA91" i="45"/>
  <c r="AE91" i="45"/>
  <c r="W91" i="45"/>
  <c r="T91" i="45"/>
  <c r="L91" i="45"/>
  <c r="AG78" i="32"/>
  <c r="BF78" i="32"/>
  <c r="AA78" i="32"/>
  <c r="AT78" i="32"/>
  <c r="P78" i="32"/>
  <c r="K164" i="45"/>
  <c r="N164" i="45"/>
  <c r="T164" i="45"/>
  <c r="AJ164" i="45"/>
  <c r="AG164" i="45"/>
  <c r="AA164" i="45"/>
  <c r="AM164" i="45"/>
  <c r="BA164" i="45"/>
  <c r="AX164" i="45"/>
  <c r="AO91" i="53"/>
  <c r="V91" i="53"/>
  <c r="AX91" i="53"/>
  <c r="BE91" i="53"/>
  <c r="S91" i="53"/>
  <c r="AW91" i="53"/>
  <c r="AT91" i="53"/>
  <c r="AB91" i="53"/>
  <c r="AZ91" i="53"/>
  <c r="H86" i="53"/>
  <c r="AW122" i="32"/>
  <c r="AZ122" i="32"/>
  <c r="N122" i="32"/>
  <c r="AE122" i="32"/>
  <c r="AR122" i="32"/>
  <c r="BA122" i="32"/>
  <c r="AS122" i="32"/>
  <c r="R122" i="32"/>
  <c r="AG122" i="32"/>
  <c r="AF131" i="57"/>
  <c r="BB131" i="57"/>
  <c r="S131" i="57"/>
  <c r="J131" i="57"/>
  <c r="AO162" i="53"/>
  <c r="AN162" i="53"/>
  <c r="S162" i="53"/>
  <c r="AV162" i="53"/>
  <c r="L162" i="53"/>
  <c r="T162" i="53"/>
  <c r="AB162" i="53"/>
  <c r="AZ162" i="53"/>
  <c r="AS162" i="53"/>
  <c r="N88" i="53"/>
  <c r="AW88" i="53"/>
  <c r="AJ88" i="53"/>
  <c r="X88" i="53"/>
  <c r="AF88" i="53"/>
  <c r="BA88" i="53"/>
  <c r="AO88" i="53"/>
  <c r="K88" i="53"/>
  <c r="AT88" i="53"/>
  <c r="S161" i="44"/>
  <c r="P161" i="44"/>
  <c r="J161" i="44"/>
  <c r="T161" i="44"/>
  <c r="AF161" i="44"/>
  <c r="AE161" i="44"/>
  <c r="AO161" i="44"/>
  <c r="AR161" i="44"/>
  <c r="BB161" i="44"/>
  <c r="AZ77" i="58"/>
  <c r="AX77" i="58"/>
  <c r="S77" i="58"/>
  <c r="O77" i="58"/>
  <c r="R77" i="58"/>
  <c r="AN77" i="58"/>
  <c r="AA77" i="58"/>
  <c r="AV77" i="58"/>
  <c r="AT77" i="58"/>
  <c r="AI78" i="58"/>
  <c r="J78" i="58"/>
  <c r="K78" i="58"/>
  <c r="O78" i="58"/>
  <c r="BF78" i="58"/>
  <c r="AN78" i="58"/>
  <c r="X78" i="58"/>
  <c r="AO78" i="58"/>
  <c r="P78" i="58"/>
  <c r="BD94" i="57"/>
  <c r="AW94" i="57"/>
  <c r="L94" i="57"/>
  <c r="X94" i="57"/>
  <c r="V94" i="57"/>
  <c r="AA94" i="57"/>
  <c r="AC94" i="57"/>
  <c r="AB94" i="57"/>
  <c r="AN94" i="57"/>
  <c r="AB131" i="58"/>
  <c r="AZ131" i="58"/>
  <c r="T131" i="58"/>
  <c r="AJ131" i="58"/>
  <c r="AI131" i="58"/>
  <c r="AA131" i="58"/>
  <c r="AK131" i="58"/>
  <c r="AV131" i="58"/>
  <c r="BF131" i="58"/>
  <c r="AF20" i="44"/>
  <c r="AR20" i="44"/>
  <c r="BD211" i="57"/>
  <c r="BD210" i="57" s="1"/>
  <c r="AN211" i="57"/>
  <c r="AF20" i="45"/>
  <c r="K211" i="32"/>
  <c r="K210" i="32" s="1"/>
  <c r="K128" i="75"/>
  <c r="AF258" i="75"/>
  <c r="J258" i="75"/>
  <c r="X163" i="75"/>
  <c r="BA84" i="75"/>
  <c r="AT84" i="75"/>
  <c r="AB84" i="75"/>
  <c r="AE95" i="75"/>
  <c r="P95" i="75"/>
  <c r="BA269" i="75"/>
  <c r="AT269" i="75"/>
  <c r="BB156" i="75"/>
  <c r="BA150" i="44"/>
  <c r="BF150" i="44"/>
  <c r="AI150" i="44"/>
  <c r="AC150" i="44"/>
  <c r="AA150" i="44"/>
  <c r="O150" i="44"/>
  <c r="BE150" i="44"/>
  <c r="L150" i="44"/>
  <c r="S150" i="44"/>
  <c r="AV150" i="44"/>
  <c r="AO150" i="44"/>
  <c r="AB150" i="44"/>
  <c r="K150" i="44"/>
  <c r="T150" i="44"/>
  <c r="BB150" i="44"/>
  <c r="AG150" i="44"/>
  <c r="R150" i="44"/>
  <c r="AR150" i="44"/>
  <c r="AN150" i="44"/>
  <c r="J150" i="44"/>
  <c r="AF150" i="44"/>
  <c r="AX150" i="44"/>
  <c r="V150" i="44"/>
  <c r="AZ150" i="44"/>
  <c r="AS150" i="44"/>
  <c r="BD150" i="44"/>
  <c r="AK150" i="44"/>
  <c r="P150" i="44"/>
  <c r="AM150" i="44"/>
  <c r="W150" i="44"/>
  <c r="N150" i="44"/>
  <c r="AW51" i="45"/>
  <c r="P51" i="45"/>
  <c r="AS51" i="45"/>
  <c r="AC159" i="56"/>
  <c r="AE159" i="56"/>
  <c r="AM159" i="56"/>
  <c r="J215" i="75"/>
  <c r="BE215" i="75"/>
  <c r="AC156" i="45"/>
  <c r="N156" i="45"/>
  <c r="K156" i="45"/>
  <c r="BF156" i="45"/>
  <c r="J156" i="45"/>
  <c r="BD156" i="45"/>
  <c r="AR156" i="45"/>
  <c r="AO156" i="45"/>
  <c r="S156" i="45"/>
  <c r="W156" i="45"/>
  <c r="BE156" i="45"/>
  <c r="AX156" i="45"/>
  <c r="X156" i="45"/>
  <c r="O156" i="45"/>
  <c r="AJ156" i="45"/>
  <c r="V156" i="45"/>
  <c r="AE81" i="75"/>
  <c r="S81" i="75"/>
  <c r="BB81" i="75"/>
  <c r="BA81" i="75"/>
  <c r="BF81" i="75"/>
  <c r="T81" i="75"/>
  <c r="AO144" i="57"/>
  <c r="L144" i="57"/>
  <c r="BA144" i="57"/>
  <c r="AR144" i="57"/>
  <c r="AE144" i="57"/>
  <c r="V144" i="57"/>
  <c r="AW144" i="57"/>
  <c r="W144" i="57"/>
  <c r="BD144" i="57"/>
  <c r="S144" i="57"/>
  <c r="AX144" i="57"/>
  <c r="AK144" i="57"/>
  <c r="X144" i="57"/>
  <c r="O144" i="57"/>
  <c r="AZ144" i="57"/>
  <c r="AM144" i="57"/>
  <c r="AN144" i="57"/>
  <c r="AC144" i="57"/>
  <c r="AA144" i="57"/>
  <c r="BF144" i="57"/>
  <c r="T144" i="57"/>
  <c r="R144" i="57"/>
  <c r="AT144" i="57"/>
  <c r="J144" i="57"/>
  <c r="AB144" i="57"/>
  <c r="AG144" i="57"/>
  <c r="AA149" i="45"/>
  <c r="AB149" i="45"/>
  <c r="N149" i="45"/>
  <c r="BF149" i="45"/>
  <c r="AR149" i="45"/>
  <c r="BD149" i="45"/>
  <c r="AN149" i="45"/>
  <c r="W163" i="75"/>
  <c r="AE163" i="75"/>
  <c r="AM163" i="75"/>
  <c r="AW163" i="75"/>
  <c r="J163" i="75"/>
  <c r="AZ163" i="75"/>
  <c r="AV163" i="75"/>
  <c r="T163" i="75"/>
  <c r="L163" i="75"/>
  <c r="BF163" i="75"/>
  <c r="AA163" i="75"/>
  <c r="AC163" i="75"/>
  <c r="AK163" i="75"/>
  <c r="AS163" i="75"/>
  <c r="AR163" i="75"/>
  <c r="AJ163" i="75"/>
  <c r="AX163" i="75"/>
  <c r="AN163" i="75"/>
  <c r="BE163" i="75"/>
  <c r="AI163" i="75"/>
  <c r="V163" i="75"/>
  <c r="P163" i="75"/>
  <c r="AG163" i="75"/>
  <c r="BA163" i="75"/>
  <c r="R163" i="75"/>
  <c r="BD163" i="75"/>
  <c r="AF163" i="75"/>
  <c r="AO76" i="44"/>
  <c r="BD76" i="44"/>
  <c r="BB76" i="44"/>
  <c r="BE128" i="75"/>
  <c r="AX128" i="75"/>
  <c r="AJ128" i="75"/>
  <c r="T128" i="75"/>
  <c r="J128" i="75"/>
  <c r="AZ128" i="75"/>
  <c r="AW128" i="75"/>
  <c r="AS128" i="75"/>
  <c r="S128" i="75"/>
  <c r="AN128" i="75"/>
  <c r="V128" i="75"/>
  <c r="L128" i="75"/>
  <c r="BB128" i="75"/>
  <c r="AR128" i="75"/>
  <c r="AK128" i="75"/>
  <c r="AK123" i="75" s="1"/>
  <c r="AI128" i="75"/>
  <c r="AO128" i="75"/>
  <c r="BA128" i="75"/>
  <c r="BF128" i="75"/>
  <c r="AF128" i="75"/>
  <c r="O128" i="75"/>
  <c r="W128" i="75"/>
  <c r="N128" i="75"/>
  <c r="AT128" i="75"/>
  <c r="AC128" i="75"/>
  <c r="AG128" i="75"/>
  <c r="AG66" i="32"/>
  <c r="AO66" i="32"/>
  <c r="AC66" i="32"/>
  <c r="S66" i="32"/>
  <c r="AK66" i="32"/>
  <c r="BB66" i="32"/>
  <c r="AS66" i="32"/>
  <c r="T66" i="32"/>
  <c r="N70" i="56"/>
  <c r="AE70" i="56"/>
  <c r="BD70" i="56"/>
  <c r="AJ70" i="56"/>
  <c r="BA211" i="32"/>
  <c r="BA210" i="32" s="1"/>
  <c r="AF211" i="32"/>
  <c r="AF210" i="32" s="1"/>
  <c r="AI211" i="32"/>
  <c r="AI210" i="32" s="1"/>
  <c r="H210" i="32"/>
  <c r="X211" i="32"/>
  <c r="X210" i="32" s="1"/>
  <c r="N211" i="32"/>
  <c r="N210" i="32" s="1"/>
  <c r="BB211" i="32"/>
  <c r="BB210" i="32" s="1"/>
  <c r="AR211" i="32"/>
  <c r="AR210" i="32" s="1"/>
  <c r="AN211" i="32"/>
  <c r="AN210" i="32" s="1"/>
  <c r="AM211" i="32"/>
  <c r="AM210" i="32" s="1"/>
  <c r="AC211" i="32"/>
  <c r="O211" i="32"/>
  <c r="O210" i="32" s="1"/>
  <c r="R211" i="32"/>
  <c r="R210" i="32" s="1"/>
  <c r="BF211" i="32"/>
  <c r="BF210" i="32" s="1"/>
  <c r="AV211" i="32"/>
  <c r="AV210" i="32" s="1"/>
  <c r="AW211" i="32"/>
  <c r="AB211" i="32"/>
  <c r="AB210" i="32" s="1"/>
  <c r="AG211" i="32"/>
  <c r="AG210" i="32" s="1"/>
  <c r="W211" i="32"/>
  <c r="BD211" i="32"/>
  <c r="BD210" i="32" s="1"/>
  <c r="AS211" i="32"/>
  <c r="AS210" i="32" s="1"/>
  <c r="AE211" i="32"/>
  <c r="T211" i="32"/>
  <c r="AX211" i="32"/>
  <c r="AX210" i="32" s="1"/>
  <c r="V211" i="32"/>
  <c r="V210" i="32" s="1"/>
  <c r="AZ211" i="32"/>
  <c r="AZ210" i="32" s="1"/>
  <c r="AJ211" i="32"/>
  <c r="AJ210" i="32" s="1"/>
  <c r="AA211" i="32"/>
  <c r="AA210" i="32" s="1"/>
  <c r="P211" i="32"/>
  <c r="P210" i="32" s="1"/>
  <c r="AM20" i="45"/>
  <c r="T20" i="45"/>
  <c r="BF20" i="45"/>
  <c r="AW20" i="45"/>
  <c r="AG20" i="45"/>
  <c r="N20" i="45"/>
  <c r="AZ20" i="45"/>
  <c r="S20" i="45"/>
  <c r="AR20" i="45"/>
  <c r="W20" i="45"/>
  <c r="AT20" i="45"/>
  <c r="AO20" i="45"/>
  <c r="V20" i="45"/>
  <c r="K20" i="45"/>
  <c r="BA20" i="45"/>
  <c r="AI20" i="45"/>
  <c r="AJ20" i="45"/>
  <c r="AA20" i="45"/>
  <c r="AN20" i="45"/>
  <c r="J20" i="45"/>
  <c r="AB20" i="45"/>
  <c r="O20" i="45"/>
  <c r="BB20" i="45"/>
  <c r="BD20" i="45"/>
  <c r="AE20" i="45"/>
  <c r="AX20" i="45"/>
  <c r="BE20" i="45"/>
  <c r="R20" i="45"/>
  <c r="AS58" i="45"/>
  <c r="AE58" i="45"/>
  <c r="AC58" i="45"/>
  <c r="X58" i="45"/>
  <c r="N58" i="45"/>
  <c r="BF58" i="45"/>
  <c r="V58" i="45"/>
  <c r="AK58" i="45"/>
  <c r="T58" i="45"/>
  <c r="AB58" i="45"/>
  <c r="P58" i="45"/>
  <c r="O58" i="45"/>
  <c r="AX58" i="45"/>
  <c r="AW58" i="45"/>
  <c r="AN58" i="45"/>
  <c r="L58" i="45"/>
  <c r="AI58" i="45"/>
  <c r="AT58" i="45"/>
  <c r="AF58" i="45"/>
  <c r="BB58" i="45"/>
  <c r="AM58" i="45"/>
  <c r="AJ58" i="45"/>
  <c r="AO58" i="45"/>
  <c r="BE58" i="45"/>
  <c r="R58" i="45"/>
  <c r="AZ58" i="45"/>
  <c r="AV58" i="45"/>
  <c r="BD58" i="45"/>
  <c r="S58" i="45"/>
  <c r="K58" i="45"/>
  <c r="J58" i="45"/>
  <c r="AA58" i="45"/>
  <c r="K26" i="32"/>
  <c r="AR26" i="32"/>
  <c r="X26" i="32"/>
  <c r="O26" i="32"/>
  <c r="L26" i="32"/>
  <c r="AS26" i="32"/>
  <c r="AC26" i="32"/>
  <c r="AZ26" i="32"/>
  <c r="P26" i="32"/>
  <c r="AI26" i="32"/>
  <c r="AX26" i="32"/>
  <c r="AN26" i="32"/>
  <c r="V26" i="32"/>
  <c r="AG26" i="32"/>
  <c r="BE26" i="32"/>
  <c r="AO26" i="32"/>
  <c r="BA26" i="32"/>
  <c r="AF26" i="32"/>
  <c r="AW26" i="32"/>
  <c r="AB26" i="32"/>
  <c r="N26" i="32"/>
  <c r="T26" i="32"/>
  <c r="R26" i="32"/>
  <c r="AE26" i="32"/>
  <c r="AT26" i="32"/>
  <c r="AV26" i="32"/>
  <c r="AA26" i="32"/>
  <c r="BD26" i="32"/>
  <c r="S26" i="32"/>
  <c r="W26" i="32"/>
  <c r="AK26" i="32"/>
  <c r="BB26" i="32"/>
  <c r="BF177" i="75"/>
  <c r="AE177" i="75"/>
  <c r="AK177" i="75"/>
  <c r="AS177" i="75"/>
  <c r="BE177" i="75"/>
  <c r="AV177" i="75"/>
  <c r="AR177" i="75"/>
  <c r="P177" i="75"/>
  <c r="AF177" i="75"/>
  <c r="O177" i="75"/>
  <c r="AM177" i="75"/>
  <c r="AA177" i="75"/>
  <c r="AO177" i="75"/>
  <c r="J177" i="75"/>
  <c r="T177" i="75"/>
  <c r="L177" i="75"/>
  <c r="K177" i="75"/>
  <c r="AW177" i="75"/>
  <c r="AG177" i="75"/>
  <c r="AJ177" i="75"/>
  <c r="AZ177" i="75"/>
  <c r="BD177" i="75"/>
  <c r="AX177" i="75"/>
  <c r="S177" i="75"/>
  <c r="W177" i="75"/>
  <c r="AB177" i="75"/>
  <c r="X177" i="75"/>
  <c r="AC177" i="75"/>
  <c r="AN177" i="75"/>
  <c r="AI177" i="75"/>
  <c r="R177" i="75"/>
  <c r="BB177" i="75"/>
  <c r="BA177" i="75"/>
  <c r="N177" i="75"/>
  <c r="AT177" i="75"/>
  <c r="V177" i="75"/>
  <c r="BF156" i="75"/>
  <c r="S156" i="75"/>
  <c r="AN156" i="75"/>
  <c r="AI156" i="75"/>
  <c r="AJ156" i="75"/>
  <c r="P156" i="75"/>
  <c r="BD156" i="75"/>
  <c r="AW156" i="75"/>
  <c r="T156" i="75"/>
  <c r="V156" i="75"/>
  <c r="AB156" i="75"/>
  <c r="J156" i="75"/>
  <c r="AE156" i="75"/>
  <c r="N156" i="75"/>
  <c r="AV156" i="75"/>
  <c r="AR156" i="75"/>
  <c r="R156" i="75"/>
  <c r="BE156" i="75"/>
  <c r="X156" i="75"/>
  <c r="L156" i="75"/>
  <c r="W156" i="75"/>
  <c r="AX156" i="75"/>
  <c r="AF156" i="75"/>
  <c r="AZ156" i="75"/>
  <c r="AM156" i="75"/>
  <c r="AO156" i="75"/>
  <c r="AT156" i="75"/>
  <c r="AG156" i="75"/>
  <c r="AK258" i="75"/>
  <c r="AI258" i="75"/>
  <c r="AO258" i="75"/>
  <c r="AM258" i="75"/>
  <c r="AB258" i="75"/>
  <c r="X258" i="75"/>
  <c r="V258" i="75"/>
  <c r="L258" i="75"/>
  <c r="BB258" i="75"/>
  <c r="AC258" i="75"/>
  <c r="AA258" i="75"/>
  <c r="AG258" i="75"/>
  <c r="AE258" i="75"/>
  <c r="R258" i="75"/>
  <c r="P258" i="75"/>
  <c r="N258" i="75"/>
  <c r="BD258" i="75"/>
  <c r="AT258" i="75"/>
  <c r="AW258" i="75"/>
  <c r="BE258" i="75"/>
  <c r="AR258" i="75"/>
  <c r="AJ258" i="75"/>
  <c r="K258" i="75"/>
  <c r="S258" i="75"/>
  <c r="AZ258" i="75"/>
  <c r="BC258" i="75" s="1"/>
  <c r="AV258" i="75"/>
  <c r="H160" i="45"/>
  <c r="BB91" i="45"/>
  <c r="AG91" i="45"/>
  <c r="S91" i="45"/>
  <c r="AK91" i="45"/>
  <c r="AN78" i="32"/>
  <c r="AS78" i="32"/>
  <c r="AW164" i="45"/>
  <c r="BF164" i="45"/>
  <c r="O164" i="45"/>
  <c r="X164" i="45"/>
  <c r="BF91" i="53"/>
  <c r="AI91" i="53"/>
  <c r="K91" i="53"/>
  <c r="L91" i="53"/>
  <c r="AK122" i="32"/>
  <c r="K122" i="32"/>
  <c r="AO122" i="32"/>
  <c r="W122" i="32"/>
  <c r="X122" i="32"/>
  <c r="AT131" i="57"/>
  <c r="X131" i="57"/>
  <c r="AV131" i="57"/>
  <c r="AM162" i="53"/>
  <c r="W162" i="53"/>
  <c r="AX162" i="53"/>
  <c r="R162" i="53"/>
  <c r="AW162" i="53"/>
  <c r="BD88" i="53"/>
  <c r="L88" i="53"/>
  <c r="V88" i="53"/>
  <c r="AE88" i="53"/>
  <c r="AI88" i="53"/>
  <c r="H160" i="44"/>
  <c r="AM161" i="44"/>
  <c r="AS161" i="44"/>
  <c r="BD161" i="44"/>
  <c r="R161" i="44"/>
  <c r="AC161" i="44"/>
  <c r="X77" i="58"/>
  <c r="AM77" i="58"/>
  <c r="AS77" i="58"/>
  <c r="T77" i="58"/>
  <c r="AA78" i="58"/>
  <c r="AC78" i="58"/>
  <c r="BE78" i="58"/>
  <c r="AX78" i="58"/>
  <c r="N94" i="57"/>
  <c r="AK94" i="57"/>
  <c r="AX94" i="57"/>
  <c r="BB94" i="57"/>
  <c r="W94" i="57"/>
  <c r="K131" i="58"/>
  <c r="BE131" i="58"/>
  <c r="O131" i="58"/>
  <c r="X131" i="58"/>
  <c r="V20" i="44"/>
  <c r="K211" i="57"/>
  <c r="K210" i="57" s="1"/>
  <c r="AK20" i="45"/>
  <c r="AK211" i="32"/>
  <c r="AK210" i="32" s="1"/>
  <c r="R128" i="75"/>
  <c r="AX258" i="75"/>
  <c r="BB163" i="75"/>
  <c r="K163" i="75"/>
  <c r="N84" i="75"/>
  <c r="AA95" i="75"/>
  <c r="W269" i="75"/>
  <c r="AA156" i="75"/>
  <c r="BA58" i="45"/>
  <c r="AC58" i="57"/>
  <c r="AR91" i="45"/>
  <c r="AJ91" i="45"/>
  <c r="BF91" i="45"/>
  <c r="AX91" i="45"/>
  <c r="AO91" i="45"/>
  <c r="AN91" i="45"/>
  <c r="O91" i="45"/>
  <c r="K91" i="45"/>
  <c r="BE78" i="32"/>
  <c r="AI78" i="32"/>
  <c r="AK78" i="32"/>
  <c r="N78" i="32"/>
  <c r="S78" i="32"/>
  <c r="R164" i="45"/>
  <c r="AB164" i="45"/>
  <c r="AE164" i="45"/>
  <c r="AK164" i="45"/>
  <c r="BE164" i="45"/>
  <c r="AS164" i="45"/>
  <c r="AV164" i="45"/>
  <c r="BB164" i="45"/>
  <c r="H160" i="53"/>
  <c r="BA91" i="53"/>
  <c r="N91" i="53"/>
  <c r="BD91" i="53"/>
  <c r="AV91" i="53"/>
  <c r="T91" i="53"/>
  <c r="O91" i="53"/>
  <c r="AR91" i="53"/>
  <c r="AN91" i="53"/>
  <c r="H92" i="57"/>
  <c r="AX122" i="32"/>
  <c r="AJ122" i="32"/>
  <c r="AB122" i="32"/>
  <c r="BD122" i="32"/>
  <c r="J122" i="32"/>
  <c r="AC122" i="32"/>
  <c r="AN122" i="32"/>
  <c r="AF122" i="32"/>
  <c r="O131" i="57"/>
  <c r="T131" i="57"/>
  <c r="AG131" i="57"/>
  <c r="AE131" i="57"/>
  <c r="N162" i="53"/>
  <c r="BA162" i="53"/>
  <c r="BD162" i="53"/>
  <c r="AK162" i="53"/>
  <c r="X162" i="53"/>
  <c r="AI162" i="53"/>
  <c r="AR162" i="53"/>
  <c r="K162" i="53"/>
  <c r="P88" i="53"/>
  <c r="AM88" i="53"/>
  <c r="AS88" i="53"/>
  <c r="AK88" i="53"/>
  <c r="T88" i="53"/>
  <c r="BB88" i="53"/>
  <c r="J88" i="53"/>
  <c r="BF88" i="53"/>
  <c r="V161" i="44"/>
  <c r="AJ161" i="44"/>
  <c r="AG161" i="44"/>
  <c r="AA161" i="44"/>
  <c r="AK161" i="44"/>
  <c r="BA161" i="44"/>
  <c r="AX161" i="44"/>
  <c r="K161" i="44"/>
  <c r="K77" i="58"/>
  <c r="BE77" i="58"/>
  <c r="N77" i="58"/>
  <c r="AF77" i="58"/>
  <c r="AJ77" i="58"/>
  <c r="AR77" i="58"/>
  <c r="AO77" i="58"/>
  <c r="BA77" i="58"/>
  <c r="AW78" i="58"/>
  <c r="AK78" i="58"/>
  <c r="AT78" i="58"/>
  <c r="R78" i="58"/>
  <c r="BB78" i="58"/>
  <c r="AM78" i="58"/>
  <c r="S78" i="58"/>
  <c r="BA78" i="58"/>
  <c r="S94" i="57"/>
  <c r="P94" i="57"/>
  <c r="R94" i="57"/>
  <c r="AM94" i="57"/>
  <c r="AO94" i="57"/>
  <c r="AV94" i="57"/>
  <c r="AF94" i="57"/>
  <c r="AH94" i="57" s="1"/>
  <c r="AZ94" i="57"/>
  <c r="L131" i="58"/>
  <c r="AT131" i="58"/>
  <c r="N131" i="58"/>
  <c r="AM131" i="58"/>
  <c r="AX131" i="58"/>
  <c r="AR131" i="58"/>
  <c r="AU131" i="58" s="1"/>
  <c r="BB131" i="58"/>
  <c r="BA131" i="58"/>
  <c r="H18" i="45"/>
  <c r="N20" i="44"/>
  <c r="AT20" i="44"/>
  <c r="AS211" i="57"/>
  <c r="AS210" i="57" s="1"/>
  <c r="V211" i="57"/>
  <c r="P20" i="45"/>
  <c r="AV20" i="45"/>
  <c r="S211" i="32"/>
  <c r="S210" i="32" s="1"/>
  <c r="AT211" i="32"/>
  <c r="AT210" i="32" s="1"/>
  <c r="H160" i="75"/>
  <c r="AA128" i="75"/>
  <c r="BD128" i="75"/>
  <c r="AN258" i="75"/>
  <c r="AS258" i="75"/>
  <c r="AT163" i="75"/>
  <c r="O163" i="75"/>
  <c r="AW84" i="75"/>
  <c r="AN84" i="75"/>
  <c r="AK95" i="75"/>
  <c r="N95" i="75"/>
  <c r="H254" i="75"/>
  <c r="AX269" i="75"/>
  <c r="K269" i="75"/>
  <c r="AS156" i="75"/>
  <c r="AC156" i="75"/>
  <c r="J26" i="32"/>
  <c r="BF213" i="44"/>
  <c r="BF212" i="44" s="1"/>
  <c r="AN213" i="44"/>
  <c r="AN212" i="44" s="1"/>
  <c r="AC213" i="44"/>
  <c r="P213" i="44"/>
  <c r="P212" i="44" s="1"/>
  <c r="L213" i="44"/>
  <c r="L212" i="44" s="1"/>
  <c r="V213" i="44"/>
  <c r="V212" i="44" s="1"/>
  <c r="R213" i="44"/>
  <c r="R212" i="44" s="1"/>
  <c r="AI213" i="44"/>
  <c r="AI212" i="44" s="1"/>
  <c r="AS213" i="44"/>
  <c r="AS212" i="44" s="1"/>
  <c r="AJ213" i="44"/>
  <c r="AJ212" i="44" s="1"/>
  <c r="AK213" i="44"/>
  <c r="AK212" i="44" s="1"/>
  <c r="T213" i="44"/>
  <c r="T212" i="44" s="1"/>
  <c r="O213" i="44"/>
  <c r="O212" i="44" s="1"/>
  <c r="K213" i="44"/>
  <c r="K212" i="44" s="1"/>
  <c r="BE213" i="44"/>
  <c r="BE212" i="44" s="1"/>
  <c r="BA213" i="44"/>
  <c r="BA212" i="44" s="1"/>
  <c r="H212" i="44"/>
  <c r="N213" i="44"/>
  <c r="N212" i="44" s="1"/>
  <c r="BD213" i="44"/>
  <c r="BD212" i="44" s="1"/>
  <c r="AF213" i="44"/>
  <c r="AF212" i="44" s="1"/>
  <c r="AG213" i="44"/>
  <c r="AG212" i="44" s="1"/>
  <c r="AA213" i="44"/>
  <c r="AA212" i="44" s="1"/>
  <c r="AE213" i="44"/>
  <c r="S213" i="44"/>
  <c r="S212" i="44" s="1"/>
  <c r="AZ213" i="44"/>
  <c r="AZ212" i="44" s="1"/>
  <c r="AV213" i="44"/>
  <c r="AV212" i="44" s="1"/>
  <c r="J213" i="44"/>
  <c r="J212" i="44" s="1"/>
  <c r="AR58" i="45"/>
  <c r="AR58" i="57"/>
  <c r="W106" i="56"/>
  <c r="BF106" i="56"/>
  <c r="AO106" i="56"/>
  <c r="AB106" i="56"/>
  <c r="AR106" i="56"/>
  <c r="AA106" i="56"/>
  <c r="T106" i="56"/>
  <c r="BE106" i="56"/>
  <c r="BB106" i="56"/>
  <c r="AJ286" i="75"/>
  <c r="AN286" i="75"/>
  <c r="R286" i="75"/>
  <c r="N286" i="75"/>
  <c r="AM286" i="75"/>
  <c r="L286" i="75"/>
  <c r="AF286" i="75"/>
  <c r="S286" i="75"/>
  <c r="AR286" i="75"/>
  <c r="AS286" i="75"/>
  <c r="AB286" i="75"/>
  <c r="AX286" i="75"/>
  <c r="O286" i="75"/>
  <c r="AB20" i="57"/>
  <c r="AE20" i="57"/>
  <c r="O20" i="57"/>
  <c r="BF20" i="57"/>
  <c r="AC20" i="57"/>
  <c r="J20" i="57"/>
  <c r="BA20" i="57"/>
  <c r="V20" i="57"/>
  <c r="L20" i="57"/>
  <c r="N20" i="57"/>
  <c r="BE20" i="57"/>
  <c r="AF20" i="57"/>
  <c r="AI20" i="57"/>
  <c r="R20" i="57"/>
  <c r="AR20" i="57"/>
  <c r="AK20" i="57"/>
  <c r="AA20" i="57"/>
  <c r="AD20" i="57" s="1"/>
  <c r="AM20" i="57"/>
  <c r="AE22" i="75"/>
  <c r="X22" i="75"/>
  <c r="AC22" i="75"/>
  <c r="BE22" i="75"/>
  <c r="W22" i="75"/>
  <c r="AT22" i="75"/>
  <c r="AJ22" i="75"/>
  <c r="BA22" i="75"/>
  <c r="H18" i="75"/>
  <c r="AG22" i="57"/>
  <c r="X22" i="57"/>
  <c r="O22" i="57"/>
  <c r="AS22" i="57"/>
  <c r="BF22" i="57"/>
  <c r="P22" i="57"/>
  <c r="AX246" i="75"/>
  <c r="L246" i="75"/>
  <c r="R246" i="75"/>
  <c r="AV246" i="75"/>
  <c r="W246" i="75"/>
  <c r="AZ246" i="75"/>
  <c r="AB246" i="75"/>
  <c r="AJ246" i="75"/>
  <c r="BA246" i="75"/>
  <c r="BB246" i="75"/>
  <c r="AG106" i="75"/>
  <c r="AN106" i="75"/>
  <c r="N106" i="75"/>
  <c r="T106" i="75"/>
  <c r="S106" i="75"/>
  <c r="L106" i="75"/>
  <c r="P106" i="75"/>
  <c r="AK106" i="75"/>
  <c r="BA106" i="75"/>
  <c r="H55" i="53"/>
  <c r="AJ60" i="53"/>
  <c r="AE60" i="53"/>
  <c r="AS60" i="53"/>
  <c r="AB60" i="53"/>
  <c r="AW62" i="44"/>
  <c r="R62" i="44"/>
  <c r="T62" i="44"/>
  <c r="K52" i="58"/>
  <c r="AM52" i="58"/>
  <c r="AR52" i="58"/>
  <c r="T52" i="58"/>
  <c r="L52" i="58"/>
  <c r="AI52" i="58"/>
  <c r="AW52" i="58"/>
  <c r="AN52" i="58"/>
  <c r="K253" i="75"/>
  <c r="W253" i="75"/>
  <c r="T219" i="75"/>
  <c r="AB219" i="75"/>
  <c r="AI219" i="75"/>
  <c r="BA219" i="75"/>
  <c r="O219" i="75"/>
  <c r="AK219" i="75"/>
  <c r="AM219" i="75"/>
  <c r="BD219" i="75"/>
  <c r="AN219" i="75"/>
  <c r="AT149" i="57"/>
  <c r="AO149" i="57"/>
  <c r="AW149" i="57"/>
  <c r="BF149" i="57"/>
  <c r="BB149" i="57"/>
  <c r="AZ149" i="57"/>
  <c r="BA149" i="57"/>
  <c r="X149" i="57"/>
  <c r="AR149" i="57"/>
  <c r="AV149" i="58"/>
  <c r="AB149" i="58"/>
  <c r="P149" i="58"/>
  <c r="AG149" i="58"/>
  <c r="O149" i="58"/>
  <c r="AE149" i="58"/>
  <c r="V149" i="58"/>
  <c r="AW149" i="58"/>
  <c r="S149" i="58"/>
  <c r="AX149" i="58"/>
  <c r="H129" i="57"/>
  <c r="AO72" i="53"/>
  <c r="AF72" i="53"/>
  <c r="AB72" i="53"/>
  <c r="BA72" i="53"/>
  <c r="AR72" i="53"/>
  <c r="S72" i="53"/>
  <c r="AV72" i="53"/>
  <c r="R72" i="53"/>
  <c r="AT72" i="53"/>
  <c r="AJ72" i="53"/>
  <c r="W72" i="53"/>
  <c r="BB72" i="53"/>
  <c r="J72" i="53"/>
  <c r="V72" i="53"/>
  <c r="L72" i="53"/>
  <c r="BF72" i="53"/>
  <c r="AA72" i="53"/>
  <c r="BE72" i="53"/>
  <c r="N72" i="53"/>
  <c r="AN72" i="53"/>
  <c r="X72" i="53"/>
  <c r="AK72" i="53"/>
  <c r="T72" i="53"/>
  <c r="BD72" i="53"/>
  <c r="AM72" i="53"/>
  <c r="AX72" i="53"/>
  <c r="AZ72" i="53"/>
  <c r="AS72" i="53"/>
  <c r="K64" i="56"/>
  <c r="N64" i="56"/>
  <c r="AZ64" i="56"/>
  <c r="BA64" i="56"/>
  <c r="AB64" i="56"/>
  <c r="AE64" i="56"/>
  <c r="X64" i="56"/>
  <c r="R64" i="56"/>
  <c r="AX64" i="56"/>
  <c r="AW64" i="56"/>
  <c r="AO64" i="56"/>
  <c r="AC64" i="56"/>
  <c r="V64" i="56"/>
  <c r="J64" i="56"/>
  <c r="AV64" i="56"/>
  <c r="AS64" i="56"/>
  <c r="BD64" i="56"/>
  <c r="L64" i="56"/>
  <c r="AA64" i="56"/>
  <c r="BF64" i="56"/>
  <c r="AN64" i="56"/>
  <c r="S64" i="56"/>
  <c r="AF64" i="56"/>
  <c r="AJ64" i="56"/>
  <c r="O64" i="56"/>
  <c r="BB64" i="56"/>
  <c r="W64" i="56"/>
  <c r="BF138" i="45"/>
  <c r="AR138" i="45"/>
  <c r="BE143" i="58"/>
  <c r="AT143" i="58"/>
  <c r="AN143" i="58"/>
  <c r="AC143" i="58"/>
  <c r="BA143" i="58"/>
  <c r="L143" i="58"/>
  <c r="O143" i="58"/>
  <c r="BF143" i="58"/>
  <c r="AF143" i="58"/>
  <c r="AO143" i="58"/>
  <c r="T143" i="58"/>
  <c r="AV143" i="58"/>
  <c r="AJ143" i="58"/>
  <c r="K143" i="58"/>
  <c r="AW143" i="58"/>
  <c r="S143" i="58"/>
  <c r="AB143" i="58"/>
  <c r="R143" i="58"/>
  <c r="BF165" i="32"/>
  <c r="AN165" i="32"/>
  <c r="AV165" i="32"/>
  <c r="AK288" i="75"/>
  <c r="BB288" i="75"/>
  <c r="AR288" i="75"/>
  <c r="K288" i="75"/>
  <c r="AA288" i="75"/>
  <c r="AI288" i="75"/>
  <c r="AG288" i="75"/>
  <c r="AN288" i="75"/>
  <c r="W288" i="75"/>
  <c r="AE288" i="75"/>
  <c r="Q195" i="53"/>
  <c r="BD56" i="45"/>
  <c r="AS56" i="45"/>
  <c r="AJ56" i="45"/>
  <c r="L56" i="45"/>
  <c r="AX56" i="45"/>
  <c r="AE56" i="45"/>
  <c r="BE56" i="45"/>
  <c r="AG56" i="45"/>
  <c r="R56" i="45"/>
  <c r="AK56" i="45"/>
  <c r="T56" i="45"/>
  <c r="BF56" i="45"/>
  <c r="AW56" i="45"/>
  <c r="AN56" i="45"/>
  <c r="N56" i="45"/>
  <c r="AZ56" i="45"/>
  <c r="S56" i="45"/>
  <c r="AR56" i="45"/>
  <c r="AF56" i="45"/>
  <c r="AV56" i="45"/>
  <c r="X56" i="45"/>
  <c r="P56" i="45"/>
  <c r="AM56" i="45"/>
  <c r="AA56" i="45"/>
  <c r="BB56" i="45"/>
  <c r="W56" i="45"/>
  <c r="AO56" i="45"/>
  <c r="K56" i="45"/>
  <c r="AC56" i="45"/>
  <c r="AB56" i="45"/>
  <c r="AT56" i="45"/>
  <c r="V56" i="45"/>
  <c r="BA56" i="45"/>
  <c r="AI56" i="45"/>
  <c r="J56" i="45"/>
  <c r="O56" i="45"/>
  <c r="AP193" i="32"/>
  <c r="AF50" i="57"/>
  <c r="AC50" i="57"/>
  <c r="AN50" i="57"/>
  <c r="R50" i="57"/>
  <c r="BE50" i="44"/>
  <c r="AG50" i="44"/>
  <c r="J19" i="75"/>
  <c r="BA19" i="75"/>
  <c r="BC196" i="57"/>
  <c r="BC189" i="44"/>
  <c r="AO191" i="75"/>
  <c r="BF191" i="75"/>
  <c r="AD195" i="53"/>
  <c r="AY187" i="58"/>
  <c r="M131" i="75"/>
  <c r="K72" i="58"/>
  <c r="S72" i="58"/>
  <c r="BB72" i="58"/>
  <c r="BA72" i="58"/>
  <c r="AB72" i="58"/>
  <c r="R72" i="58"/>
  <c r="AE72" i="58"/>
  <c r="AM72" i="58"/>
  <c r="AT72" i="58"/>
  <c r="N72" i="58"/>
  <c r="AJ72" i="58"/>
  <c r="BE72" i="58"/>
  <c r="T72" i="58"/>
  <c r="AA72" i="58"/>
  <c r="AR72" i="58"/>
  <c r="L72" i="58"/>
  <c r="X72" i="58"/>
  <c r="Y195" i="56"/>
  <c r="Y195" i="53"/>
  <c r="BC126" i="75"/>
  <c r="Q195" i="57"/>
  <c r="U195" i="57"/>
  <c r="AL195" i="56"/>
  <c r="AD195" i="56"/>
  <c r="O88" i="75"/>
  <c r="AV88" i="75"/>
  <c r="W88" i="75"/>
  <c r="AN88" i="75"/>
  <c r="BF88" i="75"/>
  <c r="AZ88" i="75"/>
  <c r="BE88" i="75"/>
  <c r="T88" i="75"/>
  <c r="AW88" i="75"/>
  <c r="W122" i="75"/>
  <c r="S122" i="75"/>
  <c r="O122" i="75"/>
  <c r="K122" i="75"/>
  <c r="J122" i="75"/>
  <c r="AZ122" i="75"/>
  <c r="AX122" i="75"/>
  <c r="AV122" i="75"/>
  <c r="AF122" i="75"/>
  <c r="AG122" i="75"/>
  <c r="AM122" i="75"/>
  <c r="AW122" i="75"/>
  <c r="R122" i="75"/>
  <c r="X122" i="75"/>
  <c r="AJ122" i="75"/>
  <c r="AT122" i="75"/>
  <c r="BF122" i="75"/>
  <c r="AE122" i="75"/>
  <c r="AK122" i="75"/>
  <c r="AS122" i="75"/>
  <c r="P122" i="75"/>
  <c r="V122" i="75"/>
  <c r="T122" i="75"/>
  <c r="BA122" i="75"/>
  <c r="AB122" i="75"/>
  <c r="BD122" i="75"/>
  <c r="BE122" i="75"/>
  <c r="AI122" i="75"/>
  <c r="N122" i="75"/>
  <c r="AR122" i="75"/>
  <c r="AC122" i="75"/>
  <c r="AA122" i="75"/>
  <c r="BB122" i="75"/>
  <c r="AO122" i="75"/>
  <c r="AN122" i="75"/>
  <c r="L122" i="75"/>
  <c r="Q193" i="32"/>
  <c r="AY195" i="57"/>
  <c r="BH343" i="75"/>
  <c r="AD195" i="57"/>
  <c r="AU195" i="57"/>
  <c r="BG195" i="57"/>
  <c r="BC195" i="57"/>
  <c r="AY195" i="56"/>
  <c r="BG195" i="56"/>
  <c r="AP195" i="56"/>
  <c r="AE56" i="44"/>
  <c r="AZ56" i="44"/>
  <c r="BA56" i="44"/>
  <c r="BB56" i="44"/>
  <c r="AJ56" i="44"/>
  <c r="AK56" i="44"/>
  <c r="AO56" i="44"/>
  <c r="AA56" i="44"/>
  <c r="P56" i="44"/>
  <c r="AT56" i="44"/>
  <c r="AB56" i="44"/>
  <c r="N85" i="45"/>
  <c r="AG85" i="45"/>
  <c r="AT85" i="45"/>
  <c r="BD138" i="32"/>
  <c r="N138" i="32"/>
  <c r="K138" i="32"/>
  <c r="AK58" i="32"/>
  <c r="J58" i="32"/>
  <c r="N58" i="32"/>
  <c r="AJ58" i="32"/>
  <c r="P58" i="32"/>
  <c r="AS58" i="32"/>
  <c r="BD58" i="32"/>
  <c r="AM58" i="32"/>
  <c r="S58" i="32"/>
  <c r="AB58" i="32"/>
  <c r="V58" i="32"/>
  <c r="BF58" i="32"/>
  <c r="AT58" i="32"/>
  <c r="AC58" i="32"/>
  <c r="L58" i="32"/>
  <c r="AW58" i="32"/>
  <c r="AF58" i="32"/>
  <c r="AA58" i="32"/>
  <c r="O58" i="32"/>
  <c r="AO58" i="32"/>
  <c r="AV58" i="32"/>
  <c r="AG58" i="32"/>
  <c r="T58" i="32"/>
  <c r="AZ58" i="32"/>
  <c r="W58" i="32"/>
  <c r="AR58" i="32"/>
  <c r="AN58" i="32"/>
  <c r="BA58" i="32"/>
  <c r="K58" i="32"/>
  <c r="AE58" i="32"/>
  <c r="R58" i="32"/>
  <c r="BB58" i="32"/>
  <c r="BD31" i="53"/>
  <c r="O85" i="45"/>
  <c r="AM85" i="45"/>
  <c r="AZ85" i="45"/>
  <c r="J85" i="45"/>
  <c r="L118" i="32"/>
  <c r="AS138" i="32"/>
  <c r="S138" i="32"/>
  <c r="AC138" i="32"/>
  <c r="O138" i="32"/>
  <c r="AK138" i="32"/>
  <c r="AK20" i="53"/>
  <c r="AR20" i="53"/>
  <c r="AJ20" i="53"/>
  <c r="AX20" i="53"/>
  <c r="T20" i="53"/>
  <c r="R20" i="53"/>
  <c r="AM20" i="53"/>
  <c r="BF20" i="53"/>
  <c r="O20" i="53"/>
  <c r="BD213" i="58"/>
  <c r="BD212" i="58" s="1"/>
  <c r="H213" i="24"/>
  <c r="R213" i="24" s="1"/>
  <c r="AN237" i="75"/>
  <c r="BB237" i="75"/>
  <c r="AW237" i="75"/>
  <c r="K237" i="75"/>
  <c r="AB58" i="75"/>
  <c r="AX58" i="32"/>
  <c r="AK149" i="53"/>
  <c r="AA149" i="53"/>
  <c r="AN149" i="53"/>
  <c r="X149" i="53"/>
  <c r="N149" i="53"/>
  <c r="AR149" i="53"/>
  <c r="AJ149" i="53"/>
  <c r="AM149" i="53"/>
  <c r="S149" i="53"/>
  <c r="O149" i="53"/>
  <c r="J149" i="53"/>
  <c r="AE149" i="53"/>
  <c r="BB149" i="53"/>
  <c r="BF149" i="53"/>
  <c r="L149" i="53"/>
  <c r="AW149" i="53"/>
  <c r="AT149" i="53"/>
  <c r="AZ149" i="53"/>
  <c r="W149" i="53"/>
  <c r="AC149" i="53"/>
  <c r="AG149" i="53"/>
  <c r="BE149" i="53"/>
  <c r="P149" i="53"/>
  <c r="AZ165" i="32"/>
  <c r="AE165" i="32"/>
  <c r="O165" i="32"/>
  <c r="AC165" i="32"/>
  <c r="AJ165" i="32"/>
  <c r="P165" i="32"/>
  <c r="R165" i="32"/>
  <c r="AR165" i="32"/>
  <c r="AX165" i="32"/>
  <c r="K165" i="32"/>
  <c r="BE165" i="32"/>
  <c r="AT165" i="32"/>
  <c r="AA165" i="32"/>
  <c r="AI165" i="32"/>
  <c r="AF165" i="32"/>
  <c r="W165" i="32"/>
  <c r="AK165" i="32"/>
  <c r="J165" i="32"/>
  <c r="AG165" i="32"/>
  <c r="AS165" i="32"/>
  <c r="S165" i="32"/>
  <c r="AO165" i="32"/>
  <c r="L165" i="32"/>
  <c r="AW165" i="32"/>
  <c r="AK50" i="57"/>
  <c r="J50" i="57"/>
  <c r="P50" i="57"/>
  <c r="AV50" i="57"/>
  <c r="AB50" i="57"/>
  <c r="BF50" i="57"/>
  <c r="V50" i="57"/>
  <c r="AO50" i="57"/>
  <c r="AX50" i="57"/>
  <c r="K50" i="57"/>
  <c r="AW50" i="57"/>
  <c r="L50" i="57"/>
  <c r="AT50" i="57"/>
  <c r="AG50" i="57"/>
  <c r="AS50" i="57"/>
  <c r="S50" i="57"/>
  <c r="T50" i="57"/>
  <c r="AJ50" i="57"/>
  <c r="AR50" i="57"/>
  <c r="AZ50" i="57"/>
  <c r="AE50" i="57"/>
  <c r="BB50" i="57"/>
  <c r="BE50" i="57"/>
  <c r="AA50" i="57"/>
  <c r="N50" i="57"/>
  <c r="BA50" i="57"/>
  <c r="W50" i="57"/>
  <c r="AM50" i="57"/>
  <c r="R66" i="32"/>
  <c r="W66" i="32"/>
  <c r="AB66" i="32"/>
  <c r="AZ66" i="32"/>
  <c r="J66" i="32"/>
  <c r="L66" i="32"/>
  <c r="AV66" i="32"/>
  <c r="BD66" i="32"/>
  <c r="AT66" i="32"/>
  <c r="BF66" i="32"/>
  <c r="AI66" i="32"/>
  <c r="AF66" i="32"/>
  <c r="AJ66" i="32"/>
  <c r="AX66" i="32"/>
  <c r="BE66" i="32"/>
  <c r="AW66" i="32"/>
  <c r="N66" i="32"/>
  <c r="AM66" i="32"/>
  <c r="V66" i="32"/>
  <c r="X66" i="32"/>
  <c r="AN66" i="32"/>
  <c r="P66" i="32"/>
  <c r="O66" i="32"/>
  <c r="AA66" i="32"/>
  <c r="AE66" i="32"/>
  <c r="BA66" i="32"/>
  <c r="AR66" i="32"/>
  <c r="K66" i="32"/>
  <c r="BD66" i="53"/>
  <c r="AR66" i="53"/>
  <c r="AC66" i="53"/>
  <c r="AM66" i="53"/>
  <c r="X66" i="53"/>
  <c r="AW66" i="53"/>
  <c r="AO66" i="53"/>
  <c r="AI66" i="53"/>
  <c r="AK66" i="53"/>
  <c r="AB66" i="53"/>
  <c r="AE66" i="53"/>
  <c r="W66" i="53"/>
  <c r="AX66" i="53"/>
  <c r="P66" i="53"/>
  <c r="S66" i="53"/>
  <c r="AS66" i="53"/>
  <c r="BB66" i="53"/>
  <c r="AV66" i="53"/>
  <c r="O66" i="53"/>
  <c r="L66" i="53"/>
  <c r="AJ66" i="53"/>
  <c r="BF66" i="53"/>
  <c r="J66" i="53"/>
  <c r="AZ66" i="53"/>
  <c r="BE66" i="53"/>
  <c r="V66" i="53"/>
  <c r="T70" i="56"/>
  <c r="AO70" i="56"/>
  <c r="AB70" i="56"/>
  <c r="AF70" i="56"/>
  <c r="R70" i="56"/>
  <c r="AA70" i="56"/>
  <c r="AI70" i="56"/>
  <c r="AX70" i="56"/>
  <c r="AG70" i="56"/>
  <c r="AS70" i="56"/>
  <c r="AR70" i="56"/>
  <c r="AM70" i="56"/>
  <c r="V70" i="56"/>
  <c r="K70" i="56"/>
  <c r="AT70" i="56"/>
  <c r="AK70" i="56"/>
  <c r="X70" i="56"/>
  <c r="BB70" i="56"/>
  <c r="L70" i="56"/>
  <c r="AN70" i="56"/>
  <c r="BE70" i="56"/>
  <c r="O70" i="56"/>
  <c r="J70" i="56"/>
  <c r="BF70" i="56"/>
  <c r="AV70" i="56"/>
  <c r="AC70" i="56"/>
  <c r="S70" i="56"/>
  <c r="W70" i="56"/>
  <c r="AZ70" i="56"/>
  <c r="BA70" i="56"/>
  <c r="Y131" i="75"/>
  <c r="S50" i="56"/>
  <c r="AN50" i="56"/>
  <c r="AG50" i="56"/>
  <c r="R50" i="56"/>
  <c r="T50" i="56"/>
  <c r="BA50" i="56"/>
  <c r="L50" i="56"/>
  <c r="AW50" i="56"/>
  <c r="O50" i="56"/>
  <c r="AI50" i="56"/>
  <c r="P50" i="56"/>
  <c r="W50" i="56"/>
  <c r="AF50" i="56"/>
  <c r="AX50" i="56"/>
  <c r="AO50" i="56"/>
  <c r="BE50" i="56"/>
  <c r="AM50" i="56"/>
  <c r="AT50" i="56"/>
  <c r="X50" i="56"/>
  <c r="AC50" i="56"/>
  <c r="BD50" i="56"/>
  <c r="AV50" i="56"/>
  <c r="AR50" i="56"/>
  <c r="K50" i="56"/>
  <c r="AA50" i="56"/>
  <c r="AE50" i="56"/>
  <c r="BB50" i="56"/>
  <c r="N50" i="56"/>
  <c r="AZ50" i="56"/>
  <c r="V50" i="56"/>
  <c r="AJ50" i="56"/>
  <c r="N158" i="58"/>
  <c r="BF158" i="58"/>
  <c r="AZ158" i="58"/>
  <c r="AT158" i="58"/>
  <c r="V158" i="58"/>
  <c r="AR158" i="58"/>
  <c r="AB158" i="58"/>
  <c r="J158" i="58"/>
  <c r="BB158" i="58"/>
  <c r="AV158" i="58"/>
  <c r="BE158" i="58"/>
  <c r="AS158" i="58"/>
  <c r="AF158" i="58"/>
  <c r="BA158" i="58"/>
  <c r="AA158" i="58"/>
  <c r="T158" i="58"/>
  <c r="AX158" i="58"/>
  <c r="AM158" i="58"/>
  <c r="L19" i="75"/>
  <c r="V19" i="75"/>
  <c r="AK19" i="75"/>
  <c r="T19" i="75"/>
  <c r="AJ19" i="75"/>
  <c r="AC19" i="75"/>
  <c r="R19" i="75"/>
  <c r="AM19" i="75"/>
  <c r="AT19" i="75"/>
  <c r="AN19" i="75"/>
  <c r="W19" i="75"/>
  <c r="AS19" i="75"/>
  <c r="AX19" i="75"/>
  <c r="AG19" i="75"/>
  <c r="AF19" i="75"/>
  <c r="AV19" i="75"/>
  <c r="O19" i="75"/>
  <c r="AW19" i="75"/>
  <c r="AR19" i="75"/>
  <c r="N19" i="75"/>
  <c r="AA19" i="75"/>
  <c r="BF19" i="75"/>
  <c r="BD19" i="75"/>
  <c r="BB19" i="75"/>
  <c r="BE19" i="75"/>
  <c r="AE19" i="75"/>
  <c r="P19" i="75"/>
  <c r="X19" i="75"/>
  <c r="S19" i="75"/>
  <c r="AB19" i="75"/>
  <c r="AZ19" i="75"/>
  <c r="AO19" i="75"/>
  <c r="AG19" i="45"/>
  <c r="AT19" i="45"/>
  <c r="BD19" i="45"/>
  <c r="AC19" i="45"/>
  <c r="V19" i="45"/>
  <c r="K19" i="45"/>
  <c r="AA19" i="45"/>
  <c r="AF19" i="45"/>
  <c r="X19" i="45"/>
  <c r="AJ19" i="45"/>
  <c r="R19" i="45"/>
  <c r="BA19" i="45"/>
  <c r="AI19" i="45"/>
  <c r="J19" i="45"/>
  <c r="AW19" i="45"/>
  <c r="AK19" i="45"/>
  <c r="S19" i="45"/>
  <c r="AM19" i="45"/>
  <c r="BF19" i="45"/>
  <c r="AO19" i="45"/>
  <c r="AN19" i="45"/>
  <c r="AE19" i="45"/>
  <c r="AB19" i="45"/>
  <c r="AV19" i="45"/>
  <c r="AZ19" i="45"/>
  <c r="O19" i="45"/>
  <c r="P19" i="45"/>
  <c r="L19" i="45"/>
  <c r="BB22" i="75"/>
  <c r="O22" i="75"/>
  <c r="AF22" i="75"/>
  <c r="AA22" i="75"/>
  <c r="S22" i="75"/>
  <c r="AX22" i="75"/>
  <c r="AM22" i="75"/>
  <c r="AK22" i="75"/>
  <c r="N22" i="75"/>
  <c r="L22" i="75"/>
  <c r="V22" i="75"/>
  <c r="AS22" i="75"/>
  <c r="AO22" i="75"/>
  <c r="BD22" i="75"/>
  <c r="AZ22" i="75"/>
  <c r="AG22" i="75"/>
  <c r="BF22" i="75"/>
  <c r="AB22" i="75"/>
  <c r="T22" i="57"/>
  <c r="AW22" i="57"/>
  <c r="AE22" i="57"/>
  <c r="L22" i="57"/>
  <c r="BE22" i="57"/>
  <c r="N22" i="57"/>
  <c r="AT22" i="57"/>
  <c r="AA22" i="57"/>
  <c r="AX22" i="57"/>
  <c r="AV22" i="57"/>
  <c r="AK22" i="57"/>
  <c r="V22" i="57"/>
  <c r="AR22" i="57"/>
  <c r="AO22" i="57"/>
  <c r="AC22" i="57"/>
  <c r="AZ22" i="57"/>
  <c r="BB22" i="57"/>
  <c r="J22" i="57"/>
  <c r="K22" i="57"/>
  <c r="R22" i="57"/>
  <c r="AI22" i="57"/>
  <c r="S22" i="57"/>
  <c r="AM22" i="57"/>
  <c r="AB22" i="57"/>
  <c r="BD22" i="57"/>
  <c r="AJ22" i="57"/>
  <c r="AN22" i="57"/>
  <c r="W22" i="57"/>
  <c r="J246" i="75"/>
  <c r="AC246" i="75"/>
  <c r="BE246" i="75"/>
  <c r="BD246" i="75"/>
  <c r="AE246" i="75"/>
  <c r="BF246" i="75"/>
  <c r="AO246" i="75"/>
  <c r="T246" i="75"/>
  <c r="AR246" i="75"/>
  <c r="V246" i="75"/>
  <c r="AT246" i="75"/>
  <c r="AM246" i="75"/>
  <c r="AS246" i="75"/>
  <c r="K246" i="75"/>
  <c r="P246" i="75"/>
  <c r="AI246" i="75"/>
  <c r="X246" i="75"/>
  <c r="N246" i="75"/>
  <c r="AD187" i="58"/>
  <c r="AH195" i="57"/>
  <c r="R85" i="45"/>
  <c r="BE85" i="45"/>
  <c r="AX138" i="32"/>
  <c r="AZ138" i="32"/>
  <c r="AZ213" i="58"/>
  <c r="AZ212" i="58" s="1"/>
  <c r="AW58" i="75"/>
  <c r="AX58" i="75"/>
  <c r="O58" i="75"/>
  <c r="AI58" i="75"/>
  <c r="P58" i="75"/>
  <c r="K58" i="75"/>
  <c r="AC58" i="75"/>
  <c r="AF58" i="75"/>
  <c r="S58" i="75"/>
  <c r="AS58" i="75"/>
  <c r="BD58" i="75"/>
  <c r="BF58" i="75"/>
  <c r="AO58" i="75"/>
  <c r="V58" i="75"/>
  <c r="R58" i="75"/>
  <c r="AA58" i="75"/>
  <c r="X58" i="75"/>
  <c r="W58" i="75"/>
  <c r="BA58" i="75"/>
  <c r="AV58" i="75"/>
  <c r="L58" i="75"/>
  <c r="AE58" i="75"/>
  <c r="BB58" i="75"/>
  <c r="BE58" i="75"/>
  <c r="AT58" i="75"/>
  <c r="AM58" i="75"/>
  <c r="AG58" i="75"/>
  <c r="AR58" i="75"/>
  <c r="L85" i="45"/>
  <c r="W85" i="45"/>
  <c r="AB85" i="45"/>
  <c r="L138" i="32"/>
  <c r="X138" i="32"/>
  <c r="AE138" i="32"/>
  <c r="AJ138" i="32"/>
  <c r="BE20" i="53"/>
  <c r="P20" i="53"/>
  <c r="W20" i="53"/>
  <c r="AA20" i="53"/>
  <c r="AV20" i="53"/>
  <c r="AS20" i="53"/>
  <c r="N20" i="53"/>
  <c r="AI20" i="53"/>
  <c r="AE213" i="58"/>
  <c r="AE212" i="58" s="1"/>
  <c r="AV237" i="75"/>
  <c r="AZ237" i="75"/>
  <c r="T237" i="75"/>
  <c r="AG237" i="75"/>
  <c r="BG158" i="56"/>
  <c r="AZ58" i="75"/>
  <c r="AK58" i="75"/>
  <c r="AI58" i="32"/>
  <c r="AN106" i="44"/>
  <c r="N106" i="44"/>
  <c r="BD106" i="44"/>
  <c r="AO106" i="44"/>
  <c r="O106" i="44"/>
  <c r="BA106" i="44"/>
  <c r="AM106" i="44"/>
  <c r="T106" i="44"/>
  <c r="BB106" i="44"/>
  <c r="AV106" i="44"/>
  <c r="AJ52" i="58"/>
  <c r="V52" i="58"/>
  <c r="X52" i="58"/>
  <c r="AS52" i="58"/>
  <c r="AO52" i="58"/>
  <c r="P52" i="58"/>
  <c r="AA52" i="58"/>
  <c r="AF52" i="58"/>
  <c r="BB52" i="58"/>
  <c r="W52" i="58"/>
  <c r="AC52" i="58"/>
  <c r="AK52" i="58"/>
  <c r="O52" i="58"/>
  <c r="AZ52" i="58"/>
  <c r="AE52" i="58"/>
  <c r="BE52" i="58"/>
  <c r="N52" i="58"/>
  <c r="BF52" i="58"/>
  <c r="AV52" i="58"/>
  <c r="AT52" i="58"/>
  <c r="S52" i="58"/>
  <c r="J52" i="58"/>
  <c r="AB52" i="58"/>
  <c r="R52" i="58"/>
  <c r="BA52" i="58"/>
  <c r="BF253" i="75"/>
  <c r="AG253" i="75"/>
  <c r="AR253" i="75"/>
  <c r="J253" i="75"/>
  <c r="BB253" i="75"/>
  <c r="AZ253" i="75"/>
  <c r="AE253" i="75"/>
  <c r="T253" i="75"/>
  <c r="BD253" i="75"/>
  <c r="AI253" i="75"/>
  <c r="AS253" i="75"/>
  <c r="AV253" i="75"/>
  <c r="AJ253" i="75"/>
  <c r="X253" i="75"/>
  <c r="O26" i="53"/>
  <c r="AN26" i="53"/>
  <c r="R26" i="53"/>
  <c r="AK26" i="53"/>
  <c r="BE26" i="53"/>
  <c r="AO26" i="53"/>
  <c r="AI151" i="32"/>
  <c r="AN151" i="32"/>
  <c r="O151" i="32"/>
  <c r="J151" i="32"/>
  <c r="BD53" i="57"/>
  <c r="AO53" i="57"/>
  <c r="BF151" i="57"/>
  <c r="AK151" i="57"/>
  <c r="AO151" i="57"/>
  <c r="AC151" i="57"/>
  <c r="W151" i="57"/>
  <c r="AB64" i="44"/>
  <c r="AZ64" i="44"/>
  <c r="AH195" i="56"/>
  <c r="W76" i="44"/>
  <c r="AB76" i="44"/>
  <c r="O76" i="44"/>
  <c r="H148" i="32"/>
  <c r="AN27" i="57"/>
  <c r="W27" i="57"/>
  <c r="BB27" i="57"/>
  <c r="S159" i="53"/>
  <c r="K159" i="53"/>
  <c r="T159" i="53"/>
  <c r="N159" i="53"/>
  <c r="O159" i="53"/>
  <c r="AP195" i="32"/>
  <c r="U195" i="53"/>
  <c r="AD161" i="75"/>
  <c r="Q193" i="56"/>
  <c r="AU193" i="56"/>
  <c r="H123" i="57"/>
  <c r="AH161" i="75"/>
  <c r="AP126" i="75"/>
  <c r="BG196" i="45"/>
  <c r="AL196" i="45"/>
  <c r="BF57" i="44"/>
  <c r="AW57" i="44"/>
  <c r="P57" i="44"/>
  <c r="AO57" i="44"/>
  <c r="AF57" i="44"/>
  <c r="J57" i="44"/>
  <c r="AB57" i="44"/>
  <c r="AX57" i="44"/>
  <c r="AZ57" i="44"/>
  <c r="AJ57" i="44"/>
  <c r="L57" i="44"/>
  <c r="S57" i="44"/>
  <c r="W57" i="44"/>
  <c r="AT57" i="44"/>
  <c r="BE57" i="44"/>
  <c r="R57" i="44"/>
  <c r="AK57" i="44"/>
  <c r="N57" i="44"/>
  <c r="AM57" i="32"/>
  <c r="X57" i="32"/>
  <c r="AX57" i="32"/>
  <c r="AO57" i="32"/>
  <c r="R57" i="32"/>
  <c r="AF57" i="32"/>
  <c r="AV57" i="32"/>
  <c r="BF57" i="32"/>
  <c r="BB57" i="32"/>
  <c r="AT57" i="32"/>
  <c r="AK57" i="32"/>
  <c r="N57" i="32"/>
  <c r="BA57" i="32"/>
  <c r="AE57" i="32"/>
  <c r="BD57" i="32"/>
  <c r="AG57" i="32"/>
  <c r="AI57" i="32"/>
  <c r="P57" i="32"/>
  <c r="AK250" i="75"/>
  <c r="AV250" i="75"/>
  <c r="AG250" i="75"/>
  <c r="N250" i="75"/>
  <c r="BE250" i="75"/>
  <c r="L250" i="75"/>
  <c r="AM250" i="75"/>
  <c r="BB250" i="75"/>
  <c r="AN250" i="75"/>
  <c r="S250" i="75"/>
  <c r="J250" i="75"/>
  <c r="AF250" i="75"/>
  <c r="AC250" i="75"/>
  <c r="BD250" i="75"/>
  <c r="AR250" i="75"/>
  <c r="BF250" i="75"/>
  <c r="AO250" i="75"/>
  <c r="AI250" i="75"/>
  <c r="AS72" i="56"/>
  <c r="L72" i="56"/>
  <c r="AF72" i="56"/>
  <c r="BA72" i="56"/>
  <c r="P72" i="56"/>
  <c r="AB72" i="56"/>
  <c r="AR72" i="56"/>
  <c r="BE72" i="56"/>
  <c r="AN72" i="56"/>
  <c r="AZ72" i="56"/>
  <c r="BF72" i="56"/>
  <c r="R72" i="56"/>
  <c r="AA72" i="56"/>
  <c r="AT72" i="56"/>
  <c r="V72" i="56"/>
  <c r="AK72" i="56"/>
  <c r="AX72" i="56"/>
  <c r="AI72" i="56"/>
  <c r="BD301" i="75"/>
  <c r="AT301" i="75"/>
  <c r="O301" i="75"/>
  <c r="BF301" i="75"/>
  <c r="AR301" i="75"/>
  <c r="AI301" i="75"/>
  <c r="T301" i="75"/>
  <c r="AJ301" i="75"/>
  <c r="AG301" i="75"/>
  <c r="AN301" i="75"/>
  <c r="S301" i="75"/>
  <c r="BE301" i="75"/>
  <c r="AB301" i="75"/>
  <c r="W301" i="75"/>
  <c r="X301" i="75"/>
  <c r="J301" i="75"/>
  <c r="AE301" i="75"/>
  <c r="AF301" i="75"/>
  <c r="N301" i="75"/>
  <c r="AW301" i="75"/>
  <c r="R301" i="75"/>
  <c r="AL195" i="57"/>
  <c r="Q195" i="56"/>
  <c r="U189" i="44"/>
  <c r="BG124" i="75"/>
  <c r="BG94" i="75"/>
  <c r="M94" i="75"/>
  <c r="AU94" i="75"/>
  <c r="Y94" i="75"/>
  <c r="AH102" i="75"/>
  <c r="U102" i="75"/>
  <c r="AP102" i="75"/>
  <c r="BC102" i="75"/>
  <c r="M102" i="75"/>
  <c r="BG293" i="75"/>
  <c r="BC131" i="75"/>
  <c r="AP161" i="75"/>
  <c r="BG161" i="75"/>
  <c r="AY126" i="75"/>
  <c r="AL126" i="75"/>
  <c r="Y126" i="75"/>
  <c r="AF72" i="58"/>
  <c r="AI72" i="58"/>
  <c r="M187" i="58"/>
  <c r="Y194" i="45"/>
  <c r="AD78" i="75"/>
  <c r="BG102" i="75"/>
  <c r="AP94" i="75"/>
  <c r="BC195" i="32"/>
  <c r="AN72" i="57"/>
  <c r="W72" i="57"/>
  <c r="AF72" i="57"/>
  <c r="AR72" i="57"/>
  <c r="BB72" i="57"/>
  <c r="K72" i="57"/>
  <c r="R72" i="57"/>
  <c r="BE72" i="57"/>
  <c r="AX72" i="57"/>
  <c r="AM72" i="57"/>
  <c r="P72" i="57"/>
  <c r="AI257" i="75"/>
  <c r="AJ257" i="75"/>
  <c r="AE257" i="75"/>
  <c r="BB257" i="75"/>
  <c r="J257" i="75"/>
  <c r="AM257" i="75"/>
  <c r="AA257" i="75"/>
  <c r="V257" i="75"/>
  <c r="V195" i="75"/>
  <c r="J195" i="75"/>
  <c r="AZ195" i="75"/>
  <c r="AX195" i="75"/>
  <c r="AV195" i="75"/>
  <c r="AR195" i="75"/>
  <c r="BF195" i="75"/>
  <c r="BB195" i="75"/>
  <c r="AM195" i="75"/>
  <c r="AK195" i="75"/>
  <c r="AI195" i="75"/>
  <c r="AO195" i="75"/>
  <c r="BE195" i="75"/>
  <c r="BD195" i="75"/>
  <c r="P195" i="75"/>
  <c r="AF195" i="75"/>
  <c r="AT195" i="75"/>
  <c r="BA195" i="75"/>
  <c r="AW195" i="75"/>
  <c r="AS195" i="75"/>
  <c r="R195" i="75"/>
  <c r="T195" i="75"/>
  <c r="O195" i="75"/>
  <c r="W195" i="75"/>
  <c r="N195" i="75"/>
  <c r="S195" i="75"/>
  <c r="AN195" i="75"/>
  <c r="AB195" i="75"/>
  <c r="L195" i="75"/>
  <c r="AC195" i="75"/>
  <c r="AG195" i="75"/>
  <c r="X195" i="75"/>
  <c r="K195" i="75"/>
  <c r="AJ195" i="75"/>
  <c r="AE195" i="75"/>
  <c r="AA195" i="75"/>
  <c r="AI367" i="75"/>
  <c r="AG367" i="75"/>
  <c r="AG366" i="75" s="1"/>
  <c r="S367" i="75"/>
  <c r="S366" i="75" s="1"/>
  <c r="O367" i="75"/>
  <c r="O366" i="75" s="1"/>
  <c r="BD367" i="75"/>
  <c r="AS367" i="75"/>
  <c r="AO367" i="75"/>
  <c r="AO366" i="75" s="1"/>
  <c r="AE367" i="75"/>
  <c r="AC367" i="75"/>
  <c r="AC366" i="75" s="1"/>
  <c r="H366" i="75"/>
  <c r="AB367" i="75"/>
  <c r="V367" i="75"/>
  <c r="V366" i="75" s="1"/>
  <c r="AT367" i="75"/>
  <c r="AT366" i="75" s="1"/>
  <c r="R367" i="75"/>
  <c r="AF367" i="75"/>
  <c r="AF366" i="75" s="1"/>
  <c r="P367" i="75"/>
  <c r="P366" i="75" s="1"/>
  <c r="X367" i="75"/>
  <c r="BF367" i="75"/>
  <c r="BF366" i="75" s="1"/>
  <c r="N367" i="75"/>
  <c r="AF64" i="45"/>
  <c r="AG64" i="45"/>
  <c r="AZ64" i="45"/>
  <c r="BA64" i="45"/>
  <c r="AA64" i="45"/>
  <c r="BF64" i="45"/>
  <c r="V64" i="45"/>
  <c r="AJ64" i="45"/>
  <c r="BB64" i="45"/>
  <c r="J64" i="45"/>
  <c r="BD64" i="45"/>
  <c r="AI64" i="45"/>
  <c r="T64" i="45"/>
  <c r="W64" i="45"/>
  <c r="S64" i="45"/>
  <c r="AE64" i="45"/>
  <c r="AW64" i="45"/>
  <c r="K64" i="45"/>
  <c r="AS64" i="45"/>
  <c r="X64" i="45"/>
  <c r="AN64" i="45"/>
  <c r="AK64" i="45"/>
  <c r="BE64" i="45"/>
  <c r="AX64" i="45"/>
  <c r="N64" i="45"/>
  <c r="AB64" i="45"/>
  <c r="AO64" i="45"/>
  <c r="AM64" i="45"/>
  <c r="L64" i="45"/>
  <c r="O64" i="45"/>
  <c r="R64" i="45"/>
  <c r="AV64" i="45"/>
  <c r="AG132" i="75"/>
  <c r="AE132" i="75"/>
  <c r="AC132" i="75"/>
  <c r="AA132" i="75"/>
  <c r="R132" i="75"/>
  <c r="P132" i="75"/>
  <c r="N132" i="75"/>
  <c r="BD132" i="75"/>
  <c r="AT132" i="75"/>
  <c r="W132" i="75"/>
  <c r="S132" i="75"/>
  <c r="O132" i="75"/>
  <c r="K132" i="75"/>
  <c r="J132" i="75"/>
  <c r="AZ132" i="75"/>
  <c r="AX132" i="75"/>
  <c r="AV132" i="75"/>
  <c r="AF132" i="75"/>
  <c r="BE132" i="75"/>
  <c r="AW132" i="75"/>
  <c r="AR132" i="75"/>
  <c r="AJ132" i="75"/>
  <c r="AO132" i="75"/>
  <c r="AK132" i="75"/>
  <c r="AB132" i="75"/>
  <c r="V132" i="75"/>
  <c r="BB132" i="75"/>
  <c r="BF176" i="75"/>
  <c r="BE176" i="75"/>
  <c r="BA176" i="75"/>
  <c r="AW176" i="75"/>
  <c r="AS176" i="75"/>
  <c r="AT176" i="75"/>
  <c r="AN176" i="75"/>
  <c r="AZ176" i="75"/>
  <c r="AR176" i="75"/>
  <c r="W176" i="75"/>
  <c r="S176" i="75"/>
  <c r="O176" i="75"/>
  <c r="K176" i="75"/>
  <c r="L176" i="75"/>
  <c r="BB176" i="75"/>
  <c r="AX176" i="75"/>
  <c r="V176" i="75"/>
  <c r="N176" i="75"/>
  <c r="AE176" i="75"/>
  <c r="AA176" i="75"/>
  <c r="P176" i="75"/>
  <c r="AV176" i="75"/>
  <c r="AC176" i="75"/>
  <c r="AJ176" i="75"/>
  <c r="AO176" i="75"/>
  <c r="AF176" i="75"/>
  <c r="BD176" i="75"/>
  <c r="AM176" i="75"/>
  <c r="AI176" i="75"/>
  <c r="X176" i="75"/>
  <c r="R176" i="75"/>
  <c r="AG176" i="75"/>
  <c r="T176" i="75"/>
  <c r="J176" i="75"/>
  <c r="AK176" i="75"/>
  <c r="AB176" i="75"/>
  <c r="AY195" i="53"/>
  <c r="AZ66" i="58"/>
  <c r="BA66" i="58"/>
  <c r="AB66" i="58"/>
  <c r="AE66" i="58"/>
  <c r="AT66" i="58"/>
  <c r="AN66" i="58"/>
  <c r="AA66" i="58"/>
  <c r="AK66" i="58"/>
  <c r="BB66" i="58"/>
  <c r="AI66" i="58"/>
  <c r="W66" i="58"/>
  <c r="T66" i="58"/>
  <c r="BF66" i="58"/>
  <c r="AC66" i="58"/>
  <c r="R66" i="58"/>
  <c r="BD66" i="58"/>
  <c r="AJ66" i="58"/>
  <c r="BE66" i="58"/>
  <c r="L66" i="58"/>
  <c r="AW66" i="58"/>
  <c r="S66" i="58"/>
  <c r="AM66" i="58"/>
  <c r="N66" i="58"/>
  <c r="AF66" i="58"/>
  <c r="V66" i="58"/>
  <c r="AV66" i="58"/>
  <c r="P66" i="58"/>
  <c r="K66" i="58"/>
  <c r="J66" i="58"/>
  <c r="X66" i="58"/>
  <c r="AX66" i="58"/>
  <c r="AS66" i="58"/>
  <c r="AO66" i="58"/>
  <c r="AG66" i="58"/>
  <c r="AU126" i="75"/>
  <c r="BA50" i="45"/>
  <c r="AN50" i="45"/>
  <c r="AA50" i="45"/>
  <c r="R50" i="45"/>
  <c r="L50" i="45"/>
  <c r="S50" i="45"/>
  <c r="BF50" i="45"/>
  <c r="AZ50" i="45"/>
  <c r="T50" i="45"/>
  <c r="AM50" i="45"/>
  <c r="AG50" i="45"/>
  <c r="X50" i="45"/>
  <c r="K50" i="45"/>
  <c r="BB50" i="45"/>
  <c r="AV50" i="45"/>
  <c r="BE50" i="45"/>
  <c r="AF50" i="45"/>
  <c r="O50" i="45"/>
  <c r="W50" i="45"/>
  <c r="AW50" i="45"/>
  <c r="AO50" i="45"/>
  <c r="J50" i="45"/>
  <c r="AX50" i="45"/>
  <c r="AK50" i="45"/>
  <c r="V50" i="45"/>
  <c r="AT50" i="45"/>
  <c r="AR50" i="45"/>
  <c r="AS50" i="45"/>
  <c r="AB50" i="45"/>
  <c r="P50" i="45"/>
  <c r="AJ50" i="45"/>
  <c r="AE50" i="45"/>
  <c r="AM249" i="75"/>
  <c r="AN249" i="75"/>
  <c r="AZ249" i="75"/>
  <c r="AT249" i="75"/>
  <c r="L249" i="75"/>
  <c r="BE249" i="75"/>
  <c r="AF249" i="75"/>
  <c r="P249" i="75"/>
  <c r="AG249" i="75"/>
  <c r="BF249" i="75"/>
  <c r="O249" i="75"/>
  <c r="J249" i="75"/>
  <c r="N249" i="75"/>
  <c r="V249" i="75"/>
  <c r="AS249" i="75"/>
  <c r="AV249" i="75"/>
  <c r="W249" i="75"/>
  <c r="AE249" i="75"/>
  <c r="AO249" i="75"/>
  <c r="AK249" i="75"/>
  <c r="BA249" i="75"/>
  <c r="S249" i="75"/>
  <c r="BB249" i="75"/>
  <c r="AI249" i="75"/>
  <c r="K249" i="75"/>
  <c r="AR249" i="75"/>
  <c r="R249" i="75"/>
  <c r="X249" i="75"/>
  <c r="L126" i="57"/>
  <c r="P126" i="57"/>
  <c r="V126" i="57"/>
  <c r="AM126" i="57"/>
  <c r="AO126" i="57"/>
  <c r="AB126" i="57"/>
  <c r="AF126" i="57"/>
  <c r="BD126" i="57"/>
  <c r="BF126" i="57"/>
  <c r="AO130" i="57"/>
  <c r="AV130" i="57"/>
  <c r="AT130" i="57"/>
  <c r="AZ130" i="57"/>
  <c r="BE130" i="57"/>
  <c r="S130" i="57"/>
  <c r="N130" i="57"/>
  <c r="AF130" i="57"/>
  <c r="AA130" i="57"/>
  <c r="X124" i="58"/>
  <c r="S124" i="58"/>
  <c r="AE124" i="58"/>
  <c r="AF124" i="58"/>
  <c r="AS124" i="58"/>
  <c r="AX124" i="58"/>
  <c r="BD124" i="58"/>
  <c r="BB124" i="58"/>
  <c r="J124" i="58"/>
  <c r="BD127" i="57"/>
  <c r="R127" i="57"/>
  <c r="AE127" i="57"/>
  <c r="AB127" i="57"/>
  <c r="BA127" i="57"/>
  <c r="AI127" i="57"/>
  <c r="AO127" i="57"/>
  <c r="AW127" i="57"/>
  <c r="K127" i="57"/>
  <c r="L131" i="57"/>
  <c r="W131" i="57"/>
  <c r="AN131" i="57"/>
  <c r="AW131" i="57"/>
  <c r="BF131" i="57"/>
  <c r="N131" i="57"/>
  <c r="BD131" i="57"/>
  <c r="AR131" i="57"/>
  <c r="AM131" i="57"/>
  <c r="K90" i="57"/>
  <c r="N90" i="57"/>
  <c r="AE90" i="57"/>
  <c r="AX90" i="57"/>
  <c r="AO161" i="32"/>
  <c r="AE161" i="32"/>
  <c r="BD161" i="32"/>
  <c r="AR161" i="32"/>
  <c r="N161" i="32"/>
  <c r="AG161" i="32"/>
  <c r="AK161" i="32"/>
  <c r="P161" i="32"/>
  <c r="T161" i="32"/>
  <c r="I259" i="20"/>
  <c r="AB130" i="53"/>
  <c r="AM130" i="53"/>
  <c r="AR130" i="53"/>
  <c r="BA130" i="53"/>
  <c r="N23" i="44"/>
  <c r="AC23" i="44"/>
  <c r="BE23" i="44"/>
  <c r="BB23" i="44"/>
  <c r="X23" i="44"/>
  <c r="AM23" i="44"/>
  <c r="AS23" i="44"/>
  <c r="S23" i="44"/>
  <c r="R23" i="44"/>
  <c r="AN132" i="75"/>
  <c r="BA132" i="75"/>
  <c r="BA197" i="75"/>
  <c r="AX249" i="75"/>
  <c r="T249" i="75"/>
  <c r="AJ295" i="75"/>
  <c r="AO60" i="32"/>
  <c r="AR64" i="45"/>
  <c r="AI50" i="45"/>
  <c r="O66" i="58"/>
  <c r="AB82" i="75"/>
  <c r="X82" i="75"/>
  <c r="N82" i="75"/>
  <c r="BD82" i="75"/>
  <c r="AT82" i="75"/>
  <c r="AO82" i="75"/>
  <c r="BA82" i="75"/>
  <c r="AW82" i="75"/>
  <c r="AS82" i="75"/>
  <c r="R82" i="75"/>
  <c r="P82" i="75"/>
  <c r="BF82" i="75"/>
  <c r="AV82" i="75"/>
  <c r="AF82" i="75"/>
  <c r="AG82" i="75"/>
  <c r="AM82" i="75"/>
  <c r="AK82" i="75"/>
  <c r="AI82" i="75"/>
  <c r="BE82" i="75"/>
  <c r="AN82" i="75"/>
  <c r="L82" i="75"/>
  <c r="S82" i="75"/>
  <c r="K82" i="75"/>
  <c r="AZ82" i="75"/>
  <c r="AJ82" i="75"/>
  <c r="W82" i="75"/>
  <c r="Y82" i="75" s="1"/>
  <c r="AC82" i="75"/>
  <c r="AC70" i="57"/>
  <c r="AI70" i="57"/>
  <c r="AO70" i="57"/>
  <c r="AS70" i="57"/>
  <c r="AK70" i="57"/>
  <c r="BB70" i="57"/>
  <c r="J70" i="57"/>
  <c r="O70" i="57"/>
  <c r="AE70" i="57"/>
  <c r="AM70" i="57"/>
  <c r="AN70" i="57"/>
  <c r="BE70" i="57"/>
  <c r="AA70" i="57"/>
  <c r="AR70" i="57"/>
  <c r="R70" i="57"/>
  <c r="T70" i="57"/>
  <c r="AW70" i="57"/>
  <c r="BA70" i="57"/>
  <c r="AV70" i="57"/>
  <c r="L70" i="57"/>
  <c r="AX70" i="57"/>
  <c r="AF70" i="57"/>
  <c r="AB70" i="57"/>
  <c r="S70" i="57"/>
  <c r="AT70" i="57"/>
  <c r="N70" i="57"/>
  <c r="P70" i="57"/>
  <c r="AG70" i="57"/>
  <c r="BF70" i="57"/>
  <c r="K70" i="57"/>
  <c r="V70" i="57"/>
  <c r="X70" i="57"/>
  <c r="W70" i="57"/>
  <c r="BD70" i="57"/>
  <c r="AJ70" i="57"/>
  <c r="AZ70" i="57"/>
  <c r="AW165" i="53"/>
  <c r="AK165" i="53"/>
  <c r="AZ165" i="53"/>
  <c r="BE165" i="53"/>
  <c r="AT165" i="53"/>
  <c r="N165" i="53"/>
  <c r="AE165" i="53"/>
  <c r="K165" i="53"/>
  <c r="W165" i="53"/>
  <c r="AM165" i="53"/>
  <c r="AX165" i="53"/>
  <c r="AV165" i="53"/>
  <c r="AF165" i="53"/>
  <c r="BB165" i="53"/>
  <c r="O165" i="53"/>
  <c r="AR165" i="53"/>
  <c r="AA165" i="53"/>
  <c r="J165" i="53"/>
  <c r="T165" i="53"/>
  <c r="R165" i="53"/>
  <c r="AI165" i="53"/>
  <c r="AN165" i="53"/>
  <c r="AB165" i="53"/>
  <c r="BA165" i="53"/>
  <c r="BD165" i="53"/>
  <c r="S165" i="53"/>
  <c r="AG165" i="53"/>
  <c r="P165" i="53"/>
  <c r="BF165" i="53"/>
  <c r="AS165" i="53"/>
  <c r="AJ165" i="53"/>
  <c r="L165" i="53"/>
  <c r="AF66" i="45"/>
  <c r="AG66" i="45"/>
  <c r="N66" i="45"/>
  <c r="K66" i="45"/>
  <c r="AV66" i="45"/>
  <c r="T66" i="45"/>
  <c r="W66" i="45"/>
  <c r="R66" i="45"/>
  <c r="AA66" i="45"/>
  <c r="AZ66" i="45"/>
  <c r="BA66" i="45"/>
  <c r="AB66" i="45"/>
  <c r="AE66" i="45"/>
  <c r="AT66" i="45"/>
  <c r="AN66" i="45"/>
  <c r="AK66" i="45"/>
  <c r="BE66" i="45"/>
  <c r="AR66" i="45"/>
  <c r="AX66" i="45"/>
  <c r="AO66" i="45"/>
  <c r="AS66" i="45"/>
  <c r="S66" i="45"/>
  <c r="AI66" i="45"/>
  <c r="L66" i="45"/>
  <c r="AC66" i="45"/>
  <c r="BD66" i="45"/>
  <c r="AJ66" i="45"/>
  <c r="O66" i="45"/>
  <c r="V66" i="45"/>
  <c r="P66" i="45"/>
  <c r="BF66" i="45"/>
  <c r="BB66" i="45"/>
  <c r="AW66" i="45"/>
  <c r="X66" i="45"/>
  <c r="X66" i="75"/>
  <c r="O66" i="75"/>
  <c r="AW66" i="75"/>
  <c r="AN66" i="75"/>
  <c r="AC66" i="75"/>
  <c r="AS66" i="75"/>
  <c r="AX66" i="75"/>
  <c r="AK66" i="75"/>
  <c r="BA66" i="75"/>
  <c r="AB66" i="75"/>
  <c r="S66" i="75"/>
  <c r="AV66" i="75"/>
  <c r="AR66" i="75"/>
  <c r="AE66" i="75"/>
  <c r="AO66" i="75"/>
  <c r="AZ66" i="75"/>
  <c r="AM66" i="75"/>
  <c r="BF66" i="75"/>
  <c r="BD66" i="75"/>
  <c r="BB66" i="75"/>
  <c r="P66" i="75"/>
  <c r="AG66" i="75"/>
  <c r="N66" i="75"/>
  <c r="L66" i="75"/>
  <c r="AA66" i="75"/>
  <c r="AJ66" i="75"/>
  <c r="K66" i="75"/>
  <c r="T66" i="75"/>
  <c r="AT66" i="75"/>
  <c r="W66" i="75"/>
  <c r="R66" i="75"/>
  <c r="AF66" i="75"/>
  <c r="BE66" i="75"/>
  <c r="AI66" i="75"/>
  <c r="AJ70" i="58"/>
  <c r="V70" i="58"/>
  <c r="R70" i="58"/>
  <c r="AV70" i="58"/>
  <c r="X70" i="58"/>
  <c r="BE70" i="58"/>
  <c r="K70" i="58"/>
  <c r="AX70" i="58"/>
  <c r="BA70" i="58"/>
  <c r="BF70" i="58"/>
  <c r="AW70" i="58"/>
  <c r="AO70" i="58"/>
  <c r="AF70" i="58"/>
  <c r="P70" i="58"/>
  <c r="AR70" i="58"/>
  <c r="AB70" i="58"/>
  <c r="AZ70" i="58"/>
  <c r="L70" i="58"/>
  <c r="AG70" i="58"/>
  <c r="J70" i="58"/>
  <c r="AS70" i="58"/>
  <c r="AE70" i="58"/>
  <c r="W70" i="58"/>
  <c r="AI70" i="58"/>
  <c r="O70" i="58"/>
  <c r="AK70" i="58"/>
  <c r="AM70" i="58"/>
  <c r="AC70" i="58"/>
  <c r="AN70" i="58"/>
  <c r="S70" i="58"/>
  <c r="BD70" i="58"/>
  <c r="AF50" i="32"/>
  <c r="AG50" i="32"/>
  <c r="BD50" i="32"/>
  <c r="AB50" i="32"/>
  <c r="AM50" i="32"/>
  <c r="P50" i="32"/>
  <c r="W50" i="32"/>
  <c r="AA50" i="32"/>
  <c r="AK50" i="32"/>
  <c r="R50" i="32"/>
  <c r="AS50" i="32"/>
  <c r="AE50" i="32"/>
  <c r="N50" i="32"/>
  <c r="BE50" i="32"/>
  <c r="BB50" i="32"/>
  <c r="AN50" i="32"/>
  <c r="AJ50" i="32"/>
  <c r="AZ50" i="32"/>
  <c r="O50" i="32"/>
  <c r="T50" i="32"/>
  <c r="BA50" i="32"/>
  <c r="AW50" i="32"/>
  <c r="L50" i="32"/>
  <c r="AV50" i="32"/>
  <c r="X50" i="32"/>
  <c r="AO50" i="32"/>
  <c r="J50" i="32"/>
  <c r="S50" i="32"/>
  <c r="BF50" i="32"/>
  <c r="AR50" i="32"/>
  <c r="AI50" i="32"/>
  <c r="AC50" i="32"/>
  <c r="AJ50" i="58"/>
  <c r="R50" i="58"/>
  <c r="L50" i="58"/>
  <c r="J50" i="58"/>
  <c r="BB50" i="58"/>
  <c r="AN50" i="58"/>
  <c r="BE50" i="58"/>
  <c r="AG50" i="58"/>
  <c r="BF50" i="58"/>
  <c r="AE50" i="58"/>
  <c r="AZ50" i="58"/>
  <c r="AT50" i="58"/>
  <c r="AR50" i="58"/>
  <c r="AW50" i="58"/>
  <c r="V50" i="58"/>
  <c r="S50" i="58"/>
  <c r="BD50" i="58"/>
  <c r="AO50" i="58"/>
  <c r="AA50" i="58"/>
  <c r="O50" i="58"/>
  <c r="T50" i="58"/>
  <c r="X50" i="58"/>
  <c r="AB50" i="58"/>
  <c r="AF50" i="58"/>
  <c r="AK50" i="58"/>
  <c r="AV50" i="58"/>
  <c r="W50" i="58"/>
  <c r="K50" i="58"/>
  <c r="AX50" i="58"/>
  <c r="AM50" i="58"/>
  <c r="AI50" i="58"/>
  <c r="U131" i="75"/>
  <c r="AU131" i="75"/>
  <c r="AL131" i="75"/>
  <c r="AW356" i="75"/>
  <c r="AY357" i="75"/>
  <c r="AY356" i="75" s="1"/>
  <c r="X64" i="75"/>
  <c r="AS64" i="75"/>
  <c r="BA64" i="75"/>
  <c r="AN64" i="75"/>
  <c r="W64" i="75"/>
  <c r="AO64" i="75"/>
  <c r="AX64" i="75"/>
  <c r="AG64" i="75"/>
  <c r="AI64" i="75"/>
  <c r="AB64" i="75"/>
  <c r="AK64" i="75"/>
  <c r="AC64" i="75"/>
  <c r="AR64" i="75"/>
  <c r="AW64" i="75"/>
  <c r="AV64" i="75"/>
  <c r="AZ64" i="75"/>
  <c r="AA64" i="75"/>
  <c r="BF64" i="75"/>
  <c r="BE64" i="75"/>
  <c r="S64" i="75"/>
  <c r="V64" i="75"/>
  <c r="Y64" i="75" s="1"/>
  <c r="T64" i="75"/>
  <c r="AM64" i="75"/>
  <c r="BD64" i="75"/>
  <c r="BB64" i="75"/>
  <c r="R64" i="75"/>
  <c r="O64" i="75"/>
  <c r="AT64" i="75"/>
  <c r="K64" i="75"/>
  <c r="AF64" i="75"/>
  <c r="L64" i="75"/>
  <c r="AJ64" i="75"/>
  <c r="N64" i="75"/>
  <c r="J64" i="75"/>
  <c r="AA70" i="53"/>
  <c r="X70" i="53"/>
  <c r="N70" i="53"/>
  <c r="BE70" i="53"/>
  <c r="AF70" i="53"/>
  <c r="BA70" i="53"/>
  <c r="V70" i="53"/>
  <c r="AX70" i="53"/>
  <c r="AR70" i="53"/>
  <c r="AS70" i="53"/>
  <c r="AV70" i="53"/>
  <c r="AI70" i="53"/>
  <c r="AJ70" i="53"/>
  <c r="P70" i="53"/>
  <c r="AC70" i="53"/>
  <c r="S70" i="53"/>
  <c r="BB70" i="53"/>
  <c r="AE70" i="53"/>
  <c r="BF70" i="53"/>
  <c r="AG70" i="53"/>
  <c r="W70" i="53"/>
  <c r="AM70" i="53"/>
  <c r="AK70" i="53"/>
  <c r="R70" i="53"/>
  <c r="BD70" i="53"/>
  <c r="AB70" i="53"/>
  <c r="AO70" i="53"/>
  <c r="K70" i="53"/>
  <c r="AZ70" i="53"/>
  <c r="AN70" i="53"/>
  <c r="L70" i="53"/>
  <c r="O70" i="53"/>
  <c r="T70" i="53"/>
  <c r="AW70" i="53"/>
  <c r="J70" i="53"/>
  <c r="AT70" i="53"/>
  <c r="AO70" i="32"/>
  <c r="AE70" i="32"/>
  <c r="AK70" i="32"/>
  <c r="X70" i="32"/>
  <c r="AV70" i="32"/>
  <c r="J70" i="32"/>
  <c r="AB70" i="32"/>
  <c r="BD70" i="32"/>
  <c r="AR70" i="32"/>
  <c r="W70" i="32"/>
  <c r="L70" i="32"/>
  <c r="V70" i="32"/>
  <c r="AN70" i="32"/>
  <c r="AW70" i="32"/>
  <c r="O70" i="32"/>
  <c r="T70" i="32"/>
  <c r="BB70" i="32"/>
  <c r="AZ70" i="32"/>
  <c r="AJ70" i="32"/>
  <c r="BA70" i="32"/>
  <c r="AA70" i="32"/>
  <c r="AM70" i="32"/>
  <c r="R70" i="32"/>
  <c r="AX70" i="32"/>
  <c r="S70" i="32"/>
  <c r="BE70" i="32"/>
  <c r="AS70" i="32"/>
  <c r="BF70" i="32"/>
  <c r="K70" i="32"/>
  <c r="AT70" i="32"/>
  <c r="N70" i="32"/>
  <c r="P70" i="32"/>
  <c r="AF70" i="32"/>
  <c r="AG70" i="32"/>
  <c r="AI70" i="32"/>
  <c r="AL70" i="32" s="1"/>
  <c r="H55" i="32"/>
  <c r="K60" i="32"/>
  <c r="AR60" i="32"/>
  <c r="AI60" i="32"/>
  <c r="X60" i="32"/>
  <c r="AZ60" i="32"/>
  <c r="BD60" i="32"/>
  <c r="AJ60" i="32"/>
  <c r="BE60" i="32"/>
  <c r="T60" i="32"/>
  <c r="AA60" i="32"/>
  <c r="W60" i="32"/>
  <c r="AW60" i="32"/>
  <c r="AX60" i="32"/>
  <c r="AT60" i="32"/>
  <c r="V60" i="32"/>
  <c r="O60" i="32"/>
  <c r="P60" i="32"/>
  <c r="AG60" i="32"/>
  <c r="AC60" i="32"/>
  <c r="AV60" i="32"/>
  <c r="AS60" i="32"/>
  <c r="AB60" i="32"/>
  <c r="R60" i="32"/>
  <c r="AN60" i="32"/>
  <c r="N60" i="32"/>
  <c r="AM60" i="32"/>
  <c r="L60" i="32"/>
  <c r="AI295" i="75"/>
  <c r="R295" i="75"/>
  <c r="K295" i="75"/>
  <c r="AA295" i="75"/>
  <c r="BF295" i="75"/>
  <c r="BA295" i="75"/>
  <c r="V295" i="75"/>
  <c r="AR295" i="75"/>
  <c r="T295" i="75"/>
  <c r="AK295" i="75"/>
  <c r="AF295" i="75"/>
  <c r="BD295" i="75"/>
  <c r="AN295" i="75"/>
  <c r="AX295" i="75"/>
  <c r="BE295" i="75"/>
  <c r="X295" i="75"/>
  <c r="L295" i="75"/>
  <c r="AG295" i="75"/>
  <c r="AO295" i="75"/>
  <c r="S295" i="75"/>
  <c r="AW295" i="75"/>
  <c r="O295" i="75"/>
  <c r="AZ295" i="75"/>
  <c r="N295" i="75"/>
  <c r="J295" i="75"/>
  <c r="AB295" i="75"/>
  <c r="AC295" i="75"/>
  <c r="BD50" i="44"/>
  <c r="AK50" i="44"/>
  <c r="S50" i="44"/>
  <c r="AW50" i="44"/>
  <c r="AR50" i="44"/>
  <c r="AN50" i="44"/>
  <c r="AI50" i="44"/>
  <c r="AB50" i="44"/>
  <c r="AC50" i="44"/>
  <c r="X50" i="44"/>
  <c r="BA50" i="44"/>
  <c r="AF50" i="44"/>
  <c r="AA50" i="44"/>
  <c r="V50" i="44"/>
  <c r="BB50" i="44"/>
  <c r="AX50" i="44"/>
  <c r="AV50" i="44"/>
  <c r="L50" i="44"/>
  <c r="AO50" i="44"/>
  <c r="AE50" i="44"/>
  <c r="J50" i="44"/>
  <c r="AZ50" i="44"/>
  <c r="K50" i="44"/>
  <c r="AJ50" i="44"/>
  <c r="AT50" i="44"/>
  <c r="W50" i="44"/>
  <c r="AS50" i="44"/>
  <c r="O50" i="44"/>
  <c r="P50" i="44"/>
  <c r="N50" i="44"/>
  <c r="R50" i="44"/>
  <c r="AM50" i="44"/>
  <c r="T50" i="44"/>
  <c r="V197" i="75"/>
  <c r="J197" i="75"/>
  <c r="AZ197" i="75"/>
  <c r="AX197" i="75"/>
  <c r="AT197" i="75"/>
  <c r="AA197" i="75"/>
  <c r="AG197" i="75"/>
  <c r="AM197" i="75"/>
  <c r="AK197" i="75"/>
  <c r="H192" i="75"/>
  <c r="N197" i="75"/>
  <c r="BD197" i="75"/>
  <c r="AR197" i="75"/>
  <c r="AN197" i="75"/>
  <c r="BB197" i="75"/>
  <c r="K197" i="75"/>
  <c r="W197" i="75"/>
  <c r="AE197" i="75"/>
  <c r="AC197" i="75"/>
  <c r="AV197" i="75"/>
  <c r="X197" i="75"/>
  <c r="T197" i="75"/>
  <c r="S197" i="75"/>
  <c r="AJ197" i="75"/>
  <c r="P197" i="75"/>
  <c r="AF197" i="75"/>
  <c r="AO197" i="75"/>
  <c r="AW197" i="75"/>
  <c r="AS126" i="57"/>
  <c r="AW126" i="57"/>
  <c r="T126" i="57"/>
  <c r="X126" i="57"/>
  <c r="J126" i="57"/>
  <c r="AA126" i="57"/>
  <c r="AC126" i="57"/>
  <c r="AJ126" i="57"/>
  <c r="AN126" i="57"/>
  <c r="V130" i="57"/>
  <c r="AN130" i="57"/>
  <c r="AE130" i="57"/>
  <c r="AC130" i="57"/>
  <c r="AI130" i="57"/>
  <c r="AX130" i="57"/>
  <c r="BD130" i="57"/>
  <c r="O130" i="57"/>
  <c r="L130" i="57"/>
  <c r="H86" i="57"/>
  <c r="BF124" i="58"/>
  <c r="N124" i="58"/>
  <c r="O124" i="58"/>
  <c r="AC124" i="58"/>
  <c r="AI124" i="58"/>
  <c r="AN124" i="58"/>
  <c r="BA124" i="58"/>
  <c r="AW124" i="58"/>
  <c r="AK127" i="57"/>
  <c r="AT127" i="57"/>
  <c r="AV127" i="57"/>
  <c r="J127" i="57"/>
  <c r="V127" i="57"/>
  <c r="AZ127" i="57"/>
  <c r="BE127" i="57"/>
  <c r="AX127" i="57"/>
  <c r="R131" i="57"/>
  <c r="P131" i="57"/>
  <c r="V131" i="57"/>
  <c r="AC131" i="57"/>
  <c r="BE131" i="57"/>
  <c r="AZ131" i="57"/>
  <c r="BA131" i="57"/>
  <c r="AI131" i="57"/>
  <c r="AZ90" i="57"/>
  <c r="S90" i="57"/>
  <c r="R90" i="57"/>
  <c r="AF161" i="32"/>
  <c r="AB161" i="32"/>
  <c r="X161" i="32"/>
  <c r="O161" i="32"/>
  <c r="AJ161" i="32"/>
  <c r="AZ161" i="32"/>
  <c r="S161" i="32"/>
  <c r="AN161" i="32"/>
  <c r="T130" i="53"/>
  <c r="AJ130" i="53"/>
  <c r="AA130" i="53"/>
  <c r="BA23" i="44"/>
  <c r="AZ23" i="44"/>
  <c r="V23" i="44"/>
  <c r="AK23" i="44"/>
  <c r="AX23" i="44"/>
  <c r="O23" i="44"/>
  <c r="H18" i="44"/>
  <c r="AJ23" i="44"/>
  <c r="X132" i="75"/>
  <c r="AM132" i="75"/>
  <c r="AS197" i="75"/>
  <c r="AB197" i="75"/>
  <c r="AW249" i="75"/>
  <c r="AJ249" i="75"/>
  <c r="W295" i="75"/>
  <c r="BB295" i="75"/>
  <c r="AF60" i="32"/>
  <c r="BA60" i="32"/>
  <c r="BB60" i="32"/>
  <c r="O213" i="57"/>
  <c r="O212" i="57" s="1"/>
  <c r="AN213" i="57"/>
  <c r="AN212" i="57" s="1"/>
  <c r="S213" i="57"/>
  <c r="S212" i="57" s="1"/>
  <c r="AZ213" i="57"/>
  <c r="AZ212" i="57" s="1"/>
  <c r="AE213" i="57"/>
  <c r="AE212" i="57" s="1"/>
  <c r="J213" i="57"/>
  <c r="J212" i="57" s="1"/>
  <c r="BD213" i="57"/>
  <c r="BD212" i="57" s="1"/>
  <c r="AK213" i="57"/>
  <c r="AK212" i="57" s="1"/>
  <c r="V213" i="57"/>
  <c r="V212" i="57" s="1"/>
  <c r="AA213" i="57"/>
  <c r="AA212" i="57" s="1"/>
  <c r="AI213" i="57"/>
  <c r="AI212" i="57" s="1"/>
  <c r="N213" i="57"/>
  <c r="N212" i="57" s="1"/>
  <c r="R213" i="57"/>
  <c r="R212" i="57" s="1"/>
  <c r="P64" i="45"/>
  <c r="AE64" i="75"/>
  <c r="AC50" i="45"/>
  <c r="BF50" i="44"/>
  <c r="H129" i="75"/>
  <c r="X85" i="75"/>
  <c r="BD85" i="75"/>
  <c r="AM85" i="75"/>
  <c r="AI85" i="75"/>
  <c r="P85" i="75"/>
  <c r="AV85" i="75"/>
  <c r="AE85" i="75"/>
  <c r="AA85" i="75"/>
  <c r="AI29" i="44"/>
  <c r="P29" i="44"/>
  <c r="BE29" i="44"/>
  <c r="AS29" i="44"/>
  <c r="AX29" i="44"/>
  <c r="AK29" i="44"/>
  <c r="AR29" i="44"/>
  <c r="J29" i="44"/>
  <c r="AV29" i="44"/>
  <c r="BF29" i="44"/>
  <c r="S29" i="44"/>
  <c r="X29" i="44"/>
  <c r="AM29" i="44"/>
  <c r="AE29" i="44"/>
  <c r="L29" i="58"/>
  <c r="AB29" i="58"/>
  <c r="AE29" i="58"/>
  <c r="BF29" i="58"/>
  <c r="AJ29" i="58"/>
  <c r="AF29" i="58"/>
  <c r="AM29" i="58"/>
  <c r="O29" i="58"/>
  <c r="N29" i="58"/>
  <c r="BB29" i="58"/>
  <c r="AI29" i="58"/>
  <c r="AZ29" i="58"/>
  <c r="AT29" i="58"/>
  <c r="BF215" i="75"/>
  <c r="BB215" i="75"/>
  <c r="AR215" i="75"/>
  <c r="BA215" i="75"/>
  <c r="AE106" i="44"/>
  <c r="W106" i="44"/>
  <c r="L106" i="44"/>
  <c r="BE106" i="44"/>
  <c r="AT106" i="44"/>
  <c r="AI106" i="44"/>
  <c r="AS106" i="44"/>
  <c r="AA106" i="44"/>
  <c r="AW106" i="44"/>
  <c r="BF106" i="44"/>
  <c r="AK106" i="44"/>
  <c r="AG106" i="44"/>
  <c r="K106" i="44"/>
  <c r="AX106" i="44"/>
  <c r="P106" i="44"/>
  <c r="AF106" i="44"/>
  <c r="X106" i="44"/>
  <c r="S106" i="44"/>
  <c r="AE29" i="32"/>
  <c r="X29" i="32"/>
  <c r="BD29" i="32"/>
  <c r="Q189" i="44"/>
  <c r="AT51" i="75"/>
  <c r="K51" i="75"/>
  <c r="AM51" i="75"/>
  <c r="AM159" i="45"/>
  <c r="AJ159" i="45"/>
  <c r="W99" i="32"/>
  <c r="O99" i="32"/>
  <c r="P99" i="32"/>
  <c r="AV99" i="32"/>
  <c r="AG151" i="57"/>
  <c r="AJ151" i="57"/>
  <c r="S151" i="57"/>
  <c r="L151" i="57"/>
  <c r="AZ151" i="57"/>
  <c r="AE151" i="57"/>
  <c r="AI151" i="57"/>
  <c r="K151" i="57"/>
  <c r="AN151" i="57"/>
  <c r="X151" i="57"/>
  <c r="N151" i="57"/>
  <c r="AT151" i="57"/>
  <c r="AS151" i="57"/>
  <c r="P151" i="57"/>
  <c r="T151" i="57"/>
  <c r="AB151" i="57"/>
  <c r="AR151" i="57"/>
  <c r="BB151" i="57"/>
  <c r="U124" i="75"/>
  <c r="AD70" i="44"/>
  <c r="AS318" i="75"/>
  <c r="AM318" i="75"/>
  <c r="AR318" i="75"/>
  <c r="AJ318" i="75"/>
  <c r="AZ318" i="75"/>
  <c r="AV318" i="75"/>
  <c r="AW318" i="75"/>
  <c r="AO318" i="75"/>
  <c r="J318" i="75"/>
  <c r="BF318" i="75"/>
  <c r="T318" i="75"/>
  <c r="O318" i="75"/>
  <c r="AF318" i="75"/>
  <c r="AE318" i="75"/>
  <c r="BF53" i="53"/>
  <c r="AW53" i="53"/>
  <c r="AN53" i="53"/>
  <c r="AC53" i="53"/>
  <c r="AV53" i="53"/>
  <c r="AB53" i="53"/>
  <c r="AM53" i="53"/>
  <c r="AS53" i="53"/>
  <c r="AF53" i="53"/>
  <c r="AO53" i="53"/>
  <c r="K53" i="53"/>
  <c r="V53" i="53"/>
  <c r="AZ53" i="53"/>
  <c r="AE53" i="53"/>
  <c r="X53" i="53"/>
  <c r="BB53" i="53"/>
  <c r="BD53" i="53"/>
  <c r="AX53" i="53"/>
  <c r="O57" i="57"/>
  <c r="AN57" i="57"/>
  <c r="J57" i="57"/>
  <c r="BB57" i="57"/>
  <c r="AG57" i="56"/>
  <c r="V57" i="56"/>
  <c r="X57" i="56"/>
  <c r="AS57" i="56"/>
  <c r="O57" i="53"/>
  <c r="AC57" i="53"/>
  <c r="AX57" i="53"/>
  <c r="S57" i="53"/>
  <c r="P81" i="75"/>
  <c r="BD81" i="75"/>
  <c r="BC94" i="75"/>
  <c r="AM165" i="32"/>
  <c r="N165" i="32"/>
  <c r="BA165" i="32"/>
  <c r="T165" i="32"/>
  <c r="V165" i="32"/>
  <c r="X165" i="32"/>
  <c r="BB165" i="32"/>
  <c r="AB165" i="32"/>
  <c r="BD165" i="32"/>
  <c r="BD150" i="58"/>
  <c r="AE150" i="58"/>
  <c r="O69" i="53"/>
  <c r="BB69" i="53"/>
  <c r="AD102" i="75"/>
  <c r="Q94" i="75"/>
  <c r="Q102" i="75"/>
  <c r="AL102" i="75"/>
  <c r="AY293" i="75"/>
  <c r="BC293" i="75"/>
  <c r="N70" i="45"/>
  <c r="T70" i="45"/>
  <c r="AG70" i="45"/>
  <c r="W70" i="45"/>
  <c r="J70" i="45"/>
  <c r="AT70" i="45"/>
  <c r="AI70" i="45"/>
  <c r="K70" i="45"/>
  <c r="AO70" i="45"/>
  <c r="X70" i="45"/>
  <c r="V70" i="45"/>
  <c r="AB70" i="45"/>
  <c r="L70" i="45"/>
  <c r="AZ70" i="45"/>
  <c r="R70" i="45"/>
  <c r="BA70" i="45"/>
  <c r="Q293" i="75"/>
  <c r="AP293" i="75"/>
  <c r="M193" i="32"/>
  <c r="AP195" i="53"/>
  <c r="P70" i="56"/>
  <c r="AW70" i="56"/>
  <c r="AY131" i="75"/>
  <c r="I757" i="20"/>
  <c r="H75" i="24"/>
  <c r="AF303" i="75"/>
  <c r="R303" i="75"/>
  <c r="P303" i="75"/>
  <c r="BF303" i="75"/>
  <c r="AV303" i="75"/>
  <c r="AI303" i="75"/>
  <c r="AO303" i="75"/>
  <c r="BA303" i="75"/>
  <c r="AW303" i="75"/>
  <c r="BE303" i="75"/>
  <c r="AT303" i="75"/>
  <c r="AB303" i="75"/>
  <c r="X303" i="75"/>
  <c r="N303" i="75"/>
  <c r="BD303" i="75"/>
  <c r="AS303" i="75"/>
  <c r="S303" i="75"/>
  <c r="O303" i="75"/>
  <c r="J303" i="75"/>
  <c r="AX303" i="75"/>
  <c r="AA303" i="75"/>
  <c r="AM303" i="75"/>
  <c r="AZ303" i="75"/>
  <c r="AG303" i="75"/>
  <c r="AK303" i="75"/>
  <c r="AN303" i="75"/>
  <c r="AE303" i="75"/>
  <c r="L303" i="75"/>
  <c r="AR303" i="75"/>
  <c r="V303" i="75"/>
  <c r="W303" i="75"/>
  <c r="AC303" i="75"/>
  <c r="T303" i="75"/>
  <c r="AJ303" i="75"/>
  <c r="BB303" i="75"/>
  <c r="K303" i="75"/>
  <c r="AW31" i="57"/>
  <c r="AK31" i="57"/>
  <c r="K32" i="44"/>
  <c r="K32" i="58"/>
  <c r="AK32" i="58"/>
  <c r="AX32" i="58"/>
  <c r="V32" i="58"/>
  <c r="J32" i="58"/>
  <c r="AR118" i="32"/>
  <c r="T157" i="53"/>
  <c r="V17" i="32"/>
  <c r="L17" i="32"/>
  <c r="AS17" i="32"/>
  <c r="N17" i="32"/>
  <c r="AC17" i="32"/>
  <c r="AV17" i="32"/>
  <c r="X17" i="32"/>
  <c r="AF17" i="32"/>
  <c r="AZ17" i="32"/>
  <c r="BF16" i="75"/>
  <c r="AJ16" i="75"/>
  <c r="T16" i="75"/>
  <c r="AM16" i="75"/>
  <c r="AC16" i="75"/>
  <c r="AS60" i="44"/>
  <c r="J60" i="44"/>
  <c r="V60" i="44"/>
  <c r="AC60" i="44"/>
  <c r="R57" i="58"/>
  <c r="P57" i="58"/>
  <c r="O62" i="58"/>
  <c r="AV62" i="58"/>
  <c r="S62" i="58"/>
  <c r="X69" i="58"/>
  <c r="AE69" i="58"/>
  <c r="AX252" i="75"/>
  <c r="AF252" i="75"/>
  <c r="T252" i="75"/>
  <c r="BE252" i="75"/>
  <c r="H248" i="75"/>
  <c r="L125" i="75"/>
  <c r="AN125" i="75"/>
  <c r="AO125" i="75"/>
  <c r="AW184" i="75"/>
  <c r="BA184" i="75"/>
  <c r="AV71" i="44"/>
  <c r="AI71" i="44"/>
  <c r="AE71" i="44"/>
  <c r="X71" i="44"/>
  <c r="O71" i="44"/>
  <c r="AW71" i="44"/>
  <c r="R71" i="44"/>
  <c r="AO71" i="44"/>
  <c r="T71" i="44"/>
  <c r="V71" i="44"/>
  <c r="K71" i="44"/>
  <c r="BD71" i="44"/>
  <c r="AS71" i="44"/>
  <c r="S71" i="44"/>
  <c r="AM71" i="44"/>
  <c r="L71" i="44"/>
  <c r="AF71" i="44"/>
  <c r="BA71" i="44"/>
  <c r="AC71" i="44"/>
  <c r="J71" i="44"/>
  <c r="AG71" i="44"/>
  <c r="W71" i="44"/>
  <c r="AJ71" i="44"/>
  <c r="BB71" i="44"/>
  <c r="AK71" i="44"/>
  <c r="AB71" i="44"/>
  <c r="AT71" i="44"/>
  <c r="BE71" i="44"/>
  <c r="BF71" i="44"/>
  <c r="AA71" i="44"/>
  <c r="P71" i="44"/>
  <c r="AR71" i="44"/>
  <c r="AN71" i="44"/>
  <c r="AZ71" i="44"/>
  <c r="AX71" i="44"/>
  <c r="N71" i="44"/>
  <c r="H67" i="44"/>
  <c r="AI244" i="75"/>
  <c r="J244" i="75"/>
  <c r="V244" i="75"/>
  <c r="BD244" i="75"/>
  <c r="AF244" i="75"/>
  <c r="AE244" i="75"/>
  <c r="X244" i="75"/>
  <c r="W244" i="75"/>
  <c r="AR244" i="75"/>
  <c r="K244" i="75"/>
  <c r="O244" i="75"/>
  <c r="AG244" i="75"/>
  <c r="AX244" i="75"/>
  <c r="S244" i="75"/>
  <c r="AC244" i="75"/>
  <c r="BE244" i="75"/>
  <c r="BA244" i="75"/>
  <c r="BB244" i="75"/>
  <c r="L244" i="75"/>
  <c r="AA244" i="75"/>
  <c r="AB244" i="75"/>
  <c r="AN244" i="75"/>
  <c r="R244" i="75"/>
  <c r="BF244" i="75"/>
  <c r="AW244" i="75"/>
  <c r="AM244" i="75"/>
  <c r="AJ244" i="75"/>
  <c r="AK244" i="75"/>
  <c r="AZ244" i="75"/>
  <c r="AS244" i="75"/>
  <c r="N244" i="75"/>
  <c r="AO244" i="75"/>
  <c r="AT244" i="75"/>
  <c r="P244" i="75"/>
  <c r="T244" i="75"/>
  <c r="AV244" i="75"/>
  <c r="AM143" i="44"/>
  <c r="T143" i="44"/>
  <c r="AW143" i="44"/>
  <c r="AF143" i="44"/>
  <c r="W143" i="44"/>
  <c r="AI143" i="44"/>
  <c r="P143" i="44"/>
  <c r="K143" i="44"/>
  <c r="X143" i="44"/>
  <c r="BD143" i="44"/>
  <c r="AS143" i="44"/>
  <c r="AJ143" i="44"/>
  <c r="AA143" i="44"/>
  <c r="BB143" i="44"/>
  <c r="AG143" i="44"/>
  <c r="AB143" i="44"/>
  <c r="AE143" i="44"/>
  <c r="O143" i="44"/>
  <c r="AX143" i="44"/>
  <c r="R143" i="44"/>
  <c r="AV143" i="44"/>
  <c r="AT143" i="44"/>
  <c r="J143" i="44"/>
  <c r="AR143" i="44"/>
  <c r="L143" i="44"/>
  <c r="AK143" i="44"/>
  <c r="AA31" i="57"/>
  <c r="AM31" i="57"/>
  <c r="BA31" i="57"/>
  <c r="V31" i="57"/>
  <c r="AE32" i="44"/>
  <c r="AG132" i="58"/>
  <c r="L132" i="58"/>
  <c r="AA132" i="58"/>
  <c r="P132" i="58"/>
  <c r="AF132" i="58"/>
  <c r="AX132" i="58"/>
  <c r="AM132" i="58"/>
  <c r="AB132" i="58"/>
  <c r="AT132" i="58"/>
  <c r="W77" i="53"/>
  <c r="AT77" i="53"/>
  <c r="P77" i="53"/>
  <c r="BF77" i="53"/>
  <c r="X83" i="58"/>
  <c r="V83" i="58"/>
  <c r="AE83" i="58"/>
  <c r="T83" i="58"/>
  <c r="AR83" i="58"/>
  <c r="K94" i="53"/>
  <c r="T94" i="53"/>
  <c r="AO94" i="53"/>
  <c r="AF94" i="53"/>
  <c r="BF94" i="53"/>
  <c r="W90" i="56"/>
  <c r="AB90" i="56"/>
  <c r="AM90" i="56"/>
  <c r="AZ90" i="56"/>
  <c r="W132" i="32"/>
  <c r="S132" i="32"/>
  <c r="AK132" i="32"/>
  <c r="O132" i="32"/>
  <c r="AN132" i="32"/>
  <c r="K132" i="32"/>
  <c r="AV132" i="32"/>
  <c r="AZ132" i="32"/>
  <c r="BD132" i="32"/>
  <c r="L32" i="58"/>
  <c r="O32" i="58"/>
  <c r="S32" i="58"/>
  <c r="AM32" i="58"/>
  <c r="AR32" i="58"/>
  <c r="AW32" i="58"/>
  <c r="BB32" i="58"/>
  <c r="BE32" i="58"/>
  <c r="AV32" i="58"/>
  <c r="AR102" i="45"/>
  <c r="AZ102" i="45"/>
  <c r="AF102" i="45"/>
  <c r="AM102" i="45"/>
  <c r="BB102" i="45"/>
  <c r="O118" i="32"/>
  <c r="K118" i="32"/>
  <c r="AF23" i="32"/>
  <c r="AA23" i="32"/>
  <c r="R23" i="32"/>
  <c r="AZ23" i="32"/>
  <c r="AI23" i="32"/>
  <c r="AG23" i="32"/>
  <c r="AJ23" i="32"/>
  <c r="BB23" i="32"/>
  <c r="AW23" i="32"/>
  <c r="AX23" i="58"/>
  <c r="BD23" i="58"/>
  <c r="O23" i="58"/>
  <c r="Q23" i="58" s="1"/>
  <c r="J23" i="58"/>
  <c r="H18" i="58"/>
  <c r="AN23" i="58"/>
  <c r="AV23" i="58"/>
  <c r="AT23" i="58"/>
  <c r="AZ23" i="58"/>
  <c r="AI213" i="58"/>
  <c r="AI212" i="58" s="1"/>
  <c r="L213" i="58"/>
  <c r="L212" i="58" s="1"/>
  <c r="AR125" i="75"/>
  <c r="K17" i="57"/>
  <c r="N17" i="53"/>
  <c r="T17" i="32"/>
  <c r="AE17" i="32"/>
  <c r="P17" i="32"/>
  <c r="AF60" i="44"/>
  <c r="N252" i="75"/>
  <c r="P157" i="53"/>
  <c r="BD157" i="53"/>
  <c r="AR16" i="75"/>
  <c r="N143" i="44"/>
  <c r="BA143" i="44"/>
  <c r="AO143" i="44"/>
  <c r="H242" i="75"/>
  <c r="AV157" i="53"/>
  <c r="R157" i="53"/>
  <c r="AW157" i="53"/>
  <c r="AZ157" i="53"/>
  <c r="AI157" i="53"/>
  <c r="K157" i="53"/>
  <c r="BE157" i="53"/>
  <c r="AN157" i="53"/>
  <c r="AC31" i="57"/>
  <c r="BD31" i="57"/>
  <c r="AI32" i="44"/>
  <c r="AI32" i="58"/>
  <c r="AN32" i="58"/>
  <c r="BD32" i="58"/>
  <c r="BF32" i="58"/>
  <c r="AO118" i="32"/>
  <c r="V157" i="53"/>
  <c r="AG17" i="53"/>
  <c r="AC17" i="53"/>
  <c r="T17" i="53"/>
  <c r="V17" i="53"/>
  <c r="J17" i="53"/>
  <c r="AJ17" i="53"/>
  <c r="AO17" i="53"/>
  <c r="AW17" i="53"/>
  <c r="AV17" i="53"/>
  <c r="AE17" i="57"/>
  <c r="L17" i="57"/>
  <c r="AW17" i="57"/>
  <c r="W17" i="57"/>
  <c r="AO17" i="57"/>
  <c r="J17" i="57"/>
  <c r="AM17" i="57"/>
  <c r="X17" i="57"/>
  <c r="AX17" i="57"/>
  <c r="BA17" i="57"/>
  <c r="AF17" i="57"/>
  <c r="BE26" i="45"/>
  <c r="R26" i="45"/>
  <c r="N26" i="45"/>
  <c r="AK26" i="45"/>
  <c r="AV26" i="45"/>
  <c r="AI26" i="45"/>
  <c r="S26" i="45"/>
  <c r="AZ26" i="45"/>
  <c r="AV60" i="57"/>
  <c r="AF60" i="57"/>
  <c r="AO60" i="57"/>
  <c r="L60" i="57"/>
  <c r="T60" i="57"/>
  <c r="AM57" i="45"/>
  <c r="AX57" i="45"/>
  <c r="AG57" i="45"/>
  <c r="AZ52" i="57"/>
  <c r="T52" i="57"/>
  <c r="W52" i="57"/>
  <c r="AL193" i="32"/>
  <c r="O64" i="44"/>
  <c r="AV64" i="44"/>
  <c r="K64" i="44"/>
  <c r="AG64" i="44"/>
  <c r="BF64" i="44"/>
  <c r="AA64" i="44"/>
  <c r="AC64" i="44"/>
  <c r="S64" i="44"/>
  <c r="X64" i="44"/>
  <c r="V64" i="44"/>
  <c r="AF64" i="44"/>
  <c r="BD64" i="44"/>
  <c r="AX64" i="44"/>
  <c r="AW64" i="44"/>
  <c r="R64" i="44"/>
  <c r="P64" i="44"/>
  <c r="BB64" i="44"/>
  <c r="AM64" i="44"/>
  <c r="AE64" i="44"/>
  <c r="W64" i="44"/>
  <c r="N64" i="44"/>
  <c r="AN64" i="44"/>
  <c r="AK64" i="44"/>
  <c r="AI64" i="44"/>
  <c r="T64" i="44"/>
  <c r="J64" i="44"/>
  <c r="AO64" i="44"/>
  <c r="AS64" i="44"/>
  <c r="AJ64" i="44"/>
  <c r="BE64" i="44"/>
  <c r="AR64" i="44"/>
  <c r="BA64" i="44"/>
  <c r="AR31" i="57"/>
  <c r="P31" i="57"/>
  <c r="W31" i="57"/>
  <c r="AN31" i="57"/>
  <c r="S31" i="57"/>
  <c r="V132" i="58"/>
  <c r="AZ132" i="58"/>
  <c r="BA132" i="58"/>
  <c r="BD132" i="58"/>
  <c r="AV132" i="58"/>
  <c r="AE132" i="58"/>
  <c r="AN132" i="58"/>
  <c r="N132" i="58"/>
  <c r="AN77" i="53"/>
  <c r="AM77" i="53"/>
  <c r="AJ77" i="53"/>
  <c r="AT83" i="58"/>
  <c r="AF83" i="58"/>
  <c r="AN83" i="58"/>
  <c r="BD83" i="58"/>
  <c r="AZ94" i="53"/>
  <c r="S94" i="53"/>
  <c r="J94" i="53"/>
  <c r="AC94" i="53"/>
  <c r="P90" i="56"/>
  <c r="T90" i="56"/>
  <c r="AJ90" i="56"/>
  <c r="AS90" i="56"/>
  <c r="BB132" i="32"/>
  <c r="BF132" i="32"/>
  <c r="AA132" i="32"/>
  <c r="AG132" i="32"/>
  <c r="AJ132" i="32"/>
  <c r="X132" i="32"/>
  <c r="R132" i="32"/>
  <c r="AC132" i="32"/>
  <c r="AT32" i="58"/>
  <c r="N32" i="58"/>
  <c r="P32" i="58"/>
  <c r="W32" i="58"/>
  <c r="AB32" i="58"/>
  <c r="AO32" i="58"/>
  <c r="AJ32" i="58"/>
  <c r="AE32" i="58"/>
  <c r="AK102" i="45"/>
  <c r="AI102" i="45"/>
  <c r="N102" i="45"/>
  <c r="BA118" i="32"/>
  <c r="AS118" i="32"/>
  <c r="AX118" i="32"/>
  <c r="BD23" i="32"/>
  <c r="O23" i="32"/>
  <c r="L23" i="32"/>
  <c r="AT23" i="32"/>
  <c r="AK23" i="32"/>
  <c r="AC23" i="32"/>
  <c r="AB23" i="32"/>
  <c r="S23" i="32"/>
  <c r="N23" i="32"/>
  <c r="AO23" i="58"/>
  <c r="AJ23" i="58"/>
  <c r="BB23" i="58"/>
  <c r="AS23" i="58"/>
  <c r="X23" i="58"/>
  <c r="AG23" i="58"/>
  <c r="AM23" i="58"/>
  <c r="AK23" i="58"/>
  <c r="S527" i="20"/>
  <c r="V213" i="58"/>
  <c r="V212" i="58" s="1"/>
  <c r="N213" i="58"/>
  <c r="N212" i="58" s="1"/>
  <c r="O17" i="57"/>
  <c r="AN17" i="57"/>
  <c r="AZ17" i="53"/>
  <c r="BB17" i="53"/>
  <c r="AN17" i="32"/>
  <c r="AX17" i="32"/>
  <c r="BF60" i="44"/>
  <c r="BB252" i="75"/>
  <c r="AG157" i="53"/>
  <c r="AM157" i="53"/>
  <c r="AK157" i="53"/>
  <c r="R16" i="75"/>
  <c r="AC60" i="57"/>
  <c r="V143" i="44"/>
  <c r="BE143" i="44"/>
  <c r="BA26" i="45"/>
  <c r="AT64" i="44"/>
  <c r="AA143" i="53"/>
  <c r="AF143" i="53"/>
  <c r="J143" i="53"/>
  <c r="AO143" i="53"/>
  <c r="AT143" i="53"/>
  <c r="AE143" i="53"/>
  <c r="P143" i="53"/>
  <c r="AG143" i="53"/>
  <c r="AZ143" i="53"/>
  <c r="AV143" i="53"/>
  <c r="V143" i="53"/>
  <c r="L143" i="53"/>
  <c r="BD15" i="45"/>
  <c r="AR15" i="45"/>
  <c r="V76" i="44"/>
  <c r="AM76" i="44"/>
  <c r="T76" i="44"/>
  <c r="R76" i="44"/>
  <c r="AI76" i="44"/>
  <c r="AA76" i="44"/>
  <c r="BE76" i="44"/>
  <c r="P76" i="44"/>
  <c r="AG76" i="44"/>
  <c r="AE76" i="44"/>
  <c r="L76" i="44"/>
  <c r="AC76" i="44"/>
  <c r="AF76" i="44"/>
  <c r="AZ76" i="44"/>
  <c r="K76" i="44"/>
  <c r="AX76" i="44"/>
  <c r="N76" i="44"/>
  <c r="AS76" i="44"/>
  <c r="AN76" i="44"/>
  <c r="AV76" i="44"/>
  <c r="AT76" i="44"/>
  <c r="AI286" i="75"/>
  <c r="T286" i="75"/>
  <c r="AC286" i="75"/>
  <c r="BF286" i="75"/>
  <c r="BA286" i="75"/>
  <c r="P286" i="75"/>
  <c r="K286" i="75"/>
  <c r="BD286" i="75"/>
  <c r="AA286" i="75"/>
  <c r="AO286" i="75"/>
  <c r="J286" i="75"/>
  <c r="AE286" i="75"/>
  <c r="AW286" i="75"/>
  <c r="AV286" i="75"/>
  <c r="AG286" i="75"/>
  <c r="W286" i="75"/>
  <c r="AT286" i="75"/>
  <c r="V286" i="75"/>
  <c r="AZ268" i="75"/>
  <c r="AM268" i="75"/>
  <c r="AB268" i="75"/>
  <c r="AN268" i="75"/>
  <c r="BE268" i="75"/>
  <c r="BF268" i="75"/>
  <c r="AA72" i="75"/>
  <c r="V72" i="75"/>
  <c r="BA72" i="75"/>
  <c r="K72" i="75"/>
  <c r="BB72" i="75"/>
  <c r="AW72" i="75"/>
  <c r="T72" i="75"/>
  <c r="BF72" i="75"/>
  <c r="AZ72" i="75"/>
  <c r="W72" i="75"/>
  <c r="P72" i="75"/>
  <c r="AX72" i="75"/>
  <c r="AR72" i="75"/>
  <c r="BD72" i="75"/>
  <c r="AE72" i="75"/>
  <c r="AS72" i="75"/>
  <c r="AO72" i="75"/>
  <c r="O72" i="75"/>
  <c r="AC72" i="75"/>
  <c r="AT72" i="75"/>
  <c r="R72" i="75"/>
  <c r="AK72" i="75"/>
  <c r="AJ72" i="75"/>
  <c r="AV72" i="75"/>
  <c r="X72" i="75"/>
  <c r="AM72" i="75"/>
  <c r="AB72" i="75"/>
  <c r="AI72" i="75"/>
  <c r="AF72" i="75"/>
  <c r="BE72" i="75"/>
  <c r="N72" i="75"/>
  <c r="L72" i="75"/>
  <c r="J72" i="75"/>
  <c r="AG72" i="75"/>
  <c r="P27" i="57"/>
  <c r="BD27" i="57"/>
  <c r="J27" i="57"/>
  <c r="AS27" i="57"/>
  <c r="AF27" i="57"/>
  <c r="AM27" i="57"/>
  <c r="AX27" i="57"/>
  <c r="AE27" i="57"/>
  <c r="AR27" i="57"/>
  <c r="AT27" i="57"/>
  <c r="T27" i="57"/>
  <c r="S27" i="57"/>
  <c r="AC27" i="57"/>
  <c r="AV27" i="57"/>
  <c r="K27" i="57"/>
  <c r="AW27" i="57"/>
  <c r="AI27" i="57"/>
  <c r="R27" i="57"/>
  <c r="N27" i="57"/>
  <c r="AB27" i="57"/>
  <c r="O27" i="57"/>
  <c r="BA27" i="57"/>
  <c r="BE27" i="57"/>
  <c r="L27" i="57"/>
  <c r="AJ27" i="57"/>
  <c r="AZ27" i="57"/>
  <c r="AA27" i="57"/>
  <c r="X27" i="57"/>
  <c r="AG27" i="57"/>
  <c r="AO27" i="57"/>
  <c r="AK27" i="57"/>
  <c r="AJ159" i="53"/>
  <c r="AO159" i="53"/>
  <c r="AM159" i="53"/>
  <c r="AG159" i="53"/>
  <c r="X159" i="53"/>
  <c r="BB159" i="53"/>
  <c r="AW159" i="53"/>
  <c r="AS159" i="53"/>
  <c r="AI159" i="53"/>
  <c r="AV159" i="53"/>
  <c r="BE159" i="53"/>
  <c r="BA159" i="53"/>
  <c r="AN159" i="53"/>
  <c r="AB159" i="53"/>
  <c r="AA159" i="53"/>
  <c r="L159" i="53"/>
  <c r="AF159" i="53"/>
  <c r="AZ159" i="53"/>
  <c r="BF159" i="53"/>
  <c r="AX159" i="53"/>
  <c r="AR159" i="53"/>
  <c r="AC159" i="53"/>
  <c r="AE159" i="53"/>
  <c r="P159" i="53"/>
  <c r="W159" i="53"/>
  <c r="R159" i="53"/>
  <c r="AT159" i="53"/>
  <c r="O317" i="75"/>
  <c r="AW317" i="75"/>
  <c r="AX317" i="75"/>
  <c r="N317" i="75"/>
  <c r="BD317" i="75"/>
  <c r="BE317" i="75"/>
  <c r="AT317" i="75"/>
  <c r="AM317" i="75"/>
  <c r="AB317" i="75"/>
  <c r="K317" i="75"/>
  <c r="P317" i="75"/>
  <c r="AA317" i="75"/>
  <c r="V317" i="75"/>
  <c r="W317" i="75"/>
  <c r="L317" i="75"/>
  <c r="BB317" i="75"/>
  <c r="BA317" i="75"/>
  <c r="AR317" i="75"/>
  <c r="AK317" i="75"/>
  <c r="AS317" i="75"/>
  <c r="AO317" i="75"/>
  <c r="AE317" i="75"/>
  <c r="X317" i="75"/>
  <c r="AJ317" i="75"/>
  <c r="T317" i="75"/>
  <c r="J317" i="75"/>
  <c r="AN317" i="75"/>
  <c r="AF317" i="75"/>
  <c r="AG317" i="75"/>
  <c r="AI317" i="75"/>
  <c r="S317" i="75"/>
  <c r="BF317" i="75"/>
  <c r="AV317" i="75"/>
  <c r="R317" i="75"/>
  <c r="AC317" i="75"/>
  <c r="AZ317" i="75"/>
  <c r="S191" i="75"/>
  <c r="W191" i="75"/>
  <c r="P191" i="75"/>
  <c r="BD191" i="75"/>
  <c r="AB191" i="75"/>
  <c r="AE191" i="75"/>
  <c r="AG191" i="75"/>
  <c r="X191" i="75"/>
  <c r="L191" i="75"/>
  <c r="AR191" i="75"/>
  <c r="AW191" i="75"/>
  <c r="BB191" i="75"/>
  <c r="K191" i="75"/>
  <c r="N191" i="75"/>
  <c r="AT191" i="75"/>
  <c r="V191" i="75"/>
  <c r="AA191" i="75"/>
  <c r="O191" i="75"/>
  <c r="AK191" i="75"/>
  <c r="J191" i="75"/>
  <c r="AS191" i="75"/>
  <c r="AV191" i="75"/>
  <c r="AM191" i="75"/>
  <c r="AN191" i="75"/>
  <c r="AZ191" i="75"/>
  <c r="BE191" i="75"/>
  <c r="AF191" i="75"/>
  <c r="AJ191" i="75"/>
  <c r="AC191" i="75"/>
  <c r="AD191" i="75" s="1"/>
  <c r="T191" i="75"/>
  <c r="AX191" i="75"/>
  <c r="BA191" i="75"/>
  <c r="AI191" i="75"/>
  <c r="R191" i="75"/>
  <c r="W64" i="57"/>
  <c r="BB64" i="57"/>
  <c r="AI64" i="57"/>
  <c r="R64" i="57"/>
  <c r="AX64" i="57"/>
  <c r="BE64" i="57"/>
  <c r="AA64" i="57"/>
  <c r="AC64" i="57"/>
  <c r="AO64" i="57"/>
  <c r="AZ64" i="57"/>
  <c r="AK64" i="57"/>
  <c r="P64" i="57"/>
  <c r="BF64" i="57"/>
  <c r="AF64" i="57"/>
  <c r="AJ64" i="57"/>
  <c r="BD64" i="57"/>
  <c r="V64" i="57"/>
  <c r="T64" i="57"/>
  <c r="R64" i="58"/>
  <c r="BD64" i="58"/>
  <c r="AI64" i="58"/>
  <c r="O64" i="58"/>
  <c r="P64" i="58"/>
  <c r="N64" i="58"/>
  <c r="AE64" i="58"/>
  <c r="AW64" i="58"/>
  <c r="BE64" i="58"/>
  <c r="AF64" i="58"/>
  <c r="AG64" i="58"/>
  <c r="AZ64" i="58"/>
  <c r="BA64" i="58"/>
  <c r="AA64" i="58"/>
  <c r="BF64" i="58"/>
  <c r="S64" i="58"/>
  <c r="AJ64" i="58"/>
  <c r="J64" i="58"/>
  <c r="L64" i="58"/>
  <c r="AC64" i="58"/>
  <c r="K64" i="58"/>
  <c r="X64" i="58"/>
  <c r="BB64" i="58"/>
  <c r="AM64" i="58"/>
  <c r="AT64" i="58"/>
  <c r="T64" i="58"/>
  <c r="AR64" i="58"/>
  <c r="P143" i="75"/>
  <c r="R143" i="75"/>
  <c r="AC143" i="75"/>
  <c r="AO143" i="75"/>
  <c r="J143" i="75"/>
  <c r="N143" i="75"/>
  <c r="AA143" i="75"/>
  <c r="V143" i="75"/>
  <c r="AX143" i="75"/>
  <c r="BF143" i="75"/>
  <c r="K143" i="75"/>
  <c r="AN143" i="75"/>
  <c r="AW143" i="75"/>
  <c r="AS143" i="75"/>
  <c r="BD143" i="75"/>
  <c r="AG143" i="75"/>
  <c r="BB143" i="75"/>
  <c r="T143" i="75"/>
  <c r="AO288" i="75"/>
  <c r="V288" i="75"/>
  <c r="N288" i="75"/>
  <c r="BE288" i="75"/>
  <c r="AJ288" i="75"/>
  <c r="BD288" i="75"/>
  <c r="S288" i="75"/>
  <c r="AV288" i="75"/>
  <c r="P288" i="75"/>
  <c r="AM288" i="75"/>
  <c r="L288" i="75"/>
  <c r="BF288" i="75"/>
  <c r="BA288" i="75"/>
  <c r="T288" i="75"/>
  <c r="O288" i="75"/>
  <c r="J288" i="75"/>
  <c r="AF288" i="75"/>
  <c r="AT288" i="75"/>
  <c r="AJ60" i="58"/>
  <c r="S60" i="58"/>
  <c r="P60" i="58"/>
  <c r="R60" i="58"/>
  <c r="BE60" i="58"/>
  <c r="AC60" i="58"/>
  <c r="J60" i="58"/>
  <c r="K60" i="58"/>
  <c r="L60" i="58"/>
  <c r="AM60" i="58"/>
  <c r="AW60" i="58"/>
  <c r="AA60" i="58"/>
  <c r="AF60" i="58"/>
  <c r="X60" i="58"/>
  <c r="AN60" i="58"/>
  <c r="AK60" i="58"/>
  <c r="BF60" i="58"/>
  <c r="AX60" i="58"/>
  <c r="BF57" i="57"/>
  <c r="AW57" i="57"/>
  <c r="AO57" i="57"/>
  <c r="AF57" i="57"/>
  <c r="R57" i="57"/>
  <c r="AB57" i="57"/>
  <c r="AX57" i="57"/>
  <c r="N57" i="57"/>
  <c r="V57" i="57"/>
  <c r="AJ57" i="57"/>
  <c r="T57" i="57"/>
  <c r="P57" i="57"/>
  <c r="AT57" i="57"/>
  <c r="BE57" i="57"/>
  <c r="K57" i="57"/>
  <c r="BA57" i="57"/>
  <c r="AR57" i="57"/>
  <c r="L57" i="57"/>
  <c r="AV57" i="57"/>
  <c r="AE57" i="57"/>
  <c r="AM57" i="57"/>
  <c r="AK57" i="57"/>
  <c r="W57" i="57"/>
  <c r="S57" i="57"/>
  <c r="BD57" i="57"/>
  <c r="AC57" i="57"/>
  <c r="AA57" i="57"/>
  <c r="BA57" i="56"/>
  <c r="AR57" i="56"/>
  <c r="AM57" i="56"/>
  <c r="AB57" i="56"/>
  <c r="N57" i="56"/>
  <c r="BB57" i="56"/>
  <c r="AJ57" i="56"/>
  <c r="AW57" i="56"/>
  <c r="AX57" i="56"/>
  <c r="AN57" i="56"/>
  <c r="J57" i="56"/>
  <c r="S57" i="56"/>
  <c r="AZ57" i="56"/>
  <c r="R57" i="56"/>
  <c r="AV57" i="56"/>
  <c r="T57" i="56"/>
  <c r="AO57" i="56"/>
  <c r="BD57" i="56"/>
  <c r="AK57" i="56"/>
  <c r="L57" i="56"/>
  <c r="AA57" i="56"/>
  <c r="AF57" i="56"/>
  <c r="AE57" i="56"/>
  <c r="O57" i="56"/>
  <c r="AT57" i="56"/>
  <c r="P57" i="56"/>
  <c r="AC57" i="56"/>
  <c r="BF57" i="53"/>
  <c r="AW57" i="53"/>
  <c r="BE57" i="53"/>
  <c r="K57" i="53"/>
  <c r="BD57" i="53"/>
  <c r="AS57" i="53"/>
  <c r="BB57" i="53"/>
  <c r="BA57" i="53"/>
  <c r="W57" i="53"/>
  <c r="AJ57" i="53"/>
  <c r="T57" i="53"/>
  <c r="AM57" i="53"/>
  <c r="AO57" i="53"/>
  <c r="AF57" i="53"/>
  <c r="R57" i="53"/>
  <c r="AR57" i="53"/>
  <c r="AA57" i="53"/>
  <c r="L57" i="53"/>
  <c r="AI57" i="53"/>
  <c r="P57" i="53"/>
  <c r="X57" i="53"/>
  <c r="AN57" i="53"/>
  <c r="AG57" i="53"/>
  <c r="J57" i="53"/>
  <c r="AE57" i="53"/>
  <c r="N57" i="53"/>
  <c r="AZ57" i="53"/>
  <c r="AB57" i="53"/>
  <c r="AK57" i="53"/>
  <c r="AV57" i="53"/>
  <c r="AT57" i="53"/>
  <c r="V57" i="53"/>
  <c r="AB62" i="45"/>
  <c r="AN62" i="45"/>
  <c r="AE62" i="45"/>
  <c r="V62" i="45"/>
  <c r="O62" i="45"/>
  <c r="AT62" i="45"/>
  <c r="X62" i="45"/>
  <c r="J62" i="45"/>
  <c r="AW62" i="45"/>
  <c r="AR62" i="45"/>
  <c r="W62" i="45"/>
  <c r="AJ62" i="45"/>
  <c r="BE62" i="45"/>
  <c r="BA62" i="45"/>
  <c r="AI62" i="45"/>
  <c r="L62" i="45"/>
  <c r="AO62" i="45"/>
  <c r="AM62" i="45"/>
  <c r="AZ69" i="56"/>
  <c r="AM69" i="56"/>
  <c r="AA69" i="56"/>
  <c r="P69" i="56"/>
  <c r="W69" i="56"/>
  <c r="AW69" i="56"/>
  <c r="AX69" i="56"/>
  <c r="AK69" i="56"/>
  <c r="AR69" i="56"/>
  <c r="L69" i="56"/>
  <c r="S69" i="56"/>
  <c r="AS69" i="56"/>
  <c r="AV69" i="56"/>
  <c r="AI69" i="56"/>
  <c r="AJ69" i="56"/>
  <c r="V69" i="56"/>
  <c r="AN69" i="56"/>
  <c r="AE69" i="56"/>
  <c r="W69" i="53"/>
  <c r="AK69" i="53"/>
  <c r="AJ69" i="53"/>
  <c r="AV69" i="53"/>
  <c r="L69" i="53"/>
  <c r="S69" i="53"/>
  <c r="R69" i="53"/>
  <c r="AE69" i="53"/>
  <c r="AG69" i="53"/>
  <c r="AO69" i="53"/>
  <c r="K69" i="53"/>
  <c r="V69" i="53"/>
  <c r="AZ69" i="53"/>
  <c r="AW69" i="53"/>
  <c r="BE69" i="53"/>
  <c r="T69" i="53"/>
  <c r="AX69" i="53"/>
  <c r="N69" i="53"/>
  <c r="BA69" i="53"/>
  <c r="AC69" i="53"/>
  <c r="AT69" i="53"/>
  <c r="AB69" i="53"/>
  <c r="AS69" i="53"/>
  <c r="AN69" i="53"/>
  <c r="BD69" i="53"/>
  <c r="X69" i="53"/>
  <c r="J69" i="53"/>
  <c r="AR69" i="53"/>
  <c r="AA69" i="53"/>
  <c r="AN52" i="44"/>
  <c r="X52" i="44"/>
  <c r="J52" i="44"/>
  <c r="AT52" i="44"/>
  <c r="L52" i="44"/>
  <c r="AJ52" i="44"/>
  <c r="AX52" i="44"/>
  <c r="AE52" i="44"/>
  <c r="AF52" i="44"/>
  <c r="S52" i="44"/>
  <c r="AS52" i="44"/>
  <c r="W52" i="44"/>
  <c r="AA52" i="44"/>
  <c r="BF52" i="44"/>
  <c r="AB52" i="44"/>
  <c r="BB52" i="44"/>
  <c r="N52" i="44"/>
  <c r="V52" i="44"/>
  <c r="S72" i="75"/>
  <c r="AZ76" i="32"/>
  <c r="N76" i="32"/>
  <c r="R76" i="32"/>
  <c r="AV76" i="32"/>
  <c r="AM76" i="32"/>
  <c r="W76" i="32"/>
  <c r="AX76" i="32"/>
  <c r="AO76" i="32"/>
  <c r="L76" i="32"/>
  <c r="P76" i="32"/>
  <c r="AK76" i="32"/>
  <c r="AC76" i="32"/>
  <c r="BA76" i="32"/>
  <c r="H136" i="58"/>
  <c r="V247" i="75"/>
  <c r="AG247" i="75"/>
  <c r="L247" i="75"/>
  <c r="BE247" i="75"/>
  <c r="AS247" i="75"/>
  <c r="J247" i="75"/>
  <c r="AR247" i="75"/>
  <c r="AM247" i="75"/>
  <c r="AV247" i="75"/>
  <c r="N247" i="75"/>
  <c r="BH196" i="44"/>
  <c r="AQ347" i="75"/>
  <c r="AN150" i="57"/>
  <c r="AW150" i="57"/>
  <c r="V150" i="57"/>
  <c r="BA150" i="57"/>
  <c r="AS150" i="57"/>
  <c r="AJ150" i="57"/>
  <c r="BE150" i="57"/>
  <c r="L150" i="57"/>
  <c r="AI150" i="57"/>
  <c r="W150" i="57"/>
  <c r="Q78" i="75"/>
  <c r="P253" i="75"/>
  <c r="S253" i="75"/>
  <c r="BE253" i="75"/>
  <c r="AC253" i="75"/>
  <c r="AF253" i="75"/>
  <c r="AM253" i="75"/>
  <c r="V253" i="75"/>
  <c r="AN253" i="75"/>
  <c r="AT253" i="75"/>
  <c r="BA253" i="75"/>
  <c r="R253" i="75"/>
  <c r="O253" i="75"/>
  <c r="AO253" i="75"/>
  <c r="L253" i="75"/>
  <c r="N253" i="75"/>
  <c r="AB253" i="75"/>
  <c r="AK253" i="75"/>
  <c r="AW253" i="75"/>
  <c r="AA253" i="75"/>
  <c r="AX253" i="75"/>
  <c r="AD357" i="75"/>
  <c r="AD356" i="75" s="1"/>
  <c r="U70" i="44"/>
  <c r="Y193" i="53"/>
  <c r="AU189" i="44"/>
  <c r="BG189" i="44"/>
  <c r="AP78" i="75"/>
  <c r="H55" i="56"/>
  <c r="AH94" i="75"/>
  <c r="U94" i="75"/>
  <c r="AY102" i="75"/>
  <c r="Y102" i="75"/>
  <c r="Y293" i="75"/>
  <c r="AU293" i="75"/>
  <c r="Q124" i="75"/>
  <c r="AY70" i="44"/>
  <c r="AE132" i="45"/>
  <c r="K132" i="45"/>
  <c r="AG132" i="45"/>
  <c r="AA132" i="45"/>
  <c r="AV132" i="45"/>
  <c r="AF132" i="45"/>
  <c r="AT132" i="45"/>
  <c r="T132" i="45"/>
  <c r="W132" i="45"/>
  <c r="AM132" i="45"/>
  <c r="S132" i="45"/>
  <c r="BE132" i="45"/>
  <c r="AI132" i="45"/>
  <c r="BD132" i="45"/>
  <c r="AC132" i="45"/>
  <c r="BB132" i="45"/>
  <c r="AN132" i="45"/>
  <c r="X132" i="45"/>
  <c r="AB132" i="45"/>
  <c r="AR132" i="45"/>
  <c r="N132" i="45"/>
  <c r="BF132" i="45"/>
  <c r="AS132" i="45"/>
  <c r="J132" i="45"/>
  <c r="AK132" i="45"/>
  <c r="O132" i="45"/>
  <c r="AO132" i="45"/>
  <c r="AJ132" i="45"/>
  <c r="AZ132" i="45"/>
  <c r="V132" i="45"/>
  <c r="P132" i="45"/>
  <c r="BA132" i="45"/>
  <c r="R132" i="45"/>
  <c r="AW132" i="45"/>
  <c r="L132" i="45"/>
  <c r="AX132" i="45"/>
  <c r="AA32" i="32"/>
  <c r="W17" i="58"/>
  <c r="BB17" i="58"/>
  <c r="O17" i="58"/>
  <c r="R17" i="58"/>
  <c r="AF17" i="58"/>
  <c r="AN17" i="58"/>
  <c r="AC17" i="58"/>
  <c r="N16" i="56"/>
  <c r="BF16" i="56"/>
  <c r="AV16" i="56"/>
  <c r="O16" i="56"/>
  <c r="AZ16" i="58"/>
  <c r="AE16" i="58"/>
  <c r="AX16" i="58"/>
  <c r="AJ16" i="58"/>
  <c r="R16" i="53"/>
  <c r="AM16" i="53"/>
  <c r="AN16" i="53"/>
  <c r="AO16" i="53"/>
  <c r="AX75" i="53"/>
  <c r="BA75" i="53"/>
  <c r="AK75" i="53"/>
  <c r="AA75" i="53"/>
  <c r="AG75" i="53"/>
  <c r="AJ75" i="53"/>
  <c r="S75" i="53"/>
  <c r="T75" i="53"/>
  <c r="J75" i="53"/>
  <c r="H74" i="53"/>
  <c r="P75" i="53"/>
  <c r="BD75" i="53"/>
  <c r="AT75" i="53"/>
  <c r="AS75" i="53"/>
  <c r="BE75" i="53"/>
  <c r="AM75" i="53"/>
  <c r="AC75" i="53"/>
  <c r="AB75" i="53"/>
  <c r="K75" i="53"/>
  <c r="T26" i="56"/>
  <c r="AE26" i="56"/>
  <c r="AJ26" i="56"/>
  <c r="AW26" i="56"/>
  <c r="K26" i="56"/>
  <c r="BE26" i="58"/>
  <c r="AE26" i="58"/>
  <c r="AK15" i="56"/>
  <c r="AZ15" i="56"/>
  <c r="AB15" i="56"/>
  <c r="AO15" i="56"/>
  <c r="P15" i="56"/>
  <c r="AW15" i="56"/>
  <c r="J15" i="56"/>
  <c r="AC15" i="56"/>
  <c r="R15" i="56"/>
  <c r="K15" i="56"/>
  <c r="V15" i="56"/>
  <c r="W15" i="56"/>
  <c r="AJ15" i="56"/>
  <c r="AX15" i="56"/>
  <c r="AS15" i="56"/>
  <c r="AN15" i="56"/>
  <c r="S15" i="32"/>
  <c r="AK15" i="32"/>
  <c r="AV62" i="53"/>
  <c r="AN62" i="53"/>
  <c r="AA62" i="53"/>
  <c r="L62" i="53"/>
  <c r="N62" i="53"/>
  <c r="BB62" i="53"/>
  <c r="AO62" i="53"/>
  <c r="BD62" i="53"/>
  <c r="V62" i="53"/>
  <c r="BA62" i="53"/>
  <c r="BF62" i="53"/>
  <c r="AB62" i="53"/>
  <c r="AK62" i="53"/>
  <c r="AI62" i="53"/>
  <c r="P62" i="53"/>
  <c r="BE62" i="53"/>
  <c r="AX62" i="53"/>
  <c r="J62" i="53"/>
  <c r="W62" i="53"/>
  <c r="AT62" i="53"/>
  <c r="AJ62" i="53"/>
  <c r="O62" i="53"/>
  <c r="AM62" i="53"/>
  <c r="X62" i="53"/>
  <c r="AW62" i="53"/>
  <c r="S62" i="53"/>
  <c r="AE62" i="53"/>
  <c r="R62" i="53"/>
  <c r="AS62" i="53"/>
  <c r="T62" i="53"/>
  <c r="AR62" i="53"/>
  <c r="AG62" i="53"/>
  <c r="AC62" i="53"/>
  <c r="AZ62" i="53"/>
  <c r="BC62" i="53" s="1"/>
  <c r="AS52" i="56"/>
  <c r="BF52" i="56"/>
  <c r="W52" i="56"/>
  <c r="AJ52" i="56"/>
  <c r="AG52" i="56"/>
  <c r="BB52" i="56"/>
  <c r="P52" i="56"/>
  <c r="N52" i="56"/>
  <c r="AE52" i="56"/>
  <c r="AR52" i="56"/>
  <c r="AA52" i="56"/>
  <c r="BD52" i="56"/>
  <c r="AX52" i="56"/>
  <c r="AO52" i="56"/>
  <c r="X52" i="56"/>
  <c r="R52" i="56"/>
  <c r="AV52" i="56"/>
  <c r="AF52" i="56"/>
  <c r="AC52" i="56"/>
  <c r="K52" i="56"/>
  <c r="BA52" i="56"/>
  <c r="BE52" i="56"/>
  <c r="AN52" i="56"/>
  <c r="T52" i="56"/>
  <c r="J52" i="56"/>
  <c r="AW52" i="56"/>
  <c r="AT52" i="56"/>
  <c r="AZ52" i="56"/>
  <c r="S52" i="56"/>
  <c r="V52" i="56"/>
  <c r="AI52" i="56"/>
  <c r="AM52" i="56"/>
  <c r="O52" i="56"/>
  <c r="AK52" i="56"/>
  <c r="BF356" i="75"/>
  <c r="BG357" i="75"/>
  <c r="P179" i="75"/>
  <c r="AI179" i="75"/>
  <c r="AG179" i="75"/>
  <c r="AF179" i="75"/>
  <c r="AS179" i="75"/>
  <c r="X179" i="75"/>
  <c r="K179" i="75"/>
  <c r="AR179" i="75"/>
  <c r="AO179" i="75"/>
  <c r="AA179" i="75"/>
  <c r="AC179" i="75"/>
  <c r="BD179" i="75"/>
  <c r="AX179" i="75"/>
  <c r="BF179" i="75"/>
  <c r="BE179" i="75"/>
  <c r="V179" i="75"/>
  <c r="W179" i="75"/>
  <c r="AN179" i="75"/>
  <c r="R179" i="75"/>
  <c r="T179" i="75"/>
  <c r="AW179" i="75"/>
  <c r="O179" i="75"/>
  <c r="AK179" i="75"/>
  <c r="AV179" i="75"/>
  <c r="J179" i="75"/>
  <c r="AT179" i="75"/>
  <c r="L179" i="75"/>
  <c r="N179" i="75"/>
  <c r="AM179" i="75"/>
  <c r="BB179" i="75"/>
  <c r="BA179" i="75"/>
  <c r="AJ179" i="75"/>
  <c r="AB179" i="75"/>
  <c r="AE179" i="75"/>
  <c r="S179" i="75"/>
  <c r="P125" i="75"/>
  <c r="BF125" i="75"/>
  <c r="AV125" i="75"/>
  <c r="AF125" i="75"/>
  <c r="R125" i="75"/>
  <c r="S125" i="75"/>
  <c r="O125" i="75"/>
  <c r="K125" i="75"/>
  <c r="W125" i="75"/>
  <c r="X125" i="75"/>
  <c r="N125" i="75"/>
  <c r="BD125" i="75"/>
  <c r="AT125" i="75"/>
  <c r="AB125" i="75"/>
  <c r="AE125" i="75"/>
  <c r="AC125" i="75"/>
  <c r="AA125" i="75"/>
  <c r="AG125" i="75"/>
  <c r="AX125" i="75"/>
  <c r="T125" i="75"/>
  <c r="AZ125" i="75"/>
  <c r="AW125" i="75"/>
  <c r="J125" i="75"/>
  <c r="V125" i="75"/>
  <c r="BB125" i="75"/>
  <c r="AM125" i="75"/>
  <c r="AI125" i="75"/>
  <c r="BE125" i="75"/>
  <c r="AJ125" i="75"/>
  <c r="BA125" i="75"/>
  <c r="AS125" i="75"/>
  <c r="BE77" i="53"/>
  <c r="J77" i="53"/>
  <c r="X77" i="53"/>
  <c r="BD77" i="53"/>
  <c r="AX77" i="53"/>
  <c r="BB77" i="53"/>
  <c r="AK77" i="53"/>
  <c r="S77" i="53"/>
  <c r="AW77" i="53"/>
  <c r="AB77" i="53"/>
  <c r="AR77" i="53"/>
  <c r="R77" i="53"/>
  <c r="AI77" i="53"/>
  <c r="AE77" i="53"/>
  <c r="N77" i="53"/>
  <c r="AO77" i="53"/>
  <c r="AC77" i="53"/>
  <c r="AV77" i="53"/>
  <c r="AG102" i="45"/>
  <c r="AJ102" i="45"/>
  <c r="J102" i="45"/>
  <c r="W102" i="45"/>
  <c r="AA102" i="45"/>
  <c r="AT102" i="45"/>
  <c r="S102" i="45"/>
  <c r="BE102" i="45"/>
  <c r="BD102" i="45"/>
  <c r="AW102" i="45"/>
  <c r="AV102" i="45"/>
  <c r="AN102" i="45"/>
  <c r="X102" i="45"/>
  <c r="K102" i="45"/>
  <c r="O102" i="45"/>
  <c r="AC102" i="45"/>
  <c r="BF102" i="45"/>
  <c r="AB102" i="45"/>
  <c r="W94" i="53"/>
  <c r="BA94" i="53"/>
  <c r="BB94" i="53"/>
  <c r="AR94" i="53"/>
  <c r="AX94" i="53"/>
  <c r="AJ94" i="53"/>
  <c r="AK94" i="53"/>
  <c r="AA94" i="53"/>
  <c r="L94" i="53"/>
  <c r="AG94" i="53"/>
  <c r="X94" i="53"/>
  <c r="R94" i="53"/>
  <c r="O94" i="53"/>
  <c r="AS94" i="53"/>
  <c r="BE94" i="53"/>
  <c r="BD94" i="53"/>
  <c r="AT94" i="53"/>
  <c r="AB94" i="53"/>
  <c r="H92" i="53"/>
  <c r="P184" i="75"/>
  <c r="AS184" i="75"/>
  <c r="N184" i="75"/>
  <c r="AF184" i="75"/>
  <c r="AE184" i="75"/>
  <c r="V184" i="75"/>
  <c r="T184" i="75"/>
  <c r="AM184" i="75"/>
  <c r="AO184" i="75"/>
  <c r="BE184" i="75"/>
  <c r="BF184" i="75"/>
  <c r="S184" i="75"/>
  <c r="BD184" i="75"/>
  <c r="O184" i="75"/>
  <c r="AZ184" i="75"/>
  <c r="L184" i="75"/>
  <c r="AC184" i="75"/>
  <c r="AJ184" i="75"/>
  <c r="R184" i="75"/>
  <c r="AI184" i="75"/>
  <c r="W184" i="75"/>
  <c r="AN184" i="75"/>
  <c r="BB184" i="75"/>
  <c r="AT184" i="75"/>
  <c r="AB184" i="75"/>
  <c r="AK184" i="75"/>
  <c r="AA184" i="75"/>
  <c r="J184" i="75"/>
  <c r="AR184" i="75"/>
  <c r="AV184" i="75"/>
  <c r="AX184" i="75"/>
  <c r="X184" i="75"/>
  <c r="AG184" i="75"/>
  <c r="H180" i="75"/>
  <c r="K184" i="75"/>
  <c r="AX106" i="32"/>
  <c r="N106" i="32"/>
  <c r="AW106" i="32"/>
  <c r="R106" i="32"/>
  <c r="AF106" i="32"/>
  <c r="R32" i="32"/>
  <c r="AX32" i="32"/>
  <c r="AJ32" i="32"/>
  <c r="P32" i="32"/>
  <c r="AF32" i="32"/>
  <c r="K32" i="32"/>
  <c r="AI32" i="32"/>
  <c r="BA32" i="32"/>
  <c r="BE32" i="32"/>
  <c r="AM53" i="32"/>
  <c r="AR53" i="32"/>
  <c r="J53" i="32"/>
  <c r="AT53" i="32"/>
  <c r="L53" i="32"/>
  <c r="AI53" i="32"/>
  <c r="AS53" i="32"/>
  <c r="AC53" i="32"/>
  <c r="AK53" i="32"/>
  <c r="P53" i="32"/>
  <c r="AO53" i="32"/>
  <c r="BF53" i="32"/>
  <c r="AF53" i="32"/>
  <c r="AU82" i="53"/>
  <c r="AT32" i="32"/>
  <c r="AE32" i="32"/>
  <c r="V53" i="32"/>
  <c r="AV137" i="57"/>
  <c r="AW137" i="57"/>
  <c r="N137" i="57"/>
  <c r="T137" i="57"/>
  <c r="BA202" i="75"/>
  <c r="J202" i="75"/>
  <c r="T202" i="75"/>
  <c r="AC202" i="75"/>
  <c r="AW202" i="75"/>
  <c r="AX202" i="75"/>
  <c r="AF202" i="75"/>
  <c r="V202" i="75"/>
  <c r="AC263" i="75"/>
  <c r="AA263" i="75"/>
  <c r="AG263" i="75"/>
  <c r="AE263" i="75"/>
  <c r="AK263" i="75"/>
  <c r="AI263" i="75"/>
  <c r="AO263" i="75"/>
  <c r="AM263" i="75"/>
  <c r="AN263" i="75"/>
  <c r="P214" i="75"/>
  <c r="AI214" i="75"/>
  <c r="AC214" i="75"/>
  <c r="AB214" i="75"/>
  <c r="AW214" i="75"/>
  <c r="AT214" i="75"/>
  <c r="AR214" i="75"/>
  <c r="K214" i="75"/>
  <c r="AX214" i="75"/>
  <c r="BF214" i="75"/>
  <c r="AO214" i="75"/>
  <c r="AM214" i="75"/>
  <c r="X214" i="75"/>
  <c r="AS214" i="75"/>
  <c r="AG214" i="75"/>
  <c r="AN214" i="75"/>
  <c r="W214" i="75"/>
  <c r="AA214" i="75"/>
  <c r="R214" i="75"/>
  <c r="AZ214" i="75"/>
  <c r="T214" i="75"/>
  <c r="BD214" i="75"/>
  <c r="V214" i="75"/>
  <c r="AF214" i="75"/>
  <c r="BE214" i="75"/>
  <c r="S214" i="75"/>
  <c r="BB214" i="75"/>
  <c r="AU102" i="75"/>
  <c r="AL293" i="75"/>
  <c r="BF265" i="75"/>
  <c r="AW265" i="75"/>
  <c r="AS265" i="75"/>
  <c r="BE265" i="75"/>
  <c r="BA265" i="75"/>
  <c r="AT265" i="75"/>
  <c r="AB265" i="75"/>
  <c r="X265" i="75"/>
  <c r="V265" i="75"/>
  <c r="O265" i="75"/>
  <c r="K265" i="75"/>
  <c r="W265" i="75"/>
  <c r="S265" i="75"/>
  <c r="L265" i="75"/>
  <c r="BB265" i="75"/>
  <c r="AR265" i="75"/>
  <c r="AN265" i="75"/>
  <c r="AJ265" i="75"/>
  <c r="AC265" i="75"/>
  <c r="AG265" i="75"/>
  <c r="T265" i="75"/>
  <c r="AZ265" i="75"/>
  <c r="AV265" i="75"/>
  <c r="AK265" i="75"/>
  <c r="AE265" i="75"/>
  <c r="R265" i="75"/>
  <c r="BD265" i="75"/>
  <c r="AA265" i="75"/>
  <c r="AM265" i="75"/>
  <c r="P265" i="75"/>
  <c r="AI265" i="75"/>
  <c r="AF265" i="75"/>
  <c r="AX265" i="75"/>
  <c r="AO265" i="75"/>
  <c r="J265" i="75"/>
  <c r="N265" i="75"/>
  <c r="X34" i="57"/>
  <c r="AB34" i="57"/>
  <c r="AR77" i="44"/>
  <c r="AG77" i="44"/>
  <c r="AK77" i="44"/>
  <c r="BE77" i="44"/>
  <c r="AF77" i="44"/>
  <c r="X77" i="44"/>
  <c r="AV77" i="44"/>
  <c r="AZ77" i="44"/>
  <c r="N77" i="44"/>
  <c r="X94" i="32"/>
  <c r="R94" i="32"/>
  <c r="P94" i="32"/>
  <c r="AC94" i="32"/>
  <c r="AZ94" i="32"/>
  <c r="S94" i="32"/>
  <c r="K94" i="32"/>
  <c r="T94" i="32"/>
  <c r="AI94" i="32"/>
  <c r="S94" i="56"/>
  <c r="AA94" i="56"/>
  <c r="AK94" i="56"/>
  <c r="AB94" i="56"/>
  <c r="BE94" i="56"/>
  <c r="AI94" i="56"/>
  <c r="AF94" i="56"/>
  <c r="AV94" i="56"/>
  <c r="P94" i="56"/>
  <c r="BD133" i="32"/>
  <c r="T133" i="32"/>
  <c r="X133" i="32"/>
  <c r="AB133" i="32"/>
  <c r="AA133" i="32"/>
  <c r="AX162" i="32"/>
  <c r="AO162" i="32"/>
  <c r="W162" i="32"/>
  <c r="AI162" i="32"/>
  <c r="J162" i="32"/>
  <c r="AF33" i="53"/>
  <c r="AI33" i="53"/>
  <c r="BF33" i="53"/>
  <c r="AT84" i="45"/>
  <c r="J84" i="45"/>
  <c r="AI84" i="45"/>
  <c r="AM84" i="45"/>
  <c r="R76" i="24"/>
  <c r="H74" i="75"/>
  <c r="P76" i="75"/>
  <c r="R76" i="75"/>
  <c r="AF76" i="75"/>
  <c r="AV76" i="75"/>
  <c r="O76" i="75"/>
  <c r="Q76" i="75" s="1"/>
  <c r="K76" i="75"/>
  <c r="W76" i="75"/>
  <c r="S76" i="75"/>
  <c r="BF76" i="75"/>
  <c r="BG76" i="75" s="1"/>
  <c r="AW193" i="75"/>
  <c r="BA193" i="75"/>
  <c r="AO193" i="75"/>
  <c r="AI193" i="75"/>
  <c r="AF193" i="75"/>
  <c r="BF193" i="75"/>
  <c r="P193" i="75"/>
  <c r="R193" i="75"/>
  <c r="AJ193" i="75"/>
  <c r="BE193" i="75"/>
  <c r="R263" i="75"/>
  <c r="AF263" i="75"/>
  <c r="AV263" i="75"/>
  <c r="AX263" i="75"/>
  <c r="S263" i="75"/>
  <c r="K263" i="75"/>
  <c r="K202" i="75"/>
  <c r="AR202" i="75"/>
  <c r="AN137" i="57"/>
  <c r="AJ215" i="75"/>
  <c r="Y151" i="44"/>
  <c r="AT53" i="75"/>
  <c r="J214" i="75"/>
  <c r="AK214" i="75"/>
  <c r="H261" i="75"/>
  <c r="S106" i="53"/>
  <c r="AF106" i="53"/>
  <c r="AB137" i="32"/>
  <c r="N137" i="32"/>
  <c r="J137" i="32"/>
  <c r="S137" i="32"/>
  <c r="W137" i="32"/>
  <c r="J27" i="45"/>
  <c r="BF27" i="45"/>
  <c r="O157" i="75"/>
  <c r="AK157" i="75"/>
  <c r="AN215" i="75"/>
  <c r="AM215" i="75"/>
  <c r="AZ215" i="75"/>
  <c r="P215" i="75"/>
  <c r="AS215" i="75"/>
  <c r="O215" i="75"/>
  <c r="X215" i="75"/>
  <c r="AE215" i="75"/>
  <c r="AO215" i="75"/>
  <c r="J53" i="75"/>
  <c r="AE53" i="75"/>
  <c r="AR53" i="75"/>
  <c r="P53" i="75"/>
  <c r="AO53" i="75"/>
  <c r="AN53" i="75"/>
  <c r="AB53" i="75"/>
  <c r="BA53" i="75"/>
  <c r="V53" i="75"/>
  <c r="AZ53" i="75"/>
  <c r="AG53" i="75"/>
  <c r="S53" i="75"/>
  <c r="BF53" i="75"/>
  <c r="AS53" i="75"/>
  <c r="AW53" i="75"/>
  <c r="X53" i="75"/>
  <c r="AC53" i="75"/>
  <c r="W53" i="75"/>
  <c r="AX53" i="75"/>
  <c r="AF53" i="75"/>
  <c r="AI53" i="75"/>
  <c r="N53" i="75"/>
  <c r="AK53" i="75"/>
  <c r="AJ53" i="75"/>
  <c r="R53" i="75"/>
  <c r="L53" i="75"/>
  <c r="BD53" i="75"/>
  <c r="AY94" i="75"/>
  <c r="U293" i="75"/>
  <c r="P34" i="57"/>
  <c r="AV34" i="57"/>
  <c r="R77" i="44"/>
  <c r="L77" i="44"/>
  <c r="AS77" i="44"/>
  <c r="BB77" i="44"/>
  <c r="T77" i="44"/>
  <c r="BF77" i="44"/>
  <c r="V77" i="44"/>
  <c r="AO77" i="44"/>
  <c r="AK94" i="32"/>
  <c r="AA94" i="32"/>
  <c r="AN94" i="32"/>
  <c r="BB94" i="32"/>
  <c r="W94" i="32"/>
  <c r="AB94" i="32"/>
  <c r="AM94" i="32"/>
  <c r="AG94" i="32"/>
  <c r="H129" i="32"/>
  <c r="N94" i="56"/>
  <c r="T94" i="56"/>
  <c r="R94" i="56"/>
  <c r="AE94" i="56"/>
  <c r="AO94" i="56"/>
  <c r="O94" i="56"/>
  <c r="AC94" i="56"/>
  <c r="AS94" i="56"/>
  <c r="P133" i="32"/>
  <c r="AW133" i="32"/>
  <c r="S133" i="32"/>
  <c r="AV133" i="32"/>
  <c r="AE162" i="32"/>
  <c r="N162" i="32"/>
  <c r="AV162" i="32"/>
  <c r="AG162" i="32"/>
  <c r="AG33" i="53"/>
  <c r="O33" i="53"/>
  <c r="AJ84" i="45"/>
  <c r="AZ84" i="45"/>
  <c r="L84" i="45"/>
  <c r="R84" i="45"/>
  <c r="AX76" i="75"/>
  <c r="AZ76" i="75"/>
  <c r="J76" i="75"/>
  <c r="T76" i="75"/>
  <c r="AJ76" i="75"/>
  <c r="AC76" i="75"/>
  <c r="AA76" i="75"/>
  <c r="AG76" i="75"/>
  <c r="AK193" i="75"/>
  <c r="AM193" i="75"/>
  <c r="AG193" i="75"/>
  <c r="AA193" i="75"/>
  <c r="AT193" i="75"/>
  <c r="AX193" i="75"/>
  <c r="AZ193" i="75"/>
  <c r="J193" i="75"/>
  <c r="AZ263" i="75"/>
  <c r="J263" i="75"/>
  <c r="T263" i="75"/>
  <c r="AJ263" i="75"/>
  <c r="X263" i="75"/>
  <c r="BE263" i="75"/>
  <c r="AW263" i="75"/>
  <c r="AI202" i="75"/>
  <c r="AV202" i="75"/>
  <c r="BF202" i="75"/>
  <c r="AM137" i="32"/>
  <c r="AK106" i="53"/>
  <c r="AB137" i="57"/>
  <c r="AC215" i="75"/>
  <c r="K215" i="75"/>
  <c r="BE53" i="75"/>
  <c r="AA53" i="75"/>
  <c r="AE214" i="75"/>
  <c r="L214" i="75"/>
  <c r="AJ214" i="75"/>
  <c r="AB35" i="75"/>
  <c r="AS35" i="75"/>
  <c r="X35" i="75"/>
  <c r="BA35" i="75"/>
  <c r="AX51" i="44"/>
  <c r="AS51" i="44"/>
  <c r="AT51" i="44"/>
  <c r="T51" i="44"/>
  <c r="K51" i="44"/>
  <c r="AV51" i="44"/>
  <c r="BF51" i="44"/>
  <c r="AG51" i="44"/>
  <c r="AK51" i="44"/>
  <c r="S51" i="44"/>
  <c r="AR51" i="44"/>
  <c r="AJ51" i="44"/>
  <c r="AF51" i="44"/>
  <c r="AN51" i="44"/>
  <c r="AO159" i="57"/>
  <c r="AG159" i="57"/>
  <c r="AW159" i="57"/>
  <c r="AI159" i="57"/>
  <c r="BE159" i="57"/>
  <c r="AN159" i="57"/>
  <c r="T159" i="57"/>
  <c r="AC159" i="57"/>
  <c r="BA159" i="57"/>
  <c r="BB159" i="57"/>
  <c r="AJ159" i="57"/>
  <c r="W159" i="57"/>
  <c r="AS159" i="57"/>
  <c r="AB99" i="58"/>
  <c r="S99" i="58"/>
  <c r="AA220" i="75"/>
  <c r="AS220" i="75"/>
  <c r="AJ220" i="75"/>
  <c r="N220" i="75"/>
  <c r="AZ311" i="75"/>
  <c r="X311" i="75"/>
  <c r="R311" i="75"/>
  <c r="BE311" i="75"/>
  <c r="O311" i="75"/>
  <c r="AX311" i="75"/>
  <c r="BD311" i="75"/>
  <c r="P311" i="75"/>
  <c r="AB311" i="75"/>
  <c r="W311" i="75"/>
  <c r="V53" i="44"/>
  <c r="L53" i="44"/>
  <c r="BE53" i="44"/>
  <c r="AJ53" i="44"/>
  <c r="N53" i="44"/>
  <c r="AT53" i="44"/>
  <c r="AC138" i="45"/>
  <c r="AB138" i="45"/>
  <c r="H123" i="75"/>
  <c r="AN127" i="75"/>
  <c r="V127" i="75"/>
  <c r="L127" i="75"/>
  <c r="BB127" i="75"/>
  <c r="AR127" i="75"/>
  <c r="AI127" i="75"/>
  <c r="AO127" i="75"/>
  <c r="BA127" i="75"/>
  <c r="AW127" i="75"/>
  <c r="BE127" i="75"/>
  <c r="AX127" i="75"/>
  <c r="AJ127" i="75"/>
  <c r="T127" i="75"/>
  <c r="J127" i="75"/>
  <c r="AZ127" i="75"/>
  <c r="AS127" i="75"/>
  <c r="S127" i="75"/>
  <c r="O127" i="75"/>
  <c r="M357" i="75"/>
  <c r="M356" i="75" s="1"/>
  <c r="J356" i="75"/>
  <c r="AK27" i="53"/>
  <c r="AR27" i="53"/>
  <c r="AU193" i="32"/>
  <c r="H136" i="57"/>
  <c r="AT26" i="44"/>
  <c r="T26" i="44"/>
  <c r="AV15" i="45"/>
  <c r="L15" i="45"/>
  <c r="BG83" i="75"/>
  <c r="AL83" i="75"/>
  <c r="AH83" i="75"/>
  <c r="U193" i="32"/>
  <c r="AI120" i="75"/>
  <c r="S120" i="75"/>
  <c r="AN120" i="75"/>
  <c r="BE120" i="75"/>
  <c r="O120" i="75"/>
  <c r="BA296" i="75"/>
  <c r="BF296" i="75"/>
  <c r="R70" i="24"/>
  <c r="H68" i="24"/>
  <c r="R68" i="24" s="1"/>
  <c r="AM54" i="57"/>
  <c r="BA54" i="57"/>
  <c r="V54" i="57"/>
  <c r="AR54" i="57"/>
  <c r="R99" i="32"/>
  <c r="AW99" i="32"/>
  <c r="BD99" i="32"/>
  <c r="BE99" i="32"/>
  <c r="AY124" i="75"/>
  <c r="U193" i="53"/>
  <c r="AU193" i="53"/>
  <c r="H160" i="57"/>
  <c r="BH347" i="75"/>
  <c r="AH78" i="75"/>
  <c r="AY78" i="75"/>
  <c r="BC78" i="75"/>
  <c r="AU78" i="75"/>
  <c r="U78" i="75"/>
  <c r="M78" i="75"/>
  <c r="H123" i="44"/>
  <c r="AU357" i="75"/>
  <c r="AU356" i="75" s="1"/>
  <c r="AU196" i="45"/>
  <c r="AP124" i="75"/>
  <c r="Y124" i="75"/>
  <c r="H80" i="58"/>
  <c r="Q70" i="44"/>
  <c r="BG70" i="44"/>
  <c r="M293" i="75"/>
  <c r="AD293" i="75"/>
  <c r="AC262" i="75"/>
  <c r="AA262" i="75"/>
  <c r="AG262" i="75"/>
  <c r="AE262" i="75"/>
  <c r="V262" i="75"/>
  <c r="L262" i="75"/>
  <c r="BB262" i="75"/>
  <c r="AR262" i="75"/>
  <c r="AN262" i="75"/>
  <c r="AK262" i="75"/>
  <c r="AI262" i="75"/>
  <c r="AO262" i="75"/>
  <c r="AM262" i="75"/>
  <c r="AJ262" i="75"/>
  <c r="T262" i="75"/>
  <c r="J262" i="75"/>
  <c r="AZ262" i="75"/>
  <c r="AX262" i="75"/>
  <c r="BF262" i="75"/>
  <c r="AS262" i="75"/>
  <c r="BA262" i="75"/>
  <c r="AF262" i="75"/>
  <c r="P262" i="75"/>
  <c r="W262" i="75"/>
  <c r="AV262" i="75"/>
  <c r="AB262" i="75"/>
  <c r="O262" i="75"/>
  <c r="BE262" i="75"/>
  <c r="BD262" i="75"/>
  <c r="X262" i="75"/>
  <c r="AW262" i="75"/>
  <c r="S262" i="75"/>
  <c r="AT262" i="75"/>
  <c r="K262" i="75"/>
  <c r="N262" i="75"/>
  <c r="Q262" i="75" s="1"/>
  <c r="R262" i="75"/>
  <c r="AK266" i="75"/>
  <c r="AI266" i="75"/>
  <c r="AO266" i="75"/>
  <c r="AM266" i="75"/>
  <c r="AJ266" i="75"/>
  <c r="T266" i="75"/>
  <c r="J266" i="75"/>
  <c r="AZ266" i="75"/>
  <c r="AX266" i="75"/>
  <c r="BF266" i="75"/>
  <c r="AW266" i="75"/>
  <c r="AS266" i="75"/>
  <c r="BE266" i="75"/>
  <c r="BA266" i="75"/>
  <c r="AV266" i="75"/>
  <c r="AF266" i="75"/>
  <c r="R266" i="75"/>
  <c r="P266" i="75"/>
  <c r="K266" i="75"/>
  <c r="S266" i="75"/>
  <c r="BD266" i="75"/>
  <c r="AB266" i="75"/>
  <c r="O266" i="75"/>
  <c r="W266" i="75"/>
  <c r="N266" i="75"/>
  <c r="AT266" i="75"/>
  <c r="X266" i="75"/>
  <c r="AE266" i="75"/>
  <c r="AR266" i="75"/>
  <c r="AA266" i="75"/>
  <c r="AC266" i="75"/>
  <c r="V266" i="75"/>
  <c r="AN266" i="75"/>
  <c r="L266" i="75"/>
  <c r="AG266" i="75"/>
  <c r="BB266" i="75"/>
  <c r="F176" i="53"/>
  <c r="H176" i="53" s="1"/>
  <c r="AI176" i="53" s="1"/>
  <c r="G40" i="17"/>
  <c r="I40" i="17" s="1"/>
  <c r="J40" i="17" s="1"/>
  <c r="R40" i="17" s="1"/>
  <c r="S40" i="17" s="1"/>
  <c r="AN34" i="44"/>
  <c r="AX34" i="44"/>
  <c r="BF34" i="44"/>
  <c r="BE34" i="44"/>
  <c r="AZ34" i="44"/>
  <c r="AA34" i="44"/>
  <c r="AR34" i="44"/>
  <c r="AI34" i="44"/>
  <c r="AB34" i="44"/>
  <c r="V34" i="44"/>
  <c r="S34" i="44"/>
  <c r="AG34" i="44"/>
  <c r="AO34" i="44"/>
  <c r="AK34" i="44"/>
  <c r="K34" i="44"/>
  <c r="AF34" i="44"/>
  <c r="AC34" i="44"/>
  <c r="AS34" i="44"/>
  <c r="BB34" i="44"/>
  <c r="T34" i="44"/>
  <c r="AJ34" i="44"/>
  <c r="W34" i="44"/>
  <c r="P34" i="44"/>
  <c r="H74" i="57"/>
  <c r="Z190" i="45"/>
  <c r="AO85" i="45"/>
  <c r="AE85" i="45"/>
  <c r="K85" i="45"/>
  <c r="T85" i="45"/>
  <c r="BA85" i="45"/>
  <c r="BF85" i="45"/>
  <c r="AV85" i="45"/>
  <c r="AF85" i="45"/>
  <c r="AI85" i="45"/>
  <c r="AX85" i="45"/>
  <c r="AJ85" i="45"/>
  <c r="AK85" i="45"/>
  <c r="AA85" i="45"/>
  <c r="V85" i="45"/>
  <c r="P85" i="45"/>
  <c r="AS85" i="45"/>
  <c r="BB85" i="45"/>
  <c r="AR85" i="45"/>
  <c r="AI157" i="58"/>
  <c r="H154" i="58"/>
  <c r="AR32" i="32"/>
  <c r="S32" i="32"/>
  <c r="AM32" i="32"/>
  <c r="AW32" i="32"/>
  <c r="X32" i="32"/>
  <c r="AC32" i="32"/>
  <c r="AN32" i="32"/>
  <c r="AZ32" i="32"/>
  <c r="BD32" i="32"/>
  <c r="L32" i="32"/>
  <c r="AG32" i="32"/>
  <c r="AB32" i="32"/>
  <c r="N32" i="32"/>
  <c r="AV32" i="32"/>
  <c r="BB32" i="32"/>
  <c r="W32" i="32"/>
  <c r="J32" i="32"/>
  <c r="AO32" i="32"/>
  <c r="AO31" i="44"/>
  <c r="R31" i="44"/>
  <c r="AB31" i="44"/>
  <c r="AJ31" i="44"/>
  <c r="P31" i="44"/>
  <c r="AX31" i="44"/>
  <c r="AZ62" i="57"/>
  <c r="AT62" i="57"/>
  <c r="AJ62" i="57"/>
  <c r="AO62" i="57"/>
  <c r="AV62" i="57"/>
  <c r="AI62" i="57"/>
  <c r="N62" i="57"/>
  <c r="BA62" i="57"/>
  <c r="AF62" i="57"/>
  <c r="K62" i="57"/>
  <c r="AW62" i="57"/>
  <c r="BD62" i="57"/>
  <c r="AX62" i="57"/>
  <c r="T62" i="57"/>
  <c r="AS62" i="57"/>
  <c r="L62" i="57"/>
  <c r="AM62" i="57"/>
  <c r="BF62" i="57"/>
  <c r="AB62" i="57"/>
  <c r="AE62" i="57"/>
  <c r="X62" i="57"/>
  <c r="BB62" i="57"/>
  <c r="V62" i="57"/>
  <c r="J62" i="57"/>
  <c r="S62" i="57"/>
  <c r="AN62" i="57"/>
  <c r="O62" i="57"/>
  <c r="R62" i="57"/>
  <c r="AR62" i="57"/>
  <c r="AA62" i="57"/>
  <c r="BE62" i="57"/>
  <c r="AG62" i="57"/>
  <c r="AZ52" i="75"/>
  <c r="AE52" i="75"/>
  <c r="X52" i="75"/>
  <c r="AN52" i="75"/>
  <c r="R52" i="75"/>
  <c r="AK52" i="75"/>
  <c r="BE52" i="75"/>
  <c r="AO52" i="75"/>
  <c r="S52" i="75"/>
  <c r="AX52" i="75"/>
  <c r="AS52" i="75"/>
  <c r="BD52" i="75"/>
  <c r="O52" i="75"/>
  <c r="P52" i="75"/>
  <c r="AM52" i="75"/>
  <c r="AB52" i="75"/>
  <c r="L52" i="75"/>
  <c r="K52" i="75"/>
  <c r="AC52" i="75"/>
  <c r="BB52" i="75"/>
  <c r="AV52" i="75"/>
  <c r="AW52" i="75"/>
  <c r="T52" i="75"/>
  <c r="AI52" i="75"/>
  <c r="AA52" i="75"/>
  <c r="W52" i="75"/>
  <c r="AR52" i="75"/>
  <c r="AT52" i="75"/>
  <c r="AG52" i="75"/>
  <c r="BA52" i="75"/>
  <c r="N52" i="75"/>
  <c r="AF356" i="75"/>
  <c r="AH357" i="75"/>
  <c r="AH356" i="75" s="1"/>
  <c r="AN130" i="53"/>
  <c r="W130" i="53"/>
  <c r="V130" i="53"/>
  <c r="L130" i="53"/>
  <c r="AS130" i="53"/>
  <c r="BE130" i="53"/>
  <c r="BD130" i="53"/>
  <c r="AT130" i="53"/>
  <c r="AI130" i="53"/>
  <c r="H129" i="53"/>
  <c r="AO130" i="53"/>
  <c r="AE130" i="53"/>
  <c r="AF130" i="53"/>
  <c r="O130" i="53"/>
  <c r="R130" i="53"/>
  <c r="X130" i="53"/>
  <c r="N130" i="53"/>
  <c r="AW130" i="53"/>
  <c r="AZ130" i="53"/>
  <c r="T90" i="57"/>
  <c r="BE90" i="57"/>
  <c r="AS90" i="57"/>
  <c r="AT90" i="57"/>
  <c r="AM90" i="57"/>
  <c r="AN90" i="57"/>
  <c r="AB90" i="57"/>
  <c r="J90" i="57"/>
  <c r="O90" i="57"/>
  <c r="AC90" i="57"/>
  <c r="V90" i="57"/>
  <c r="X90" i="57"/>
  <c r="L90" i="57"/>
  <c r="AW90" i="57"/>
  <c r="BD90" i="57"/>
  <c r="AO90" i="57"/>
  <c r="AG90" i="57"/>
  <c r="AF90" i="57"/>
  <c r="AO60" i="53"/>
  <c r="AM60" i="53"/>
  <c r="AC60" i="53"/>
  <c r="AA60" i="53"/>
  <c r="R60" i="53"/>
  <c r="BA60" i="53"/>
  <c r="AI60" i="53"/>
  <c r="X60" i="53"/>
  <c r="AX60" i="53"/>
  <c r="BF60" i="53"/>
  <c r="BD60" i="53"/>
  <c r="AT60" i="53"/>
  <c r="AR60" i="53"/>
  <c r="AG60" i="53"/>
  <c r="V60" i="53"/>
  <c r="K60" i="53"/>
  <c r="T60" i="53"/>
  <c r="J60" i="53"/>
  <c r="AN60" i="53"/>
  <c r="N60" i="53"/>
  <c r="L60" i="53"/>
  <c r="O60" i="53"/>
  <c r="AV60" i="53"/>
  <c r="W60" i="53"/>
  <c r="AW60" i="53"/>
  <c r="BE60" i="53"/>
  <c r="BB60" i="53"/>
  <c r="AF60" i="53"/>
  <c r="K57" i="75"/>
  <c r="AJ57" i="75"/>
  <c r="AM57" i="75"/>
  <c r="BE57" i="75"/>
  <c r="L57" i="75"/>
  <c r="AZ57" i="75"/>
  <c r="AN57" i="75"/>
  <c r="AG57" i="75"/>
  <c r="AE57" i="75"/>
  <c r="O57" i="75"/>
  <c r="AR57" i="75"/>
  <c r="T57" i="75"/>
  <c r="AS57" i="75"/>
  <c r="BB57" i="75"/>
  <c r="AO57" i="75"/>
  <c r="AA57" i="75"/>
  <c r="AF57" i="75"/>
  <c r="J57" i="75"/>
  <c r="BF57" i="75"/>
  <c r="AB57" i="75"/>
  <c r="AW57" i="75"/>
  <c r="AK57" i="75"/>
  <c r="AX57" i="75"/>
  <c r="H55" i="75"/>
  <c r="W57" i="75"/>
  <c r="AI57" i="75"/>
  <c r="AL57" i="75" s="1"/>
  <c r="BA57" i="75"/>
  <c r="N57" i="75"/>
  <c r="AC57" i="75"/>
  <c r="AT57" i="75"/>
  <c r="P57" i="75"/>
  <c r="BD57" i="75"/>
  <c r="V57" i="75"/>
  <c r="AV57" i="75"/>
  <c r="R57" i="75"/>
  <c r="S57" i="75"/>
  <c r="R58" i="24"/>
  <c r="H56" i="24"/>
  <c r="R56" i="24" s="1"/>
  <c r="AB62" i="44"/>
  <c r="AK62" i="44"/>
  <c r="AE62" i="44"/>
  <c r="S62" i="44"/>
  <c r="X62" i="44"/>
  <c r="BF62" i="44"/>
  <c r="AF62" i="44"/>
  <c r="O62" i="44"/>
  <c r="AN62" i="44"/>
  <c r="AZ62" i="44"/>
  <c r="AT62" i="44"/>
  <c r="AJ62" i="44"/>
  <c r="AO62" i="44"/>
  <c r="AM62" i="44"/>
  <c r="W62" i="44"/>
  <c r="L62" i="44"/>
  <c r="AS62" i="44"/>
  <c r="BB62" i="44"/>
  <c r="J62" i="44"/>
  <c r="BD62" i="44"/>
  <c r="BA62" i="44"/>
  <c r="AI62" i="44"/>
  <c r="P62" i="44"/>
  <c r="K62" i="44"/>
  <c r="N62" i="44"/>
  <c r="AG62" i="44"/>
  <c r="AC62" i="44"/>
  <c r="AX62" i="44"/>
  <c r="V62" i="44"/>
  <c r="AA62" i="44"/>
  <c r="BE62" i="44"/>
  <c r="AV62" i="44"/>
  <c r="Y70" i="44"/>
  <c r="AH70" i="44"/>
  <c r="AW289" i="75"/>
  <c r="AT289" i="75"/>
  <c r="AO289" i="75"/>
  <c r="W289" i="75"/>
  <c r="AR289" i="75"/>
  <c r="AF289" i="75"/>
  <c r="AG289" i="75"/>
  <c r="AZ289" i="75"/>
  <c r="AM289" i="75"/>
  <c r="AS289" i="75"/>
  <c r="AB289" i="75"/>
  <c r="P289" i="75"/>
  <c r="S289" i="75"/>
  <c r="AN289" i="75"/>
  <c r="BD289" i="75"/>
  <c r="AE289" i="75"/>
  <c r="AX289" i="75"/>
  <c r="R289" i="75"/>
  <c r="BA289" i="75"/>
  <c r="K289" i="75"/>
  <c r="AI289" i="75"/>
  <c r="J289" i="75"/>
  <c r="X289" i="75"/>
  <c r="L289" i="75"/>
  <c r="AC289" i="75"/>
  <c r="AV289" i="75"/>
  <c r="H285" i="75"/>
  <c r="BF289" i="75"/>
  <c r="BB289" i="75"/>
  <c r="AK289" i="75"/>
  <c r="BE289" i="75"/>
  <c r="AJ289" i="75"/>
  <c r="N289" i="75"/>
  <c r="V289" i="75"/>
  <c r="O289" i="75"/>
  <c r="AA289" i="75"/>
  <c r="S69" i="44"/>
  <c r="AS69" i="44"/>
  <c r="AB69" i="44"/>
  <c r="P69" i="44"/>
  <c r="AR69" i="44"/>
  <c r="O69" i="44"/>
  <c r="AI69" i="44"/>
  <c r="L69" i="44"/>
  <c r="BF69" i="44"/>
  <c r="AF69" i="44"/>
  <c r="BB69" i="44"/>
  <c r="AM69" i="44"/>
  <c r="V69" i="44"/>
  <c r="AX69" i="44"/>
  <c r="AG69" i="44"/>
  <c r="AE69" i="44"/>
  <c r="X69" i="44"/>
  <c r="BA69" i="44"/>
  <c r="T69" i="44"/>
  <c r="BD69" i="44"/>
  <c r="AW69" i="44"/>
  <c r="N69" i="44"/>
  <c r="AN69" i="44"/>
  <c r="AO69" i="44"/>
  <c r="J69" i="44"/>
  <c r="AA69" i="44"/>
  <c r="AK69" i="44"/>
  <c r="W69" i="44"/>
  <c r="R69" i="44"/>
  <c r="AV69" i="44"/>
  <c r="AC69" i="44"/>
  <c r="AZ69" i="44"/>
  <c r="BE69" i="44"/>
  <c r="K69" i="44"/>
  <c r="AT69" i="44"/>
  <c r="AJ69" i="44"/>
  <c r="AB69" i="75"/>
  <c r="AA69" i="75"/>
  <c r="AO69" i="75"/>
  <c r="AM69" i="75"/>
  <c r="AW69" i="75"/>
  <c r="BA69" i="75"/>
  <c r="R69" i="75"/>
  <c r="T69" i="75"/>
  <c r="AE69" i="75"/>
  <c r="AG69" i="75"/>
  <c r="L69" i="75"/>
  <c r="AR69" i="75"/>
  <c r="AN69" i="75"/>
  <c r="AC69" i="75"/>
  <c r="AI69" i="75"/>
  <c r="K69" i="75"/>
  <c r="AZ69" i="75"/>
  <c r="N69" i="75"/>
  <c r="BD69" i="75"/>
  <c r="BB69" i="75"/>
  <c r="X69" i="75"/>
  <c r="J69" i="75"/>
  <c r="BE69" i="75"/>
  <c r="AV69" i="75"/>
  <c r="AK69" i="75"/>
  <c r="S69" i="75"/>
  <c r="AS69" i="75"/>
  <c r="O69" i="75"/>
  <c r="AT69" i="75"/>
  <c r="AJ69" i="75"/>
  <c r="P69" i="75"/>
  <c r="V69" i="75"/>
  <c r="BF69" i="75"/>
  <c r="W69" i="75"/>
  <c r="AF69" i="75"/>
  <c r="AB52" i="53"/>
  <c r="O52" i="53"/>
  <c r="AG52" i="53"/>
  <c r="AZ52" i="53"/>
  <c r="P52" i="53"/>
  <c r="AV52" i="53"/>
  <c r="AF52" i="53"/>
  <c r="AT52" i="53"/>
  <c r="T52" i="53"/>
  <c r="BE52" i="53"/>
  <c r="L52" i="53"/>
  <c r="R52" i="53"/>
  <c r="BA52" i="53"/>
  <c r="S52" i="53"/>
  <c r="AN52" i="53"/>
  <c r="AW52" i="53"/>
  <c r="AJ52" i="53"/>
  <c r="AX52" i="53"/>
  <c r="V52" i="53"/>
  <c r="BB52" i="53"/>
  <c r="AO52" i="53"/>
  <c r="AM52" i="53"/>
  <c r="W52" i="53"/>
  <c r="AK52" i="53"/>
  <c r="AR52" i="53"/>
  <c r="J52" i="53"/>
  <c r="AE52" i="53"/>
  <c r="AH52" i="53" s="1"/>
  <c r="AA52" i="53"/>
  <c r="BD52" i="53"/>
  <c r="AC52" i="53"/>
  <c r="AI52" i="53"/>
  <c r="N52" i="53"/>
  <c r="K90" i="75"/>
  <c r="W90" i="75"/>
  <c r="S90" i="75"/>
  <c r="O90" i="75"/>
  <c r="N90" i="75"/>
  <c r="BD90" i="75"/>
  <c r="AT90" i="75"/>
  <c r="AB90" i="75"/>
  <c r="X90" i="75"/>
  <c r="AA90" i="75"/>
  <c r="AG90" i="75"/>
  <c r="AE90" i="75"/>
  <c r="AC90" i="75"/>
  <c r="V90" i="75"/>
  <c r="L90" i="75"/>
  <c r="BB90" i="75"/>
  <c r="AR90" i="75"/>
  <c r="AN90" i="75"/>
  <c r="AS90" i="75"/>
  <c r="BA90" i="75"/>
  <c r="AV90" i="75"/>
  <c r="R90" i="75"/>
  <c r="AO90" i="75"/>
  <c r="AK90" i="75"/>
  <c r="T90" i="75"/>
  <c r="AZ90" i="75"/>
  <c r="BE29" i="57"/>
  <c r="V29" i="57"/>
  <c r="BB27" i="75"/>
  <c r="K27" i="75"/>
  <c r="AF27" i="75"/>
  <c r="AE27" i="75"/>
  <c r="BF27" i="75"/>
  <c r="BD27" i="75"/>
  <c r="AR27" i="75"/>
  <c r="T27" i="75"/>
  <c r="AX27" i="75"/>
  <c r="J27" i="75"/>
  <c r="AG27" i="75"/>
  <c r="AZ76" i="57"/>
  <c r="AV76" i="57"/>
  <c r="BF76" i="57"/>
  <c r="V76" i="57"/>
  <c r="AW76" i="57"/>
  <c r="AF76" i="57"/>
  <c r="BE76" i="57"/>
  <c r="AE76" i="57"/>
  <c r="AS76" i="57"/>
  <c r="L76" i="57"/>
  <c r="AK76" i="57"/>
  <c r="W76" i="57"/>
  <c r="AA76" i="57"/>
  <c r="J76" i="57"/>
  <c r="AC76" i="57"/>
  <c r="AG76" i="57"/>
  <c r="O76" i="57"/>
  <c r="AB76" i="57"/>
  <c r="N76" i="57"/>
  <c r="AR76" i="57"/>
  <c r="BD76" i="57"/>
  <c r="AX76" i="57"/>
  <c r="AJ76" i="57"/>
  <c r="P76" i="57"/>
  <c r="R76" i="57"/>
  <c r="BB76" i="57"/>
  <c r="AN76" i="57"/>
  <c r="AI76" i="57"/>
  <c r="AM76" i="57"/>
  <c r="T76" i="57"/>
  <c r="O34" i="44"/>
  <c r="AW34" i="44"/>
  <c r="BA34" i="44"/>
  <c r="AV34" i="44"/>
  <c r="S776" i="20"/>
  <c r="I1006" i="20"/>
  <c r="S1006" i="20" s="1"/>
  <c r="V78" i="56"/>
  <c r="BD78" i="56"/>
  <c r="L78" i="56"/>
  <c r="K78" i="56"/>
  <c r="P78" i="56"/>
  <c r="S78" i="56"/>
  <c r="BA78" i="56"/>
  <c r="AJ78" i="56"/>
  <c r="J78" i="56"/>
  <c r="AI78" i="56"/>
  <c r="AF78" i="56"/>
  <c r="O78" i="56"/>
  <c r="AN78" i="56"/>
  <c r="W78" i="56"/>
  <c r="AW78" i="56"/>
  <c r="AC78" i="56"/>
  <c r="T78" i="56"/>
  <c r="BF78" i="56"/>
  <c r="AI121" i="53"/>
  <c r="AJ121" i="53"/>
  <c r="V121" i="53"/>
  <c r="N121" i="53"/>
  <c r="K121" i="53"/>
  <c r="AZ121" i="53"/>
  <c r="BA121" i="53"/>
  <c r="AX121" i="53"/>
  <c r="AA121" i="53"/>
  <c r="BE121" i="53"/>
  <c r="AM121" i="53"/>
  <c r="AE121" i="53"/>
  <c r="AB121" i="53"/>
  <c r="P121" i="53"/>
  <c r="W121" i="53"/>
  <c r="BD121" i="53"/>
  <c r="AV121" i="53"/>
  <c r="AF121" i="53"/>
  <c r="AJ53" i="56"/>
  <c r="AG53" i="56"/>
  <c r="O53" i="56"/>
  <c r="AW53" i="56"/>
  <c r="J53" i="56"/>
  <c r="P53" i="56"/>
  <c r="L53" i="56"/>
  <c r="N53" i="56"/>
  <c r="AC53" i="56"/>
  <c r="AZ53" i="56"/>
  <c r="R53" i="56"/>
  <c r="AK53" i="56"/>
  <c r="K53" i="56"/>
  <c r="AV53" i="56"/>
  <c r="BA53" i="56"/>
  <c r="BE53" i="56"/>
  <c r="S53" i="56"/>
  <c r="W53" i="56"/>
  <c r="H49" i="56"/>
  <c r="AF53" i="56"/>
  <c r="X53" i="56"/>
  <c r="AN53" i="56"/>
  <c r="AO53" i="56"/>
  <c r="AR53" i="56"/>
  <c r="BF53" i="56"/>
  <c r="BB53" i="56"/>
  <c r="AX53" i="56"/>
  <c r="AE53" i="56"/>
  <c r="AA53" i="56"/>
  <c r="V53" i="56"/>
  <c r="BD53" i="56"/>
  <c r="AI53" i="56"/>
  <c r="AM53" i="56"/>
  <c r="T53" i="56"/>
  <c r="AT53" i="56"/>
  <c r="AS238" i="75"/>
  <c r="BF238" i="75"/>
  <c r="P238" i="75"/>
  <c r="P213" i="32"/>
  <c r="P212" i="32" s="1"/>
  <c r="AF213" i="32"/>
  <c r="AF212" i="32" s="1"/>
  <c r="V213" i="32"/>
  <c r="V212" i="32" s="1"/>
  <c r="AZ213" i="32"/>
  <c r="AZ212" i="32" s="1"/>
  <c r="AB213" i="32"/>
  <c r="AB212" i="32" s="1"/>
  <c r="X213" i="32"/>
  <c r="X212" i="32" s="1"/>
  <c r="U357" i="75"/>
  <c r="H55" i="57"/>
  <c r="W60" i="57"/>
  <c r="BA60" i="57"/>
  <c r="AW60" i="57"/>
  <c r="AZ60" i="57"/>
  <c r="V60" i="57"/>
  <c r="BB60" i="57"/>
  <c r="AK60" i="57"/>
  <c r="AS60" i="57"/>
  <c r="AJ60" i="57"/>
  <c r="AN60" i="57"/>
  <c r="X60" i="57"/>
  <c r="R60" i="57"/>
  <c r="N60" i="57"/>
  <c r="K60" i="57"/>
  <c r="AM60" i="57"/>
  <c r="P60" i="57"/>
  <c r="AA60" i="57"/>
  <c r="AG60" i="57"/>
  <c r="AM60" i="44"/>
  <c r="L60" i="44"/>
  <c r="AA60" i="44"/>
  <c r="AT60" i="44"/>
  <c r="K60" i="44"/>
  <c r="BE60" i="44"/>
  <c r="O60" i="44"/>
  <c r="AE60" i="44"/>
  <c r="AG60" i="44"/>
  <c r="BD60" i="44"/>
  <c r="W60" i="44"/>
  <c r="AR60" i="44"/>
  <c r="T60" i="44"/>
  <c r="AV60" i="44"/>
  <c r="AB60" i="44"/>
  <c r="P60" i="44"/>
  <c r="BB60" i="44"/>
  <c r="AI60" i="44"/>
  <c r="H55" i="58"/>
  <c r="V57" i="58"/>
  <c r="L57" i="58"/>
  <c r="AG57" i="58"/>
  <c r="AM57" i="58"/>
  <c r="AB57" i="58"/>
  <c r="O57" i="58"/>
  <c r="AT57" i="58"/>
  <c r="N57" i="58"/>
  <c r="AO57" i="58"/>
  <c r="AX57" i="58"/>
  <c r="AC57" i="58"/>
  <c r="AA57" i="58"/>
  <c r="S57" i="58"/>
  <c r="AZ57" i="58"/>
  <c r="T57" i="58"/>
  <c r="AJ57" i="58"/>
  <c r="K57" i="58"/>
  <c r="AI57" i="58"/>
  <c r="AE57" i="58"/>
  <c r="AW57" i="58"/>
  <c r="AN57" i="58"/>
  <c r="BE57" i="58"/>
  <c r="AF57" i="58"/>
  <c r="BA57" i="58"/>
  <c r="AV57" i="58"/>
  <c r="BF57" i="58"/>
  <c r="AS57" i="58"/>
  <c r="BD57" i="58"/>
  <c r="X57" i="58"/>
  <c r="J57" i="58"/>
  <c r="AR57" i="58"/>
  <c r="AK57" i="58"/>
  <c r="V57" i="45"/>
  <c r="AS57" i="45"/>
  <c r="AI57" i="45"/>
  <c r="AO57" i="45"/>
  <c r="AF57" i="45"/>
  <c r="T57" i="45"/>
  <c r="BB57" i="45"/>
  <c r="X57" i="45"/>
  <c r="AA57" i="45"/>
  <c r="H55" i="45"/>
  <c r="BF57" i="45"/>
  <c r="AJ57" i="45"/>
  <c r="AE57" i="45"/>
  <c r="BD57" i="45"/>
  <c r="AB57" i="45"/>
  <c r="BA57" i="45"/>
  <c r="N57" i="45"/>
  <c r="AW57" i="45"/>
  <c r="AV57" i="45"/>
  <c r="W57" i="45"/>
  <c r="R57" i="45"/>
  <c r="J57" i="45"/>
  <c r="AZ57" i="45"/>
  <c r="AT57" i="45"/>
  <c r="O57" i="45"/>
  <c r="AK57" i="45"/>
  <c r="AN57" i="45"/>
  <c r="AR57" i="45"/>
  <c r="BE57" i="45"/>
  <c r="K57" i="45"/>
  <c r="L57" i="45"/>
  <c r="P57" i="45"/>
  <c r="O297" i="75"/>
  <c r="N297" i="75"/>
  <c r="P297" i="75"/>
  <c r="AC297" i="75"/>
  <c r="AF297" i="75"/>
  <c r="BE297" i="75"/>
  <c r="J297" i="75"/>
  <c r="AM297" i="75"/>
  <c r="BD297" i="75"/>
  <c r="AB297" i="75"/>
  <c r="AV297" i="75"/>
  <c r="AS297" i="75"/>
  <c r="T297" i="75"/>
  <c r="AO297" i="75"/>
  <c r="AT297" i="75"/>
  <c r="K297" i="75"/>
  <c r="BA297" i="75"/>
  <c r="AI297" i="75"/>
  <c r="AR297" i="75"/>
  <c r="X297" i="75"/>
  <c r="AW297" i="75"/>
  <c r="AZ297" i="75"/>
  <c r="AK297" i="75"/>
  <c r="BB297" i="75"/>
  <c r="AE297" i="75"/>
  <c r="AX297" i="75"/>
  <c r="V297" i="75"/>
  <c r="BF297" i="75"/>
  <c r="AJ297" i="75"/>
  <c r="AG297" i="75"/>
  <c r="R297" i="75"/>
  <c r="AN297" i="75"/>
  <c r="L297" i="75"/>
  <c r="AA297" i="75"/>
  <c r="W297" i="75"/>
  <c r="S297" i="75"/>
  <c r="BA62" i="58"/>
  <c r="BF62" i="58"/>
  <c r="AA62" i="58"/>
  <c r="K62" i="58"/>
  <c r="BB62" i="58"/>
  <c r="AW62" i="58"/>
  <c r="X62" i="58"/>
  <c r="N62" i="58"/>
  <c r="AJ62" i="58"/>
  <c r="BD62" i="58"/>
  <c r="AC62" i="58"/>
  <c r="AB62" i="58"/>
  <c r="AN62" i="58"/>
  <c r="AS62" i="58"/>
  <c r="AE62" i="58"/>
  <c r="L62" i="58"/>
  <c r="AF62" i="58"/>
  <c r="AG62" i="58"/>
  <c r="V62" i="58"/>
  <c r="AR62" i="58"/>
  <c r="R62" i="58"/>
  <c r="AZ62" i="58"/>
  <c r="BE62" i="58"/>
  <c r="AO62" i="58"/>
  <c r="J62" i="58"/>
  <c r="AX62" i="58"/>
  <c r="W62" i="58"/>
  <c r="AP70" i="44"/>
  <c r="BC70" i="44"/>
  <c r="BD69" i="58"/>
  <c r="BA69" i="58"/>
  <c r="AJ69" i="58"/>
  <c r="V69" i="58"/>
  <c r="J69" i="58"/>
  <c r="AA69" i="58"/>
  <c r="T69" i="58"/>
  <c r="O69" i="58"/>
  <c r="AM69" i="58"/>
  <c r="AO69" i="58"/>
  <c r="AX69" i="58"/>
  <c r="N69" i="58"/>
  <c r="AR69" i="58"/>
  <c r="S69" i="58"/>
  <c r="AK69" i="58"/>
  <c r="AZ69" i="58"/>
  <c r="BF69" i="58"/>
  <c r="BE69" i="58"/>
  <c r="BB69" i="58"/>
  <c r="AF69" i="58"/>
  <c r="AC69" i="58"/>
  <c r="R69" i="58"/>
  <c r="AG69" i="58"/>
  <c r="L69" i="58"/>
  <c r="W69" i="58"/>
  <c r="AS69" i="58"/>
  <c r="P69" i="58"/>
  <c r="AW69" i="58"/>
  <c r="AV69" i="58"/>
  <c r="AI69" i="58"/>
  <c r="AN69" i="58"/>
  <c r="K69" i="45"/>
  <c r="N69" i="45"/>
  <c r="AS69" i="45"/>
  <c r="AV69" i="45"/>
  <c r="R69" i="45"/>
  <c r="AC69" i="45"/>
  <c r="X69" i="45"/>
  <c r="AG69" i="45"/>
  <c r="BD69" i="45"/>
  <c r="AT69" i="45"/>
  <c r="AM69" i="45"/>
  <c r="AF69" i="45"/>
  <c r="V69" i="45"/>
  <c r="L69" i="45"/>
  <c r="AE69" i="45"/>
  <c r="AW69" i="45"/>
  <c r="AR69" i="45"/>
  <c r="AN69" i="45"/>
  <c r="AZ69" i="45"/>
  <c r="AA69" i="45"/>
  <c r="P69" i="45"/>
  <c r="S69" i="45"/>
  <c r="W69" i="45"/>
  <c r="BE69" i="45"/>
  <c r="AJ69" i="45"/>
  <c r="T69" i="45"/>
  <c r="BB69" i="45"/>
  <c r="BA69" i="45"/>
  <c r="AX69" i="45"/>
  <c r="AK69" i="45"/>
  <c r="O69" i="45"/>
  <c r="BF69" i="45"/>
  <c r="J69" i="45"/>
  <c r="AB69" i="45"/>
  <c r="AO69" i="45"/>
  <c r="AI69" i="45"/>
  <c r="AI69" i="57"/>
  <c r="AJ69" i="57"/>
  <c r="AT69" i="57"/>
  <c r="AO69" i="57"/>
  <c r="AC69" i="57"/>
  <c r="N69" i="57"/>
  <c r="W69" i="57"/>
  <c r="BD69" i="57"/>
  <c r="AR69" i="57"/>
  <c r="J69" i="57"/>
  <c r="AV69" i="57"/>
  <c r="O69" i="57"/>
  <c r="P69" i="57"/>
  <c r="AB69" i="57"/>
  <c r="AK69" i="57"/>
  <c r="V69" i="57"/>
  <c r="BE69" i="57"/>
  <c r="AM69" i="57"/>
  <c r="BF69" i="57"/>
  <c r="R69" i="57"/>
  <c r="X69" i="57"/>
  <c r="BA69" i="57"/>
  <c r="AG69" i="57"/>
  <c r="K69" i="57"/>
  <c r="AW69" i="57"/>
  <c r="S69" i="57"/>
  <c r="AE69" i="57"/>
  <c r="AA69" i="57"/>
  <c r="AZ69" i="57"/>
  <c r="T69" i="57"/>
  <c r="AF69" i="57"/>
  <c r="BB69" i="57"/>
  <c r="AN69" i="57"/>
  <c r="L69" i="57"/>
  <c r="AS69" i="57"/>
  <c r="AX69" i="57"/>
  <c r="S52" i="57"/>
  <c r="BE52" i="57"/>
  <c r="V52" i="57"/>
  <c r="P52" i="57"/>
  <c r="AB52" i="57"/>
  <c r="AW52" i="57"/>
  <c r="AC52" i="57"/>
  <c r="K52" i="57"/>
  <c r="R52" i="57"/>
  <c r="N52" i="57"/>
  <c r="AV52" i="57"/>
  <c r="BD52" i="57"/>
  <c r="AO52" i="57"/>
  <c r="AX52" i="57"/>
  <c r="AA52" i="57"/>
  <c r="AK52" i="57"/>
  <c r="BA52" i="57"/>
  <c r="AE52" i="57"/>
  <c r="AG52" i="57"/>
  <c r="AT52" i="57"/>
  <c r="X52" i="57"/>
  <c r="O52" i="57"/>
  <c r="L52" i="57"/>
  <c r="AI52" i="57"/>
  <c r="J52" i="57"/>
  <c r="BB52" i="57"/>
  <c r="AR52" i="57"/>
  <c r="AO252" i="75"/>
  <c r="J252" i="75"/>
  <c r="AK252" i="75"/>
  <c r="AG252" i="75"/>
  <c r="BF252" i="75"/>
  <c r="AW252" i="75"/>
  <c r="P252" i="75"/>
  <c r="AT252" i="75"/>
  <c r="L252" i="75"/>
  <c r="O252" i="75"/>
  <c r="AZ252" i="75"/>
  <c r="BD252" i="75"/>
  <c r="V252" i="75"/>
  <c r="BA252" i="75"/>
  <c r="AV252" i="75"/>
  <c r="S252" i="75"/>
  <c r="X252" i="75"/>
  <c r="AR252" i="75"/>
  <c r="AJ130" i="58"/>
  <c r="AS130" i="58"/>
  <c r="J130" i="58"/>
  <c r="O130" i="58"/>
  <c r="AE130" i="58"/>
  <c r="S130" i="58"/>
  <c r="AK130" i="58"/>
  <c r="BD130" i="58"/>
  <c r="BE130" i="58"/>
  <c r="H86" i="45"/>
  <c r="AC88" i="44"/>
  <c r="AI88" i="44"/>
  <c r="AX88" i="44"/>
  <c r="BD88" i="44"/>
  <c r="L88" i="44"/>
  <c r="R88" i="44"/>
  <c r="W88" i="44"/>
  <c r="AN88" i="44"/>
  <c r="AE88" i="44"/>
  <c r="P95" i="45"/>
  <c r="AW95" i="45"/>
  <c r="AB95" i="45"/>
  <c r="AX95" i="45"/>
  <c r="AJ95" i="45"/>
  <c r="W95" i="45"/>
  <c r="AS95" i="45"/>
  <c r="BB95" i="45"/>
  <c r="V95" i="45"/>
  <c r="K127" i="44"/>
  <c r="X127" i="44"/>
  <c r="BE127" i="44"/>
  <c r="AA127" i="44"/>
  <c r="AE127" i="44"/>
  <c r="AZ127" i="44"/>
  <c r="BC127" i="44" s="1"/>
  <c r="N127" i="44"/>
  <c r="AT127" i="44"/>
  <c r="L127" i="44"/>
  <c r="H30" i="45"/>
  <c r="N83" i="58"/>
  <c r="AG83" i="58"/>
  <c r="O83" i="58"/>
  <c r="R83" i="58"/>
  <c r="W83" i="58"/>
  <c r="K83" i="58"/>
  <c r="AM83" i="58"/>
  <c r="P83" i="58"/>
  <c r="AJ83" i="58"/>
  <c r="H86" i="56"/>
  <c r="T90" i="45"/>
  <c r="AT90" i="45"/>
  <c r="AF90" i="45"/>
  <c r="AZ90" i="45"/>
  <c r="S90" i="45"/>
  <c r="N90" i="45"/>
  <c r="AN90" i="45"/>
  <c r="BF90" i="45"/>
  <c r="W90" i="45"/>
  <c r="BA90" i="56"/>
  <c r="AX90" i="56"/>
  <c r="AR90" i="56"/>
  <c r="BB90" i="56"/>
  <c r="N90" i="56"/>
  <c r="X90" i="56"/>
  <c r="S90" i="56"/>
  <c r="AA90" i="56"/>
  <c r="AK90" i="56"/>
  <c r="AM133" i="32"/>
  <c r="AJ133" i="32"/>
  <c r="AR133" i="32"/>
  <c r="V133" i="32"/>
  <c r="AI133" i="32"/>
  <c r="AT133" i="32"/>
  <c r="BF133" i="32"/>
  <c r="L133" i="32"/>
  <c r="K133" i="32"/>
  <c r="AW162" i="32"/>
  <c r="BD162" i="32"/>
  <c r="S162" i="32"/>
  <c r="L162" i="32"/>
  <c r="AN162" i="32"/>
  <c r="BB162" i="32"/>
  <c r="X162" i="32"/>
  <c r="AM162" i="32"/>
  <c r="AR162" i="32"/>
  <c r="BB90" i="32"/>
  <c r="AV90" i="32"/>
  <c r="AG90" i="32"/>
  <c r="AF90" i="32"/>
  <c r="AO90" i="32"/>
  <c r="AT90" i="32"/>
  <c r="V90" i="32"/>
  <c r="AE90" i="32"/>
  <c r="AB90" i="32"/>
  <c r="BF95" i="56"/>
  <c r="BB95" i="56"/>
  <c r="AK95" i="56"/>
  <c r="S95" i="56"/>
  <c r="O95" i="56"/>
  <c r="R95" i="56"/>
  <c r="AI95" i="56"/>
  <c r="AX95" i="56"/>
  <c r="AV95" i="56"/>
  <c r="K130" i="56"/>
  <c r="P130" i="56"/>
  <c r="BA130" i="56"/>
  <c r="R130" i="56"/>
  <c r="BB130" i="56"/>
  <c r="X130" i="56"/>
  <c r="AF130" i="56"/>
  <c r="AW130" i="56"/>
  <c r="AK130" i="56"/>
  <c r="AR32" i="45"/>
  <c r="BD32" i="45"/>
  <c r="S32" i="45"/>
  <c r="R32" i="45"/>
  <c r="AI32" i="45"/>
  <c r="V32" i="45"/>
  <c r="AM32" i="45"/>
  <c r="BA32" i="45"/>
  <c r="AW32" i="45"/>
  <c r="P84" i="45"/>
  <c r="T84" i="45"/>
  <c r="AE84" i="45"/>
  <c r="AF84" i="45"/>
  <c r="AS84" i="45"/>
  <c r="AX84" i="45"/>
  <c r="BB84" i="45"/>
  <c r="BD84" i="45"/>
  <c r="K84" i="45"/>
  <c r="AN138" i="32"/>
  <c r="AW138" i="32"/>
  <c r="J138" i="32"/>
  <c r="AB138" i="32"/>
  <c r="AO138" i="32"/>
  <c r="W138" i="32"/>
  <c r="BB138" i="32"/>
  <c r="BF138" i="32"/>
  <c r="P138" i="32"/>
  <c r="AC213" i="32"/>
  <c r="AR356" i="75"/>
  <c r="R356" i="75"/>
  <c r="S60" i="44"/>
  <c r="AZ60" i="44"/>
  <c r="AN60" i="44"/>
  <c r="AX60" i="44"/>
  <c r="H292" i="75"/>
  <c r="W252" i="75"/>
  <c r="AS252" i="75"/>
  <c r="AB252" i="75"/>
  <c r="AJ252" i="75"/>
  <c r="BE60" i="57"/>
  <c r="S60" i="57"/>
  <c r="AB60" i="57"/>
  <c r="AE60" i="57"/>
  <c r="AJ52" i="57"/>
  <c r="AN52" i="57"/>
  <c r="AF52" i="57"/>
  <c r="T62" i="58"/>
  <c r="AK62" i="58"/>
  <c r="AM62" i="58"/>
  <c r="AT69" i="58"/>
  <c r="K69" i="58"/>
  <c r="BB57" i="58"/>
  <c r="AC57" i="45"/>
  <c r="AJ202" i="75"/>
  <c r="AT202" i="75"/>
  <c r="AS202" i="75"/>
  <c r="AE202" i="75"/>
  <c r="AG202" i="75"/>
  <c r="AB202" i="75"/>
  <c r="S202" i="75"/>
  <c r="AN202" i="75"/>
  <c r="AZ202" i="75"/>
  <c r="R202" i="75"/>
  <c r="AO202" i="75"/>
  <c r="N202" i="75"/>
  <c r="AA202" i="75"/>
  <c r="AK202" i="75"/>
  <c r="X202" i="75"/>
  <c r="O202" i="75"/>
  <c r="W202" i="75"/>
  <c r="BB202" i="75"/>
  <c r="V99" i="58"/>
  <c r="AG99" i="58"/>
  <c r="BB99" i="58"/>
  <c r="AW99" i="58"/>
  <c r="BD99" i="58"/>
  <c r="AA99" i="58"/>
  <c r="K99" i="58"/>
  <c r="BF99" i="58"/>
  <c r="J99" i="58"/>
  <c r="AR99" i="58"/>
  <c r="AF99" i="58"/>
  <c r="AM220" i="75"/>
  <c r="AX220" i="75"/>
  <c r="BB220" i="75"/>
  <c r="AF220" i="75"/>
  <c r="AE220" i="75"/>
  <c r="AI220" i="75"/>
  <c r="K220" i="75"/>
  <c r="AN220" i="75"/>
  <c r="R220" i="75"/>
  <c r="O220" i="75"/>
  <c r="T220" i="75"/>
  <c r="BE220" i="75"/>
  <c r="AB220" i="75"/>
  <c r="W220" i="75"/>
  <c r="T311" i="75"/>
  <c r="AJ311" i="75"/>
  <c r="AG311" i="75"/>
  <c r="AW311" i="75"/>
  <c r="K311" i="75"/>
  <c r="BF311" i="75"/>
  <c r="AI311" i="75"/>
  <c r="N311" i="75"/>
  <c r="AR311" i="75"/>
  <c r="J311" i="75"/>
  <c r="AE311" i="75"/>
  <c r="AT311" i="75"/>
  <c r="BB311" i="75"/>
  <c r="AF311" i="75"/>
  <c r="AV311" i="75"/>
  <c r="AO311" i="75"/>
  <c r="BA311" i="75"/>
  <c r="V311" i="75"/>
  <c r="AG138" i="45"/>
  <c r="J138" i="45"/>
  <c r="AA138" i="45"/>
  <c r="AI138" i="45"/>
  <c r="AT138" i="45"/>
  <c r="BB138" i="45"/>
  <c r="V138" i="45"/>
  <c r="AJ138" i="45"/>
  <c r="W138" i="45"/>
  <c r="BE138" i="45"/>
  <c r="AN138" i="45"/>
  <c r="AV138" i="45"/>
  <c r="BA138" i="45"/>
  <c r="O138" i="45"/>
  <c r="AZ138" i="45"/>
  <c r="X138" i="45"/>
  <c r="AO138" i="45"/>
  <c r="AK138" i="45"/>
  <c r="S138" i="45"/>
  <c r="AE138" i="45"/>
  <c r="AM138" i="45"/>
  <c r="K138" i="45"/>
  <c r="H136" i="45"/>
  <c r="AW138" i="45"/>
  <c r="P26" i="56"/>
  <c r="AG26" i="56"/>
  <c r="V26" i="56"/>
  <c r="AX26" i="56"/>
  <c r="AV26" i="56"/>
  <c r="AB26" i="56"/>
  <c r="O26" i="56"/>
  <c r="BF26" i="56"/>
  <c r="AZ26" i="56"/>
  <c r="BB26" i="56"/>
  <c r="AK26" i="56"/>
  <c r="AC26" i="56"/>
  <c r="AI26" i="58"/>
  <c r="P26" i="58"/>
  <c r="V26" i="58"/>
  <c r="AC26" i="58"/>
  <c r="AM26" i="58"/>
  <c r="AN26" i="58"/>
  <c r="AJ26" i="58"/>
  <c r="AR15" i="56"/>
  <c r="AM15" i="56"/>
  <c r="X15" i="56"/>
  <c r="AF15" i="56"/>
  <c r="AG15" i="56"/>
  <c r="AE15" i="56"/>
  <c r="AT15" i="56"/>
  <c r="T15" i="56"/>
  <c r="AI15" i="56"/>
  <c r="L15" i="56"/>
  <c r="BA15" i="56"/>
  <c r="AA15" i="56"/>
  <c r="O15" i="56"/>
  <c r="BF15" i="56"/>
  <c r="N15" i="56"/>
  <c r="AV15" i="56"/>
  <c r="BB15" i="56"/>
  <c r="BE15" i="56"/>
  <c r="AB15" i="32"/>
  <c r="K15" i="32"/>
  <c r="AJ15" i="32"/>
  <c r="R15" i="32"/>
  <c r="AX15" i="32"/>
  <c r="T15" i="32"/>
  <c r="BF15" i="32"/>
  <c r="AI15" i="32"/>
  <c r="AI156" i="53"/>
  <c r="AX156" i="53"/>
  <c r="AG149" i="45"/>
  <c r="AJ149" i="45"/>
  <c r="S149" i="45"/>
  <c r="L149" i="45"/>
  <c r="AS149" i="45"/>
  <c r="AI149" i="45"/>
  <c r="W149" i="45"/>
  <c r="BA149" i="45"/>
  <c r="AW149" i="45"/>
  <c r="AX149" i="45"/>
  <c r="AM149" i="45"/>
  <c r="AF149" i="45"/>
  <c r="O149" i="45"/>
  <c r="R149" i="45"/>
  <c r="J149" i="45"/>
  <c r="AV149" i="45"/>
  <c r="AC149" i="45"/>
  <c r="AE149" i="45"/>
  <c r="BE149" i="45"/>
  <c r="AK149" i="45"/>
  <c r="AT149" i="45"/>
  <c r="V149" i="45"/>
  <c r="AO149" i="45"/>
  <c r="X149" i="45"/>
  <c r="BB149" i="45"/>
  <c r="T149" i="45"/>
  <c r="P149" i="45"/>
  <c r="AZ149" i="45"/>
  <c r="X151" i="32"/>
  <c r="N151" i="32"/>
  <c r="AT151" i="32"/>
  <c r="AS151" i="32"/>
  <c r="AX151" i="32"/>
  <c r="AK151" i="32"/>
  <c r="K151" i="32"/>
  <c r="AM151" i="32"/>
  <c r="P151" i="32"/>
  <c r="AO151" i="32"/>
  <c r="AE151" i="32"/>
  <c r="S151" i="32"/>
  <c r="L151" i="32"/>
  <c r="AZ151" i="32"/>
  <c r="W151" i="32"/>
  <c r="BB151" i="32"/>
  <c r="T151" i="32"/>
  <c r="AB151" i="32"/>
  <c r="BE151" i="32"/>
  <c r="AC151" i="32"/>
  <c r="R151" i="32"/>
  <c r="AA151" i="32"/>
  <c r="BD151" i="32"/>
  <c r="BF151" i="32"/>
  <c r="AF151" i="32"/>
  <c r="AG151" i="32"/>
  <c r="AR151" i="32"/>
  <c r="AW151" i="32"/>
  <c r="K130" i="58"/>
  <c r="L130" i="58"/>
  <c r="AG130" i="58"/>
  <c r="N130" i="58"/>
  <c r="AT130" i="58"/>
  <c r="T130" i="58"/>
  <c r="AF130" i="58"/>
  <c r="W130" i="58"/>
  <c r="H92" i="56"/>
  <c r="T88" i="44"/>
  <c r="K88" i="44"/>
  <c r="AB88" i="44"/>
  <c r="AG88" i="44"/>
  <c r="AM88" i="44"/>
  <c r="BB88" i="44"/>
  <c r="BC88" i="44" s="1"/>
  <c r="AS88" i="44"/>
  <c r="P88" i="44"/>
  <c r="AZ95" i="45"/>
  <c r="K95" i="45"/>
  <c r="L95" i="45"/>
  <c r="S95" i="45"/>
  <c r="AE95" i="45"/>
  <c r="BF95" i="45"/>
  <c r="AR95" i="45"/>
  <c r="AC95" i="45"/>
  <c r="AF127" i="44"/>
  <c r="AJ127" i="44"/>
  <c r="O127" i="44"/>
  <c r="AG127" i="44"/>
  <c r="AO127" i="44"/>
  <c r="AI127" i="44"/>
  <c r="BD127" i="44"/>
  <c r="J127" i="44"/>
  <c r="V127" i="44"/>
  <c r="BF83" i="58"/>
  <c r="AZ83" i="58"/>
  <c r="AX83" i="58"/>
  <c r="L83" i="58"/>
  <c r="AV83" i="58"/>
  <c r="AK83" i="58"/>
  <c r="AB83" i="58"/>
  <c r="AO83" i="58"/>
  <c r="J83" i="58"/>
  <c r="AS90" i="45"/>
  <c r="L90" i="45"/>
  <c r="AW90" i="45"/>
  <c r="AB90" i="45"/>
  <c r="AK90" i="45"/>
  <c r="BA90" i="45"/>
  <c r="V90" i="45"/>
  <c r="AM90" i="45"/>
  <c r="AE90" i="56"/>
  <c r="AH90" i="56" s="1"/>
  <c r="AO90" i="56"/>
  <c r="AI90" i="56"/>
  <c r="AW90" i="56"/>
  <c r="AV90" i="56"/>
  <c r="BF90" i="56"/>
  <c r="R90" i="56"/>
  <c r="O90" i="56"/>
  <c r="AN133" i="32"/>
  <c r="BB133" i="32"/>
  <c r="J133" i="32"/>
  <c r="W133" i="32"/>
  <c r="N133" i="32"/>
  <c r="AE133" i="32"/>
  <c r="AO133" i="32"/>
  <c r="AF133" i="32"/>
  <c r="T162" i="32"/>
  <c r="V162" i="32"/>
  <c r="K162" i="32"/>
  <c r="AJ162" i="32"/>
  <c r="AZ162" i="32"/>
  <c r="R162" i="32"/>
  <c r="AC162" i="32"/>
  <c r="BF162" i="32"/>
  <c r="H86" i="32"/>
  <c r="R90" i="32"/>
  <c r="W90" i="32"/>
  <c r="AS90" i="32"/>
  <c r="BA90" i="32"/>
  <c r="J90" i="32"/>
  <c r="S90" i="32"/>
  <c r="L90" i="32"/>
  <c r="AX90" i="32"/>
  <c r="AZ95" i="56"/>
  <c r="J95" i="56"/>
  <c r="BE95" i="56"/>
  <c r="BD95" i="56"/>
  <c r="AF95" i="56"/>
  <c r="L95" i="56"/>
  <c r="P95" i="56"/>
  <c r="V95" i="56"/>
  <c r="AV130" i="56"/>
  <c r="S130" i="56"/>
  <c r="W130" i="56"/>
  <c r="AZ130" i="56"/>
  <c r="AN130" i="56"/>
  <c r="BF130" i="56"/>
  <c r="J130" i="56"/>
  <c r="O130" i="56"/>
  <c r="AJ32" i="45"/>
  <c r="BE32" i="45"/>
  <c r="AV32" i="45"/>
  <c r="BF32" i="45"/>
  <c r="J32" i="45"/>
  <c r="O32" i="45"/>
  <c r="AA32" i="45"/>
  <c r="AB32" i="45"/>
  <c r="BF84" i="45"/>
  <c r="S84" i="45"/>
  <c r="V84" i="45"/>
  <c r="AC84" i="45"/>
  <c r="AG84" i="45"/>
  <c r="AN84" i="45"/>
  <c r="BA84" i="45"/>
  <c r="AW84" i="45"/>
  <c r="BE138" i="32"/>
  <c r="R138" i="32"/>
  <c r="AT138" i="32"/>
  <c r="AG138" i="32"/>
  <c r="AF138" i="32"/>
  <c r="T138" i="32"/>
  <c r="AV138" i="32"/>
  <c r="V138" i="32"/>
  <c r="AW213" i="32"/>
  <c r="AW212" i="32" s="1"/>
  <c r="U196" i="56"/>
  <c r="AO60" i="44"/>
  <c r="X60" i="44"/>
  <c r="R60" i="44"/>
  <c r="AK60" i="44"/>
  <c r="AC252" i="75"/>
  <c r="R252" i="75"/>
  <c r="AN252" i="75"/>
  <c r="K252" i="75"/>
  <c r="AI252" i="75"/>
  <c r="O60" i="57"/>
  <c r="J60" i="57"/>
  <c r="AX60" i="57"/>
  <c r="AT60" i="57"/>
  <c r="BF60" i="57"/>
  <c r="AS52" i="57"/>
  <c r="AM52" i="57"/>
  <c r="AI62" i="58"/>
  <c r="P62" i="58"/>
  <c r="AB69" i="58"/>
  <c r="BE85" i="75"/>
  <c r="AR85" i="75"/>
  <c r="AN85" i="75"/>
  <c r="V85" i="75"/>
  <c r="L85" i="75"/>
  <c r="BB85" i="75"/>
  <c r="BA85" i="75"/>
  <c r="AW85" i="75"/>
  <c r="AS85" i="75"/>
  <c r="J85" i="75"/>
  <c r="AZ85" i="75"/>
  <c r="AX85" i="75"/>
  <c r="AJ85" i="75"/>
  <c r="T85" i="75"/>
  <c r="S85" i="75"/>
  <c r="O85" i="75"/>
  <c r="K85" i="75"/>
  <c r="W85" i="75"/>
  <c r="W57" i="58"/>
  <c r="S57" i="45"/>
  <c r="AA51" i="53"/>
  <c r="AV51" i="53"/>
  <c r="BF51" i="53"/>
  <c r="AJ51" i="53"/>
  <c r="AW51" i="53"/>
  <c r="BA159" i="32"/>
  <c r="AB159" i="32"/>
  <c r="AK159" i="32"/>
  <c r="AG159" i="32"/>
  <c r="AV159" i="32"/>
  <c r="AI185" i="58"/>
  <c r="AI184" i="58" s="1"/>
  <c r="R185" i="45"/>
  <c r="R184" i="45" s="1"/>
  <c r="AE185" i="45"/>
  <c r="AE184" i="45" s="1"/>
  <c r="AM309" i="75"/>
  <c r="L309" i="75"/>
  <c r="BF309" i="75"/>
  <c r="V309" i="75"/>
  <c r="AX309" i="75"/>
  <c r="AF309" i="75"/>
  <c r="AR309" i="75"/>
  <c r="AW309" i="75"/>
  <c r="K309" i="75"/>
  <c r="AC143" i="32"/>
  <c r="AR143" i="32"/>
  <c r="X143" i="32"/>
  <c r="W143" i="32"/>
  <c r="T143" i="32"/>
  <c r="AO143" i="32"/>
  <c r="AX143" i="32"/>
  <c r="AS143" i="32"/>
  <c r="AF143" i="32"/>
  <c r="X29" i="75"/>
  <c r="V29" i="75"/>
  <c r="AZ29" i="32"/>
  <c r="BE29" i="32"/>
  <c r="BA29" i="32"/>
  <c r="K29" i="32"/>
  <c r="N29" i="32"/>
  <c r="AK29" i="32"/>
  <c r="AW29" i="32"/>
  <c r="AE151" i="75"/>
  <c r="BB151" i="75"/>
  <c r="AJ151" i="75"/>
  <c r="AV151" i="75"/>
  <c r="AM151" i="75"/>
  <c r="AZ151" i="75"/>
  <c r="AC151" i="75"/>
  <c r="BF151" i="75"/>
  <c r="T151" i="75"/>
  <c r="W151" i="75"/>
  <c r="N151" i="75"/>
  <c r="AT151" i="75"/>
  <c r="L151" i="75"/>
  <c r="AF151" i="75"/>
  <c r="BA151" i="75"/>
  <c r="X151" i="75"/>
  <c r="R151" i="75"/>
  <c r="U151" i="75" s="1"/>
  <c r="AS151" i="75"/>
  <c r="V76" i="53"/>
  <c r="AG76" i="53"/>
  <c r="AO76" i="53"/>
  <c r="J185" i="57"/>
  <c r="J184" i="57" s="1"/>
  <c r="AE106" i="58"/>
  <c r="L106" i="58"/>
  <c r="AW106" i="58"/>
  <c r="AZ106" i="58"/>
  <c r="J106" i="58"/>
  <c r="BD106" i="58"/>
  <c r="AM106" i="58"/>
  <c r="T106" i="58"/>
  <c r="AT106" i="58"/>
  <c r="AF106" i="58"/>
  <c r="AF156" i="45"/>
  <c r="AM156" i="45"/>
  <c r="AG156" i="45"/>
  <c r="AA156" i="45"/>
  <c r="R156" i="45"/>
  <c r="AV156" i="45"/>
  <c r="AI156" i="45"/>
  <c r="AS156" i="45"/>
  <c r="AW156" i="45"/>
  <c r="AT156" i="45"/>
  <c r="BA156" i="45"/>
  <c r="AN156" i="45"/>
  <c r="AB156" i="45"/>
  <c r="AK156" i="45"/>
  <c r="T156" i="45"/>
  <c r="AZ156" i="45"/>
  <c r="L156" i="45"/>
  <c r="P156" i="45"/>
  <c r="AT81" i="75"/>
  <c r="AC81" i="75"/>
  <c r="AM81" i="75"/>
  <c r="V81" i="75"/>
  <c r="AW81" i="75"/>
  <c r="AX81" i="75"/>
  <c r="O81" i="75"/>
  <c r="AO81" i="75"/>
  <c r="R81" i="75"/>
  <c r="AG81" i="75"/>
  <c r="AI81" i="75"/>
  <c r="BE81" i="75"/>
  <c r="L81" i="75"/>
  <c r="AS81" i="75"/>
  <c r="AJ81" i="75"/>
  <c r="K81" i="75"/>
  <c r="AF81" i="75"/>
  <c r="AR81" i="75"/>
  <c r="J81" i="75"/>
  <c r="W81" i="75"/>
  <c r="AB81" i="75"/>
  <c r="X81" i="75"/>
  <c r="AN81" i="75"/>
  <c r="AZ81" i="75"/>
  <c r="AA219" i="75"/>
  <c r="J219" i="75"/>
  <c r="BF219" i="75"/>
  <c r="V219" i="75"/>
  <c r="AR219" i="75"/>
  <c r="AO219" i="75"/>
  <c r="P219" i="75"/>
  <c r="BE219" i="75"/>
  <c r="AC219" i="75"/>
  <c r="AG219" i="75"/>
  <c r="AZ219" i="75"/>
  <c r="AS219" i="75"/>
  <c r="S219" i="75"/>
  <c r="AJ219" i="75"/>
  <c r="AW219" i="75"/>
  <c r="N219" i="75"/>
  <c r="AT219" i="75"/>
  <c r="BB219" i="75"/>
  <c r="AF149" i="57"/>
  <c r="O149" i="57"/>
  <c r="R149" i="57"/>
  <c r="P149" i="57"/>
  <c r="BD149" i="57"/>
  <c r="AI149" i="57"/>
  <c r="AM149" i="57"/>
  <c r="AC149" i="57"/>
  <c r="AG149" i="57"/>
  <c r="AK149" i="57"/>
  <c r="AA149" i="57"/>
  <c r="AN149" i="57"/>
  <c r="W149" i="57"/>
  <c r="V149" i="57"/>
  <c r="J149" i="57"/>
  <c r="N149" i="57"/>
  <c r="AB149" i="57"/>
  <c r="S149" i="57"/>
  <c r="BA149" i="58"/>
  <c r="BF149" i="58"/>
  <c r="AI149" i="58"/>
  <c r="AC149" i="58"/>
  <c r="AA149" i="58"/>
  <c r="N149" i="58"/>
  <c r="BE149" i="58"/>
  <c r="AR149" i="58"/>
  <c r="L149" i="58"/>
  <c r="T149" i="58"/>
  <c r="W149" i="58"/>
  <c r="AZ149" i="58"/>
  <c r="AT149" i="58"/>
  <c r="AS149" i="58"/>
  <c r="AM149" i="58"/>
  <c r="AJ149" i="58"/>
  <c r="AK149" i="58"/>
  <c r="BD149" i="58"/>
  <c r="AF151" i="53"/>
  <c r="T151" i="53"/>
  <c r="J151" i="53"/>
  <c r="W151" i="53"/>
  <c r="BD151" i="53"/>
  <c r="AB151" i="53"/>
  <c r="BF151" i="53"/>
  <c r="BE151" i="53"/>
  <c r="S151" i="53"/>
  <c r="AK151" i="53"/>
  <c r="AA151" i="53"/>
  <c r="AN151" i="53"/>
  <c r="X151" i="53"/>
  <c r="N151" i="53"/>
  <c r="AR151" i="53"/>
  <c r="AJ151" i="53"/>
  <c r="AM151" i="53"/>
  <c r="AW151" i="53"/>
  <c r="R150" i="58"/>
  <c r="BF150" i="58"/>
  <c r="AW120" i="75"/>
  <c r="BD120" i="75"/>
  <c r="V120" i="75"/>
  <c r="AM120" i="75"/>
  <c r="AT120" i="75"/>
  <c r="L120" i="75"/>
  <c r="AZ247" i="75"/>
  <c r="AC247" i="75"/>
  <c r="AF247" i="75"/>
  <c r="P247" i="75"/>
  <c r="AK247" i="75"/>
  <c r="S247" i="75"/>
  <c r="AB247" i="75"/>
  <c r="BA247" i="75"/>
  <c r="AN247" i="75"/>
  <c r="AX247" i="75"/>
  <c r="AA247" i="75"/>
  <c r="K247" i="75"/>
  <c r="BF247" i="75"/>
  <c r="AI247" i="75"/>
  <c r="W247" i="75"/>
  <c r="X247" i="75"/>
  <c r="AW247" i="75"/>
  <c r="O247" i="75"/>
  <c r="AH193" i="32"/>
  <c r="H136" i="32"/>
  <c r="AR99" i="44"/>
  <c r="AE99" i="44"/>
  <c r="P99" i="44"/>
  <c r="AC99" i="44"/>
  <c r="R99" i="44"/>
  <c r="BD99" i="44"/>
  <c r="AC53" i="57"/>
  <c r="L53" i="57"/>
  <c r="BD54" i="57"/>
  <c r="W54" i="57"/>
  <c r="R54" i="57"/>
  <c r="J54" i="57"/>
  <c r="AF54" i="57"/>
  <c r="S54" i="57"/>
  <c r="AG54" i="57"/>
  <c r="T54" i="57"/>
  <c r="P150" i="57"/>
  <c r="AV150" i="57"/>
  <c r="AA150" i="57"/>
  <c r="AF150" i="57"/>
  <c r="X150" i="57"/>
  <c r="AZ150" i="57"/>
  <c r="AC150" i="57"/>
  <c r="O150" i="57"/>
  <c r="AO150" i="57"/>
  <c r="AM150" i="57"/>
  <c r="K150" i="57"/>
  <c r="T150" i="57"/>
  <c r="R150" i="57"/>
  <c r="AT150" i="57"/>
  <c r="N150" i="57"/>
  <c r="AL193" i="45"/>
  <c r="AU194" i="45"/>
  <c r="BG196" i="57"/>
  <c r="H142" i="75"/>
  <c r="H142" i="57"/>
  <c r="H142" i="58"/>
  <c r="AY193" i="32"/>
  <c r="P69" i="53"/>
  <c r="AI69" i="53"/>
  <c r="AF69" i="53"/>
  <c r="AL189" i="44"/>
  <c r="AH189" i="44"/>
  <c r="Y189" i="44"/>
  <c r="AP189" i="44"/>
  <c r="AV72" i="32"/>
  <c r="P72" i="32"/>
  <c r="AK72" i="32"/>
  <c r="BA72" i="32"/>
  <c r="AJ72" i="32"/>
  <c r="BB72" i="32"/>
  <c r="T72" i="32"/>
  <c r="AM72" i="32"/>
  <c r="O72" i="32"/>
  <c r="AG72" i="32"/>
  <c r="S72" i="32"/>
  <c r="V72" i="32"/>
  <c r="AX72" i="32"/>
  <c r="N72" i="32"/>
  <c r="AE72" i="32"/>
  <c r="BE72" i="32"/>
  <c r="AN72" i="32"/>
  <c r="X72" i="32"/>
  <c r="BF72" i="32"/>
  <c r="AR72" i="32"/>
  <c r="L72" i="32"/>
  <c r="AB72" i="32"/>
  <c r="AZ72" i="32"/>
  <c r="AC72" i="32"/>
  <c r="AO72" i="32"/>
  <c r="J72" i="32"/>
  <c r="AI72" i="32"/>
  <c r="AT72" i="32"/>
  <c r="AA72" i="32"/>
  <c r="W72" i="32"/>
  <c r="BD72" i="32"/>
  <c r="R72" i="32"/>
  <c r="AF72" i="32"/>
  <c r="AW72" i="32"/>
  <c r="K72" i="32"/>
  <c r="AS72" i="32"/>
  <c r="H55" i="44"/>
  <c r="AF296" i="75"/>
  <c r="N296" i="75"/>
  <c r="K296" i="75"/>
  <c r="R296" i="75"/>
  <c r="T296" i="75"/>
  <c r="AI296" i="75"/>
  <c r="BB296" i="75"/>
  <c r="AG296" i="75"/>
  <c r="AS296" i="75"/>
  <c r="W296" i="75"/>
  <c r="O296" i="75"/>
  <c r="AB296" i="75"/>
  <c r="AV296" i="75"/>
  <c r="AX296" i="75"/>
  <c r="AJ296" i="75"/>
  <c r="AK296" i="75"/>
  <c r="L296" i="75"/>
  <c r="AA296" i="75"/>
  <c r="X296" i="75"/>
  <c r="J296" i="75"/>
  <c r="AR296" i="75"/>
  <c r="BD296" i="75"/>
  <c r="AM296" i="75"/>
  <c r="V296" i="75"/>
  <c r="AZ296" i="75"/>
  <c r="AE296" i="75"/>
  <c r="AT296" i="75"/>
  <c r="AO296" i="75"/>
  <c r="S296" i="75"/>
  <c r="AN296" i="75"/>
  <c r="BE296" i="75"/>
  <c r="AW296" i="75"/>
  <c r="AV69" i="32"/>
  <c r="W69" i="32"/>
  <c r="BB69" i="32"/>
  <c r="R69" i="32"/>
  <c r="K69" i="32"/>
  <c r="AO69" i="32"/>
  <c r="AI69" i="32"/>
  <c r="AZ69" i="32"/>
  <c r="P69" i="32"/>
  <c r="T69" i="32"/>
  <c r="AM69" i="32"/>
  <c r="V69" i="32"/>
  <c r="BE69" i="32"/>
  <c r="BD69" i="32"/>
  <c r="X69" i="32"/>
  <c r="AS69" i="32"/>
  <c r="AG69" i="32"/>
  <c r="AW69" i="32"/>
  <c r="AA69" i="32"/>
  <c r="AK69" i="32"/>
  <c r="N69" i="32"/>
  <c r="S69" i="32"/>
  <c r="AN69" i="32"/>
  <c r="AF69" i="32"/>
  <c r="AT69" i="32"/>
  <c r="L69" i="32"/>
  <c r="AX69" i="32"/>
  <c r="BA69" i="32"/>
  <c r="AJ69" i="32"/>
  <c r="J69" i="32"/>
  <c r="AC69" i="32"/>
  <c r="AR69" i="32"/>
  <c r="BF69" i="32"/>
  <c r="AB69" i="32"/>
  <c r="O69" i="32"/>
  <c r="AE69" i="32"/>
  <c r="BB156" i="53"/>
  <c r="AS156" i="53"/>
  <c r="V156" i="53"/>
  <c r="BD156" i="53"/>
  <c r="AZ156" i="53"/>
  <c r="AN156" i="53"/>
  <c r="BF156" i="53"/>
  <c r="R156" i="53"/>
  <c r="AG156" i="53"/>
  <c r="AJ156" i="53"/>
  <c r="T156" i="53"/>
  <c r="AB156" i="53"/>
  <c r="AR156" i="53"/>
  <c r="AM156" i="53"/>
  <c r="L156" i="53"/>
  <c r="AW156" i="53"/>
  <c r="AO156" i="53"/>
  <c r="AC156" i="53"/>
  <c r="AT156" i="53"/>
  <c r="AK156" i="53"/>
  <c r="S156" i="53"/>
  <c r="W156" i="53"/>
  <c r="O156" i="53"/>
  <c r="AV156" i="53"/>
  <c r="BA156" i="53"/>
  <c r="BE156" i="53"/>
  <c r="X156" i="53"/>
  <c r="K156" i="53"/>
  <c r="BA144" i="53"/>
  <c r="AR144" i="53"/>
  <c r="AE144" i="53"/>
  <c r="X144" i="53"/>
  <c r="AW144" i="53"/>
  <c r="R144" i="53"/>
  <c r="BD144" i="53"/>
  <c r="AO144" i="53"/>
  <c r="K144" i="53"/>
  <c r="AI144" i="53"/>
  <c r="P144" i="53"/>
  <c r="BB144" i="53"/>
  <c r="AB144" i="53"/>
  <c r="AV144" i="53"/>
  <c r="AG144" i="53"/>
  <c r="O144" i="53"/>
  <c r="BE144" i="53"/>
  <c r="AT144" i="53"/>
  <c r="AF144" i="53"/>
  <c r="J144" i="53"/>
  <c r="AS144" i="53"/>
  <c r="AA144" i="53"/>
  <c r="AK144" i="53"/>
  <c r="L144" i="53"/>
  <c r="AM144" i="53"/>
  <c r="AC144" i="53"/>
  <c r="AX144" i="53"/>
  <c r="P76" i="53"/>
  <c r="J76" i="53"/>
  <c r="AK76" i="53"/>
  <c r="S76" i="53"/>
  <c r="T76" i="53"/>
  <c r="AM76" i="53"/>
  <c r="AE76" i="53"/>
  <c r="BF76" i="53"/>
  <c r="AR76" i="53"/>
  <c r="AV76" i="53"/>
  <c r="AC76" i="53"/>
  <c r="AB76" i="53"/>
  <c r="BE76" i="53"/>
  <c r="AW76" i="53"/>
  <c r="AT76" i="53"/>
  <c r="BD76" i="53"/>
  <c r="BA76" i="53"/>
  <c r="AX76" i="53"/>
  <c r="AY76" i="53" s="1"/>
  <c r="AZ76" i="53"/>
  <c r="O76" i="53"/>
  <c r="AF76" i="53"/>
  <c r="AI76" i="53"/>
  <c r="R76" i="53"/>
  <c r="K76" i="53"/>
  <c r="AA76" i="53"/>
  <c r="W76" i="53"/>
  <c r="BB76" i="53"/>
  <c r="L76" i="53"/>
  <c r="X76" i="53"/>
  <c r="N76" i="53"/>
  <c r="AS76" i="53"/>
  <c r="AJ76" i="53"/>
  <c r="AF95" i="53"/>
  <c r="BE95" i="53"/>
  <c r="AS95" i="53"/>
  <c r="AT95" i="53"/>
  <c r="BA95" i="53"/>
  <c r="P95" i="53"/>
  <c r="J95" i="53"/>
  <c r="AG95" i="53"/>
  <c r="S95" i="53"/>
  <c r="AF78" i="32"/>
  <c r="AW78" i="32"/>
  <c r="X78" i="32"/>
  <c r="AM78" i="32"/>
  <c r="AX78" i="32"/>
  <c r="AZ78" i="32"/>
  <c r="AB78" i="32"/>
  <c r="AR78" i="32"/>
  <c r="BB78" i="32"/>
  <c r="AN35" i="32"/>
  <c r="W35" i="32"/>
  <c r="L35" i="58"/>
  <c r="BB35" i="58"/>
  <c r="BB118" i="32"/>
  <c r="AV118" i="32"/>
  <c r="T118" i="32"/>
  <c r="AK118" i="32"/>
  <c r="H117" i="32"/>
  <c r="AK185" i="44"/>
  <c r="AK184" i="44" s="1"/>
  <c r="J185" i="44"/>
  <c r="J184" i="44" s="1"/>
  <c r="L213" i="32"/>
  <c r="L212" i="32" s="1"/>
  <c r="K213" i="32"/>
  <c r="BF213" i="32"/>
  <c r="BF212" i="32" s="1"/>
  <c r="V144" i="53"/>
  <c r="T144" i="53"/>
  <c r="BF144" i="53"/>
  <c r="P156" i="53"/>
  <c r="AF156" i="53"/>
  <c r="BB159" i="32"/>
  <c r="AF51" i="53"/>
  <c r="AI17" i="58"/>
  <c r="AT17" i="58"/>
  <c r="BE17" i="58"/>
  <c r="BA17" i="58"/>
  <c r="AB17" i="58"/>
  <c r="L17" i="58"/>
  <c r="AO17" i="58"/>
  <c r="AM17" i="58"/>
  <c r="AG17" i="58"/>
  <c r="BF17" i="58"/>
  <c r="S17" i="58"/>
  <c r="AW17" i="58"/>
  <c r="AZ17" i="58"/>
  <c r="T17" i="58"/>
  <c r="AJ17" i="58"/>
  <c r="K17" i="58"/>
  <c r="J17" i="58"/>
  <c r="AK17" i="58"/>
  <c r="AX17" i="58"/>
  <c r="AS17" i="58"/>
  <c r="AA17" i="58"/>
  <c r="AV17" i="58"/>
  <c r="X17" i="58"/>
  <c r="N17" i="58"/>
  <c r="BD17" i="58"/>
  <c r="P17" i="58"/>
  <c r="V17" i="58"/>
  <c r="AN16" i="56"/>
  <c r="R16" i="56"/>
  <c r="AB16" i="56"/>
  <c r="T16" i="56"/>
  <c r="AI16" i="56"/>
  <c r="V16" i="56"/>
  <c r="AA16" i="56"/>
  <c r="AW16" i="56"/>
  <c r="S16" i="56"/>
  <c r="BA16" i="56"/>
  <c r="AM16" i="56"/>
  <c r="BB16" i="56"/>
  <c r="AO16" i="56"/>
  <c r="AS16" i="58"/>
  <c r="W16" i="58"/>
  <c r="AG16" i="58"/>
  <c r="AT16" i="58"/>
  <c r="BB16" i="58"/>
  <c r="L16" i="58"/>
  <c r="K16" i="58"/>
  <c r="AC16" i="58"/>
  <c r="AA16" i="58"/>
  <c r="BE16" i="58"/>
  <c r="AW16" i="58"/>
  <c r="O16" i="58"/>
  <c r="N16" i="58"/>
  <c r="AV16" i="58"/>
  <c r="AJ16" i="53"/>
  <c r="AB16" i="53"/>
  <c r="BF16" i="53"/>
  <c r="K16" i="53"/>
  <c r="AS16" i="53"/>
  <c r="AE16" i="53"/>
  <c r="AZ16" i="53"/>
  <c r="AW16" i="53"/>
  <c r="BB16" i="53"/>
  <c r="X16" i="53"/>
  <c r="N16" i="53"/>
  <c r="T16" i="53"/>
  <c r="AF16" i="53"/>
  <c r="AK15" i="53"/>
  <c r="AN15" i="53"/>
  <c r="AR15" i="53"/>
  <c r="AM15" i="53"/>
  <c r="J15" i="53"/>
  <c r="AA15" i="53"/>
  <c r="P15" i="53"/>
  <c r="AJ15" i="53"/>
  <c r="BA15" i="53"/>
  <c r="L15" i="53"/>
  <c r="AX15" i="53"/>
  <c r="K15" i="53"/>
  <c r="N15" i="53"/>
  <c r="BB15" i="53"/>
  <c r="AF15" i="53"/>
  <c r="AT15" i="53"/>
  <c r="X15" i="53"/>
  <c r="AC15" i="53"/>
  <c r="R15" i="53"/>
  <c r="AB15" i="53"/>
  <c r="BF15" i="53"/>
  <c r="V15" i="53"/>
  <c r="AZ15" i="53"/>
  <c r="AE15" i="53"/>
  <c r="AW15" i="53"/>
  <c r="AV15" i="53"/>
  <c r="AO15" i="53"/>
  <c r="BE15" i="75"/>
  <c r="AM15" i="75"/>
  <c r="N15" i="75"/>
  <c r="AW15" i="75"/>
  <c r="O15" i="75"/>
  <c r="AZ15" i="75"/>
  <c r="AT15" i="75"/>
  <c r="X15" i="75"/>
  <c r="L15" i="75"/>
  <c r="V15" i="75"/>
  <c r="P15" i="75"/>
  <c r="BD15" i="75"/>
  <c r="AR15" i="75"/>
  <c r="AK15" i="75"/>
  <c r="AA15" i="75"/>
  <c r="AO15" i="75"/>
  <c r="AC15" i="75"/>
  <c r="BB15" i="75"/>
  <c r="AV15" i="75"/>
  <c r="BA15" i="75"/>
  <c r="J15" i="75"/>
  <c r="AJ15" i="75"/>
  <c r="S15" i="75"/>
  <c r="AX15" i="75"/>
  <c r="AB15" i="75"/>
  <c r="AE15" i="75"/>
  <c r="BB150" i="32"/>
  <c r="X150" i="32"/>
  <c r="AS150" i="32"/>
  <c r="AG150" i="32"/>
  <c r="AA150" i="32"/>
  <c r="AJ150" i="32"/>
  <c r="BA150" i="32"/>
  <c r="BF150" i="32"/>
  <c r="AI150" i="32"/>
  <c r="AN150" i="32"/>
  <c r="AT150" i="32"/>
  <c r="AO150" i="32"/>
  <c r="AE156" i="53"/>
  <c r="N156" i="53"/>
  <c r="AK321" i="75"/>
  <c r="AN321" i="75"/>
  <c r="T321" i="75"/>
  <c r="AX321" i="75"/>
  <c r="AF321" i="75"/>
  <c r="J321" i="75"/>
  <c r="BF321" i="75"/>
  <c r="R321" i="75"/>
  <c r="Q193" i="53"/>
  <c r="H49" i="53"/>
  <c r="BD51" i="53"/>
  <c r="AE51" i="53"/>
  <c r="AT51" i="53"/>
  <c r="AN51" i="53"/>
  <c r="BB51" i="53"/>
  <c r="AK51" i="53"/>
  <c r="R51" i="53"/>
  <c r="AG51" i="53"/>
  <c r="BA51" i="53"/>
  <c r="AB51" i="53"/>
  <c r="S51" i="53"/>
  <c r="O51" i="53"/>
  <c r="P51" i="53"/>
  <c r="AI51" i="53"/>
  <c r="AM51" i="53"/>
  <c r="AZ51" i="53"/>
  <c r="J51" i="53"/>
  <c r="W51" i="53"/>
  <c r="T51" i="53"/>
  <c r="AC51" i="53"/>
  <c r="AS51" i="53"/>
  <c r="X51" i="53"/>
  <c r="AX51" i="53"/>
  <c r="AO51" i="53"/>
  <c r="V51" i="53"/>
  <c r="BE51" i="53"/>
  <c r="N51" i="53"/>
  <c r="N159" i="32"/>
  <c r="BF159" i="32"/>
  <c r="BD159" i="32"/>
  <c r="AX159" i="32"/>
  <c r="AR159" i="32"/>
  <c r="AC159" i="32"/>
  <c r="AZ159" i="32"/>
  <c r="O159" i="32"/>
  <c r="AS159" i="32"/>
  <c r="AJ159" i="32"/>
  <c r="S159" i="32"/>
  <c r="X159" i="32"/>
  <c r="V159" i="32"/>
  <c r="P159" i="32"/>
  <c r="K159" i="32"/>
  <c r="J159" i="32"/>
  <c r="AT159" i="32"/>
  <c r="R159" i="32"/>
  <c r="AM159" i="32"/>
  <c r="AN159" i="32"/>
  <c r="AW159" i="32"/>
  <c r="AA159" i="32"/>
  <c r="BE159" i="32"/>
  <c r="AO159" i="32"/>
  <c r="T159" i="32"/>
  <c r="AF159" i="32"/>
  <c r="AA213" i="32"/>
  <c r="AA212" i="32" s="1"/>
  <c r="S213" i="32"/>
  <c r="S212" i="32" s="1"/>
  <c r="BB213" i="32"/>
  <c r="BB212" i="32" s="1"/>
  <c r="N213" i="32"/>
  <c r="N212" i="32" s="1"/>
  <c r="AT213" i="32"/>
  <c r="AT212" i="32" s="1"/>
  <c r="AR213" i="32"/>
  <c r="AR212" i="32" s="1"/>
  <c r="AX213" i="32"/>
  <c r="AX212" i="32" s="1"/>
  <c r="AE213" i="32"/>
  <c r="AE212" i="32" s="1"/>
  <c r="AK213" i="32"/>
  <c r="AK212" i="32" s="1"/>
  <c r="BE213" i="32"/>
  <c r="BE212" i="32" s="1"/>
  <c r="AS213" i="32"/>
  <c r="AS212" i="32" s="1"/>
  <c r="AO213" i="32"/>
  <c r="AJ213" i="32"/>
  <c r="AJ212" i="32" s="1"/>
  <c r="AG213" i="32"/>
  <c r="AG212" i="32" s="1"/>
  <c r="O213" i="32"/>
  <c r="O212" i="32" s="1"/>
  <c r="J213" i="32"/>
  <c r="J212" i="32" s="1"/>
  <c r="W213" i="32"/>
  <c r="W212" i="32" s="1"/>
  <c r="H212" i="32"/>
  <c r="BD213" i="32"/>
  <c r="AG76" i="45"/>
  <c r="AA76" i="45"/>
  <c r="AM76" i="45"/>
  <c r="AJ76" i="45"/>
  <c r="V76" i="45"/>
  <c r="L76" i="45"/>
  <c r="K76" i="45"/>
  <c r="AX76" i="45"/>
  <c r="BA76" i="45"/>
  <c r="AS76" i="45"/>
  <c r="AK76" i="45"/>
  <c r="AB76" i="45"/>
  <c r="W76" i="45"/>
  <c r="AF76" i="45"/>
  <c r="T76" i="45"/>
  <c r="J76" i="45"/>
  <c r="P76" i="45"/>
  <c r="S76" i="45"/>
  <c r="BB76" i="45"/>
  <c r="AR76" i="45"/>
  <c r="AO76" i="45"/>
  <c r="AI76" i="45"/>
  <c r="AT76" i="45"/>
  <c r="BE76" i="45"/>
  <c r="AE76" i="45"/>
  <c r="R76" i="45"/>
  <c r="BD76" i="45"/>
  <c r="AZ76" i="45"/>
  <c r="AC76" i="45"/>
  <c r="BF76" i="45"/>
  <c r="AN76" i="45"/>
  <c r="AV76" i="45"/>
  <c r="X76" i="45"/>
  <c r="O76" i="45"/>
  <c r="AW76" i="45"/>
  <c r="N76" i="45"/>
  <c r="AO95" i="53"/>
  <c r="AE95" i="53"/>
  <c r="AN95" i="53"/>
  <c r="AM95" i="53"/>
  <c r="AA95" i="53"/>
  <c r="AX95" i="53"/>
  <c r="AR95" i="53"/>
  <c r="T95" i="53"/>
  <c r="L78" i="32"/>
  <c r="AE78" i="32"/>
  <c r="R78" i="32"/>
  <c r="O78" i="32"/>
  <c r="V78" i="32"/>
  <c r="BD78" i="32"/>
  <c r="AO78" i="32"/>
  <c r="K78" i="32"/>
  <c r="BD35" i="32"/>
  <c r="AB35" i="32"/>
  <c r="H30" i="32"/>
  <c r="W35" i="58"/>
  <c r="AA35" i="58"/>
  <c r="W118" i="32"/>
  <c r="X118" i="32"/>
  <c r="BD118" i="32"/>
  <c r="S118" i="32"/>
  <c r="BA213" i="32"/>
  <c r="T213" i="32"/>
  <c r="T212" i="32" s="1"/>
  <c r="AI213" i="32"/>
  <c r="AI212" i="32" s="1"/>
  <c r="AV213" i="32"/>
  <c r="AV212" i="32" s="1"/>
  <c r="R213" i="32"/>
  <c r="R212" i="32" s="1"/>
  <c r="AO185" i="45"/>
  <c r="AO184" i="45" s="1"/>
  <c r="N144" i="53"/>
  <c r="AZ144" i="53"/>
  <c r="AJ321" i="75"/>
  <c r="AA156" i="53"/>
  <c r="J156" i="53"/>
  <c r="AE159" i="32"/>
  <c r="AI159" i="32"/>
  <c r="K51" i="53"/>
  <c r="AR51" i="53"/>
  <c r="AG137" i="57"/>
  <c r="AJ137" i="57"/>
  <c r="S137" i="57"/>
  <c r="L137" i="57"/>
  <c r="AZ137" i="57"/>
  <c r="AE137" i="57"/>
  <c r="AI137" i="57"/>
  <c r="BB137" i="57"/>
  <c r="V137" i="57"/>
  <c r="BE137" i="57"/>
  <c r="AM137" i="57"/>
  <c r="AF137" i="57"/>
  <c r="O137" i="57"/>
  <c r="R137" i="57"/>
  <c r="BD137" i="57"/>
  <c r="J137" i="57"/>
  <c r="AR137" i="57"/>
  <c r="AC137" i="57"/>
  <c r="BF137" i="57"/>
  <c r="AK137" i="57"/>
  <c r="AO137" i="57"/>
  <c r="AX137" i="57"/>
  <c r="W137" i="57"/>
  <c r="X137" i="57"/>
  <c r="AT137" i="57"/>
  <c r="P137" i="57"/>
  <c r="BA137" i="57"/>
  <c r="K137" i="57"/>
  <c r="BF137" i="32"/>
  <c r="AC137" i="32"/>
  <c r="R137" i="32"/>
  <c r="T137" i="32"/>
  <c r="AZ137" i="32"/>
  <c r="K137" i="32"/>
  <c r="AG137" i="32"/>
  <c r="BA137" i="32"/>
  <c r="AR137" i="32"/>
  <c r="AA137" i="32"/>
  <c r="AE137" i="32"/>
  <c r="BD137" i="32"/>
  <c r="AN137" i="32"/>
  <c r="AW137" i="32"/>
  <c r="AX137" i="32"/>
  <c r="X137" i="32"/>
  <c r="AK137" i="32"/>
  <c r="AJ137" i="32"/>
  <c r="O137" i="32"/>
  <c r="P137" i="32"/>
  <c r="L137" i="32"/>
  <c r="BE137" i="32"/>
  <c r="AT137" i="32"/>
  <c r="AI137" i="32"/>
  <c r="V137" i="32"/>
  <c r="AS137" i="32"/>
  <c r="BB27" i="58"/>
  <c r="AR27" i="58"/>
  <c r="AF27" i="58"/>
  <c r="AI27" i="58"/>
  <c r="AN185" i="58"/>
  <c r="AN184" i="58" s="1"/>
  <c r="AN185" i="56"/>
  <c r="AN184" i="56" s="1"/>
  <c r="AQ350" i="75"/>
  <c r="AN106" i="56"/>
  <c r="V106" i="56"/>
  <c r="AZ106" i="56"/>
  <c r="AV106" i="56"/>
  <c r="AI106" i="56"/>
  <c r="AF106" i="56"/>
  <c r="AM106" i="56"/>
  <c r="P106" i="56"/>
  <c r="BD106" i="56"/>
  <c r="AX106" i="56"/>
  <c r="AK106" i="56"/>
  <c r="AG106" i="56"/>
  <c r="S106" i="56"/>
  <c r="J106" i="56"/>
  <c r="O106" i="56"/>
  <c r="AC106" i="56"/>
  <c r="AT106" i="56"/>
  <c r="AS106" i="56"/>
  <c r="AT143" i="45"/>
  <c r="R143" i="45"/>
  <c r="AI137" i="75"/>
  <c r="J137" i="75"/>
  <c r="P137" i="75"/>
  <c r="AC137" i="75"/>
  <c r="BF137" i="75"/>
  <c r="AS137" i="75"/>
  <c r="R137" i="75"/>
  <c r="AT137" i="75"/>
  <c r="BB137" i="75"/>
  <c r="AO137" i="75"/>
  <c r="AN137" i="75"/>
  <c r="AZ137" i="75"/>
  <c r="BD137" i="75"/>
  <c r="X137" i="75"/>
  <c r="BE137" i="75"/>
  <c r="AX137" i="75"/>
  <c r="S137" i="75"/>
  <c r="AE137" i="75"/>
  <c r="AF150" i="53"/>
  <c r="AX150" i="53"/>
  <c r="R150" i="53"/>
  <c r="AV150" i="53"/>
  <c r="BB150" i="53"/>
  <c r="AI150" i="53"/>
  <c r="AN106" i="58"/>
  <c r="R106" i="58"/>
  <c r="N106" i="58"/>
  <c r="AR106" i="58"/>
  <c r="AV106" i="58"/>
  <c r="V106" i="58"/>
  <c r="BA106" i="58"/>
  <c r="X106" i="58"/>
  <c r="AJ106" i="58"/>
  <c r="AX106" i="58"/>
  <c r="AK106" i="58"/>
  <c r="AG106" i="58"/>
  <c r="K106" i="58"/>
  <c r="BE106" i="58"/>
  <c r="P106" i="58"/>
  <c r="AA106" i="58"/>
  <c r="S106" i="58"/>
  <c r="BB106" i="58"/>
  <c r="AG17" i="75"/>
  <c r="S17" i="75"/>
  <c r="W17" i="75"/>
  <c r="AC17" i="75"/>
  <c r="BB17" i="75"/>
  <c r="AB17" i="75"/>
  <c r="T17" i="75"/>
  <c r="AE17" i="75"/>
  <c r="AR17" i="75"/>
  <c r="BE17" i="75"/>
  <c r="AM17" i="75"/>
  <c r="N17" i="75"/>
  <c r="R17" i="75"/>
  <c r="O17" i="75"/>
  <c r="AZ17" i="75"/>
  <c r="AT17" i="75"/>
  <c r="X17" i="75"/>
  <c r="AI17" i="75"/>
  <c r="AQ344" i="75"/>
  <c r="AC106" i="75"/>
  <c r="BB106" i="75"/>
  <c r="AW106" i="75"/>
  <c r="W106" i="75"/>
  <c r="X106" i="75"/>
  <c r="AI106" i="75"/>
  <c r="AZ106" i="75"/>
  <c r="AS106" i="75"/>
  <c r="BD106" i="75"/>
  <c r="AA106" i="75"/>
  <c r="AR106" i="75"/>
  <c r="AV106" i="75"/>
  <c r="O106" i="75"/>
  <c r="AO106" i="75"/>
  <c r="AJ106" i="75"/>
  <c r="AX106" i="75"/>
  <c r="R106" i="75"/>
  <c r="AB106" i="75"/>
  <c r="AK151" i="45"/>
  <c r="S151" i="45"/>
  <c r="R151" i="45"/>
  <c r="J151" i="45"/>
  <c r="V151" i="45"/>
  <c r="BB151" i="45"/>
  <c r="AN151" i="45"/>
  <c r="AT151" i="45"/>
  <c r="AG151" i="45"/>
  <c r="BE151" i="45"/>
  <c r="BE151" i="58"/>
  <c r="BA151" i="58"/>
  <c r="AK151" i="58"/>
  <c r="AA151" i="58"/>
  <c r="AO151" i="58"/>
  <c r="AT151" i="58"/>
  <c r="AW151" i="58"/>
  <c r="R151" i="58"/>
  <c r="L151" i="58"/>
  <c r="V151" i="58"/>
  <c r="S151" i="58"/>
  <c r="BB151" i="58"/>
  <c r="AR151" i="58"/>
  <c r="W151" i="58"/>
  <c r="N151" i="58"/>
  <c r="AZ151" i="58"/>
  <c r="AB151" i="58"/>
  <c r="AC151" i="58"/>
  <c r="AQ196" i="44"/>
  <c r="AJ29" i="75"/>
  <c r="AE29" i="75"/>
  <c r="BD29" i="75"/>
  <c r="L27" i="75"/>
  <c r="AM27" i="75"/>
  <c r="AI27" i="75"/>
  <c r="H80" i="75"/>
  <c r="AC76" i="58"/>
  <c r="AB76" i="58"/>
  <c r="K76" i="58"/>
  <c r="P76" i="58"/>
  <c r="BD76" i="58"/>
  <c r="AT76" i="58"/>
  <c r="AS76" i="58"/>
  <c r="BE76" i="58"/>
  <c r="AM76" i="58"/>
  <c r="AW76" i="58"/>
  <c r="AN76" i="58"/>
  <c r="V76" i="58"/>
  <c r="AZ76" i="58"/>
  <c r="AV76" i="58"/>
  <c r="T76" i="58"/>
  <c r="J76" i="58"/>
  <c r="AX76" i="58"/>
  <c r="BA76" i="58"/>
  <c r="AK76" i="58"/>
  <c r="AA76" i="58"/>
  <c r="AG76" i="58"/>
  <c r="AJ76" i="58"/>
  <c r="S76" i="58"/>
  <c r="AI76" i="58"/>
  <c r="W76" i="58"/>
  <c r="L76" i="58"/>
  <c r="BF76" i="58"/>
  <c r="AO76" i="58"/>
  <c r="R76" i="58"/>
  <c r="AE76" i="58"/>
  <c r="X76" i="58"/>
  <c r="BB76" i="58"/>
  <c r="AF76" i="58"/>
  <c r="N76" i="58"/>
  <c r="AR76" i="58"/>
  <c r="O76" i="58"/>
  <c r="H136" i="75"/>
  <c r="AJ157" i="58"/>
  <c r="BD157" i="58"/>
  <c r="AY189" i="45"/>
  <c r="T120" i="75"/>
  <c r="AV120" i="75"/>
  <c r="K120" i="75"/>
  <c r="AB120" i="75"/>
  <c r="AC120" i="75"/>
  <c r="BB120" i="75"/>
  <c r="AZ120" i="75"/>
  <c r="R120" i="75"/>
  <c r="W120" i="75"/>
  <c r="N120" i="75"/>
  <c r="X120" i="75"/>
  <c r="AA120" i="75"/>
  <c r="AR120" i="75"/>
  <c r="H80" i="57"/>
  <c r="BA77" i="75"/>
  <c r="BE77" i="75"/>
  <c r="AS77" i="75"/>
  <c r="AW77" i="75"/>
  <c r="P77" i="75"/>
  <c r="N77" i="75"/>
  <c r="BD77" i="75"/>
  <c r="AT77" i="75"/>
  <c r="AB77" i="75"/>
  <c r="BF77" i="75"/>
  <c r="S77" i="75"/>
  <c r="W77" i="75"/>
  <c r="K77" i="75"/>
  <c r="O77" i="75"/>
  <c r="AX77" i="75"/>
  <c r="AV77" i="75"/>
  <c r="AF77" i="75"/>
  <c r="R77" i="75"/>
  <c r="AO77" i="75"/>
  <c r="AK77" i="75"/>
  <c r="V77" i="75"/>
  <c r="BB77" i="75"/>
  <c r="AE77" i="75"/>
  <c r="AA77" i="75"/>
  <c r="AN77" i="75"/>
  <c r="T77" i="75"/>
  <c r="AZ77" i="75"/>
  <c r="AG77" i="75"/>
  <c r="AJ77" i="75"/>
  <c r="AI77" i="75"/>
  <c r="L77" i="75"/>
  <c r="AM77" i="75"/>
  <c r="X77" i="75"/>
  <c r="AR77" i="75"/>
  <c r="AC77" i="75"/>
  <c r="J77" i="75"/>
  <c r="Q196" i="57"/>
  <c r="H142" i="53"/>
  <c r="Q189" i="45"/>
  <c r="Y189" i="45"/>
  <c r="R325" i="20"/>
  <c r="S325" i="20" s="1"/>
  <c r="Q324" i="20"/>
  <c r="R324" i="20" s="1"/>
  <c r="S324" i="20" s="1"/>
  <c r="P51" i="24"/>
  <c r="I50" i="56"/>
  <c r="I49" i="56" s="1"/>
  <c r="I42" i="56" s="1"/>
  <c r="I10" i="56" s="1"/>
  <c r="BA76" i="44"/>
  <c r="AJ76" i="44"/>
  <c r="AW76" i="44"/>
  <c r="BF76" i="44"/>
  <c r="AK76" i="44"/>
  <c r="J76" i="44"/>
  <c r="S76" i="44"/>
  <c r="AR76" i="44"/>
  <c r="X76" i="44"/>
  <c r="AK76" i="56"/>
  <c r="AA76" i="56"/>
  <c r="AG76" i="56"/>
  <c r="AJ76" i="56"/>
  <c r="S76" i="56"/>
  <c r="T76" i="56"/>
  <c r="J76" i="56"/>
  <c r="AX76" i="56"/>
  <c r="BA76" i="56"/>
  <c r="AT76" i="56"/>
  <c r="BE76" i="56"/>
  <c r="AC76" i="56"/>
  <c r="K76" i="56"/>
  <c r="BD76" i="56"/>
  <c r="AF76" i="56"/>
  <c r="O76" i="56"/>
  <c r="R76" i="56"/>
  <c r="X76" i="56"/>
  <c r="N76" i="56"/>
  <c r="BB76" i="56"/>
  <c r="AR76" i="56"/>
  <c r="AO76" i="56"/>
  <c r="AE76" i="56"/>
  <c r="AH76" i="56" s="1"/>
  <c r="AS76" i="56"/>
  <c r="AM76" i="56"/>
  <c r="AB76" i="56"/>
  <c r="P76" i="56"/>
  <c r="L76" i="56"/>
  <c r="AW76" i="56"/>
  <c r="V76" i="56"/>
  <c r="AZ76" i="56"/>
  <c r="AI76" i="56"/>
  <c r="BF76" i="56"/>
  <c r="AN76" i="56"/>
  <c r="AV76" i="56"/>
  <c r="W76" i="56"/>
  <c r="AD349" i="75"/>
  <c r="AP349" i="75"/>
  <c r="AP194" i="45"/>
  <c r="AV81" i="75"/>
  <c r="AA81" i="75"/>
  <c r="N81" i="75"/>
  <c r="AK81" i="75"/>
  <c r="AN76" i="32"/>
  <c r="AS76" i="32"/>
  <c r="BD76" i="32"/>
  <c r="BE76" i="32"/>
  <c r="AI76" i="32"/>
  <c r="O76" i="32"/>
  <c r="V76" i="32"/>
  <c r="AT76" i="32"/>
  <c r="T76" i="32"/>
  <c r="R318" i="75"/>
  <c r="P318" i="75"/>
  <c r="N318" i="75"/>
  <c r="BA318" i="75"/>
  <c r="AB318" i="75"/>
  <c r="W318" i="75"/>
  <c r="S318" i="75"/>
  <c r="AK318" i="75"/>
  <c r="X318" i="75"/>
  <c r="BD318" i="75"/>
  <c r="BB318" i="75"/>
  <c r="K318" i="75"/>
  <c r="L318" i="75"/>
  <c r="AA318" i="75"/>
  <c r="AT318" i="75"/>
  <c r="AC318" i="75"/>
  <c r="V318" i="75"/>
  <c r="AG318" i="75"/>
  <c r="K76" i="57"/>
  <c r="S76" i="57"/>
  <c r="S74" i="57" s="1"/>
  <c r="AO76" i="57"/>
  <c r="Y78" i="75"/>
  <c r="N314" i="75"/>
  <c r="AI314" i="75"/>
  <c r="BE314" i="75"/>
  <c r="S314" i="75"/>
  <c r="AA314" i="75"/>
  <c r="J314" i="75"/>
  <c r="AG314" i="75"/>
  <c r="AB314" i="75"/>
  <c r="AZ314" i="75"/>
  <c r="BD314" i="75"/>
  <c r="W314" i="75"/>
  <c r="AJ314" i="75"/>
  <c r="BB314" i="75"/>
  <c r="P314" i="75"/>
  <c r="AC314" i="75"/>
  <c r="BF314" i="75"/>
  <c r="K314" i="75"/>
  <c r="AR314" i="75"/>
  <c r="T314" i="75"/>
  <c r="AM314" i="75"/>
  <c r="AW314" i="75"/>
  <c r="AS314" i="75"/>
  <c r="L314" i="75"/>
  <c r="AN314" i="75"/>
  <c r="AV314" i="75"/>
  <c r="AX314" i="75"/>
  <c r="AO314" i="75"/>
  <c r="AK314" i="75"/>
  <c r="BA314" i="75"/>
  <c r="X314" i="75"/>
  <c r="V314" i="75"/>
  <c r="AF53" i="45"/>
  <c r="AI53" i="45"/>
  <c r="P53" i="45"/>
  <c r="N53" i="45"/>
  <c r="AX53" i="45"/>
  <c r="O53" i="45"/>
  <c r="R53" i="45"/>
  <c r="AB53" i="45"/>
  <c r="AW53" i="45"/>
  <c r="L53" i="45"/>
  <c r="BF53" i="45"/>
  <c r="AT53" i="45"/>
  <c r="AO53" i="45"/>
  <c r="K53" i="45"/>
  <c r="AV53" i="45"/>
  <c r="AG53" i="45"/>
  <c r="AM53" i="45"/>
  <c r="AZ53" i="45"/>
  <c r="W53" i="45"/>
  <c r="BE53" i="45"/>
  <c r="T53" i="45"/>
  <c r="S53" i="45"/>
  <c r="BA53" i="45"/>
  <c r="AJ53" i="45"/>
  <c r="BD53" i="45"/>
  <c r="BB53" i="45"/>
  <c r="AE53" i="45"/>
  <c r="AR53" i="45"/>
  <c r="AN53" i="45"/>
  <c r="AK53" i="45"/>
  <c r="AC53" i="45"/>
  <c r="X53" i="45"/>
  <c r="S185" i="57"/>
  <c r="S184" i="57" s="1"/>
  <c r="BB159" i="45"/>
  <c r="AZ159" i="45"/>
  <c r="AV159" i="45"/>
  <c r="AN159" i="45"/>
  <c r="AB159" i="45"/>
  <c r="AA159" i="45"/>
  <c r="V159" i="45"/>
  <c r="L159" i="45"/>
  <c r="BD159" i="45"/>
  <c r="N159" i="45"/>
  <c r="BE159" i="45"/>
  <c r="BA159" i="45"/>
  <c r="BF159" i="45"/>
  <c r="J159" i="45"/>
  <c r="AX159" i="45"/>
  <c r="AR159" i="45"/>
  <c r="AS159" i="45"/>
  <c r="O159" i="45"/>
  <c r="AE159" i="45"/>
  <c r="X159" i="45"/>
  <c r="R159" i="45"/>
  <c r="K159" i="45"/>
  <c r="AC159" i="45"/>
  <c r="AO159" i="45"/>
  <c r="AI159" i="45"/>
  <c r="AW159" i="45"/>
  <c r="P159" i="45"/>
  <c r="T159" i="45"/>
  <c r="AF159" i="45"/>
  <c r="AK159" i="45"/>
  <c r="AT159" i="45"/>
  <c r="H129" i="58"/>
  <c r="AT162" i="56"/>
  <c r="AF162" i="56"/>
  <c r="J162" i="56"/>
  <c r="AK162" i="56"/>
  <c r="K162" i="56"/>
  <c r="BE162" i="56"/>
  <c r="AX162" i="56"/>
  <c r="AJ162" i="56"/>
  <c r="AE162" i="56"/>
  <c r="BE163" i="45"/>
  <c r="N163" i="45"/>
  <c r="L163" i="45"/>
  <c r="R163" i="45"/>
  <c r="W163" i="45"/>
  <c r="AN163" i="45"/>
  <c r="AE163" i="45"/>
  <c r="AT163" i="45"/>
  <c r="AZ163" i="45"/>
  <c r="T85" i="56"/>
  <c r="AE85" i="56"/>
  <c r="AO85" i="56"/>
  <c r="AI85" i="56"/>
  <c r="AF85" i="56"/>
  <c r="AV85" i="56"/>
  <c r="BF85" i="56"/>
  <c r="K85" i="56"/>
  <c r="N85" i="56"/>
  <c r="AZ133" i="58"/>
  <c r="AW133" i="58"/>
  <c r="S133" i="58"/>
  <c r="X133" i="58"/>
  <c r="AB133" i="58"/>
  <c r="AN133" i="58"/>
  <c r="AK133" i="58"/>
  <c r="AV133" i="58"/>
  <c r="AO133" i="58"/>
  <c r="BB163" i="58"/>
  <c r="AS163" i="58"/>
  <c r="W163" i="58"/>
  <c r="R163" i="58"/>
  <c r="N163" i="58"/>
  <c r="L163" i="58"/>
  <c r="AB163" i="58"/>
  <c r="AG163" i="58"/>
  <c r="AM163" i="58"/>
  <c r="AR84" i="57"/>
  <c r="V84" i="57"/>
  <c r="L84" i="57"/>
  <c r="P84" i="57"/>
  <c r="AC84" i="57"/>
  <c r="AV84" i="57"/>
  <c r="AN84" i="57"/>
  <c r="R84" i="57"/>
  <c r="AW84" i="57"/>
  <c r="P133" i="57"/>
  <c r="AR133" i="57"/>
  <c r="AK133" i="57"/>
  <c r="N133" i="57"/>
  <c r="T133" i="57"/>
  <c r="AN133" i="57"/>
  <c r="AA133" i="57"/>
  <c r="BF133" i="57"/>
  <c r="BA133" i="57"/>
  <c r="AI84" i="32"/>
  <c r="AX84" i="32"/>
  <c r="AZ84" i="32"/>
  <c r="O84" i="32"/>
  <c r="R84" i="32"/>
  <c r="W84" i="32"/>
  <c r="L84" i="32"/>
  <c r="V84" i="32"/>
  <c r="AC84" i="32"/>
  <c r="AT85" i="53"/>
  <c r="K85" i="53"/>
  <c r="BB85" i="53"/>
  <c r="S85" i="53"/>
  <c r="AC85" i="53"/>
  <c r="AR85" i="53"/>
  <c r="AN85" i="53"/>
  <c r="W85" i="53"/>
  <c r="BD85" i="53"/>
  <c r="AZ185" i="44"/>
  <c r="AZ184" i="44" s="1"/>
  <c r="AT185" i="45"/>
  <c r="AT184" i="45" s="1"/>
  <c r="X185" i="53"/>
  <c r="X184" i="53" s="1"/>
  <c r="R314" i="75"/>
  <c r="W159" i="45"/>
  <c r="BF51" i="75"/>
  <c r="AS53" i="45"/>
  <c r="H49" i="45"/>
  <c r="AB51" i="45"/>
  <c r="AE51" i="45"/>
  <c r="L51" i="45"/>
  <c r="V51" i="45"/>
  <c r="AZ51" i="45"/>
  <c r="AJ51" i="45"/>
  <c r="O51" i="45"/>
  <c r="AN51" i="45"/>
  <c r="AT51" i="45"/>
  <c r="S51" i="45"/>
  <c r="AV51" i="45"/>
  <c r="AX51" i="45"/>
  <c r="R51" i="45"/>
  <c r="AC51" i="45"/>
  <c r="AO51" i="45"/>
  <c r="N159" i="56"/>
  <c r="T159" i="56"/>
  <c r="J159" i="56"/>
  <c r="R159" i="56"/>
  <c r="AI159" i="56"/>
  <c r="V159" i="56"/>
  <c r="AF159" i="56"/>
  <c r="P159" i="56"/>
  <c r="W159" i="56"/>
  <c r="K159" i="56"/>
  <c r="AJ159" i="56"/>
  <c r="X159" i="56"/>
  <c r="AW159" i="56"/>
  <c r="BE159" i="56"/>
  <c r="AK159" i="56"/>
  <c r="AK26" i="44"/>
  <c r="AN26" i="44"/>
  <c r="AZ26" i="44"/>
  <c r="AM26" i="44"/>
  <c r="AS26" i="44"/>
  <c r="AA26" i="44"/>
  <c r="J26" i="44"/>
  <c r="AF26" i="44"/>
  <c r="AJ26" i="44"/>
  <c r="L26" i="44"/>
  <c r="BF26" i="44"/>
  <c r="K26" i="44"/>
  <c r="N26" i="44"/>
  <c r="BB26" i="44"/>
  <c r="O26" i="44"/>
  <c r="AW26" i="44"/>
  <c r="V26" i="44"/>
  <c r="S26" i="44"/>
  <c r="R26" i="44"/>
  <c r="AB26" i="44"/>
  <c r="BE26" i="44"/>
  <c r="X26" i="44"/>
  <c r="AC26" i="44"/>
  <c r="AR26" i="44"/>
  <c r="W26" i="44"/>
  <c r="AG26" i="44"/>
  <c r="P26" i="44"/>
  <c r="AI26" i="44"/>
  <c r="BA26" i="44"/>
  <c r="AO26" i="44"/>
  <c r="AE26" i="44"/>
  <c r="AV26" i="44"/>
  <c r="AY26" i="44" s="1"/>
  <c r="X15" i="45"/>
  <c r="AW15" i="45"/>
  <c r="AN15" i="45"/>
  <c r="T15" i="45"/>
  <c r="AS15" i="45"/>
  <c r="O15" i="45"/>
  <c r="AT15" i="45"/>
  <c r="AJ15" i="45"/>
  <c r="J15" i="45"/>
  <c r="AK15" i="45"/>
  <c r="AB15" i="45"/>
  <c r="BF15" i="45"/>
  <c r="AG15" i="45"/>
  <c r="AO15" i="45"/>
  <c r="P15" i="45"/>
  <c r="AC15" i="45"/>
  <c r="V15" i="45"/>
  <c r="S15" i="45"/>
  <c r="N15" i="45"/>
  <c r="W15" i="45"/>
  <c r="AI15" i="45"/>
  <c r="R15" i="45"/>
  <c r="BA15" i="45"/>
  <c r="AZ15" i="45"/>
  <c r="K15" i="45"/>
  <c r="AA15" i="45"/>
  <c r="BB15" i="45"/>
  <c r="AM15" i="45"/>
  <c r="AX15" i="45"/>
  <c r="BE15" i="45"/>
  <c r="AE15" i="45"/>
  <c r="AF15" i="45"/>
  <c r="K150" i="58"/>
  <c r="BE150" i="58"/>
  <c r="BB150" i="58"/>
  <c r="AS150" i="58"/>
  <c r="BA150" i="58"/>
  <c r="AX150" i="58"/>
  <c r="P150" i="58"/>
  <c r="AK150" i="58"/>
  <c r="AF150" i="58"/>
  <c r="AJ150" i="58"/>
  <c r="N150" i="58"/>
  <c r="AM150" i="58"/>
  <c r="W150" i="58"/>
  <c r="AW150" i="58"/>
  <c r="AI150" i="58"/>
  <c r="AB150" i="58"/>
  <c r="AN150" i="58"/>
  <c r="AO150" i="58"/>
  <c r="L150" i="58"/>
  <c r="AT150" i="58"/>
  <c r="S150" i="58"/>
  <c r="T150" i="58"/>
  <c r="AR150" i="58"/>
  <c r="O150" i="58"/>
  <c r="AZ150" i="58"/>
  <c r="AG150" i="58"/>
  <c r="AC150" i="58"/>
  <c r="V150" i="58"/>
  <c r="AA150" i="58"/>
  <c r="J150" i="58"/>
  <c r="AV150" i="58"/>
  <c r="AF314" i="75"/>
  <c r="AX213" i="56"/>
  <c r="AX212" i="56" s="1"/>
  <c r="X213" i="56"/>
  <c r="X212" i="56" s="1"/>
  <c r="J53" i="45"/>
  <c r="H49" i="75"/>
  <c r="AB51" i="75"/>
  <c r="AS51" i="75"/>
  <c r="AV51" i="75"/>
  <c r="AR51" i="75"/>
  <c r="O51" i="75"/>
  <c r="AI51" i="75"/>
  <c r="AX51" i="75"/>
  <c r="AO51" i="75"/>
  <c r="AK51" i="75"/>
  <c r="X51" i="75"/>
  <c r="AW51" i="75"/>
  <c r="S51" i="75"/>
  <c r="AN51" i="75"/>
  <c r="W51" i="75"/>
  <c r="T51" i="75"/>
  <c r="AJ51" i="75"/>
  <c r="AE51" i="75"/>
  <c r="BA51" i="75"/>
  <c r="BD51" i="75"/>
  <c r="BB51" i="75"/>
  <c r="P51" i="75"/>
  <c r="AC51" i="75"/>
  <c r="N51" i="75"/>
  <c r="L51" i="75"/>
  <c r="AG51" i="75"/>
  <c r="AA51" i="75"/>
  <c r="BE51" i="75"/>
  <c r="V51" i="75"/>
  <c r="AF51" i="75"/>
  <c r="R51" i="75"/>
  <c r="AZ51" i="75"/>
  <c r="N54" i="58"/>
  <c r="BF54" i="58"/>
  <c r="AR54" i="58"/>
  <c r="AW54" i="58"/>
  <c r="BA54" i="58"/>
  <c r="AN54" i="58"/>
  <c r="AI54" i="58"/>
  <c r="AC54" i="58"/>
  <c r="O54" i="58"/>
  <c r="AT54" i="58"/>
  <c r="BE54" i="58"/>
  <c r="AB54" i="58"/>
  <c r="AK54" i="58"/>
  <c r="AM54" i="58"/>
  <c r="AG54" i="58"/>
  <c r="W54" i="58"/>
  <c r="R54" i="58"/>
  <c r="L54" i="58"/>
  <c r="AJ54" i="58"/>
  <c r="AA54" i="58"/>
  <c r="T54" i="58"/>
  <c r="P54" i="58"/>
  <c r="AV54" i="58"/>
  <c r="AO54" i="58"/>
  <c r="K54" i="58"/>
  <c r="V54" i="58"/>
  <c r="AX54" i="58"/>
  <c r="S54" i="58"/>
  <c r="J54" i="58"/>
  <c r="BD54" i="58"/>
  <c r="AS54" i="58"/>
  <c r="AE54" i="58"/>
  <c r="X54" i="58"/>
  <c r="BB54" i="58"/>
  <c r="AZ54" i="58"/>
  <c r="AF54" i="58"/>
  <c r="H49" i="58"/>
  <c r="O162" i="56"/>
  <c r="AW162" i="56"/>
  <c r="L162" i="56"/>
  <c r="BB162" i="56"/>
  <c r="N162" i="56"/>
  <c r="V162" i="56"/>
  <c r="AN162" i="56"/>
  <c r="BF162" i="56"/>
  <c r="AX163" i="45"/>
  <c r="BD163" i="45"/>
  <c r="BB163" i="45"/>
  <c r="AS163" i="45"/>
  <c r="P163" i="45"/>
  <c r="V163" i="45"/>
  <c r="AB163" i="45"/>
  <c r="AC163" i="45"/>
  <c r="S85" i="56"/>
  <c r="V85" i="56"/>
  <c r="J85" i="56"/>
  <c r="P85" i="56"/>
  <c r="AC85" i="56"/>
  <c r="AM85" i="56"/>
  <c r="AN85" i="56"/>
  <c r="AZ85" i="56"/>
  <c r="H80" i="53"/>
  <c r="AG133" i="58"/>
  <c r="AT133" i="58"/>
  <c r="BD133" i="58"/>
  <c r="BE133" i="58"/>
  <c r="L133" i="58"/>
  <c r="N133" i="58"/>
  <c r="AJ133" i="58"/>
  <c r="AC133" i="58"/>
  <c r="AK163" i="58"/>
  <c r="AR163" i="58"/>
  <c r="BF163" i="58"/>
  <c r="BA163" i="58"/>
  <c r="AW163" i="58"/>
  <c r="K163" i="58"/>
  <c r="V163" i="58"/>
  <c r="T163" i="58"/>
  <c r="T84" i="57"/>
  <c r="BE84" i="57"/>
  <c r="AZ84" i="57"/>
  <c r="O84" i="57"/>
  <c r="AS84" i="57"/>
  <c r="X84" i="57"/>
  <c r="AG84" i="57"/>
  <c r="BD84" i="57"/>
  <c r="AT84" i="57"/>
  <c r="AO133" i="57"/>
  <c r="AI133" i="57"/>
  <c r="X133" i="57"/>
  <c r="AV133" i="57"/>
  <c r="AW133" i="57"/>
  <c r="R133" i="57"/>
  <c r="O133" i="57"/>
  <c r="AG133" i="57"/>
  <c r="T84" i="32"/>
  <c r="AB84" i="32"/>
  <c r="AG84" i="32"/>
  <c r="AM84" i="32"/>
  <c r="BB84" i="32"/>
  <c r="S84" i="32"/>
  <c r="BF84" i="32"/>
  <c r="AS84" i="32"/>
  <c r="AE85" i="53"/>
  <c r="J85" i="53"/>
  <c r="AM85" i="53"/>
  <c r="N85" i="53"/>
  <c r="L85" i="53"/>
  <c r="AA85" i="53"/>
  <c r="AG85" i="53"/>
  <c r="AX85" i="53"/>
  <c r="AG185" i="56"/>
  <c r="AG184" i="56" s="1"/>
  <c r="AE314" i="75"/>
  <c r="O314" i="75"/>
  <c r="S159" i="45"/>
  <c r="J51" i="75"/>
  <c r="AA53" i="45"/>
  <c r="AS157" i="58"/>
  <c r="AA157" i="58"/>
  <c r="BE157" i="58"/>
  <c r="AN157" i="58"/>
  <c r="V157" i="58"/>
  <c r="W157" i="58"/>
  <c r="AF157" i="58"/>
  <c r="AT157" i="58"/>
  <c r="J157" i="58"/>
  <c r="L157" i="58"/>
  <c r="AB157" i="58"/>
  <c r="P157" i="58"/>
  <c r="S157" i="58"/>
  <c r="AV157" i="58"/>
  <c r="T157" i="58"/>
  <c r="AM157" i="58"/>
  <c r="AZ157" i="58"/>
  <c r="X157" i="58"/>
  <c r="AC157" i="58"/>
  <c r="BF157" i="58"/>
  <c r="AW157" i="58"/>
  <c r="AO157" i="58"/>
  <c r="AG157" i="58"/>
  <c r="R157" i="58"/>
  <c r="AB185" i="44"/>
  <c r="AB184" i="44" s="1"/>
  <c r="AF185" i="45"/>
  <c r="AF184" i="45" s="1"/>
  <c r="N185" i="32"/>
  <c r="N184" i="32" s="1"/>
  <c r="AG185" i="57"/>
  <c r="AG184" i="57" s="1"/>
  <c r="AV185" i="57"/>
  <c r="AV184" i="57" s="1"/>
  <c r="BH186" i="53"/>
  <c r="BG281" i="75"/>
  <c r="BG284" i="75"/>
  <c r="BG307" i="75"/>
  <c r="K185" i="45"/>
  <c r="K184" i="45" s="1"/>
  <c r="N185" i="45"/>
  <c r="N184" i="45" s="1"/>
  <c r="AG29" i="57"/>
  <c r="AB29" i="57"/>
  <c r="K29" i="57"/>
  <c r="W29" i="57"/>
  <c r="AW29" i="56"/>
  <c r="AV29" i="56"/>
  <c r="X29" i="56"/>
  <c r="R29" i="56"/>
  <c r="R212" i="75"/>
  <c r="AO212" i="75"/>
  <c r="AZ212" i="75"/>
  <c r="AB212" i="75"/>
  <c r="S212" i="75"/>
  <c r="L212" i="75"/>
  <c r="AR212" i="75"/>
  <c r="AE212" i="75"/>
  <c r="AX212" i="75"/>
  <c r="P212" i="75"/>
  <c r="BA212" i="75"/>
  <c r="AM212" i="75"/>
  <c r="X212" i="75"/>
  <c r="O212" i="75"/>
  <c r="AK212" i="75"/>
  <c r="AN212" i="75"/>
  <c r="AC212" i="75"/>
  <c r="AG212" i="75"/>
  <c r="BF212" i="75"/>
  <c r="BE212" i="75"/>
  <c r="K212" i="75"/>
  <c r="T212" i="75"/>
  <c r="AI212" i="75"/>
  <c r="AJ212" i="75"/>
  <c r="AS212" i="75"/>
  <c r="AT212" i="75"/>
  <c r="BD212" i="75"/>
  <c r="J212" i="75"/>
  <c r="BD215" i="75"/>
  <c r="S215" i="75"/>
  <c r="R215" i="75"/>
  <c r="AV215" i="75"/>
  <c r="V215" i="75"/>
  <c r="T215" i="75"/>
  <c r="AG215" i="75"/>
  <c r="AK215" i="75"/>
  <c r="AT215" i="75"/>
  <c r="N215" i="75"/>
  <c r="AF215" i="75"/>
  <c r="W215" i="75"/>
  <c r="AI215" i="75"/>
  <c r="AW215" i="75"/>
  <c r="AX215" i="75"/>
  <c r="AA215" i="75"/>
  <c r="L215" i="75"/>
  <c r="AB215" i="75"/>
  <c r="BA185" i="58"/>
  <c r="BA184" i="58" s="1"/>
  <c r="AB185" i="53"/>
  <c r="AB184" i="53" s="1"/>
  <c r="AQ186" i="53"/>
  <c r="AS143" i="45"/>
  <c r="W143" i="45"/>
  <c r="X143" i="45"/>
  <c r="V143" i="45"/>
  <c r="AN143" i="45"/>
  <c r="P143" i="45"/>
  <c r="AI29" i="53"/>
  <c r="P29" i="53"/>
  <c r="BB29" i="53"/>
  <c r="AB29" i="53"/>
  <c r="R29" i="53"/>
  <c r="AT29" i="53"/>
  <c r="AW29" i="53"/>
  <c r="AR29" i="53"/>
  <c r="AC29" i="53"/>
  <c r="AO29" i="53"/>
  <c r="S29" i="53"/>
  <c r="O29" i="53"/>
  <c r="T29" i="53"/>
  <c r="AV27" i="53"/>
  <c r="AI27" i="53"/>
  <c r="AT27" i="53"/>
  <c r="K27" i="53"/>
  <c r="T27" i="53"/>
  <c r="AM27" i="53"/>
  <c r="W27" i="53"/>
  <c r="AW27" i="53"/>
  <c r="AZ27" i="53"/>
  <c r="BD27" i="53"/>
  <c r="AA27" i="53"/>
  <c r="O27" i="53"/>
  <c r="BB27" i="53"/>
  <c r="H49" i="57"/>
  <c r="AR53" i="57"/>
  <c r="AZ53" i="57"/>
  <c r="O53" i="57"/>
  <c r="AA53" i="57"/>
  <c r="S53" i="57"/>
  <c r="AM53" i="57"/>
  <c r="R53" i="57"/>
  <c r="X53" i="57"/>
  <c r="AV53" i="57"/>
  <c r="AW53" i="57"/>
  <c r="AT53" i="57"/>
  <c r="AN53" i="57"/>
  <c r="K53" i="57"/>
  <c r="J53" i="57"/>
  <c r="BE53" i="57"/>
  <c r="AB53" i="57"/>
  <c r="BB53" i="57"/>
  <c r="W53" i="57"/>
  <c r="BF53" i="57"/>
  <c r="AI53" i="57"/>
  <c r="T53" i="57"/>
  <c r="AG53" i="57"/>
  <c r="AF53" i="57"/>
  <c r="N53" i="57"/>
  <c r="BA53" i="57"/>
  <c r="AJ53" i="57"/>
  <c r="AK53" i="57"/>
  <c r="AX53" i="57"/>
  <c r="AA26" i="56"/>
  <c r="AR26" i="56"/>
  <c r="BE26" i="56"/>
  <c r="AM26" i="56"/>
  <c r="L26" i="56"/>
  <c r="AI26" i="56"/>
  <c r="N26" i="56"/>
  <c r="J26" i="56"/>
  <c r="AN26" i="56"/>
  <c r="AO26" i="56"/>
  <c r="BA26" i="56"/>
  <c r="AT26" i="56"/>
  <c r="W26" i="56"/>
  <c r="AS26" i="56"/>
  <c r="S26" i="56"/>
  <c r="BD26" i="56"/>
  <c r="R26" i="56"/>
  <c r="X26" i="56"/>
  <c r="AT26" i="58"/>
  <c r="W26" i="58"/>
  <c r="S26" i="58"/>
  <c r="J26" i="58"/>
  <c r="AF26" i="58"/>
  <c r="O26" i="58"/>
  <c r="N26" i="58"/>
  <c r="AG26" i="58"/>
  <c r="BB26" i="58"/>
  <c r="BA26" i="58"/>
  <c r="AA26" i="58"/>
  <c r="T26" i="58"/>
  <c r="X26" i="58"/>
  <c r="AO26" i="58"/>
  <c r="AS26" i="58"/>
  <c r="AW26" i="58"/>
  <c r="AK26" i="58"/>
  <c r="R26" i="58"/>
  <c r="AZ26" i="58"/>
  <c r="L26" i="58"/>
  <c r="AX26" i="58"/>
  <c r="AR26" i="58"/>
  <c r="BF26" i="58"/>
  <c r="AV26" i="58"/>
  <c r="BD26" i="58"/>
  <c r="K26" i="58"/>
  <c r="AB26" i="58"/>
  <c r="AW15" i="32"/>
  <c r="L15" i="32"/>
  <c r="AE15" i="32"/>
  <c r="BA15" i="32"/>
  <c r="BD15" i="32"/>
  <c r="AT15" i="32"/>
  <c r="AN15" i="32"/>
  <c r="O15" i="32"/>
  <c r="AA15" i="32"/>
  <c r="AR15" i="32"/>
  <c r="P15" i="32"/>
  <c r="AM15" i="32"/>
  <c r="AV15" i="32"/>
  <c r="X15" i="32"/>
  <c r="AF15" i="32"/>
  <c r="N15" i="32"/>
  <c r="AG15" i="32"/>
  <c r="AC15" i="32"/>
  <c r="W15" i="32"/>
  <c r="AZ15" i="32"/>
  <c r="V15" i="32"/>
  <c r="J15" i="32"/>
  <c r="BB15" i="32"/>
  <c r="BE15" i="32"/>
  <c r="AS15" i="32"/>
  <c r="AO15" i="32"/>
  <c r="S143" i="53"/>
  <c r="AR143" i="53"/>
  <c r="X143" i="53"/>
  <c r="O143" i="53"/>
  <c r="AM143" i="53"/>
  <c r="BF143" i="53"/>
  <c r="BE143" i="53"/>
  <c r="AK143" i="53"/>
  <c r="R143" i="53"/>
  <c r="BA143" i="53"/>
  <c r="AI143" i="53"/>
  <c r="AC143" i="53"/>
  <c r="N27" i="45"/>
  <c r="BE27" i="45"/>
  <c r="AI27" i="45"/>
  <c r="AZ185" i="53"/>
  <c r="AZ184" i="53" s="1"/>
  <c r="J99" i="32"/>
  <c r="V99" i="32"/>
  <c r="AM99" i="32"/>
  <c r="AK99" i="32"/>
  <c r="AG99" i="32"/>
  <c r="X99" i="32"/>
  <c r="BA99" i="32"/>
  <c r="AR99" i="32"/>
  <c r="AS99" i="32"/>
  <c r="N99" i="32"/>
  <c r="AN99" i="32"/>
  <c r="S99" i="32"/>
  <c r="AO99" i="32"/>
  <c r="K99" i="32"/>
  <c r="AF99" i="32"/>
  <c r="AC99" i="32"/>
  <c r="AZ99" i="32"/>
  <c r="BB99" i="32"/>
  <c r="AX99" i="32"/>
  <c r="AJ99" i="32"/>
  <c r="AE99" i="32"/>
  <c r="AB99" i="32"/>
  <c r="L99" i="32"/>
  <c r="AT99" i="32"/>
  <c r="AI99" i="32"/>
  <c r="BF99" i="32"/>
  <c r="T99" i="32"/>
  <c r="AA99" i="32"/>
  <c r="L151" i="45"/>
  <c r="BD151" i="45"/>
  <c r="AO151" i="45"/>
  <c r="AR151" i="45"/>
  <c r="T151" i="45"/>
  <c r="X151" i="45"/>
  <c r="AJ151" i="45"/>
  <c r="AZ151" i="45"/>
  <c r="AB151" i="45"/>
  <c r="AF151" i="45"/>
  <c r="O151" i="45"/>
  <c r="N151" i="45"/>
  <c r="BF151" i="45"/>
  <c r="AS151" i="45"/>
  <c r="AE151" i="45"/>
  <c r="AI151" i="45"/>
  <c r="K151" i="45"/>
  <c r="AC151" i="45"/>
  <c r="AK150" i="32"/>
  <c r="AM150" i="32"/>
  <c r="AX150" i="32"/>
  <c r="AB150" i="32"/>
  <c r="N150" i="32"/>
  <c r="AV150" i="32"/>
  <c r="AR150" i="32"/>
  <c r="W150" i="32"/>
  <c r="AC150" i="32"/>
  <c r="BE150" i="32"/>
  <c r="P150" i="32"/>
  <c r="AE150" i="32"/>
  <c r="AZ150" i="32"/>
  <c r="V150" i="32"/>
  <c r="AW150" i="32"/>
  <c r="S150" i="32"/>
  <c r="K150" i="32"/>
  <c r="T150" i="32"/>
  <c r="O150" i="32"/>
  <c r="AF150" i="32"/>
  <c r="BD150" i="32"/>
  <c r="R150" i="32"/>
  <c r="J150" i="32"/>
  <c r="L150" i="32"/>
  <c r="BE93" i="75"/>
  <c r="AR93" i="75"/>
  <c r="AN93" i="75"/>
  <c r="V93" i="75"/>
  <c r="L93" i="75"/>
  <c r="BB93" i="75"/>
  <c r="AS93" i="75"/>
  <c r="S93" i="75"/>
  <c r="O93" i="75"/>
  <c r="J93" i="75"/>
  <c r="AZ93" i="75"/>
  <c r="AX93" i="75"/>
  <c r="AJ93" i="75"/>
  <c r="T93" i="75"/>
  <c r="K93" i="75"/>
  <c r="W93" i="75"/>
  <c r="AE93" i="75"/>
  <c r="AC93" i="75"/>
  <c r="AB93" i="75"/>
  <c r="N93" i="75"/>
  <c r="AT93" i="75"/>
  <c r="AO93" i="75"/>
  <c r="AW93" i="75"/>
  <c r="R93" i="75"/>
  <c r="BF93" i="75"/>
  <c r="AF93" i="75"/>
  <c r="AG93" i="75"/>
  <c r="AK93" i="75"/>
  <c r="P93" i="75"/>
  <c r="AA93" i="75"/>
  <c r="BD93" i="75"/>
  <c r="BA93" i="75"/>
  <c r="AV93" i="75"/>
  <c r="AM93" i="75"/>
  <c r="X93" i="75"/>
  <c r="AI93" i="75"/>
  <c r="W134" i="75"/>
  <c r="S134" i="75"/>
  <c r="O134" i="75"/>
  <c r="K134" i="75"/>
  <c r="N134" i="75"/>
  <c r="BD134" i="75"/>
  <c r="AT134" i="75"/>
  <c r="AB134" i="75"/>
  <c r="X134" i="75"/>
  <c r="AG134" i="75"/>
  <c r="AE134" i="75"/>
  <c r="AC134" i="75"/>
  <c r="AA134" i="75"/>
  <c r="V134" i="75"/>
  <c r="L134" i="75"/>
  <c r="BB134" i="75"/>
  <c r="AR134" i="75"/>
  <c r="AN134" i="75"/>
  <c r="AO134" i="75"/>
  <c r="AK134" i="75"/>
  <c r="AJ134" i="75"/>
  <c r="J134" i="75"/>
  <c r="AX134" i="75"/>
  <c r="BF134" i="75"/>
  <c r="AM134" i="75"/>
  <c r="AS134" i="75"/>
  <c r="R134" i="75"/>
  <c r="BE134" i="75"/>
  <c r="AI134" i="75"/>
  <c r="AF134" i="75"/>
  <c r="T134" i="75"/>
  <c r="AW134" i="75"/>
  <c r="AV134" i="75"/>
  <c r="BA134" i="75"/>
  <c r="AZ134" i="75"/>
  <c r="P134" i="75"/>
  <c r="BC307" i="75"/>
  <c r="U83" i="75"/>
  <c r="H154" i="32"/>
  <c r="AL189" i="45"/>
  <c r="BG189" i="45"/>
  <c r="L99" i="58"/>
  <c r="P99" i="58"/>
  <c r="N99" i="58"/>
  <c r="AK99" i="58"/>
  <c r="R99" i="58"/>
  <c r="W99" i="58"/>
  <c r="AX99" i="58"/>
  <c r="AO99" i="58"/>
  <c r="T99" i="58"/>
  <c r="AV99" i="58"/>
  <c r="AI99" i="58"/>
  <c r="AC99" i="58"/>
  <c r="AM99" i="58"/>
  <c r="AS99" i="58"/>
  <c r="AO220" i="75"/>
  <c r="J220" i="75"/>
  <c r="AC220" i="75"/>
  <c r="AG220" i="75"/>
  <c r="BF220" i="75"/>
  <c r="AK220" i="75"/>
  <c r="P220" i="75"/>
  <c r="AT220" i="75"/>
  <c r="L220" i="75"/>
  <c r="AW220" i="75"/>
  <c r="AZ220" i="75"/>
  <c r="BD220" i="75"/>
  <c r="V220" i="75"/>
  <c r="BA220" i="75"/>
  <c r="AV220" i="75"/>
  <c r="S220" i="75"/>
  <c r="X220" i="75"/>
  <c r="AR220" i="75"/>
  <c r="AE54" i="57"/>
  <c r="BE54" i="57"/>
  <c r="AA54" i="57"/>
  <c r="AW54" i="57"/>
  <c r="AJ54" i="57"/>
  <c r="O54" i="57"/>
  <c r="X54" i="57"/>
  <c r="AT54" i="57"/>
  <c r="AB54" i="57"/>
  <c r="P54" i="57"/>
  <c r="BB54" i="57"/>
  <c r="AK54" i="57"/>
  <c r="N54" i="57"/>
  <c r="AN54" i="57"/>
  <c r="AS54" i="57"/>
  <c r="BF54" i="57"/>
  <c r="AO54" i="57"/>
  <c r="L54" i="57"/>
  <c r="AZ54" i="57"/>
  <c r="AI54" i="57"/>
  <c r="K54" i="57"/>
  <c r="AC54" i="57"/>
  <c r="AS185" i="53"/>
  <c r="AS184" i="53" s="1"/>
  <c r="BG193" i="32"/>
  <c r="H154" i="56"/>
  <c r="X185" i="45"/>
  <c r="X184" i="45" s="1"/>
  <c r="AK150" i="57"/>
  <c r="AB150" i="57"/>
  <c r="AX150" i="57"/>
  <c r="BB150" i="57"/>
  <c r="AO121" i="75"/>
  <c r="AM121" i="75"/>
  <c r="AK121" i="75"/>
  <c r="AI121" i="75"/>
  <c r="AN121" i="75"/>
  <c r="AJ121" i="75"/>
  <c r="T121" i="75"/>
  <c r="J121" i="75"/>
  <c r="AZ121" i="75"/>
  <c r="BF121" i="75"/>
  <c r="BE121" i="75"/>
  <c r="BA121" i="75"/>
  <c r="AW121" i="75"/>
  <c r="AS121" i="75"/>
  <c r="AX121" i="75"/>
  <c r="AV121" i="75"/>
  <c r="AF121" i="75"/>
  <c r="R121" i="75"/>
  <c r="AE121" i="75"/>
  <c r="AA121" i="75"/>
  <c r="V121" i="75"/>
  <c r="BB121" i="75"/>
  <c r="S121" i="75"/>
  <c r="K121" i="75"/>
  <c r="N121" i="75"/>
  <c r="AT121" i="75"/>
  <c r="W121" i="75"/>
  <c r="P121" i="75"/>
  <c r="AB121" i="75"/>
  <c r="AC121" i="75"/>
  <c r="L121" i="75"/>
  <c r="O121" i="75"/>
  <c r="AR121" i="75"/>
  <c r="X121" i="75"/>
  <c r="BD121" i="75"/>
  <c r="AG121" i="75"/>
  <c r="AD51" i="56"/>
  <c r="L54" i="45"/>
  <c r="W54" i="45"/>
  <c r="AX54" i="45"/>
  <c r="AV54" i="45"/>
  <c r="AJ54" i="45"/>
  <c r="AO54" i="45"/>
  <c r="AA54" i="45"/>
  <c r="P54" i="45"/>
  <c r="N54" i="45"/>
  <c r="BD54" i="45"/>
  <c r="AZ54" i="45"/>
  <c r="AS54" i="45"/>
  <c r="AF54" i="45"/>
  <c r="AE54" i="45"/>
  <c r="V54" i="45"/>
  <c r="R54" i="45"/>
  <c r="K54" i="45"/>
  <c r="BB54" i="45"/>
  <c r="AN54" i="45"/>
  <c r="AC54" i="45"/>
  <c r="S54" i="45"/>
  <c r="AR54" i="45"/>
  <c r="BA54" i="45"/>
  <c r="AI54" i="45"/>
  <c r="T54" i="45"/>
  <c r="BF54" i="45"/>
  <c r="AW54" i="45"/>
  <c r="AM54" i="45"/>
  <c r="X54" i="45"/>
  <c r="O54" i="45"/>
  <c r="BE54" i="45"/>
  <c r="AK54" i="45"/>
  <c r="AG54" i="45"/>
  <c r="J54" i="45"/>
  <c r="AT54" i="45"/>
  <c r="AB54" i="45"/>
  <c r="BF120" i="75"/>
  <c r="AS120" i="75"/>
  <c r="P120" i="75"/>
  <c r="AO120" i="75"/>
  <c r="AJ120" i="75"/>
  <c r="AX120" i="75"/>
  <c r="J120" i="75"/>
  <c r="AF120" i="75"/>
  <c r="BA120" i="75"/>
  <c r="AK120" i="75"/>
  <c r="BF133" i="75"/>
  <c r="BE133" i="75"/>
  <c r="BA133" i="75"/>
  <c r="AW133" i="75"/>
  <c r="AS133" i="75"/>
  <c r="AT133" i="75"/>
  <c r="AB133" i="75"/>
  <c r="X133" i="75"/>
  <c r="V133" i="75"/>
  <c r="W133" i="75"/>
  <c r="S133" i="75"/>
  <c r="O133" i="75"/>
  <c r="K133" i="75"/>
  <c r="L133" i="75"/>
  <c r="BB133" i="75"/>
  <c r="AR133" i="75"/>
  <c r="AN133" i="75"/>
  <c r="AJ133" i="75"/>
  <c r="AO133" i="75"/>
  <c r="AK133" i="75"/>
  <c r="AF133" i="75"/>
  <c r="P133" i="75"/>
  <c r="BD133" i="75"/>
  <c r="AG133" i="75"/>
  <c r="AA133" i="75"/>
  <c r="R133" i="75"/>
  <c r="AV133" i="75"/>
  <c r="AC133" i="75"/>
  <c r="J133" i="75"/>
  <c r="N133" i="75"/>
  <c r="AM133" i="75"/>
  <c r="AX133" i="75"/>
  <c r="T133" i="75"/>
  <c r="AE133" i="75"/>
  <c r="AI133" i="75"/>
  <c r="AZ133" i="75"/>
  <c r="BF162" i="75"/>
  <c r="BE162" i="75"/>
  <c r="AS162" i="75"/>
  <c r="AW162" i="75"/>
  <c r="AK162" i="75"/>
  <c r="AX162" i="75"/>
  <c r="AT162" i="75"/>
  <c r="BD162" i="75"/>
  <c r="V162" i="75"/>
  <c r="W162" i="75"/>
  <c r="K162" i="75"/>
  <c r="AE162" i="75"/>
  <c r="S162" i="75"/>
  <c r="P162" i="75"/>
  <c r="L162" i="75"/>
  <c r="BB162" i="75"/>
  <c r="J162" i="75"/>
  <c r="AV162" i="75"/>
  <c r="AO162" i="75"/>
  <c r="AC162" i="75"/>
  <c r="AN162" i="75"/>
  <c r="AJ162" i="75"/>
  <c r="AR162" i="75"/>
  <c r="AA162" i="75"/>
  <c r="O162" i="75"/>
  <c r="N162" i="75"/>
  <c r="AG162" i="75"/>
  <c r="AM162" i="75"/>
  <c r="AF162" i="75"/>
  <c r="R162" i="75"/>
  <c r="BA162" i="75"/>
  <c r="AZ162" i="75"/>
  <c r="T162" i="75"/>
  <c r="AI162" i="75"/>
  <c r="X162" i="75"/>
  <c r="AB162" i="75"/>
  <c r="K31" i="53"/>
  <c r="S31" i="53"/>
  <c r="AE31" i="53"/>
  <c r="AI31" i="53"/>
  <c r="AM31" i="53"/>
  <c r="P31" i="53"/>
  <c r="T31" i="53"/>
  <c r="AW31" i="53"/>
  <c r="L31" i="53"/>
  <c r="H30" i="53"/>
  <c r="J31" i="53"/>
  <c r="N31" i="53"/>
  <c r="R31" i="53"/>
  <c r="V31" i="53"/>
  <c r="AK31" i="53"/>
  <c r="BF31" i="53"/>
  <c r="AX31" i="53"/>
  <c r="AN31" i="53"/>
  <c r="AG31" i="53"/>
  <c r="AZ118" i="56"/>
  <c r="AZ117" i="56" s="1"/>
  <c r="BA118" i="56"/>
  <c r="AO118" i="56"/>
  <c r="AG118" i="56"/>
  <c r="AF118" i="56"/>
  <c r="O118" i="56"/>
  <c r="P118" i="56"/>
  <c r="BF118" i="56"/>
  <c r="AE118" i="56"/>
  <c r="R118" i="56"/>
  <c r="BD118" i="56"/>
  <c r="AV118" i="56"/>
  <c r="AV117" i="56" s="1"/>
  <c r="BB118" i="56"/>
  <c r="AI118" i="56"/>
  <c r="AA118" i="56"/>
  <c r="S118" i="56"/>
  <c r="AR118" i="56"/>
  <c r="AJ118" i="56"/>
  <c r="AM32" i="44"/>
  <c r="BD32" i="44"/>
  <c r="AV32" i="44"/>
  <c r="N32" i="44"/>
  <c r="AZ32" i="44"/>
  <c r="R32" i="44"/>
  <c r="AK32" i="44"/>
  <c r="BF32" i="44"/>
  <c r="L32" i="44"/>
  <c r="BE32" i="44"/>
  <c r="T32" i="44"/>
  <c r="P32" i="44"/>
  <c r="O32" i="44"/>
  <c r="BA32" i="44"/>
  <c r="S32" i="44"/>
  <c r="J32" i="44"/>
  <c r="AG32" i="44"/>
  <c r="AF32" i="44"/>
  <c r="AX32" i="44"/>
  <c r="AR32" i="44"/>
  <c r="X31" i="53"/>
  <c r="AA31" i="53"/>
  <c r="AS31" i="53"/>
  <c r="BE118" i="56"/>
  <c r="T118" i="56"/>
  <c r="AC118" i="56"/>
  <c r="AJ32" i="44"/>
  <c r="AW32" i="44"/>
  <c r="AC32" i="44"/>
  <c r="AB32" i="44"/>
  <c r="AA32" i="44"/>
  <c r="AF31" i="53"/>
  <c r="AT31" i="53"/>
  <c r="BA31" i="53"/>
  <c r="AJ31" i="53"/>
  <c r="K118" i="56"/>
  <c r="X118" i="56"/>
  <c r="AT118" i="56"/>
  <c r="N118" i="56"/>
  <c r="N117" i="56" s="1"/>
  <c r="AB118" i="56"/>
  <c r="F332" i="75"/>
  <c r="H332" i="75" s="1"/>
  <c r="AW332" i="75" s="1"/>
  <c r="F176" i="57"/>
  <c r="H176" i="57" s="1"/>
  <c r="F176" i="32"/>
  <c r="H176" i="32" s="1"/>
  <c r="AA176" i="32" s="1"/>
  <c r="F176" i="58"/>
  <c r="H176" i="58" s="1"/>
  <c r="BB176" i="58" s="1"/>
  <c r="F176" i="44"/>
  <c r="H176" i="44" s="1"/>
  <c r="BA213" i="58"/>
  <c r="BA212" i="58" s="1"/>
  <c r="K213" i="58"/>
  <c r="K212" i="58" s="1"/>
  <c r="AF213" i="58"/>
  <c r="BB213" i="58"/>
  <c r="BA185" i="57"/>
  <c r="BA184" i="57" s="1"/>
  <c r="AR185" i="53"/>
  <c r="AR184" i="53" s="1"/>
  <c r="AE185" i="53"/>
  <c r="AE184" i="53" s="1"/>
  <c r="AS185" i="45"/>
  <c r="AS184" i="45" s="1"/>
  <c r="AB185" i="45"/>
  <c r="AB184" i="45" s="1"/>
  <c r="AS185" i="56"/>
  <c r="AS184" i="56" s="1"/>
  <c r="BD185" i="56"/>
  <c r="BD184" i="56" s="1"/>
  <c r="AT213" i="56"/>
  <c r="AT212" i="56" s="1"/>
  <c r="L213" i="56"/>
  <c r="L212" i="56" s="1"/>
  <c r="AA213" i="56"/>
  <c r="AK213" i="56"/>
  <c r="AK212" i="56" s="1"/>
  <c r="AJ213" i="56"/>
  <c r="AJ212" i="56" s="1"/>
  <c r="R213" i="56"/>
  <c r="AB35" i="56"/>
  <c r="AT35" i="56"/>
  <c r="AZ35" i="56"/>
  <c r="AM35" i="56"/>
  <c r="AV35" i="56"/>
  <c r="AI35" i="56"/>
  <c r="AR35" i="56"/>
  <c r="AE35" i="56"/>
  <c r="AO35" i="56"/>
  <c r="AK35" i="56"/>
  <c r="AW35" i="56"/>
  <c r="K35" i="56"/>
  <c r="BF35" i="56"/>
  <c r="BA35" i="56"/>
  <c r="BB35" i="56"/>
  <c r="AS35" i="56"/>
  <c r="AX35" i="56"/>
  <c r="BD35" i="56"/>
  <c r="L35" i="75"/>
  <c r="BB35" i="75"/>
  <c r="AR35" i="75"/>
  <c r="AN35" i="75"/>
  <c r="V35" i="75"/>
  <c r="K35" i="75"/>
  <c r="S35" i="75"/>
  <c r="O35" i="75"/>
  <c r="AG35" i="75"/>
  <c r="AF35" i="75"/>
  <c r="P35" i="75"/>
  <c r="AV35" i="75"/>
  <c r="AM35" i="75"/>
  <c r="AO35" i="75"/>
  <c r="T35" i="75"/>
  <c r="J35" i="75"/>
  <c r="AZ35" i="75"/>
  <c r="AX35" i="75"/>
  <c r="AJ35" i="75"/>
  <c r="AA35" i="75"/>
  <c r="AE35" i="75"/>
  <c r="AC35" i="75"/>
  <c r="W35" i="75"/>
  <c r="R35" i="75"/>
  <c r="BF35" i="75"/>
  <c r="AI35" i="75"/>
  <c r="AK35" i="75"/>
  <c r="AM238" i="75"/>
  <c r="AO238" i="75"/>
  <c r="AJ238" i="75"/>
  <c r="J238" i="75"/>
  <c r="AX238" i="75"/>
  <c r="AI238" i="75"/>
  <c r="T238" i="75"/>
  <c r="BA238" i="75"/>
  <c r="BE238" i="75"/>
  <c r="AV238" i="75"/>
  <c r="R238" i="75"/>
  <c r="AC238" i="75"/>
  <c r="AZ238" i="75"/>
  <c r="AF157" i="75"/>
  <c r="AI157" i="75"/>
  <c r="V157" i="75"/>
  <c r="AZ157" i="75"/>
  <c r="BE157" i="75"/>
  <c r="BB157" i="75"/>
  <c r="AE157" i="75"/>
  <c r="AM157" i="75"/>
  <c r="K157" i="75"/>
  <c r="AN157" i="75"/>
  <c r="T157" i="75"/>
  <c r="AS157" i="75"/>
  <c r="AC157" i="75"/>
  <c r="AV157" i="75"/>
  <c r="AX157" i="75"/>
  <c r="AT157" i="75"/>
  <c r="BF157" i="75"/>
  <c r="J157" i="75"/>
  <c r="N157" i="75"/>
  <c r="AR157" i="75"/>
  <c r="AA157" i="75"/>
  <c r="S157" i="75"/>
  <c r="AG157" i="75"/>
  <c r="H154" i="75"/>
  <c r="AW157" i="75"/>
  <c r="AJ157" i="75"/>
  <c r="W157" i="75"/>
  <c r="AO157" i="75"/>
  <c r="BA157" i="75"/>
  <c r="AB157" i="75"/>
  <c r="BD157" i="75"/>
  <c r="X157" i="75"/>
  <c r="AD189" i="45"/>
  <c r="W32" i="44"/>
  <c r="AS32" i="44"/>
  <c r="O31" i="53"/>
  <c r="AB31" i="53"/>
  <c r="AS118" i="56"/>
  <c r="V118" i="56"/>
  <c r="AF238" i="75"/>
  <c r="P157" i="75"/>
  <c r="P213" i="58"/>
  <c r="P212" i="58" s="1"/>
  <c r="H212" i="58"/>
  <c r="AC213" i="58"/>
  <c r="AC212" i="58" s="1"/>
  <c r="BF213" i="58"/>
  <c r="BF212" i="58" s="1"/>
  <c r="O213" i="58"/>
  <c r="O212" i="58" s="1"/>
  <c r="AJ213" i="58"/>
  <c r="BE213" i="58"/>
  <c r="BE212" i="58" s="1"/>
  <c r="R213" i="58"/>
  <c r="R212" i="58" s="1"/>
  <c r="AA213" i="58"/>
  <c r="AA212" i="58" s="1"/>
  <c r="AK213" i="58"/>
  <c r="AK212" i="58" s="1"/>
  <c r="AN213" i="58"/>
  <c r="AN212" i="58" s="1"/>
  <c r="AT213" i="58"/>
  <c r="S213" i="58"/>
  <c r="S212" i="58" s="1"/>
  <c r="AM213" i="58"/>
  <c r="AR213" i="58"/>
  <c r="AR212" i="58" s="1"/>
  <c r="X213" i="58"/>
  <c r="X212" i="58" s="1"/>
  <c r="AB213" i="58"/>
  <c r="AB212" i="58" s="1"/>
  <c r="AW213" i="58"/>
  <c r="V32" i="44"/>
  <c r="X32" i="44"/>
  <c r="AN32" i="44"/>
  <c r="AO32" i="44"/>
  <c r="W31" i="53"/>
  <c r="BE31" i="53"/>
  <c r="BB31" i="53"/>
  <c r="AZ31" i="53"/>
  <c r="AR31" i="53"/>
  <c r="J118" i="56"/>
  <c r="L118" i="56"/>
  <c r="L117" i="56" s="1"/>
  <c r="W118" i="56"/>
  <c r="AK118" i="56"/>
  <c r="F176" i="56"/>
  <c r="H176" i="56" s="1"/>
  <c r="T213" i="58"/>
  <c r="T212" i="58" s="1"/>
  <c r="AO213" i="58"/>
  <c r="AO212" i="58" s="1"/>
  <c r="AV213" i="58"/>
  <c r="AV212" i="58" s="1"/>
  <c r="W213" i="58"/>
  <c r="AX213" i="58"/>
  <c r="AX212" i="58" s="1"/>
  <c r="AT185" i="58"/>
  <c r="AT184" i="58" s="1"/>
  <c r="N185" i="53"/>
  <c r="N184" i="53" s="1"/>
  <c r="AZ185" i="45"/>
  <c r="AZ184" i="45" s="1"/>
  <c r="O238" i="75"/>
  <c r="L157" i="75"/>
  <c r="R157" i="75"/>
  <c r="AV185" i="53"/>
  <c r="AV184" i="53" s="1"/>
  <c r="AG16" i="75"/>
  <c r="AA16" i="75"/>
  <c r="AO16" i="75"/>
  <c r="AW16" i="75"/>
  <c r="O16" i="75"/>
  <c r="BB16" i="75"/>
  <c r="AV16" i="75"/>
  <c r="J16" i="75"/>
  <c r="S16" i="75"/>
  <c r="BE16" i="75"/>
  <c r="AS16" i="75"/>
  <c r="AN16" i="75"/>
  <c r="AT16" i="75"/>
  <c r="AK16" i="75"/>
  <c r="AE16" i="75"/>
  <c r="W16" i="75"/>
  <c r="AZ16" i="75"/>
  <c r="N16" i="75"/>
  <c r="AW26" i="45"/>
  <c r="X26" i="45"/>
  <c r="BF26" i="45"/>
  <c r="AO26" i="45"/>
  <c r="BD26" i="45"/>
  <c r="AJ26" i="45"/>
  <c r="O26" i="45"/>
  <c r="W26" i="45"/>
  <c r="AF26" i="45"/>
  <c r="AS26" i="45"/>
  <c r="T26" i="45"/>
  <c r="BB26" i="45"/>
  <c r="AG26" i="45"/>
  <c r="L26" i="45"/>
  <c r="AN26" i="45"/>
  <c r="AE26" i="45"/>
  <c r="P26" i="45"/>
  <c r="J26" i="45"/>
  <c r="AA29" i="75"/>
  <c r="T29" i="75"/>
  <c r="K29" i="75"/>
  <c r="AI29" i="75"/>
  <c r="AF29" i="75"/>
  <c r="W29" i="75"/>
  <c r="AS29" i="75"/>
  <c r="AT29" i="75"/>
  <c r="S29" i="75"/>
  <c r="AG29" i="75"/>
  <c r="J29" i="75"/>
  <c r="P29" i="75"/>
  <c r="AO29" i="75"/>
  <c r="R29" i="75"/>
  <c r="BB29" i="75"/>
  <c r="BE29" i="75"/>
  <c r="AB29" i="75"/>
  <c r="L29" i="75"/>
  <c r="AZ29" i="75"/>
  <c r="AM29" i="75"/>
  <c r="BF29" i="75"/>
  <c r="N29" i="75"/>
  <c r="AC29" i="75"/>
  <c r="AV29" i="75"/>
  <c r="AN29" i="75"/>
  <c r="AW29" i="75"/>
  <c r="O29" i="75"/>
  <c r="AZ157" i="56"/>
  <c r="T157" i="56"/>
  <c r="AS157" i="56"/>
  <c r="AT157" i="56"/>
  <c r="V157" i="56"/>
  <c r="AJ157" i="56"/>
  <c r="BB157" i="56"/>
  <c r="BA157" i="56"/>
  <c r="BF157" i="56"/>
  <c r="AB53" i="44"/>
  <c r="AE53" i="44"/>
  <c r="P53" i="44"/>
  <c r="O53" i="44"/>
  <c r="AX53" i="44"/>
  <c r="R53" i="44"/>
  <c r="S53" i="44"/>
  <c r="BA53" i="44"/>
  <c r="AN53" i="44"/>
  <c r="K53" i="44"/>
  <c r="AV53" i="44"/>
  <c r="AS53" i="44"/>
  <c r="AM53" i="44"/>
  <c r="X53" i="44"/>
  <c r="AW53" i="44"/>
  <c r="AO53" i="44"/>
  <c r="AC53" i="44"/>
  <c r="T53" i="44"/>
  <c r="BE35" i="53"/>
  <c r="K35" i="53"/>
  <c r="AS35" i="53"/>
  <c r="BA35" i="53"/>
  <c r="AE35" i="53"/>
  <c r="AV35" i="53"/>
  <c r="R35" i="53"/>
  <c r="AN35" i="53"/>
  <c r="P35" i="53"/>
  <c r="AM75" i="58"/>
  <c r="AE75" i="58"/>
  <c r="AK75" i="58"/>
  <c r="AO75" i="58"/>
  <c r="AX75" i="58"/>
  <c r="V75" i="58"/>
  <c r="AB75" i="58"/>
  <c r="AN75" i="58"/>
  <c r="AG75" i="58"/>
  <c r="BB32" i="56"/>
  <c r="S32" i="56"/>
  <c r="AN32" i="56"/>
  <c r="AI32" i="56"/>
  <c r="AO32" i="56"/>
  <c r="N32" i="56"/>
  <c r="AW32" i="56"/>
  <c r="V32" i="56"/>
  <c r="BF32" i="56"/>
  <c r="AT33" i="58"/>
  <c r="AF33" i="58"/>
  <c r="AK33" i="58"/>
  <c r="N33" i="58"/>
  <c r="T33" i="58"/>
  <c r="BE33" i="58"/>
  <c r="AI33" i="58"/>
  <c r="AB33" i="58"/>
  <c r="AR33" i="58"/>
  <c r="AC118" i="32"/>
  <c r="P118" i="32"/>
  <c r="AF118" i="32"/>
  <c r="BF118" i="32"/>
  <c r="N118" i="32"/>
  <c r="AE118" i="32"/>
  <c r="AB118" i="32"/>
  <c r="AJ118" i="32"/>
  <c r="AZ118" i="32"/>
  <c r="AC185" i="44"/>
  <c r="AC184" i="44" s="1"/>
  <c r="AK213" i="45"/>
  <c r="AA185" i="56"/>
  <c r="AA184" i="56" s="1"/>
  <c r="AL192" i="45"/>
  <c r="AN185" i="53"/>
  <c r="AN184" i="53" s="1"/>
  <c r="S185" i="45"/>
  <c r="S184" i="45" s="1"/>
  <c r="AJ185" i="45"/>
  <c r="AJ184" i="45" s="1"/>
  <c r="AG185" i="45"/>
  <c r="AG184" i="45" s="1"/>
  <c r="AA185" i="45"/>
  <c r="AA184" i="45" s="1"/>
  <c r="AK185" i="45"/>
  <c r="AK184" i="45" s="1"/>
  <c r="BA185" i="45"/>
  <c r="BA184" i="45" s="1"/>
  <c r="J185" i="45"/>
  <c r="J184" i="45" s="1"/>
  <c r="BB97" i="75"/>
  <c r="AR97" i="75"/>
  <c r="AE321" i="75"/>
  <c r="AO321" i="75"/>
  <c r="AS321" i="75"/>
  <c r="AW321" i="75"/>
  <c r="AP227" i="75"/>
  <c r="AV17" i="57"/>
  <c r="AS17" i="57"/>
  <c r="BD17" i="57"/>
  <c r="AT17" i="57"/>
  <c r="AJ17" i="57"/>
  <c r="AA17" i="57"/>
  <c r="AK17" i="57"/>
  <c r="AR17" i="57"/>
  <c r="BB17" i="57"/>
  <c r="P17" i="53"/>
  <c r="AS17" i="53"/>
  <c r="AB17" i="53"/>
  <c r="K17" i="53"/>
  <c r="X17" i="53"/>
  <c r="L17" i="53"/>
  <c r="AR17" i="53"/>
  <c r="BA17" i="53"/>
  <c r="AN17" i="53"/>
  <c r="AW17" i="32"/>
  <c r="AM17" i="32"/>
  <c r="AJ17" i="32"/>
  <c r="AI17" i="32"/>
  <c r="AO17" i="32"/>
  <c r="BA17" i="32"/>
  <c r="W17" i="32"/>
  <c r="R17" i="32"/>
  <c r="BB17" i="32"/>
  <c r="AI16" i="75"/>
  <c r="AF16" i="75"/>
  <c r="AB16" i="75"/>
  <c r="AX16" i="75"/>
  <c r="AX26" i="45"/>
  <c r="AA26" i="45"/>
  <c r="AC26" i="45"/>
  <c r="K26" i="45"/>
  <c r="AC29" i="32"/>
  <c r="AF29" i="32"/>
  <c r="AM29" i="32"/>
  <c r="H24" i="75"/>
  <c r="AI53" i="44"/>
  <c r="AZ53" i="44"/>
  <c r="AR53" i="44"/>
  <c r="AF53" i="44"/>
  <c r="BB53" i="44"/>
  <c r="AX29" i="75"/>
  <c r="AK29" i="75"/>
  <c r="N157" i="56"/>
  <c r="P16" i="56"/>
  <c r="AC16" i="56"/>
  <c r="BE16" i="56"/>
  <c r="BD16" i="56"/>
  <c r="AX16" i="56"/>
  <c r="AE16" i="56"/>
  <c r="AF16" i="56"/>
  <c r="L16" i="56"/>
  <c r="AS16" i="56"/>
  <c r="AZ16" i="56"/>
  <c r="AT16" i="56"/>
  <c r="K16" i="56"/>
  <c r="J16" i="56"/>
  <c r="AR16" i="56"/>
  <c r="X16" i="56"/>
  <c r="AG16" i="56"/>
  <c r="AK16" i="56"/>
  <c r="W16" i="56"/>
  <c r="R16" i="58"/>
  <c r="BD16" i="58"/>
  <c r="AB16" i="58"/>
  <c r="T16" i="58"/>
  <c r="BF16" i="58"/>
  <c r="S16" i="58"/>
  <c r="BA16" i="58"/>
  <c r="P16" i="58"/>
  <c r="V16" i="58"/>
  <c r="AK16" i="58"/>
  <c r="AN16" i="58"/>
  <c r="AR16" i="58"/>
  <c r="AM16" i="58"/>
  <c r="AI16" i="58"/>
  <c r="X16" i="58"/>
  <c r="AO16" i="58"/>
  <c r="J16" i="58"/>
  <c r="AF16" i="58"/>
  <c r="AR16" i="53"/>
  <c r="J16" i="53"/>
  <c r="AI16" i="53"/>
  <c r="AT16" i="53"/>
  <c r="BD16" i="53"/>
  <c r="AA16" i="53"/>
  <c r="BE16" i="53"/>
  <c r="L16" i="53"/>
  <c r="AG16" i="53"/>
  <c r="S16" i="53"/>
  <c r="AX16" i="53"/>
  <c r="AC16" i="53"/>
  <c r="P16" i="53"/>
  <c r="BA16" i="53"/>
  <c r="AK16" i="53"/>
  <c r="AV16" i="53"/>
  <c r="V16" i="53"/>
  <c r="W16" i="53"/>
  <c r="K106" i="53"/>
  <c r="AA106" i="53"/>
  <c r="W106" i="53"/>
  <c r="AS106" i="53"/>
  <c r="AG207" i="75"/>
  <c r="L207" i="75"/>
  <c r="AW207" i="75"/>
  <c r="W207" i="75"/>
  <c r="AI207" i="75"/>
  <c r="AJ207" i="75"/>
  <c r="BF207" i="75"/>
  <c r="AF207" i="75"/>
  <c r="BD207" i="75"/>
  <c r="AC207" i="75"/>
  <c r="BB207" i="75"/>
  <c r="AV207" i="75"/>
  <c r="N207" i="75"/>
  <c r="AO207" i="75"/>
  <c r="T207" i="75"/>
  <c r="AS207" i="75"/>
  <c r="K207" i="75"/>
  <c r="AB207" i="75"/>
  <c r="AI309" i="75"/>
  <c r="R309" i="75"/>
  <c r="O309" i="75"/>
  <c r="AJ309" i="75"/>
  <c r="AZ309" i="75"/>
  <c r="AS309" i="75"/>
  <c r="AB309" i="75"/>
  <c r="S309" i="75"/>
  <c r="AG309" i="75"/>
  <c r="AO309" i="75"/>
  <c r="P309" i="75"/>
  <c r="W309" i="75"/>
  <c r="AA309" i="75"/>
  <c r="AV309" i="75"/>
  <c r="BE309" i="75"/>
  <c r="X309" i="75"/>
  <c r="BB309" i="75"/>
  <c r="T309" i="75"/>
  <c r="AM143" i="32"/>
  <c r="BF143" i="32"/>
  <c r="P143" i="32"/>
  <c r="AZ143" i="32"/>
  <c r="AI143" i="32"/>
  <c r="AG143" i="32"/>
  <c r="N143" i="32"/>
  <c r="AA143" i="32"/>
  <c r="BB143" i="32"/>
  <c r="AK143" i="32"/>
  <c r="AV143" i="32"/>
  <c r="AW143" i="32"/>
  <c r="AN143" i="32"/>
  <c r="O143" i="32"/>
  <c r="AB143" i="32"/>
  <c r="AT143" i="32"/>
  <c r="AJ143" i="32"/>
  <c r="BE143" i="32"/>
  <c r="AG29" i="44"/>
  <c r="AJ29" i="44"/>
  <c r="O29" i="44"/>
  <c r="W29" i="44"/>
  <c r="AW29" i="44"/>
  <c r="BD29" i="44"/>
  <c r="R29" i="44"/>
  <c r="AZ29" i="44"/>
  <c r="T29" i="44"/>
  <c r="K29" i="44"/>
  <c r="AT29" i="44"/>
  <c r="AB29" i="44"/>
  <c r="BB29" i="44"/>
  <c r="AO29" i="44"/>
  <c r="AF29" i="44"/>
  <c r="L29" i="44"/>
  <c r="AC29" i="44"/>
  <c r="BA29" i="44"/>
  <c r="AK29" i="58"/>
  <c r="V29" i="58"/>
  <c r="J29" i="58"/>
  <c r="S29" i="58"/>
  <c r="AS29" i="58"/>
  <c r="AV29" i="58"/>
  <c r="K29" i="58"/>
  <c r="AN29" i="58"/>
  <c r="AG29" i="58"/>
  <c r="AR29" i="58"/>
  <c r="AC29" i="58"/>
  <c r="P29" i="58"/>
  <c r="BE29" i="58"/>
  <c r="AO29" i="58"/>
  <c r="R29" i="58"/>
  <c r="T29" i="58"/>
  <c r="BD29" i="58"/>
  <c r="W29" i="58"/>
  <c r="T51" i="45"/>
  <c r="J51" i="45"/>
  <c r="BE51" i="45"/>
  <c r="BD51" i="45"/>
  <c r="AF51" i="45"/>
  <c r="AI51" i="45"/>
  <c r="AG51" i="45"/>
  <c r="AM51" i="45"/>
  <c r="BA51" i="45"/>
  <c r="AK51" i="45"/>
  <c r="AA51" i="45"/>
  <c r="K51" i="45"/>
  <c r="X51" i="45"/>
  <c r="N51" i="45"/>
  <c r="BB51" i="45"/>
  <c r="AR51" i="45"/>
  <c r="W51" i="45"/>
  <c r="BF51" i="45"/>
  <c r="BB159" i="56"/>
  <c r="AN159" i="56"/>
  <c r="AV159" i="56"/>
  <c r="AO159" i="56"/>
  <c r="AA159" i="56"/>
  <c r="O159" i="56"/>
  <c r="BD159" i="56"/>
  <c r="AS159" i="56"/>
  <c r="AR159" i="56"/>
  <c r="S159" i="56"/>
  <c r="BF159" i="56"/>
  <c r="BA159" i="56"/>
  <c r="AZ159" i="56"/>
  <c r="AX159" i="56"/>
  <c r="AB159" i="56"/>
  <c r="AG159" i="56"/>
  <c r="AT159" i="56"/>
  <c r="L159" i="56"/>
  <c r="H49" i="32"/>
  <c r="BE53" i="32"/>
  <c r="AG53" i="32"/>
  <c r="AV53" i="32"/>
  <c r="AJ53" i="32"/>
  <c r="BA53" i="32"/>
  <c r="O53" i="32"/>
  <c r="X53" i="32"/>
  <c r="AX53" i="32"/>
  <c r="S53" i="32"/>
  <c r="W53" i="32"/>
  <c r="T53" i="32"/>
  <c r="AW53" i="32"/>
  <c r="N53" i="32"/>
  <c r="BB53" i="32"/>
  <c r="AE53" i="32"/>
  <c r="AB53" i="32"/>
  <c r="R53" i="32"/>
  <c r="AZ53" i="32"/>
  <c r="AN53" i="32"/>
  <c r="K53" i="32"/>
  <c r="BD53" i="32"/>
  <c r="AA53" i="32"/>
  <c r="AF185" i="53"/>
  <c r="AF184" i="53" s="1"/>
  <c r="BB29" i="32"/>
  <c r="L29" i="32"/>
  <c r="V29" i="32"/>
  <c r="AR29" i="32"/>
  <c r="AX29" i="32"/>
  <c r="S29" i="32"/>
  <c r="W29" i="32"/>
  <c r="AS29" i="32"/>
  <c r="O29" i="32"/>
  <c r="AA29" i="32"/>
  <c r="J29" i="32"/>
  <c r="R29" i="32"/>
  <c r="AI29" i="32"/>
  <c r="AO29" i="32"/>
  <c r="T29" i="32"/>
  <c r="AJ29" i="32"/>
  <c r="AN29" i="32"/>
  <c r="BF29" i="32"/>
  <c r="BE27" i="58"/>
  <c r="AK27" i="58"/>
  <c r="AM27" i="58"/>
  <c r="T27" i="58"/>
  <c r="N27" i="58"/>
  <c r="BA27" i="58"/>
  <c r="K27" i="58"/>
  <c r="AV27" i="58"/>
  <c r="BD27" i="58"/>
  <c r="BF27" i="58"/>
  <c r="AG27" i="58"/>
  <c r="W27" i="58"/>
  <c r="J27" i="58"/>
  <c r="AS27" i="58"/>
  <c r="AB27" i="58"/>
  <c r="AX27" i="58"/>
  <c r="AN27" i="58"/>
  <c r="P27" i="58"/>
  <c r="X27" i="58"/>
  <c r="AE27" i="58"/>
  <c r="O27" i="58"/>
  <c r="J35" i="53"/>
  <c r="AI35" i="53"/>
  <c r="L35" i="53"/>
  <c r="N35" i="53"/>
  <c r="V35" i="53"/>
  <c r="AR35" i="53"/>
  <c r="W35" i="53"/>
  <c r="AW35" i="53"/>
  <c r="BB75" i="58"/>
  <c r="AT75" i="58"/>
  <c r="BD75" i="58"/>
  <c r="AV75" i="58"/>
  <c r="S75" i="58"/>
  <c r="BA75" i="58"/>
  <c r="AW75" i="58"/>
  <c r="AA75" i="58"/>
  <c r="O32" i="56"/>
  <c r="L32" i="56"/>
  <c r="J32" i="56"/>
  <c r="AB32" i="56"/>
  <c r="AE32" i="56"/>
  <c r="AC32" i="56"/>
  <c r="AM32" i="56"/>
  <c r="AS32" i="56"/>
  <c r="P33" i="58"/>
  <c r="O33" i="58"/>
  <c r="AW33" i="58"/>
  <c r="BB33" i="58"/>
  <c r="J33" i="58"/>
  <c r="AO33" i="58"/>
  <c r="W33" i="58"/>
  <c r="X33" i="58"/>
  <c r="AN118" i="32"/>
  <c r="AM118" i="32"/>
  <c r="R118" i="32"/>
  <c r="AG118" i="32"/>
  <c r="AT118" i="32"/>
  <c r="BE118" i="32"/>
  <c r="AW118" i="32"/>
  <c r="V118" i="32"/>
  <c r="AN185" i="44"/>
  <c r="AN184" i="44" s="1"/>
  <c r="L185" i="44"/>
  <c r="L184" i="44" s="1"/>
  <c r="AT185" i="32"/>
  <c r="AT184" i="32" s="1"/>
  <c r="AB185" i="32"/>
  <c r="AB184" i="32" s="1"/>
  <c r="AC213" i="45"/>
  <c r="AC212" i="45" s="1"/>
  <c r="AA185" i="44"/>
  <c r="AA184" i="44" s="1"/>
  <c r="U192" i="45"/>
  <c r="AV185" i="45"/>
  <c r="AV184" i="45" s="1"/>
  <c r="AE185" i="44"/>
  <c r="AE184" i="44" s="1"/>
  <c r="AK185" i="32"/>
  <c r="AK184" i="32" s="1"/>
  <c r="J185" i="32"/>
  <c r="J184" i="32" s="1"/>
  <c r="BD185" i="57"/>
  <c r="BD184" i="57" s="1"/>
  <c r="AS185" i="57"/>
  <c r="AS184" i="57" s="1"/>
  <c r="N185" i="57"/>
  <c r="N184" i="57" s="1"/>
  <c r="X185" i="57"/>
  <c r="X184" i="57" s="1"/>
  <c r="AN185" i="57"/>
  <c r="AN184" i="57" s="1"/>
  <c r="AI185" i="57"/>
  <c r="AI184" i="57" s="1"/>
  <c r="AT185" i="57"/>
  <c r="AT184" i="57" s="1"/>
  <c r="AK185" i="53"/>
  <c r="AK184" i="53" s="1"/>
  <c r="BH350" i="75"/>
  <c r="AC97" i="75"/>
  <c r="T97" i="75"/>
  <c r="J97" i="75"/>
  <c r="AZ321" i="75"/>
  <c r="S321" i="75"/>
  <c r="AG321" i="75"/>
  <c r="AI321" i="75"/>
  <c r="V17" i="57"/>
  <c r="P17" i="57"/>
  <c r="AG17" i="57"/>
  <c r="R17" i="57"/>
  <c r="AC17" i="57"/>
  <c r="BF17" i="57"/>
  <c r="T17" i="57"/>
  <c r="AB17" i="57"/>
  <c r="BD17" i="53"/>
  <c r="AM17" i="53"/>
  <c r="AT17" i="53"/>
  <c r="AA17" i="53"/>
  <c r="AI17" i="53"/>
  <c r="O17" i="53"/>
  <c r="BF17" i="53"/>
  <c r="AK17" i="53"/>
  <c r="AB17" i="32"/>
  <c r="AK17" i="32"/>
  <c r="AT17" i="32"/>
  <c r="BD17" i="32"/>
  <c r="BF17" i="32"/>
  <c r="K17" i="32"/>
  <c r="BE17" i="32"/>
  <c r="AA17" i="32"/>
  <c r="BD16" i="75"/>
  <c r="P16" i="75"/>
  <c r="L16" i="75"/>
  <c r="K16" i="75"/>
  <c r="X16" i="75"/>
  <c r="AR26" i="45"/>
  <c r="AT26" i="45"/>
  <c r="AM26" i="45"/>
  <c r="V26" i="45"/>
  <c r="Y83" i="75"/>
  <c r="P29" i="32"/>
  <c r="AG29" i="32"/>
  <c r="AV29" i="32"/>
  <c r="AB29" i="32"/>
  <c r="AT29" i="32"/>
  <c r="W53" i="44"/>
  <c r="BF53" i="44"/>
  <c r="AA53" i="44"/>
  <c r="J53" i="44"/>
  <c r="AK53" i="44"/>
  <c r="AU159" i="75"/>
  <c r="BI346" i="75"/>
  <c r="BJ346" i="75" s="1"/>
  <c r="BA29" i="75"/>
  <c r="AR29" i="75"/>
  <c r="L157" i="56"/>
  <c r="AJ27" i="58"/>
  <c r="AT27" i="58"/>
  <c r="AG165" i="58"/>
  <c r="AR165" i="58"/>
  <c r="V165" i="58"/>
  <c r="P165" i="58"/>
  <c r="BD165" i="58"/>
  <c r="BF165" i="58"/>
  <c r="R165" i="58"/>
  <c r="AK165" i="58"/>
  <c r="AZ165" i="58"/>
  <c r="L165" i="58"/>
  <c r="AI165" i="58"/>
  <c r="W165" i="58"/>
  <c r="AV165" i="58"/>
  <c r="J165" i="58"/>
  <c r="X165" i="58"/>
  <c r="BA165" i="58"/>
  <c r="AW165" i="58"/>
  <c r="AJ165" i="58"/>
  <c r="AO165" i="58"/>
  <c r="AS165" i="58"/>
  <c r="AF165" i="58"/>
  <c r="AB165" i="58"/>
  <c r="S165" i="58"/>
  <c r="AX165" i="58"/>
  <c r="AC165" i="58"/>
  <c r="N165" i="58"/>
  <c r="BB165" i="58"/>
  <c r="AE165" i="58"/>
  <c r="AA165" i="58"/>
  <c r="T165" i="58"/>
  <c r="O165" i="58"/>
  <c r="BE165" i="58"/>
  <c r="AN165" i="58"/>
  <c r="AM165" i="58"/>
  <c r="AT165" i="58"/>
  <c r="K165" i="58"/>
  <c r="H49" i="44"/>
  <c r="AW51" i="44"/>
  <c r="W51" i="44"/>
  <c r="AO51" i="44"/>
  <c r="BB51" i="44"/>
  <c r="V51" i="44"/>
  <c r="AM51" i="44"/>
  <c r="AZ51" i="44"/>
  <c r="AB51" i="44"/>
  <c r="N51" i="44"/>
  <c r="AE51" i="44"/>
  <c r="X51" i="44"/>
  <c r="BE51" i="44"/>
  <c r="L51" i="44"/>
  <c r="AC51" i="44"/>
  <c r="BA51" i="44"/>
  <c r="J51" i="44"/>
  <c r="BD51" i="44"/>
  <c r="O51" i="44"/>
  <c r="R52" i="24"/>
  <c r="H50" i="24"/>
  <c r="N159" i="57"/>
  <c r="BF159" i="57"/>
  <c r="BD159" i="57"/>
  <c r="AX159" i="57"/>
  <c r="AR159" i="57"/>
  <c r="AB159" i="57"/>
  <c r="AZ159" i="57"/>
  <c r="O159" i="57"/>
  <c r="AF159" i="57"/>
  <c r="AE159" i="57"/>
  <c r="S159" i="57"/>
  <c r="X159" i="57"/>
  <c r="V159" i="57"/>
  <c r="P159" i="57"/>
  <c r="K159" i="57"/>
  <c r="J159" i="57"/>
  <c r="AT159" i="57"/>
  <c r="L159" i="57"/>
  <c r="AL149" i="75"/>
  <c r="Q149" i="75"/>
  <c r="BD185" i="44"/>
  <c r="BD184" i="44" s="1"/>
  <c r="AA185" i="57"/>
  <c r="AA184" i="57" s="1"/>
  <c r="Q349" i="75"/>
  <c r="BG196" i="32"/>
  <c r="AH196" i="32"/>
  <c r="U196" i="57"/>
  <c r="L21" i="54"/>
  <c r="F43" i="17"/>
  <c r="X99" i="57"/>
  <c r="BD99" i="57"/>
  <c r="AO99" i="57"/>
  <c r="AJ99" i="57"/>
  <c r="J99" i="57"/>
  <c r="AT99" i="57"/>
  <c r="AZ99" i="57"/>
  <c r="W99" i="57"/>
  <c r="N99" i="57"/>
  <c r="AK99" i="57"/>
  <c r="P99" i="57"/>
  <c r="AG99" i="57"/>
  <c r="K99" i="57"/>
  <c r="AB99" i="57"/>
  <c r="BE99" i="57"/>
  <c r="AE99" i="57"/>
  <c r="R99" i="57"/>
  <c r="BB99" i="57"/>
  <c r="AI99" i="57"/>
  <c r="AF99" i="57"/>
  <c r="AA99" i="57"/>
  <c r="AX99" i="57"/>
  <c r="AM99" i="57"/>
  <c r="S99" i="57"/>
  <c r="AV99" i="57"/>
  <c r="O99" i="57"/>
  <c r="AW99" i="57"/>
  <c r="V99" i="57"/>
  <c r="T99" i="57"/>
  <c r="L99" i="57"/>
  <c r="AR99" i="57"/>
  <c r="BA99" i="57"/>
  <c r="AC99" i="57"/>
  <c r="AN99" i="57"/>
  <c r="BF99" i="57"/>
  <c r="AS99" i="57"/>
  <c r="AU83" i="75"/>
  <c r="Q83" i="75"/>
  <c r="AY83" i="75"/>
  <c r="M189" i="53"/>
  <c r="K185" i="44"/>
  <c r="K184" i="44" s="1"/>
  <c r="L185" i="57"/>
  <c r="L184" i="57" s="1"/>
  <c r="AL196" i="32"/>
  <c r="AU345" i="75"/>
  <c r="AH345" i="75"/>
  <c r="AL345" i="75"/>
  <c r="AD345" i="75"/>
  <c r="BC345" i="75"/>
  <c r="X27" i="53"/>
  <c r="AX27" i="53"/>
  <c r="AC27" i="53"/>
  <c r="S27" i="53"/>
  <c r="BA27" i="53"/>
  <c r="J27" i="53"/>
  <c r="BE27" i="53"/>
  <c r="L27" i="53"/>
  <c r="AF27" i="53"/>
  <c r="R27" i="53"/>
  <c r="V27" i="53"/>
  <c r="P27" i="53"/>
  <c r="AB27" i="53"/>
  <c r="AN27" i="53"/>
  <c r="BF27" i="53"/>
  <c r="U189" i="45"/>
  <c r="AW99" i="44"/>
  <c r="W99" i="44"/>
  <c r="AA99" i="44"/>
  <c r="K99" i="44"/>
  <c r="AB99" i="44"/>
  <c r="AG99" i="44"/>
  <c r="AV99" i="44"/>
  <c r="T99" i="44"/>
  <c r="AK99" i="44"/>
  <c r="BF99" i="44"/>
  <c r="AZ99" i="44"/>
  <c r="V99" i="44"/>
  <c r="AM99" i="44"/>
  <c r="BB99" i="44"/>
  <c r="X99" i="44"/>
  <c r="AO99" i="44"/>
  <c r="BA99" i="44"/>
  <c r="O99" i="44"/>
  <c r="AF99" i="44"/>
  <c r="BE99" i="44"/>
  <c r="AS99" i="44"/>
  <c r="S99" i="44"/>
  <c r="AJ99" i="44"/>
  <c r="X99" i="45"/>
  <c r="AM99" i="45"/>
  <c r="AB99" i="45"/>
  <c r="BD99" i="45"/>
  <c r="L99" i="45"/>
  <c r="BA99" i="45"/>
  <c r="AF99" i="45"/>
  <c r="J99" i="45"/>
  <c r="V99" i="45"/>
  <c r="AI99" i="45"/>
  <c r="AZ99" i="45"/>
  <c r="AR99" i="45"/>
  <c r="AT99" i="45"/>
  <c r="AO99" i="45"/>
  <c r="AS99" i="45"/>
  <c r="N99" i="45"/>
  <c r="BB99" i="45"/>
  <c r="R99" i="45"/>
  <c r="AE99" i="45"/>
  <c r="W99" i="45"/>
  <c r="AX99" i="45"/>
  <c r="AC99" i="45"/>
  <c r="AJ99" i="45"/>
  <c r="BE99" i="45"/>
  <c r="AN99" i="45"/>
  <c r="AK99" i="45"/>
  <c r="O99" i="45"/>
  <c r="K99" i="45"/>
  <c r="P99" i="45"/>
  <c r="AG99" i="45"/>
  <c r="T99" i="45"/>
  <c r="AA99" i="45"/>
  <c r="BF99" i="45"/>
  <c r="AV99" i="45"/>
  <c r="S99" i="45"/>
  <c r="AW99" i="45"/>
  <c r="BG19" i="53"/>
  <c r="BG193" i="58"/>
  <c r="AP193" i="58"/>
  <c r="AU193" i="58"/>
  <c r="AD193" i="58"/>
  <c r="AL196" i="57"/>
  <c r="AD196" i="57"/>
  <c r="AH196" i="57"/>
  <c r="H24" i="58"/>
  <c r="AY193" i="53"/>
  <c r="AD193" i="53"/>
  <c r="BB185" i="45"/>
  <c r="BB184" i="45" s="1"/>
  <c r="X165" i="57"/>
  <c r="AV165" i="57"/>
  <c r="BB165" i="57"/>
  <c r="K165" i="57"/>
  <c r="AO165" i="57"/>
  <c r="AS165" i="57"/>
  <c r="AF165" i="57"/>
  <c r="O165" i="57"/>
  <c r="BD165" i="57"/>
  <c r="AG165" i="57"/>
  <c r="S165" i="57"/>
  <c r="BA165" i="57"/>
  <c r="R165" i="57"/>
  <c r="AI165" i="57"/>
  <c r="BF165" i="57"/>
  <c r="AJ165" i="57"/>
  <c r="AW165" i="57"/>
  <c r="AR165" i="57"/>
  <c r="AN165" i="57"/>
  <c r="W165" i="57"/>
  <c r="N165" i="57"/>
  <c r="L165" i="57"/>
  <c r="AE165" i="57"/>
  <c r="AA165" i="57"/>
  <c r="T165" i="57"/>
  <c r="AX165" i="57"/>
  <c r="AK165" i="57"/>
  <c r="AC165" i="57"/>
  <c r="AM165" i="57"/>
  <c r="AT165" i="57"/>
  <c r="V165" i="57"/>
  <c r="AZ165" i="57"/>
  <c r="P165" i="57"/>
  <c r="AB165" i="57"/>
  <c r="BE165" i="57"/>
  <c r="J165" i="57"/>
  <c r="AZ99" i="58"/>
  <c r="O99" i="58"/>
  <c r="AE99" i="58"/>
  <c r="AT99" i="58"/>
  <c r="BA99" i="58"/>
  <c r="AJ99" i="58"/>
  <c r="AN99" i="58"/>
  <c r="X99" i="58"/>
  <c r="BE99" i="58"/>
  <c r="P138" i="45"/>
  <c r="AX138" i="45"/>
  <c r="R138" i="45"/>
  <c r="N138" i="45"/>
  <c r="BD138" i="45"/>
  <c r="T138" i="45"/>
  <c r="AS138" i="45"/>
  <c r="L138" i="45"/>
  <c r="AF138" i="45"/>
  <c r="H30" i="58"/>
  <c r="H24" i="44"/>
  <c r="M189" i="45"/>
  <c r="AH189" i="45"/>
  <c r="AG99" i="53"/>
  <c r="AA99" i="53"/>
  <c r="X99" i="53"/>
  <c r="AE99" i="53"/>
  <c r="AB99" i="53"/>
  <c r="P99" i="53"/>
  <c r="AO99" i="53"/>
  <c r="L99" i="53"/>
  <c r="S99" i="53"/>
  <c r="BF99" i="53"/>
  <c r="AK99" i="53"/>
  <c r="AR99" i="53"/>
  <c r="W99" i="53"/>
  <c r="V99" i="53"/>
  <c r="O99" i="53"/>
  <c r="AX99" i="53"/>
  <c r="T99" i="53"/>
  <c r="N99" i="53"/>
  <c r="BE99" i="53"/>
  <c r="J99" i="53"/>
  <c r="AW99" i="53"/>
  <c r="AV99" i="53"/>
  <c r="K99" i="53"/>
  <c r="AZ99" i="53"/>
  <c r="BA99" i="53"/>
  <c r="AT99" i="53"/>
  <c r="AJ99" i="53"/>
  <c r="AF99" i="53"/>
  <c r="R99" i="53"/>
  <c r="U99" i="53" s="1"/>
  <c r="AI99" i="53"/>
  <c r="AS99" i="53"/>
  <c r="BD99" i="53"/>
  <c r="AM99" i="53"/>
  <c r="AN99" i="53"/>
  <c r="BB99" i="53"/>
  <c r="AC99" i="53"/>
  <c r="J213" i="45"/>
  <c r="J212" i="45" s="1"/>
  <c r="X213" i="45"/>
  <c r="BE213" i="45"/>
  <c r="BE212" i="45" s="1"/>
  <c r="AZ213" i="45"/>
  <c r="AZ212" i="45" s="1"/>
  <c r="AG213" i="45"/>
  <c r="AG212" i="45" s="1"/>
  <c r="AI213" i="45"/>
  <c r="AI212" i="45" s="1"/>
  <c r="AB213" i="45"/>
  <c r="AB212" i="45" s="1"/>
  <c r="L213" i="45"/>
  <c r="L212" i="45" s="1"/>
  <c r="AE213" i="45"/>
  <c r="AN213" i="45"/>
  <c r="AN212" i="45" s="1"/>
  <c r="AA213" i="45"/>
  <c r="W213" i="45"/>
  <c r="W212" i="45" s="1"/>
  <c r="BF213" i="45"/>
  <c r="BF212" i="45" s="1"/>
  <c r="T213" i="45"/>
  <c r="T212" i="45" s="1"/>
  <c r="AW213" i="45"/>
  <c r="AV213" i="45"/>
  <c r="AV212" i="45" s="1"/>
  <c r="N213" i="45"/>
  <c r="N212" i="45" s="1"/>
  <c r="AS213" i="45"/>
  <c r="AS212" i="45" s="1"/>
  <c r="H212" i="45"/>
  <c r="AP83" i="75"/>
  <c r="P213" i="45"/>
  <c r="P212" i="45" s="1"/>
  <c r="AJ213" i="45"/>
  <c r="AJ212" i="45" s="1"/>
  <c r="O185" i="45"/>
  <c r="O184" i="45" s="1"/>
  <c r="AI185" i="53"/>
  <c r="AI184" i="53" s="1"/>
  <c r="AT185" i="53"/>
  <c r="AT184" i="53" s="1"/>
  <c r="AP226" i="75"/>
  <c r="AB106" i="32"/>
  <c r="C19" i="54"/>
  <c r="H24" i="56"/>
  <c r="BC149" i="75"/>
  <c r="AP193" i="44"/>
  <c r="AT29" i="56"/>
  <c r="AS29" i="56"/>
  <c r="AK29" i="57"/>
  <c r="AR29" i="57"/>
  <c r="O150" i="53"/>
  <c r="AG150" i="53"/>
  <c r="O16" i="45"/>
  <c r="AS16" i="45"/>
  <c r="AO16" i="45"/>
  <c r="AE16" i="45"/>
  <c r="BE16" i="45"/>
  <c r="AX16" i="32"/>
  <c r="AS16" i="32"/>
  <c r="BF16" i="32"/>
  <c r="AA16" i="32"/>
  <c r="AZ16" i="32"/>
  <c r="N16" i="32"/>
  <c r="AB27" i="45"/>
  <c r="AG145" i="53"/>
  <c r="N145" i="53"/>
  <c r="K145" i="53"/>
  <c r="AV145" i="53"/>
  <c r="J145" i="53"/>
  <c r="AA145" i="53"/>
  <c r="AF145" i="53"/>
  <c r="AX145" i="53"/>
  <c r="AM145" i="53"/>
  <c r="X145" i="53"/>
  <c r="BF145" i="53"/>
  <c r="AN145" i="53"/>
  <c r="V145" i="53"/>
  <c r="AW145" i="53"/>
  <c r="R145" i="53"/>
  <c r="AR145" i="53"/>
  <c r="AO145" i="53"/>
  <c r="T145" i="53"/>
  <c r="AI145" i="53"/>
  <c r="AT145" i="53"/>
  <c r="P145" i="53"/>
  <c r="BB145" i="53"/>
  <c r="W145" i="53"/>
  <c r="AZ145" i="53"/>
  <c r="AB145" i="53"/>
  <c r="O145" i="53"/>
  <c r="S145" i="53"/>
  <c r="AS145" i="53"/>
  <c r="BA145" i="53"/>
  <c r="AC145" i="53"/>
  <c r="AK145" i="53"/>
  <c r="AJ145" i="53"/>
  <c r="AE145" i="53"/>
  <c r="BE145" i="53"/>
  <c r="L145" i="53"/>
  <c r="BD145" i="53"/>
  <c r="AI145" i="44"/>
  <c r="AZ145" i="44"/>
  <c r="AG145" i="44"/>
  <c r="X145" i="44"/>
  <c r="L145" i="44"/>
  <c r="BA145" i="44"/>
  <c r="AB145" i="44"/>
  <c r="K145" i="44"/>
  <c r="AN145" i="44"/>
  <c r="AK145" i="44"/>
  <c r="AE145" i="44"/>
  <c r="J145" i="44"/>
  <c r="AW145" i="44"/>
  <c r="AV145" i="44"/>
  <c r="V145" i="44"/>
  <c r="P145" i="44"/>
  <c r="O145" i="44"/>
  <c r="AA145" i="44"/>
  <c r="R145" i="44"/>
  <c r="BB145" i="44"/>
  <c r="BD145" i="44"/>
  <c r="AO145" i="44"/>
  <c r="AC145" i="44"/>
  <c r="T145" i="44"/>
  <c r="AS145" i="44"/>
  <c r="AM145" i="44"/>
  <c r="BE145" i="44"/>
  <c r="AX145" i="44"/>
  <c r="AF145" i="44"/>
  <c r="AR145" i="44"/>
  <c r="AJ145" i="44"/>
  <c r="BF145" i="44"/>
  <c r="S145" i="44"/>
  <c r="N145" i="44"/>
  <c r="W145" i="44"/>
  <c r="AT145" i="44"/>
  <c r="H142" i="44"/>
  <c r="BA106" i="53"/>
  <c r="AR106" i="53"/>
  <c r="AM106" i="53"/>
  <c r="AB106" i="53"/>
  <c r="T106" i="53"/>
  <c r="BB106" i="53"/>
  <c r="J106" i="53"/>
  <c r="AX106" i="53"/>
  <c r="O106" i="53"/>
  <c r="AN106" i="53"/>
  <c r="R106" i="53"/>
  <c r="N106" i="53"/>
  <c r="AZ106" i="53"/>
  <c r="V106" i="53"/>
  <c r="AJ106" i="53"/>
  <c r="AW106" i="53"/>
  <c r="AC106" i="53"/>
  <c r="BD106" i="53"/>
  <c r="AN146" i="75"/>
  <c r="P146" i="75"/>
  <c r="AV146" i="75"/>
  <c r="R146" i="75"/>
  <c r="AE146" i="75"/>
  <c r="AA146" i="75"/>
  <c r="X146" i="75"/>
  <c r="BD146" i="75"/>
  <c r="AB146" i="75"/>
  <c r="AM146" i="75"/>
  <c r="AI146" i="75"/>
  <c r="BF146" i="75"/>
  <c r="W146" i="75"/>
  <c r="N146" i="75"/>
  <c r="AF146" i="75"/>
  <c r="AC146" i="75"/>
  <c r="AT146" i="75"/>
  <c r="AK146" i="75"/>
  <c r="AG146" i="75"/>
  <c r="S146" i="75"/>
  <c r="AJ146" i="75"/>
  <c r="AW146" i="75"/>
  <c r="BB146" i="75"/>
  <c r="AZ146" i="75"/>
  <c r="AX146" i="75"/>
  <c r="BA146" i="75"/>
  <c r="L146" i="75"/>
  <c r="O146" i="75"/>
  <c r="V146" i="75"/>
  <c r="J146" i="75"/>
  <c r="AS146" i="75"/>
  <c r="T146" i="75"/>
  <c r="BE146" i="75"/>
  <c r="AO146" i="75"/>
  <c r="K146" i="75"/>
  <c r="AR146" i="75"/>
  <c r="O137" i="56"/>
  <c r="AK137" i="56"/>
  <c r="AS137" i="56"/>
  <c r="AE137" i="56"/>
  <c r="AI137" i="56"/>
  <c r="BE137" i="56"/>
  <c r="AB137" i="56"/>
  <c r="S137" i="56"/>
  <c r="V137" i="56"/>
  <c r="K137" i="56"/>
  <c r="AZ137" i="56"/>
  <c r="L137" i="56"/>
  <c r="W137" i="56"/>
  <c r="T137" i="56"/>
  <c r="AG137" i="56"/>
  <c r="AM137" i="56"/>
  <c r="X137" i="56"/>
  <c r="AN137" i="56"/>
  <c r="AO150" i="75"/>
  <c r="AM150" i="75"/>
  <c r="AK150" i="75"/>
  <c r="AI150" i="75"/>
  <c r="L150" i="75"/>
  <c r="BB150" i="75"/>
  <c r="P150" i="75"/>
  <c r="AR150" i="75"/>
  <c r="AV150" i="75"/>
  <c r="H148" i="75"/>
  <c r="BF150" i="75"/>
  <c r="BE150" i="75"/>
  <c r="BA150" i="75"/>
  <c r="AW150" i="75"/>
  <c r="AS150" i="75"/>
  <c r="T150" i="75"/>
  <c r="J150" i="75"/>
  <c r="X150" i="75"/>
  <c r="AJ150" i="75"/>
  <c r="W150" i="75"/>
  <c r="O150" i="75"/>
  <c r="N150" i="75"/>
  <c r="R150" i="75"/>
  <c r="BD150" i="75"/>
  <c r="AG150" i="75"/>
  <c r="AC150" i="75"/>
  <c r="V150" i="75"/>
  <c r="AB150" i="75"/>
  <c r="AZ150" i="75"/>
  <c r="AA150" i="75"/>
  <c r="AX150" i="75"/>
  <c r="S150" i="75"/>
  <c r="AF150" i="75"/>
  <c r="AE150" i="75"/>
  <c r="AT150" i="75"/>
  <c r="K150" i="75"/>
  <c r="AN150" i="75"/>
  <c r="K34" i="57"/>
  <c r="AE34" i="57"/>
  <c r="AR34" i="57"/>
  <c r="AS34" i="57"/>
  <c r="N34" i="57"/>
  <c r="AF34" i="57"/>
  <c r="AN34" i="57"/>
  <c r="BB34" i="57"/>
  <c r="AA34" i="57"/>
  <c r="H30" i="57"/>
  <c r="BF31" i="57"/>
  <c r="AZ31" i="57"/>
  <c r="O31" i="57"/>
  <c r="J31" i="57"/>
  <c r="AO31" i="57"/>
  <c r="R31" i="57"/>
  <c r="L31" i="57"/>
  <c r="AJ31" i="57"/>
  <c r="AV31" i="57"/>
  <c r="O31" i="44"/>
  <c r="AZ31" i="44"/>
  <c r="X31" i="44"/>
  <c r="AG31" i="44"/>
  <c r="AV31" i="44"/>
  <c r="AW31" i="44"/>
  <c r="BD31" i="44"/>
  <c r="BE31" i="44"/>
  <c r="AA31" i="44"/>
  <c r="AV85" i="57"/>
  <c r="T85" i="57"/>
  <c r="AE85" i="57"/>
  <c r="O85" i="57"/>
  <c r="K85" i="57"/>
  <c r="AG85" i="57"/>
  <c r="AS85" i="57"/>
  <c r="AA85" i="57"/>
  <c r="AF85" i="57"/>
  <c r="O35" i="57"/>
  <c r="L35" i="57"/>
  <c r="BA35" i="57"/>
  <c r="V35" i="57"/>
  <c r="AB35" i="57"/>
  <c r="AK35" i="57"/>
  <c r="AS35" i="57"/>
  <c r="P35" i="57"/>
  <c r="AV35" i="57"/>
  <c r="AR33" i="44"/>
  <c r="BA33" i="44"/>
  <c r="AS33" i="44"/>
  <c r="AJ33" i="44"/>
  <c r="AB33" i="44"/>
  <c r="AM33" i="44"/>
  <c r="X33" i="44"/>
  <c r="AT33" i="44"/>
  <c r="V33" i="44"/>
  <c r="AS33" i="53"/>
  <c r="AM33" i="53"/>
  <c r="W33" i="53"/>
  <c r="BB33" i="53"/>
  <c r="BE33" i="53"/>
  <c r="AC33" i="53"/>
  <c r="V33" i="53"/>
  <c r="K33" i="53"/>
  <c r="N33" i="53"/>
  <c r="H30" i="56"/>
  <c r="N31" i="56"/>
  <c r="AI31" i="56"/>
  <c r="BE31" i="56"/>
  <c r="R31" i="56"/>
  <c r="BB31" i="56"/>
  <c r="L31" i="56"/>
  <c r="AM31" i="56"/>
  <c r="AZ31" i="56"/>
  <c r="AG31" i="56"/>
  <c r="AL79" i="57"/>
  <c r="BE85" i="44"/>
  <c r="AJ85" i="44"/>
  <c r="AB85" i="44"/>
  <c r="W85" i="44"/>
  <c r="AR85" i="44"/>
  <c r="X85" i="44"/>
  <c r="L85" i="44"/>
  <c r="AC85" i="44"/>
  <c r="K85" i="44"/>
  <c r="H136" i="56"/>
  <c r="AI185" i="45"/>
  <c r="AI184" i="45" s="1"/>
  <c r="BC193" i="53"/>
  <c r="AX213" i="45"/>
  <c r="AX212" i="45" s="1"/>
  <c r="R213" i="45"/>
  <c r="R212" i="45" s="1"/>
  <c r="AM213" i="45"/>
  <c r="AM212" i="45" s="1"/>
  <c r="BD213" i="45"/>
  <c r="W213" i="56"/>
  <c r="W212" i="56" s="1"/>
  <c r="BD213" i="56"/>
  <c r="BD212" i="56" s="1"/>
  <c r="O213" i="56"/>
  <c r="AO213" i="56"/>
  <c r="AO212" i="56" s="1"/>
  <c r="R185" i="57"/>
  <c r="R184" i="57" s="1"/>
  <c r="AX185" i="57"/>
  <c r="AX184" i="57" s="1"/>
  <c r="AR185" i="45"/>
  <c r="AR184" i="45" s="1"/>
  <c r="BC189" i="45"/>
  <c r="O97" i="75"/>
  <c r="AS97" i="75"/>
  <c r="L97" i="75"/>
  <c r="AN97" i="75"/>
  <c r="H143" i="24"/>
  <c r="R143" i="24" s="1"/>
  <c r="AX137" i="56"/>
  <c r="BD137" i="56"/>
  <c r="AC137" i="56"/>
  <c r="N137" i="56"/>
  <c r="V16" i="45"/>
  <c r="AI106" i="53"/>
  <c r="AO106" i="53"/>
  <c r="P106" i="53"/>
  <c r="AG106" i="53"/>
  <c r="BF106" i="53"/>
  <c r="W106" i="32"/>
  <c r="BB106" i="32"/>
  <c r="AG106" i="32"/>
  <c r="AK137" i="44"/>
  <c r="AA137" i="44"/>
  <c r="AW137" i="44"/>
  <c r="AE16" i="32"/>
  <c r="AF143" i="45"/>
  <c r="T143" i="45"/>
  <c r="BE143" i="45"/>
  <c r="H24" i="45"/>
  <c r="AJ29" i="56"/>
  <c r="BE29" i="56"/>
  <c r="AX29" i="56"/>
  <c r="AK29" i="56"/>
  <c r="S29" i="57"/>
  <c r="AJ29" i="57"/>
  <c r="AZ29" i="57"/>
  <c r="U51" i="56"/>
  <c r="V27" i="45"/>
  <c r="BD27" i="45"/>
  <c r="AM27" i="45"/>
  <c r="X27" i="45"/>
  <c r="BF150" i="53"/>
  <c r="AE150" i="53"/>
  <c r="AU196" i="57"/>
  <c r="Y196" i="57"/>
  <c r="AW16" i="44"/>
  <c r="AK16" i="44"/>
  <c r="BD16" i="44"/>
  <c r="AR16" i="44"/>
  <c r="N16" i="44"/>
  <c r="AC16" i="44"/>
  <c r="BF16" i="44"/>
  <c r="AN16" i="44"/>
  <c r="BA16" i="44"/>
  <c r="AX16" i="44"/>
  <c r="AA16" i="44"/>
  <c r="S16" i="44"/>
  <c r="R16" i="44"/>
  <c r="AI16" i="44"/>
  <c r="AE16" i="44"/>
  <c r="AB16" i="44"/>
  <c r="P16" i="44"/>
  <c r="AJ16" i="44"/>
  <c r="W17" i="45"/>
  <c r="L17" i="45"/>
  <c r="BE17" i="45"/>
  <c r="AT17" i="45"/>
  <c r="X17" i="45"/>
  <c r="AO17" i="45"/>
  <c r="R17" i="45"/>
  <c r="P17" i="45"/>
  <c r="BA17" i="45"/>
  <c r="AV17" i="45"/>
  <c r="AA17" i="45"/>
  <c r="AJ17" i="45"/>
  <c r="T17" i="45"/>
  <c r="N17" i="45"/>
  <c r="AI17" i="45"/>
  <c r="AX17" i="45"/>
  <c r="BB17" i="45"/>
  <c r="AB17" i="45"/>
  <c r="BF99" i="75"/>
  <c r="AS99" i="75"/>
  <c r="BE99" i="75"/>
  <c r="BA99" i="75"/>
  <c r="AW99" i="75"/>
  <c r="AT99" i="75"/>
  <c r="AB99" i="75"/>
  <c r="X99" i="75"/>
  <c r="V99" i="75"/>
  <c r="K99" i="75"/>
  <c r="W99" i="75"/>
  <c r="S99" i="75"/>
  <c r="O99" i="75"/>
  <c r="L99" i="75"/>
  <c r="BB99" i="75"/>
  <c r="AR99" i="75"/>
  <c r="AN99" i="75"/>
  <c r="AJ99" i="75"/>
  <c r="AA99" i="75"/>
  <c r="AE99" i="75"/>
  <c r="T99" i="75"/>
  <c r="AZ99" i="75"/>
  <c r="AV99" i="75"/>
  <c r="AI99" i="75"/>
  <c r="AM99" i="75"/>
  <c r="AF99" i="75"/>
  <c r="P99" i="75"/>
  <c r="BD99" i="75"/>
  <c r="AO99" i="75"/>
  <c r="R99" i="75"/>
  <c r="AC99" i="75"/>
  <c r="AX99" i="75"/>
  <c r="AK99" i="75"/>
  <c r="N99" i="75"/>
  <c r="AG99" i="75"/>
  <c r="J99" i="75"/>
  <c r="W175" i="75"/>
  <c r="S175" i="75"/>
  <c r="O175" i="75"/>
  <c r="K175" i="75"/>
  <c r="J175" i="75"/>
  <c r="AZ175" i="75"/>
  <c r="AV175" i="75"/>
  <c r="L175" i="75"/>
  <c r="AX175" i="75"/>
  <c r="AG175" i="75"/>
  <c r="AE175" i="75"/>
  <c r="AC175" i="75"/>
  <c r="AA175" i="75"/>
  <c r="R175" i="75"/>
  <c r="N175" i="75"/>
  <c r="BD175" i="75"/>
  <c r="AF175" i="75"/>
  <c r="T175" i="75"/>
  <c r="H174" i="75"/>
  <c r="BA175" i="75"/>
  <c r="AS175" i="75"/>
  <c r="AJ175" i="75"/>
  <c r="X175" i="75"/>
  <c r="AO175" i="75"/>
  <c r="AK175" i="75"/>
  <c r="AB175" i="75"/>
  <c r="P175" i="75"/>
  <c r="AT175" i="75"/>
  <c r="AM175" i="75"/>
  <c r="V175" i="75"/>
  <c r="AW175" i="75"/>
  <c r="AN175" i="75"/>
  <c r="BF175" i="75"/>
  <c r="AI175" i="75"/>
  <c r="BB175" i="75"/>
  <c r="BE175" i="75"/>
  <c r="AR175" i="75"/>
  <c r="BE147" i="53"/>
  <c r="AK147" i="53"/>
  <c r="AG147" i="53"/>
  <c r="J147" i="53"/>
  <c r="AO147" i="53"/>
  <c r="BA147" i="53"/>
  <c r="T147" i="53"/>
  <c r="AR147" i="53"/>
  <c r="AW147" i="53"/>
  <c r="AE147" i="53"/>
  <c r="P147" i="53"/>
  <c r="BB147" i="53"/>
  <c r="AX147" i="53"/>
  <c r="AF147" i="53"/>
  <c r="AA147" i="53"/>
  <c r="AN147" i="53"/>
  <c r="W147" i="53"/>
  <c r="N147" i="53"/>
  <c r="AV147" i="53"/>
  <c r="AM147" i="53"/>
  <c r="O147" i="53"/>
  <c r="AI147" i="53"/>
  <c r="BF147" i="53"/>
  <c r="V147" i="53"/>
  <c r="BD147" i="53"/>
  <c r="AJ147" i="53"/>
  <c r="AC147" i="53"/>
  <c r="AZ147" i="53"/>
  <c r="AS147" i="53"/>
  <c r="S147" i="53"/>
  <c r="AB147" i="53"/>
  <c r="R147" i="53"/>
  <c r="K147" i="53"/>
  <c r="L147" i="53"/>
  <c r="X147" i="53"/>
  <c r="AT147" i="53"/>
  <c r="P147" i="75"/>
  <c r="BE147" i="75"/>
  <c r="AJ147" i="75"/>
  <c r="J147" i="75"/>
  <c r="AS147" i="75"/>
  <c r="O147" i="75"/>
  <c r="AN147" i="75"/>
  <c r="L147" i="75"/>
  <c r="AR147" i="75"/>
  <c r="AO147" i="75"/>
  <c r="AW147" i="75"/>
  <c r="AX147" i="75"/>
  <c r="AZ147" i="75"/>
  <c r="V147" i="75"/>
  <c r="BB147" i="75"/>
  <c r="BA147" i="75"/>
  <c r="AI147" i="75"/>
  <c r="T147" i="75"/>
  <c r="S147" i="75"/>
  <c r="AG147" i="75"/>
  <c r="BD147" i="75"/>
  <c r="W147" i="75"/>
  <c r="AV147" i="75"/>
  <c r="AA147" i="75"/>
  <c r="N147" i="75"/>
  <c r="K147" i="75"/>
  <c r="BF147" i="75"/>
  <c r="AB147" i="75"/>
  <c r="R147" i="75"/>
  <c r="AT147" i="75"/>
  <c r="AF147" i="75"/>
  <c r="X147" i="75"/>
  <c r="AE147" i="75"/>
  <c r="AK147" i="75"/>
  <c r="AM147" i="75"/>
  <c r="AC147" i="75"/>
  <c r="P145" i="75"/>
  <c r="AJ145" i="75"/>
  <c r="BA145" i="75"/>
  <c r="T145" i="75"/>
  <c r="AW145" i="75"/>
  <c r="BE145" i="75"/>
  <c r="AS145" i="75"/>
  <c r="AX145" i="75"/>
  <c r="AZ145" i="75"/>
  <c r="J145" i="75"/>
  <c r="L145" i="75"/>
  <c r="AE145" i="75"/>
  <c r="N145" i="75"/>
  <c r="AI145" i="75"/>
  <c r="O145" i="75"/>
  <c r="AV145" i="75"/>
  <c r="AO145" i="75"/>
  <c r="AN145" i="75"/>
  <c r="AG145" i="75"/>
  <c r="AB145" i="75"/>
  <c r="X145" i="75"/>
  <c r="AM145" i="75"/>
  <c r="S145" i="75"/>
  <c r="BF145" i="75"/>
  <c r="AR145" i="75"/>
  <c r="AT145" i="75"/>
  <c r="R145" i="75"/>
  <c r="BD145" i="75"/>
  <c r="BB145" i="75"/>
  <c r="AF145" i="75"/>
  <c r="AA145" i="75"/>
  <c r="V145" i="75"/>
  <c r="AK145" i="75"/>
  <c r="AC145" i="75"/>
  <c r="W145" i="75"/>
  <c r="K145" i="75"/>
  <c r="AB145" i="32"/>
  <c r="K145" i="32"/>
  <c r="T145" i="32"/>
  <c r="N145" i="32"/>
  <c r="BF145" i="32"/>
  <c r="AZ145" i="32"/>
  <c r="AT145" i="32"/>
  <c r="BA145" i="32"/>
  <c r="AM145" i="32"/>
  <c r="AA145" i="32"/>
  <c r="AG145" i="32"/>
  <c r="AJ145" i="32"/>
  <c r="S145" i="32"/>
  <c r="X145" i="32"/>
  <c r="R145" i="32"/>
  <c r="L145" i="32"/>
  <c r="BD145" i="32"/>
  <c r="AX145" i="32"/>
  <c r="BB145" i="32"/>
  <c r="BE145" i="32"/>
  <c r="AE145" i="32"/>
  <c r="AN145" i="32"/>
  <c r="AR145" i="32"/>
  <c r="AI145" i="32"/>
  <c r="AC145" i="32"/>
  <c r="O145" i="32"/>
  <c r="P145" i="32"/>
  <c r="J145" i="32"/>
  <c r="AS145" i="32"/>
  <c r="W145" i="32"/>
  <c r="AW145" i="32"/>
  <c r="AO145" i="32"/>
  <c r="AF145" i="32"/>
  <c r="V145" i="32"/>
  <c r="Y145" i="32" s="1"/>
  <c r="AV145" i="32"/>
  <c r="AK145" i="32"/>
  <c r="H142" i="32"/>
  <c r="H98" i="75"/>
  <c r="BC83" i="75"/>
  <c r="BF189" i="75"/>
  <c r="BA189" i="75"/>
  <c r="AS189" i="75"/>
  <c r="BE189" i="75"/>
  <c r="AC189" i="75"/>
  <c r="AT189" i="75"/>
  <c r="AB189" i="75"/>
  <c r="X189" i="75"/>
  <c r="V189" i="75"/>
  <c r="S189" i="75"/>
  <c r="K189" i="75"/>
  <c r="W189" i="75"/>
  <c r="O189" i="75"/>
  <c r="L189" i="75"/>
  <c r="BB189" i="75"/>
  <c r="AR189" i="75"/>
  <c r="AN189" i="75"/>
  <c r="AJ189" i="75"/>
  <c r="AI189" i="75"/>
  <c r="AK189" i="75"/>
  <c r="R189" i="75"/>
  <c r="N189" i="75"/>
  <c r="AE189" i="75"/>
  <c r="AG189" i="75"/>
  <c r="T189" i="75"/>
  <c r="AZ189" i="75"/>
  <c r="AV189" i="75"/>
  <c r="AO189" i="75"/>
  <c r="P189" i="75"/>
  <c r="AW189" i="75"/>
  <c r="AX189" i="75"/>
  <c r="AM189" i="75"/>
  <c r="AF189" i="75"/>
  <c r="BD189" i="75"/>
  <c r="AA189" i="75"/>
  <c r="J189" i="75"/>
  <c r="H155" i="24"/>
  <c r="R155" i="24" s="1"/>
  <c r="R156" i="24"/>
  <c r="BE155" i="53"/>
  <c r="AJ155" i="53"/>
  <c r="AC155" i="53"/>
  <c r="T155" i="53"/>
  <c r="J155" i="53"/>
  <c r="AM155" i="53"/>
  <c r="AB155" i="53"/>
  <c r="AG155" i="53"/>
  <c r="BA155" i="53"/>
  <c r="BF155" i="53"/>
  <c r="AV155" i="53"/>
  <c r="AF155" i="53"/>
  <c r="AI155" i="53"/>
  <c r="H154" i="53"/>
  <c r="BD155" i="53"/>
  <c r="K155" i="53"/>
  <c r="X155" i="53"/>
  <c r="AK155" i="53"/>
  <c r="AO155" i="53"/>
  <c r="V155" i="53"/>
  <c r="AZ155" i="53"/>
  <c r="L155" i="53"/>
  <c r="AA155" i="53"/>
  <c r="P155" i="53"/>
  <c r="AT155" i="53"/>
  <c r="AN155" i="53"/>
  <c r="BB155" i="53"/>
  <c r="AX155" i="53"/>
  <c r="O155" i="53"/>
  <c r="AR155" i="53"/>
  <c r="AS155" i="53"/>
  <c r="N155" i="53"/>
  <c r="AE155" i="53"/>
  <c r="W155" i="53"/>
  <c r="R155" i="53"/>
  <c r="S155" i="53"/>
  <c r="AW155" i="53"/>
  <c r="W118" i="75"/>
  <c r="S118" i="75"/>
  <c r="O118" i="75"/>
  <c r="K118" i="75"/>
  <c r="J118" i="75"/>
  <c r="AZ118" i="75"/>
  <c r="AX118" i="75"/>
  <c r="AV118" i="75"/>
  <c r="AF118" i="75"/>
  <c r="AG118" i="75"/>
  <c r="AE118" i="75"/>
  <c r="AC118" i="75"/>
  <c r="AA118" i="75"/>
  <c r="R118" i="75"/>
  <c r="P118" i="75"/>
  <c r="N118" i="75"/>
  <c r="BD118" i="75"/>
  <c r="AT118" i="75"/>
  <c r="BF118" i="75"/>
  <c r="AM118" i="75"/>
  <c r="AI118" i="75"/>
  <c r="X118" i="75"/>
  <c r="L118" i="75"/>
  <c r="H117" i="75"/>
  <c r="BA118" i="75"/>
  <c r="AS118" i="75"/>
  <c r="AN118" i="75"/>
  <c r="T118" i="75"/>
  <c r="AW118" i="75"/>
  <c r="AJ118" i="75"/>
  <c r="AO118" i="75"/>
  <c r="AB118" i="75"/>
  <c r="BB118" i="75"/>
  <c r="BE118" i="75"/>
  <c r="AR118" i="75"/>
  <c r="AK118" i="75"/>
  <c r="V118" i="75"/>
  <c r="BF237" i="75"/>
  <c r="AM237" i="75"/>
  <c r="AI237" i="75"/>
  <c r="AO237" i="75"/>
  <c r="AC237" i="75"/>
  <c r="AF237" i="75"/>
  <c r="R237" i="75"/>
  <c r="P237" i="75"/>
  <c r="N237" i="75"/>
  <c r="BD237" i="75"/>
  <c r="H236" i="75"/>
  <c r="BA237" i="75"/>
  <c r="AS237" i="75"/>
  <c r="BE237" i="75"/>
  <c r="O237" i="75"/>
  <c r="AT237" i="75"/>
  <c r="AB237" i="75"/>
  <c r="X237" i="75"/>
  <c r="V237" i="75"/>
  <c r="AP189" i="45"/>
  <c r="L32" i="75"/>
  <c r="BB32" i="75"/>
  <c r="AR32" i="75"/>
  <c r="AN32" i="75"/>
  <c r="V32" i="75"/>
  <c r="O32" i="75"/>
  <c r="W32" i="75"/>
  <c r="AE32" i="75"/>
  <c r="K32" i="75"/>
  <c r="T32" i="75"/>
  <c r="J32" i="75"/>
  <c r="AZ32" i="75"/>
  <c r="AX32" i="75"/>
  <c r="AJ32" i="75"/>
  <c r="AC32" i="75"/>
  <c r="AG32" i="75"/>
  <c r="AM32" i="75"/>
  <c r="AS32" i="75"/>
  <c r="AF32" i="75"/>
  <c r="P32" i="75"/>
  <c r="AV32" i="75"/>
  <c r="AO32" i="75"/>
  <c r="AI32" i="75"/>
  <c r="AT32" i="75"/>
  <c r="X32" i="75"/>
  <c r="BD32" i="75"/>
  <c r="S32" i="75"/>
  <c r="BE32" i="75"/>
  <c r="N32" i="75"/>
  <c r="AA32" i="75"/>
  <c r="R32" i="75"/>
  <c r="AK32" i="75"/>
  <c r="AB32" i="75"/>
  <c r="AW32" i="75"/>
  <c r="BF32" i="75"/>
  <c r="BA32" i="75"/>
  <c r="K106" i="32"/>
  <c r="BD106" i="32"/>
  <c r="AR106" i="32"/>
  <c r="AM106" i="32"/>
  <c r="X106" i="32"/>
  <c r="AO106" i="32"/>
  <c r="AN106" i="32"/>
  <c r="AI106" i="32"/>
  <c r="L106" i="32"/>
  <c r="AK106" i="32"/>
  <c r="T106" i="32"/>
  <c r="J106" i="32"/>
  <c r="BA106" i="32"/>
  <c r="AZ106" i="32"/>
  <c r="AS106" i="32"/>
  <c r="AA106" i="32"/>
  <c r="P106" i="32"/>
  <c r="AC106" i="32"/>
  <c r="AF146" i="56"/>
  <c r="AC146" i="56"/>
  <c r="AM146" i="56"/>
  <c r="AZ146" i="56"/>
  <c r="K146" i="56"/>
  <c r="AJ146" i="56"/>
  <c r="R146" i="56"/>
  <c r="AI146" i="56"/>
  <c r="BD146" i="56"/>
  <c r="O146" i="56"/>
  <c r="S146" i="56"/>
  <c r="BE146" i="56"/>
  <c r="AN146" i="56"/>
  <c r="AK146" i="56"/>
  <c r="AV146" i="56"/>
  <c r="N146" i="56"/>
  <c r="AT146" i="56"/>
  <c r="J146" i="56"/>
  <c r="P146" i="56"/>
  <c r="AG146" i="56"/>
  <c r="AR146" i="56"/>
  <c r="AS146" i="56"/>
  <c r="V146" i="56"/>
  <c r="BB146" i="56"/>
  <c r="W146" i="56"/>
  <c r="BF146" i="56"/>
  <c r="AA146" i="56"/>
  <c r="AW146" i="56"/>
  <c r="T146" i="56"/>
  <c r="AE146" i="56"/>
  <c r="L146" i="56"/>
  <c r="AO146" i="56"/>
  <c r="AX146" i="56"/>
  <c r="AB146" i="56"/>
  <c r="BA146" i="56"/>
  <c r="X146" i="56"/>
  <c r="H142" i="56"/>
  <c r="P150" i="53"/>
  <c r="AZ150" i="53"/>
  <c r="AW150" i="53"/>
  <c r="AO150" i="53"/>
  <c r="AB150" i="53"/>
  <c r="AC150" i="53"/>
  <c r="AT150" i="53"/>
  <c r="N150" i="53"/>
  <c r="BD150" i="53"/>
  <c r="AA150" i="53"/>
  <c r="AJ150" i="53"/>
  <c r="X150" i="53"/>
  <c r="L150" i="53"/>
  <c r="AK150" i="53"/>
  <c r="BA150" i="53"/>
  <c r="V150" i="53"/>
  <c r="W150" i="53"/>
  <c r="J150" i="53"/>
  <c r="K150" i="53"/>
  <c r="AM150" i="53"/>
  <c r="O29" i="57"/>
  <c r="AM29" i="57"/>
  <c r="AO29" i="57"/>
  <c r="BF29" i="57"/>
  <c r="AX29" i="57"/>
  <c r="AI29" i="57"/>
  <c r="BB29" i="57"/>
  <c r="AC29" i="57"/>
  <c r="J29" i="57"/>
  <c r="AF29" i="57"/>
  <c r="AW29" i="57"/>
  <c r="BA29" i="57"/>
  <c r="N29" i="57"/>
  <c r="L29" i="57"/>
  <c r="AN29" i="57"/>
  <c r="BD29" i="57"/>
  <c r="AS29" i="57"/>
  <c r="AE29" i="57"/>
  <c r="AR29" i="56"/>
  <c r="V29" i="56"/>
  <c r="T29" i="56"/>
  <c r="AG29" i="56"/>
  <c r="W29" i="56"/>
  <c r="BB29" i="56"/>
  <c r="AN29" i="56"/>
  <c r="BF29" i="56"/>
  <c r="N29" i="56"/>
  <c r="AA29" i="56"/>
  <c r="AZ29" i="56"/>
  <c r="AE29" i="56"/>
  <c r="O29" i="56"/>
  <c r="BA29" i="56"/>
  <c r="BD29" i="56"/>
  <c r="P29" i="56"/>
  <c r="K29" i="56"/>
  <c r="S29" i="56"/>
  <c r="BB27" i="45"/>
  <c r="AO27" i="45"/>
  <c r="AS27" i="45"/>
  <c r="AZ27" i="45"/>
  <c r="AC27" i="45"/>
  <c r="R27" i="45"/>
  <c r="K27" i="45"/>
  <c r="AA27" i="45"/>
  <c r="AE27" i="45"/>
  <c r="AX27" i="45"/>
  <c r="W27" i="45"/>
  <c r="AJ27" i="45"/>
  <c r="L27" i="45"/>
  <c r="AT27" i="45"/>
  <c r="AF27" i="45"/>
  <c r="T27" i="45"/>
  <c r="AR27" i="45"/>
  <c r="AW27" i="45"/>
  <c r="AV157" i="45"/>
  <c r="AF157" i="45"/>
  <c r="AG157" i="45"/>
  <c r="AA157" i="45"/>
  <c r="X157" i="45"/>
  <c r="N157" i="45"/>
  <c r="AW157" i="45"/>
  <c r="J157" i="45"/>
  <c r="BF157" i="45"/>
  <c r="BA157" i="45"/>
  <c r="BB157" i="45"/>
  <c r="AR157" i="45"/>
  <c r="AO157" i="45"/>
  <c r="AC157" i="45"/>
  <c r="S157" i="45"/>
  <c r="T157" i="45"/>
  <c r="K157" i="45"/>
  <c r="P157" i="45"/>
  <c r="L157" i="45"/>
  <c r="AX157" i="45"/>
  <c r="AM157" i="45"/>
  <c r="AI157" i="45"/>
  <c r="AK157" i="45"/>
  <c r="O157" i="45"/>
  <c r="BE157" i="45"/>
  <c r="AT157" i="45"/>
  <c r="AN157" i="45"/>
  <c r="V157" i="45"/>
  <c r="AS157" i="45"/>
  <c r="AJ157" i="45"/>
  <c r="AB157" i="45"/>
  <c r="W157" i="45"/>
  <c r="AE157" i="45"/>
  <c r="R157" i="45"/>
  <c r="BD157" i="45"/>
  <c r="AZ157" i="45"/>
  <c r="AE157" i="57"/>
  <c r="S157" i="57"/>
  <c r="BF157" i="57"/>
  <c r="J157" i="57"/>
  <c r="AI157" i="57"/>
  <c r="BB157" i="57"/>
  <c r="AC157" i="57"/>
  <c r="AS157" i="57"/>
  <c r="BD157" i="57"/>
  <c r="AJ157" i="57"/>
  <c r="AX157" i="57"/>
  <c r="AA157" i="57"/>
  <c r="K157" i="57"/>
  <c r="AV157" i="57"/>
  <c r="T157" i="57"/>
  <c r="BE157" i="57"/>
  <c r="AZ157" i="57"/>
  <c r="W157" i="57"/>
  <c r="AO157" i="57"/>
  <c r="R157" i="57"/>
  <c r="L157" i="57"/>
  <c r="AM157" i="57"/>
  <c r="AT157" i="57"/>
  <c r="AB157" i="57"/>
  <c r="AK157" i="57"/>
  <c r="O157" i="57"/>
  <c r="AN157" i="57"/>
  <c r="N157" i="57"/>
  <c r="AR157" i="57"/>
  <c r="BA157" i="57"/>
  <c r="AG157" i="57"/>
  <c r="V157" i="57"/>
  <c r="X157" i="57"/>
  <c r="AW157" i="57"/>
  <c r="AF157" i="57"/>
  <c r="P157" i="57"/>
  <c r="L31" i="75"/>
  <c r="BB31" i="75"/>
  <c r="AR31" i="75"/>
  <c r="AN31" i="75"/>
  <c r="V31" i="75"/>
  <c r="K31" i="75"/>
  <c r="S31" i="75"/>
  <c r="O31" i="75"/>
  <c r="W31" i="75"/>
  <c r="T31" i="75"/>
  <c r="J31" i="75"/>
  <c r="AZ31" i="75"/>
  <c r="AX31" i="75"/>
  <c r="AJ31" i="75"/>
  <c r="AA31" i="75"/>
  <c r="AE31" i="75"/>
  <c r="AC31" i="75"/>
  <c r="AO31" i="75"/>
  <c r="R31" i="75"/>
  <c r="BF31" i="75"/>
  <c r="AI31" i="75"/>
  <c r="AK31" i="75"/>
  <c r="BE31" i="75"/>
  <c r="AB31" i="75"/>
  <c r="N31" i="75"/>
  <c r="AS31" i="75"/>
  <c r="AW31" i="75"/>
  <c r="X31" i="75"/>
  <c r="BA31" i="75"/>
  <c r="AF31" i="75"/>
  <c r="AV31" i="75"/>
  <c r="AG31" i="75"/>
  <c r="AT31" i="75"/>
  <c r="BD31" i="75"/>
  <c r="P31" i="75"/>
  <c r="AM31" i="75"/>
  <c r="H30" i="75"/>
  <c r="AX34" i="57"/>
  <c r="BD34" i="57"/>
  <c r="J34" i="57"/>
  <c r="AO34" i="57"/>
  <c r="AW34" i="57"/>
  <c r="W34" i="57"/>
  <c r="O34" i="57"/>
  <c r="AZ34" i="57"/>
  <c r="AM34" i="57"/>
  <c r="T31" i="44"/>
  <c r="AC31" i="44"/>
  <c r="BA31" i="44"/>
  <c r="AN31" i="44"/>
  <c r="V31" i="44"/>
  <c r="BB31" i="44"/>
  <c r="AS31" i="44"/>
  <c r="BF31" i="44"/>
  <c r="AR31" i="44"/>
  <c r="U153" i="56"/>
  <c r="H148" i="53"/>
  <c r="AM85" i="57"/>
  <c r="BF85" i="57"/>
  <c r="AZ85" i="57"/>
  <c r="X85" i="57"/>
  <c r="AR85" i="57"/>
  <c r="W85" i="57"/>
  <c r="AK85" i="57"/>
  <c r="BD85" i="57"/>
  <c r="L85" i="57"/>
  <c r="L33" i="53"/>
  <c r="AX33" i="53"/>
  <c r="AK33" i="53"/>
  <c r="S33" i="53"/>
  <c r="AZ33" i="53"/>
  <c r="BA33" i="53"/>
  <c r="AR33" i="53"/>
  <c r="AJ33" i="53"/>
  <c r="AA33" i="53"/>
  <c r="BD31" i="56"/>
  <c r="S31" i="56"/>
  <c r="AC31" i="56"/>
  <c r="AV31" i="56"/>
  <c r="O31" i="56"/>
  <c r="AJ31" i="56"/>
  <c r="BF31" i="56"/>
  <c r="T31" i="56"/>
  <c r="T30" i="56" s="1"/>
  <c r="AT31" i="56"/>
  <c r="J85" i="44"/>
  <c r="BF85" i="44"/>
  <c r="AW85" i="44"/>
  <c r="AA85" i="44"/>
  <c r="BA85" i="44"/>
  <c r="AM85" i="44"/>
  <c r="AK85" i="44"/>
  <c r="AG85" i="44"/>
  <c r="BD85" i="44"/>
  <c r="AR213" i="45"/>
  <c r="S213" i="45"/>
  <c r="AO213" i="45"/>
  <c r="AO212" i="45" s="1"/>
  <c r="O185" i="44"/>
  <c r="O184" i="44" s="1"/>
  <c r="N185" i="44"/>
  <c r="N184" i="44" s="1"/>
  <c r="BD185" i="53"/>
  <c r="BD184" i="53" s="1"/>
  <c r="AX185" i="45"/>
  <c r="AX184" i="45" s="1"/>
  <c r="AL226" i="75"/>
  <c r="S106" i="32"/>
  <c r="AV106" i="32"/>
  <c r="BF106" i="32"/>
  <c r="V106" i="32"/>
  <c r="K213" i="56"/>
  <c r="K212" i="56" s="1"/>
  <c r="P213" i="56"/>
  <c r="P212" i="56" s="1"/>
  <c r="BF213" i="56"/>
  <c r="AR213" i="56"/>
  <c r="AR212" i="56" s="1"/>
  <c r="AW213" i="56"/>
  <c r="AW212" i="56" s="1"/>
  <c r="AM213" i="56"/>
  <c r="AM212" i="56" s="1"/>
  <c r="N213" i="56"/>
  <c r="N212" i="56" s="1"/>
  <c r="AN213" i="56"/>
  <c r="AN212" i="56" s="1"/>
  <c r="S213" i="56"/>
  <c r="S212" i="56" s="1"/>
  <c r="AF213" i="56"/>
  <c r="AF212" i="56" s="1"/>
  <c r="AE213" i="56"/>
  <c r="AE212" i="56" s="1"/>
  <c r="AG213" i="56"/>
  <c r="AG212" i="56" s="1"/>
  <c r="V213" i="56"/>
  <c r="V212" i="56" s="1"/>
  <c r="J213" i="56"/>
  <c r="J212" i="56" s="1"/>
  <c r="BB213" i="56"/>
  <c r="BA213" i="56"/>
  <c r="BA212" i="56" s="1"/>
  <c r="AZ213" i="56"/>
  <c r="AZ212" i="56" s="1"/>
  <c r="AI213" i="56"/>
  <c r="AI212" i="56" s="1"/>
  <c r="T213" i="56"/>
  <c r="T212" i="56" s="1"/>
  <c r="BC193" i="44"/>
  <c r="AF29" i="56"/>
  <c r="AI29" i="56"/>
  <c r="AM29" i="56"/>
  <c r="AV29" i="57"/>
  <c r="T29" i="57"/>
  <c r="P29" i="57"/>
  <c r="AG27" i="45"/>
  <c r="O27" i="45"/>
  <c r="AN27" i="45"/>
  <c r="AS150" i="53"/>
  <c r="AJ306" i="75"/>
  <c r="AW306" i="75"/>
  <c r="AR306" i="75"/>
  <c r="AX306" i="75"/>
  <c r="AV306" i="75"/>
  <c r="BA17" i="44"/>
  <c r="L17" i="44"/>
  <c r="P17" i="44"/>
  <c r="AV17" i="44"/>
  <c r="AB17" i="44"/>
  <c r="BA27" i="45"/>
  <c r="W146" i="45"/>
  <c r="BD146" i="45"/>
  <c r="BB146" i="45"/>
  <c r="AR146" i="45"/>
  <c r="P146" i="45"/>
  <c r="AT146" i="45"/>
  <c r="BF146" i="45"/>
  <c r="AF146" i="45"/>
  <c r="V146" i="45"/>
  <c r="AG146" i="45"/>
  <c r="X146" i="45"/>
  <c r="N146" i="45"/>
  <c r="L146" i="45"/>
  <c r="K146" i="45"/>
  <c r="AJ146" i="45"/>
  <c r="T146" i="45"/>
  <c r="AV146" i="45"/>
  <c r="AE146" i="45"/>
  <c r="AM146" i="45"/>
  <c r="AA146" i="45"/>
  <c r="S146" i="45"/>
  <c r="O146" i="45"/>
  <c r="BA146" i="45"/>
  <c r="AB146" i="45"/>
  <c r="AC146" i="45"/>
  <c r="AZ146" i="45"/>
  <c r="AW146" i="45"/>
  <c r="J146" i="45"/>
  <c r="AN146" i="45"/>
  <c r="R146" i="45"/>
  <c r="AO146" i="45"/>
  <c r="AX146" i="45"/>
  <c r="BE146" i="45"/>
  <c r="AI146" i="45"/>
  <c r="AK146" i="45"/>
  <c r="AS146" i="45"/>
  <c r="BF146" i="44"/>
  <c r="K146" i="44"/>
  <c r="N146" i="44"/>
  <c r="AN146" i="44"/>
  <c r="AS146" i="44"/>
  <c r="O146" i="44"/>
  <c r="BA146" i="44"/>
  <c r="AB146" i="44"/>
  <c r="AV146" i="44"/>
  <c r="AA146" i="44"/>
  <c r="AJ146" i="44"/>
  <c r="AT146" i="44"/>
  <c r="AC146" i="44"/>
  <c r="X146" i="44"/>
  <c r="AF146" i="44"/>
  <c r="V146" i="44"/>
  <c r="AE146" i="44"/>
  <c r="S146" i="44"/>
  <c r="P146" i="44"/>
  <c r="R146" i="44"/>
  <c r="AX146" i="44"/>
  <c r="AK146" i="44"/>
  <c r="J146" i="44"/>
  <c r="AW146" i="44"/>
  <c r="BE146" i="44"/>
  <c r="AI146" i="44"/>
  <c r="AG146" i="44"/>
  <c r="AZ146" i="44"/>
  <c r="BB146" i="44"/>
  <c r="L146" i="44"/>
  <c r="BD146" i="44"/>
  <c r="AM146" i="44"/>
  <c r="W146" i="44"/>
  <c r="AR146" i="44"/>
  <c r="AO146" i="44"/>
  <c r="T146" i="44"/>
  <c r="BF138" i="75"/>
  <c r="BE138" i="75"/>
  <c r="BA138" i="75"/>
  <c r="AW138" i="75"/>
  <c r="AS138" i="75"/>
  <c r="AR138" i="75"/>
  <c r="AN138" i="75"/>
  <c r="AJ138" i="75"/>
  <c r="T138" i="75"/>
  <c r="W138" i="75"/>
  <c r="S138" i="75"/>
  <c r="O138" i="75"/>
  <c r="K138" i="75"/>
  <c r="J138" i="75"/>
  <c r="AZ138" i="75"/>
  <c r="AX138" i="75"/>
  <c r="AV138" i="75"/>
  <c r="AF138" i="75"/>
  <c r="AE138" i="75"/>
  <c r="AA138" i="75"/>
  <c r="P138" i="75"/>
  <c r="BD138" i="75"/>
  <c r="AM138" i="75"/>
  <c r="AI138" i="75"/>
  <c r="X138" i="75"/>
  <c r="L138" i="75"/>
  <c r="AK138" i="75"/>
  <c r="V138" i="75"/>
  <c r="AG138" i="75"/>
  <c r="R138" i="75"/>
  <c r="AT138" i="75"/>
  <c r="AO138" i="75"/>
  <c r="AB138" i="75"/>
  <c r="BB138" i="75"/>
  <c r="AC138" i="75"/>
  <c r="N138" i="75"/>
  <c r="H92" i="75"/>
  <c r="R97" i="75"/>
  <c r="P97" i="75"/>
  <c r="BF97" i="75"/>
  <c r="AV97" i="75"/>
  <c r="AF97" i="75"/>
  <c r="AA97" i="75"/>
  <c r="AG97" i="75"/>
  <c r="AM97" i="75"/>
  <c r="AK97" i="75"/>
  <c r="AB97" i="75"/>
  <c r="X97" i="75"/>
  <c r="N97" i="75"/>
  <c r="BD97" i="75"/>
  <c r="AT97" i="75"/>
  <c r="AI97" i="75"/>
  <c r="AO97" i="75"/>
  <c r="BA97" i="75"/>
  <c r="AW97" i="75"/>
  <c r="BB143" i="45"/>
  <c r="AK143" i="45"/>
  <c r="BD143" i="45"/>
  <c r="AB143" i="45"/>
  <c r="N143" i="45"/>
  <c r="AM143" i="45"/>
  <c r="BF143" i="45"/>
  <c r="K143" i="45"/>
  <c r="AA143" i="45"/>
  <c r="AX143" i="45"/>
  <c r="AG143" i="45"/>
  <c r="S143" i="45"/>
  <c r="J143" i="45"/>
  <c r="AO143" i="45"/>
  <c r="AC143" i="45"/>
  <c r="BA143" i="45"/>
  <c r="AW143" i="45"/>
  <c r="O143" i="45"/>
  <c r="H142" i="45"/>
  <c r="BA137" i="44"/>
  <c r="AO137" i="44"/>
  <c r="AB137" i="44"/>
  <c r="R137" i="44"/>
  <c r="L137" i="44"/>
  <c r="BE137" i="44"/>
  <c r="AF137" i="44"/>
  <c r="AG137" i="44"/>
  <c r="S137" i="44"/>
  <c r="BD137" i="44"/>
  <c r="AX137" i="44"/>
  <c r="AI137" i="44"/>
  <c r="AC137" i="44"/>
  <c r="AJ137" i="44"/>
  <c r="P137" i="44"/>
  <c r="AT137" i="44"/>
  <c r="AS137" i="44"/>
  <c r="BF137" i="44"/>
  <c r="AG34" i="57"/>
  <c r="AT34" i="57"/>
  <c r="T34" i="57"/>
  <c r="AI34" i="57"/>
  <c r="S34" i="57"/>
  <c r="R34" i="57"/>
  <c r="V34" i="57"/>
  <c r="AK34" i="57"/>
  <c r="K31" i="57"/>
  <c r="T31" i="57"/>
  <c r="AI31" i="57"/>
  <c r="AT31" i="57"/>
  <c r="AB31" i="57"/>
  <c r="BB31" i="57"/>
  <c r="AS31" i="57"/>
  <c r="AF31" i="57"/>
  <c r="S31" i="44"/>
  <c r="AT31" i="44"/>
  <c r="AI31" i="44"/>
  <c r="W31" i="44"/>
  <c r="K31" i="44"/>
  <c r="AE31" i="44"/>
  <c r="AK31" i="44"/>
  <c r="AM31" i="44"/>
  <c r="H31" i="24"/>
  <c r="R31" i="24" s="1"/>
  <c r="AB85" i="57"/>
  <c r="S85" i="57"/>
  <c r="AW85" i="57"/>
  <c r="V85" i="57"/>
  <c r="AT85" i="57"/>
  <c r="BA85" i="57"/>
  <c r="AO85" i="57"/>
  <c r="R85" i="57"/>
  <c r="I1256" i="20"/>
  <c r="S1256" i="20" s="1"/>
  <c r="X35" i="57"/>
  <c r="BF35" i="57"/>
  <c r="AT35" i="57"/>
  <c r="AF35" i="57"/>
  <c r="AA35" i="57"/>
  <c r="R35" i="57"/>
  <c r="AX35" i="57"/>
  <c r="T35" i="57"/>
  <c r="R33" i="44"/>
  <c r="N33" i="44"/>
  <c r="J33" i="44"/>
  <c r="S33" i="44"/>
  <c r="K33" i="44"/>
  <c r="BD33" i="44"/>
  <c r="AI33" i="44"/>
  <c r="T33" i="44"/>
  <c r="R33" i="53"/>
  <c r="BD33" i="53"/>
  <c r="AB33" i="53"/>
  <c r="AE33" i="53"/>
  <c r="X33" i="53"/>
  <c r="AT33" i="53"/>
  <c r="AN33" i="53"/>
  <c r="AW33" i="53"/>
  <c r="P31" i="56"/>
  <c r="P30" i="56" s="1"/>
  <c r="BA31" i="56"/>
  <c r="J31" i="56"/>
  <c r="AX31" i="56"/>
  <c r="K31" i="56"/>
  <c r="AE31" i="56"/>
  <c r="AR31" i="56"/>
  <c r="AN31" i="56"/>
  <c r="S85" i="44"/>
  <c r="AT85" i="44"/>
  <c r="AN85" i="44"/>
  <c r="N85" i="44"/>
  <c r="AV85" i="44"/>
  <c r="AI85" i="44"/>
  <c r="P85" i="44"/>
  <c r="O85" i="44"/>
  <c r="T85" i="44"/>
  <c r="AE185" i="57"/>
  <c r="AE184" i="57" s="1"/>
  <c r="K213" i="45"/>
  <c r="BB213" i="45"/>
  <c r="V213" i="45"/>
  <c r="V212" i="45" s="1"/>
  <c r="BA213" i="45"/>
  <c r="BA212" i="45" s="1"/>
  <c r="K185" i="56"/>
  <c r="K184" i="56" s="1"/>
  <c r="AS213" i="56"/>
  <c r="AS212" i="56" s="1"/>
  <c r="H212" i="56"/>
  <c r="AB213" i="56"/>
  <c r="AB212" i="56" s="1"/>
  <c r="AV213" i="56"/>
  <c r="R185" i="56"/>
  <c r="R184" i="56" s="1"/>
  <c r="AC185" i="56"/>
  <c r="AC184" i="56" s="1"/>
  <c r="AB185" i="57"/>
  <c r="AB184" i="57" s="1"/>
  <c r="BB185" i="57"/>
  <c r="BB184" i="57" s="1"/>
  <c r="AE97" i="75"/>
  <c r="K97" i="75"/>
  <c r="AJ97" i="75"/>
  <c r="AZ97" i="75"/>
  <c r="AM185" i="53"/>
  <c r="AM184" i="53" s="1"/>
  <c r="BF185" i="53"/>
  <c r="BF184" i="53" s="1"/>
  <c r="V185" i="53"/>
  <c r="V184" i="53" s="1"/>
  <c r="AA17" i="44"/>
  <c r="AX17" i="44"/>
  <c r="X306" i="75"/>
  <c r="AK306" i="75"/>
  <c r="R137" i="56"/>
  <c r="BF137" i="56"/>
  <c r="AA137" i="56"/>
  <c r="AR137" i="56"/>
  <c r="J137" i="56"/>
  <c r="AC16" i="45"/>
  <c r="AG16" i="45"/>
  <c r="AV106" i="53"/>
  <c r="X106" i="53"/>
  <c r="AT106" i="53"/>
  <c r="L106" i="53"/>
  <c r="AE106" i="53"/>
  <c r="BE106" i="32"/>
  <c r="AJ106" i="32"/>
  <c r="O106" i="32"/>
  <c r="AE106" i="32"/>
  <c r="AM137" i="44"/>
  <c r="V137" i="44"/>
  <c r="K137" i="44"/>
  <c r="AN137" i="44"/>
  <c r="Y158" i="56"/>
  <c r="K16" i="32"/>
  <c r="AR143" i="45"/>
  <c r="AZ143" i="45"/>
  <c r="L143" i="45"/>
  <c r="AI143" i="45"/>
  <c r="BA213" i="57"/>
  <c r="BA212" i="57" s="1"/>
  <c r="AF213" i="57"/>
  <c r="AT213" i="57"/>
  <c r="AW213" i="57"/>
  <c r="AW212" i="57" s="1"/>
  <c r="AJ213" i="57"/>
  <c r="X213" i="57"/>
  <c r="BE213" i="57"/>
  <c r="BE212" i="57" s="1"/>
  <c r="K213" i="57"/>
  <c r="K212" i="57" s="1"/>
  <c r="AC213" i="57"/>
  <c r="AC212" i="57" s="1"/>
  <c r="P213" i="57"/>
  <c r="AX213" i="57"/>
  <c r="AX212" i="57" s="1"/>
  <c r="AS213" i="57"/>
  <c r="AS212" i="57" s="1"/>
  <c r="H212" i="57"/>
  <c r="AO213" i="57"/>
  <c r="BB213" i="57"/>
  <c r="AB213" i="57"/>
  <c r="AB212" i="57" s="1"/>
  <c r="T213" i="57"/>
  <c r="BF213" i="57"/>
  <c r="BF212" i="57" s="1"/>
  <c r="AB29" i="56"/>
  <c r="J29" i="56"/>
  <c r="AC29" i="56"/>
  <c r="L29" i="56"/>
  <c r="Y196" i="32"/>
  <c r="AD196" i="32"/>
  <c r="AN150" i="53"/>
  <c r="BC29" i="45"/>
  <c r="R29" i="57"/>
  <c r="X29" i="57"/>
  <c r="AT29" i="57"/>
  <c r="AA29" i="57"/>
  <c r="AV27" i="45"/>
  <c r="P27" i="45"/>
  <c r="AK27" i="45"/>
  <c r="S27" i="45"/>
  <c r="BE150" i="53"/>
  <c r="AR150" i="53"/>
  <c r="S150" i="53"/>
  <c r="T150" i="53"/>
  <c r="S147" i="45"/>
  <c r="J147" i="45"/>
  <c r="BA147" i="45"/>
  <c r="AR147" i="45"/>
  <c r="AJ147" i="45"/>
  <c r="T147" i="45"/>
  <c r="AC147" i="45"/>
  <c r="BE147" i="45"/>
  <c r="N147" i="45"/>
  <c r="AX147" i="45"/>
  <c r="AK147" i="45"/>
  <c r="AG147" i="45"/>
  <c r="R147" i="45"/>
  <c r="AO147" i="45"/>
  <c r="AV147" i="45"/>
  <c r="O147" i="45"/>
  <c r="AT147" i="45"/>
  <c r="P147" i="45"/>
  <c r="BD147" i="45"/>
  <c r="AM147" i="45"/>
  <c r="L147" i="45"/>
  <c r="AI147" i="45"/>
  <c r="BB147" i="45"/>
  <c r="X147" i="45"/>
  <c r="BF147" i="45"/>
  <c r="AA147" i="45"/>
  <c r="V147" i="45"/>
  <c r="W147" i="45"/>
  <c r="AS147" i="45"/>
  <c r="AE147" i="45"/>
  <c r="AF147" i="45"/>
  <c r="AZ147" i="45"/>
  <c r="AB147" i="45"/>
  <c r="K147" i="45"/>
  <c r="AW147" i="45"/>
  <c r="AN147" i="45"/>
  <c r="AE147" i="44"/>
  <c r="AV147" i="44"/>
  <c r="V147" i="44"/>
  <c r="BE147" i="44"/>
  <c r="P147" i="44"/>
  <c r="AB147" i="44"/>
  <c r="K147" i="44"/>
  <c r="AK147" i="44"/>
  <c r="BB147" i="44"/>
  <c r="AM147" i="44"/>
  <c r="BD147" i="44"/>
  <c r="AG147" i="44"/>
  <c r="AX147" i="44"/>
  <c r="X147" i="44"/>
  <c r="AS147" i="44"/>
  <c r="J147" i="44"/>
  <c r="AF147" i="44"/>
  <c r="O147" i="44"/>
  <c r="S147" i="44"/>
  <c r="BF147" i="44"/>
  <c r="AR147" i="44"/>
  <c r="AW147" i="44"/>
  <c r="AJ147" i="44"/>
  <c r="AA147" i="44"/>
  <c r="L147" i="44"/>
  <c r="N147" i="44"/>
  <c r="W147" i="44"/>
  <c r="AZ147" i="44"/>
  <c r="AT147" i="44"/>
  <c r="AO147" i="44"/>
  <c r="R147" i="44"/>
  <c r="AN147" i="44"/>
  <c r="AC147" i="44"/>
  <c r="AI147" i="44"/>
  <c r="T147" i="44"/>
  <c r="BA147" i="44"/>
  <c r="AK29" i="53"/>
  <c r="AN29" i="53"/>
  <c r="AM29" i="53"/>
  <c r="AS29" i="53"/>
  <c r="J29" i="53"/>
  <c r="AG29" i="53"/>
  <c r="AA29" i="53"/>
  <c r="BD29" i="53"/>
  <c r="AE29" i="53"/>
  <c r="L29" i="53"/>
  <c r="AX29" i="53"/>
  <c r="AF29" i="53"/>
  <c r="BA29" i="53"/>
  <c r="N29" i="53"/>
  <c r="K29" i="53"/>
  <c r="BE29" i="53"/>
  <c r="BF29" i="53"/>
  <c r="X29" i="53"/>
  <c r="AN27" i="75"/>
  <c r="AW27" i="75"/>
  <c r="R27" i="75"/>
  <c r="X27" i="75"/>
  <c r="AV27" i="75"/>
  <c r="AB27" i="75"/>
  <c r="V27" i="75"/>
  <c r="O27" i="75"/>
  <c r="AS27" i="75"/>
  <c r="AZ27" i="75"/>
  <c r="AT27" i="75"/>
  <c r="N27" i="75"/>
  <c r="AA27" i="75"/>
  <c r="BA27" i="75"/>
  <c r="AO27" i="75"/>
  <c r="AJ27" i="75"/>
  <c r="W27" i="75"/>
  <c r="BE27" i="75"/>
  <c r="S27" i="75"/>
  <c r="P27" i="75"/>
  <c r="AC27" i="75"/>
  <c r="AU189" i="45"/>
  <c r="BE155" i="44"/>
  <c r="AM155" i="44"/>
  <c r="AB155" i="44"/>
  <c r="J155" i="44"/>
  <c r="AF155" i="44"/>
  <c r="AJ155" i="44"/>
  <c r="BA155" i="44"/>
  <c r="N155" i="44"/>
  <c r="T155" i="44"/>
  <c r="BF155" i="44"/>
  <c r="BD155" i="44"/>
  <c r="AS155" i="44"/>
  <c r="AC155" i="44"/>
  <c r="AX155" i="44"/>
  <c r="AZ155" i="44"/>
  <c r="AK155" i="44"/>
  <c r="S155" i="44"/>
  <c r="AI155" i="44"/>
  <c r="X155" i="44"/>
  <c r="K155" i="44"/>
  <c r="AV155" i="44"/>
  <c r="O155" i="44"/>
  <c r="AO155" i="44"/>
  <c r="V155" i="44"/>
  <c r="AT155" i="44"/>
  <c r="R155" i="44"/>
  <c r="AE155" i="44"/>
  <c r="AR155" i="44"/>
  <c r="AG155" i="44"/>
  <c r="H154" i="44"/>
  <c r="AN155" i="44"/>
  <c r="L155" i="44"/>
  <c r="AW155" i="44"/>
  <c r="W155" i="44"/>
  <c r="P155" i="44"/>
  <c r="AA155" i="44"/>
  <c r="BB155" i="44"/>
  <c r="AO155" i="56"/>
  <c r="W155" i="56"/>
  <c r="V155" i="56"/>
  <c r="AS155" i="56"/>
  <c r="AK155" i="56"/>
  <c r="O155" i="56"/>
  <c r="AZ155" i="56"/>
  <c r="BA155" i="56"/>
  <c r="T155" i="56"/>
  <c r="AN155" i="56"/>
  <c r="X155" i="56"/>
  <c r="AA155" i="56"/>
  <c r="K155" i="56"/>
  <c r="BB155" i="56"/>
  <c r="R155" i="56"/>
  <c r="S155" i="56"/>
  <c r="AT155" i="56"/>
  <c r="AM155" i="56"/>
  <c r="AV155" i="56"/>
  <c r="J155" i="56"/>
  <c r="AI155" i="56"/>
  <c r="P155" i="56"/>
  <c r="BF155" i="56"/>
  <c r="AB155" i="56"/>
  <c r="AG155" i="56"/>
  <c r="AC155" i="56"/>
  <c r="AW155" i="56"/>
  <c r="L155" i="56"/>
  <c r="AF155" i="56"/>
  <c r="BE155" i="56"/>
  <c r="AX155" i="56"/>
  <c r="AJ155" i="56"/>
  <c r="AE155" i="56"/>
  <c r="BD155" i="56"/>
  <c r="AR155" i="56"/>
  <c r="N155" i="56"/>
  <c r="O321" i="75"/>
  <c r="P321" i="75"/>
  <c r="K321" i="75"/>
  <c r="N321" i="75"/>
  <c r="BD321" i="75"/>
  <c r="BE321" i="75"/>
  <c r="AT321" i="75"/>
  <c r="AM321" i="75"/>
  <c r="AB321" i="75"/>
  <c r="AC321" i="75"/>
  <c r="X321" i="75"/>
  <c r="AA321" i="75"/>
  <c r="V321" i="75"/>
  <c r="W321" i="75"/>
  <c r="L321" i="75"/>
  <c r="BB321" i="75"/>
  <c r="BA321" i="75"/>
  <c r="AR321" i="75"/>
  <c r="H316" i="75"/>
  <c r="BB157" i="53"/>
  <c r="X157" i="53"/>
  <c r="AB157" i="53"/>
  <c r="AO157" i="53"/>
  <c r="AS157" i="53"/>
  <c r="AE157" i="53"/>
  <c r="O157" i="53"/>
  <c r="N157" i="53"/>
  <c r="S157" i="53"/>
  <c r="L157" i="53"/>
  <c r="AX157" i="53"/>
  <c r="AR157" i="53"/>
  <c r="BF157" i="53"/>
  <c r="J157" i="53"/>
  <c r="AT157" i="53"/>
  <c r="AJ157" i="53"/>
  <c r="AF157" i="53"/>
  <c r="AC157" i="53"/>
  <c r="S238" i="75"/>
  <c r="K238" i="75"/>
  <c r="W238" i="75"/>
  <c r="AW238" i="75"/>
  <c r="N238" i="75"/>
  <c r="BD238" i="75"/>
  <c r="AT238" i="75"/>
  <c r="AB238" i="75"/>
  <c r="X238" i="75"/>
  <c r="AE238" i="75"/>
  <c r="AA238" i="75"/>
  <c r="AG238" i="75"/>
  <c r="AK238" i="75"/>
  <c r="V238" i="75"/>
  <c r="L238" i="75"/>
  <c r="BB238" i="75"/>
  <c r="AR238" i="75"/>
  <c r="AN238" i="75"/>
  <c r="BD157" i="56"/>
  <c r="AM157" i="56"/>
  <c r="O157" i="56"/>
  <c r="AX157" i="56"/>
  <c r="AG157" i="56"/>
  <c r="X157" i="56"/>
  <c r="J157" i="56"/>
  <c r="AB157" i="56"/>
  <c r="AK157" i="56"/>
  <c r="S157" i="56"/>
  <c r="AV157" i="56"/>
  <c r="P157" i="56"/>
  <c r="K157" i="56"/>
  <c r="AR157" i="56"/>
  <c r="AO157" i="56"/>
  <c r="R157" i="56"/>
  <c r="BE157" i="56"/>
  <c r="AN157" i="56"/>
  <c r="AE157" i="56"/>
  <c r="AW157" i="56"/>
  <c r="AF157" i="56"/>
  <c r="AA157" i="56"/>
  <c r="W157" i="56"/>
  <c r="AJ157" i="44"/>
  <c r="AW157" i="44"/>
  <c r="AA157" i="44"/>
  <c r="R157" i="44"/>
  <c r="BF157" i="44"/>
  <c r="L157" i="44"/>
  <c r="AV157" i="44"/>
  <c r="AZ157" i="44"/>
  <c r="V157" i="44"/>
  <c r="AT157" i="44"/>
  <c r="P157" i="44"/>
  <c r="AB157" i="44"/>
  <c r="AF157" i="44"/>
  <c r="AM157" i="44"/>
  <c r="AK157" i="44"/>
  <c r="X157" i="44"/>
  <c r="J157" i="44"/>
  <c r="BE157" i="44"/>
  <c r="T157" i="44"/>
  <c r="K157" i="44"/>
  <c r="BB157" i="44"/>
  <c r="AS157" i="44"/>
  <c r="AN157" i="44"/>
  <c r="O157" i="44"/>
  <c r="BD157" i="44"/>
  <c r="AC157" i="44"/>
  <c r="AE157" i="44"/>
  <c r="W157" i="44"/>
  <c r="AO157" i="44"/>
  <c r="AG157" i="44"/>
  <c r="AX157" i="44"/>
  <c r="S157" i="44"/>
  <c r="AR157" i="44"/>
  <c r="BA157" i="44"/>
  <c r="AI157" i="44"/>
  <c r="N157" i="44"/>
  <c r="S240" i="75"/>
  <c r="K240" i="75"/>
  <c r="W240" i="75"/>
  <c r="AW240" i="75"/>
  <c r="J240" i="75"/>
  <c r="AZ240" i="75"/>
  <c r="AX240" i="75"/>
  <c r="AV240" i="75"/>
  <c r="AF240" i="75"/>
  <c r="AE240" i="75"/>
  <c r="AA240" i="75"/>
  <c r="AG240" i="75"/>
  <c r="AK240" i="75"/>
  <c r="R240" i="75"/>
  <c r="P240" i="75"/>
  <c r="N240" i="75"/>
  <c r="BD240" i="75"/>
  <c r="AT240" i="75"/>
  <c r="AI240" i="75"/>
  <c r="AC240" i="75"/>
  <c r="X240" i="75"/>
  <c r="L240" i="75"/>
  <c r="BF240" i="75"/>
  <c r="AS240" i="75"/>
  <c r="O240" i="75"/>
  <c r="AN240" i="75"/>
  <c r="T240" i="75"/>
  <c r="AM240" i="75"/>
  <c r="AB240" i="75"/>
  <c r="BB240" i="75"/>
  <c r="BA240" i="75"/>
  <c r="AR240" i="75"/>
  <c r="AO240" i="75"/>
  <c r="V240" i="75"/>
  <c r="BE240" i="75"/>
  <c r="AJ240" i="75"/>
  <c r="AK185" i="58"/>
  <c r="AK184" i="58" s="1"/>
  <c r="K185" i="58"/>
  <c r="K184" i="58" s="1"/>
  <c r="AS185" i="44"/>
  <c r="AS184" i="44" s="1"/>
  <c r="BE185" i="44"/>
  <c r="BE184" i="44" s="1"/>
  <c r="AC185" i="32"/>
  <c r="AC184" i="32" s="1"/>
  <c r="X185" i="32"/>
  <c r="X184" i="32" s="1"/>
  <c r="K185" i="57"/>
  <c r="K184" i="57" s="1"/>
  <c r="BF185" i="45"/>
  <c r="BF184" i="45" s="1"/>
  <c r="BC158" i="56"/>
  <c r="H105" i="53"/>
  <c r="U51" i="58"/>
  <c r="Q189" i="53"/>
  <c r="AL193" i="44"/>
  <c r="U193" i="44"/>
  <c r="Q193" i="44"/>
  <c r="Q189" i="57"/>
  <c r="BC189" i="57"/>
  <c r="M189" i="57"/>
  <c r="AY196" i="32"/>
  <c r="Q196" i="32"/>
  <c r="AU196" i="32"/>
  <c r="AP29" i="45"/>
  <c r="AY51" i="56"/>
  <c r="AH51" i="56"/>
  <c r="BF99" i="56"/>
  <c r="L99" i="56"/>
  <c r="AK99" i="56"/>
  <c r="AI99" i="56"/>
  <c r="AG99" i="56"/>
  <c r="AA99" i="56"/>
  <c r="R99" i="56"/>
  <c r="P99" i="56"/>
  <c r="AV99" i="56"/>
  <c r="W99" i="56"/>
  <c r="AM99" i="56"/>
  <c r="BB99" i="56"/>
  <c r="K99" i="56"/>
  <c r="AX99" i="56"/>
  <c r="AS99" i="56"/>
  <c r="AC99" i="56"/>
  <c r="AB99" i="56"/>
  <c r="T99" i="56"/>
  <c r="AO99" i="56"/>
  <c r="AF99" i="56"/>
  <c r="BA99" i="56"/>
  <c r="BD99" i="56"/>
  <c r="J99" i="56"/>
  <c r="V99" i="56"/>
  <c r="O99" i="56"/>
  <c r="BE99" i="56"/>
  <c r="AT99" i="56"/>
  <c r="AR99" i="56"/>
  <c r="N99" i="56"/>
  <c r="X99" i="56"/>
  <c r="AW99" i="56"/>
  <c r="AN99" i="56"/>
  <c r="S99" i="56"/>
  <c r="AE99" i="56"/>
  <c r="AJ99" i="56"/>
  <c r="AZ99" i="56"/>
  <c r="AK305" i="75"/>
  <c r="AG305" i="75"/>
  <c r="AZ305" i="75"/>
  <c r="T305" i="75"/>
  <c r="AE305" i="75"/>
  <c r="AX305" i="75"/>
  <c r="AC305" i="75"/>
  <c r="AV305" i="75"/>
  <c r="J305" i="75"/>
  <c r="AA305" i="75"/>
  <c r="BB305" i="75"/>
  <c r="K305" i="75"/>
  <c r="X305" i="75"/>
  <c r="BE305" i="75"/>
  <c r="BD305" i="75"/>
  <c r="AF305" i="75"/>
  <c r="AJ305" i="75"/>
  <c r="L305" i="75"/>
  <c r="O305" i="75"/>
  <c r="AB305" i="75"/>
  <c r="AS305" i="75"/>
  <c r="N305" i="75"/>
  <c r="AM305" i="75"/>
  <c r="S305" i="75"/>
  <c r="AW305" i="75"/>
  <c r="R305" i="75"/>
  <c r="W305" i="75"/>
  <c r="V305" i="75"/>
  <c r="BF305" i="75"/>
  <c r="AO305" i="75"/>
  <c r="P305" i="75"/>
  <c r="AN305" i="75"/>
  <c r="AI305" i="75"/>
  <c r="AL305" i="75" s="1"/>
  <c r="AR305" i="75"/>
  <c r="AT305" i="75"/>
  <c r="BA305" i="75"/>
  <c r="J147" i="32"/>
  <c r="L147" i="32"/>
  <c r="AV147" i="32"/>
  <c r="AX147" i="32"/>
  <c r="AA147" i="32"/>
  <c r="AF147" i="32"/>
  <c r="AJ147" i="32"/>
  <c r="V147" i="32"/>
  <c r="X147" i="32"/>
  <c r="AC147" i="32"/>
  <c r="K147" i="32"/>
  <c r="O147" i="32"/>
  <c r="N147" i="32"/>
  <c r="P147" i="32"/>
  <c r="AS147" i="32"/>
  <c r="AW147" i="32"/>
  <c r="AE147" i="32"/>
  <c r="AN147" i="32"/>
  <c r="AI147" i="32"/>
  <c r="AK147" i="32"/>
  <c r="W147" i="32"/>
  <c r="BB147" i="32"/>
  <c r="BE147" i="32"/>
  <c r="AR147" i="32"/>
  <c r="AM147" i="32"/>
  <c r="AB147" i="32"/>
  <c r="T147" i="32"/>
  <c r="AT147" i="32"/>
  <c r="AO147" i="32"/>
  <c r="R147" i="32"/>
  <c r="BD147" i="32"/>
  <c r="BF147" i="32"/>
  <c r="BA147" i="32"/>
  <c r="AG147" i="32"/>
  <c r="S147" i="32"/>
  <c r="AZ147" i="32"/>
  <c r="AE145" i="56"/>
  <c r="BD145" i="56"/>
  <c r="T145" i="56"/>
  <c r="N145" i="56"/>
  <c r="W145" i="56"/>
  <c r="AB145" i="56"/>
  <c r="K145" i="56"/>
  <c r="AF145" i="56"/>
  <c r="AO145" i="56"/>
  <c r="AJ145" i="56"/>
  <c r="AT145" i="56"/>
  <c r="AA145" i="56"/>
  <c r="L145" i="56"/>
  <c r="BE145" i="56"/>
  <c r="AM145" i="56"/>
  <c r="BA145" i="56"/>
  <c r="AK145" i="56"/>
  <c r="AG145" i="56"/>
  <c r="X145" i="56"/>
  <c r="AR145" i="56"/>
  <c r="J145" i="56"/>
  <c r="BB145" i="56"/>
  <c r="AX145" i="56"/>
  <c r="S145" i="56"/>
  <c r="AN145" i="56"/>
  <c r="AZ145" i="56"/>
  <c r="O145" i="56"/>
  <c r="R145" i="56"/>
  <c r="AS145" i="56"/>
  <c r="BF145" i="56"/>
  <c r="P145" i="56"/>
  <c r="AV145" i="56"/>
  <c r="V145" i="56"/>
  <c r="AW145" i="56"/>
  <c r="AC145" i="56"/>
  <c r="AI145" i="56"/>
  <c r="AO146" i="32"/>
  <c r="O146" i="32"/>
  <c r="AW146" i="32"/>
  <c r="AF146" i="32"/>
  <c r="AN146" i="32"/>
  <c r="X146" i="32"/>
  <c r="AJ146" i="32"/>
  <c r="AM146" i="32"/>
  <c r="AC146" i="32"/>
  <c r="AK146" i="32"/>
  <c r="AB146" i="32"/>
  <c r="BE146" i="32"/>
  <c r="BF146" i="32"/>
  <c r="P146" i="32"/>
  <c r="AR146" i="32"/>
  <c r="AX146" i="32"/>
  <c r="T146" i="32"/>
  <c r="AE146" i="32"/>
  <c r="S146" i="32"/>
  <c r="AV146" i="32"/>
  <c r="V146" i="32"/>
  <c r="N146" i="32"/>
  <c r="Q146" i="32" s="1"/>
  <c r="J146" i="32"/>
  <c r="AT146" i="32"/>
  <c r="R146" i="32"/>
  <c r="BA146" i="32"/>
  <c r="AG146" i="32"/>
  <c r="BD146" i="32"/>
  <c r="AS146" i="32"/>
  <c r="K146" i="32"/>
  <c r="AZ146" i="32"/>
  <c r="BB146" i="32"/>
  <c r="L146" i="32"/>
  <c r="AI146" i="32"/>
  <c r="AA146" i="32"/>
  <c r="W146" i="32"/>
  <c r="R146" i="58"/>
  <c r="BF146" i="58"/>
  <c r="BD146" i="58"/>
  <c r="AV146" i="58"/>
  <c r="J146" i="58"/>
  <c r="AF146" i="58"/>
  <c r="K146" i="58"/>
  <c r="T146" i="58"/>
  <c r="BE146" i="58"/>
  <c r="AG146" i="58"/>
  <c r="AA146" i="58"/>
  <c r="X146" i="58"/>
  <c r="V146" i="58"/>
  <c r="L146" i="58"/>
  <c r="AI146" i="58"/>
  <c r="N146" i="58"/>
  <c r="P146" i="58"/>
  <c r="AT146" i="58"/>
  <c r="AB146" i="58"/>
  <c r="AE146" i="58"/>
  <c r="AZ146" i="58"/>
  <c r="AC146" i="58"/>
  <c r="AR146" i="58"/>
  <c r="AJ146" i="58"/>
  <c r="W146" i="58"/>
  <c r="S146" i="58"/>
  <c r="AK146" i="58"/>
  <c r="AM146" i="58"/>
  <c r="AW146" i="58"/>
  <c r="BB146" i="58"/>
  <c r="AN146" i="58"/>
  <c r="O146" i="58"/>
  <c r="AS146" i="58"/>
  <c r="AX146" i="58"/>
  <c r="AO146" i="58"/>
  <c r="BA146" i="58"/>
  <c r="AF138" i="58"/>
  <c r="O138" i="58"/>
  <c r="R138" i="58"/>
  <c r="BF138" i="58"/>
  <c r="AV138" i="58"/>
  <c r="AW138" i="58"/>
  <c r="AI138" i="58"/>
  <c r="AO138" i="58"/>
  <c r="AE138" i="58"/>
  <c r="AK138" i="58"/>
  <c r="AA138" i="58"/>
  <c r="S138" i="58"/>
  <c r="X138" i="58"/>
  <c r="N138" i="58"/>
  <c r="BB138" i="58"/>
  <c r="AR138" i="58"/>
  <c r="AX138" i="58"/>
  <c r="BA138" i="58"/>
  <c r="AS138" i="58"/>
  <c r="AJ138" i="58"/>
  <c r="T138" i="58"/>
  <c r="P138" i="58"/>
  <c r="AZ138" i="58"/>
  <c r="AM138" i="58"/>
  <c r="AB138" i="58"/>
  <c r="W138" i="58"/>
  <c r="AT138" i="58"/>
  <c r="AG138" i="58"/>
  <c r="K138" i="58"/>
  <c r="J138" i="58"/>
  <c r="BD138" i="58"/>
  <c r="L138" i="58"/>
  <c r="BE138" i="58"/>
  <c r="AC138" i="58"/>
  <c r="AN138" i="58"/>
  <c r="V138" i="58"/>
  <c r="L33" i="75"/>
  <c r="BB33" i="75"/>
  <c r="AR33" i="75"/>
  <c r="AN33" i="75"/>
  <c r="V33" i="75"/>
  <c r="S33" i="75"/>
  <c r="K33" i="75"/>
  <c r="W33" i="75"/>
  <c r="O33" i="75"/>
  <c r="T33" i="75"/>
  <c r="J33" i="75"/>
  <c r="AZ33" i="75"/>
  <c r="AX33" i="75"/>
  <c r="AJ33" i="75"/>
  <c r="AE33" i="75"/>
  <c r="AA33" i="75"/>
  <c r="AG33" i="75"/>
  <c r="AW33" i="75"/>
  <c r="AF33" i="75"/>
  <c r="P33" i="75"/>
  <c r="AV33" i="75"/>
  <c r="AI33" i="75"/>
  <c r="AK33" i="75"/>
  <c r="AT33" i="75"/>
  <c r="X33" i="75"/>
  <c r="BD33" i="75"/>
  <c r="AS33" i="75"/>
  <c r="BE33" i="75"/>
  <c r="N33" i="75"/>
  <c r="AC33" i="75"/>
  <c r="R33" i="75"/>
  <c r="AM33" i="75"/>
  <c r="AB33" i="75"/>
  <c r="BA33" i="75"/>
  <c r="BF33" i="75"/>
  <c r="AO33" i="75"/>
  <c r="L34" i="75"/>
  <c r="BB34" i="75"/>
  <c r="AR34" i="75"/>
  <c r="AN34" i="75"/>
  <c r="V34" i="75"/>
  <c r="W34" i="75"/>
  <c r="AC34" i="75"/>
  <c r="AA34" i="75"/>
  <c r="S34" i="75"/>
  <c r="T34" i="75"/>
  <c r="J34" i="75"/>
  <c r="AZ34" i="75"/>
  <c r="AX34" i="75"/>
  <c r="AJ34" i="75"/>
  <c r="AG34" i="75"/>
  <c r="AK34" i="75"/>
  <c r="AI34" i="75"/>
  <c r="BA34" i="75"/>
  <c r="R34" i="75"/>
  <c r="BF34" i="75"/>
  <c r="AO34" i="75"/>
  <c r="AS34" i="75"/>
  <c r="BE34" i="75"/>
  <c r="AB34" i="75"/>
  <c r="N34" i="75"/>
  <c r="O34" i="75"/>
  <c r="AE34" i="75"/>
  <c r="AT34" i="75"/>
  <c r="BD34" i="75"/>
  <c r="P34" i="75"/>
  <c r="AW34" i="75"/>
  <c r="X34" i="75"/>
  <c r="K34" i="75"/>
  <c r="AF34" i="75"/>
  <c r="AV34" i="75"/>
  <c r="AM34" i="75"/>
  <c r="AO27" i="53"/>
  <c r="AE27" i="53"/>
  <c r="AS27" i="53"/>
  <c r="AG27" i="53"/>
  <c r="AJ27" i="53"/>
  <c r="X155" i="75"/>
  <c r="BD155" i="75"/>
  <c r="AI155" i="75"/>
  <c r="P155" i="75"/>
  <c r="V155" i="75"/>
  <c r="AS155" i="75"/>
  <c r="O155" i="75"/>
  <c r="W155" i="75"/>
  <c r="BF155" i="75"/>
  <c r="AR155" i="75"/>
  <c r="AB155" i="75"/>
  <c r="BA155" i="75"/>
  <c r="AF155" i="75"/>
  <c r="BE155" i="75"/>
  <c r="AJ155" i="75"/>
  <c r="AE155" i="75"/>
  <c r="L155" i="75"/>
  <c r="AA155" i="75"/>
  <c r="AO155" i="75"/>
  <c r="N155" i="75"/>
  <c r="AX155" i="75"/>
  <c r="AG155" i="75"/>
  <c r="AZ155" i="75"/>
  <c r="R155" i="75"/>
  <c r="J155" i="75"/>
  <c r="AW155" i="75"/>
  <c r="AM155" i="75"/>
  <c r="AN155" i="75"/>
  <c r="K155" i="75"/>
  <c r="S155" i="75"/>
  <c r="BB155" i="75"/>
  <c r="AK155" i="75"/>
  <c r="AC155" i="75"/>
  <c r="T155" i="75"/>
  <c r="AV155" i="75"/>
  <c r="AT155" i="75"/>
  <c r="BE155" i="45"/>
  <c r="BD155" i="45"/>
  <c r="AR155" i="45"/>
  <c r="AC155" i="45"/>
  <c r="AW155" i="45"/>
  <c r="BA155" i="45"/>
  <c r="R155" i="45"/>
  <c r="AK155" i="45"/>
  <c r="AZ155" i="45"/>
  <c r="AO155" i="45"/>
  <c r="X155" i="45"/>
  <c r="V155" i="45"/>
  <c r="AS155" i="45"/>
  <c r="AT155" i="45"/>
  <c r="O155" i="45"/>
  <c r="S155" i="45"/>
  <c r="T155" i="45"/>
  <c r="AG155" i="45"/>
  <c r="AN155" i="45"/>
  <c r="AA155" i="45"/>
  <c r="L155" i="45"/>
  <c r="BB155" i="45"/>
  <c r="N155" i="45"/>
  <c r="BF155" i="45"/>
  <c r="AB155" i="45"/>
  <c r="AF155" i="45"/>
  <c r="AI155" i="45"/>
  <c r="P155" i="45"/>
  <c r="J155" i="45"/>
  <c r="AX155" i="45"/>
  <c r="K155" i="45"/>
  <c r="AE155" i="45"/>
  <c r="W155" i="45"/>
  <c r="AV155" i="45"/>
  <c r="AM155" i="45"/>
  <c r="AJ155" i="45"/>
  <c r="H154" i="45"/>
  <c r="AM75" i="75"/>
  <c r="AO75" i="75"/>
  <c r="AI75" i="75"/>
  <c r="AK75" i="75"/>
  <c r="T75" i="75"/>
  <c r="J75" i="75"/>
  <c r="AZ75" i="75"/>
  <c r="AX75" i="75"/>
  <c r="AV75" i="75"/>
  <c r="AE75" i="75"/>
  <c r="AG75" i="75"/>
  <c r="AA75" i="75"/>
  <c r="AC75" i="75"/>
  <c r="AF75" i="75"/>
  <c r="R75" i="75"/>
  <c r="P75" i="75"/>
  <c r="N75" i="75"/>
  <c r="BD75" i="75"/>
  <c r="BF75" i="75"/>
  <c r="W75" i="75"/>
  <c r="O75" i="75"/>
  <c r="AB75" i="75"/>
  <c r="V75" i="75"/>
  <c r="BA75" i="75"/>
  <c r="AS75" i="75"/>
  <c r="L75" i="75"/>
  <c r="AR75" i="75"/>
  <c r="AJ75" i="75"/>
  <c r="BE75" i="75"/>
  <c r="BB75" i="75"/>
  <c r="K75" i="75"/>
  <c r="X75" i="75"/>
  <c r="AW75" i="75"/>
  <c r="AN75" i="75"/>
  <c r="S75" i="75"/>
  <c r="AT75" i="75"/>
  <c r="AE157" i="58"/>
  <c r="BB157" i="58"/>
  <c r="N157" i="58"/>
  <c r="BA157" i="58"/>
  <c r="AR157" i="58"/>
  <c r="AX157" i="58"/>
  <c r="AK157" i="58"/>
  <c r="O157" i="58"/>
  <c r="K157" i="58"/>
  <c r="T185" i="58"/>
  <c r="T184" i="58" s="1"/>
  <c r="AF185" i="58"/>
  <c r="AF184" i="58" s="1"/>
  <c r="AD192" i="53"/>
  <c r="BC192" i="53"/>
  <c r="P185" i="53"/>
  <c r="P184" i="53" s="1"/>
  <c r="AP192" i="53"/>
  <c r="AD196" i="56"/>
  <c r="AZ185" i="56"/>
  <c r="AZ184" i="56" s="1"/>
  <c r="Q352" i="75"/>
  <c r="AD281" i="75"/>
  <c r="AP284" i="75"/>
  <c r="AD284" i="75"/>
  <c r="AP228" i="75"/>
  <c r="AD228" i="75"/>
  <c r="BC189" i="53"/>
  <c r="AP189" i="57"/>
  <c r="Y189" i="57"/>
  <c r="AH189" i="57"/>
  <c r="AU189" i="57"/>
  <c r="AP159" i="75"/>
  <c r="BG159" i="75"/>
  <c r="N147" i="56"/>
  <c r="BA147" i="56"/>
  <c r="AJ147" i="56"/>
  <c r="P147" i="56"/>
  <c r="AN147" i="56"/>
  <c r="O147" i="56"/>
  <c r="S147" i="56"/>
  <c r="AR147" i="56"/>
  <c r="AM147" i="56"/>
  <c r="AB147" i="56"/>
  <c r="W147" i="56"/>
  <c r="AX147" i="56"/>
  <c r="AG147" i="56"/>
  <c r="T147" i="56"/>
  <c r="AK147" i="56"/>
  <c r="BF147" i="56"/>
  <c r="AV147" i="56"/>
  <c r="X147" i="56"/>
  <c r="AW147" i="56"/>
  <c r="R147" i="56"/>
  <c r="AA147" i="56"/>
  <c r="K147" i="56"/>
  <c r="AC147" i="56"/>
  <c r="AZ147" i="56"/>
  <c r="BE147" i="56"/>
  <c r="AT147" i="56"/>
  <c r="AS147" i="56"/>
  <c r="AF147" i="56"/>
  <c r="AO147" i="56"/>
  <c r="AI147" i="56"/>
  <c r="J147" i="56"/>
  <c r="AE147" i="56"/>
  <c r="BB147" i="56"/>
  <c r="BD147" i="56"/>
  <c r="L147" i="56"/>
  <c r="V147" i="56"/>
  <c r="BD147" i="57"/>
  <c r="AS147" i="57"/>
  <c r="AJ147" i="57"/>
  <c r="AA147" i="57"/>
  <c r="T147" i="57"/>
  <c r="AC147" i="57"/>
  <c r="AB147" i="57"/>
  <c r="BB147" i="57"/>
  <c r="J147" i="57"/>
  <c r="AG147" i="57"/>
  <c r="R147" i="57"/>
  <c r="N147" i="57"/>
  <c r="AR147" i="57"/>
  <c r="BA147" i="57"/>
  <c r="O147" i="57"/>
  <c r="AK147" i="57"/>
  <c r="S147" i="57"/>
  <c r="P147" i="57"/>
  <c r="AX147" i="57"/>
  <c r="AO147" i="57"/>
  <c r="AN147" i="57"/>
  <c r="AE147" i="57"/>
  <c r="AT147" i="57"/>
  <c r="W147" i="57"/>
  <c r="BF147" i="57"/>
  <c r="AI147" i="57"/>
  <c r="X147" i="57"/>
  <c r="L147" i="57"/>
  <c r="BE147" i="57"/>
  <c r="K147" i="57"/>
  <c r="V147" i="57"/>
  <c r="AM147" i="57"/>
  <c r="AW147" i="57"/>
  <c r="AZ147" i="57"/>
  <c r="AF147" i="57"/>
  <c r="AV147" i="57"/>
  <c r="AJ147" i="58"/>
  <c r="AO147" i="58"/>
  <c r="AA147" i="58"/>
  <c r="L147" i="58"/>
  <c r="N147" i="58"/>
  <c r="AV147" i="58"/>
  <c r="AN147" i="58"/>
  <c r="AI147" i="58"/>
  <c r="AC147" i="58"/>
  <c r="P147" i="58"/>
  <c r="S147" i="58"/>
  <c r="AZ147" i="58"/>
  <c r="AT147" i="58"/>
  <c r="R147" i="58"/>
  <c r="AS147" i="58"/>
  <c r="BE147" i="58"/>
  <c r="W147" i="58"/>
  <c r="BB147" i="58"/>
  <c r="BD147" i="58"/>
  <c r="AB147" i="58"/>
  <c r="AM147" i="58"/>
  <c r="X147" i="58"/>
  <c r="O147" i="58"/>
  <c r="AX147" i="58"/>
  <c r="J147" i="58"/>
  <c r="T147" i="58"/>
  <c r="K147" i="58"/>
  <c r="BA147" i="58"/>
  <c r="AR147" i="58"/>
  <c r="AK147" i="58"/>
  <c r="AG147" i="58"/>
  <c r="V147" i="58"/>
  <c r="AW147" i="58"/>
  <c r="AE147" i="58"/>
  <c r="AF147" i="58"/>
  <c r="BF147" i="58"/>
  <c r="P145" i="57"/>
  <c r="BE145" i="57"/>
  <c r="AG145" i="57"/>
  <c r="V145" i="57"/>
  <c r="AK145" i="57"/>
  <c r="AW145" i="57"/>
  <c r="AO145" i="57"/>
  <c r="S145" i="57"/>
  <c r="AM145" i="57"/>
  <c r="AA145" i="57"/>
  <c r="BB145" i="57"/>
  <c r="AF145" i="57"/>
  <c r="W145" i="57"/>
  <c r="BF145" i="57"/>
  <c r="AV145" i="57"/>
  <c r="BD145" i="57"/>
  <c r="AB145" i="57"/>
  <c r="AS145" i="57"/>
  <c r="K145" i="57"/>
  <c r="AZ145" i="57"/>
  <c r="J145" i="57"/>
  <c r="AX145" i="57"/>
  <c r="AN145" i="57"/>
  <c r="AJ145" i="57"/>
  <c r="T145" i="57"/>
  <c r="X145" i="57"/>
  <c r="AE145" i="57"/>
  <c r="BA145" i="57"/>
  <c r="L145" i="57"/>
  <c r="AR145" i="57"/>
  <c r="AT145" i="57"/>
  <c r="O145" i="57"/>
  <c r="N145" i="57"/>
  <c r="R145" i="57"/>
  <c r="AI145" i="57"/>
  <c r="AC145" i="57"/>
  <c r="O145" i="45"/>
  <c r="AT145" i="45"/>
  <c r="AF145" i="45"/>
  <c r="P145" i="45"/>
  <c r="AZ145" i="45"/>
  <c r="AV145" i="45"/>
  <c r="X145" i="45"/>
  <c r="V145" i="45"/>
  <c r="AW145" i="45"/>
  <c r="AE145" i="45"/>
  <c r="R145" i="45"/>
  <c r="AO145" i="45"/>
  <c r="AI145" i="45"/>
  <c r="BF145" i="45"/>
  <c r="AA145" i="45"/>
  <c r="BE145" i="45"/>
  <c r="T145" i="45"/>
  <c r="AX145" i="45"/>
  <c r="AB145" i="45"/>
  <c r="W145" i="45"/>
  <c r="K145" i="45"/>
  <c r="AS145" i="45"/>
  <c r="J145" i="45"/>
  <c r="AR145" i="45"/>
  <c r="L145" i="45"/>
  <c r="AN145" i="45"/>
  <c r="S145" i="45"/>
  <c r="AJ145" i="45"/>
  <c r="N145" i="45"/>
  <c r="AK145" i="45"/>
  <c r="AG145" i="45"/>
  <c r="BA145" i="45"/>
  <c r="AM145" i="45"/>
  <c r="BB145" i="45"/>
  <c r="BD145" i="45"/>
  <c r="AC145" i="45"/>
  <c r="AK145" i="58"/>
  <c r="J145" i="58"/>
  <c r="AT145" i="58"/>
  <c r="R145" i="58"/>
  <c r="AJ145" i="58"/>
  <c r="BF145" i="58"/>
  <c r="AV145" i="58"/>
  <c r="W145" i="58"/>
  <c r="AA145" i="58"/>
  <c r="AI145" i="58"/>
  <c r="AW145" i="58"/>
  <c r="AC145" i="58"/>
  <c r="V145" i="58"/>
  <c r="L145" i="58"/>
  <c r="AO145" i="58"/>
  <c r="AX145" i="58"/>
  <c r="AB145" i="58"/>
  <c r="X145" i="58"/>
  <c r="BB145" i="58"/>
  <c r="AE145" i="58"/>
  <c r="BE145" i="58"/>
  <c r="AG145" i="58"/>
  <c r="P145" i="58"/>
  <c r="AF145" i="58"/>
  <c r="AZ145" i="58"/>
  <c r="AS145" i="58"/>
  <c r="BD145" i="58"/>
  <c r="AM145" i="58"/>
  <c r="AN145" i="58"/>
  <c r="O145" i="58"/>
  <c r="K145" i="58"/>
  <c r="T145" i="58"/>
  <c r="BA145" i="58"/>
  <c r="N145" i="58"/>
  <c r="S145" i="58"/>
  <c r="AR145" i="58"/>
  <c r="S146" i="57"/>
  <c r="AO146" i="57"/>
  <c r="AS146" i="57"/>
  <c r="O146" i="57"/>
  <c r="T146" i="57"/>
  <c r="AZ146" i="57"/>
  <c r="AM146" i="57"/>
  <c r="AC146" i="57"/>
  <c r="P146" i="57"/>
  <c r="AE146" i="57"/>
  <c r="N146" i="57"/>
  <c r="BE146" i="57"/>
  <c r="L146" i="57"/>
  <c r="AN146" i="57"/>
  <c r="AT146" i="57"/>
  <c r="J146" i="57"/>
  <c r="V146" i="57"/>
  <c r="AG146" i="57"/>
  <c r="AJ146" i="57"/>
  <c r="AI146" i="57"/>
  <c r="W146" i="57"/>
  <c r="BB146" i="57"/>
  <c r="BA146" i="57"/>
  <c r="BD146" i="57"/>
  <c r="AR146" i="57"/>
  <c r="AV146" i="57"/>
  <c r="BF146" i="57"/>
  <c r="K146" i="57"/>
  <c r="R146" i="57"/>
  <c r="U146" i="57" s="1"/>
  <c r="X146" i="57"/>
  <c r="AF146" i="57"/>
  <c r="AB146" i="57"/>
  <c r="AK146" i="57"/>
  <c r="AX146" i="57"/>
  <c r="AW146" i="57"/>
  <c r="AA146" i="57"/>
  <c r="AD146" i="57" s="1"/>
  <c r="AJ146" i="53"/>
  <c r="AT146" i="53"/>
  <c r="AI146" i="53"/>
  <c r="AC146" i="53"/>
  <c r="X146" i="53"/>
  <c r="BF146" i="53"/>
  <c r="L146" i="53"/>
  <c r="W146" i="53"/>
  <c r="AG146" i="53"/>
  <c r="BD146" i="53"/>
  <c r="T146" i="53"/>
  <c r="AR146" i="53"/>
  <c r="BB146" i="53"/>
  <c r="AV146" i="53"/>
  <c r="AA146" i="53"/>
  <c r="BE146" i="53"/>
  <c r="AB146" i="53"/>
  <c r="BA146" i="53"/>
  <c r="AE146" i="53"/>
  <c r="P146" i="53"/>
  <c r="AX146" i="53"/>
  <c r="K146" i="53"/>
  <c r="J146" i="53"/>
  <c r="N146" i="53"/>
  <c r="AS146" i="53"/>
  <c r="V146" i="53"/>
  <c r="AM146" i="53"/>
  <c r="AO146" i="53"/>
  <c r="S146" i="53"/>
  <c r="AW146" i="53"/>
  <c r="AN146" i="53"/>
  <c r="AZ146" i="53"/>
  <c r="R146" i="53"/>
  <c r="AK146" i="53"/>
  <c r="O146" i="53"/>
  <c r="AF146" i="53"/>
  <c r="AT138" i="56"/>
  <c r="AS138" i="56"/>
  <c r="BE138" i="56"/>
  <c r="AM138" i="56"/>
  <c r="AC138" i="56"/>
  <c r="AB138" i="56"/>
  <c r="K138" i="56"/>
  <c r="P138" i="56"/>
  <c r="BD138" i="56"/>
  <c r="L138" i="56"/>
  <c r="AZ138" i="56"/>
  <c r="BF138" i="56"/>
  <c r="AV138" i="56"/>
  <c r="AW138" i="56"/>
  <c r="AI138" i="56"/>
  <c r="AN138" i="56"/>
  <c r="W138" i="56"/>
  <c r="V138" i="56"/>
  <c r="AK138" i="56"/>
  <c r="AG138" i="56"/>
  <c r="S138" i="56"/>
  <c r="J138" i="56"/>
  <c r="BA138" i="56"/>
  <c r="O138" i="56"/>
  <c r="X138" i="56"/>
  <c r="BB138" i="56"/>
  <c r="AO138" i="56"/>
  <c r="AA138" i="56"/>
  <c r="AJ138" i="56"/>
  <c r="T138" i="56"/>
  <c r="AX138" i="56"/>
  <c r="AF138" i="56"/>
  <c r="R138" i="56"/>
  <c r="N138" i="56"/>
  <c r="AR138" i="56"/>
  <c r="AE138" i="56"/>
  <c r="AH138" i="56" s="1"/>
  <c r="BE235" i="75"/>
  <c r="V235" i="75"/>
  <c r="J235" i="75"/>
  <c r="AZ235" i="75"/>
  <c r="AX235" i="75"/>
  <c r="AT235" i="75"/>
  <c r="AI235" i="75"/>
  <c r="AO235" i="75"/>
  <c r="BA235" i="75"/>
  <c r="K235" i="75"/>
  <c r="AJ235" i="75"/>
  <c r="R235" i="75"/>
  <c r="P235" i="75"/>
  <c r="BF235" i="75"/>
  <c r="AF235" i="75"/>
  <c r="AS235" i="75"/>
  <c r="S235" i="75"/>
  <c r="AC235" i="75"/>
  <c r="N235" i="75"/>
  <c r="AR235" i="75"/>
  <c r="BB235" i="75"/>
  <c r="AG235" i="75"/>
  <c r="AW235" i="75"/>
  <c r="AV235" i="75"/>
  <c r="X235" i="75"/>
  <c r="T235" i="75"/>
  <c r="AE235" i="75"/>
  <c r="AN235" i="75"/>
  <c r="AM235" i="75"/>
  <c r="O235" i="75"/>
  <c r="L235" i="75"/>
  <c r="AK235" i="75"/>
  <c r="BD235" i="75"/>
  <c r="AA235" i="75"/>
  <c r="AB235" i="75"/>
  <c r="W235" i="75"/>
  <c r="N150" i="56"/>
  <c r="BF150" i="56"/>
  <c r="AR150" i="56"/>
  <c r="AW150" i="56"/>
  <c r="BA150" i="56"/>
  <c r="AO150" i="56"/>
  <c r="AA150" i="56"/>
  <c r="AF150" i="56"/>
  <c r="O150" i="56"/>
  <c r="S150" i="56"/>
  <c r="AB150" i="56"/>
  <c r="AC150" i="56"/>
  <c r="BD150" i="56"/>
  <c r="P150" i="56"/>
  <c r="R150" i="56"/>
  <c r="AJ150" i="56"/>
  <c r="AG150" i="56"/>
  <c r="AI150" i="56"/>
  <c r="BB150" i="56"/>
  <c r="V150" i="56"/>
  <c r="W150" i="56"/>
  <c r="AK150" i="56"/>
  <c r="AV150" i="56"/>
  <c r="K150" i="56"/>
  <c r="AX150" i="56"/>
  <c r="L150" i="56"/>
  <c r="BE150" i="56"/>
  <c r="T150" i="56"/>
  <c r="AS150" i="56"/>
  <c r="X150" i="56"/>
  <c r="AE150" i="56"/>
  <c r="AZ150" i="56"/>
  <c r="AM150" i="56"/>
  <c r="J150" i="56"/>
  <c r="AN150" i="56"/>
  <c r="AT150" i="56"/>
  <c r="L27" i="58"/>
  <c r="AA27" i="58"/>
  <c r="AZ27" i="58"/>
  <c r="AC27" i="58"/>
  <c r="R27" i="58"/>
  <c r="AO27" i="58"/>
  <c r="AW27" i="58"/>
  <c r="S27" i="58"/>
  <c r="BA27" i="32"/>
  <c r="AA27" i="32"/>
  <c r="X27" i="32"/>
  <c r="T27" i="32"/>
  <c r="AO27" i="32"/>
  <c r="AR27" i="32"/>
  <c r="BF27" i="32"/>
  <c r="AI27" i="32"/>
  <c r="BE27" i="32"/>
  <c r="V27" i="32"/>
  <c r="AX27" i="32"/>
  <c r="AJ27" i="32"/>
  <c r="P27" i="32"/>
  <c r="AE27" i="32"/>
  <c r="L27" i="32"/>
  <c r="BD27" i="32"/>
  <c r="W27" i="32"/>
  <c r="K27" i="32"/>
  <c r="AF27" i="32"/>
  <c r="AG27" i="32"/>
  <c r="AM27" i="32"/>
  <c r="R27" i="32"/>
  <c r="O27" i="32"/>
  <c r="J27" i="32"/>
  <c r="AB27" i="32"/>
  <c r="AW27" i="32"/>
  <c r="BB27" i="32"/>
  <c r="N27" i="32"/>
  <c r="AN27" i="32"/>
  <c r="AZ27" i="32"/>
  <c r="AK27" i="32"/>
  <c r="AV27" i="32"/>
  <c r="AT27" i="32"/>
  <c r="AS27" i="32"/>
  <c r="S27" i="32"/>
  <c r="AC27" i="32"/>
  <c r="BE155" i="57"/>
  <c r="AM155" i="57"/>
  <c r="AB155" i="57"/>
  <c r="K155" i="57"/>
  <c r="AG155" i="57"/>
  <c r="N155" i="57"/>
  <c r="AK155" i="57"/>
  <c r="AX155" i="57"/>
  <c r="AF155" i="57"/>
  <c r="BF155" i="57"/>
  <c r="BD155" i="57"/>
  <c r="AS155" i="57"/>
  <c r="AC155" i="57"/>
  <c r="AW155" i="57"/>
  <c r="AI155" i="57"/>
  <c r="T155" i="57"/>
  <c r="AV155" i="57"/>
  <c r="BB155" i="57"/>
  <c r="AO155" i="57"/>
  <c r="V155" i="57"/>
  <c r="AT155" i="57"/>
  <c r="BA155" i="57"/>
  <c r="AZ155" i="57"/>
  <c r="H154" i="57"/>
  <c r="AN155" i="57"/>
  <c r="AA155" i="57"/>
  <c r="L155" i="57"/>
  <c r="R155" i="57"/>
  <c r="O155" i="57"/>
  <c r="W155" i="57"/>
  <c r="AE155" i="57"/>
  <c r="AR155" i="57"/>
  <c r="AJ155" i="57"/>
  <c r="J155" i="57"/>
  <c r="S155" i="57"/>
  <c r="X155" i="57"/>
  <c r="P155" i="57"/>
  <c r="BB155" i="32"/>
  <c r="AR155" i="32"/>
  <c r="BE155" i="32"/>
  <c r="AK155" i="32"/>
  <c r="AF155" i="32"/>
  <c r="R155" i="32"/>
  <c r="BA155" i="32"/>
  <c r="L155" i="32"/>
  <c r="AG155" i="32"/>
  <c r="T155" i="32"/>
  <c r="J155" i="32"/>
  <c r="BF155" i="32"/>
  <c r="AV155" i="32"/>
  <c r="AT155" i="32"/>
  <c r="AN155" i="32"/>
  <c r="V155" i="32"/>
  <c r="AZ155" i="32"/>
  <c r="BD155" i="32"/>
  <c r="AC155" i="32"/>
  <c r="AJ155" i="32"/>
  <c r="AS155" i="32"/>
  <c r="AI155" i="32"/>
  <c r="AE155" i="32"/>
  <c r="K155" i="32"/>
  <c r="N155" i="32"/>
  <c r="AX155" i="32"/>
  <c r="P155" i="32"/>
  <c r="AM155" i="32"/>
  <c r="W155" i="32"/>
  <c r="X155" i="32"/>
  <c r="AO155" i="32"/>
  <c r="AW155" i="32"/>
  <c r="S155" i="32"/>
  <c r="AA155" i="32"/>
  <c r="AB155" i="32"/>
  <c r="O155" i="32"/>
  <c r="V155" i="58"/>
  <c r="W155" i="58"/>
  <c r="BB155" i="58"/>
  <c r="AR155" i="58"/>
  <c r="BD155" i="58"/>
  <c r="AK155" i="58"/>
  <c r="L155" i="58"/>
  <c r="AO155" i="58"/>
  <c r="S155" i="58"/>
  <c r="AM155" i="58"/>
  <c r="AG155" i="58"/>
  <c r="X155" i="58"/>
  <c r="O155" i="58"/>
  <c r="AS155" i="58"/>
  <c r="T155" i="58"/>
  <c r="AW155" i="58"/>
  <c r="N155" i="58"/>
  <c r="AB155" i="58"/>
  <c r="AN155" i="58"/>
  <c r="P155" i="58"/>
  <c r="AX155" i="58"/>
  <c r="K155" i="58"/>
  <c r="BF155" i="58"/>
  <c r="AI155" i="58"/>
  <c r="R155" i="58"/>
  <c r="AJ155" i="58"/>
  <c r="AC155" i="58"/>
  <c r="AA155" i="58"/>
  <c r="AF155" i="58"/>
  <c r="AZ155" i="58"/>
  <c r="AV155" i="58"/>
  <c r="J155" i="58"/>
  <c r="BE155" i="58"/>
  <c r="BA155" i="58"/>
  <c r="AE155" i="58"/>
  <c r="AT155" i="58"/>
  <c r="V194" i="75"/>
  <c r="J194" i="75"/>
  <c r="AZ194" i="75"/>
  <c r="AX194" i="75"/>
  <c r="T194" i="75"/>
  <c r="AC194" i="75"/>
  <c r="AA194" i="75"/>
  <c r="AG194" i="75"/>
  <c r="AM194" i="75"/>
  <c r="AJ194" i="75"/>
  <c r="R194" i="75"/>
  <c r="P194" i="75"/>
  <c r="BF194" i="75"/>
  <c r="L194" i="75"/>
  <c r="AK194" i="75"/>
  <c r="AI194" i="75"/>
  <c r="AO194" i="75"/>
  <c r="BA194" i="75"/>
  <c r="BD194" i="75"/>
  <c r="AN194" i="75"/>
  <c r="O194" i="75"/>
  <c r="W194" i="75"/>
  <c r="BE194" i="75"/>
  <c r="AB194" i="75"/>
  <c r="AT194" i="75"/>
  <c r="AW194" i="75"/>
  <c r="S194" i="75"/>
  <c r="AV194" i="75"/>
  <c r="BB194" i="75"/>
  <c r="AR194" i="75"/>
  <c r="K194" i="75"/>
  <c r="X194" i="75"/>
  <c r="AS194" i="75"/>
  <c r="N194" i="75"/>
  <c r="AF194" i="75"/>
  <c r="AE194" i="75"/>
  <c r="AE187" i="75"/>
  <c r="AA187" i="75"/>
  <c r="AG187" i="75"/>
  <c r="AW187" i="75"/>
  <c r="X187" i="75"/>
  <c r="V187" i="75"/>
  <c r="L187" i="75"/>
  <c r="BB187" i="75"/>
  <c r="AR187" i="75"/>
  <c r="BF187" i="75"/>
  <c r="AM187" i="75"/>
  <c r="AI187" i="75"/>
  <c r="AO187" i="75"/>
  <c r="AK187" i="75"/>
  <c r="AN187" i="75"/>
  <c r="AJ187" i="75"/>
  <c r="T187" i="75"/>
  <c r="J187" i="75"/>
  <c r="AZ187" i="75"/>
  <c r="S187" i="75"/>
  <c r="W187" i="75"/>
  <c r="P187" i="75"/>
  <c r="BD187" i="75"/>
  <c r="AB187" i="75"/>
  <c r="BA187" i="75"/>
  <c r="BE187" i="75"/>
  <c r="AX187" i="75"/>
  <c r="AF187" i="75"/>
  <c r="AS187" i="75"/>
  <c r="AV187" i="75"/>
  <c r="O187" i="75"/>
  <c r="AT187" i="75"/>
  <c r="H186" i="75"/>
  <c r="AC187" i="75"/>
  <c r="R187" i="75"/>
  <c r="K187" i="75"/>
  <c r="N187" i="75"/>
  <c r="AC157" i="32"/>
  <c r="AW157" i="32"/>
  <c r="AX157" i="32"/>
  <c r="S157" i="32"/>
  <c r="AN157" i="32"/>
  <c r="AT157" i="32"/>
  <c r="P157" i="32"/>
  <c r="BA157" i="32"/>
  <c r="AA157" i="32"/>
  <c r="AK157" i="32"/>
  <c r="AB157" i="32"/>
  <c r="K157" i="32"/>
  <c r="AE157" i="32"/>
  <c r="AF157" i="32"/>
  <c r="BF157" i="32"/>
  <c r="V157" i="32"/>
  <c r="T157" i="32"/>
  <c r="J157" i="32"/>
  <c r="AM157" i="32"/>
  <c r="BB157" i="32"/>
  <c r="O157" i="32"/>
  <c r="AJ157" i="32"/>
  <c r="X157" i="32"/>
  <c r="AZ157" i="32"/>
  <c r="BC157" i="32" s="1"/>
  <c r="W157" i="32"/>
  <c r="R157" i="32"/>
  <c r="BE157" i="32"/>
  <c r="AO157" i="32"/>
  <c r="AR157" i="32"/>
  <c r="AS157" i="32"/>
  <c r="BD157" i="32"/>
  <c r="BG157" i="32" s="1"/>
  <c r="N157" i="32"/>
  <c r="AI157" i="32"/>
  <c r="L157" i="32"/>
  <c r="AG157" i="32"/>
  <c r="AV157" i="32"/>
  <c r="P17" i="63"/>
  <c r="P11" i="63"/>
  <c r="P30" i="63" s="1"/>
  <c r="P28" i="63"/>
  <c r="P15" i="63"/>
  <c r="AS35" i="32"/>
  <c r="AT35" i="32"/>
  <c r="K35" i="32"/>
  <c r="AM35" i="32"/>
  <c r="BE35" i="32"/>
  <c r="AJ35" i="32"/>
  <c r="AX35" i="32"/>
  <c r="V35" i="32"/>
  <c r="AK35" i="32"/>
  <c r="BG32" i="53"/>
  <c r="BF35" i="58"/>
  <c r="BA35" i="58"/>
  <c r="AW35" i="58"/>
  <c r="K35" i="58"/>
  <c r="V35" i="58"/>
  <c r="T35" i="58"/>
  <c r="AE35" i="58"/>
  <c r="AF35" i="58"/>
  <c r="AR35" i="58"/>
  <c r="AF35" i="44"/>
  <c r="AO35" i="44"/>
  <c r="AK35" i="44"/>
  <c r="AT35" i="44"/>
  <c r="AR35" i="44"/>
  <c r="BB35" i="44"/>
  <c r="BE35" i="44"/>
  <c r="R35" i="44"/>
  <c r="AM35" i="44"/>
  <c r="H30" i="44"/>
  <c r="S35" i="32"/>
  <c r="AW35" i="32"/>
  <c r="AR35" i="32"/>
  <c r="O35" i="32"/>
  <c r="AZ35" i="32"/>
  <c r="AF35" i="32"/>
  <c r="AG35" i="32"/>
  <c r="BA35" i="32"/>
  <c r="BF35" i="32"/>
  <c r="AN35" i="58"/>
  <c r="AV35" i="58"/>
  <c r="AT35" i="58"/>
  <c r="AZ35" i="58"/>
  <c r="BE35" i="58"/>
  <c r="S35" i="58"/>
  <c r="P35" i="58"/>
  <c r="AC35" i="58"/>
  <c r="AI35" i="58"/>
  <c r="AV35" i="44"/>
  <c r="AZ35" i="44"/>
  <c r="AG35" i="44"/>
  <c r="S35" i="44"/>
  <c r="J35" i="44"/>
  <c r="AX35" i="44"/>
  <c r="N35" i="44"/>
  <c r="AA35" i="44"/>
  <c r="V35" i="44"/>
  <c r="AV35" i="32"/>
  <c r="P35" i="32"/>
  <c r="AA35" i="32"/>
  <c r="BB35" i="32"/>
  <c r="AI35" i="32"/>
  <c r="T35" i="32"/>
  <c r="J35" i="32"/>
  <c r="L35" i="32"/>
  <c r="X35" i="58"/>
  <c r="AG35" i="58"/>
  <c r="AM35" i="58"/>
  <c r="AK35" i="58"/>
  <c r="AB35" i="58"/>
  <c r="AX35" i="58"/>
  <c r="BD35" i="58"/>
  <c r="BG35" i="58" s="1"/>
  <c r="O35" i="58"/>
  <c r="J35" i="58"/>
  <c r="BF35" i="44"/>
  <c r="O35" i="44"/>
  <c r="X35" i="44"/>
  <c r="L35" i="44"/>
  <c r="T35" i="44"/>
  <c r="K35" i="44"/>
  <c r="AW35" i="44"/>
  <c r="P35" i="44"/>
  <c r="AG28" i="57"/>
  <c r="BF28" i="57"/>
  <c r="V28" i="57"/>
  <c r="AC28" i="57"/>
  <c r="BB28" i="57"/>
  <c r="N28" i="57"/>
  <c r="J28" i="57"/>
  <c r="AZ28" i="57"/>
  <c r="AX28" i="57"/>
  <c r="K28" i="57"/>
  <c r="AR28" i="57"/>
  <c r="AB28" i="57"/>
  <c r="S28" i="57"/>
  <c r="AV28" i="57"/>
  <c r="AJ28" i="57"/>
  <c r="BA28" i="57"/>
  <c r="AW28" i="57"/>
  <c r="AF28" i="57"/>
  <c r="R28" i="57"/>
  <c r="AE28" i="57"/>
  <c r="BE28" i="57"/>
  <c r="AK28" i="57"/>
  <c r="W28" i="57"/>
  <c r="AN28" i="57"/>
  <c r="T28" i="57"/>
  <c r="AT28" i="57"/>
  <c r="L28" i="57"/>
  <c r="AI28" i="57"/>
  <c r="AM28" i="57"/>
  <c r="O28" i="57"/>
  <c r="P28" i="57"/>
  <c r="BD28" i="57"/>
  <c r="AO28" i="57"/>
  <c r="X28" i="57"/>
  <c r="AA28" i="57"/>
  <c r="AS28" i="57"/>
  <c r="BB26" i="53"/>
  <c r="AC26" i="53"/>
  <c r="AV26" i="53"/>
  <c r="P26" i="53"/>
  <c r="AG26" i="53"/>
  <c r="AT26" i="53"/>
  <c r="H24" i="53"/>
  <c r="BA26" i="53"/>
  <c r="J26" i="53"/>
  <c r="AW28" i="45"/>
  <c r="AN28" i="45"/>
  <c r="R28" i="45"/>
  <c r="BA28" i="45"/>
  <c r="AC28" i="45"/>
  <c r="BE28" i="45"/>
  <c r="AB28" i="45"/>
  <c r="AA28" i="45"/>
  <c r="BD28" i="45"/>
  <c r="AI28" i="45"/>
  <c r="X28" i="45"/>
  <c r="AT28" i="45"/>
  <c r="AO28" i="45"/>
  <c r="S28" i="45"/>
  <c r="AE28" i="45"/>
  <c r="W28" i="45"/>
  <c r="V28" i="45"/>
  <c r="AJ28" i="45"/>
  <c r="N28" i="45"/>
  <c r="AF28" i="45"/>
  <c r="AX28" i="45"/>
  <c r="P28" i="45"/>
  <c r="AM28" i="45"/>
  <c r="AK28" i="45"/>
  <c r="BF28" i="45"/>
  <c r="O28" i="45"/>
  <c r="T28" i="45"/>
  <c r="BB28" i="45"/>
  <c r="AV28" i="45"/>
  <c r="AY28" i="45" s="1"/>
  <c r="J28" i="45"/>
  <c r="AR28" i="45"/>
  <c r="AZ28" i="45"/>
  <c r="L28" i="45"/>
  <c r="AS28" i="45"/>
  <c r="AG28" i="45"/>
  <c r="K28" i="45"/>
  <c r="P28" i="58"/>
  <c r="J28" i="58"/>
  <c r="AV28" i="58"/>
  <c r="AW28" i="58"/>
  <c r="AI28" i="58"/>
  <c r="W28" i="58"/>
  <c r="N28" i="58"/>
  <c r="AG28" i="58"/>
  <c r="AF28" i="58"/>
  <c r="S28" i="58"/>
  <c r="BF28" i="58"/>
  <c r="AZ28" i="58"/>
  <c r="BA28" i="58"/>
  <c r="AK28" i="58"/>
  <c r="AA28" i="58"/>
  <c r="T28" i="58"/>
  <c r="AS28" i="58"/>
  <c r="V28" i="58"/>
  <c r="R28" i="58"/>
  <c r="AT28" i="58"/>
  <c r="AB28" i="58"/>
  <c r="L28" i="58"/>
  <c r="AR28" i="58"/>
  <c r="AC28" i="58"/>
  <c r="O28" i="58"/>
  <c r="BE28" i="58"/>
  <c r="AE28" i="58"/>
  <c r="K28" i="58"/>
  <c r="BB28" i="58"/>
  <c r="AN28" i="58"/>
  <c r="X28" i="58"/>
  <c r="BD28" i="58"/>
  <c r="AO28" i="58"/>
  <c r="AJ28" i="58"/>
  <c r="AX28" i="58"/>
  <c r="AM28" i="58"/>
  <c r="AK27" i="44"/>
  <c r="AR27" i="44"/>
  <c r="AS27" i="44"/>
  <c r="AG27" i="44"/>
  <c r="AF27" i="44"/>
  <c r="AB27" i="44"/>
  <c r="N27" i="44"/>
  <c r="P27" i="44"/>
  <c r="AI27" i="44"/>
  <c r="W27" i="44"/>
  <c r="AA27" i="44"/>
  <c r="AT27" i="44"/>
  <c r="AO27" i="44"/>
  <c r="BA27" i="44"/>
  <c r="X27" i="44"/>
  <c r="R27" i="44"/>
  <c r="O27" i="44"/>
  <c r="AJ27" i="44"/>
  <c r="AN27" i="44"/>
  <c r="AW27" i="44"/>
  <c r="S27" i="44"/>
  <c r="J27" i="44"/>
  <c r="AV27" i="44"/>
  <c r="V27" i="44"/>
  <c r="L27" i="44"/>
  <c r="BF27" i="44"/>
  <c r="BE27" i="44"/>
  <c r="AM27" i="44"/>
  <c r="K27" i="44"/>
  <c r="BB27" i="44"/>
  <c r="T27" i="44"/>
  <c r="AC27" i="44"/>
  <c r="BD27" i="44"/>
  <c r="AX27" i="44"/>
  <c r="AZ27" i="44"/>
  <c r="AE27" i="44"/>
  <c r="BD26" i="53"/>
  <c r="V26" i="53"/>
  <c r="AI26" i="53"/>
  <c r="AS26" i="53"/>
  <c r="AF26" i="53"/>
  <c r="S26" i="53"/>
  <c r="L26" i="53"/>
  <c r="X26" i="53"/>
  <c r="AE26" i="53"/>
  <c r="AR26" i="53"/>
  <c r="AE28" i="56"/>
  <c r="X28" i="56"/>
  <c r="BD28" i="56"/>
  <c r="AZ28" i="56"/>
  <c r="AF28" i="56"/>
  <c r="AO28" i="56"/>
  <c r="K28" i="56"/>
  <c r="AC28" i="56"/>
  <c r="AI28" i="56"/>
  <c r="S28" i="56"/>
  <c r="BF28" i="56"/>
  <c r="BB28" i="56"/>
  <c r="AS28" i="56"/>
  <c r="AJ28" i="56"/>
  <c r="AA28" i="56"/>
  <c r="V28" i="56"/>
  <c r="AT28" i="56"/>
  <c r="AX28" i="56"/>
  <c r="AB28" i="56"/>
  <c r="W28" i="56"/>
  <c r="J28" i="56"/>
  <c r="R28" i="56"/>
  <c r="L28" i="56"/>
  <c r="AK28" i="56"/>
  <c r="P28" i="56"/>
  <c r="AR28" i="56"/>
  <c r="BA28" i="56"/>
  <c r="AG28" i="56"/>
  <c r="AN28" i="56"/>
  <c r="AV28" i="56"/>
  <c r="AM28" i="56"/>
  <c r="N28" i="56"/>
  <c r="AW28" i="56"/>
  <c r="O28" i="56"/>
  <c r="BE28" i="56"/>
  <c r="T28" i="56"/>
  <c r="X28" i="44"/>
  <c r="AE28" i="44"/>
  <c r="AB28" i="44"/>
  <c r="K28" i="44"/>
  <c r="AK28" i="44"/>
  <c r="BF28" i="44"/>
  <c r="BD28" i="44"/>
  <c r="AR28" i="44"/>
  <c r="AW28" i="44"/>
  <c r="AV28" i="44"/>
  <c r="AI28" i="44"/>
  <c r="AF28" i="44"/>
  <c r="N28" i="44"/>
  <c r="AT28" i="44"/>
  <c r="AX28" i="44"/>
  <c r="L28" i="44"/>
  <c r="AJ28" i="44"/>
  <c r="R28" i="44"/>
  <c r="AN28" i="44"/>
  <c r="AG28" i="44"/>
  <c r="V28" i="44"/>
  <c r="J28" i="44"/>
  <c r="BB28" i="44"/>
  <c r="P28" i="44"/>
  <c r="AM28" i="44"/>
  <c r="AA28" i="44"/>
  <c r="T28" i="44"/>
  <c r="BE28" i="44"/>
  <c r="O28" i="44"/>
  <c r="AO28" i="44"/>
  <c r="AS28" i="44"/>
  <c r="BA28" i="44"/>
  <c r="AZ28" i="44"/>
  <c r="W28" i="44"/>
  <c r="S28" i="44"/>
  <c r="AC28" i="44"/>
  <c r="AB28" i="32"/>
  <c r="BB28" i="32"/>
  <c r="AC28" i="32"/>
  <c r="AR28" i="32"/>
  <c r="R28" i="32"/>
  <c r="BE28" i="32"/>
  <c r="AO28" i="32"/>
  <c r="BA28" i="32"/>
  <c r="X28" i="32"/>
  <c r="AG28" i="32"/>
  <c r="AZ28" i="32"/>
  <c r="N28" i="32"/>
  <c r="AM28" i="32"/>
  <c r="T28" i="32"/>
  <c r="AE28" i="32"/>
  <c r="AW28" i="32"/>
  <c r="AI28" i="32"/>
  <c r="AK28" i="32"/>
  <c r="BD28" i="32"/>
  <c r="AV28" i="32"/>
  <c r="AT28" i="32"/>
  <c r="AS28" i="32"/>
  <c r="BF28" i="32"/>
  <c r="W28" i="32"/>
  <c r="L28" i="32"/>
  <c r="AX28" i="32"/>
  <c r="K28" i="32"/>
  <c r="AJ28" i="32"/>
  <c r="AA28" i="32"/>
  <c r="S28" i="32"/>
  <c r="J28" i="32"/>
  <c r="V28" i="32"/>
  <c r="O28" i="32"/>
  <c r="AF28" i="32"/>
  <c r="P28" i="32"/>
  <c r="AN28" i="32"/>
  <c r="H24" i="32"/>
  <c r="H25" i="24"/>
  <c r="K26" i="53"/>
  <c r="T26" i="53"/>
  <c r="AX26" i="53"/>
  <c r="W26" i="53"/>
  <c r="AA26" i="53"/>
  <c r="AM26" i="53"/>
  <c r="AZ26" i="53"/>
  <c r="BF26" i="53"/>
  <c r="P28" i="53"/>
  <c r="AS28" i="53"/>
  <c r="AF28" i="53"/>
  <c r="AE28" i="53"/>
  <c r="AI28" i="53"/>
  <c r="AX28" i="53"/>
  <c r="AM28" i="53"/>
  <c r="BB28" i="53"/>
  <c r="V28" i="53"/>
  <c r="X28" i="53"/>
  <c r="AB28" i="53"/>
  <c r="AN28" i="53"/>
  <c r="L28" i="53"/>
  <c r="AT28" i="53"/>
  <c r="T28" i="53"/>
  <c r="J28" i="53"/>
  <c r="BF28" i="53"/>
  <c r="BD28" i="53"/>
  <c r="AJ28" i="53"/>
  <c r="AA28" i="53"/>
  <c r="O28" i="53"/>
  <c r="AG28" i="53"/>
  <c r="AO28" i="53"/>
  <c r="AW28" i="53"/>
  <c r="W28" i="53"/>
  <c r="AC28" i="53"/>
  <c r="R28" i="53"/>
  <c r="K28" i="53"/>
  <c r="AR28" i="53"/>
  <c r="BE28" i="53"/>
  <c r="AZ28" i="53"/>
  <c r="BA28" i="53"/>
  <c r="AK28" i="53"/>
  <c r="S28" i="53"/>
  <c r="AV28" i="53"/>
  <c r="N28" i="53"/>
  <c r="O28" i="75"/>
  <c r="K28" i="75"/>
  <c r="W28" i="75"/>
  <c r="S28" i="75"/>
  <c r="N28" i="75"/>
  <c r="BD28" i="75"/>
  <c r="AR28" i="75"/>
  <c r="AN28" i="75"/>
  <c r="L28" i="75"/>
  <c r="AC28" i="75"/>
  <c r="AA28" i="75"/>
  <c r="AG28" i="75"/>
  <c r="AE28" i="75"/>
  <c r="V28" i="75"/>
  <c r="J28" i="75"/>
  <c r="AZ28" i="75"/>
  <c r="AX28" i="75"/>
  <c r="BB28" i="75"/>
  <c r="AK28" i="75"/>
  <c r="AI28" i="75"/>
  <c r="AO28" i="75"/>
  <c r="AM28" i="75"/>
  <c r="AJ28" i="75"/>
  <c r="R28" i="75"/>
  <c r="P28" i="75"/>
  <c r="AF28" i="75"/>
  <c r="AT28" i="75"/>
  <c r="BF28" i="75"/>
  <c r="AW28" i="75"/>
  <c r="AS28" i="75"/>
  <c r="BE28" i="75"/>
  <c r="BA28" i="75"/>
  <c r="AV28" i="75"/>
  <c r="AY28" i="75" s="1"/>
  <c r="AB28" i="75"/>
  <c r="X28" i="75"/>
  <c r="T28" i="75"/>
  <c r="S27" i="56"/>
  <c r="AT27" i="56"/>
  <c r="AS27" i="56"/>
  <c r="AC27" i="56"/>
  <c r="BA27" i="56"/>
  <c r="AB27" i="56"/>
  <c r="AZ27" i="56"/>
  <c r="J27" i="56"/>
  <c r="AA27" i="56"/>
  <c r="AG27" i="56"/>
  <c r="AI27" i="56"/>
  <c r="BE27" i="56"/>
  <c r="AN27" i="56"/>
  <c r="AX27" i="56"/>
  <c r="AW27" i="56"/>
  <c r="BD27" i="56"/>
  <c r="T27" i="56"/>
  <c r="AE27" i="56"/>
  <c r="BF27" i="56"/>
  <c r="AR27" i="56"/>
  <c r="BB27" i="56"/>
  <c r="AK27" i="56"/>
  <c r="AF27" i="56"/>
  <c r="W27" i="56"/>
  <c r="P27" i="56"/>
  <c r="AM27" i="56"/>
  <c r="O27" i="56"/>
  <c r="AJ27" i="56"/>
  <c r="R27" i="56"/>
  <c r="U27" i="56" s="1"/>
  <c r="L27" i="56"/>
  <c r="N27" i="56"/>
  <c r="V27" i="56"/>
  <c r="X27" i="56"/>
  <c r="AV27" i="56"/>
  <c r="AO27" i="56"/>
  <c r="K27" i="56"/>
  <c r="AU19" i="53"/>
  <c r="AD19" i="53"/>
  <c r="AE17" i="44"/>
  <c r="K17" i="44"/>
  <c r="AJ17" i="44"/>
  <c r="X17" i="44"/>
  <c r="AG17" i="44"/>
  <c r="R17" i="44"/>
  <c r="BF17" i="44"/>
  <c r="BB17" i="44"/>
  <c r="AM17" i="44"/>
  <c r="W16" i="45"/>
  <c r="BB16" i="45"/>
  <c r="AM16" i="45"/>
  <c r="N16" i="45"/>
  <c r="BF16" i="45"/>
  <c r="L16" i="45"/>
  <c r="AB16" i="45"/>
  <c r="AV16" i="45"/>
  <c r="K16" i="45"/>
  <c r="J16" i="32"/>
  <c r="AI16" i="32"/>
  <c r="AR16" i="32"/>
  <c r="AK16" i="32"/>
  <c r="W16" i="32"/>
  <c r="AF16" i="32"/>
  <c r="AT16" i="32"/>
  <c r="BB16" i="32"/>
  <c r="AW16" i="32"/>
  <c r="N17" i="44"/>
  <c r="S17" i="44"/>
  <c r="AR17" i="44"/>
  <c r="AI17" i="44"/>
  <c r="AO17" i="44"/>
  <c r="O17" i="44"/>
  <c r="BD17" i="44"/>
  <c r="AF17" i="44"/>
  <c r="BE17" i="44"/>
  <c r="T16" i="45"/>
  <c r="S16" i="45"/>
  <c r="AT16" i="45"/>
  <c r="AJ16" i="45"/>
  <c r="AN16" i="45"/>
  <c r="AW16" i="45"/>
  <c r="X16" i="45"/>
  <c r="AK16" i="45"/>
  <c r="AI16" i="45"/>
  <c r="V16" i="32"/>
  <c r="BE16" i="32"/>
  <c r="AM16" i="32"/>
  <c r="P16" i="32"/>
  <c r="R16" i="32"/>
  <c r="AJ16" i="32"/>
  <c r="AV16" i="32"/>
  <c r="BD16" i="32"/>
  <c r="BA16" i="32"/>
  <c r="AT17" i="44"/>
  <c r="AN17" i="44"/>
  <c r="AS17" i="44"/>
  <c r="AK17" i="44"/>
  <c r="AW17" i="44"/>
  <c r="AZ17" i="44"/>
  <c r="W17" i="44"/>
  <c r="T17" i="44"/>
  <c r="BA16" i="45"/>
  <c r="AZ16" i="45"/>
  <c r="R16" i="45"/>
  <c r="AR16" i="45"/>
  <c r="AF16" i="45"/>
  <c r="BD16" i="45"/>
  <c r="J16" i="45"/>
  <c r="AX16" i="45"/>
  <c r="AC16" i="32"/>
  <c r="O16" i="32"/>
  <c r="X16" i="32"/>
  <c r="AB16" i="32"/>
  <c r="T16" i="32"/>
  <c r="AG16" i="32"/>
  <c r="AO16" i="32"/>
  <c r="AN16" i="32"/>
  <c r="O185" i="53"/>
  <c r="O184" i="53" s="1"/>
  <c r="AP34" i="56"/>
  <c r="AD103" i="32"/>
  <c r="BC120" i="56"/>
  <c r="AZ185" i="57"/>
  <c r="AZ184" i="57" s="1"/>
  <c r="N185" i="58"/>
  <c r="N184" i="58" s="1"/>
  <c r="AW185" i="58"/>
  <c r="AW184" i="58" s="1"/>
  <c r="BE185" i="58"/>
  <c r="BE184" i="58" s="1"/>
  <c r="V185" i="58"/>
  <c r="V184" i="58" s="1"/>
  <c r="P185" i="58"/>
  <c r="P184" i="58" s="1"/>
  <c r="AS185" i="58"/>
  <c r="AS184" i="58" s="1"/>
  <c r="BH190" i="58"/>
  <c r="AK185" i="56"/>
  <c r="AK184" i="56" s="1"/>
  <c r="BF185" i="57"/>
  <c r="BF184" i="57" s="1"/>
  <c r="AY188" i="44"/>
  <c r="BG188" i="44"/>
  <c r="L185" i="45"/>
  <c r="L184" i="45" s="1"/>
  <c r="Y192" i="45"/>
  <c r="W185" i="45"/>
  <c r="W184" i="45" s="1"/>
  <c r="AN185" i="45"/>
  <c r="AN184" i="45" s="1"/>
  <c r="AM185" i="45"/>
  <c r="AM184" i="45" s="1"/>
  <c r="BE185" i="45"/>
  <c r="BE184" i="45" s="1"/>
  <c r="AW185" i="44"/>
  <c r="AW184" i="44" s="1"/>
  <c r="V185" i="44"/>
  <c r="V184" i="44" s="1"/>
  <c r="AR185" i="44"/>
  <c r="AR184" i="44" s="1"/>
  <c r="BA185" i="44"/>
  <c r="BA184" i="44" s="1"/>
  <c r="BB185" i="53"/>
  <c r="BB184" i="53" s="1"/>
  <c r="P13" i="63"/>
  <c r="M196" i="53"/>
  <c r="AO185" i="53"/>
  <c r="AO184" i="53" s="1"/>
  <c r="AL196" i="53"/>
  <c r="BG196" i="53"/>
  <c r="T185" i="53"/>
  <c r="T184" i="53" s="1"/>
  <c r="AA185" i="53"/>
  <c r="AA184" i="53" s="1"/>
  <c r="AP282" i="75"/>
  <c r="AD83" i="75"/>
  <c r="AJ216" i="75"/>
  <c r="R216" i="75"/>
  <c r="P216" i="75"/>
  <c r="BF216" i="75"/>
  <c r="BB216" i="75"/>
  <c r="AO216" i="75"/>
  <c r="BA216" i="75"/>
  <c r="AW216" i="75"/>
  <c r="AS216" i="75"/>
  <c r="V216" i="75"/>
  <c r="AX216" i="75"/>
  <c r="AM216" i="75"/>
  <c r="BE216" i="75"/>
  <c r="AV216" i="75"/>
  <c r="AB216" i="75"/>
  <c r="X216" i="75"/>
  <c r="AF216" i="75"/>
  <c r="AT216" i="75"/>
  <c r="S216" i="75"/>
  <c r="O216" i="75"/>
  <c r="K216" i="75"/>
  <c r="J216" i="75"/>
  <c r="L216" i="75"/>
  <c r="AK216" i="75"/>
  <c r="N216" i="75"/>
  <c r="BD216" i="75"/>
  <c r="AR216" i="75"/>
  <c r="AN216" i="75"/>
  <c r="T216" i="75"/>
  <c r="W216" i="75"/>
  <c r="AE216" i="75"/>
  <c r="AC216" i="75"/>
  <c r="AA216" i="75"/>
  <c r="AZ216" i="75"/>
  <c r="AG216" i="75"/>
  <c r="AI216" i="75"/>
  <c r="H211" i="75"/>
  <c r="AE25" i="57"/>
  <c r="BA25" i="57"/>
  <c r="BD25" i="57"/>
  <c r="V25" i="57"/>
  <c r="AN25" i="57"/>
  <c r="AO25" i="57"/>
  <c r="AX25" i="57"/>
  <c r="P25" i="57"/>
  <c r="W25" i="57"/>
  <c r="AB25" i="57"/>
  <c r="AI25" i="57"/>
  <c r="AR25" i="57"/>
  <c r="J25" i="57"/>
  <c r="K25" i="57"/>
  <c r="AC25" i="57"/>
  <c r="AW25" i="57"/>
  <c r="BB25" i="57"/>
  <c r="T25" i="57"/>
  <c r="AM25" i="57"/>
  <c r="N25" i="57"/>
  <c r="AG25" i="57"/>
  <c r="BF25" i="57"/>
  <c r="AJ25" i="57"/>
  <c r="AV25" i="57"/>
  <c r="S25" i="57"/>
  <c r="BE25" i="57"/>
  <c r="X25" i="57"/>
  <c r="R25" i="57"/>
  <c r="L25" i="57"/>
  <c r="AA25" i="57"/>
  <c r="AF25" i="57"/>
  <c r="O25" i="57"/>
  <c r="AS25" i="57"/>
  <c r="AK25" i="57"/>
  <c r="AT25" i="57"/>
  <c r="AZ25" i="57"/>
  <c r="H24" i="57"/>
  <c r="Q193" i="58"/>
  <c r="AI306" i="75"/>
  <c r="T306" i="75"/>
  <c r="K306" i="75"/>
  <c r="AC306" i="75"/>
  <c r="AN306" i="75"/>
  <c r="AS306" i="75"/>
  <c r="AF306" i="75"/>
  <c r="W306" i="75"/>
  <c r="AA306" i="75"/>
  <c r="AO306" i="75"/>
  <c r="J306" i="75"/>
  <c r="S306" i="75"/>
  <c r="AG306" i="75"/>
  <c r="H304" i="75"/>
  <c r="BE306" i="75"/>
  <c r="R306" i="75"/>
  <c r="N306" i="75"/>
  <c r="AE306" i="75"/>
  <c r="AM306" i="75"/>
  <c r="AZ306" i="75"/>
  <c r="BD306" i="75"/>
  <c r="V306" i="75"/>
  <c r="BF306" i="75"/>
  <c r="BA306" i="75"/>
  <c r="P306" i="75"/>
  <c r="AT306" i="75"/>
  <c r="L306" i="75"/>
  <c r="S206" i="75"/>
  <c r="K206" i="75"/>
  <c r="W206" i="75"/>
  <c r="AK206" i="75"/>
  <c r="N206" i="75"/>
  <c r="BD206" i="75"/>
  <c r="AT206" i="75"/>
  <c r="AB206" i="75"/>
  <c r="X206" i="75"/>
  <c r="BF206" i="75"/>
  <c r="BE206" i="75"/>
  <c r="AV206" i="75"/>
  <c r="AE206" i="75"/>
  <c r="AA206" i="75"/>
  <c r="AG206" i="75"/>
  <c r="AC206" i="75"/>
  <c r="V206" i="75"/>
  <c r="L206" i="75"/>
  <c r="BB206" i="75"/>
  <c r="AR206" i="75"/>
  <c r="AN206" i="75"/>
  <c r="AS206" i="75"/>
  <c r="AF206" i="75"/>
  <c r="AM206" i="75"/>
  <c r="AI206" i="75"/>
  <c r="AO206" i="75"/>
  <c r="O206" i="75"/>
  <c r="AJ206" i="75"/>
  <c r="T206" i="75"/>
  <c r="J206" i="75"/>
  <c r="M206" i="75" s="1"/>
  <c r="AZ206" i="75"/>
  <c r="AX206" i="75"/>
  <c r="BA206" i="75"/>
  <c r="AW206" i="75"/>
  <c r="R206" i="75"/>
  <c r="P206" i="75"/>
  <c r="H205" i="75"/>
  <c r="H137" i="24"/>
  <c r="R137" i="24" s="1"/>
  <c r="U101" i="32"/>
  <c r="AX185" i="44"/>
  <c r="AX184" i="44" s="1"/>
  <c r="AJ185" i="44"/>
  <c r="AJ184" i="44" s="1"/>
  <c r="W185" i="44"/>
  <c r="W184" i="44" s="1"/>
  <c r="AD194" i="32"/>
  <c r="AX185" i="56"/>
  <c r="AX184" i="56" s="1"/>
  <c r="AI185" i="56"/>
  <c r="AI184" i="56" s="1"/>
  <c r="AF185" i="56"/>
  <c r="AF184" i="56" s="1"/>
  <c r="T185" i="56"/>
  <c r="T184" i="56" s="1"/>
  <c r="Q188" i="58"/>
  <c r="AK185" i="57"/>
  <c r="AK184" i="57" s="1"/>
  <c r="Y189" i="53"/>
  <c r="AM218" i="75"/>
  <c r="AI218" i="75"/>
  <c r="AO218" i="75"/>
  <c r="AW218" i="75"/>
  <c r="AB218" i="75"/>
  <c r="X218" i="75"/>
  <c r="V218" i="75"/>
  <c r="L218" i="75"/>
  <c r="BB218" i="75"/>
  <c r="AA218" i="75"/>
  <c r="R218" i="75"/>
  <c r="BD218" i="75"/>
  <c r="BF218" i="75"/>
  <c r="BA218" i="75"/>
  <c r="AS218" i="75"/>
  <c r="BE218" i="75"/>
  <c r="AK218" i="75"/>
  <c r="AR218" i="75"/>
  <c r="AN218" i="75"/>
  <c r="AJ218" i="75"/>
  <c r="T218" i="75"/>
  <c r="AG218" i="75"/>
  <c r="P218" i="75"/>
  <c r="AT218" i="75"/>
  <c r="S218" i="75"/>
  <c r="K218" i="75"/>
  <c r="W218" i="75"/>
  <c r="AC218" i="75"/>
  <c r="J218" i="75"/>
  <c r="AZ218" i="75"/>
  <c r="AX218" i="75"/>
  <c r="AV218" i="75"/>
  <c r="AF218" i="75"/>
  <c r="AE218" i="75"/>
  <c r="O218" i="75"/>
  <c r="N218" i="75"/>
  <c r="AC308" i="75"/>
  <c r="AA308" i="75"/>
  <c r="AG308" i="75"/>
  <c r="AE308" i="75"/>
  <c r="R308" i="75"/>
  <c r="P308" i="75"/>
  <c r="N308" i="75"/>
  <c r="BD308" i="75"/>
  <c r="AT308" i="75"/>
  <c r="K308" i="75"/>
  <c r="J308" i="75"/>
  <c r="AV308" i="75"/>
  <c r="AK308" i="75"/>
  <c r="AI308" i="75"/>
  <c r="AO308" i="75"/>
  <c r="AM308" i="75"/>
  <c r="AB308" i="75"/>
  <c r="X308" i="75"/>
  <c r="V308" i="75"/>
  <c r="L308" i="75"/>
  <c r="BB308" i="75"/>
  <c r="W308" i="75"/>
  <c r="AZ308" i="75"/>
  <c r="BF308" i="75"/>
  <c r="AW308" i="75"/>
  <c r="AS308" i="75"/>
  <c r="BE308" i="75"/>
  <c r="BA308" i="75"/>
  <c r="AR308" i="75"/>
  <c r="AN308" i="75"/>
  <c r="AJ308" i="75"/>
  <c r="T308" i="75"/>
  <c r="O308" i="75"/>
  <c r="S308" i="75"/>
  <c r="AX308" i="75"/>
  <c r="AF308" i="75"/>
  <c r="BA140" i="45"/>
  <c r="AO140" i="45"/>
  <c r="AB140" i="45"/>
  <c r="R140" i="45"/>
  <c r="L140" i="45"/>
  <c r="O140" i="45"/>
  <c r="BE140" i="45"/>
  <c r="AA140" i="45"/>
  <c r="AT140" i="45"/>
  <c r="BD140" i="45"/>
  <c r="AX140" i="45"/>
  <c r="AI140" i="45"/>
  <c r="AC140" i="45"/>
  <c r="AS140" i="45"/>
  <c r="AJ140" i="45"/>
  <c r="P140" i="45"/>
  <c r="AF140" i="45"/>
  <c r="AM140" i="45"/>
  <c r="N140" i="45"/>
  <c r="W140" i="45"/>
  <c r="AR140" i="45"/>
  <c r="AW140" i="45"/>
  <c r="J140" i="45"/>
  <c r="AV140" i="45"/>
  <c r="S140" i="45"/>
  <c r="T140" i="45"/>
  <c r="AZ140" i="45"/>
  <c r="K140" i="45"/>
  <c r="BF140" i="45"/>
  <c r="AE140" i="45"/>
  <c r="BB140" i="45"/>
  <c r="AG140" i="45"/>
  <c r="AN140" i="45"/>
  <c r="AK140" i="45"/>
  <c r="X140" i="45"/>
  <c r="V140" i="45"/>
  <c r="AH349" i="75"/>
  <c r="AI185" i="32"/>
  <c r="AI184" i="32" s="1"/>
  <c r="R185" i="53"/>
  <c r="R184" i="53" s="1"/>
  <c r="AD153" i="56"/>
  <c r="AM185" i="57"/>
  <c r="AM184" i="57" s="1"/>
  <c r="AR185" i="57"/>
  <c r="AR184" i="57" s="1"/>
  <c r="V185" i="57"/>
  <c r="V184" i="57" s="1"/>
  <c r="J185" i="56"/>
  <c r="J184" i="56" s="1"/>
  <c r="S185" i="56"/>
  <c r="S184" i="56" s="1"/>
  <c r="AZ185" i="58"/>
  <c r="AZ184" i="58" s="1"/>
  <c r="O185" i="57"/>
  <c r="O184" i="57" s="1"/>
  <c r="AG185" i="44"/>
  <c r="AG184" i="44" s="1"/>
  <c r="AC185" i="53"/>
  <c r="AC184" i="53" s="1"/>
  <c r="BD185" i="45"/>
  <c r="BD184" i="45" s="1"/>
  <c r="P185" i="45"/>
  <c r="P184" i="45" s="1"/>
  <c r="AC185" i="45"/>
  <c r="AC184" i="45" s="1"/>
  <c r="BE203" i="75"/>
  <c r="AV203" i="75"/>
  <c r="AB203" i="75"/>
  <c r="X203" i="75"/>
  <c r="L203" i="75"/>
  <c r="T203" i="75"/>
  <c r="AS203" i="75"/>
  <c r="S203" i="75"/>
  <c r="O203" i="75"/>
  <c r="AJ203" i="75"/>
  <c r="AF203" i="75"/>
  <c r="BA203" i="75"/>
  <c r="N203" i="75"/>
  <c r="BD203" i="75"/>
  <c r="AR203" i="75"/>
  <c r="AN203" i="75"/>
  <c r="BB203" i="75"/>
  <c r="K203" i="75"/>
  <c r="W203" i="75"/>
  <c r="AE203" i="75"/>
  <c r="AC203" i="75"/>
  <c r="R203" i="75"/>
  <c r="AI203" i="75"/>
  <c r="AW203" i="75"/>
  <c r="V203" i="75"/>
  <c r="J203" i="75"/>
  <c r="AZ203" i="75"/>
  <c r="AX203" i="75"/>
  <c r="AT203" i="75"/>
  <c r="AA203" i="75"/>
  <c r="AG203" i="75"/>
  <c r="AM203" i="75"/>
  <c r="AK203" i="75"/>
  <c r="P203" i="75"/>
  <c r="BF203" i="75"/>
  <c r="AO203" i="75"/>
  <c r="AY196" i="53"/>
  <c r="AD225" i="75"/>
  <c r="BG282" i="75"/>
  <c r="BG63" i="44"/>
  <c r="Y63" i="44"/>
  <c r="AU307" i="75"/>
  <c r="AD307" i="75"/>
  <c r="AP307" i="75"/>
  <c r="Q151" i="44"/>
  <c r="BC52" i="32"/>
  <c r="BG52" i="32"/>
  <c r="BG149" i="75"/>
  <c r="AP149" i="75"/>
  <c r="M149" i="75"/>
  <c r="AH149" i="75"/>
  <c r="U149" i="75"/>
  <c r="Q51" i="58"/>
  <c r="BG189" i="53"/>
  <c r="AH189" i="53"/>
  <c r="AP189" i="53"/>
  <c r="AU189" i="53"/>
  <c r="AD193" i="44"/>
  <c r="Y193" i="44"/>
  <c r="M193" i="44"/>
  <c r="AG140" i="75"/>
  <c r="AE140" i="75"/>
  <c r="AC140" i="75"/>
  <c r="AA140" i="75"/>
  <c r="V140" i="75"/>
  <c r="L140" i="75"/>
  <c r="BB140" i="75"/>
  <c r="AR140" i="75"/>
  <c r="AN140" i="75"/>
  <c r="S140" i="75"/>
  <c r="N140" i="75"/>
  <c r="AT140" i="75"/>
  <c r="AO140" i="75"/>
  <c r="AM140" i="75"/>
  <c r="AK140" i="75"/>
  <c r="AI140" i="75"/>
  <c r="AJ140" i="75"/>
  <c r="T140" i="75"/>
  <c r="J140" i="75"/>
  <c r="AZ140" i="75"/>
  <c r="AX140" i="75"/>
  <c r="O140" i="75"/>
  <c r="BD140" i="75"/>
  <c r="X140" i="75"/>
  <c r="BF140" i="75"/>
  <c r="BE140" i="75"/>
  <c r="BA140" i="75"/>
  <c r="AW140" i="75"/>
  <c r="AS140" i="75"/>
  <c r="AV140" i="75"/>
  <c r="AF140" i="75"/>
  <c r="R140" i="75"/>
  <c r="P140" i="75"/>
  <c r="W140" i="75"/>
  <c r="K140" i="75"/>
  <c r="AB140" i="75"/>
  <c r="AM140" i="56"/>
  <c r="N140" i="56"/>
  <c r="AG140" i="56"/>
  <c r="BF140" i="56"/>
  <c r="AJ140" i="56"/>
  <c r="AV140" i="56"/>
  <c r="S140" i="56"/>
  <c r="BE140" i="56"/>
  <c r="X140" i="56"/>
  <c r="AS140" i="56"/>
  <c r="AK140" i="56"/>
  <c r="R140" i="56"/>
  <c r="L140" i="56"/>
  <c r="AA140" i="56"/>
  <c r="O140" i="56"/>
  <c r="AF140" i="56"/>
  <c r="AZ140" i="56"/>
  <c r="AT140" i="56"/>
  <c r="BD140" i="56"/>
  <c r="AX140" i="56"/>
  <c r="AI140" i="56"/>
  <c r="AC140" i="56"/>
  <c r="AB140" i="56"/>
  <c r="V140" i="56"/>
  <c r="P140" i="56"/>
  <c r="AR140" i="56"/>
  <c r="AU140" i="56" s="1"/>
  <c r="AW140" i="56"/>
  <c r="BA140" i="56"/>
  <c r="T140" i="56"/>
  <c r="AE140" i="56"/>
  <c r="AN140" i="56"/>
  <c r="W140" i="56"/>
  <c r="J140" i="56"/>
  <c r="BB140" i="56"/>
  <c r="AO140" i="56"/>
  <c r="K140" i="56"/>
  <c r="AD189" i="57"/>
  <c r="AL189" i="57"/>
  <c r="BE312" i="75"/>
  <c r="AT312" i="75"/>
  <c r="AB312" i="75"/>
  <c r="X312" i="75"/>
  <c r="N312" i="75"/>
  <c r="BD312" i="75"/>
  <c r="S312" i="75"/>
  <c r="O312" i="75"/>
  <c r="K312" i="75"/>
  <c r="R312" i="75"/>
  <c r="AV312" i="75"/>
  <c r="AW312" i="75"/>
  <c r="L312" i="75"/>
  <c r="BB312" i="75"/>
  <c r="AR312" i="75"/>
  <c r="AN312" i="75"/>
  <c r="V312" i="75"/>
  <c r="W312" i="75"/>
  <c r="AE312" i="75"/>
  <c r="AC312" i="75"/>
  <c r="AA312" i="75"/>
  <c r="P312" i="75"/>
  <c r="AO312" i="75"/>
  <c r="AS312" i="75"/>
  <c r="T312" i="75"/>
  <c r="J312" i="75"/>
  <c r="AZ312" i="75"/>
  <c r="AX312" i="75"/>
  <c r="AJ312" i="75"/>
  <c r="AG312" i="75"/>
  <c r="AM312" i="75"/>
  <c r="AK312" i="75"/>
  <c r="AI312" i="75"/>
  <c r="AF312" i="75"/>
  <c r="BF312" i="75"/>
  <c r="BA312" i="75"/>
  <c r="AI25" i="45"/>
  <c r="AV25" i="45"/>
  <c r="BA25" i="45"/>
  <c r="V25" i="45"/>
  <c r="AM25" i="45"/>
  <c r="BE25" i="45"/>
  <c r="AF25" i="45"/>
  <c r="BB25" i="45"/>
  <c r="O25" i="45"/>
  <c r="AB25" i="45"/>
  <c r="AC25" i="45"/>
  <c r="AZ25" i="45"/>
  <c r="J25" i="45"/>
  <c r="K25" i="45"/>
  <c r="AO25" i="45"/>
  <c r="P25" i="45"/>
  <c r="AE25" i="45"/>
  <c r="AW25" i="45"/>
  <c r="AJ25" i="45"/>
  <c r="BD25" i="45"/>
  <c r="S25" i="45"/>
  <c r="X25" i="45"/>
  <c r="L25" i="45"/>
  <c r="AK25" i="45"/>
  <c r="N25" i="45"/>
  <c r="AX25" i="45"/>
  <c r="AG25" i="45"/>
  <c r="AS25" i="45"/>
  <c r="W25" i="45"/>
  <c r="R25" i="45"/>
  <c r="AT25" i="45"/>
  <c r="AA25" i="45"/>
  <c r="AN25" i="45"/>
  <c r="T25" i="45"/>
  <c r="AR25" i="45"/>
  <c r="BF25" i="45"/>
  <c r="AJ25" i="53"/>
  <c r="AM25" i="53"/>
  <c r="AV25" i="53"/>
  <c r="N25" i="53"/>
  <c r="S25" i="53"/>
  <c r="AG25" i="53"/>
  <c r="BE25" i="53"/>
  <c r="BF25" i="53"/>
  <c r="X25" i="53"/>
  <c r="AA25" i="53"/>
  <c r="AS25" i="53"/>
  <c r="AZ25" i="53"/>
  <c r="R25" i="53"/>
  <c r="AF25" i="53"/>
  <c r="AK25" i="53"/>
  <c r="AT25" i="53"/>
  <c r="L25" i="53"/>
  <c r="O25" i="53"/>
  <c r="AE25" i="53"/>
  <c r="BA25" i="53"/>
  <c r="BD25" i="53"/>
  <c r="V25" i="53"/>
  <c r="AN25" i="53"/>
  <c r="AO25" i="53"/>
  <c r="AX25" i="53"/>
  <c r="P25" i="53"/>
  <c r="W25" i="53"/>
  <c r="AI25" i="53"/>
  <c r="AC25" i="53"/>
  <c r="AR25" i="53"/>
  <c r="AW25" i="53"/>
  <c r="J25" i="53"/>
  <c r="BB25" i="53"/>
  <c r="AB25" i="53"/>
  <c r="K25" i="53"/>
  <c r="T25" i="53"/>
  <c r="AC25" i="75"/>
  <c r="AA25" i="75"/>
  <c r="AG25" i="75"/>
  <c r="AE25" i="75"/>
  <c r="X25" i="75"/>
  <c r="T25" i="75"/>
  <c r="J25" i="75"/>
  <c r="AZ25" i="75"/>
  <c r="AJ25" i="75"/>
  <c r="W25" i="75"/>
  <c r="L25" i="75"/>
  <c r="AR25" i="75"/>
  <c r="AK25" i="75"/>
  <c r="AI25" i="75"/>
  <c r="AO25" i="75"/>
  <c r="AM25" i="75"/>
  <c r="AN25" i="75"/>
  <c r="AF25" i="75"/>
  <c r="R25" i="75"/>
  <c r="N25" i="75"/>
  <c r="V25" i="75"/>
  <c r="O25" i="75"/>
  <c r="P25" i="75"/>
  <c r="AV25" i="75"/>
  <c r="BF25" i="75"/>
  <c r="AW25" i="75"/>
  <c r="AS25" i="75"/>
  <c r="BE25" i="75"/>
  <c r="BA25" i="75"/>
  <c r="AX25" i="75"/>
  <c r="AT25" i="75"/>
  <c r="AB25" i="75"/>
  <c r="BD25" i="75"/>
  <c r="K25" i="75"/>
  <c r="S25" i="75"/>
  <c r="BB25" i="75"/>
  <c r="Q159" i="75"/>
  <c r="BC159" i="75"/>
  <c r="AJ233" i="75"/>
  <c r="R233" i="75"/>
  <c r="P233" i="75"/>
  <c r="BF233" i="75"/>
  <c r="BB233" i="75"/>
  <c r="AI233" i="75"/>
  <c r="AO233" i="75"/>
  <c r="BA233" i="75"/>
  <c r="AW233" i="75"/>
  <c r="BE233" i="75"/>
  <c r="AV233" i="75"/>
  <c r="AB233" i="75"/>
  <c r="X233" i="75"/>
  <c r="AF233" i="75"/>
  <c r="AT233" i="75"/>
  <c r="AS233" i="75"/>
  <c r="S233" i="75"/>
  <c r="O233" i="75"/>
  <c r="N233" i="75"/>
  <c r="BD233" i="75"/>
  <c r="AR233" i="75"/>
  <c r="AN233" i="75"/>
  <c r="T233" i="75"/>
  <c r="K233" i="75"/>
  <c r="W233" i="75"/>
  <c r="AE233" i="75"/>
  <c r="AC233" i="75"/>
  <c r="AX233" i="75"/>
  <c r="AM233" i="75"/>
  <c r="V233" i="75"/>
  <c r="L233" i="75"/>
  <c r="AK233" i="75"/>
  <c r="J233" i="75"/>
  <c r="AA233" i="75"/>
  <c r="AZ233" i="75"/>
  <c r="AG233" i="75"/>
  <c r="BC349" i="75"/>
  <c r="BG193" i="45"/>
  <c r="AD193" i="45"/>
  <c r="U193" i="45"/>
  <c r="AP196" i="32"/>
  <c r="BC196" i="32"/>
  <c r="U196" i="32"/>
  <c r="M196" i="32"/>
  <c r="AY345" i="75"/>
  <c r="AP345" i="75"/>
  <c r="U345" i="75"/>
  <c r="M345" i="75"/>
  <c r="Y345" i="75"/>
  <c r="AP19" i="53"/>
  <c r="AL19" i="53"/>
  <c r="AH19" i="53"/>
  <c r="AY19" i="53"/>
  <c r="M19" i="53"/>
  <c r="S208" i="75"/>
  <c r="K208" i="75"/>
  <c r="W208" i="75"/>
  <c r="AK208" i="75"/>
  <c r="J208" i="75"/>
  <c r="AZ208" i="75"/>
  <c r="AX208" i="75"/>
  <c r="AV208" i="75"/>
  <c r="AF208" i="75"/>
  <c r="BA208" i="75"/>
  <c r="AW208" i="75"/>
  <c r="AJ208" i="75"/>
  <c r="AE208" i="75"/>
  <c r="AA208" i="75"/>
  <c r="AG208" i="75"/>
  <c r="AC208" i="75"/>
  <c r="R208" i="75"/>
  <c r="P208" i="75"/>
  <c r="N208" i="75"/>
  <c r="BD208" i="75"/>
  <c r="AT208" i="75"/>
  <c r="AS208" i="75"/>
  <c r="AR208" i="75"/>
  <c r="T208" i="75"/>
  <c r="AM208" i="75"/>
  <c r="AI208" i="75"/>
  <c r="AO208" i="75"/>
  <c r="O208" i="75"/>
  <c r="AB208" i="75"/>
  <c r="X208" i="75"/>
  <c r="V208" i="75"/>
  <c r="L208" i="75"/>
  <c r="BB208" i="75"/>
  <c r="BF208" i="75"/>
  <c r="BE208" i="75"/>
  <c r="AN208" i="75"/>
  <c r="AL29" i="45"/>
  <c r="AH29" i="45"/>
  <c r="AY29" i="45"/>
  <c r="AD29" i="45"/>
  <c r="AL193" i="58"/>
  <c r="BC193" i="58"/>
  <c r="N234" i="75"/>
  <c r="BD234" i="75"/>
  <c r="AR234" i="75"/>
  <c r="AN234" i="75"/>
  <c r="L234" i="75"/>
  <c r="O234" i="75"/>
  <c r="K234" i="75"/>
  <c r="W234" i="75"/>
  <c r="AE234" i="75"/>
  <c r="V234" i="75"/>
  <c r="J234" i="75"/>
  <c r="AZ234" i="75"/>
  <c r="AX234" i="75"/>
  <c r="BB234" i="75"/>
  <c r="AC234" i="75"/>
  <c r="AA234" i="75"/>
  <c r="AG234" i="75"/>
  <c r="AM234" i="75"/>
  <c r="AJ234" i="75"/>
  <c r="R234" i="75"/>
  <c r="P234" i="75"/>
  <c r="BF234" i="75"/>
  <c r="AT234" i="75"/>
  <c r="AK234" i="75"/>
  <c r="AI234" i="75"/>
  <c r="AO234" i="75"/>
  <c r="BA234" i="75"/>
  <c r="X234" i="75"/>
  <c r="AS234" i="75"/>
  <c r="BE234" i="75"/>
  <c r="T234" i="75"/>
  <c r="S234" i="75"/>
  <c r="AV234" i="75"/>
  <c r="AF234" i="75"/>
  <c r="AB234" i="75"/>
  <c r="AW234" i="75"/>
  <c r="AE210" i="75"/>
  <c r="AA210" i="75"/>
  <c r="AG210" i="75"/>
  <c r="AC210" i="75"/>
  <c r="V210" i="75"/>
  <c r="L210" i="75"/>
  <c r="BB210" i="75"/>
  <c r="AR210" i="75"/>
  <c r="AN210" i="75"/>
  <c r="K210" i="75"/>
  <c r="BD210" i="75"/>
  <c r="AM210" i="75"/>
  <c r="AI210" i="75"/>
  <c r="AO210" i="75"/>
  <c r="O210" i="75"/>
  <c r="AJ210" i="75"/>
  <c r="T210" i="75"/>
  <c r="J210" i="75"/>
  <c r="AZ210" i="75"/>
  <c r="AX210" i="75"/>
  <c r="AK210" i="75"/>
  <c r="AB210" i="75"/>
  <c r="BF210" i="75"/>
  <c r="BA210" i="75"/>
  <c r="AS210" i="75"/>
  <c r="BE210" i="75"/>
  <c r="AW210" i="75"/>
  <c r="AV210" i="75"/>
  <c r="AF210" i="75"/>
  <c r="R210" i="75"/>
  <c r="P210" i="75"/>
  <c r="S210" i="75"/>
  <c r="W210" i="75"/>
  <c r="N210" i="75"/>
  <c r="AT210" i="75"/>
  <c r="X210" i="75"/>
  <c r="AP51" i="56"/>
  <c r="AU51" i="56"/>
  <c r="BC51" i="56"/>
  <c r="M51" i="56"/>
  <c r="AP151" i="44"/>
  <c r="AL151" i="44"/>
  <c r="BG151" i="44"/>
  <c r="M151" i="44"/>
  <c r="BG143" i="57"/>
  <c r="M143" i="57"/>
  <c r="AD51" i="58"/>
  <c r="AY189" i="53"/>
  <c r="AD189" i="53"/>
  <c r="AL189" i="53"/>
  <c r="BG193" i="44"/>
  <c r="BE201" i="75"/>
  <c r="AV201" i="75"/>
  <c r="AB201" i="75"/>
  <c r="X201" i="75"/>
  <c r="AF201" i="75"/>
  <c r="AT201" i="75"/>
  <c r="BA201" i="75"/>
  <c r="AW201" i="75"/>
  <c r="AS201" i="75"/>
  <c r="P201" i="75"/>
  <c r="AM201" i="75"/>
  <c r="N201" i="75"/>
  <c r="BD201" i="75"/>
  <c r="AR201" i="75"/>
  <c r="AN201" i="75"/>
  <c r="T201" i="75"/>
  <c r="S201" i="75"/>
  <c r="O201" i="75"/>
  <c r="K201" i="75"/>
  <c r="W201" i="75"/>
  <c r="R201" i="75"/>
  <c r="BB201" i="75"/>
  <c r="AI201" i="75"/>
  <c r="V201" i="75"/>
  <c r="Y201" i="75" s="1"/>
  <c r="J201" i="75"/>
  <c r="AZ201" i="75"/>
  <c r="AX201" i="75"/>
  <c r="L201" i="75"/>
  <c r="AE201" i="75"/>
  <c r="AC201" i="75"/>
  <c r="AA201" i="75"/>
  <c r="AG201" i="75"/>
  <c r="AJ201" i="75"/>
  <c r="BF201" i="75"/>
  <c r="AK201" i="75"/>
  <c r="AO201" i="75"/>
  <c r="AJ140" i="57"/>
  <c r="T140" i="57"/>
  <c r="O140" i="57"/>
  <c r="J140" i="57"/>
  <c r="AT140" i="57"/>
  <c r="AI140" i="57"/>
  <c r="K140" i="57"/>
  <c r="L140" i="57"/>
  <c r="AZ140" i="57"/>
  <c r="AM140" i="57"/>
  <c r="AX140" i="57"/>
  <c r="AA140" i="57"/>
  <c r="AF140" i="57"/>
  <c r="N140" i="57"/>
  <c r="AN140" i="57"/>
  <c r="AO140" i="57"/>
  <c r="AW140" i="57"/>
  <c r="R140" i="57"/>
  <c r="BD140" i="57"/>
  <c r="V140" i="57"/>
  <c r="AR140" i="57"/>
  <c r="BF140" i="57"/>
  <c r="AC140" i="57"/>
  <c r="P140" i="57"/>
  <c r="AE140" i="57"/>
  <c r="AV140" i="57"/>
  <c r="BB140" i="57"/>
  <c r="S140" i="57"/>
  <c r="BA140" i="57"/>
  <c r="W140" i="57"/>
  <c r="AK140" i="57"/>
  <c r="AG140" i="57"/>
  <c r="AS140" i="57"/>
  <c r="AB140" i="57"/>
  <c r="X140" i="57"/>
  <c r="BE140" i="57"/>
  <c r="AV140" i="58"/>
  <c r="BE140" i="58"/>
  <c r="AS140" i="58"/>
  <c r="AK140" i="58"/>
  <c r="AB140" i="58"/>
  <c r="T140" i="58"/>
  <c r="AX140" i="58"/>
  <c r="AI140" i="58"/>
  <c r="BA140" i="58"/>
  <c r="N140" i="58"/>
  <c r="BF140" i="58"/>
  <c r="AZ140" i="58"/>
  <c r="AT140" i="58"/>
  <c r="AR140" i="58"/>
  <c r="AE140" i="58"/>
  <c r="W140" i="58"/>
  <c r="AC140" i="58"/>
  <c r="J140" i="58"/>
  <c r="AJ140" i="58"/>
  <c r="S140" i="58"/>
  <c r="X140" i="58"/>
  <c r="R140" i="58"/>
  <c r="L140" i="58"/>
  <c r="K140" i="58"/>
  <c r="BD140" i="58"/>
  <c r="V140" i="58"/>
  <c r="AO140" i="58"/>
  <c r="AA140" i="58"/>
  <c r="AN140" i="58"/>
  <c r="AF140" i="58"/>
  <c r="P140" i="58"/>
  <c r="AM140" i="58"/>
  <c r="O140" i="58"/>
  <c r="BB140" i="58"/>
  <c r="AG140" i="58"/>
  <c r="AW140" i="58"/>
  <c r="AW140" i="44"/>
  <c r="AB140" i="44"/>
  <c r="AV140" i="44"/>
  <c r="BD140" i="44"/>
  <c r="X140" i="44"/>
  <c r="AR140" i="44"/>
  <c r="BF140" i="44"/>
  <c r="AC140" i="44"/>
  <c r="O140" i="44"/>
  <c r="AE140" i="44"/>
  <c r="BB140" i="44"/>
  <c r="AM140" i="44"/>
  <c r="AO140" i="44"/>
  <c r="N140" i="44"/>
  <c r="AK140" i="44"/>
  <c r="AS140" i="44"/>
  <c r="W140" i="44"/>
  <c r="BA140" i="44"/>
  <c r="AG140" i="44"/>
  <c r="AZ140" i="44"/>
  <c r="K140" i="44"/>
  <c r="AA140" i="44"/>
  <c r="AN140" i="44"/>
  <c r="AJ140" i="44"/>
  <c r="S140" i="44"/>
  <c r="L140" i="44"/>
  <c r="R140" i="44"/>
  <c r="AT140" i="44"/>
  <c r="AI140" i="44"/>
  <c r="J140" i="44"/>
  <c r="P140" i="44"/>
  <c r="BE140" i="44"/>
  <c r="AX140" i="44"/>
  <c r="AF140" i="44"/>
  <c r="T140" i="44"/>
  <c r="V140" i="44"/>
  <c r="Z196" i="44"/>
  <c r="U189" i="57"/>
  <c r="AM25" i="56"/>
  <c r="AV25" i="56"/>
  <c r="BA25" i="56"/>
  <c r="R25" i="56"/>
  <c r="AO25" i="56"/>
  <c r="BE25" i="56"/>
  <c r="AC25" i="56"/>
  <c r="BB25" i="56"/>
  <c r="P25" i="56"/>
  <c r="AA25" i="56"/>
  <c r="AB25" i="56"/>
  <c r="AZ25" i="56"/>
  <c r="K25" i="56"/>
  <c r="L25" i="56"/>
  <c r="AN25" i="56"/>
  <c r="W25" i="56"/>
  <c r="AK25" i="56"/>
  <c r="AW25" i="56"/>
  <c r="AJ25" i="56"/>
  <c r="S25" i="56"/>
  <c r="AX25" i="56"/>
  <c r="AF25" i="56"/>
  <c r="AE25" i="56"/>
  <c r="BD25" i="56"/>
  <c r="T25" i="56"/>
  <c r="V25" i="56"/>
  <c r="O25" i="56"/>
  <c r="AR25" i="56"/>
  <c r="BF25" i="56"/>
  <c r="AS25" i="56"/>
  <c r="X25" i="56"/>
  <c r="J25" i="56"/>
  <c r="AT25" i="56"/>
  <c r="AG25" i="56"/>
  <c r="N25" i="56"/>
  <c r="AI25" i="56"/>
  <c r="AJ25" i="58"/>
  <c r="AM25" i="58"/>
  <c r="BD25" i="58"/>
  <c r="S25" i="58"/>
  <c r="R25" i="58"/>
  <c r="AX25" i="58"/>
  <c r="X25" i="58"/>
  <c r="AK25" i="58"/>
  <c r="O25" i="58"/>
  <c r="AA25" i="58"/>
  <c r="AR25" i="58"/>
  <c r="AS25" i="58"/>
  <c r="L25" i="58"/>
  <c r="AN25" i="58"/>
  <c r="BF25" i="58"/>
  <c r="V25" i="58"/>
  <c r="AT25" i="58"/>
  <c r="P25" i="58"/>
  <c r="AE25" i="58"/>
  <c r="AV25" i="58"/>
  <c r="BA25" i="58"/>
  <c r="T25" i="58"/>
  <c r="AG25" i="58"/>
  <c r="BE25" i="58"/>
  <c r="AF25" i="58"/>
  <c r="BB25" i="58"/>
  <c r="N25" i="58"/>
  <c r="K25" i="58"/>
  <c r="AC25" i="58"/>
  <c r="AB25" i="58"/>
  <c r="J25" i="58"/>
  <c r="AW25" i="58"/>
  <c r="AI25" i="58"/>
  <c r="AO25" i="58"/>
  <c r="W25" i="58"/>
  <c r="AZ25" i="58"/>
  <c r="AE239" i="75"/>
  <c r="AA239" i="75"/>
  <c r="AG239" i="75"/>
  <c r="AK239" i="75"/>
  <c r="X239" i="75"/>
  <c r="V239" i="75"/>
  <c r="L239" i="75"/>
  <c r="BB239" i="75"/>
  <c r="AR239" i="75"/>
  <c r="AM239" i="75"/>
  <c r="AI239" i="75"/>
  <c r="AO239" i="75"/>
  <c r="AC239" i="75"/>
  <c r="AN239" i="75"/>
  <c r="AJ239" i="75"/>
  <c r="T239" i="75"/>
  <c r="J239" i="75"/>
  <c r="AZ239" i="75"/>
  <c r="BF239" i="75"/>
  <c r="BA239" i="75"/>
  <c r="AS239" i="75"/>
  <c r="BE239" i="75"/>
  <c r="O239" i="75"/>
  <c r="AX239" i="75"/>
  <c r="AV239" i="75"/>
  <c r="AF239" i="75"/>
  <c r="R239" i="75"/>
  <c r="K239" i="75"/>
  <c r="N239" i="75"/>
  <c r="W239" i="75"/>
  <c r="BD239" i="75"/>
  <c r="AW239" i="75"/>
  <c r="AT239" i="75"/>
  <c r="S239" i="75"/>
  <c r="P239" i="75"/>
  <c r="AB239" i="75"/>
  <c r="U159" i="75"/>
  <c r="M159" i="75"/>
  <c r="AL159" i="75"/>
  <c r="Y159" i="75"/>
  <c r="BE213" i="75"/>
  <c r="AV213" i="75"/>
  <c r="AB213" i="75"/>
  <c r="X213" i="75"/>
  <c r="T213" i="75"/>
  <c r="AF213" i="75"/>
  <c r="AS213" i="75"/>
  <c r="S213" i="75"/>
  <c r="O213" i="75"/>
  <c r="P213" i="75"/>
  <c r="AI213" i="75"/>
  <c r="AW213" i="75"/>
  <c r="N213" i="75"/>
  <c r="BD213" i="75"/>
  <c r="AR213" i="75"/>
  <c r="AN213" i="75"/>
  <c r="L213" i="75"/>
  <c r="K213" i="75"/>
  <c r="W213" i="75"/>
  <c r="AE213" i="75"/>
  <c r="AC213" i="75"/>
  <c r="R213" i="75"/>
  <c r="AT213" i="75"/>
  <c r="BA213" i="75"/>
  <c r="V213" i="75"/>
  <c r="J213" i="75"/>
  <c r="AZ213" i="75"/>
  <c r="AX213" i="75"/>
  <c r="BB213" i="75"/>
  <c r="AA213" i="75"/>
  <c r="AG213" i="75"/>
  <c r="AM213" i="75"/>
  <c r="AK213" i="75"/>
  <c r="AJ213" i="75"/>
  <c r="BF213" i="75"/>
  <c r="AO213" i="75"/>
  <c r="U349" i="75"/>
  <c r="AY349" i="75"/>
  <c r="M349" i="75"/>
  <c r="AL349" i="75"/>
  <c r="AU349" i="75"/>
  <c r="AH193" i="45"/>
  <c r="BC193" i="45"/>
  <c r="AY193" i="45"/>
  <c r="M193" i="45"/>
  <c r="AP193" i="45"/>
  <c r="Q345" i="75"/>
  <c r="BG345" i="75"/>
  <c r="U19" i="53"/>
  <c r="Q19" i="53"/>
  <c r="BG29" i="45"/>
  <c r="AU29" i="45"/>
  <c r="Q29" i="45"/>
  <c r="AY193" i="58"/>
  <c r="M193" i="58"/>
  <c r="Y193" i="58"/>
  <c r="BG51" i="56"/>
  <c r="M196" i="57"/>
  <c r="M63" i="44"/>
  <c r="BG158" i="53"/>
  <c r="Y307" i="75"/>
  <c r="AL52" i="32"/>
  <c r="AU51" i="58"/>
  <c r="U189" i="53"/>
  <c r="AH193" i="44"/>
  <c r="AU193" i="44"/>
  <c r="AY193" i="44"/>
  <c r="K140" i="32"/>
  <c r="BD140" i="32"/>
  <c r="AR140" i="32"/>
  <c r="AM140" i="32"/>
  <c r="P140" i="32"/>
  <c r="T140" i="32"/>
  <c r="AJ140" i="32"/>
  <c r="AA140" i="32"/>
  <c r="J140" i="32"/>
  <c r="AG140" i="32"/>
  <c r="N140" i="32"/>
  <c r="L140" i="32"/>
  <c r="BA140" i="32"/>
  <c r="AI140" i="32"/>
  <c r="AT140" i="32"/>
  <c r="AO140" i="32"/>
  <c r="BB140" i="32"/>
  <c r="S140" i="32"/>
  <c r="AC140" i="32"/>
  <c r="BE140" i="32"/>
  <c r="AN140" i="32"/>
  <c r="V140" i="32"/>
  <c r="R140" i="32"/>
  <c r="AZ140" i="32"/>
  <c r="W140" i="32"/>
  <c r="AK140" i="32"/>
  <c r="AV140" i="32"/>
  <c r="AE140" i="32"/>
  <c r="O140" i="32"/>
  <c r="AW140" i="32"/>
  <c r="BF140" i="32"/>
  <c r="AF140" i="32"/>
  <c r="AX140" i="32"/>
  <c r="AB140" i="32"/>
  <c r="X140" i="32"/>
  <c r="AS140" i="32"/>
  <c r="BD140" i="53"/>
  <c r="T140" i="53"/>
  <c r="AR140" i="53"/>
  <c r="BB140" i="53"/>
  <c r="AV140" i="53"/>
  <c r="AB140" i="53"/>
  <c r="BE140" i="53"/>
  <c r="AF140" i="53"/>
  <c r="AI140" i="53"/>
  <c r="N140" i="53"/>
  <c r="AO140" i="53"/>
  <c r="AS140" i="53"/>
  <c r="O140" i="53"/>
  <c r="V140" i="53"/>
  <c r="AZ140" i="53"/>
  <c r="AG140" i="53"/>
  <c r="J140" i="53"/>
  <c r="W140" i="53"/>
  <c r="AJ140" i="53"/>
  <c r="S140" i="53"/>
  <c r="P140" i="53"/>
  <c r="R140" i="53"/>
  <c r="AX140" i="53"/>
  <c r="AW140" i="53"/>
  <c r="K140" i="53"/>
  <c r="AK140" i="53"/>
  <c r="AE140" i="53"/>
  <c r="AN140" i="53"/>
  <c r="BA140" i="53"/>
  <c r="AM140" i="53"/>
  <c r="X140" i="53"/>
  <c r="AC140" i="53"/>
  <c r="AT140" i="53"/>
  <c r="BF140" i="53"/>
  <c r="AA140" i="53"/>
  <c r="L140" i="53"/>
  <c r="AY189" i="57"/>
  <c r="BG189" i="57"/>
  <c r="P25" i="44"/>
  <c r="V25" i="44"/>
  <c r="AJ25" i="44"/>
  <c r="AC25" i="44"/>
  <c r="AI25" i="44"/>
  <c r="X25" i="44"/>
  <c r="AN25" i="44"/>
  <c r="AE25" i="44"/>
  <c r="AK25" i="44"/>
  <c r="AS25" i="44"/>
  <c r="AW25" i="44"/>
  <c r="AT25" i="44"/>
  <c r="BF25" i="44"/>
  <c r="S25" i="44"/>
  <c r="L25" i="44"/>
  <c r="R25" i="44"/>
  <c r="AB25" i="44"/>
  <c r="W25" i="44"/>
  <c r="N25" i="44"/>
  <c r="T25" i="44"/>
  <c r="AF25" i="44"/>
  <c r="AA25" i="44"/>
  <c r="AM25" i="44"/>
  <c r="AO25" i="44"/>
  <c r="AZ25" i="44"/>
  <c r="BE25" i="44"/>
  <c r="AV25" i="44"/>
  <c r="BB25" i="44"/>
  <c r="K25" i="44"/>
  <c r="AX25" i="44"/>
  <c r="BD25" i="44"/>
  <c r="O25" i="44"/>
  <c r="J25" i="44"/>
  <c r="AG25" i="44"/>
  <c r="AR25" i="44"/>
  <c r="BA25" i="44"/>
  <c r="AC25" i="32"/>
  <c r="BB25" i="32"/>
  <c r="AB25" i="32"/>
  <c r="K25" i="32"/>
  <c r="V25" i="32"/>
  <c r="BE25" i="32"/>
  <c r="X25" i="32"/>
  <c r="AZ25" i="32"/>
  <c r="AV25" i="32"/>
  <c r="AK25" i="32"/>
  <c r="L25" i="32"/>
  <c r="AI25" i="32"/>
  <c r="AE25" i="32"/>
  <c r="AN25" i="32"/>
  <c r="AX25" i="32"/>
  <c r="W25" i="32"/>
  <c r="R25" i="32"/>
  <c r="N25" i="32"/>
  <c r="AW25" i="32"/>
  <c r="T25" i="32"/>
  <c r="AR25" i="32"/>
  <c r="BA25" i="32"/>
  <c r="AG25" i="32"/>
  <c r="BF25" i="32"/>
  <c r="AA25" i="32"/>
  <c r="AJ25" i="32"/>
  <c r="S25" i="32"/>
  <c r="AF25" i="32"/>
  <c r="BD25" i="32"/>
  <c r="AM25" i="32"/>
  <c r="AT25" i="32"/>
  <c r="AO25" i="32"/>
  <c r="O25" i="32"/>
  <c r="P25" i="32"/>
  <c r="J25" i="32"/>
  <c r="AS25" i="32"/>
  <c r="AH159" i="75"/>
  <c r="AY159" i="75"/>
  <c r="AD159" i="75"/>
  <c r="BG349" i="75"/>
  <c r="Y349" i="75"/>
  <c r="AU193" i="45"/>
  <c r="Q193" i="45"/>
  <c r="Y193" i="45"/>
  <c r="Y19" i="53"/>
  <c r="BC19" i="53"/>
  <c r="Y29" i="45"/>
  <c r="M29" i="45"/>
  <c r="U29" i="45"/>
  <c r="AH193" i="58"/>
  <c r="U193" i="58"/>
  <c r="Y51" i="56"/>
  <c r="Q51" i="56"/>
  <c r="AL51" i="56"/>
  <c r="BG116" i="32"/>
  <c r="AH128" i="32"/>
  <c r="AL33" i="56"/>
  <c r="AV185" i="44"/>
  <c r="AV184" i="44" s="1"/>
  <c r="J185" i="53"/>
  <c r="J184" i="53" s="1"/>
  <c r="BB185" i="58"/>
  <c r="BB184" i="58" s="1"/>
  <c r="X185" i="58"/>
  <c r="X184" i="58" s="1"/>
  <c r="L185" i="58"/>
  <c r="L184" i="58" s="1"/>
  <c r="BH186" i="44"/>
  <c r="BF185" i="32"/>
  <c r="BF184" i="32" s="1"/>
  <c r="AH188" i="58"/>
  <c r="AY192" i="57"/>
  <c r="AY188" i="45"/>
  <c r="AY192" i="56"/>
  <c r="AU196" i="53"/>
  <c r="O14" i="32"/>
  <c r="T14" i="32"/>
  <c r="P14" i="32"/>
  <c r="AO14" i="45"/>
  <c r="AT14" i="45"/>
  <c r="AX40" i="32"/>
  <c r="S40" i="32"/>
  <c r="AK40" i="32"/>
  <c r="AG40" i="32"/>
  <c r="AN40" i="32"/>
  <c r="V40" i="32"/>
  <c r="AZ40" i="32"/>
  <c r="AW40" i="32"/>
  <c r="BA40" i="32"/>
  <c r="BE40" i="32"/>
  <c r="AC40" i="32"/>
  <c r="BB40" i="32"/>
  <c r="T40" i="32"/>
  <c r="AO40" i="32"/>
  <c r="AM40" i="32"/>
  <c r="J40" i="32"/>
  <c r="P40" i="32"/>
  <c r="AJ40" i="32"/>
  <c r="AA40" i="32"/>
  <c r="N40" i="32"/>
  <c r="W40" i="32"/>
  <c r="AT40" i="32"/>
  <c r="AI40" i="32"/>
  <c r="L40" i="32"/>
  <c r="AV40" i="32"/>
  <c r="X40" i="32"/>
  <c r="O40" i="32"/>
  <c r="BF40" i="32"/>
  <c r="AE40" i="32"/>
  <c r="AS40" i="32"/>
  <c r="K40" i="32"/>
  <c r="AR40" i="32"/>
  <c r="BD40" i="32"/>
  <c r="AB40" i="32"/>
  <c r="AF40" i="32"/>
  <c r="R40" i="32"/>
  <c r="BD40" i="53"/>
  <c r="AO40" i="53"/>
  <c r="AI40" i="53"/>
  <c r="R40" i="53"/>
  <c r="P40" i="53"/>
  <c r="T40" i="53"/>
  <c r="BE40" i="53"/>
  <c r="AS40" i="53"/>
  <c r="BB40" i="53"/>
  <c r="S40" i="53"/>
  <c r="BF40" i="53"/>
  <c r="AZ40" i="53"/>
  <c r="AC40" i="53"/>
  <c r="AE40" i="53"/>
  <c r="V40" i="53"/>
  <c r="X40" i="53"/>
  <c r="L40" i="53"/>
  <c r="O40" i="53"/>
  <c r="AN40" i="53"/>
  <c r="J40" i="53"/>
  <c r="BA40" i="53"/>
  <c r="AR40" i="53"/>
  <c r="AB40" i="53"/>
  <c r="AX40" i="53"/>
  <c r="N40" i="53"/>
  <c r="K40" i="53"/>
  <c r="AV40" i="53"/>
  <c r="AA40" i="53"/>
  <c r="AJ40" i="53"/>
  <c r="W40" i="53"/>
  <c r="AT40" i="53"/>
  <c r="AG40" i="53"/>
  <c r="AF40" i="53"/>
  <c r="AM40" i="53"/>
  <c r="AW40" i="53"/>
  <c r="AK40" i="53"/>
  <c r="AG40" i="58"/>
  <c r="BF40" i="58"/>
  <c r="AE40" i="58"/>
  <c r="AA40" i="58"/>
  <c r="S40" i="58"/>
  <c r="AW40" i="58"/>
  <c r="T40" i="58"/>
  <c r="AT40" i="58"/>
  <c r="AR40" i="58"/>
  <c r="AO40" i="58"/>
  <c r="P40" i="58"/>
  <c r="BA40" i="58"/>
  <c r="AS40" i="58"/>
  <c r="AF40" i="58"/>
  <c r="AV40" i="58"/>
  <c r="O40" i="58"/>
  <c r="R40" i="58"/>
  <c r="BD40" i="58"/>
  <c r="BE40" i="58"/>
  <c r="J40" i="58"/>
  <c r="AC40" i="58"/>
  <c r="AJ40" i="58"/>
  <c r="V40" i="58"/>
  <c r="AZ40" i="58"/>
  <c r="K40" i="58"/>
  <c r="AK40" i="58"/>
  <c r="AM40" i="58"/>
  <c r="W40" i="58"/>
  <c r="L40" i="58"/>
  <c r="AX40" i="58"/>
  <c r="AB40" i="58"/>
  <c r="AN40" i="58"/>
  <c r="AI40" i="58"/>
  <c r="X40" i="58"/>
  <c r="N40" i="58"/>
  <c r="BB40" i="58"/>
  <c r="AA41" i="57"/>
  <c r="AZ41" i="57"/>
  <c r="AF41" i="57"/>
  <c r="AV41" i="57"/>
  <c r="O41" i="57"/>
  <c r="BA41" i="57"/>
  <c r="T41" i="57"/>
  <c r="AO41" i="57"/>
  <c r="R41" i="57"/>
  <c r="AI41" i="57"/>
  <c r="J41" i="57"/>
  <c r="AE41" i="57"/>
  <c r="BD41" i="57"/>
  <c r="AJ41" i="57"/>
  <c r="AT41" i="57"/>
  <c r="S41" i="57"/>
  <c r="BE41" i="57"/>
  <c r="X41" i="57"/>
  <c r="AS41" i="57"/>
  <c r="AM41" i="57"/>
  <c r="AC41" i="57"/>
  <c r="AN41" i="57"/>
  <c r="W41" i="57"/>
  <c r="AR41" i="57"/>
  <c r="AW41" i="57"/>
  <c r="AK41" i="57"/>
  <c r="AG41" i="57"/>
  <c r="K41" i="57"/>
  <c r="N41" i="57"/>
  <c r="V41" i="57"/>
  <c r="L41" i="57"/>
  <c r="AX41" i="57"/>
  <c r="AB41" i="57"/>
  <c r="BF41" i="57"/>
  <c r="P41" i="57"/>
  <c r="BB41" i="57"/>
  <c r="AG38" i="32"/>
  <c r="AI38" i="32"/>
  <c r="P38" i="32"/>
  <c r="R38" i="32"/>
  <c r="AT38" i="32"/>
  <c r="AS38" i="32"/>
  <c r="V38" i="32"/>
  <c r="AM38" i="32"/>
  <c r="AO38" i="32"/>
  <c r="K38" i="32"/>
  <c r="AV38" i="32"/>
  <c r="BF38" i="32"/>
  <c r="AB38" i="32"/>
  <c r="S38" i="32"/>
  <c r="L38" i="32"/>
  <c r="BA38" i="32"/>
  <c r="AR38" i="32"/>
  <c r="AF38" i="32"/>
  <c r="AW38" i="32"/>
  <c r="AZ38" i="32"/>
  <c r="BE38" i="32"/>
  <c r="AC38" i="32"/>
  <c r="AA38" i="32"/>
  <c r="N38" i="32"/>
  <c r="J38" i="32"/>
  <c r="AK38" i="32"/>
  <c r="BD38" i="32"/>
  <c r="W38" i="32"/>
  <c r="AJ38" i="32"/>
  <c r="AN38" i="32"/>
  <c r="O38" i="32"/>
  <c r="AE38" i="32"/>
  <c r="BB38" i="32"/>
  <c r="X38" i="32"/>
  <c r="AX38" i="32"/>
  <c r="T38" i="32"/>
  <c r="BA38" i="56"/>
  <c r="V38" i="56"/>
  <c r="AN38" i="56"/>
  <c r="P38" i="56"/>
  <c r="AI38" i="56"/>
  <c r="AZ38" i="56"/>
  <c r="AC38" i="56"/>
  <c r="AT38" i="56"/>
  <c r="O38" i="56"/>
  <c r="AE38" i="56"/>
  <c r="AV38" i="56"/>
  <c r="S38" i="56"/>
  <c r="BE38" i="56"/>
  <c r="X38" i="56"/>
  <c r="AB38" i="56"/>
  <c r="J38" i="56"/>
  <c r="AK38" i="56"/>
  <c r="BB38" i="56"/>
  <c r="AJ38" i="56"/>
  <c r="AO38" i="56"/>
  <c r="AA38" i="56"/>
  <c r="K38" i="56"/>
  <c r="T38" i="56"/>
  <c r="BD38" i="56"/>
  <c r="AX38" i="56"/>
  <c r="AS38" i="56"/>
  <c r="AF38" i="56"/>
  <c r="N38" i="56"/>
  <c r="AR38" i="56"/>
  <c r="AW38" i="56"/>
  <c r="AM38" i="56"/>
  <c r="L38" i="56"/>
  <c r="AG38" i="56"/>
  <c r="R38" i="56"/>
  <c r="BF38" i="56"/>
  <c r="W38" i="56"/>
  <c r="M307" i="75"/>
  <c r="AR107" i="56"/>
  <c r="L107" i="56"/>
  <c r="AE107" i="56"/>
  <c r="AW107" i="56"/>
  <c r="AF107" i="56"/>
  <c r="BD107" i="56"/>
  <c r="R107" i="56"/>
  <c r="AO107" i="56"/>
  <c r="W107" i="56"/>
  <c r="AZ107" i="56"/>
  <c r="J107" i="56"/>
  <c r="AK107" i="56"/>
  <c r="O107" i="56"/>
  <c r="AC107" i="56"/>
  <c r="BA107" i="56"/>
  <c r="AB107" i="56"/>
  <c r="AX107" i="56"/>
  <c r="X107" i="56"/>
  <c r="AG107" i="56"/>
  <c r="AJ107" i="56"/>
  <c r="N107" i="56"/>
  <c r="T107" i="56"/>
  <c r="BE107" i="56"/>
  <c r="AS107" i="56"/>
  <c r="AT107" i="56"/>
  <c r="AM107" i="56"/>
  <c r="AA107" i="56"/>
  <c r="K107" i="56"/>
  <c r="AV107" i="56"/>
  <c r="V107" i="56"/>
  <c r="S107" i="56"/>
  <c r="P107" i="56"/>
  <c r="AN107" i="56"/>
  <c r="BF107" i="56"/>
  <c r="AI107" i="56"/>
  <c r="BB107" i="56"/>
  <c r="H105" i="56"/>
  <c r="AK107" i="57"/>
  <c r="L107" i="57"/>
  <c r="AA107" i="57"/>
  <c r="AX107" i="57"/>
  <c r="AN107" i="57"/>
  <c r="AZ107" i="57"/>
  <c r="W107" i="57"/>
  <c r="BA107" i="57"/>
  <c r="V107" i="57"/>
  <c r="AW107" i="57"/>
  <c r="T107" i="57"/>
  <c r="AG107" i="57"/>
  <c r="J107" i="57"/>
  <c r="AI107" i="57"/>
  <c r="BF107" i="57"/>
  <c r="AJ107" i="57"/>
  <c r="AT107" i="57"/>
  <c r="S107" i="57"/>
  <c r="BB107" i="57"/>
  <c r="AR107" i="57"/>
  <c r="BE107" i="57"/>
  <c r="AM107" i="57"/>
  <c r="AF107" i="57"/>
  <c r="O107" i="57"/>
  <c r="R107" i="57"/>
  <c r="P107" i="57"/>
  <c r="BD107" i="57"/>
  <c r="AE107" i="57"/>
  <c r="K107" i="57"/>
  <c r="N107" i="57"/>
  <c r="AV107" i="57"/>
  <c r="AO107" i="57"/>
  <c r="AS107" i="57"/>
  <c r="AC107" i="57"/>
  <c r="AB107" i="57"/>
  <c r="X107" i="57"/>
  <c r="H105" i="57"/>
  <c r="Q84" i="56"/>
  <c r="BG101" i="44"/>
  <c r="AU97" i="56"/>
  <c r="AY103" i="32"/>
  <c r="AU101" i="32"/>
  <c r="Y20" i="32"/>
  <c r="BF185" i="58"/>
  <c r="BF184" i="58" s="1"/>
  <c r="W185" i="58"/>
  <c r="W184" i="58" s="1"/>
  <c r="AG185" i="58"/>
  <c r="AG184" i="58" s="1"/>
  <c r="AT185" i="44"/>
  <c r="AT184" i="44" s="1"/>
  <c r="X185" i="44"/>
  <c r="X184" i="44" s="1"/>
  <c r="BB185" i="44"/>
  <c r="BB184" i="44" s="1"/>
  <c r="BA185" i="32"/>
  <c r="BA184" i="32" s="1"/>
  <c r="W185" i="32"/>
  <c r="W184" i="32" s="1"/>
  <c r="AN185" i="32"/>
  <c r="AN184" i="32" s="1"/>
  <c r="AW185" i="32"/>
  <c r="AW184" i="32" s="1"/>
  <c r="P185" i="56"/>
  <c r="P184" i="56" s="1"/>
  <c r="L185" i="56"/>
  <c r="L184" i="56" s="1"/>
  <c r="AO185" i="56"/>
  <c r="AO184" i="56" s="1"/>
  <c r="BA185" i="56"/>
  <c r="BA184" i="56" s="1"/>
  <c r="AD188" i="56"/>
  <c r="AD188" i="58"/>
  <c r="AL192" i="57"/>
  <c r="BG192" i="57"/>
  <c r="BE185" i="57"/>
  <c r="BE184" i="57" s="1"/>
  <c r="AD192" i="58"/>
  <c r="M188" i="57"/>
  <c r="BG192" i="53"/>
  <c r="BE185" i="53"/>
  <c r="BE184" i="53" s="1"/>
  <c r="P27" i="63"/>
  <c r="P14" i="63"/>
  <c r="P26" i="63"/>
  <c r="BH344" i="75"/>
  <c r="Q196" i="56"/>
  <c r="AH283" i="75"/>
  <c r="AD196" i="53"/>
  <c r="BG196" i="58"/>
  <c r="AL362" i="75"/>
  <c r="AY362" i="75"/>
  <c r="AL281" i="75"/>
  <c r="AZ14" i="57"/>
  <c r="AK14" i="57"/>
  <c r="AB14" i="57"/>
  <c r="J14" i="57"/>
  <c r="S14" i="57"/>
  <c r="X14" i="57"/>
  <c r="AM14" i="57"/>
  <c r="O14" i="57"/>
  <c r="AX14" i="57"/>
  <c r="AA14" i="57"/>
  <c r="R14" i="57"/>
  <c r="T14" i="57"/>
  <c r="L14" i="57"/>
  <c r="BA14" i="57"/>
  <c r="BE14" i="57"/>
  <c r="BB14" i="57"/>
  <c r="P14" i="57"/>
  <c r="W14" i="57"/>
  <c r="AS14" i="57"/>
  <c r="AR14" i="57"/>
  <c r="AI14" i="57"/>
  <c r="N14" i="57"/>
  <c r="BF14" i="57"/>
  <c r="AT14" i="57"/>
  <c r="AO14" i="57"/>
  <c r="AE14" i="57"/>
  <c r="V14" i="57"/>
  <c r="AG14" i="57"/>
  <c r="AF14" i="57"/>
  <c r="AN14" i="57"/>
  <c r="AW14" i="57"/>
  <c r="K14" i="57"/>
  <c r="BD14" i="57"/>
  <c r="AV14" i="57"/>
  <c r="AC14" i="57"/>
  <c r="AJ14" i="57"/>
  <c r="BF14" i="75"/>
  <c r="AG14" i="75"/>
  <c r="BE14" i="75"/>
  <c r="X14" i="75"/>
  <c r="AX14" i="75"/>
  <c r="AA14" i="75"/>
  <c r="AS14" i="75"/>
  <c r="R14" i="75"/>
  <c r="AR14" i="75"/>
  <c r="AO14" i="75"/>
  <c r="AN14" i="75"/>
  <c r="J14" i="75"/>
  <c r="AZ14" i="75"/>
  <c r="AC14" i="75"/>
  <c r="T14" i="75"/>
  <c r="S14" i="75"/>
  <c r="N14" i="75"/>
  <c r="BD14" i="75"/>
  <c r="O14" i="75"/>
  <c r="AK14" i="75"/>
  <c r="L14" i="75"/>
  <c r="AF14" i="75"/>
  <c r="BB14" i="75"/>
  <c r="AE14" i="75"/>
  <c r="BA14" i="75"/>
  <c r="V14" i="75"/>
  <c r="AV14" i="75"/>
  <c r="W14" i="75"/>
  <c r="P14" i="75"/>
  <c r="K14" i="75"/>
  <c r="AI14" i="75"/>
  <c r="AB14" i="75"/>
  <c r="AW14" i="75"/>
  <c r="AT14" i="75"/>
  <c r="AM14" i="75"/>
  <c r="AJ14" i="75"/>
  <c r="S110" i="32"/>
  <c r="BE110" i="32"/>
  <c r="AZ110" i="32"/>
  <c r="AT110" i="32"/>
  <c r="AV110" i="32"/>
  <c r="AN110" i="32"/>
  <c r="AI110" i="32"/>
  <c r="AC110" i="32"/>
  <c r="P110" i="32"/>
  <c r="AE110" i="32"/>
  <c r="T110" i="32"/>
  <c r="V110" i="32"/>
  <c r="K110" i="32"/>
  <c r="AW110" i="32"/>
  <c r="BA110" i="32"/>
  <c r="BF110" i="32"/>
  <c r="AR110" i="32"/>
  <c r="AF110" i="32"/>
  <c r="BD110" i="32"/>
  <c r="AB110" i="32"/>
  <c r="AM110" i="32"/>
  <c r="X110" i="32"/>
  <c r="O110" i="32"/>
  <c r="AX110" i="32"/>
  <c r="AG110" i="32"/>
  <c r="AJ110" i="32"/>
  <c r="AA110" i="32"/>
  <c r="N110" i="32"/>
  <c r="W110" i="32"/>
  <c r="BB110" i="32"/>
  <c r="AO110" i="32"/>
  <c r="L110" i="32"/>
  <c r="R110" i="32"/>
  <c r="AS110" i="32"/>
  <c r="AK110" i="32"/>
  <c r="J110" i="32"/>
  <c r="AG110" i="75"/>
  <c r="AE110" i="75"/>
  <c r="AC110" i="75"/>
  <c r="AA110" i="75"/>
  <c r="AO110" i="75"/>
  <c r="AM110" i="75"/>
  <c r="AK110" i="75"/>
  <c r="AI110" i="75"/>
  <c r="AJ110" i="75"/>
  <c r="T110" i="75"/>
  <c r="J110" i="75"/>
  <c r="AZ110" i="75"/>
  <c r="AX110" i="75"/>
  <c r="BF110" i="75"/>
  <c r="BE110" i="75"/>
  <c r="BA110" i="75"/>
  <c r="AW110" i="75"/>
  <c r="K110" i="75"/>
  <c r="AV110" i="75"/>
  <c r="AT110" i="75"/>
  <c r="AR110" i="75"/>
  <c r="W110" i="75"/>
  <c r="AS110" i="75"/>
  <c r="BD110" i="75"/>
  <c r="BB110" i="75"/>
  <c r="P110" i="75"/>
  <c r="O110" i="75"/>
  <c r="AF110" i="75"/>
  <c r="AN110" i="75"/>
  <c r="S110" i="75"/>
  <c r="N110" i="75"/>
  <c r="L110" i="75"/>
  <c r="R110" i="75"/>
  <c r="X110" i="75"/>
  <c r="V110" i="75"/>
  <c r="AB110" i="75"/>
  <c r="AJ110" i="56"/>
  <c r="AM110" i="56"/>
  <c r="AT110" i="56"/>
  <c r="N110" i="56"/>
  <c r="AW110" i="56"/>
  <c r="T110" i="56"/>
  <c r="AF110" i="56"/>
  <c r="AV110" i="56"/>
  <c r="V110" i="56"/>
  <c r="AA110" i="56"/>
  <c r="AS110" i="56"/>
  <c r="AX110" i="56"/>
  <c r="AN110" i="56"/>
  <c r="AZ110" i="56"/>
  <c r="X110" i="56"/>
  <c r="AI110" i="56"/>
  <c r="BB110" i="56"/>
  <c r="K110" i="56"/>
  <c r="AC110" i="56"/>
  <c r="BD110" i="56"/>
  <c r="BF110" i="56"/>
  <c r="AO110" i="56"/>
  <c r="S110" i="56"/>
  <c r="AG110" i="56"/>
  <c r="J110" i="56"/>
  <c r="P110" i="56"/>
  <c r="BE110" i="56"/>
  <c r="AB110" i="56"/>
  <c r="AK110" i="56"/>
  <c r="R110" i="56"/>
  <c r="BA110" i="56"/>
  <c r="O110" i="56"/>
  <c r="AR110" i="56"/>
  <c r="AE110" i="56"/>
  <c r="L110" i="56"/>
  <c r="W110" i="56"/>
  <c r="AG14" i="53"/>
  <c r="K14" i="53"/>
  <c r="AC14" i="53"/>
  <c r="AW14" i="53"/>
  <c r="AJ14" i="53"/>
  <c r="BD14" i="53"/>
  <c r="T14" i="53"/>
  <c r="AX14" i="53"/>
  <c r="V14" i="53"/>
  <c r="AR14" i="53"/>
  <c r="J14" i="53"/>
  <c r="AM14" i="53"/>
  <c r="O14" i="53"/>
  <c r="AE14" i="53"/>
  <c r="BA14" i="53"/>
  <c r="AN14" i="53"/>
  <c r="BF14" i="53"/>
  <c r="X14" i="53"/>
  <c r="AA14" i="53"/>
  <c r="AF14" i="53"/>
  <c r="P14" i="53"/>
  <c r="R14" i="53"/>
  <c r="W14" i="53"/>
  <c r="AZ14" i="53"/>
  <c r="AT14" i="53"/>
  <c r="AK14" i="53"/>
  <c r="AI14" i="53"/>
  <c r="AS14" i="53"/>
  <c r="AV14" i="53"/>
  <c r="L14" i="53"/>
  <c r="S14" i="53"/>
  <c r="BB14" i="53"/>
  <c r="N14" i="53"/>
  <c r="Q14" i="53" s="1"/>
  <c r="AB14" i="53"/>
  <c r="BE14" i="53"/>
  <c r="AO14" i="53"/>
  <c r="J14" i="44"/>
  <c r="P14" i="44"/>
  <c r="AW14" i="44"/>
  <c r="AM14" i="44"/>
  <c r="AN14" i="44"/>
  <c r="AE14" i="44"/>
  <c r="AX14" i="44"/>
  <c r="X14" i="44"/>
  <c r="N14" i="44"/>
  <c r="AR14" i="44"/>
  <c r="AB14" i="44"/>
  <c r="V14" i="44"/>
  <c r="AS14" i="44"/>
  <c r="AC14" i="44"/>
  <c r="S14" i="44"/>
  <c r="AA14" i="44"/>
  <c r="O14" i="44"/>
  <c r="K14" i="44"/>
  <c r="AG14" i="44"/>
  <c r="AF14" i="44"/>
  <c r="AI14" i="44"/>
  <c r="BD14" i="44"/>
  <c r="BB14" i="44"/>
  <c r="AZ14" i="44"/>
  <c r="AK14" i="44"/>
  <c r="W14" i="44"/>
  <c r="BA14" i="44"/>
  <c r="AO14" i="44"/>
  <c r="BF14" i="44"/>
  <c r="AV14" i="44"/>
  <c r="L14" i="44"/>
  <c r="AJ14" i="44"/>
  <c r="R14" i="44"/>
  <c r="T14" i="44"/>
  <c r="AT14" i="44"/>
  <c r="BE14" i="44"/>
  <c r="AI40" i="44"/>
  <c r="BE40" i="44"/>
  <c r="AA40" i="44"/>
  <c r="AJ40" i="44"/>
  <c r="K40" i="44"/>
  <c r="AT40" i="44"/>
  <c r="T40" i="44"/>
  <c r="BD40" i="44"/>
  <c r="AR40" i="44"/>
  <c r="AO40" i="44"/>
  <c r="P40" i="44"/>
  <c r="AV40" i="44"/>
  <c r="AK40" i="44"/>
  <c r="AF40" i="44"/>
  <c r="BB40" i="44"/>
  <c r="O40" i="44"/>
  <c r="N40" i="44"/>
  <c r="AS40" i="44"/>
  <c r="X40" i="44"/>
  <c r="AZ40" i="44"/>
  <c r="AW40" i="44"/>
  <c r="S40" i="44"/>
  <c r="AN40" i="44"/>
  <c r="W40" i="44"/>
  <c r="J40" i="44"/>
  <c r="L40" i="44"/>
  <c r="AE40" i="44"/>
  <c r="V40" i="44"/>
  <c r="AG40" i="44"/>
  <c r="AX40" i="44"/>
  <c r="AC40" i="44"/>
  <c r="R40" i="44"/>
  <c r="AM40" i="44"/>
  <c r="AB40" i="44"/>
  <c r="BA40" i="44"/>
  <c r="BF40" i="44"/>
  <c r="AA47" i="58"/>
  <c r="AS47" i="58"/>
  <c r="AF47" i="58"/>
  <c r="BB47" i="58"/>
  <c r="P47" i="58"/>
  <c r="AV47" i="58"/>
  <c r="R47" i="58"/>
  <c r="AO47" i="58"/>
  <c r="W47" i="58"/>
  <c r="AI47" i="58"/>
  <c r="K47" i="58"/>
  <c r="AC47" i="58"/>
  <c r="AW47" i="58"/>
  <c r="AJ47" i="58"/>
  <c r="BD47" i="58"/>
  <c r="T47" i="58"/>
  <c r="AX47" i="58"/>
  <c r="V47" i="58"/>
  <c r="J47" i="58"/>
  <c r="O47" i="58"/>
  <c r="BA47" i="58"/>
  <c r="BF47" i="58"/>
  <c r="AB47" i="58"/>
  <c r="L47" i="58"/>
  <c r="N47" i="58"/>
  <c r="S47" i="58"/>
  <c r="BE47" i="58"/>
  <c r="AZ47" i="58"/>
  <c r="AM47" i="58"/>
  <c r="AG47" i="58"/>
  <c r="AR47" i="58"/>
  <c r="X47" i="58"/>
  <c r="AK47" i="58"/>
  <c r="AN47" i="58"/>
  <c r="AT47" i="58"/>
  <c r="AE47" i="58"/>
  <c r="AG13" i="58"/>
  <c r="BE13" i="58"/>
  <c r="AJ13" i="58"/>
  <c r="BD13" i="58"/>
  <c r="R13" i="58"/>
  <c r="P13" i="58"/>
  <c r="K13" i="58"/>
  <c r="BB13" i="58"/>
  <c r="AR13" i="58"/>
  <c r="AO13" i="58"/>
  <c r="W13" i="58"/>
  <c r="AE13" i="58"/>
  <c r="BA13" i="58"/>
  <c r="AC13" i="58"/>
  <c r="AB13" i="58"/>
  <c r="J13" i="58"/>
  <c r="O13" i="58"/>
  <c r="AS13" i="58"/>
  <c r="AN13" i="58"/>
  <c r="V13" i="58"/>
  <c r="T13" i="58"/>
  <c r="AZ13" i="58"/>
  <c r="AA13" i="58"/>
  <c r="AX13" i="58"/>
  <c r="AM13" i="58"/>
  <c r="AT13" i="58"/>
  <c r="AF13" i="58"/>
  <c r="L13" i="58"/>
  <c r="BF13" i="58"/>
  <c r="AW13" i="58"/>
  <c r="X13" i="58"/>
  <c r="AI13" i="58"/>
  <c r="AK13" i="58"/>
  <c r="H12" i="58"/>
  <c r="N13" i="58"/>
  <c r="S13" i="58"/>
  <c r="AV13" i="58"/>
  <c r="AG13" i="57"/>
  <c r="BF13" i="57"/>
  <c r="AE13" i="57"/>
  <c r="AB13" i="57"/>
  <c r="K13" i="57"/>
  <c r="T13" i="57"/>
  <c r="AS13" i="57"/>
  <c r="AT13" i="57"/>
  <c r="N13" i="57"/>
  <c r="AO13" i="57"/>
  <c r="P13" i="57"/>
  <c r="BA13" i="57"/>
  <c r="AI13" i="57"/>
  <c r="AC13" i="57"/>
  <c r="AJ13" i="57"/>
  <c r="R13" i="57"/>
  <c r="L13" i="57"/>
  <c r="AA13" i="57"/>
  <c r="AX13" i="57"/>
  <c r="V13" i="57"/>
  <c r="BB13" i="57"/>
  <c r="AK13" i="57"/>
  <c r="X13" i="57"/>
  <c r="AR13" i="57"/>
  <c r="AV13" i="57"/>
  <c r="O13" i="57"/>
  <c r="AN13" i="57"/>
  <c r="J13" i="57"/>
  <c r="AM13" i="57"/>
  <c r="BE13" i="57"/>
  <c r="AW13" i="57"/>
  <c r="AZ13" i="57"/>
  <c r="S13" i="57"/>
  <c r="AF13" i="57"/>
  <c r="BD13" i="57"/>
  <c r="W13" i="57"/>
  <c r="H12" i="57"/>
  <c r="AH114" i="45"/>
  <c r="M126" i="45"/>
  <c r="BC34" i="56"/>
  <c r="BG121" i="32"/>
  <c r="AU164" i="58"/>
  <c r="BG164" i="58"/>
  <c r="Q35" i="45"/>
  <c r="Q114" i="44"/>
  <c r="Q162" i="45"/>
  <c r="BC162" i="45"/>
  <c r="BG162" i="45"/>
  <c r="AU162" i="45"/>
  <c r="AH91" i="57"/>
  <c r="F176" i="45"/>
  <c r="H176" i="45" s="1"/>
  <c r="AS176" i="45" s="1"/>
  <c r="F177" i="24"/>
  <c r="H177" i="24" s="1"/>
  <c r="V185" i="45"/>
  <c r="V184" i="45" s="1"/>
  <c r="BF185" i="44"/>
  <c r="BF184" i="44" s="1"/>
  <c r="AB185" i="58"/>
  <c r="AB184" i="58" s="1"/>
  <c r="AO185" i="58"/>
  <c r="AO184" i="58" s="1"/>
  <c r="S185" i="58"/>
  <c r="S184" i="58" s="1"/>
  <c r="AX185" i="58"/>
  <c r="AX184" i="58" s="1"/>
  <c r="BC194" i="44"/>
  <c r="AH194" i="44"/>
  <c r="AL194" i="32"/>
  <c r="AG185" i="32"/>
  <c r="AG184" i="32" s="1"/>
  <c r="K185" i="32"/>
  <c r="K184" i="32" s="1"/>
  <c r="AX185" i="32"/>
  <c r="AX184" i="32" s="1"/>
  <c r="T185" i="32"/>
  <c r="T184" i="32" s="1"/>
  <c r="X185" i="56"/>
  <c r="X184" i="56" s="1"/>
  <c r="AP188" i="56"/>
  <c r="AJ185" i="57"/>
  <c r="AJ184" i="57" s="1"/>
  <c r="AU188" i="57"/>
  <c r="BC188" i="53"/>
  <c r="P16" i="63"/>
  <c r="I8" i="73"/>
  <c r="BC196" i="56"/>
  <c r="M196" i="56"/>
  <c r="AD282" i="75"/>
  <c r="AD226" i="75"/>
  <c r="AH226" i="75"/>
  <c r="AK40" i="75"/>
  <c r="AI40" i="75"/>
  <c r="AO40" i="75"/>
  <c r="AM40" i="75"/>
  <c r="AB40" i="75"/>
  <c r="V40" i="75"/>
  <c r="L40" i="75"/>
  <c r="BB40" i="75"/>
  <c r="P40" i="75"/>
  <c r="BF40" i="75"/>
  <c r="AW40" i="75"/>
  <c r="AS40" i="75"/>
  <c r="BE40" i="75"/>
  <c r="BA40" i="75"/>
  <c r="AR40" i="75"/>
  <c r="AJ40" i="75"/>
  <c r="T40" i="75"/>
  <c r="AX40" i="75"/>
  <c r="O40" i="75"/>
  <c r="K40" i="75"/>
  <c r="W40" i="75"/>
  <c r="S40" i="75"/>
  <c r="J40" i="75"/>
  <c r="AZ40" i="75"/>
  <c r="AV40" i="75"/>
  <c r="AF40" i="75"/>
  <c r="AN40" i="75"/>
  <c r="AG40" i="75"/>
  <c r="BD40" i="75"/>
  <c r="AE40" i="75"/>
  <c r="AT40" i="75"/>
  <c r="AA40" i="75"/>
  <c r="AC40" i="75"/>
  <c r="R40" i="75"/>
  <c r="X40" i="75"/>
  <c r="N40" i="75"/>
  <c r="BD40" i="56"/>
  <c r="AX40" i="56"/>
  <c r="AS40" i="56"/>
  <c r="AF40" i="56"/>
  <c r="AE40" i="56"/>
  <c r="S40" i="56"/>
  <c r="X40" i="56"/>
  <c r="J40" i="56"/>
  <c r="BB40" i="56"/>
  <c r="V40" i="56"/>
  <c r="AZ40" i="56"/>
  <c r="AT40" i="56"/>
  <c r="AJ40" i="56"/>
  <c r="AO40" i="56"/>
  <c r="AA40" i="56"/>
  <c r="K40" i="56"/>
  <c r="T40" i="56"/>
  <c r="P40" i="56"/>
  <c r="BA40" i="56"/>
  <c r="AI40" i="56"/>
  <c r="O40" i="56"/>
  <c r="BF40" i="56"/>
  <c r="AW40" i="56"/>
  <c r="AC40" i="56"/>
  <c r="AR40" i="56"/>
  <c r="AM40" i="56"/>
  <c r="W40" i="56"/>
  <c r="L40" i="56"/>
  <c r="BE40" i="56"/>
  <c r="AK40" i="56"/>
  <c r="AG40" i="56"/>
  <c r="R40" i="56"/>
  <c r="AV40" i="56"/>
  <c r="AB40" i="56"/>
  <c r="AN40" i="56"/>
  <c r="N40" i="56"/>
  <c r="AJ46" i="53"/>
  <c r="BD46" i="53"/>
  <c r="T46" i="53"/>
  <c r="AX46" i="53"/>
  <c r="V46" i="53"/>
  <c r="AI46" i="53"/>
  <c r="K46" i="53"/>
  <c r="AC46" i="53"/>
  <c r="AW46" i="53"/>
  <c r="AE46" i="53"/>
  <c r="BA46" i="53"/>
  <c r="AN46" i="53"/>
  <c r="BF46" i="53"/>
  <c r="X46" i="53"/>
  <c r="AR46" i="53"/>
  <c r="J46" i="53"/>
  <c r="AK46" i="53"/>
  <c r="O46" i="53"/>
  <c r="AM46" i="53"/>
  <c r="AG46" i="53"/>
  <c r="AB46" i="53"/>
  <c r="L46" i="53"/>
  <c r="N46" i="53"/>
  <c r="AV46" i="53"/>
  <c r="AO46" i="53"/>
  <c r="AA46" i="53"/>
  <c r="AF46" i="53"/>
  <c r="P46" i="53"/>
  <c r="W46" i="53"/>
  <c r="BB46" i="53"/>
  <c r="R46" i="53"/>
  <c r="BE46" i="53"/>
  <c r="S46" i="53"/>
  <c r="AZ46" i="53"/>
  <c r="AS46" i="53"/>
  <c r="AT46" i="53"/>
  <c r="AT44" i="44"/>
  <c r="T44" i="44"/>
  <c r="AI44" i="44"/>
  <c r="J44" i="44"/>
  <c r="AN44" i="44"/>
  <c r="BF44" i="44"/>
  <c r="W44" i="44"/>
  <c r="AV44" i="44"/>
  <c r="V44" i="44"/>
  <c r="AF44" i="44"/>
  <c r="BB44" i="44"/>
  <c r="O44" i="44"/>
  <c r="AR44" i="44"/>
  <c r="R44" i="44"/>
  <c r="AG44" i="44"/>
  <c r="BE44" i="44"/>
  <c r="AJ44" i="44"/>
  <c r="BD44" i="44"/>
  <c r="S44" i="44"/>
  <c r="AW44" i="44"/>
  <c r="AZ44" i="44"/>
  <c r="AO44" i="44"/>
  <c r="AE44" i="44"/>
  <c r="L44" i="44"/>
  <c r="AS44" i="44"/>
  <c r="AX44" i="44"/>
  <c r="AM44" i="44"/>
  <c r="AK44" i="44"/>
  <c r="H43" i="44"/>
  <c r="N44" i="44"/>
  <c r="AB44" i="44"/>
  <c r="P44" i="44"/>
  <c r="X44" i="44"/>
  <c r="AC44" i="44"/>
  <c r="BA44" i="44"/>
  <c r="AA44" i="44"/>
  <c r="K44" i="44"/>
  <c r="H44" i="24"/>
  <c r="N200" i="75"/>
  <c r="BD200" i="75"/>
  <c r="AR200" i="75"/>
  <c r="AN200" i="75"/>
  <c r="AF200" i="75"/>
  <c r="O200" i="75"/>
  <c r="K200" i="75"/>
  <c r="W200" i="75"/>
  <c r="AE200" i="75"/>
  <c r="R200" i="75"/>
  <c r="BF200" i="75"/>
  <c r="AK200" i="75"/>
  <c r="AO200" i="75"/>
  <c r="BE200" i="75"/>
  <c r="AB200" i="75"/>
  <c r="AT200" i="75"/>
  <c r="AW200" i="75"/>
  <c r="S200" i="75"/>
  <c r="V200" i="75"/>
  <c r="J200" i="75"/>
  <c r="AZ200" i="75"/>
  <c r="AX200" i="75"/>
  <c r="T200" i="75"/>
  <c r="AC200" i="75"/>
  <c r="AA200" i="75"/>
  <c r="AG200" i="75"/>
  <c r="AM200" i="75"/>
  <c r="AJ200" i="75"/>
  <c r="P200" i="75"/>
  <c r="L200" i="75"/>
  <c r="AI200" i="75"/>
  <c r="BA200" i="75"/>
  <c r="AV200" i="75"/>
  <c r="X200" i="75"/>
  <c r="BB200" i="75"/>
  <c r="AS200" i="75"/>
  <c r="AL158" i="56"/>
  <c r="AF45" i="53"/>
  <c r="AV45" i="53"/>
  <c r="O45" i="53"/>
  <c r="AO45" i="53"/>
  <c r="R45" i="53"/>
  <c r="AS45" i="53"/>
  <c r="P45" i="53"/>
  <c r="AE45" i="53"/>
  <c r="BB45" i="53"/>
  <c r="AC45" i="53"/>
  <c r="BD45" i="53"/>
  <c r="AB45" i="53"/>
  <c r="BE45" i="53"/>
  <c r="K45" i="53"/>
  <c r="AR45" i="53"/>
  <c r="X45" i="53"/>
  <c r="AM45" i="53"/>
  <c r="N45" i="53"/>
  <c r="L45" i="53"/>
  <c r="AX45" i="53"/>
  <c r="AZ45" i="53"/>
  <c r="AW45" i="53"/>
  <c r="T45" i="53"/>
  <c r="J45" i="53"/>
  <c r="BF45" i="53"/>
  <c r="AT45" i="53"/>
  <c r="BA45" i="53"/>
  <c r="AG45" i="53"/>
  <c r="S45" i="53"/>
  <c r="AA45" i="53"/>
  <c r="W45" i="53"/>
  <c r="AI45" i="53"/>
  <c r="AN45" i="53"/>
  <c r="AJ45" i="53"/>
  <c r="AK45" i="53"/>
  <c r="V45" i="53"/>
  <c r="AB45" i="58"/>
  <c r="AZ45" i="58"/>
  <c r="J45" i="58"/>
  <c r="AK45" i="58"/>
  <c r="O45" i="58"/>
  <c r="AM45" i="58"/>
  <c r="S45" i="58"/>
  <c r="AN45" i="58"/>
  <c r="BF45" i="58"/>
  <c r="AA45" i="58"/>
  <c r="AS45" i="58"/>
  <c r="R45" i="58"/>
  <c r="AT45" i="58"/>
  <c r="P45" i="58"/>
  <c r="AV45" i="58"/>
  <c r="T45" i="58"/>
  <c r="AG45" i="58"/>
  <c r="BE45" i="58"/>
  <c r="AI45" i="58"/>
  <c r="AF45" i="58"/>
  <c r="AJ45" i="58"/>
  <c r="N45" i="58"/>
  <c r="W45" i="58"/>
  <c r="AR45" i="58"/>
  <c r="AC45" i="58"/>
  <c r="AE45" i="58"/>
  <c r="V45" i="58"/>
  <c r="X45" i="58"/>
  <c r="AW45" i="58"/>
  <c r="AX45" i="58"/>
  <c r="K45" i="58"/>
  <c r="BD45" i="58"/>
  <c r="L45" i="58"/>
  <c r="BB45" i="58"/>
  <c r="BA45" i="58"/>
  <c r="AO45" i="58"/>
  <c r="AO108" i="75"/>
  <c r="AM108" i="75"/>
  <c r="AK108" i="75"/>
  <c r="AI108" i="75"/>
  <c r="AB108" i="75"/>
  <c r="X108" i="75"/>
  <c r="V108" i="75"/>
  <c r="L108" i="75"/>
  <c r="BB108" i="75"/>
  <c r="BF108" i="75"/>
  <c r="BE108" i="75"/>
  <c r="BA108" i="75"/>
  <c r="AW108" i="75"/>
  <c r="AS108" i="75"/>
  <c r="AR108" i="75"/>
  <c r="AN108" i="75"/>
  <c r="AJ108" i="75"/>
  <c r="T108" i="75"/>
  <c r="W108" i="75"/>
  <c r="S108" i="75"/>
  <c r="O108" i="75"/>
  <c r="K108" i="75"/>
  <c r="J108" i="75"/>
  <c r="AZ108" i="75"/>
  <c r="AX108" i="75"/>
  <c r="AV108" i="75"/>
  <c r="AF108" i="75"/>
  <c r="AE108" i="75"/>
  <c r="P108" i="75"/>
  <c r="AC108" i="75"/>
  <c r="N108" i="75"/>
  <c r="AG108" i="75"/>
  <c r="AT108" i="75"/>
  <c r="AA108" i="75"/>
  <c r="BD108" i="75"/>
  <c r="R108" i="75"/>
  <c r="AF108" i="32"/>
  <c r="O108" i="32"/>
  <c r="AB108" i="32"/>
  <c r="K108" i="32"/>
  <c r="AX108" i="32"/>
  <c r="X108" i="32"/>
  <c r="AV108" i="32"/>
  <c r="T108" i="32"/>
  <c r="AT108" i="32"/>
  <c r="P108" i="32"/>
  <c r="AR108" i="32"/>
  <c r="L108" i="32"/>
  <c r="AG108" i="32"/>
  <c r="BF108" i="32"/>
  <c r="AE108" i="32"/>
  <c r="BD108" i="32"/>
  <c r="N108" i="32"/>
  <c r="AW108" i="32"/>
  <c r="AS108" i="32"/>
  <c r="AO108" i="32"/>
  <c r="AM108" i="32"/>
  <c r="V108" i="32"/>
  <c r="AK108" i="32"/>
  <c r="R108" i="32"/>
  <c r="BA108" i="32"/>
  <c r="BB108" i="32"/>
  <c r="W108" i="32"/>
  <c r="AC108" i="32"/>
  <c r="AA108" i="32"/>
  <c r="J108" i="32"/>
  <c r="AN108" i="32"/>
  <c r="AJ108" i="32"/>
  <c r="AI108" i="32"/>
  <c r="BE108" i="32"/>
  <c r="AZ108" i="32"/>
  <c r="S108" i="32"/>
  <c r="AC37" i="75"/>
  <c r="AA37" i="75"/>
  <c r="AG37" i="75"/>
  <c r="AE37" i="75"/>
  <c r="T37" i="75"/>
  <c r="P37" i="75"/>
  <c r="N37" i="75"/>
  <c r="BD37" i="75"/>
  <c r="AZ37" i="75"/>
  <c r="BF37" i="75"/>
  <c r="AK37" i="75"/>
  <c r="AI37" i="75"/>
  <c r="AO37" i="75"/>
  <c r="AM37" i="75"/>
  <c r="AF37" i="75"/>
  <c r="X37" i="75"/>
  <c r="V37" i="75"/>
  <c r="AB37" i="75"/>
  <c r="AR37" i="75"/>
  <c r="O37" i="75"/>
  <c r="W37" i="75"/>
  <c r="L37" i="75"/>
  <c r="AX37" i="75"/>
  <c r="J37" i="75"/>
  <c r="H36" i="75"/>
  <c r="AW37" i="75"/>
  <c r="AS37" i="75"/>
  <c r="BE37" i="75"/>
  <c r="BA37" i="75"/>
  <c r="AT37" i="75"/>
  <c r="AN37" i="75"/>
  <c r="AJ37" i="75"/>
  <c r="R37" i="75"/>
  <c r="K37" i="75"/>
  <c r="S37" i="75"/>
  <c r="BB37" i="75"/>
  <c r="AV37" i="75"/>
  <c r="AT37" i="56"/>
  <c r="N37" i="56"/>
  <c r="AB37" i="56"/>
  <c r="K37" i="56"/>
  <c r="AO37" i="56"/>
  <c r="BE37" i="56"/>
  <c r="AE37" i="56"/>
  <c r="BD37" i="56"/>
  <c r="P37" i="56"/>
  <c r="AC37" i="56"/>
  <c r="BB37" i="56"/>
  <c r="T37" i="56"/>
  <c r="AR37" i="56"/>
  <c r="J37" i="56"/>
  <c r="AN37" i="56"/>
  <c r="W37" i="56"/>
  <c r="AM37" i="56"/>
  <c r="AW37" i="56"/>
  <c r="AK37" i="56"/>
  <c r="AA37" i="56"/>
  <c r="L37" i="56"/>
  <c r="V37" i="56"/>
  <c r="O37" i="56"/>
  <c r="AJ37" i="56"/>
  <c r="AI37" i="56"/>
  <c r="AG37" i="56"/>
  <c r="X37" i="56"/>
  <c r="R37" i="56"/>
  <c r="S37" i="56"/>
  <c r="BF37" i="56"/>
  <c r="AZ37" i="56"/>
  <c r="AF37" i="56"/>
  <c r="BA37" i="56"/>
  <c r="AS37" i="56"/>
  <c r="AV37" i="56"/>
  <c r="AX37" i="56"/>
  <c r="H36" i="56"/>
  <c r="AN37" i="53"/>
  <c r="AO37" i="53"/>
  <c r="AX37" i="53"/>
  <c r="P37" i="53"/>
  <c r="W37" i="53"/>
  <c r="AS37" i="53"/>
  <c r="R37" i="53"/>
  <c r="AM37" i="53"/>
  <c r="N37" i="53"/>
  <c r="AC37" i="53"/>
  <c r="AW37" i="53"/>
  <c r="BB37" i="53"/>
  <c r="T37" i="53"/>
  <c r="AB37" i="53"/>
  <c r="AR37" i="53"/>
  <c r="K37" i="53"/>
  <c r="BA37" i="53"/>
  <c r="V37" i="53"/>
  <c r="BE37" i="53"/>
  <c r="X37" i="53"/>
  <c r="AZ37" i="53"/>
  <c r="AV37" i="53"/>
  <c r="AF37" i="53"/>
  <c r="AT37" i="53"/>
  <c r="O37" i="53"/>
  <c r="J37" i="53"/>
  <c r="BD37" i="53"/>
  <c r="L37" i="53"/>
  <c r="AE37" i="53"/>
  <c r="AG37" i="53"/>
  <c r="AA37" i="53"/>
  <c r="S37" i="53"/>
  <c r="AK37" i="53"/>
  <c r="BF37" i="53"/>
  <c r="AJ37" i="53"/>
  <c r="AI37" i="53"/>
  <c r="H36" i="53"/>
  <c r="BA41" i="32"/>
  <c r="T41" i="32"/>
  <c r="AO41" i="32"/>
  <c r="R41" i="32"/>
  <c r="AA41" i="32"/>
  <c r="AZ41" i="32"/>
  <c r="AF41" i="32"/>
  <c r="AV41" i="32"/>
  <c r="O41" i="32"/>
  <c r="AJ41" i="32"/>
  <c r="AT41" i="32"/>
  <c r="S41" i="32"/>
  <c r="BE41" i="32"/>
  <c r="X41" i="32"/>
  <c r="AI41" i="32"/>
  <c r="J41" i="32"/>
  <c r="AE41" i="32"/>
  <c r="BD41" i="32"/>
  <c r="AC41" i="32"/>
  <c r="AN41" i="32"/>
  <c r="W41" i="32"/>
  <c r="P41" i="32"/>
  <c r="L41" i="32"/>
  <c r="AX41" i="32"/>
  <c r="AM41" i="32"/>
  <c r="N41" i="32"/>
  <c r="BF41" i="32"/>
  <c r="AR41" i="32"/>
  <c r="AW41" i="32"/>
  <c r="AK41" i="32"/>
  <c r="AG41" i="32"/>
  <c r="AB41" i="32"/>
  <c r="K41" i="32"/>
  <c r="V41" i="32"/>
  <c r="BB41" i="32"/>
  <c r="AS41" i="32"/>
  <c r="AT41" i="58"/>
  <c r="P41" i="58"/>
  <c r="AR41" i="58"/>
  <c r="L41" i="58"/>
  <c r="AG41" i="58"/>
  <c r="BE41" i="58"/>
  <c r="AE41" i="58"/>
  <c r="BA41" i="58"/>
  <c r="V41" i="58"/>
  <c r="AF41" i="58"/>
  <c r="BB41" i="58"/>
  <c r="AB41" i="58"/>
  <c r="AZ41" i="58"/>
  <c r="J41" i="58"/>
  <c r="AO41" i="58"/>
  <c r="W41" i="58"/>
  <c r="AM41" i="58"/>
  <c r="S41" i="58"/>
  <c r="AW41" i="58"/>
  <c r="AS41" i="58"/>
  <c r="AX41" i="58"/>
  <c r="AV41" i="58"/>
  <c r="AA41" i="58"/>
  <c r="X41" i="58"/>
  <c r="AK41" i="58"/>
  <c r="AN41" i="58"/>
  <c r="AJ41" i="58"/>
  <c r="O41" i="58"/>
  <c r="K41" i="58"/>
  <c r="BF41" i="58"/>
  <c r="BD41" i="58"/>
  <c r="AC41" i="58"/>
  <c r="R41" i="58"/>
  <c r="T41" i="58"/>
  <c r="AI41" i="58"/>
  <c r="N41" i="58"/>
  <c r="AK41" i="75"/>
  <c r="AI41" i="75"/>
  <c r="AO41" i="75"/>
  <c r="AM41" i="75"/>
  <c r="AF41" i="75"/>
  <c r="X41" i="75"/>
  <c r="V41" i="75"/>
  <c r="AR41" i="75"/>
  <c r="AZ41" i="75"/>
  <c r="W41" i="75"/>
  <c r="L41" i="75"/>
  <c r="AX41" i="75"/>
  <c r="R41" i="75"/>
  <c r="AC41" i="75"/>
  <c r="AG41" i="75"/>
  <c r="P41" i="75"/>
  <c r="BD41" i="75"/>
  <c r="BF41" i="75"/>
  <c r="AW41" i="75"/>
  <c r="AS41" i="75"/>
  <c r="BE41" i="75"/>
  <c r="BA41" i="75"/>
  <c r="AT41" i="75"/>
  <c r="AN41" i="75"/>
  <c r="AJ41" i="75"/>
  <c r="AB41" i="75"/>
  <c r="O41" i="75"/>
  <c r="K41" i="75"/>
  <c r="S41" i="75"/>
  <c r="BB41" i="75"/>
  <c r="AV41" i="75"/>
  <c r="AA41" i="75"/>
  <c r="AE41" i="75"/>
  <c r="T41" i="75"/>
  <c r="N41" i="75"/>
  <c r="J41" i="75"/>
  <c r="BC63" i="44"/>
  <c r="AD63" i="44"/>
  <c r="AH63" i="44"/>
  <c r="AA47" i="45"/>
  <c r="AF47" i="45"/>
  <c r="AC47" i="45"/>
  <c r="K47" i="45"/>
  <c r="O47" i="45"/>
  <c r="AN47" i="45"/>
  <c r="AE47" i="45"/>
  <c r="BF47" i="45"/>
  <c r="BD47" i="45"/>
  <c r="AR47" i="45"/>
  <c r="AT47" i="45"/>
  <c r="AI47" i="45"/>
  <c r="AG47" i="45"/>
  <c r="X47" i="45"/>
  <c r="V47" i="45"/>
  <c r="AJ47" i="45"/>
  <c r="AO47" i="45"/>
  <c r="AM47" i="45"/>
  <c r="AW47" i="45"/>
  <c r="BB47" i="45"/>
  <c r="BA47" i="45"/>
  <c r="S47" i="45"/>
  <c r="AB47" i="45"/>
  <c r="T47" i="45"/>
  <c r="L47" i="45"/>
  <c r="AV47" i="45"/>
  <c r="N47" i="45"/>
  <c r="J47" i="45"/>
  <c r="P47" i="45"/>
  <c r="R47" i="45"/>
  <c r="AZ47" i="45"/>
  <c r="AS47" i="45"/>
  <c r="BE47" i="45"/>
  <c r="AK47" i="45"/>
  <c r="AX47" i="45"/>
  <c r="W47" i="45"/>
  <c r="AG47" i="57"/>
  <c r="AM47" i="57"/>
  <c r="AA47" i="57"/>
  <c r="W47" i="57"/>
  <c r="T47" i="57"/>
  <c r="AW47" i="57"/>
  <c r="AK47" i="57"/>
  <c r="AF47" i="57"/>
  <c r="BB47" i="57"/>
  <c r="AR47" i="57"/>
  <c r="BF47" i="57"/>
  <c r="AS47" i="57"/>
  <c r="AT47" i="57"/>
  <c r="L47" i="57"/>
  <c r="O47" i="57"/>
  <c r="AJ47" i="57"/>
  <c r="AZ47" i="57"/>
  <c r="BA47" i="57"/>
  <c r="J47" i="57"/>
  <c r="AX47" i="57"/>
  <c r="AI47" i="57"/>
  <c r="K47" i="57"/>
  <c r="AE47" i="57"/>
  <c r="X47" i="57"/>
  <c r="R47" i="57"/>
  <c r="P47" i="57"/>
  <c r="BE47" i="57"/>
  <c r="AB47" i="57"/>
  <c r="AO47" i="57"/>
  <c r="V47" i="57"/>
  <c r="AV47" i="57"/>
  <c r="AN47" i="57"/>
  <c r="AC47" i="57"/>
  <c r="N47" i="57"/>
  <c r="BD47" i="57"/>
  <c r="BG47" i="57" s="1"/>
  <c r="S47" i="57"/>
  <c r="AY158" i="53"/>
  <c r="AO46" i="58"/>
  <c r="P46" i="58"/>
  <c r="AV46" i="58"/>
  <c r="AK46" i="58"/>
  <c r="AF46" i="58"/>
  <c r="AT46" i="58"/>
  <c r="S46" i="58"/>
  <c r="R46" i="58"/>
  <c r="AX46" i="58"/>
  <c r="BE46" i="58"/>
  <c r="K46" i="58"/>
  <c r="J46" i="58"/>
  <c r="AR46" i="58"/>
  <c r="AC46" i="58"/>
  <c r="BD46" i="58"/>
  <c r="AA46" i="58"/>
  <c r="W46" i="58"/>
  <c r="V46" i="58"/>
  <c r="BF46" i="58"/>
  <c r="AJ46" i="58"/>
  <c r="AW46" i="58"/>
  <c r="BB46" i="58"/>
  <c r="AN46" i="58"/>
  <c r="AB46" i="58"/>
  <c r="N46" i="58"/>
  <c r="L46" i="58"/>
  <c r="AE46" i="58"/>
  <c r="AG46" i="58"/>
  <c r="T46" i="58"/>
  <c r="X46" i="58"/>
  <c r="BA46" i="58"/>
  <c r="AZ46" i="58"/>
  <c r="AM46" i="58"/>
  <c r="O46" i="58"/>
  <c r="AS46" i="58"/>
  <c r="AI46" i="58"/>
  <c r="AL46" i="58" s="1"/>
  <c r="AM46" i="32"/>
  <c r="BA46" i="32"/>
  <c r="AJ46" i="32"/>
  <c r="AK46" i="32"/>
  <c r="X46" i="32"/>
  <c r="AN46" i="32"/>
  <c r="J46" i="32"/>
  <c r="AW46" i="32"/>
  <c r="AZ46" i="32"/>
  <c r="AF46" i="32"/>
  <c r="S46" i="32"/>
  <c r="BD46" i="32"/>
  <c r="AR46" i="32"/>
  <c r="AA46" i="32"/>
  <c r="AX46" i="32"/>
  <c r="L46" i="32"/>
  <c r="N46" i="32"/>
  <c r="BE46" i="32"/>
  <c r="R46" i="32"/>
  <c r="BF46" i="32"/>
  <c r="AS46" i="32"/>
  <c r="AC46" i="32"/>
  <c r="AE46" i="32"/>
  <c r="T46" i="32"/>
  <c r="W46" i="32"/>
  <c r="K46" i="32"/>
  <c r="AB46" i="32"/>
  <c r="BB46" i="32"/>
  <c r="AO46" i="32"/>
  <c r="P46" i="32"/>
  <c r="AI46" i="32"/>
  <c r="O46" i="32"/>
  <c r="AG46" i="32"/>
  <c r="AV46" i="32"/>
  <c r="AT46" i="32"/>
  <c r="V46" i="32"/>
  <c r="R44" i="56"/>
  <c r="O44" i="56"/>
  <c r="AC44" i="56"/>
  <c r="AM44" i="56"/>
  <c r="AN44" i="56"/>
  <c r="AZ44" i="56"/>
  <c r="L44" i="56"/>
  <c r="V44" i="56"/>
  <c r="W44" i="56"/>
  <c r="AG44" i="56"/>
  <c r="AF44" i="56"/>
  <c r="AX44" i="56"/>
  <c r="AR44" i="56"/>
  <c r="BB44" i="56"/>
  <c r="N44" i="56"/>
  <c r="X44" i="56"/>
  <c r="BA44" i="56"/>
  <c r="K44" i="56"/>
  <c r="AK44" i="56"/>
  <c r="BE44" i="56"/>
  <c r="AT44" i="56"/>
  <c r="J44" i="56"/>
  <c r="S44" i="56"/>
  <c r="AO44" i="56"/>
  <c r="H43" i="56"/>
  <c r="AS44" i="56"/>
  <c r="BD44" i="56"/>
  <c r="AB44" i="56"/>
  <c r="AW44" i="56"/>
  <c r="AV44" i="56"/>
  <c r="BF44" i="56"/>
  <c r="AI44" i="56"/>
  <c r="AA44" i="56"/>
  <c r="AJ44" i="56"/>
  <c r="P44" i="56"/>
  <c r="T44" i="56"/>
  <c r="AE44" i="56"/>
  <c r="AE44" i="45"/>
  <c r="BB44" i="45"/>
  <c r="AB44" i="45"/>
  <c r="AR44" i="45"/>
  <c r="R44" i="45"/>
  <c r="BE44" i="45"/>
  <c r="P44" i="45"/>
  <c r="AK44" i="45"/>
  <c r="S44" i="45"/>
  <c r="AG44" i="45"/>
  <c r="O44" i="45"/>
  <c r="AA44" i="45"/>
  <c r="AZ44" i="45"/>
  <c r="AN44" i="45"/>
  <c r="AX44" i="45"/>
  <c r="X44" i="45"/>
  <c r="BA44" i="45"/>
  <c r="N44" i="45"/>
  <c r="H43" i="45"/>
  <c r="L44" i="45"/>
  <c r="K44" i="45"/>
  <c r="BF44" i="45"/>
  <c r="AV44" i="45"/>
  <c r="AF44" i="45"/>
  <c r="T44" i="45"/>
  <c r="J44" i="45"/>
  <c r="W44" i="45"/>
  <c r="BD44" i="45"/>
  <c r="AW44" i="45"/>
  <c r="AM44" i="45"/>
  <c r="V44" i="45"/>
  <c r="AC44" i="45"/>
  <c r="AT44" i="45"/>
  <c r="AO44" i="45"/>
  <c r="AJ44" i="45"/>
  <c r="AS44" i="45"/>
  <c r="AI44" i="45"/>
  <c r="O44" i="75"/>
  <c r="K44" i="75"/>
  <c r="W44" i="75"/>
  <c r="S44" i="75"/>
  <c r="N44" i="75"/>
  <c r="BD44" i="75"/>
  <c r="AR44" i="75"/>
  <c r="AN44" i="75"/>
  <c r="L44" i="75"/>
  <c r="AK44" i="75"/>
  <c r="AO44" i="75"/>
  <c r="AJ44" i="75"/>
  <c r="P44" i="75"/>
  <c r="AW44" i="75"/>
  <c r="BE44" i="75"/>
  <c r="AV44" i="75"/>
  <c r="AB44" i="75"/>
  <c r="T44" i="75"/>
  <c r="AC44" i="75"/>
  <c r="AA44" i="75"/>
  <c r="AG44" i="75"/>
  <c r="AE44" i="75"/>
  <c r="V44" i="75"/>
  <c r="J44" i="75"/>
  <c r="AZ44" i="75"/>
  <c r="AX44" i="75"/>
  <c r="BB44" i="75"/>
  <c r="BF44" i="75"/>
  <c r="AI44" i="75"/>
  <c r="AM44" i="75"/>
  <c r="R44" i="75"/>
  <c r="AF44" i="75"/>
  <c r="AT44" i="75"/>
  <c r="H43" i="75"/>
  <c r="AS44" i="75"/>
  <c r="BA44" i="75"/>
  <c r="X44" i="75"/>
  <c r="U156" i="56"/>
  <c r="G24" i="66"/>
  <c r="M148" i="17"/>
  <c r="AD158" i="56"/>
  <c r="Q158" i="56"/>
  <c r="AF45" i="44"/>
  <c r="AT45" i="44"/>
  <c r="V45" i="44"/>
  <c r="AS45" i="44"/>
  <c r="J45" i="44"/>
  <c r="AO45" i="44"/>
  <c r="W45" i="44"/>
  <c r="AE45" i="44"/>
  <c r="BB45" i="44"/>
  <c r="AC45" i="44"/>
  <c r="BD45" i="44"/>
  <c r="AB45" i="44"/>
  <c r="AR45" i="44"/>
  <c r="P45" i="44"/>
  <c r="BE45" i="44"/>
  <c r="R45" i="44"/>
  <c r="AK45" i="44"/>
  <c r="S45" i="44"/>
  <c r="O45" i="44"/>
  <c r="AX45" i="44"/>
  <c r="AZ45" i="44"/>
  <c r="BA45" i="44"/>
  <c r="L45" i="44"/>
  <c r="K45" i="44"/>
  <c r="BF45" i="44"/>
  <c r="AV45" i="44"/>
  <c r="AG45" i="44"/>
  <c r="AJ45" i="44"/>
  <c r="AM45" i="44"/>
  <c r="AN45" i="44"/>
  <c r="N45" i="44"/>
  <c r="AW45" i="44"/>
  <c r="T45" i="44"/>
  <c r="AA45" i="44"/>
  <c r="AI45" i="44"/>
  <c r="X45" i="44"/>
  <c r="AS45" i="32"/>
  <c r="AM45" i="32"/>
  <c r="AC45" i="32"/>
  <c r="O45" i="32"/>
  <c r="P45" i="32"/>
  <c r="J45" i="32"/>
  <c r="AT45" i="32"/>
  <c r="BA45" i="32"/>
  <c r="AO45" i="32"/>
  <c r="AX45" i="32"/>
  <c r="AW45" i="32"/>
  <c r="AJ45" i="32"/>
  <c r="AI45" i="32"/>
  <c r="X45" i="32"/>
  <c r="L45" i="32"/>
  <c r="BB45" i="32"/>
  <c r="BE45" i="32"/>
  <c r="W45" i="32"/>
  <c r="N45" i="32"/>
  <c r="AB45" i="32"/>
  <c r="S45" i="32"/>
  <c r="BF45" i="32"/>
  <c r="T45" i="32"/>
  <c r="AE45" i="32"/>
  <c r="R45" i="32"/>
  <c r="AF45" i="32"/>
  <c r="BD45" i="32"/>
  <c r="AN45" i="32"/>
  <c r="AR45" i="32"/>
  <c r="AK45" i="32"/>
  <c r="K45" i="32"/>
  <c r="AG45" i="32"/>
  <c r="AZ45" i="32"/>
  <c r="V45" i="32"/>
  <c r="Y45" i="32" s="1"/>
  <c r="AV45" i="32"/>
  <c r="AA45" i="32"/>
  <c r="AF108" i="56"/>
  <c r="AK108" i="56"/>
  <c r="AV108" i="56"/>
  <c r="L108" i="56"/>
  <c r="AS108" i="56"/>
  <c r="O108" i="56"/>
  <c r="AG108" i="56"/>
  <c r="J108" i="56"/>
  <c r="S108" i="56"/>
  <c r="AN108" i="56"/>
  <c r="AO108" i="56"/>
  <c r="AZ108" i="56"/>
  <c r="P108" i="56"/>
  <c r="AR108" i="56"/>
  <c r="N108" i="56"/>
  <c r="W108" i="56"/>
  <c r="AM108" i="56"/>
  <c r="R108" i="56"/>
  <c r="AE108" i="56"/>
  <c r="BB108" i="56"/>
  <c r="AX108" i="56"/>
  <c r="AB108" i="56"/>
  <c r="V108" i="56"/>
  <c r="AI108" i="56"/>
  <c r="BF108" i="56"/>
  <c r="BD108" i="56"/>
  <c r="AA108" i="56"/>
  <c r="K108" i="56"/>
  <c r="AC108" i="56"/>
  <c r="AT108" i="56"/>
  <c r="AW108" i="56"/>
  <c r="T108" i="56"/>
  <c r="X108" i="56"/>
  <c r="BA108" i="56"/>
  <c r="AJ108" i="56"/>
  <c r="BE108" i="56"/>
  <c r="BA38" i="45"/>
  <c r="L38" i="45"/>
  <c r="AT38" i="45"/>
  <c r="AX38" i="45"/>
  <c r="AA38" i="45"/>
  <c r="AZ38" i="45"/>
  <c r="X38" i="45"/>
  <c r="R38" i="45"/>
  <c r="N38" i="45"/>
  <c r="AJ38" i="45"/>
  <c r="AV38" i="45"/>
  <c r="T38" i="45"/>
  <c r="J38" i="45"/>
  <c r="S38" i="45"/>
  <c r="AC38" i="45"/>
  <c r="BF38" i="45"/>
  <c r="AE38" i="45"/>
  <c r="AM38" i="45"/>
  <c r="O38" i="45"/>
  <c r="AO38" i="45"/>
  <c r="AR38" i="45"/>
  <c r="K38" i="45"/>
  <c r="AI38" i="45"/>
  <c r="AF38" i="45"/>
  <c r="V38" i="45"/>
  <c r="W38" i="45"/>
  <c r="BE38" i="45"/>
  <c r="AG38" i="45"/>
  <c r="P38" i="45"/>
  <c r="AN38" i="45"/>
  <c r="AW38" i="45"/>
  <c r="AB38" i="45"/>
  <c r="AK38" i="45"/>
  <c r="BD38" i="45"/>
  <c r="BB38" i="45"/>
  <c r="AS38" i="45"/>
  <c r="AV38" i="57"/>
  <c r="T38" i="57"/>
  <c r="AG38" i="57"/>
  <c r="BE38" i="57"/>
  <c r="AA38" i="57"/>
  <c r="AS38" i="57"/>
  <c r="R38" i="57"/>
  <c r="AT38" i="57"/>
  <c r="P38" i="57"/>
  <c r="AJ38" i="57"/>
  <c r="BD38" i="57"/>
  <c r="N38" i="57"/>
  <c r="AO38" i="57"/>
  <c r="W38" i="57"/>
  <c r="AI38" i="57"/>
  <c r="K38" i="57"/>
  <c r="AF38" i="57"/>
  <c r="BB38" i="57"/>
  <c r="AM38" i="57"/>
  <c r="AN38" i="57"/>
  <c r="AB38" i="57"/>
  <c r="J38" i="57"/>
  <c r="O38" i="57"/>
  <c r="BA38" i="57"/>
  <c r="AX38" i="57"/>
  <c r="AR38" i="57"/>
  <c r="AC38" i="57"/>
  <c r="S38" i="57"/>
  <c r="AZ38" i="57"/>
  <c r="V38" i="57"/>
  <c r="L38" i="57"/>
  <c r="BF38" i="57"/>
  <c r="AK38" i="57"/>
  <c r="AE38" i="57"/>
  <c r="AW38" i="57"/>
  <c r="X38" i="57"/>
  <c r="AL307" i="75"/>
  <c r="AE37" i="57"/>
  <c r="AG37" i="57"/>
  <c r="O37" i="57"/>
  <c r="R37" i="57"/>
  <c r="AW37" i="57"/>
  <c r="AV37" i="57"/>
  <c r="X37" i="57"/>
  <c r="AI37" i="57"/>
  <c r="AO37" i="57"/>
  <c r="H36" i="57"/>
  <c r="BA37" i="57"/>
  <c r="BF37" i="57"/>
  <c r="AA37" i="57"/>
  <c r="AN37" i="57"/>
  <c r="T37" i="57"/>
  <c r="N37" i="57"/>
  <c r="AK37" i="57"/>
  <c r="AR37" i="57"/>
  <c r="P37" i="57"/>
  <c r="BD37" i="57"/>
  <c r="AF37" i="57"/>
  <c r="AS37" i="57"/>
  <c r="AX37" i="57"/>
  <c r="AJ37" i="57"/>
  <c r="S37" i="57"/>
  <c r="L37" i="57"/>
  <c r="J37" i="57"/>
  <c r="AC37" i="57"/>
  <c r="V37" i="57"/>
  <c r="AM37" i="57"/>
  <c r="BB37" i="57"/>
  <c r="AT37" i="57"/>
  <c r="BE37" i="57"/>
  <c r="K37" i="57"/>
  <c r="AZ37" i="57"/>
  <c r="AB37" i="57"/>
  <c r="W37" i="57"/>
  <c r="AJ37" i="58"/>
  <c r="P37" i="58"/>
  <c r="BE37" i="58"/>
  <c r="BD37" i="58"/>
  <c r="AI37" i="58"/>
  <c r="R37" i="58"/>
  <c r="AT37" i="58"/>
  <c r="K37" i="58"/>
  <c r="AG37" i="58"/>
  <c r="BB37" i="58"/>
  <c r="AO37" i="58"/>
  <c r="T37" i="58"/>
  <c r="AS37" i="58"/>
  <c r="AM37" i="58"/>
  <c r="AB37" i="58"/>
  <c r="X37" i="58"/>
  <c r="BA37" i="58"/>
  <c r="H36" i="58"/>
  <c r="BF37" i="58"/>
  <c r="J37" i="58"/>
  <c r="L37" i="58"/>
  <c r="AA37" i="58"/>
  <c r="AW37" i="58"/>
  <c r="AE37" i="58"/>
  <c r="N37" i="58"/>
  <c r="W37" i="58"/>
  <c r="AK37" i="58"/>
  <c r="AN37" i="58"/>
  <c r="S37" i="58"/>
  <c r="AZ37" i="58"/>
  <c r="AR37" i="58"/>
  <c r="O37" i="58"/>
  <c r="AC37" i="58"/>
  <c r="AF37" i="58"/>
  <c r="AV37" i="58"/>
  <c r="V37" i="58"/>
  <c r="AX37" i="58"/>
  <c r="U151" i="44"/>
  <c r="AH151" i="44"/>
  <c r="U143" i="57"/>
  <c r="AH143" i="57"/>
  <c r="BC143" i="57"/>
  <c r="Y143" i="57"/>
  <c r="AN13" i="45"/>
  <c r="BF13" i="45"/>
  <c r="W13" i="45"/>
  <c r="AV13" i="45"/>
  <c r="V13" i="45"/>
  <c r="AW13" i="45"/>
  <c r="AZ13" i="45"/>
  <c r="AG13" i="45"/>
  <c r="AA13" i="45"/>
  <c r="AM13" i="45"/>
  <c r="BE13" i="45"/>
  <c r="AJ13" i="45"/>
  <c r="BD13" i="45"/>
  <c r="S13" i="45"/>
  <c r="T13" i="45"/>
  <c r="J13" i="45"/>
  <c r="BB13" i="45"/>
  <c r="AR13" i="45"/>
  <c r="H12" i="45"/>
  <c r="X13" i="45"/>
  <c r="N13" i="45"/>
  <c r="AC13" i="45"/>
  <c r="O13" i="45"/>
  <c r="AO13" i="45"/>
  <c r="AI13" i="45"/>
  <c r="AE13" i="45"/>
  <c r="K13" i="45"/>
  <c r="AS13" i="45"/>
  <c r="AK13" i="45"/>
  <c r="AF13" i="45"/>
  <c r="BA13" i="45"/>
  <c r="L13" i="45"/>
  <c r="AT13" i="45"/>
  <c r="AB13" i="45"/>
  <c r="P13" i="45"/>
  <c r="AX13" i="45"/>
  <c r="R13" i="45"/>
  <c r="W13" i="56"/>
  <c r="AA13" i="56"/>
  <c r="AM13" i="56"/>
  <c r="L13" i="56"/>
  <c r="BA13" i="56"/>
  <c r="AK13" i="56"/>
  <c r="AN13" i="56"/>
  <c r="O13" i="56"/>
  <c r="AS13" i="56"/>
  <c r="AX13" i="56"/>
  <c r="AT13" i="56"/>
  <c r="J13" i="56"/>
  <c r="BD13" i="56"/>
  <c r="BB13" i="56"/>
  <c r="X13" i="56"/>
  <c r="AZ13" i="56"/>
  <c r="AJ13" i="56"/>
  <c r="BE13" i="56"/>
  <c r="AG13" i="56"/>
  <c r="AI13" i="56"/>
  <c r="H12" i="56"/>
  <c r="P13" i="56"/>
  <c r="K13" i="56"/>
  <c r="AW13" i="56"/>
  <c r="V13" i="56"/>
  <c r="AB13" i="56"/>
  <c r="AO13" i="56"/>
  <c r="T13" i="56"/>
  <c r="AR13" i="56"/>
  <c r="AV13" i="56"/>
  <c r="AF13" i="56"/>
  <c r="AC13" i="56"/>
  <c r="N13" i="56"/>
  <c r="R13" i="56"/>
  <c r="S13" i="56"/>
  <c r="AE13" i="56"/>
  <c r="BF13" i="56"/>
  <c r="K13" i="75"/>
  <c r="AC13" i="75"/>
  <c r="AW13" i="75"/>
  <c r="R13" i="75"/>
  <c r="AR13" i="75"/>
  <c r="S13" i="75"/>
  <c r="AM13" i="75"/>
  <c r="P13" i="75"/>
  <c r="AN13" i="75"/>
  <c r="O13" i="75"/>
  <c r="J13" i="75"/>
  <c r="AB13" i="75"/>
  <c r="AE13" i="75"/>
  <c r="X13" i="75"/>
  <c r="W13" i="75"/>
  <c r="N13" i="75"/>
  <c r="BD13" i="75"/>
  <c r="L13" i="75"/>
  <c r="AF13" i="75"/>
  <c r="H12" i="75"/>
  <c r="AG13" i="75"/>
  <c r="BE13" i="75"/>
  <c r="V13" i="75"/>
  <c r="AV13" i="75"/>
  <c r="AA13" i="75"/>
  <c r="AS13" i="75"/>
  <c r="T13" i="75"/>
  <c r="AT13" i="75"/>
  <c r="AK13" i="75"/>
  <c r="AZ13" i="75"/>
  <c r="BA13" i="75"/>
  <c r="AX13" i="75"/>
  <c r="BF13" i="75"/>
  <c r="AO13" i="75"/>
  <c r="AJ13" i="75"/>
  <c r="AI13" i="75"/>
  <c r="BB13" i="75"/>
  <c r="AF110" i="57"/>
  <c r="R110" i="57"/>
  <c r="AC110" i="57"/>
  <c r="N110" i="57"/>
  <c r="X110" i="57"/>
  <c r="K110" i="57"/>
  <c r="AW110" i="57"/>
  <c r="AV110" i="57"/>
  <c r="AO110" i="57"/>
  <c r="AR110" i="57"/>
  <c r="AK110" i="57"/>
  <c r="AM110" i="57"/>
  <c r="AI110" i="57"/>
  <c r="AA110" i="57"/>
  <c r="J110" i="57"/>
  <c r="P110" i="57"/>
  <c r="BA110" i="57"/>
  <c r="BF110" i="57"/>
  <c r="AS110" i="57"/>
  <c r="BB110" i="57"/>
  <c r="BD110" i="57"/>
  <c r="AX110" i="57"/>
  <c r="AG110" i="57"/>
  <c r="AE110" i="57"/>
  <c r="AJ110" i="57"/>
  <c r="T110" i="57"/>
  <c r="W110" i="57"/>
  <c r="AB110" i="57"/>
  <c r="BE110" i="57"/>
  <c r="V110" i="57"/>
  <c r="L110" i="57"/>
  <c r="AZ110" i="57"/>
  <c r="AN110" i="57"/>
  <c r="O110" i="57"/>
  <c r="AT110" i="57"/>
  <c r="S110" i="57"/>
  <c r="AU52" i="32"/>
  <c r="AM39" i="53"/>
  <c r="N39" i="53"/>
  <c r="AG39" i="53"/>
  <c r="BF39" i="53"/>
  <c r="AB39" i="53"/>
  <c r="AR39" i="53"/>
  <c r="K39" i="53"/>
  <c r="AW39" i="53"/>
  <c r="T39" i="53"/>
  <c r="BA39" i="53"/>
  <c r="V39" i="53"/>
  <c r="AO39" i="53"/>
  <c r="P39" i="53"/>
  <c r="AA39" i="53"/>
  <c r="AZ39" i="53"/>
  <c r="AF39" i="53"/>
  <c r="AT39" i="53"/>
  <c r="O39" i="53"/>
  <c r="AJ39" i="53"/>
  <c r="S39" i="53"/>
  <c r="X39" i="53"/>
  <c r="J39" i="53"/>
  <c r="BB39" i="53"/>
  <c r="AE39" i="53"/>
  <c r="AN39" i="53"/>
  <c r="W39" i="53"/>
  <c r="R39" i="53"/>
  <c r="L39" i="53"/>
  <c r="AV39" i="53"/>
  <c r="AI39" i="53"/>
  <c r="BD39" i="53"/>
  <c r="AS39" i="53"/>
  <c r="AC39" i="53"/>
  <c r="BE39" i="53"/>
  <c r="AX39" i="53"/>
  <c r="AK39" i="53"/>
  <c r="AA41" i="44"/>
  <c r="AZ41" i="44"/>
  <c r="AN41" i="44"/>
  <c r="AX41" i="44"/>
  <c r="X41" i="44"/>
  <c r="BA41" i="44"/>
  <c r="L41" i="44"/>
  <c r="AM41" i="44"/>
  <c r="O41" i="44"/>
  <c r="AI41" i="44"/>
  <c r="K41" i="44"/>
  <c r="AG41" i="44"/>
  <c r="BF41" i="44"/>
  <c r="AJ41" i="44"/>
  <c r="AT41" i="44"/>
  <c r="T41" i="44"/>
  <c r="AW41" i="44"/>
  <c r="N41" i="44"/>
  <c r="J41" i="44"/>
  <c r="M41" i="44" s="1"/>
  <c r="W41" i="44"/>
  <c r="BB41" i="44"/>
  <c r="AV41" i="44"/>
  <c r="AB41" i="44"/>
  <c r="R41" i="44"/>
  <c r="P41" i="44"/>
  <c r="S41" i="44"/>
  <c r="BD41" i="44"/>
  <c r="AR41" i="44"/>
  <c r="AK41" i="44"/>
  <c r="BE41" i="44"/>
  <c r="AO41" i="44"/>
  <c r="AF41" i="44"/>
  <c r="AE41" i="44"/>
  <c r="AS41" i="44"/>
  <c r="AC41" i="44"/>
  <c r="V41" i="44"/>
  <c r="BF41" i="45"/>
  <c r="W41" i="45"/>
  <c r="AM41" i="45"/>
  <c r="N41" i="45"/>
  <c r="AG41" i="45"/>
  <c r="L41" i="45"/>
  <c r="AC41" i="45"/>
  <c r="AZ41" i="45"/>
  <c r="K41" i="45"/>
  <c r="AN41" i="45"/>
  <c r="BE41" i="45"/>
  <c r="AJ41" i="45"/>
  <c r="AV41" i="45"/>
  <c r="V41" i="45"/>
  <c r="AT41" i="45"/>
  <c r="T41" i="45"/>
  <c r="AA41" i="45"/>
  <c r="AS41" i="45"/>
  <c r="P41" i="45"/>
  <c r="BD41" i="45"/>
  <c r="BB41" i="45"/>
  <c r="AI41" i="45"/>
  <c r="AO41" i="45"/>
  <c r="S41" i="45"/>
  <c r="J41" i="45"/>
  <c r="AX41" i="45"/>
  <c r="AF41" i="45"/>
  <c r="R41" i="45"/>
  <c r="U41" i="45" s="1"/>
  <c r="X41" i="45"/>
  <c r="BA41" i="45"/>
  <c r="AW41" i="45"/>
  <c r="AR41" i="45"/>
  <c r="AK41" i="45"/>
  <c r="O41" i="45"/>
  <c r="AE41" i="45"/>
  <c r="AB41" i="45"/>
  <c r="AP63" i="44"/>
  <c r="AN47" i="53"/>
  <c r="AB47" i="53"/>
  <c r="N47" i="53"/>
  <c r="K47" i="53"/>
  <c r="AR47" i="53"/>
  <c r="W47" i="53"/>
  <c r="BD47" i="53"/>
  <c r="AE47" i="53"/>
  <c r="L47" i="53"/>
  <c r="AO47" i="53"/>
  <c r="AV47" i="53"/>
  <c r="AI47" i="53"/>
  <c r="AG47" i="53"/>
  <c r="O47" i="53"/>
  <c r="BB47" i="53"/>
  <c r="AW47" i="53"/>
  <c r="R47" i="53"/>
  <c r="AT47" i="53"/>
  <c r="AZ47" i="53"/>
  <c r="BE47" i="53"/>
  <c r="V47" i="53"/>
  <c r="AC47" i="53"/>
  <c r="AM47" i="53"/>
  <c r="P47" i="53"/>
  <c r="BF47" i="53"/>
  <c r="AS47" i="53"/>
  <c r="AX47" i="53"/>
  <c r="AF47" i="53"/>
  <c r="AK47" i="53"/>
  <c r="T47" i="53"/>
  <c r="J47" i="53"/>
  <c r="BA47" i="53"/>
  <c r="AJ47" i="53"/>
  <c r="S47" i="53"/>
  <c r="AA47" i="53"/>
  <c r="X47" i="53"/>
  <c r="AA47" i="56"/>
  <c r="J47" i="56"/>
  <c r="O47" i="56"/>
  <c r="L47" i="56"/>
  <c r="AW47" i="56"/>
  <c r="AN47" i="56"/>
  <c r="BD47" i="56"/>
  <c r="BE47" i="56"/>
  <c r="T47" i="56"/>
  <c r="AB47" i="56"/>
  <c r="AC47" i="56"/>
  <c r="AI47" i="56"/>
  <c r="R47" i="56"/>
  <c r="P47" i="56"/>
  <c r="AG47" i="56"/>
  <c r="AJ47" i="56"/>
  <c r="AX47" i="56"/>
  <c r="BA47" i="56"/>
  <c r="AF47" i="56"/>
  <c r="AK47" i="56"/>
  <c r="N47" i="56"/>
  <c r="AO47" i="56"/>
  <c r="BB47" i="56"/>
  <c r="AT47" i="56"/>
  <c r="S47" i="56"/>
  <c r="V47" i="56"/>
  <c r="AS47" i="56"/>
  <c r="X47" i="56"/>
  <c r="AZ47" i="56"/>
  <c r="W47" i="56"/>
  <c r="AV47" i="56"/>
  <c r="BF47" i="56"/>
  <c r="K47" i="56"/>
  <c r="AM47" i="56"/>
  <c r="AP47" i="56" s="1"/>
  <c r="AE47" i="56"/>
  <c r="AH47" i="56" s="1"/>
  <c r="AR47" i="56"/>
  <c r="AC47" i="75"/>
  <c r="AA47" i="75"/>
  <c r="AG47" i="75"/>
  <c r="AE47" i="75"/>
  <c r="T47" i="75"/>
  <c r="P47" i="75"/>
  <c r="N47" i="75"/>
  <c r="BD47" i="75"/>
  <c r="AB47" i="75"/>
  <c r="BF47" i="75"/>
  <c r="AS47" i="75"/>
  <c r="BA47" i="75"/>
  <c r="AN47" i="75"/>
  <c r="AZ47" i="75"/>
  <c r="O47" i="75"/>
  <c r="W47" i="75"/>
  <c r="L47" i="75"/>
  <c r="AX47" i="75"/>
  <c r="AR47" i="75"/>
  <c r="AK47" i="75"/>
  <c r="AI47" i="75"/>
  <c r="AO47" i="75"/>
  <c r="AM47" i="75"/>
  <c r="AF47" i="75"/>
  <c r="X47" i="75"/>
  <c r="V47" i="75"/>
  <c r="J47" i="75"/>
  <c r="R47" i="75"/>
  <c r="AW47" i="75"/>
  <c r="BE47" i="75"/>
  <c r="AT47" i="75"/>
  <c r="AJ47" i="75"/>
  <c r="K47" i="75"/>
  <c r="S47" i="75"/>
  <c r="BB47" i="75"/>
  <c r="AV47" i="75"/>
  <c r="AF46" i="44"/>
  <c r="BB46" i="44"/>
  <c r="O46" i="44"/>
  <c r="L46" i="44"/>
  <c r="BF46" i="44"/>
  <c r="AO46" i="44"/>
  <c r="R46" i="44"/>
  <c r="AV46" i="44"/>
  <c r="AK46" i="44"/>
  <c r="AC46" i="44"/>
  <c r="BA46" i="44"/>
  <c r="AB46" i="44"/>
  <c r="K46" i="44"/>
  <c r="P46" i="44"/>
  <c r="AX46" i="44"/>
  <c r="X46" i="44"/>
  <c r="AW46" i="44"/>
  <c r="AZ46" i="44"/>
  <c r="V46" i="44"/>
  <c r="AR46" i="44"/>
  <c r="J46" i="44"/>
  <c r="AJ46" i="44"/>
  <c r="AM46" i="44"/>
  <c r="AG46" i="44"/>
  <c r="AN46" i="44"/>
  <c r="W46" i="44"/>
  <c r="BE46" i="44"/>
  <c r="AT46" i="44"/>
  <c r="AI46" i="44"/>
  <c r="S46" i="44"/>
  <c r="N46" i="44"/>
  <c r="AS46" i="44"/>
  <c r="AE46" i="44"/>
  <c r="T46" i="44"/>
  <c r="AA46" i="44"/>
  <c r="BD46" i="44"/>
  <c r="AB46" i="57"/>
  <c r="AC46" i="57"/>
  <c r="AW46" i="57"/>
  <c r="AR46" i="57"/>
  <c r="L46" i="57"/>
  <c r="AM46" i="57"/>
  <c r="AX46" i="57"/>
  <c r="X46" i="57"/>
  <c r="BD46" i="57"/>
  <c r="R46" i="57"/>
  <c r="AA46" i="57"/>
  <c r="AK46" i="57"/>
  <c r="O46" i="57"/>
  <c r="AZ46" i="57"/>
  <c r="J46" i="57"/>
  <c r="AN46" i="57"/>
  <c r="BF46" i="57"/>
  <c r="V46" i="57"/>
  <c r="BA46" i="57"/>
  <c r="AF46" i="57"/>
  <c r="N46" i="57"/>
  <c r="AE46" i="57"/>
  <c r="W46" i="57"/>
  <c r="T46" i="57"/>
  <c r="AT46" i="57"/>
  <c r="AS46" i="57"/>
  <c r="AG46" i="57"/>
  <c r="AV46" i="57"/>
  <c r="K46" i="57"/>
  <c r="AI46" i="57"/>
  <c r="AJ46" i="57"/>
  <c r="S46" i="57"/>
  <c r="P46" i="57"/>
  <c r="BE46" i="57"/>
  <c r="BB46" i="57"/>
  <c r="AO46" i="57"/>
  <c r="O46" i="75"/>
  <c r="K46" i="75"/>
  <c r="W46" i="75"/>
  <c r="S46" i="75"/>
  <c r="J46" i="75"/>
  <c r="AZ46" i="75"/>
  <c r="AV46" i="75"/>
  <c r="AF46" i="75"/>
  <c r="AX46" i="75"/>
  <c r="AK46" i="75"/>
  <c r="AO46" i="75"/>
  <c r="AB46" i="75"/>
  <c r="L46" i="75"/>
  <c r="X46" i="75"/>
  <c r="AW46" i="75"/>
  <c r="BE46" i="75"/>
  <c r="AR46" i="75"/>
  <c r="T46" i="75"/>
  <c r="AC46" i="75"/>
  <c r="AA46" i="75"/>
  <c r="AG46" i="75"/>
  <c r="AE46" i="75"/>
  <c r="R46" i="75"/>
  <c r="N46" i="75"/>
  <c r="BD46" i="75"/>
  <c r="AT46" i="75"/>
  <c r="AN46" i="75"/>
  <c r="AI46" i="75"/>
  <c r="AM46" i="75"/>
  <c r="V46" i="75"/>
  <c r="BB46" i="75"/>
  <c r="BF46" i="75"/>
  <c r="AS46" i="75"/>
  <c r="BA46" i="75"/>
  <c r="AJ46" i="75"/>
  <c r="P46" i="75"/>
  <c r="AB44" i="32"/>
  <c r="K44" i="32"/>
  <c r="AG44" i="32"/>
  <c r="BF44" i="32"/>
  <c r="V44" i="32"/>
  <c r="AV44" i="32"/>
  <c r="T44" i="32"/>
  <c r="AF44" i="32"/>
  <c r="O44" i="32"/>
  <c r="AR44" i="32"/>
  <c r="L44" i="32"/>
  <c r="AO44" i="32"/>
  <c r="BE44" i="32"/>
  <c r="AE44" i="32"/>
  <c r="BD44" i="32"/>
  <c r="R44" i="32"/>
  <c r="AT44" i="32"/>
  <c r="P44" i="32"/>
  <c r="AA44" i="32"/>
  <c r="J44" i="32"/>
  <c r="W44" i="32"/>
  <c r="BA44" i="32"/>
  <c r="BB44" i="32"/>
  <c r="AI44" i="32"/>
  <c r="H43" i="32"/>
  <c r="X44" i="32"/>
  <c r="S44" i="32"/>
  <c r="AW44" i="32"/>
  <c r="AX44" i="32"/>
  <c r="AK44" i="32"/>
  <c r="AZ44" i="32"/>
  <c r="AM44" i="32"/>
  <c r="N44" i="32"/>
  <c r="AJ44" i="32"/>
  <c r="AC44" i="32"/>
  <c r="AS44" i="32"/>
  <c r="AN44" i="32"/>
  <c r="AN44" i="57"/>
  <c r="BF44" i="57"/>
  <c r="X44" i="57"/>
  <c r="AV44" i="57"/>
  <c r="R44" i="57"/>
  <c r="AK44" i="57"/>
  <c r="O44" i="57"/>
  <c r="AA44" i="57"/>
  <c r="AS44" i="57"/>
  <c r="H43" i="57"/>
  <c r="AG44" i="57"/>
  <c r="BE44" i="57"/>
  <c r="AJ44" i="57"/>
  <c r="BD44" i="57"/>
  <c r="T44" i="57"/>
  <c r="AT44" i="57"/>
  <c r="N44" i="57"/>
  <c r="AI44" i="57"/>
  <c r="K44" i="57"/>
  <c r="AO44" i="57"/>
  <c r="AE44" i="57"/>
  <c r="AF44" i="57"/>
  <c r="P44" i="57"/>
  <c r="J44" i="57"/>
  <c r="AX44" i="57"/>
  <c r="AM44" i="57"/>
  <c r="AC44" i="57"/>
  <c r="AB44" i="57"/>
  <c r="L44" i="57"/>
  <c r="BA44" i="57"/>
  <c r="AR44" i="57"/>
  <c r="W44" i="57"/>
  <c r="S44" i="57"/>
  <c r="AZ44" i="57"/>
  <c r="BB44" i="57"/>
  <c r="V44" i="57"/>
  <c r="AW44" i="57"/>
  <c r="AP158" i="56"/>
  <c r="AY158" i="56"/>
  <c r="AJ45" i="56"/>
  <c r="S45" i="56"/>
  <c r="AO45" i="56"/>
  <c r="BE45" i="56"/>
  <c r="AA45" i="56"/>
  <c r="AZ45" i="56"/>
  <c r="L45" i="56"/>
  <c r="AT45" i="56"/>
  <c r="N45" i="56"/>
  <c r="AV45" i="56"/>
  <c r="R45" i="56"/>
  <c r="AN45" i="56"/>
  <c r="W45" i="56"/>
  <c r="AI45" i="56"/>
  <c r="AS45" i="56"/>
  <c r="AC45" i="56"/>
  <c r="BB45" i="56"/>
  <c r="P45" i="56"/>
  <c r="AE45" i="56"/>
  <c r="T45" i="56"/>
  <c r="V45" i="56"/>
  <c r="K45" i="56"/>
  <c r="AW45" i="56"/>
  <c r="AM45" i="56"/>
  <c r="AG45" i="56"/>
  <c r="X45" i="56"/>
  <c r="J45" i="56"/>
  <c r="O45" i="56"/>
  <c r="AX45" i="56"/>
  <c r="AK45" i="56"/>
  <c r="BD45" i="56"/>
  <c r="BF45" i="56"/>
  <c r="AF45" i="56"/>
  <c r="AB45" i="56"/>
  <c r="BA45" i="56"/>
  <c r="AR45" i="56"/>
  <c r="AB45" i="45"/>
  <c r="AR45" i="45"/>
  <c r="R45" i="45"/>
  <c r="AT45" i="45"/>
  <c r="T45" i="45"/>
  <c r="AE45" i="45"/>
  <c r="BA45" i="45"/>
  <c r="AN45" i="45"/>
  <c r="BE45" i="45"/>
  <c r="AC45" i="45"/>
  <c r="AZ45" i="45"/>
  <c r="K45" i="45"/>
  <c r="BB45" i="45"/>
  <c r="O45" i="45"/>
  <c r="AM45" i="45"/>
  <c r="N45" i="45"/>
  <c r="AO45" i="45"/>
  <c r="P45" i="45"/>
  <c r="AA45" i="45"/>
  <c r="AF45" i="45"/>
  <c r="AJ45" i="45"/>
  <c r="V45" i="45"/>
  <c r="X45" i="45"/>
  <c r="AI45" i="45"/>
  <c r="AG45" i="45"/>
  <c r="AK45" i="45"/>
  <c r="S45" i="45"/>
  <c r="W45" i="45"/>
  <c r="J45" i="45"/>
  <c r="BD45" i="45"/>
  <c r="AW45" i="45"/>
  <c r="AX45" i="45"/>
  <c r="L45" i="45"/>
  <c r="AV45" i="45"/>
  <c r="BF45" i="45"/>
  <c r="AS45" i="45"/>
  <c r="H106" i="24"/>
  <c r="R106" i="24" s="1"/>
  <c r="L108" i="58"/>
  <c r="AK108" i="58"/>
  <c r="AR108" i="58"/>
  <c r="N108" i="58"/>
  <c r="BA108" i="58"/>
  <c r="BD108" i="58"/>
  <c r="P108" i="58"/>
  <c r="AW108" i="58"/>
  <c r="AJ108" i="58"/>
  <c r="O108" i="58"/>
  <c r="J108" i="58"/>
  <c r="BF108" i="58"/>
  <c r="AC108" i="58"/>
  <c r="BB108" i="58"/>
  <c r="AF108" i="58"/>
  <c r="AA108" i="58"/>
  <c r="W108" i="58"/>
  <c r="R108" i="58"/>
  <c r="AM108" i="58"/>
  <c r="AO108" i="58"/>
  <c r="AB108" i="58"/>
  <c r="X108" i="58"/>
  <c r="AZ108" i="58"/>
  <c r="T108" i="58"/>
  <c r="AT108" i="58"/>
  <c r="AS108" i="58"/>
  <c r="BE108" i="58"/>
  <c r="V108" i="58"/>
  <c r="AN108" i="58"/>
  <c r="AI108" i="58"/>
  <c r="K108" i="58"/>
  <c r="AV108" i="58"/>
  <c r="S108" i="58"/>
  <c r="AG108" i="58"/>
  <c r="AX108" i="58"/>
  <c r="AE108" i="58"/>
  <c r="AI108" i="44"/>
  <c r="AZ108" i="44"/>
  <c r="J108" i="44"/>
  <c r="K108" i="44"/>
  <c r="AK108" i="44"/>
  <c r="L108" i="44"/>
  <c r="AA108" i="44"/>
  <c r="BF108" i="44"/>
  <c r="W108" i="44"/>
  <c r="AF108" i="44"/>
  <c r="AM108" i="44"/>
  <c r="BD108" i="44"/>
  <c r="N108" i="44"/>
  <c r="S108" i="44"/>
  <c r="AT108" i="44"/>
  <c r="T108" i="44"/>
  <c r="AG108" i="44"/>
  <c r="BE108" i="44"/>
  <c r="AN108" i="44"/>
  <c r="AS108" i="44"/>
  <c r="AJ108" i="44"/>
  <c r="O108" i="44"/>
  <c r="P108" i="44"/>
  <c r="AE108" i="44"/>
  <c r="BA108" i="44"/>
  <c r="AC108" i="44"/>
  <c r="AB108" i="44"/>
  <c r="X108" i="44"/>
  <c r="AV108" i="44"/>
  <c r="AW108" i="44"/>
  <c r="R108" i="44"/>
  <c r="AO108" i="44"/>
  <c r="V108" i="44"/>
  <c r="BB108" i="44"/>
  <c r="AR108" i="44"/>
  <c r="AX108" i="44"/>
  <c r="AB108" i="57"/>
  <c r="AM108" i="57"/>
  <c r="BD108" i="57"/>
  <c r="S108" i="57"/>
  <c r="T108" i="57"/>
  <c r="AT108" i="57"/>
  <c r="AW108" i="57"/>
  <c r="N108" i="57"/>
  <c r="AN108" i="57"/>
  <c r="AR108" i="57"/>
  <c r="AS108" i="57"/>
  <c r="J108" i="57"/>
  <c r="AJ108" i="57"/>
  <c r="AI108" i="57"/>
  <c r="AX108" i="57"/>
  <c r="BE108" i="57"/>
  <c r="V108" i="57"/>
  <c r="AC108" i="57"/>
  <c r="BA108" i="57"/>
  <c r="AA108" i="57"/>
  <c r="BB108" i="57"/>
  <c r="P108" i="57"/>
  <c r="AG108" i="57"/>
  <c r="K108" i="57"/>
  <c r="AE108" i="57"/>
  <c r="BF108" i="57"/>
  <c r="X108" i="57"/>
  <c r="AZ108" i="57"/>
  <c r="AO108" i="57"/>
  <c r="R108" i="57"/>
  <c r="O108" i="57"/>
  <c r="AF108" i="57"/>
  <c r="W108" i="57"/>
  <c r="AV108" i="57"/>
  <c r="AK108" i="57"/>
  <c r="L108" i="57"/>
  <c r="BE38" i="58"/>
  <c r="X38" i="58"/>
  <c r="AT38" i="58"/>
  <c r="AX38" i="58"/>
  <c r="AE38" i="58"/>
  <c r="BB38" i="58"/>
  <c r="AB38" i="58"/>
  <c r="K38" i="58"/>
  <c r="V38" i="58"/>
  <c r="AN38" i="58"/>
  <c r="AZ38" i="58"/>
  <c r="W38" i="58"/>
  <c r="R38" i="58"/>
  <c r="N38" i="58"/>
  <c r="AK38" i="58"/>
  <c r="L38" i="58"/>
  <c r="AG38" i="58"/>
  <c r="AC38" i="58"/>
  <c r="P38" i="58"/>
  <c r="AS38" i="58"/>
  <c r="AV38" i="58"/>
  <c r="J38" i="58"/>
  <c r="AI38" i="58"/>
  <c r="AA38" i="58"/>
  <c r="S38" i="58"/>
  <c r="T38" i="58"/>
  <c r="AR38" i="58"/>
  <c r="AO38" i="58"/>
  <c r="AF38" i="58"/>
  <c r="BD38" i="58"/>
  <c r="O38" i="58"/>
  <c r="BA38" i="58"/>
  <c r="BF38" i="58"/>
  <c r="AW38" i="58"/>
  <c r="AM38" i="58"/>
  <c r="AJ38" i="58"/>
  <c r="AJ38" i="53"/>
  <c r="BD38" i="53"/>
  <c r="T38" i="53"/>
  <c r="AX38" i="53"/>
  <c r="V38" i="53"/>
  <c r="AI38" i="53"/>
  <c r="K38" i="53"/>
  <c r="AC38" i="53"/>
  <c r="AW38" i="53"/>
  <c r="AE38" i="53"/>
  <c r="BA38" i="53"/>
  <c r="AN38" i="53"/>
  <c r="BF38" i="53"/>
  <c r="X38" i="53"/>
  <c r="AR38" i="53"/>
  <c r="J38" i="53"/>
  <c r="AK38" i="53"/>
  <c r="O38" i="53"/>
  <c r="AV38" i="53"/>
  <c r="AO38" i="53"/>
  <c r="AA38" i="53"/>
  <c r="AF38" i="53"/>
  <c r="P38" i="53"/>
  <c r="S38" i="53"/>
  <c r="BE38" i="53"/>
  <c r="AZ38" i="53"/>
  <c r="AT38" i="53"/>
  <c r="W38" i="53"/>
  <c r="BB38" i="53"/>
  <c r="R38" i="53"/>
  <c r="AG38" i="53"/>
  <c r="AM38" i="53"/>
  <c r="AP38" i="53" s="1"/>
  <c r="AB38" i="53"/>
  <c r="N38" i="53"/>
  <c r="AS38" i="53"/>
  <c r="L38" i="53"/>
  <c r="O38" i="75"/>
  <c r="K38" i="75"/>
  <c r="W38" i="75"/>
  <c r="S38" i="75"/>
  <c r="N38" i="75"/>
  <c r="BD38" i="75"/>
  <c r="AR38" i="75"/>
  <c r="AN38" i="75"/>
  <c r="BB38" i="75"/>
  <c r="AK38" i="75"/>
  <c r="AO38" i="75"/>
  <c r="AJ38" i="75"/>
  <c r="P38" i="75"/>
  <c r="AF38" i="75"/>
  <c r="BF38" i="75"/>
  <c r="AS38" i="75"/>
  <c r="BA38" i="75"/>
  <c r="AB38" i="75"/>
  <c r="L38" i="75"/>
  <c r="AC38" i="75"/>
  <c r="AA38" i="75"/>
  <c r="AG38" i="75"/>
  <c r="AE38" i="75"/>
  <c r="V38" i="75"/>
  <c r="J38" i="75"/>
  <c r="AZ38" i="75"/>
  <c r="AX38" i="75"/>
  <c r="AT38" i="75"/>
  <c r="AI38" i="75"/>
  <c r="AM38" i="75"/>
  <c r="R38" i="75"/>
  <c r="T38" i="75"/>
  <c r="AW38" i="75"/>
  <c r="BE38" i="75"/>
  <c r="AV38" i="75"/>
  <c r="X38" i="75"/>
  <c r="AH307" i="75"/>
  <c r="AY307" i="75"/>
  <c r="Q307" i="75"/>
  <c r="AX37" i="32"/>
  <c r="V37" i="32"/>
  <c r="AK37" i="32"/>
  <c r="AM37" i="32"/>
  <c r="AG37" i="32"/>
  <c r="AE37" i="32"/>
  <c r="K37" i="32"/>
  <c r="T37" i="32"/>
  <c r="AS37" i="32"/>
  <c r="H36" i="32"/>
  <c r="P37" i="32"/>
  <c r="AI37" i="32"/>
  <c r="AT37" i="32"/>
  <c r="N37" i="32"/>
  <c r="BE37" i="32"/>
  <c r="BD37" i="32"/>
  <c r="AC37" i="32"/>
  <c r="AJ37" i="32"/>
  <c r="R37" i="32"/>
  <c r="AN37" i="32"/>
  <c r="J37" i="32"/>
  <c r="AA37" i="32"/>
  <c r="AB37" i="32"/>
  <c r="AV37" i="32"/>
  <c r="W37" i="32"/>
  <c r="BF37" i="32"/>
  <c r="BA37" i="32"/>
  <c r="O37" i="32"/>
  <c r="X37" i="32"/>
  <c r="BB37" i="32"/>
  <c r="AO37" i="32"/>
  <c r="AF37" i="32"/>
  <c r="AZ37" i="32"/>
  <c r="AR37" i="32"/>
  <c r="S37" i="32"/>
  <c r="L37" i="32"/>
  <c r="AW37" i="32"/>
  <c r="AF37" i="45"/>
  <c r="BB37" i="45"/>
  <c r="O37" i="45"/>
  <c r="AR37" i="45"/>
  <c r="R37" i="45"/>
  <c r="AM37" i="45"/>
  <c r="P37" i="45"/>
  <c r="AK37" i="45"/>
  <c r="BA37" i="45"/>
  <c r="AG37" i="45"/>
  <c r="AW37" i="45"/>
  <c r="AB37" i="45"/>
  <c r="AZ37" i="45"/>
  <c r="K37" i="45"/>
  <c r="AX37" i="45"/>
  <c r="X37" i="45"/>
  <c r="AI37" i="45"/>
  <c r="N37" i="45"/>
  <c r="AE37" i="45"/>
  <c r="AC37" i="45"/>
  <c r="AN37" i="45"/>
  <c r="W37" i="45"/>
  <c r="V37" i="45"/>
  <c r="AT37" i="45"/>
  <c r="AA37" i="45"/>
  <c r="AO37" i="45"/>
  <c r="AJ37" i="45"/>
  <c r="S37" i="45"/>
  <c r="AS37" i="45"/>
  <c r="AV37" i="45"/>
  <c r="J37" i="45"/>
  <c r="BD37" i="45"/>
  <c r="T37" i="45"/>
  <c r="BF37" i="45"/>
  <c r="BE37" i="45"/>
  <c r="L37" i="45"/>
  <c r="H36" i="45"/>
  <c r="H37" i="24"/>
  <c r="R37" i="24" s="1"/>
  <c r="R38" i="24"/>
  <c r="AD151" i="44"/>
  <c r="AU143" i="57"/>
  <c r="AL143" i="57"/>
  <c r="L13" i="32"/>
  <c r="O13" i="32"/>
  <c r="BF13" i="32"/>
  <c r="J13" i="32"/>
  <c r="AR13" i="32"/>
  <c r="BA13" i="32"/>
  <c r="AE13" i="32"/>
  <c r="AB13" i="32"/>
  <c r="BD13" i="32"/>
  <c r="H12" i="32"/>
  <c r="AO13" i="44"/>
  <c r="W13" i="44"/>
  <c r="BA13" i="44"/>
  <c r="AI13" i="44"/>
  <c r="AC13" i="44"/>
  <c r="AJ13" i="44"/>
  <c r="J13" i="44"/>
  <c r="O13" i="44"/>
  <c r="AA13" i="44"/>
  <c r="BE13" i="44"/>
  <c r="P13" i="44"/>
  <c r="BD13" i="44"/>
  <c r="AR13" i="44"/>
  <c r="AW13" i="44"/>
  <c r="AV13" i="44"/>
  <c r="AF13" i="44"/>
  <c r="T13" i="44"/>
  <c r="AZ13" i="44"/>
  <c r="BF13" i="44"/>
  <c r="AB13" i="44"/>
  <c r="L13" i="44"/>
  <c r="AT13" i="44"/>
  <c r="AN13" i="44"/>
  <c r="X13" i="44"/>
  <c r="K13" i="44"/>
  <c r="V13" i="44"/>
  <c r="AM13" i="44"/>
  <c r="AE13" i="44"/>
  <c r="AS13" i="44"/>
  <c r="N13" i="44"/>
  <c r="AK13" i="44"/>
  <c r="AG13" i="44"/>
  <c r="S13" i="44"/>
  <c r="AX13" i="44"/>
  <c r="BB13" i="44"/>
  <c r="R13" i="44"/>
  <c r="H12" i="44"/>
  <c r="AF110" i="45"/>
  <c r="BB110" i="45"/>
  <c r="AC110" i="45"/>
  <c r="S110" i="45"/>
  <c r="BA110" i="45"/>
  <c r="AN110" i="45"/>
  <c r="BF110" i="45"/>
  <c r="AA110" i="45"/>
  <c r="T110" i="45"/>
  <c r="AG110" i="45"/>
  <c r="O110" i="45"/>
  <c r="AI110" i="45"/>
  <c r="AJ110" i="45"/>
  <c r="K110" i="45"/>
  <c r="AO110" i="45"/>
  <c r="W110" i="45"/>
  <c r="AS110" i="45"/>
  <c r="AK110" i="45"/>
  <c r="L110" i="45"/>
  <c r="AE110" i="45"/>
  <c r="BE110" i="45"/>
  <c r="AX110" i="45"/>
  <c r="AR110" i="45"/>
  <c r="P110" i="45"/>
  <c r="AV110" i="45"/>
  <c r="BD110" i="45"/>
  <c r="X110" i="45"/>
  <c r="AB110" i="45"/>
  <c r="J110" i="45"/>
  <c r="V110" i="45"/>
  <c r="AM110" i="45"/>
  <c r="AZ110" i="45"/>
  <c r="N110" i="45"/>
  <c r="AW110" i="45"/>
  <c r="R110" i="45"/>
  <c r="AT110" i="45"/>
  <c r="AJ110" i="58"/>
  <c r="AK110" i="58"/>
  <c r="AT110" i="58"/>
  <c r="N110" i="58"/>
  <c r="S110" i="58"/>
  <c r="AR110" i="58"/>
  <c r="X110" i="58"/>
  <c r="AM110" i="58"/>
  <c r="L110" i="58"/>
  <c r="AA110" i="58"/>
  <c r="AO110" i="58"/>
  <c r="AX110" i="58"/>
  <c r="R110" i="58"/>
  <c r="AF110" i="58"/>
  <c r="AZ110" i="58"/>
  <c r="W110" i="58"/>
  <c r="BA110" i="58"/>
  <c r="T110" i="58"/>
  <c r="AW110" i="58"/>
  <c r="V110" i="58"/>
  <c r="BF110" i="58"/>
  <c r="AV110" i="58"/>
  <c r="AB110" i="58"/>
  <c r="BE110" i="58"/>
  <c r="K110" i="58"/>
  <c r="P110" i="58"/>
  <c r="BD110" i="58"/>
  <c r="AI110" i="58"/>
  <c r="AS110" i="58"/>
  <c r="BB110" i="58"/>
  <c r="AN110" i="58"/>
  <c r="J110" i="58"/>
  <c r="AC110" i="58"/>
  <c r="AE110" i="58"/>
  <c r="AG110" i="58"/>
  <c r="O110" i="58"/>
  <c r="BE48" i="56"/>
  <c r="X48" i="56"/>
  <c r="AJ48" i="56"/>
  <c r="N48" i="56"/>
  <c r="AM48" i="56"/>
  <c r="BD48" i="56"/>
  <c r="AA48" i="56"/>
  <c r="AR48" i="56"/>
  <c r="K48" i="56"/>
  <c r="AI48" i="56"/>
  <c r="AX48" i="56"/>
  <c r="W48" i="56"/>
  <c r="BA48" i="56"/>
  <c r="T48" i="56"/>
  <c r="AF48" i="56"/>
  <c r="L48" i="56"/>
  <c r="AG48" i="56"/>
  <c r="AZ48" i="56"/>
  <c r="AN48" i="56"/>
  <c r="AK48" i="56"/>
  <c r="AC48" i="56"/>
  <c r="O48" i="56"/>
  <c r="P48" i="56"/>
  <c r="BF48" i="56"/>
  <c r="AT48" i="56"/>
  <c r="AW48" i="56"/>
  <c r="AB48" i="56"/>
  <c r="BB48" i="56"/>
  <c r="AS48" i="56"/>
  <c r="AO48" i="56"/>
  <c r="S48" i="56"/>
  <c r="J48" i="56"/>
  <c r="R48" i="56"/>
  <c r="AV48" i="56"/>
  <c r="AE48" i="56"/>
  <c r="V48" i="56"/>
  <c r="AN14" i="56"/>
  <c r="R14" i="56"/>
  <c r="AS14" i="56"/>
  <c r="AJ14" i="56"/>
  <c r="AC14" i="56"/>
  <c r="AV14" i="56"/>
  <c r="V14" i="56"/>
  <c r="AR14" i="56"/>
  <c r="BA14" i="56"/>
  <c r="BE14" i="56"/>
  <c r="X14" i="56"/>
  <c r="BB14" i="56"/>
  <c r="AT14" i="56"/>
  <c r="AM14" i="56"/>
  <c r="BD14" i="56"/>
  <c r="O14" i="56"/>
  <c r="J14" i="56"/>
  <c r="AZ14" i="56"/>
  <c r="AO14" i="56"/>
  <c r="AK14" i="56"/>
  <c r="K14" i="56"/>
  <c r="L14" i="56"/>
  <c r="AG14" i="56"/>
  <c r="AX14" i="56"/>
  <c r="P14" i="56"/>
  <c r="AF14" i="56"/>
  <c r="AE14" i="56"/>
  <c r="T14" i="56"/>
  <c r="AA14" i="56"/>
  <c r="AB14" i="56"/>
  <c r="AI14" i="56"/>
  <c r="N14" i="56"/>
  <c r="S14" i="56"/>
  <c r="W14" i="56"/>
  <c r="AW14" i="56"/>
  <c r="BF14" i="56"/>
  <c r="AM14" i="58"/>
  <c r="L14" i="58"/>
  <c r="AK14" i="58"/>
  <c r="AC14" i="58"/>
  <c r="AN14" i="58"/>
  <c r="AX14" i="58"/>
  <c r="W14" i="58"/>
  <c r="P14" i="58"/>
  <c r="N14" i="58"/>
  <c r="AW14" i="58"/>
  <c r="V14" i="58"/>
  <c r="AR14" i="58"/>
  <c r="BA14" i="58"/>
  <c r="AG14" i="58"/>
  <c r="BF14" i="58"/>
  <c r="AA14" i="58"/>
  <c r="AJ14" i="58"/>
  <c r="K14" i="58"/>
  <c r="BD14" i="58"/>
  <c r="S14" i="58"/>
  <c r="BE14" i="58"/>
  <c r="BB14" i="58"/>
  <c r="AF14" i="58"/>
  <c r="O14" i="58"/>
  <c r="AZ14" i="58"/>
  <c r="R14" i="58"/>
  <c r="AI14" i="58"/>
  <c r="AB14" i="58"/>
  <c r="X14" i="58"/>
  <c r="J14" i="58"/>
  <c r="M14" i="58" s="1"/>
  <c r="AS14" i="58"/>
  <c r="T14" i="58"/>
  <c r="AO14" i="58"/>
  <c r="AV14" i="58"/>
  <c r="AY14" i="58" s="1"/>
  <c r="AE14" i="58"/>
  <c r="AT14" i="58"/>
  <c r="H230" i="75"/>
  <c r="AV231" i="75"/>
  <c r="AB231" i="75"/>
  <c r="X231" i="75"/>
  <c r="L231" i="75"/>
  <c r="T231" i="75"/>
  <c r="BA231" i="75"/>
  <c r="AW231" i="75"/>
  <c r="AS231" i="75"/>
  <c r="N231" i="75"/>
  <c r="BD231" i="75"/>
  <c r="AR231" i="75"/>
  <c r="AN231" i="75"/>
  <c r="BB231" i="75"/>
  <c r="S231" i="75"/>
  <c r="O231" i="75"/>
  <c r="K231" i="75"/>
  <c r="W231" i="75"/>
  <c r="V231" i="75"/>
  <c r="J231" i="75"/>
  <c r="AZ231" i="75"/>
  <c r="AX231" i="75"/>
  <c r="AT231" i="75"/>
  <c r="AE231" i="75"/>
  <c r="AC231" i="75"/>
  <c r="AA231" i="75"/>
  <c r="AG231" i="75"/>
  <c r="P231" i="75"/>
  <c r="AK231" i="75"/>
  <c r="BE231" i="75"/>
  <c r="BF231" i="75"/>
  <c r="AI231" i="75"/>
  <c r="R231" i="75"/>
  <c r="AJ231" i="75"/>
  <c r="AF231" i="75"/>
  <c r="AO231" i="75"/>
  <c r="AM231" i="75"/>
  <c r="AO40" i="45"/>
  <c r="AF40" i="45"/>
  <c r="AX40" i="45"/>
  <c r="AI40" i="45"/>
  <c r="N40" i="45"/>
  <c r="AZ40" i="45"/>
  <c r="AG40" i="45"/>
  <c r="BE40" i="45"/>
  <c r="AE40" i="45"/>
  <c r="S40" i="45"/>
  <c r="W40" i="45"/>
  <c r="AV40" i="45"/>
  <c r="AB40" i="45"/>
  <c r="AT40" i="45"/>
  <c r="X40" i="45"/>
  <c r="O40" i="45"/>
  <c r="R40" i="45"/>
  <c r="BB40" i="45"/>
  <c r="BA40" i="45"/>
  <c r="T40" i="45"/>
  <c r="AM40" i="45"/>
  <c r="L40" i="45"/>
  <c r="AS40" i="45"/>
  <c r="P40" i="45"/>
  <c r="AK40" i="45"/>
  <c r="K40" i="45"/>
  <c r="AJ40" i="45"/>
  <c r="BF40" i="45"/>
  <c r="AA40" i="45"/>
  <c r="AW40" i="45"/>
  <c r="AR40" i="45"/>
  <c r="J40" i="45"/>
  <c r="AC40" i="45"/>
  <c r="AN40" i="45"/>
  <c r="V40" i="45"/>
  <c r="Y40" i="45" s="1"/>
  <c r="BD40" i="45"/>
  <c r="BG40" i="45" s="1"/>
  <c r="AE40" i="57"/>
  <c r="BA40" i="57"/>
  <c r="AN40" i="57"/>
  <c r="BF40" i="57"/>
  <c r="X40" i="57"/>
  <c r="AR40" i="57"/>
  <c r="J40" i="57"/>
  <c r="AK40" i="57"/>
  <c r="O40" i="57"/>
  <c r="AM40" i="57"/>
  <c r="S40" i="57"/>
  <c r="AG40" i="57"/>
  <c r="BE40" i="57"/>
  <c r="AB40" i="57"/>
  <c r="AZ40" i="57"/>
  <c r="L40" i="57"/>
  <c r="AT40" i="57"/>
  <c r="N40" i="57"/>
  <c r="R40" i="57"/>
  <c r="W40" i="57"/>
  <c r="AS40" i="57"/>
  <c r="BB40" i="57"/>
  <c r="AJ40" i="57"/>
  <c r="T40" i="57"/>
  <c r="V40" i="57"/>
  <c r="K40" i="57"/>
  <c r="AW40" i="57"/>
  <c r="AX40" i="57"/>
  <c r="AC40" i="57"/>
  <c r="AV40" i="57"/>
  <c r="AA40" i="57"/>
  <c r="P40" i="57"/>
  <c r="BD40" i="57"/>
  <c r="AO40" i="57"/>
  <c r="AI40" i="57"/>
  <c r="AF40" i="57"/>
  <c r="AS41" i="53"/>
  <c r="P41" i="53"/>
  <c r="AM41" i="53"/>
  <c r="L41" i="53"/>
  <c r="AC41" i="53"/>
  <c r="BB41" i="53"/>
  <c r="AN41" i="53"/>
  <c r="AX41" i="53"/>
  <c r="W41" i="53"/>
  <c r="AB41" i="53"/>
  <c r="AR41" i="53"/>
  <c r="K41" i="53"/>
  <c r="AW41" i="53"/>
  <c r="V41" i="53"/>
  <c r="AK41" i="53"/>
  <c r="N41" i="53"/>
  <c r="AG41" i="53"/>
  <c r="BF41" i="53"/>
  <c r="AA41" i="53"/>
  <c r="AF41" i="53"/>
  <c r="O41" i="53"/>
  <c r="T41" i="53"/>
  <c r="R41" i="53"/>
  <c r="AZ41" i="53"/>
  <c r="BA41" i="53"/>
  <c r="J41" i="53"/>
  <c r="AT41" i="53"/>
  <c r="AI41" i="53"/>
  <c r="AE41" i="53"/>
  <c r="AJ41" i="53"/>
  <c r="S41" i="53"/>
  <c r="X41" i="53"/>
  <c r="AV41" i="53"/>
  <c r="AO41" i="53"/>
  <c r="BD41" i="53"/>
  <c r="BE41" i="53"/>
  <c r="AO41" i="56"/>
  <c r="BE41" i="56"/>
  <c r="AE41" i="56"/>
  <c r="BD41" i="56"/>
  <c r="T41" i="56"/>
  <c r="AT41" i="56"/>
  <c r="N41" i="56"/>
  <c r="AB41" i="56"/>
  <c r="K41" i="56"/>
  <c r="AN41" i="56"/>
  <c r="W41" i="56"/>
  <c r="AM41" i="56"/>
  <c r="BA41" i="56"/>
  <c r="AC41" i="56"/>
  <c r="BB41" i="56"/>
  <c r="P41" i="56"/>
  <c r="AR41" i="56"/>
  <c r="J41" i="56"/>
  <c r="AX41" i="56"/>
  <c r="AJ41" i="56"/>
  <c r="AK41" i="56"/>
  <c r="AA41" i="56"/>
  <c r="L41" i="56"/>
  <c r="BF41" i="56"/>
  <c r="AV41" i="56"/>
  <c r="AF41" i="56"/>
  <c r="AI41" i="56"/>
  <c r="AG41" i="56"/>
  <c r="R41" i="56"/>
  <c r="AS41" i="56"/>
  <c r="X41" i="56"/>
  <c r="V41" i="56"/>
  <c r="AW41" i="56"/>
  <c r="O41" i="56"/>
  <c r="S41" i="56"/>
  <c r="AZ41" i="56"/>
  <c r="AU63" i="44"/>
  <c r="AL63" i="44"/>
  <c r="U63" i="44"/>
  <c r="Q63" i="44"/>
  <c r="AG47" i="32"/>
  <c r="AS47" i="32"/>
  <c r="AR47" i="32"/>
  <c r="J47" i="32"/>
  <c r="R47" i="32"/>
  <c r="X47" i="32"/>
  <c r="AO47" i="32"/>
  <c r="BF47" i="32"/>
  <c r="AZ47" i="32"/>
  <c r="AX47" i="32"/>
  <c r="BE47" i="32"/>
  <c r="AB47" i="32"/>
  <c r="W47" i="32"/>
  <c r="K47" i="32"/>
  <c r="BA47" i="32"/>
  <c r="AC47" i="32"/>
  <c r="V47" i="32"/>
  <c r="AV47" i="32"/>
  <c r="S47" i="32"/>
  <c r="P47" i="32"/>
  <c r="AI47" i="32"/>
  <c r="AF47" i="32"/>
  <c r="AJ47" i="32"/>
  <c r="N47" i="32"/>
  <c r="T47" i="32"/>
  <c r="AM47" i="32"/>
  <c r="BD47" i="32"/>
  <c r="AE47" i="32"/>
  <c r="AK47" i="32"/>
  <c r="O47" i="32"/>
  <c r="BB47" i="32"/>
  <c r="L47" i="32"/>
  <c r="AA47" i="32"/>
  <c r="AW47" i="32"/>
  <c r="AN47" i="32"/>
  <c r="AT47" i="32"/>
  <c r="AM47" i="44"/>
  <c r="AK47" i="44"/>
  <c r="AC47" i="44"/>
  <c r="AJ47" i="44"/>
  <c r="J47" i="44"/>
  <c r="AS47" i="44"/>
  <c r="AO47" i="44"/>
  <c r="AB47" i="44"/>
  <c r="BF47" i="44"/>
  <c r="AT47" i="44"/>
  <c r="S47" i="44"/>
  <c r="AW47" i="44"/>
  <c r="AR47" i="44"/>
  <c r="K47" i="44"/>
  <c r="X47" i="44"/>
  <c r="AN47" i="44"/>
  <c r="AX47" i="44"/>
  <c r="BE47" i="44"/>
  <c r="O47" i="44"/>
  <c r="BD47" i="44"/>
  <c r="AG47" i="44"/>
  <c r="P47" i="44"/>
  <c r="AI47" i="44"/>
  <c r="V47" i="44"/>
  <c r="L47" i="44"/>
  <c r="N47" i="44"/>
  <c r="AV47" i="44"/>
  <c r="BB47" i="44"/>
  <c r="AZ47" i="44"/>
  <c r="AF47" i="44"/>
  <c r="R47" i="44"/>
  <c r="AA47" i="44"/>
  <c r="T47" i="44"/>
  <c r="AE47" i="44"/>
  <c r="BA47" i="44"/>
  <c r="W47" i="44"/>
  <c r="AU158" i="53"/>
  <c r="AL158" i="53"/>
  <c r="AI46" i="56"/>
  <c r="AZ46" i="56"/>
  <c r="AC46" i="56"/>
  <c r="AT46" i="56"/>
  <c r="O46" i="56"/>
  <c r="BA46" i="56"/>
  <c r="V46" i="56"/>
  <c r="AN46" i="56"/>
  <c r="P46" i="56"/>
  <c r="AB46" i="56"/>
  <c r="J46" i="56"/>
  <c r="AK46" i="56"/>
  <c r="BB46" i="56"/>
  <c r="AE46" i="56"/>
  <c r="AV46" i="56"/>
  <c r="S46" i="56"/>
  <c r="BE46" i="56"/>
  <c r="X46" i="56"/>
  <c r="AS46" i="56"/>
  <c r="AF46" i="56"/>
  <c r="AM46" i="56"/>
  <c r="AG46" i="56"/>
  <c r="W46" i="56"/>
  <c r="AR46" i="56"/>
  <c r="AW46" i="56"/>
  <c r="AJ46" i="56"/>
  <c r="AO46" i="56"/>
  <c r="K46" i="56"/>
  <c r="N46" i="56"/>
  <c r="Q46" i="56" s="1"/>
  <c r="T46" i="56"/>
  <c r="BD46" i="56"/>
  <c r="L46" i="56"/>
  <c r="AX46" i="56"/>
  <c r="AA46" i="56"/>
  <c r="BF46" i="56"/>
  <c r="R46" i="56"/>
  <c r="AE46" i="45"/>
  <c r="BD46" i="45"/>
  <c r="AB46" i="45"/>
  <c r="T46" i="45"/>
  <c r="J46" i="45"/>
  <c r="BE46" i="45"/>
  <c r="R46" i="45"/>
  <c r="AX46" i="45"/>
  <c r="AV46" i="45"/>
  <c r="AG46" i="45"/>
  <c r="O46" i="45"/>
  <c r="AC46" i="45"/>
  <c r="AI46" i="45"/>
  <c r="AN46" i="45"/>
  <c r="AZ46" i="45"/>
  <c r="X46" i="45"/>
  <c r="N46" i="45"/>
  <c r="K46" i="45"/>
  <c r="L46" i="45"/>
  <c r="BA46" i="45"/>
  <c r="BF46" i="45"/>
  <c r="AJ46" i="45"/>
  <c r="AF46" i="45"/>
  <c r="V46" i="45"/>
  <c r="BB46" i="45"/>
  <c r="W46" i="45"/>
  <c r="AK46" i="45"/>
  <c r="S46" i="45"/>
  <c r="AS46" i="45"/>
  <c r="AO46" i="45"/>
  <c r="AA46" i="45"/>
  <c r="AW46" i="45"/>
  <c r="AM46" i="45"/>
  <c r="P46" i="45"/>
  <c r="AT46" i="45"/>
  <c r="AR46" i="45"/>
  <c r="AF44" i="58"/>
  <c r="AT44" i="58"/>
  <c r="O44" i="58"/>
  <c r="AS44" i="58"/>
  <c r="R44" i="58"/>
  <c r="AO44" i="58"/>
  <c r="P44" i="58"/>
  <c r="AE44" i="58"/>
  <c r="BD44" i="58"/>
  <c r="AC44" i="58"/>
  <c r="BB44" i="58"/>
  <c r="AB44" i="58"/>
  <c r="AR44" i="58"/>
  <c r="K44" i="58"/>
  <c r="BE44" i="58"/>
  <c r="X44" i="58"/>
  <c r="AM44" i="58"/>
  <c r="N44" i="58"/>
  <c r="AK44" i="58"/>
  <c r="AA44" i="58"/>
  <c r="AN44" i="58"/>
  <c r="W44" i="58"/>
  <c r="V44" i="58"/>
  <c r="AW44" i="58"/>
  <c r="AI44" i="58"/>
  <c r="AG44" i="58"/>
  <c r="AJ44" i="58"/>
  <c r="S44" i="58"/>
  <c r="H43" i="58"/>
  <c r="T44" i="58"/>
  <c r="BF44" i="58"/>
  <c r="AZ44" i="58"/>
  <c r="BA44" i="58"/>
  <c r="AV44" i="58"/>
  <c r="L44" i="58"/>
  <c r="J44" i="58"/>
  <c r="AX44" i="58"/>
  <c r="AR44" i="53"/>
  <c r="L44" i="53"/>
  <c r="AK44" i="53"/>
  <c r="O44" i="53"/>
  <c r="AE44" i="53"/>
  <c r="BA44" i="53"/>
  <c r="AN44" i="53"/>
  <c r="BF44" i="53"/>
  <c r="V44" i="53"/>
  <c r="AB44" i="53"/>
  <c r="AZ44" i="53"/>
  <c r="J44" i="53"/>
  <c r="AT44" i="53"/>
  <c r="P44" i="53"/>
  <c r="AM44" i="53"/>
  <c r="S44" i="53"/>
  <c r="AG44" i="53"/>
  <c r="BE44" i="53"/>
  <c r="AS44" i="53"/>
  <c r="BB44" i="53"/>
  <c r="AV44" i="53"/>
  <c r="AO44" i="53"/>
  <c r="K44" i="53"/>
  <c r="AW44" i="53"/>
  <c r="BD44" i="53"/>
  <c r="AX44" i="53"/>
  <c r="AF44" i="53"/>
  <c r="T44" i="53"/>
  <c r="H43" i="53"/>
  <c r="AA44" i="53"/>
  <c r="W44" i="53"/>
  <c r="AC44" i="53"/>
  <c r="R44" i="53"/>
  <c r="N44" i="53"/>
  <c r="AI44" i="53"/>
  <c r="AJ44" i="53"/>
  <c r="X44" i="53"/>
  <c r="AM241" i="75"/>
  <c r="AI241" i="75"/>
  <c r="AO241" i="75"/>
  <c r="AC241" i="75"/>
  <c r="AF241" i="75"/>
  <c r="R241" i="75"/>
  <c r="P241" i="75"/>
  <c r="N241" i="75"/>
  <c r="BD241" i="75"/>
  <c r="BF241" i="75"/>
  <c r="BA241" i="75"/>
  <c r="AS241" i="75"/>
  <c r="BE241" i="75"/>
  <c r="O241" i="75"/>
  <c r="AT241" i="75"/>
  <c r="AB241" i="75"/>
  <c r="X241" i="75"/>
  <c r="V241" i="75"/>
  <c r="S241" i="75"/>
  <c r="K241" i="75"/>
  <c r="W241" i="75"/>
  <c r="AW241" i="75"/>
  <c r="L241" i="75"/>
  <c r="BB241" i="75"/>
  <c r="AR241" i="75"/>
  <c r="AN241" i="75"/>
  <c r="AJ241" i="75"/>
  <c r="AG241" i="75"/>
  <c r="AZ241" i="75"/>
  <c r="AK241" i="75"/>
  <c r="AX241" i="75"/>
  <c r="J241" i="75"/>
  <c r="AE241" i="75"/>
  <c r="T241" i="75"/>
  <c r="AV241" i="75"/>
  <c r="AA241" i="75"/>
  <c r="AD241" i="75" s="1"/>
  <c r="AU158" i="56"/>
  <c r="M158" i="56"/>
  <c r="U158" i="56"/>
  <c r="AH158" i="56"/>
  <c r="AX45" i="57"/>
  <c r="BE45" i="57"/>
  <c r="AK45" i="57"/>
  <c r="AC45" i="57"/>
  <c r="AB45" i="57"/>
  <c r="X45" i="57"/>
  <c r="P45" i="57"/>
  <c r="V45" i="57"/>
  <c r="L45" i="57"/>
  <c r="R45" i="57"/>
  <c r="BF45" i="57"/>
  <c r="AV45" i="57"/>
  <c r="AW45" i="57"/>
  <c r="AG45" i="57"/>
  <c r="AN45" i="57"/>
  <c r="AE45" i="57"/>
  <c r="AF45" i="57"/>
  <c r="S45" i="57"/>
  <c r="W45" i="57"/>
  <c r="N45" i="57"/>
  <c r="AR45" i="57"/>
  <c r="BA45" i="57"/>
  <c r="AI45" i="57"/>
  <c r="O45" i="57"/>
  <c r="J45" i="57"/>
  <c r="BB45" i="57"/>
  <c r="K45" i="57"/>
  <c r="AO45" i="57"/>
  <c r="AA45" i="57"/>
  <c r="AM45" i="57"/>
  <c r="AJ45" i="57"/>
  <c r="AZ45" i="57"/>
  <c r="BD45" i="57"/>
  <c r="AS45" i="57"/>
  <c r="T45" i="57"/>
  <c r="AT45" i="57"/>
  <c r="AC45" i="75"/>
  <c r="AA45" i="75"/>
  <c r="AG45" i="75"/>
  <c r="AE45" i="75"/>
  <c r="X45" i="75"/>
  <c r="T45" i="75"/>
  <c r="J45" i="75"/>
  <c r="AZ45" i="75"/>
  <c r="AV45" i="75"/>
  <c r="BF45" i="75"/>
  <c r="AS45" i="75"/>
  <c r="BA45" i="75"/>
  <c r="AB45" i="75"/>
  <c r="K45" i="75"/>
  <c r="S45" i="75"/>
  <c r="L45" i="75"/>
  <c r="AR45" i="75"/>
  <c r="AK45" i="75"/>
  <c r="AI45" i="75"/>
  <c r="AO45" i="75"/>
  <c r="AM45" i="75"/>
  <c r="AN45" i="75"/>
  <c r="AF45" i="75"/>
  <c r="R45" i="75"/>
  <c r="V45" i="75"/>
  <c r="AJ45" i="75"/>
  <c r="AW45" i="75"/>
  <c r="BE45" i="75"/>
  <c r="AX45" i="75"/>
  <c r="AT45" i="75"/>
  <c r="N45" i="75"/>
  <c r="O45" i="75"/>
  <c r="W45" i="75"/>
  <c r="P45" i="75"/>
  <c r="BB45" i="75"/>
  <c r="BD45" i="75"/>
  <c r="AI108" i="53"/>
  <c r="AX108" i="53"/>
  <c r="BE108" i="53"/>
  <c r="X108" i="53"/>
  <c r="AJ108" i="53"/>
  <c r="AM108" i="53"/>
  <c r="BD108" i="53"/>
  <c r="N108" i="53"/>
  <c r="S108" i="53"/>
  <c r="AF108" i="53"/>
  <c r="AK108" i="53"/>
  <c r="BB108" i="53"/>
  <c r="L108" i="53"/>
  <c r="O108" i="53"/>
  <c r="AA108" i="53"/>
  <c r="AR108" i="53"/>
  <c r="AS108" i="53"/>
  <c r="R108" i="53"/>
  <c r="AO108" i="53"/>
  <c r="P108" i="53"/>
  <c r="AC108" i="53"/>
  <c r="BA108" i="53"/>
  <c r="AT108" i="53"/>
  <c r="T108" i="53"/>
  <c r="AG108" i="53"/>
  <c r="J108" i="53"/>
  <c r="AW108" i="53"/>
  <c r="AZ108" i="53"/>
  <c r="AN108" i="53"/>
  <c r="W108" i="53"/>
  <c r="V108" i="53"/>
  <c r="AB108" i="53"/>
  <c r="AV108" i="53"/>
  <c r="AE108" i="53"/>
  <c r="BF108" i="53"/>
  <c r="K108" i="53"/>
  <c r="AB108" i="45"/>
  <c r="AA108" i="45"/>
  <c r="AZ108" i="45"/>
  <c r="W108" i="45"/>
  <c r="AF108" i="45"/>
  <c r="BA108" i="45"/>
  <c r="P108" i="45"/>
  <c r="AI108" i="45"/>
  <c r="BD108" i="45"/>
  <c r="AJ108" i="45"/>
  <c r="AW108" i="45"/>
  <c r="BB108" i="45"/>
  <c r="N108" i="45"/>
  <c r="AG108" i="45"/>
  <c r="AT108" i="45"/>
  <c r="X108" i="45"/>
  <c r="AS108" i="45"/>
  <c r="S108" i="45"/>
  <c r="BE108" i="45"/>
  <c r="R108" i="45"/>
  <c r="K108" i="45"/>
  <c r="AR108" i="45"/>
  <c r="AV108" i="45"/>
  <c r="V108" i="45"/>
  <c r="Y108" i="45" s="1"/>
  <c r="J108" i="45"/>
  <c r="AX108" i="45"/>
  <c r="AK108" i="45"/>
  <c r="AM108" i="45"/>
  <c r="T108" i="45"/>
  <c r="BF108" i="45"/>
  <c r="AN108" i="45"/>
  <c r="AO108" i="45"/>
  <c r="AC108" i="45"/>
  <c r="L108" i="45"/>
  <c r="O108" i="45"/>
  <c r="AE108" i="45"/>
  <c r="AJ38" i="44"/>
  <c r="BD38" i="44"/>
  <c r="S38" i="44"/>
  <c r="T38" i="44"/>
  <c r="P38" i="44"/>
  <c r="AG38" i="44"/>
  <c r="J38" i="44"/>
  <c r="AK38" i="44"/>
  <c r="AI38" i="44"/>
  <c r="AC38" i="44"/>
  <c r="BA38" i="44"/>
  <c r="AE38" i="44"/>
  <c r="AF38" i="44"/>
  <c r="W38" i="44"/>
  <c r="AR38" i="44"/>
  <c r="R38" i="44"/>
  <c r="BB38" i="44"/>
  <c r="AX38" i="44"/>
  <c r="V38" i="44"/>
  <c r="BF38" i="44"/>
  <c r="AS38" i="44"/>
  <c r="O38" i="44"/>
  <c r="AM38" i="44"/>
  <c r="AT38" i="44"/>
  <c r="AB38" i="44"/>
  <c r="K38" i="44"/>
  <c r="BE38" i="44"/>
  <c r="AW38" i="44"/>
  <c r="AN38" i="44"/>
  <c r="AV38" i="44"/>
  <c r="X38" i="44"/>
  <c r="N38" i="44"/>
  <c r="AO38" i="44"/>
  <c r="L38" i="44"/>
  <c r="AA38" i="44"/>
  <c r="AZ38" i="44"/>
  <c r="U307" i="75"/>
  <c r="AN37" i="44"/>
  <c r="AO37" i="44"/>
  <c r="AX37" i="44"/>
  <c r="W37" i="44"/>
  <c r="X37" i="44"/>
  <c r="AS37" i="44"/>
  <c r="J37" i="44"/>
  <c r="AM37" i="44"/>
  <c r="S37" i="44"/>
  <c r="AC37" i="44"/>
  <c r="AW37" i="44"/>
  <c r="BB37" i="44"/>
  <c r="L37" i="44"/>
  <c r="AB37" i="44"/>
  <c r="AR37" i="44"/>
  <c r="R37" i="44"/>
  <c r="BA37" i="44"/>
  <c r="N37" i="44"/>
  <c r="AG37" i="44"/>
  <c r="BF37" i="44"/>
  <c r="AA37" i="44"/>
  <c r="AJ37" i="44"/>
  <c r="V37" i="44"/>
  <c r="AK37" i="44"/>
  <c r="O37" i="44"/>
  <c r="AI37" i="44"/>
  <c r="AE37" i="44"/>
  <c r="AT37" i="44"/>
  <c r="K37" i="44"/>
  <c r="P37" i="44"/>
  <c r="AV37" i="44"/>
  <c r="AF37" i="44"/>
  <c r="BD37" i="44"/>
  <c r="BE37" i="44"/>
  <c r="H36" i="44"/>
  <c r="T37" i="44"/>
  <c r="AZ37" i="44"/>
  <c r="AU151" i="44"/>
  <c r="AY151" i="44"/>
  <c r="BC151" i="44"/>
  <c r="AD143" i="57"/>
  <c r="AP143" i="57"/>
  <c r="Q143" i="57"/>
  <c r="AY143" i="57"/>
  <c r="AG13" i="53"/>
  <c r="BF13" i="53"/>
  <c r="AE13" i="53"/>
  <c r="AB13" i="53"/>
  <c r="K13" i="53"/>
  <c r="T13" i="53"/>
  <c r="AS13" i="53"/>
  <c r="AT13" i="53"/>
  <c r="N13" i="53"/>
  <c r="AO13" i="53"/>
  <c r="P13" i="53"/>
  <c r="BA13" i="53"/>
  <c r="AI13" i="53"/>
  <c r="AC13" i="53"/>
  <c r="AJ13" i="53"/>
  <c r="R13" i="53"/>
  <c r="L13" i="53"/>
  <c r="AA13" i="53"/>
  <c r="H12" i="53"/>
  <c r="X13" i="53"/>
  <c r="AR13" i="53"/>
  <c r="AV13" i="53"/>
  <c r="O13" i="53"/>
  <c r="AN13" i="53"/>
  <c r="W13" i="53"/>
  <c r="J13" i="53"/>
  <c r="S13" i="53"/>
  <c r="AM13" i="53"/>
  <c r="AX13" i="53"/>
  <c r="BB13" i="53"/>
  <c r="BD13" i="53"/>
  <c r="AF13" i="53"/>
  <c r="AK13" i="53"/>
  <c r="BE13" i="53"/>
  <c r="AZ13" i="53"/>
  <c r="AW13" i="53"/>
  <c r="V13" i="53"/>
  <c r="H13" i="24"/>
  <c r="AT110" i="44"/>
  <c r="T110" i="44"/>
  <c r="AS110" i="44"/>
  <c r="BA110" i="44"/>
  <c r="AG110" i="44"/>
  <c r="BE110" i="44"/>
  <c r="AI110" i="44"/>
  <c r="AE110" i="44"/>
  <c r="S110" i="44"/>
  <c r="AJ110" i="44"/>
  <c r="BB110" i="44"/>
  <c r="O110" i="44"/>
  <c r="R110" i="44"/>
  <c r="V110" i="44"/>
  <c r="AO110" i="44"/>
  <c r="P110" i="44"/>
  <c r="AZ110" i="44"/>
  <c r="AM110" i="44"/>
  <c r="L110" i="44"/>
  <c r="AV110" i="44"/>
  <c r="BF110" i="44"/>
  <c r="K110" i="44"/>
  <c r="AK110" i="44"/>
  <c r="AA110" i="44"/>
  <c r="N110" i="44"/>
  <c r="AW110" i="44"/>
  <c r="AN110" i="44"/>
  <c r="AX110" i="44"/>
  <c r="J110" i="44"/>
  <c r="AC110" i="44"/>
  <c r="AF110" i="44"/>
  <c r="AB110" i="44"/>
  <c r="X110" i="44"/>
  <c r="BD110" i="44"/>
  <c r="AR110" i="44"/>
  <c r="W110" i="44"/>
  <c r="AJ110" i="53"/>
  <c r="AM110" i="53"/>
  <c r="BD110" i="53"/>
  <c r="N110" i="53"/>
  <c r="S110" i="53"/>
  <c r="AI110" i="53"/>
  <c r="AX110" i="53"/>
  <c r="BE110" i="53"/>
  <c r="X110" i="53"/>
  <c r="AA110" i="53"/>
  <c r="AR110" i="53"/>
  <c r="AS110" i="53"/>
  <c r="R110" i="53"/>
  <c r="AF110" i="53"/>
  <c r="AK110" i="53"/>
  <c r="BB110" i="53"/>
  <c r="L110" i="53"/>
  <c r="O110" i="53"/>
  <c r="AV110" i="53"/>
  <c r="V110" i="53"/>
  <c r="AO110" i="53"/>
  <c r="P110" i="53"/>
  <c r="AB110" i="53"/>
  <c r="AZ110" i="53"/>
  <c r="K110" i="53"/>
  <c r="AT110" i="53"/>
  <c r="T110" i="53"/>
  <c r="J110" i="53"/>
  <c r="AW110" i="53"/>
  <c r="AC110" i="53"/>
  <c r="AN110" i="53"/>
  <c r="W110" i="53"/>
  <c r="AG110" i="53"/>
  <c r="BA110" i="53"/>
  <c r="AE110" i="53"/>
  <c r="BF110" i="53"/>
  <c r="AH52" i="32"/>
  <c r="U52" i="32"/>
  <c r="AP52" i="32"/>
  <c r="AE39" i="44"/>
  <c r="BD39" i="44"/>
  <c r="AN39" i="44"/>
  <c r="AX39" i="44"/>
  <c r="X39" i="44"/>
  <c r="AS39" i="44"/>
  <c r="J39" i="44"/>
  <c r="AK39" i="44"/>
  <c r="O39" i="44"/>
  <c r="AM39" i="44"/>
  <c r="S39" i="44"/>
  <c r="AG39" i="44"/>
  <c r="BF39" i="44"/>
  <c r="AB39" i="44"/>
  <c r="AR39" i="44"/>
  <c r="R39" i="44"/>
  <c r="AW39" i="44"/>
  <c r="L39" i="44"/>
  <c r="AJ39" i="44"/>
  <c r="V39" i="44"/>
  <c r="P39" i="44"/>
  <c r="K39" i="44"/>
  <c r="BB39" i="44"/>
  <c r="BA39" i="44"/>
  <c r="AO39" i="44"/>
  <c r="AA39" i="44"/>
  <c r="AF39" i="44"/>
  <c r="T39" i="44"/>
  <c r="N39" i="44"/>
  <c r="Q39" i="44" s="1"/>
  <c r="AZ39" i="44"/>
  <c r="W39" i="44"/>
  <c r="AV39" i="44"/>
  <c r="BE39" i="44"/>
  <c r="AC39" i="44"/>
  <c r="AT39" i="44"/>
  <c r="AI39" i="44"/>
  <c r="BE39" i="32"/>
  <c r="AV39" i="32"/>
  <c r="BB39" i="32"/>
  <c r="J39" i="32"/>
  <c r="AA39" i="32"/>
  <c r="AG39" i="32"/>
  <c r="AM39" i="32"/>
  <c r="AW39" i="32"/>
  <c r="AR39" i="32"/>
  <c r="S39" i="32"/>
  <c r="AC39" i="32"/>
  <c r="W39" i="32"/>
  <c r="AN39" i="32"/>
  <c r="AE39" i="32"/>
  <c r="AK39" i="32"/>
  <c r="AS39" i="32"/>
  <c r="AJ39" i="32"/>
  <c r="AX39" i="32"/>
  <c r="BF39" i="32"/>
  <c r="AB39" i="32"/>
  <c r="BA39" i="32"/>
  <c r="AZ39" i="32"/>
  <c r="N39" i="32"/>
  <c r="K39" i="32"/>
  <c r="P39" i="32"/>
  <c r="V39" i="32"/>
  <c r="O39" i="32"/>
  <c r="AF39" i="32"/>
  <c r="X39" i="32"/>
  <c r="AI39" i="32"/>
  <c r="BD39" i="32"/>
  <c r="L39" i="32"/>
  <c r="R39" i="32"/>
  <c r="T39" i="32"/>
  <c r="AO39" i="32"/>
  <c r="AT39" i="32"/>
  <c r="AC107" i="53"/>
  <c r="BD107" i="53"/>
  <c r="AB107" i="53"/>
  <c r="BE107" i="53"/>
  <c r="P107" i="53"/>
  <c r="AR107" i="53"/>
  <c r="R107" i="53"/>
  <c r="AM107" i="53"/>
  <c r="S107" i="53"/>
  <c r="AK107" i="53"/>
  <c r="O107" i="53"/>
  <c r="AA107" i="53"/>
  <c r="AX107" i="53"/>
  <c r="AN107" i="53"/>
  <c r="AZ107" i="53"/>
  <c r="X107" i="53"/>
  <c r="AW107" i="53"/>
  <c r="N107" i="53"/>
  <c r="AV107" i="53"/>
  <c r="AO107" i="53"/>
  <c r="AS107" i="53"/>
  <c r="AE107" i="53"/>
  <c r="L107" i="53"/>
  <c r="K107" i="53"/>
  <c r="BF107" i="53"/>
  <c r="AT107" i="53"/>
  <c r="BA107" i="53"/>
  <c r="AG107" i="53"/>
  <c r="T107" i="53"/>
  <c r="AJ107" i="53"/>
  <c r="AF107" i="53"/>
  <c r="BB107" i="53"/>
  <c r="V107" i="53"/>
  <c r="W107" i="53"/>
  <c r="AI107" i="53"/>
  <c r="J107" i="53"/>
  <c r="AX48" i="44"/>
  <c r="X48" i="44"/>
  <c r="BA48" i="44"/>
  <c r="AZ48" i="44"/>
  <c r="AC48" i="44"/>
  <c r="AW48" i="44"/>
  <c r="AJ48" i="44"/>
  <c r="S48" i="44"/>
  <c r="R48" i="44"/>
  <c r="AN48" i="44"/>
  <c r="BF48" i="44"/>
  <c r="W48" i="44"/>
  <c r="V48" i="44"/>
  <c r="J48" i="44"/>
  <c r="AK48" i="44"/>
  <c r="L48" i="44"/>
  <c r="AM48" i="44"/>
  <c r="AA48" i="44"/>
  <c r="AO48" i="44"/>
  <c r="AV48" i="44"/>
  <c r="AF48" i="44"/>
  <c r="O48" i="44"/>
  <c r="AS48" i="44"/>
  <c r="BE48" i="44"/>
  <c r="AB48" i="44"/>
  <c r="AT48" i="44"/>
  <c r="BD48" i="44"/>
  <c r="P48" i="44"/>
  <c r="BB48" i="44"/>
  <c r="AI48" i="44"/>
  <c r="AE48" i="44"/>
  <c r="T48" i="44"/>
  <c r="N48" i="44"/>
  <c r="AG48" i="44"/>
  <c r="K48" i="44"/>
  <c r="AR48" i="44"/>
  <c r="J48" i="45"/>
  <c r="S48" i="45"/>
  <c r="AW48" i="45"/>
  <c r="AZ48" i="45"/>
  <c r="AC48" i="45"/>
  <c r="AI48" i="45"/>
  <c r="T48" i="45"/>
  <c r="AF48" i="45"/>
  <c r="AM48" i="45"/>
  <c r="AA48" i="45"/>
  <c r="AJ48" i="45"/>
  <c r="V48" i="45"/>
  <c r="AE48" i="45"/>
  <c r="AO48" i="45"/>
  <c r="AR48" i="45"/>
  <c r="BA48" i="45"/>
  <c r="O48" i="45"/>
  <c r="R48" i="45"/>
  <c r="AT48" i="45"/>
  <c r="W48" i="45"/>
  <c r="P48" i="45"/>
  <c r="AG48" i="45"/>
  <c r="AS48" i="45"/>
  <c r="N48" i="45"/>
  <c r="AN48" i="45"/>
  <c r="BD48" i="45"/>
  <c r="BF48" i="45"/>
  <c r="AX48" i="45"/>
  <c r="AB48" i="45"/>
  <c r="BE48" i="45"/>
  <c r="BB48" i="45"/>
  <c r="AK48" i="45"/>
  <c r="K48" i="45"/>
  <c r="L48" i="45"/>
  <c r="X48" i="45"/>
  <c r="AV48" i="45"/>
  <c r="R278" i="20"/>
  <c r="S278" i="20" s="1"/>
  <c r="Q52" i="32"/>
  <c r="M52" i="32"/>
  <c r="AM221" i="75"/>
  <c r="AI221" i="75"/>
  <c r="AO221" i="75"/>
  <c r="AW221" i="75"/>
  <c r="AN221" i="75"/>
  <c r="AJ221" i="75"/>
  <c r="T221" i="75"/>
  <c r="J221" i="75"/>
  <c r="AZ221" i="75"/>
  <c r="S221" i="75"/>
  <c r="W221" i="75"/>
  <c r="P221" i="75"/>
  <c r="AT221" i="75"/>
  <c r="AA221" i="75"/>
  <c r="O221" i="75"/>
  <c r="V221" i="75"/>
  <c r="BB221" i="75"/>
  <c r="BF221" i="75"/>
  <c r="BA221" i="75"/>
  <c r="AS221" i="75"/>
  <c r="BE221" i="75"/>
  <c r="AK221" i="75"/>
  <c r="AX221" i="75"/>
  <c r="AV221" i="75"/>
  <c r="AF221" i="75"/>
  <c r="R221" i="75"/>
  <c r="K221" i="75"/>
  <c r="AC221" i="75"/>
  <c r="N221" i="75"/>
  <c r="BD221" i="75"/>
  <c r="AB221" i="75"/>
  <c r="AE221" i="75"/>
  <c r="AG221" i="75"/>
  <c r="X221" i="75"/>
  <c r="L221" i="75"/>
  <c r="AR221" i="75"/>
  <c r="AO39" i="45"/>
  <c r="P39" i="45"/>
  <c r="AK39" i="45"/>
  <c r="BD39" i="45"/>
  <c r="S39" i="45"/>
  <c r="BB39" i="45"/>
  <c r="O39" i="45"/>
  <c r="AI39" i="45"/>
  <c r="J39" i="45"/>
  <c r="AX39" i="45"/>
  <c r="X39" i="45"/>
  <c r="AE39" i="45"/>
  <c r="BA39" i="45"/>
  <c r="AF39" i="45"/>
  <c r="AW39" i="45"/>
  <c r="AB39" i="45"/>
  <c r="AR39" i="45"/>
  <c r="R39" i="45"/>
  <c r="AN39" i="45"/>
  <c r="AJ39" i="45"/>
  <c r="V39" i="45"/>
  <c r="T39" i="45"/>
  <c r="AS39" i="45"/>
  <c r="BF39" i="45"/>
  <c r="AM39" i="45"/>
  <c r="AG39" i="45"/>
  <c r="AC39" i="45"/>
  <c r="K39" i="45"/>
  <c r="N39" i="45"/>
  <c r="AZ39" i="45"/>
  <c r="W39" i="45"/>
  <c r="AV39" i="45"/>
  <c r="BE39" i="45"/>
  <c r="AT39" i="45"/>
  <c r="L39" i="45"/>
  <c r="AA39" i="45"/>
  <c r="AA39" i="57"/>
  <c r="AZ39" i="57"/>
  <c r="AF39" i="57"/>
  <c r="AT39" i="57"/>
  <c r="O39" i="57"/>
  <c r="BA39" i="57"/>
  <c r="V39" i="57"/>
  <c r="AO39" i="57"/>
  <c r="P39" i="57"/>
  <c r="AI39" i="57"/>
  <c r="J39" i="57"/>
  <c r="AC39" i="57"/>
  <c r="BB39" i="57"/>
  <c r="AJ39" i="57"/>
  <c r="AV39" i="57"/>
  <c r="S39" i="57"/>
  <c r="BE39" i="57"/>
  <c r="X39" i="57"/>
  <c r="AR39" i="57"/>
  <c r="AW39" i="57"/>
  <c r="AM39" i="57"/>
  <c r="AG39" i="57"/>
  <c r="R39" i="57"/>
  <c r="L39" i="57"/>
  <c r="BD39" i="57"/>
  <c r="AX39" i="57"/>
  <c r="AK39" i="57"/>
  <c r="AN39" i="57"/>
  <c r="AE39" i="57"/>
  <c r="K39" i="57"/>
  <c r="AB39" i="57"/>
  <c r="T39" i="57"/>
  <c r="BF39" i="57"/>
  <c r="AS39" i="57"/>
  <c r="W39" i="57"/>
  <c r="N39" i="57"/>
  <c r="AK39" i="75"/>
  <c r="AI39" i="75"/>
  <c r="AO39" i="75"/>
  <c r="AM39" i="75"/>
  <c r="AN39" i="75"/>
  <c r="AF39" i="75"/>
  <c r="R39" i="75"/>
  <c r="N39" i="75"/>
  <c r="V39" i="75"/>
  <c r="K39" i="75"/>
  <c r="S39" i="75"/>
  <c r="L39" i="75"/>
  <c r="AR39" i="75"/>
  <c r="AC39" i="75"/>
  <c r="AG39" i="75"/>
  <c r="AE39" i="75"/>
  <c r="X39" i="75"/>
  <c r="J39" i="75"/>
  <c r="AJ39" i="75"/>
  <c r="BF39" i="75"/>
  <c r="AW39" i="75"/>
  <c r="AS39" i="75"/>
  <c r="BE39" i="75"/>
  <c r="BA39" i="75"/>
  <c r="AX39" i="75"/>
  <c r="AT39" i="75"/>
  <c r="AB39" i="75"/>
  <c r="BD39" i="75"/>
  <c r="O39" i="75"/>
  <c r="W39" i="75"/>
  <c r="P39" i="75"/>
  <c r="BB39" i="75"/>
  <c r="AV39" i="75"/>
  <c r="AY39" i="75" s="1"/>
  <c r="AA39" i="75"/>
  <c r="T39" i="75"/>
  <c r="AZ39" i="75"/>
  <c r="BC39" i="75" s="1"/>
  <c r="AE107" i="58"/>
  <c r="AW107" i="58"/>
  <c r="AB107" i="58"/>
  <c r="AZ107" i="58"/>
  <c r="L107" i="58"/>
  <c r="AX107" i="58"/>
  <c r="V107" i="58"/>
  <c r="AM107" i="58"/>
  <c r="S107" i="58"/>
  <c r="AK107" i="58"/>
  <c r="O107" i="58"/>
  <c r="AA107" i="58"/>
  <c r="AS107" i="58"/>
  <c r="AN107" i="58"/>
  <c r="BF107" i="58"/>
  <c r="X107" i="58"/>
  <c r="AV107" i="58"/>
  <c r="R107" i="58"/>
  <c r="AF107" i="58"/>
  <c r="P107" i="58"/>
  <c r="J107" i="58"/>
  <c r="W107" i="58"/>
  <c r="BA107" i="58"/>
  <c r="AT107" i="58"/>
  <c r="AG107" i="58"/>
  <c r="AI107" i="58"/>
  <c r="AJ107" i="58"/>
  <c r="T107" i="58"/>
  <c r="N107" i="58"/>
  <c r="BE107" i="58"/>
  <c r="BD107" i="58"/>
  <c r="BB107" i="58"/>
  <c r="AR107" i="58"/>
  <c r="AC107" i="58"/>
  <c r="K107" i="58"/>
  <c r="AO107" i="58"/>
  <c r="H105" i="58"/>
  <c r="AK107" i="32"/>
  <c r="BD107" i="32"/>
  <c r="AC107" i="32"/>
  <c r="BA107" i="32"/>
  <c r="AX107" i="32"/>
  <c r="AT107" i="32"/>
  <c r="BF107" i="32"/>
  <c r="J107" i="32"/>
  <c r="T107" i="32"/>
  <c r="P107" i="32"/>
  <c r="AS107" i="32"/>
  <c r="W107" i="32"/>
  <c r="AI107" i="32"/>
  <c r="AJ107" i="32"/>
  <c r="BE107" i="32"/>
  <c r="AR107" i="32"/>
  <c r="BB107" i="32"/>
  <c r="AN107" i="32"/>
  <c r="AV107" i="32"/>
  <c r="AZ107" i="32"/>
  <c r="S107" i="32"/>
  <c r="AO107" i="32"/>
  <c r="AW107" i="32"/>
  <c r="AE107" i="32"/>
  <c r="AM107" i="32"/>
  <c r="O107" i="32"/>
  <c r="V107" i="32"/>
  <c r="X107" i="32"/>
  <c r="AG107" i="32"/>
  <c r="N107" i="32"/>
  <c r="K107" i="32"/>
  <c r="R107" i="32"/>
  <c r="L107" i="32"/>
  <c r="AB107" i="32"/>
  <c r="AF107" i="32"/>
  <c r="AA107" i="32"/>
  <c r="H105" i="32"/>
  <c r="AY149" i="75"/>
  <c r="AU149" i="75"/>
  <c r="AG48" i="57"/>
  <c r="BE48" i="57"/>
  <c r="AJ48" i="57"/>
  <c r="BB48" i="57"/>
  <c r="T48" i="57"/>
  <c r="AT48" i="57"/>
  <c r="N48" i="57"/>
  <c r="AI48" i="57"/>
  <c r="K48" i="57"/>
  <c r="AO48" i="57"/>
  <c r="W48" i="57"/>
  <c r="AC48" i="57"/>
  <c r="BA48" i="57"/>
  <c r="AF48" i="57"/>
  <c r="BD48" i="57"/>
  <c r="P48" i="57"/>
  <c r="AR48" i="57"/>
  <c r="J48" i="57"/>
  <c r="AZ48" i="57"/>
  <c r="AK48" i="57"/>
  <c r="AE48" i="57"/>
  <c r="AB48" i="57"/>
  <c r="L48" i="57"/>
  <c r="BF48" i="57"/>
  <c r="AV48" i="57"/>
  <c r="AM48" i="57"/>
  <c r="AA48" i="57"/>
  <c r="AN48" i="57"/>
  <c r="R48" i="57"/>
  <c r="AS48" i="57"/>
  <c r="V48" i="57"/>
  <c r="AW48" i="57"/>
  <c r="O48" i="57"/>
  <c r="AX48" i="57"/>
  <c r="X48" i="57"/>
  <c r="S48" i="57"/>
  <c r="BA48" i="32"/>
  <c r="L48" i="32"/>
  <c r="AF48" i="32"/>
  <c r="AK48" i="32"/>
  <c r="N48" i="32"/>
  <c r="AE48" i="32"/>
  <c r="AB48" i="32"/>
  <c r="BF48" i="32"/>
  <c r="AX48" i="32"/>
  <c r="AM48" i="32"/>
  <c r="AN48" i="32"/>
  <c r="BD48" i="32"/>
  <c r="BB48" i="32"/>
  <c r="T48" i="32"/>
  <c r="AI48" i="32"/>
  <c r="BE48" i="32"/>
  <c r="AZ48" i="32"/>
  <c r="BC48" i="32" s="1"/>
  <c r="P48" i="32"/>
  <c r="AV48" i="32"/>
  <c r="AS48" i="32"/>
  <c r="O48" i="32"/>
  <c r="AW48" i="32"/>
  <c r="S48" i="32"/>
  <c r="J48" i="32"/>
  <c r="AC48" i="32"/>
  <c r="AA48" i="32"/>
  <c r="X48" i="32"/>
  <c r="V48" i="32"/>
  <c r="AR48" i="32"/>
  <c r="AO48" i="32"/>
  <c r="K48" i="32"/>
  <c r="AT48" i="32"/>
  <c r="R48" i="32"/>
  <c r="W48" i="32"/>
  <c r="AJ48" i="32"/>
  <c r="AG48" i="32"/>
  <c r="P44" i="24"/>
  <c r="Q45" i="24"/>
  <c r="R45" i="24" s="1"/>
  <c r="AD52" i="32"/>
  <c r="AY52" i="32"/>
  <c r="Y52" i="32"/>
  <c r="AN39" i="56"/>
  <c r="W39" i="56"/>
  <c r="AJ39" i="56"/>
  <c r="S39" i="56"/>
  <c r="AC39" i="56"/>
  <c r="BB39" i="56"/>
  <c r="AA39" i="56"/>
  <c r="AZ39" i="56"/>
  <c r="J39" i="56"/>
  <c r="AX39" i="56"/>
  <c r="X39" i="56"/>
  <c r="AV39" i="56"/>
  <c r="T39" i="56"/>
  <c r="AK39" i="56"/>
  <c r="AW39" i="56"/>
  <c r="AI39" i="56"/>
  <c r="AS39" i="56"/>
  <c r="R39" i="56"/>
  <c r="BF39" i="56"/>
  <c r="BD39" i="56"/>
  <c r="AF39" i="56"/>
  <c r="AB39" i="56"/>
  <c r="BE39" i="56"/>
  <c r="BA39" i="56"/>
  <c r="AT39" i="56"/>
  <c r="AR39" i="56"/>
  <c r="AG39" i="56"/>
  <c r="N39" i="56"/>
  <c r="K39" i="56"/>
  <c r="AO39" i="56"/>
  <c r="V39" i="56"/>
  <c r="L39" i="56"/>
  <c r="O39" i="56"/>
  <c r="AE39" i="56"/>
  <c r="AM39" i="56"/>
  <c r="P39" i="56"/>
  <c r="AG39" i="58"/>
  <c r="BE39" i="58"/>
  <c r="AJ39" i="58"/>
  <c r="BD39" i="58"/>
  <c r="T39" i="58"/>
  <c r="AT39" i="58"/>
  <c r="N39" i="58"/>
  <c r="AI39" i="58"/>
  <c r="K39" i="58"/>
  <c r="AO39" i="58"/>
  <c r="W39" i="58"/>
  <c r="AE39" i="58"/>
  <c r="BA39" i="58"/>
  <c r="AF39" i="58"/>
  <c r="BB39" i="58"/>
  <c r="P39" i="58"/>
  <c r="AR39" i="58"/>
  <c r="J39" i="58"/>
  <c r="BF39" i="58"/>
  <c r="AV39" i="58"/>
  <c r="AK39" i="58"/>
  <c r="AA39" i="58"/>
  <c r="V39" i="58"/>
  <c r="S39" i="58"/>
  <c r="AW39" i="58"/>
  <c r="AZ39" i="58"/>
  <c r="AX39" i="58"/>
  <c r="AC39" i="58"/>
  <c r="L39" i="58"/>
  <c r="AM39" i="58"/>
  <c r="R39" i="58"/>
  <c r="X39" i="58"/>
  <c r="O39" i="58"/>
  <c r="AB39" i="58"/>
  <c r="AN39" i="58"/>
  <c r="AS39" i="58"/>
  <c r="AM107" i="45"/>
  <c r="BE107" i="45"/>
  <c r="AJ107" i="45"/>
  <c r="BD107" i="45"/>
  <c r="S107" i="45"/>
  <c r="AT107" i="45"/>
  <c r="T107" i="45"/>
  <c r="AC107" i="45"/>
  <c r="J107" i="45"/>
  <c r="AO107" i="45"/>
  <c r="P107" i="45"/>
  <c r="AI107" i="45"/>
  <c r="BA107" i="45"/>
  <c r="AF107" i="45"/>
  <c r="BB107" i="45"/>
  <c r="O107" i="45"/>
  <c r="AR107" i="45"/>
  <c r="R107" i="45"/>
  <c r="AN107" i="45"/>
  <c r="W107" i="45"/>
  <c r="V107" i="45"/>
  <c r="L107" i="45"/>
  <c r="AS107" i="45"/>
  <c r="AX107" i="45"/>
  <c r="AK107" i="45"/>
  <c r="AE107" i="45"/>
  <c r="AB107" i="45"/>
  <c r="K107" i="45"/>
  <c r="N107" i="45"/>
  <c r="AZ107" i="45"/>
  <c r="X107" i="45"/>
  <c r="AV107" i="45"/>
  <c r="BF107" i="45"/>
  <c r="AG107" i="45"/>
  <c r="AW107" i="45"/>
  <c r="AA107" i="45"/>
  <c r="H105" i="45"/>
  <c r="AG107" i="44"/>
  <c r="K107" i="44"/>
  <c r="AJ107" i="44"/>
  <c r="AT107" i="44"/>
  <c r="T107" i="44"/>
  <c r="BA107" i="44"/>
  <c r="N107" i="44"/>
  <c r="AI107" i="44"/>
  <c r="BF107" i="44"/>
  <c r="AS107" i="44"/>
  <c r="J107" i="44"/>
  <c r="AE107" i="44"/>
  <c r="BB107" i="44"/>
  <c r="AF107" i="44"/>
  <c r="AV107" i="44"/>
  <c r="V107" i="44"/>
  <c r="AO107" i="44"/>
  <c r="W107" i="44"/>
  <c r="AZ107" i="44"/>
  <c r="AW107" i="44"/>
  <c r="AM107" i="44"/>
  <c r="AA107" i="44"/>
  <c r="R107" i="44"/>
  <c r="O107" i="44"/>
  <c r="BD107" i="44"/>
  <c r="BE107" i="44"/>
  <c r="AK107" i="44"/>
  <c r="AB107" i="44"/>
  <c r="AR107" i="44"/>
  <c r="P107" i="44"/>
  <c r="X107" i="44"/>
  <c r="AN107" i="44"/>
  <c r="L107" i="44"/>
  <c r="AX107" i="44"/>
  <c r="AC107" i="44"/>
  <c r="S107" i="44"/>
  <c r="H105" i="44"/>
  <c r="AG107" i="75"/>
  <c r="AE107" i="75"/>
  <c r="AC107" i="75"/>
  <c r="AA107" i="75"/>
  <c r="X107" i="75"/>
  <c r="V107" i="75"/>
  <c r="L107" i="75"/>
  <c r="BB107" i="75"/>
  <c r="AR107" i="75"/>
  <c r="BE107" i="75"/>
  <c r="AW107" i="75"/>
  <c r="AX107" i="75"/>
  <c r="AF107" i="75"/>
  <c r="R107" i="75"/>
  <c r="S107" i="75"/>
  <c r="K107" i="75"/>
  <c r="N107" i="75"/>
  <c r="BD107" i="75"/>
  <c r="AB107" i="75"/>
  <c r="AO107" i="75"/>
  <c r="AM107" i="75"/>
  <c r="AK107" i="75"/>
  <c r="AI107" i="75"/>
  <c r="AN107" i="75"/>
  <c r="AJ107" i="75"/>
  <c r="T107" i="75"/>
  <c r="J107" i="75"/>
  <c r="AZ107" i="75"/>
  <c r="BF107" i="75"/>
  <c r="BA107" i="75"/>
  <c r="AS107" i="75"/>
  <c r="AV107" i="75"/>
  <c r="W107" i="75"/>
  <c r="O107" i="75"/>
  <c r="P107" i="75"/>
  <c r="AT107" i="75"/>
  <c r="H105" i="75"/>
  <c r="AD149" i="75"/>
  <c r="Y149" i="75"/>
  <c r="AA48" i="58"/>
  <c r="AZ48" i="58"/>
  <c r="AF48" i="58"/>
  <c r="AT48" i="58"/>
  <c r="O48" i="58"/>
  <c r="BA48" i="58"/>
  <c r="V48" i="58"/>
  <c r="AO48" i="58"/>
  <c r="P48" i="58"/>
  <c r="AI48" i="58"/>
  <c r="J48" i="58"/>
  <c r="AC48" i="58"/>
  <c r="BB48" i="58"/>
  <c r="AJ48" i="58"/>
  <c r="AV48" i="58"/>
  <c r="S48" i="58"/>
  <c r="BE48" i="58"/>
  <c r="X48" i="58"/>
  <c r="R48" i="58"/>
  <c r="L48" i="58"/>
  <c r="BD48" i="58"/>
  <c r="AX48" i="58"/>
  <c r="AB48" i="58"/>
  <c r="K48" i="58"/>
  <c r="T48" i="58"/>
  <c r="N48" i="58"/>
  <c r="BF48" i="58"/>
  <c r="AW48" i="58"/>
  <c r="AG48" i="58"/>
  <c r="AS48" i="58"/>
  <c r="AE48" i="58"/>
  <c r="W48" i="58"/>
  <c r="AM48" i="58"/>
  <c r="AN48" i="58"/>
  <c r="AR48" i="58"/>
  <c r="AK48" i="58"/>
  <c r="AZ48" i="53"/>
  <c r="X48" i="53"/>
  <c r="AV48" i="53"/>
  <c r="T48" i="53"/>
  <c r="AE48" i="53"/>
  <c r="AW48" i="53"/>
  <c r="AA48" i="53"/>
  <c r="AS48" i="53"/>
  <c r="R48" i="53"/>
  <c r="AN48" i="53"/>
  <c r="BF48" i="53"/>
  <c r="AJ48" i="53"/>
  <c r="BB48" i="53"/>
  <c r="N48" i="53"/>
  <c r="AM48" i="53"/>
  <c r="O48" i="53"/>
  <c r="AI48" i="53"/>
  <c r="K48" i="53"/>
  <c r="W48" i="53"/>
  <c r="S48" i="53"/>
  <c r="BD48" i="53"/>
  <c r="AX48" i="53"/>
  <c r="AG48" i="53"/>
  <c r="AC48" i="53"/>
  <c r="V48" i="53"/>
  <c r="P48" i="53"/>
  <c r="L48" i="53"/>
  <c r="AK48" i="53"/>
  <c r="AB48" i="53"/>
  <c r="AF48" i="53"/>
  <c r="BA48" i="53"/>
  <c r="AR48" i="53"/>
  <c r="AO48" i="53"/>
  <c r="J48" i="53"/>
  <c r="BE48" i="53"/>
  <c r="AT48" i="53"/>
  <c r="O48" i="75"/>
  <c r="K48" i="75"/>
  <c r="W48" i="75"/>
  <c r="S48" i="75"/>
  <c r="N48" i="75"/>
  <c r="BD48" i="75"/>
  <c r="AR48" i="75"/>
  <c r="AX48" i="75"/>
  <c r="BB48" i="75"/>
  <c r="AI48" i="75"/>
  <c r="AM48" i="75"/>
  <c r="R48" i="75"/>
  <c r="AF48" i="75"/>
  <c r="BF48" i="75"/>
  <c r="AS48" i="75"/>
  <c r="BA48" i="75"/>
  <c r="AB48" i="75"/>
  <c r="AC48" i="75"/>
  <c r="AA48" i="75"/>
  <c r="AG48" i="75"/>
  <c r="AE48" i="75"/>
  <c r="V48" i="75"/>
  <c r="J48" i="75"/>
  <c r="P48" i="75"/>
  <c r="AT48" i="75"/>
  <c r="L48" i="75"/>
  <c r="AK48" i="75"/>
  <c r="AO48" i="75"/>
  <c r="AJ48" i="75"/>
  <c r="X48" i="75"/>
  <c r="AZ48" i="75"/>
  <c r="AW48" i="75"/>
  <c r="BE48" i="75"/>
  <c r="AV48" i="75"/>
  <c r="AN48" i="75"/>
  <c r="T48" i="75"/>
  <c r="BH186" i="32"/>
  <c r="BC138" i="53"/>
  <c r="U196" i="58"/>
  <c r="Y196" i="58"/>
  <c r="BC196" i="58"/>
  <c r="AP362" i="75"/>
  <c r="BG362" i="75"/>
  <c r="Q362" i="75"/>
  <c r="AH282" i="75"/>
  <c r="Y164" i="58"/>
  <c r="AP164" i="58"/>
  <c r="AP79" i="57"/>
  <c r="AY101" i="32"/>
  <c r="BG283" i="75"/>
  <c r="BG228" i="75"/>
  <c r="AU192" i="45"/>
  <c r="AD352" i="75"/>
  <c r="U188" i="45"/>
  <c r="AH188" i="45"/>
  <c r="AP196" i="53"/>
  <c r="P18" i="63"/>
  <c r="P19" i="63"/>
  <c r="P12" i="63"/>
  <c r="P25" i="63"/>
  <c r="P21" i="63"/>
  <c r="P23" i="63"/>
  <c r="P24" i="63"/>
  <c r="O33" i="63"/>
  <c r="P20" i="63"/>
  <c r="AS329" i="75"/>
  <c r="AI329" i="75"/>
  <c r="AA329" i="75"/>
  <c r="K329" i="75"/>
  <c r="AZ329" i="75"/>
  <c r="AR329" i="75"/>
  <c r="AB329" i="75"/>
  <c r="R329" i="75"/>
  <c r="J329" i="75"/>
  <c r="AW329" i="75"/>
  <c r="AK329" i="75"/>
  <c r="AC329" i="75"/>
  <c r="O329" i="75"/>
  <c r="BB329" i="75"/>
  <c r="AT329" i="75"/>
  <c r="AF329" i="75"/>
  <c r="T329" i="75"/>
  <c r="L329" i="75"/>
  <c r="BA329" i="75"/>
  <c r="AM329" i="75"/>
  <c r="AE329" i="75"/>
  <c r="S329" i="75"/>
  <c r="BD329" i="75"/>
  <c r="AV329" i="75"/>
  <c r="AJ329" i="75"/>
  <c r="V329" i="75"/>
  <c r="N329" i="75"/>
  <c r="BE329" i="75"/>
  <c r="AO329" i="75"/>
  <c r="AG329" i="75"/>
  <c r="W329" i="75"/>
  <c r="BF329" i="75"/>
  <c r="AX329" i="75"/>
  <c r="AN329" i="75"/>
  <c r="X329" i="75"/>
  <c r="P329" i="75"/>
  <c r="BF336" i="75"/>
  <c r="AX336" i="75"/>
  <c r="AN336" i="75"/>
  <c r="X336" i="75"/>
  <c r="P336" i="75"/>
  <c r="BE336" i="75"/>
  <c r="AO336" i="75"/>
  <c r="AG336" i="75"/>
  <c r="W336" i="75"/>
  <c r="AZ336" i="75"/>
  <c r="AR336" i="75"/>
  <c r="AB336" i="75"/>
  <c r="R336" i="75"/>
  <c r="J336" i="75"/>
  <c r="AS336" i="75"/>
  <c r="AI336" i="75"/>
  <c r="AA336" i="75"/>
  <c r="K336" i="75"/>
  <c r="BB336" i="75"/>
  <c r="AT336" i="75"/>
  <c r="AF336" i="75"/>
  <c r="T336" i="75"/>
  <c r="L336" i="75"/>
  <c r="AW336" i="75"/>
  <c r="AK336" i="75"/>
  <c r="AC336" i="75"/>
  <c r="O336" i="75"/>
  <c r="BD336" i="75"/>
  <c r="AV336" i="75"/>
  <c r="AJ336" i="75"/>
  <c r="V336" i="75"/>
  <c r="N336" i="75"/>
  <c r="BA336" i="75"/>
  <c r="AM336" i="75"/>
  <c r="AE336" i="75"/>
  <c r="S336" i="75"/>
  <c r="BF328" i="75"/>
  <c r="AX328" i="75"/>
  <c r="AN328" i="75"/>
  <c r="X328" i="75"/>
  <c r="P328" i="75"/>
  <c r="BE328" i="75"/>
  <c r="AO328" i="75"/>
  <c r="AG328" i="75"/>
  <c r="W328" i="75"/>
  <c r="AZ328" i="75"/>
  <c r="AR328" i="75"/>
  <c r="AB328" i="75"/>
  <c r="R328" i="75"/>
  <c r="J328" i="75"/>
  <c r="AS328" i="75"/>
  <c r="AI328" i="75"/>
  <c r="AA328" i="75"/>
  <c r="K328" i="75"/>
  <c r="BB328" i="75"/>
  <c r="AT328" i="75"/>
  <c r="AF328" i="75"/>
  <c r="T328" i="75"/>
  <c r="L328" i="75"/>
  <c r="AW328" i="75"/>
  <c r="AK328" i="75"/>
  <c r="AC328" i="75"/>
  <c r="O328" i="75"/>
  <c r="BD328" i="75"/>
  <c r="AV328" i="75"/>
  <c r="AJ328" i="75"/>
  <c r="V328" i="75"/>
  <c r="N328" i="75"/>
  <c r="BA328" i="75"/>
  <c r="AM328" i="75"/>
  <c r="AE328" i="75"/>
  <c r="S328" i="75"/>
  <c r="AI65" i="56"/>
  <c r="AS65" i="56"/>
  <c r="AC65" i="56"/>
  <c r="BB65" i="56"/>
  <c r="P65" i="56"/>
  <c r="AV65" i="56"/>
  <c r="R65" i="56"/>
  <c r="AN65" i="56"/>
  <c r="W65" i="56"/>
  <c r="H61" i="56"/>
  <c r="AA65" i="56"/>
  <c r="AZ65" i="56"/>
  <c r="L65" i="56"/>
  <c r="AT65" i="56"/>
  <c r="N65" i="56"/>
  <c r="AJ65" i="56"/>
  <c r="S65" i="56"/>
  <c r="AO65" i="56"/>
  <c r="BE65" i="56"/>
  <c r="AR65" i="56"/>
  <c r="J65" i="56"/>
  <c r="AF65" i="56"/>
  <c r="O65" i="56"/>
  <c r="AM65" i="56"/>
  <c r="BA65" i="56"/>
  <c r="AG65" i="56"/>
  <c r="BF65" i="56"/>
  <c r="X65" i="56"/>
  <c r="AB65" i="56"/>
  <c r="K65" i="56"/>
  <c r="AK65" i="56"/>
  <c r="AW65" i="56"/>
  <c r="AE65" i="56"/>
  <c r="BD65" i="56"/>
  <c r="T65" i="56"/>
  <c r="AX65" i="56"/>
  <c r="V65" i="56"/>
  <c r="AI65" i="32"/>
  <c r="AC65" i="32"/>
  <c r="O65" i="32"/>
  <c r="V65" i="32"/>
  <c r="P65" i="32"/>
  <c r="AR65" i="32"/>
  <c r="AW65" i="32"/>
  <c r="AJ65" i="32"/>
  <c r="AO65" i="32"/>
  <c r="R65" i="32"/>
  <c r="L65" i="32"/>
  <c r="BD65" i="32"/>
  <c r="AX65" i="32"/>
  <c r="AB65" i="32"/>
  <c r="AK65" i="32"/>
  <c r="AE65" i="32"/>
  <c r="S65" i="32"/>
  <c r="X65" i="32"/>
  <c r="H61" i="32"/>
  <c r="AZ65" i="32"/>
  <c r="AT65" i="32"/>
  <c r="BA65" i="32"/>
  <c r="AN65" i="32"/>
  <c r="AA65" i="32"/>
  <c r="K65" i="32"/>
  <c r="T65" i="32"/>
  <c r="N65" i="32"/>
  <c r="BF65" i="32"/>
  <c r="AS65" i="32"/>
  <c r="AF65" i="32"/>
  <c r="AM65" i="32"/>
  <c r="AG65" i="32"/>
  <c r="W65" i="32"/>
  <c r="J65" i="32"/>
  <c r="BB65" i="32"/>
  <c r="AV65" i="32"/>
  <c r="BE65" i="32"/>
  <c r="BE65" i="75"/>
  <c r="L65" i="75"/>
  <c r="T65" i="75"/>
  <c r="AF65" i="75"/>
  <c r="AT65" i="75"/>
  <c r="BB65" i="75"/>
  <c r="J65" i="75"/>
  <c r="R65" i="75"/>
  <c r="AB65" i="75"/>
  <c r="AR65" i="75"/>
  <c r="AZ65" i="75"/>
  <c r="P65" i="75"/>
  <c r="X65" i="75"/>
  <c r="AN65" i="75"/>
  <c r="AX65" i="75"/>
  <c r="BF65" i="75"/>
  <c r="N65" i="75"/>
  <c r="V65" i="75"/>
  <c r="AJ65" i="75"/>
  <c r="AV65" i="75"/>
  <c r="BD65" i="75"/>
  <c r="S65" i="75"/>
  <c r="AE65" i="75"/>
  <c r="AM65" i="75"/>
  <c r="BA65" i="75"/>
  <c r="O65" i="75"/>
  <c r="AC65" i="75"/>
  <c r="AK65" i="75"/>
  <c r="AW65" i="75"/>
  <c r="K65" i="75"/>
  <c r="AA65" i="75"/>
  <c r="AI65" i="75"/>
  <c r="AS65" i="75"/>
  <c r="W65" i="75"/>
  <c r="AG65" i="75"/>
  <c r="AO65" i="75"/>
  <c r="H61" i="75"/>
  <c r="AP116" i="53"/>
  <c r="W185" i="57"/>
  <c r="W184" i="57" s="1"/>
  <c r="W185" i="53"/>
  <c r="W184" i="53" s="1"/>
  <c r="L185" i="53"/>
  <c r="L184" i="53" s="1"/>
  <c r="AX185" i="53"/>
  <c r="AX184" i="53" s="1"/>
  <c r="AU188" i="53"/>
  <c r="U192" i="56"/>
  <c r="AP192" i="56"/>
  <c r="AY196" i="56"/>
  <c r="AH196" i="56"/>
  <c r="Y283" i="75"/>
  <c r="AU283" i="75"/>
  <c r="AP352" i="75"/>
  <c r="BG352" i="75"/>
  <c r="K341" i="75"/>
  <c r="K340" i="75" s="1"/>
  <c r="AC341" i="75"/>
  <c r="AC340" i="75" s="1"/>
  <c r="AN341" i="75"/>
  <c r="AN340" i="75" s="1"/>
  <c r="BF334" i="75"/>
  <c r="AX334" i="75"/>
  <c r="AN334" i="75"/>
  <c r="X334" i="75"/>
  <c r="P334" i="75"/>
  <c r="BE334" i="75"/>
  <c r="AO334" i="75"/>
  <c r="AG334" i="75"/>
  <c r="W334" i="75"/>
  <c r="AZ334" i="75"/>
  <c r="AR334" i="75"/>
  <c r="AB334" i="75"/>
  <c r="R334" i="75"/>
  <c r="J334" i="75"/>
  <c r="AS334" i="75"/>
  <c r="AI334" i="75"/>
  <c r="AA334" i="75"/>
  <c r="K334" i="75"/>
  <c r="BB334" i="75"/>
  <c r="AT334" i="75"/>
  <c r="AF334" i="75"/>
  <c r="T334" i="75"/>
  <c r="L334" i="75"/>
  <c r="AW334" i="75"/>
  <c r="AK334" i="75"/>
  <c r="AC334" i="75"/>
  <c r="O334" i="75"/>
  <c r="BD334" i="75"/>
  <c r="AV334" i="75"/>
  <c r="AJ334" i="75"/>
  <c r="V334" i="75"/>
  <c r="N334" i="75"/>
  <c r="BA334" i="75"/>
  <c r="AM334" i="75"/>
  <c r="AE334" i="75"/>
  <c r="S334" i="75"/>
  <c r="AS325" i="75"/>
  <c r="AI325" i="75"/>
  <c r="AA325" i="75"/>
  <c r="K325" i="75"/>
  <c r="AZ325" i="75"/>
  <c r="AR325" i="75"/>
  <c r="AB325" i="75"/>
  <c r="R325" i="75"/>
  <c r="J325" i="75"/>
  <c r="AW325" i="75"/>
  <c r="AK325" i="75"/>
  <c r="AC325" i="75"/>
  <c r="O325" i="75"/>
  <c r="BB325" i="75"/>
  <c r="AT325" i="75"/>
  <c r="AF325" i="75"/>
  <c r="T325" i="75"/>
  <c r="L325" i="75"/>
  <c r="BA325" i="75"/>
  <c r="AM325" i="75"/>
  <c r="AE325" i="75"/>
  <c r="S325" i="75"/>
  <c r="BD325" i="75"/>
  <c r="AV325" i="75"/>
  <c r="AJ325" i="75"/>
  <c r="V325" i="75"/>
  <c r="N325" i="75"/>
  <c r="BE325" i="75"/>
  <c r="AO325" i="75"/>
  <c r="AG325" i="75"/>
  <c r="W325" i="75"/>
  <c r="BF325" i="75"/>
  <c r="AX325" i="75"/>
  <c r="AN325" i="75"/>
  <c r="X325" i="75"/>
  <c r="P325" i="75"/>
  <c r="AS339" i="75"/>
  <c r="AI339" i="75"/>
  <c r="AA339" i="75"/>
  <c r="K339" i="75"/>
  <c r="AZ339" i="75"/>
  <c r="AR339" i="75"/>
  <c r="AB339" i="75"/>
  <c r="R339" i="75"/>
  <c r="J339" i="75"/>
  <c r="AW339" i="75"/>
  <c r="AK339" i="75"/>
  <c r="AC339" i="75"/>
  <c r="O339" i="75"/>
  <c r="BB339" i="75"/>
  <c r="AT339" i="75"/>
  <c r="AF339" i="75"/>
  <c r="T339" i="75"/>
  <c r="L339" i="75"/>
  <c r="BA339" i="75"/>
  <c r="AM339" i="75"/>
  <c r="AE339" i="75"/>
  <c r="S339" i="75"/>
  <c r="BD339" i="75"/>
  <c r="AV339" i="75"/>
  <c r="AJ339" i="75"/>
  <c r="V339" i="75"/>
  <c r="N339" i="75"/>
  <c r="BE339" i="75"/>
  <c r="AO339" i="75"/>
  <c r="AG339" i="75"/>
  <c r="W339" i="75"/>
  <c r="BF339" i="75"/>
  <c r="AX339" i="75"/>
  <c r="AN339" i="75"/>
  <c r="X339" i="75"/>
  <c r="P339" i="75"/>
  <c r="BF330" i="75"/>
  <c r="AX330" i="75"/>
  <c r="AN330" i="75"/>
  <c r="X330" i="75"/>
  <c r="P330" i="75"/>
  <c r="BE330" i="75"/>
  <c r="AO330" i="75"/>
  <c r="AG330" i="75"/>
  <c r="W330" i="75"/>
  <c r="AZ330" i="75"/>
  <c r="AR330" i="75"/>
  <c r="AB330" i="75"/>
  <c r="R330" i="75"/>
  <c r="J330" i="75"/>
  <c r="AS330" i="75"/>
  <c r="AI330" i="75"/>
  <c r="AA330" i="75"/>
  <c r="K330" i="75"/>
  <c r="BB330" i="75"/>
  <c r="AT330" i="75"/>
  <c r="AF330" i="75"/>
  <c r="T330" i="75"/>
  <c r="L330" i="75"/>
  <c r="AW330" i="75"/>
  <c r="AK330" i="75"/>
  <c r="AC330" i="75"/>
  <c r="O330" i="75"/>
  <c r="BD330" i="75"/>
  <c r="AV330" i="75"/>
  <c r="AJ330" i="75"/>
  <c r="V330" i="75"/>
  <c r="N330" i="75"/>
  <c r="BA330" i="75"/>
  <c r="AM330" i="75"/>
  <c r="AE330" i="75"/>
  <c r="S330" i="75"/>
  <c r="BF222" i="75"/>
  <c r="S222" i="75"/>
  <c r="AE222" i="75"/>
  <c r="AM222" i="75"/>
  <c r="BA222" i="75"/>
  <c r="K222" i="75"/>
  <c r="AA222" i="75"/>
  <c r="AI222" i="75"/>
  <c r="AS222" i="75"/>
  <c r="W222" i="75"/>
  <c r="AG222" i="75"/>
  <c r="AO222" i="75"/>
  <c r="BE222" i="75"/>
  <c r="AC222" i="75"/>
  <c r="O222" i="75"/>
  <c r="AW222" i="75"/>
  <c r="AK222" i="75"/>
  <c r="J222" i="75"/>
  <c r="R222" i="75"/>
  <c r="AB222" i="75"/>
  <c r="AR222" i="75"/>
  <c r="AZ222" i="75"/>
  <c r="P222" i="75"/>
  <c r="X222" i="75"/>
  <c r="AN222" i="75"/>
  <c r="AX222" i="75"/>
  <c r="N222" i="75"/>
  <c r="V222" i="75"/>
  <c r="AJ222" i="75"/>
  <c r="AV222" i="75"/>
  <c r="BD222" i="75"/>
  <c r="L222" i="75"/>
  <c r="T222" i="75"/>
  <c r="AF222" i="75"/>
  <c r="AT222" i="75"/>
  <c r="BB222" i="75"/>
  <c r="H217" i="75"/>
  <c r="H62" i="24"/>
  <c r="R66" i="24"/>
  <c r="I508" i="20"/>
  <c r="S416" i="20"/>
  <c r="AB65" i="44"/>
  <c r="K65" i="44"/>
  <c r="AK65" i="44"/>
  <c r="BB65" i="44"/>
  <c r="AE65" i="44"/>
  <c r="AV65" i="44"/>
  <c r="V65" i="44"/>
  <c r="BE65" i="44"/>
  <c r="P65" i="44"/>
  <c r="AI65" i="44"/>
  <c r="AZ65" i="44"/>
  <c r="AC65" i="44"/>
  <c r="AT65" i="44"/>
  <c r="T65" i="44"/>
  <c r="BA65" i="44"/>
  <c r="N65" i="44"/>
  <c r="AN65" i="44"/>
  <c r="W65" i="44"/>
  <c r="AA65" i="44"/>
  <c r="AR65" i="44"/>
  <c r="R65" i="44"/>
  <c r="AW65" i="44"/>
  <c r="L65" i="44"/>
  <c r="AJ65" i="44"/>
  <c r="S65" i="44"/>
  <c r="AO65" i="44"/>
  <c r="BF65" i="44"/>
  <c r="AS65" i="44"/>
  <c r="J65" i="44"/>
  <c r="AF65" i="44"/>
  <c r="O65" i="44"/>
  <c r="AM65" i="44"/>
  <c r="BD65" i="44"/>
  <c r="AG65" i="44"/>
  <c r="AX65" i="44"/>
  <c r="X65" i="44"/>
  <c r="H61" i="44"/>
  <c r="D19" i="54"/>
  <c r="D21" i="54" s="1"/>
  <c r="BG196" i="56"/>
  <c r="AP283" i="75"/>
  <c r="AD283" i="75"/>
  <c r="BC283" i="75"/>
  <c r="M283" i="75"/>
  <c r="BC352" i="75"/>
  <c r="Y352" i="75"/>
  <c r="S341" i="75"/>
  <c r="S340" i="75" s="1"/>
  <c r="T341" i="75"/>
  <c r="T340" i="75" s="1"/>
  <c r="AJ341" i="75"/>
  <c r="AJ340" i="75" s="1"/>
  <c r="AK341" i="75"/>
  <c r="AK340" i="75" s="1"/>
  <c r="AX341" i="75"/>
  <c r="AX340" i="75" s="1"/>
  <c r="BE341" i="75"/>
  <c r="BE340" i="75" s="1"/>
  <c r="AR368" i="75"/>
  <c r="AB65" i="45"/>
  <c r="J65" i="45"/>
  <c r="AK65" i="45"/>
  <c r="AW65" i="45"/>
  <c r="AE65" i="45"/>
  <c r="BD65" i="45"/>
  <c r="S65" i="45"/>
  <c r="AX65" i="45"/>
  <c r="X65" i="45"/>
  <c r="AI65" i="45"/>
  <c r="AS65" i="45"/>
  <c r="AC65" i="45"/>
  <c r="BB65" i="45"/>
  <c r="O65" i="45"/>
  <c r="AV65" i="45"/>
  <c r="V65" i="45"/>
  <c r="AN65" i="45"/>
  <c r="P65" i="45"/>
  <c r="AA65" i="45"/>
  <c r="AZ65" i="45"/>
  <c r="K65" i="45"/>
  <c r="AT65" i="45"/>
  <c r="T65" i="45"/>
  <c r="AJ65" i="45"/>
  <c r="N65" i="45"/>
  <c r="AO65" i="45"/>
  <c r="BE65" i="45"/>
  <c r="AR65" i="45"/>
  <c r="R65" i="45"/>
  <c r="AF65" i="45"/>
  <c r="L65" i="45"/>
  <c r="AM65" i="45"/>
  <c r="BA65" i="45"/>
  <c r="AG65" i="45"/>
  <c r="BF65" i="45"/>
  <c r="W65" i="45"/>
  <c r="H61" i="45"/>
  <c r="AB65" i="53"/>
  <c r="BA65" i="53"/>
  <c r="V65" i="53"/>
  <c r="BB65" i="53"/>
  <c r="AE65" i="53"/>
  <c r="AF65" i="53"/>
  <c r="J65" i="53"/>
  <c r="BE65" i="53"/>
  <c r="X65" i="53"/>
  <c r="AI65" i="53"/>
  <c r="AN65" i="53"/>
  <c r="N65" i="53"/>
  <c r="AT65" i="53"/>
  <c r="O65" i="53"/>
  <c r="AK65" i="53"/>
  <c r="AZ65" i="53"/>
  <c r="AJ65" i="53"/>
  <c r="P65" i="53"/>
  <c r="AA65" i="53"/>
  <c r="AO65" i="53"/>
  <c r="BD65" i="53"/>
  <c r="AW65" i="53"/>
  <c r="T65" i="53"/>
  <c r="AC65" i="53"/>
  <c r="AR65" i="53"/>
  <c r="K65" i="53"/>
  <c r="BF65" i="53"/>
  <c r="H61" i="53"/>
  <c r="AG65" i="53"/>
  <c r="AV65" i="53"/>
  <c r="S65" i="53"/>
  <c r="L65" i="53"/>
  <c r="AM65" i="53"/>
  <c r="AS65" i="53"/>
  <c r="R65" i="53"/>
  <c r="AX65" i="53"/>
  <c r="W65" i="53"/>
  <c r="AW185" i="53"/>
  <c r="AW184" i="53" s="1"/>
  <c r="AP196" i="56"/>
  <c r="AU196" i="56"/>
  <c r="AL283" i="75"/>
  <c r="AY283" i="75"/>
  <c r="U283" i="75"/>
  <c r="U352" i="75"/>
  <c r="AB341" i="75"/>
  <c r="AB340" i="75" s="1"/>
  <c r="AG341" i="75"/>
  <c r="AG340" i="75" s="1"/>
  <c r="AW341" i="75"/>
  <c r="AW340" i="75" s="1"/>
  <c r="BF341" i="75"/>
  <c r="BF340" i="75" s="1"/>
  <c r="P341" i="75"/>
  <c r="P340" i="75" s="1"/>
  <c r="AS333" i="75"/>
  <c r="AI333" i="75"/>
  <c r="AA333" i="75"/>
  <c r="K333" i="75"/>
  <c r="AZ333" i="75"/>
  <c r="AR333" i="75"/>
  <c r="AB333" i="75"/>
  <c r="R333" i="75"/>
  <c r="J333" i="75"/>
  <c r="AW333" i="75"/>
  <c r="AK333" i="75"/>
  <c r="AC333" i="75"/>
  <c r="O333" i="75"/>
  <c r="BB333" i="75"/>
  <c r="AT333" i="75"/>
  <c r="AF333" i="75"/>
  <c r="T333" i="75"/>
  <c r="L333" i="75"/>
  <c r="BA333" i="75"/>
  <c r="AM333" i="75"/>
  <c r="AE333" i="75"/>
  <c r="S333" i="75"/>
  <c r="BD333" i="75"/>
  <c r="AV333" i="75"/>
  <c r="AJ333" i="75"/>
  <c r="V333" i="75"/>
  <c r="N333" i="75"/>
  <c r="BE333" i="75"/>
  <c r="AO333" i="75"/>
  <c r="AG333" i="75"/>
  <c r="W333" i="75"/>
  <c r="BF333" i="75"/>
  <c r="AX333" i="75"/>
  <c r="AN333" i="75"/>
  <c r="X333" i="75"/>
  <c r="P333" i="75"/>
  <c r="F175" i="58"/>
  <c r="H175" i="58" s="1"/>
  <c r="AO175" i="58" s="1"/>
  <c r="F331" i="75"/>
  <c r="H331" i="75" s="1"/>
  <c r="BF338" i="75"/>
  <c r="AX338" i="75"/>
  <c r="AN338" i="75"/>
  <c r="X338" i="75"/>
  <c r="P338" i="75"/>
  <c r="BE338" i="75"/>
  <c r="AO338" i="75"/>
  <c r="AG338" i="75"/>
  <c r="W338" i="75"/>
  <c r="AZ338" i="75"/>
  <c r="AR338" i="75"/>
  <c r="AB338" i="75"/>
  <c r="R338" i="75"/>
  <c r="J338" i="75"/>
  <c r="AS338" i="75"/>
  <c r="AI338" i="75"/>
  <c r="AA338" i="75"/>
  <c r="K338" i="75"/>
  <c r="BB338" i="75"/>
  <c r="AT338" i="75"/>
  <c r="AF338" i="75"/>
  <c r="T338" i="75"/>
  <c r="L338" i="75"/>
  <c r="AW338" i="75"/>
  <c r="AK338" i="75"/>
  <c r="AC338" i="75"/>
  <c r="O338" i="75"/>
  <c r="BD338" i="75"/>
  <c r="AV338" i="75"/>
  <c r="AJ338" i="75"/>
  <c r="V338" i="75"/>
  <c r="N338" i="75"/>
  <c r="BA338" i="75"/>
  <c r="AM338" i="75"/>
  <c r="AE338" i="75"/>
  <c r="S338" i="75"/>
  <c r="BE315" i="75"/>
  <c r="L315" i="75"/>
  <c r="T315" i="75"/>
  <c r="AF315" i="75"/>
  <c r="AT315" i="75"/>
  <c r="BB315" i="75"/>
  <c r="N315" i="75"/>
  <c r="V315" i="75"/>
  <c r="AJ315" i="75"/>
  <c r="AV315" i="75"/>
  <c r="BD315" i="75"/>
  <c r="R315" i="75"/>
  <c r="AR315" i="75"/>
  <c r="S315" i="75"/>
  <c r="AE315" i="75"/>
  <c r="AM315" i="75"/>
  <c r="BA315" i="75"/>
  <c r="P315" i="75"/>
  <c r="AN315" i="75"/>
  <c r="BF315" i="75"/>
  <c r="O315" i="75"/>
  <c r="AC315" i="75"/>
  <c r="AK315" i="75"/>
  <c r="AW315" i="75"/>
  <c r="J315" i="75"/>
  <c r="AB315" i="75"/>
  <c r="AZ315" i="75"/>
  <c r="K315" i="75"/>
  <c r="AA315" i="75"/>
  <c r="AI315" i="75"/>
  <c r="AS315" i="75"/>
  <c r="X315" i="75"/>
  <c r="AX315" i="75"/>
  <c r="W315" i="75"/>
  <c r="AG315" i="75"/>
  <c r="AO315" i="75"/>
  <c r="H310" i="75"/>
  <c r="AB65" i="58"/>
  <c r="K65" i="58"/>
  <c r="AC65" i="58"/>
  <c r="BB65" i="58"/>
  <c r="AE65" i="58"/>
  <c r="BD65" i="58"/>
  <c r="N65" i="58"/>
  <c r="AN65" i="58"/>
  <c r="W65" i="58"/>
  <c r="AI65" i="58"/>
  <c r="AS65" i="58"/>
  <c r="R65" i="58"/>
  <c r="AT65" i="58"/>
  <c r="P65" i="58"/>
  <c r="AV65" i="58"/>
  <c r="T65" i="58"/>
  <c r="AO65" i="58"/>
  <c r="BE65" i="58"/>
  <c r="AA65" i="58"/>
  <c r="AZ65" i="58"/>
  <c r="J65" i="58"/>
  <c r="AF65" i="58"/>
  <c r="O65" i="58"/>
  <c r="AJ65" i="58"/>
  <c r="S65" i="58"/>
  <c r="AG65" i="58"/>
  <c r="BF65" i="58"/>
  <c r="AR65" i="58"/>
  <c r="L65" i="58"/>
  <c r="AK65" i="58"/>
  <c r="AW65" i="58"/>
  <c r="AM65" i="58"/>
  <c r="BA65" i="58"/>
  <c r="V65" i="58"/>
  <c r="AX65" i="58"/>
  <c r="X65" i="58"/>
  <c r="H61" i="58"/>
  <c r="AI65" i="57"/>
  <c r="AZ65" i="57"/>
  <c r="AC65" i="57"/>
  <c r="AT65" i="57"/>
  <c r="O65" i="57"/>
  <c r="BA65" i="57"/>
  <c r="V65" i="57"/>
  <c r="AN65" i="57"/>
  <c r="P65" i="57"/>
  <c r="AA65" i="57"/>
  <c r="AR65" i="57"/>
  <c r="K65" i="57"/>
  <c r="AW65" i="57"/>
  <c r="T65" i="57"/>
  <c r="AJ65" i="57"/>
  <c r="N65" i="57"/>
  <c r="AO65" i="57"/>
  <c r="BF65" i="57"/>
  <c r="H61" i="57"/>
  <c r="AS65" i="57"/>
  <c r="R65" i="57"/>
  <c r="AF65" i="57"/>
  <c r="L65" i="57"/>
  <c r="AM65" i="57"/>
  <c r="BD65" i="57"/>
  <c r="AG65" i="57"/>
  <c r="AX65" i="57"/>
  <c r="W65" i="57"/>
  <c r="AB65" i="57"/>
  <c r="J65" i="57"/>
  <c r="AK65" i="57"/>
  <c r="BB65" i="57"/>
  <c r="AE65" i="57"/>
  <c r="AV65" i="57"/>
  <c r="S65" i="57"/>
  <c r="BE65" i="57"/>
  <c r="X65" i="57"/>
  <c r="U188" i="58"/>
  <c r="Y196" i="56"/>
  <c r="AL196" i="56"/>
  <c r="Q283" i="75"/>
  <c r="AL352" i="75"/>
  <c r="AY352" i="75"/>
  <c r="AT341" i="75"/>
  <c r="AT340" i="75" s="1"/>
  <c r="AS341" i="75"/>
  <c r="AS340" i="75" s="1"/>
  <c r="O341" i="75"/>
  <c r="O340" i="75" s="1"/>
  <c r="X341" i="75"/>
  <c r="X340" i="75" s="1"/>
  <c r="BF278" i="75"/>
  <c r="O278" i="75"/>
  <c r="AC278" i="75"/>
  <c r="AK278" i="75"/>
  <c r="AW278" i="75"/>
  <c r="K278" i="75"/>
  <c r="AA278" i="75"/>
  <c r="AI278" i="75"/>
  <c r="AS278" i="75"/>
  <c r="W278" i="75"/>
  <c r="AG278" i="75"/>
  <c r="AO278" i="75"/>
  <c r="BE278" i="75"/>
  <c r="S278" i="75"/>
  <c r="AE278" i="75"/>
  <c r="AM278" i="75"/>
  <c r="BA278" i="75"/>
  <c r="J278" i="75"/>
  <c r="R278" i="75"/>
  <c r="AB278" i="75"/>
  <c r="AR278" i="75"/>
  <c r="AZ278" i="75"/>
  <c r="P278" i="75"/>
  <c r="X278" i="75"/>
  <c r="AN278" i="75"/>
  <c r="AX278" i="75"/>
  <c r="N278" i="75"/>
  <c r="V278" i="75"/>
  <c r="AJ278" i="75"/>
  <c r="AV278" i="75"/>
  <c r="BD278" i="75"/>
  <c r="L278" i="75"/>
  <c r="T278" i="75"/>
  <c r="AF278" i="75"/>
  <c r="AT278" i="75"/>
  <c r="BB278" i="75"/>
  <c r="H273" i="75"/>
  <c r="AP365" i="75"/>
  <c r="AP364" i="75" s="1"/>
  <c r="AM364" i="75"/>
  <c r="AV364" i="75"/>
  <c r="AY365" i="75"/>
  <c r="AY364" i="75" s="1"/>
  <c r="AZ364" i="75"/>
  <c r="BC365" i="75"/>
  <c r="BC364" i="75" s="1"/>
  <c r="J364" i="75"/>
  <c r="M365" i="75"/>
  <c r="BE173" i="75"/>
  <c r="P173" i="75"/>
  <c r="X173" i="75"/>
  <c r="AN173" i="75"/>
  <c r="AX173" i="75"/>
  <c r="BF173" i="75"/>
  <c r="N173" i="75"/>
  <c r="V173" i="75"/>
  <c r="AJ173" i="75"/>
  <c r="AV173" i="75"/>
  <c r="BD173" i="75"/>
  <c r="L173" i="75"/>
  <c r="T173" i="75"/>
  <c r="AF173" i="75"/>
  <c r="AT173" i="75"/>
  <c r="BB173" i="75"/>
  <c r="J173" i="75"/>
  <c r="R173" i="75"/>
  <c r="AB173" i="75"/>
  <c r="AR173" i="75"/>
  <c r="AZ173" i="75"/>
  <c r="W173" i="75"/>
  <c r="AG173" i="75"/>
  <c r="AO173" i="75"/>
  <c r="O173" i="75"/>
  <c r="AC173" i="75"/>
  <c r="AK173" i="75"/>
  <c r="AW173" i="75"/>
  <c r="S173" i="75"/>
  <c r="AM173" i="75"/>
  <c r="K173" i="75"/>
  <c r="AI173" i="75"/>
  <c r="AE173" i="75"/>
  <c r="BA173" i="75"/>
  <c r="AA173" i="75"/>
  <c r="AS173" i="75"/>
  <c r="H168" i="75"/>
  <c r="U348" i="75"/>
  <c r="R341" i="75"/>
  <c r="R340" i="75" s="1"/>
  <c r="AD348" i="75"/>
  <c r="AA341" i="75"/>
  <c r="AA340" i="75" s="1"/>
  <c r="BH375" i="75"/>
  <c r="BH374" i="75" s="1"/>
  <c r="AU374" i="75"/>
  <c r="AA71" i="57"/>
  <c r="AN71" i="57"/>
  <c r="T71" i="57"/>
  <c r="J71" i="57"/>
  <c r="AC71" i="57"/>
  <c r="AF71" i="57"/>
  <c r="BD71" i="57"/>
  <c r="AK71" i="57"/>
  <c r="N71" i="57"/>
  <c r="AJ71" i="57"/>
  <c r="R71" i="57"/>
  <c r="AW71" i="57"/>
  <c r="AR71" i="57"/>
  <c r="P71" i="57"/>
  <c r="AT71" i="57"/>
  <c r="V71" i="57"/>
  <c r="L71" i="57"/>
  <c r="S71" i="57"/>
  <c r="H67" i="57"/>
  <c r="AZ71" i="57"/>
  <c r="W71" i="57"/>
  <c r="AI71" i="57"/>
  <c r="AO71" i="57"/>
  <c r="O71" i="57"/>
  <c r="AG71" i="57"/>
  <c r="AE71" i="57"/>
  <c r="BE71" i="57"/>
  <c r="AM71" i="57"/>
  <c r="AS71" i="57"/>
  <c r="AX71" i="57"/>
  <c r="AB71" i="57"/>
  <c r="K71" i="57"/>
  <c r="BB71" i="57"/>
  <c r="BF71" i="57"/>
  <c r="BA71" i="57"/>
  <c r="X71" i="57"/>
  <c r="AV71" i="57"/>
  <c r="BF71" i="75"/>
  <c r="AS71" i="75"/>
  <c r="AI71" i="75"/>
  <c r="AA71" i="75"/>
  <c r="K71" i="75"/>
  <c r="AW71" i="75"/>
  <c r="AK71" i="75"/>
  <c r="AC71" i="75"/>
  <c r="O71" i="75"/>
  <c r="BA71" i="75"/>
  <c r="AM71" i="75"/>
  <c r="AE71" i="75"/>
  <c r="S71" i="75"/>
  <c r="BE71" i="75"/>
  <c r="AO71" i="75"/>
  <c r="AG71" i="75"/>
  <c r="W71" i="75"/>
  <c r="P71" i="75"/>
  <c r="X71" i="75"/>
  <c r="AN71" i="75"/>
  <c r="AX71" i="75"/>
  <c r="N71" i="75"/>
  <c r="V71" i="75"/>
  <c r="AJ71" i="75"/>
  <c r="AV71" i="75"/>
  <c r="BD71" i="75"/>
  <c r="L71" i="75"/>
  <c r="T71" i="75"/>
  <c r="AF71" i="75"/>
  <c r="AT71" i="75"/>
  <c r="BB71" i="75"/>
  <c r="J71" i="75"/>
  <c r="R71" i="75"/>
  <c r="AB71" i="75"/>
  <c r="AR71" i="75"/>
  <c r="AZ71" i="75"/>
  <c r="H67" i="75"/>
  <c r="AU359" i="75"/>
  <c r="AR358" i="75"/>
  <c r="Y359" i="75"/>
  <c r="Y358" i="75" s="1"/>
  <c r="V358" i="75"/>
  <c r="AE358" i="75"/>
  <c r="AH359" i="75"/>
  <c r="AH358" i="75" s="1"/>
  <c r="BC361" i="75"/>
  <c r="M361" i="75"/>
  <c r="Y361" i="75"/>
  <c r="AD361" i="75"/>
  <c r="AZ372" i="75"/>
  <c r="BC373" i="75"/>
  <c r="BC372" i="75" s="1"/>
  <c r="J372" i="75"/>
  <c r="M373" i="75"/>
  <c r="AM372" i="75"/>
  <c r="AP373" i="75"/>
  <c r="AP372" i="75" s="1"/>
  <c r="AU371" i="75"/>
  <c r="AR370" i="75"/>
  <c r="Y371" i="75"/>
  <c r="Y370" i="75" s="1"/>
  <c r="V370" i="75"/>
  <c r="AA370" i="75"/>
  <c r="AD371" i="75"/>
  <c r="AY224" i="75"/>
  <c r="AV223" i="75"/>
  <c r="AE279" i="75"/>
  <c r="AH280" i="75"/>
  <c r="V279" i="75"/>
  <c r="Y280" i="75"/>
  <c r="AR279" i="75"/>
  <c r="AU280" i="75"/>
  <c r="Z344" i="75"/>
  <c r="AH196" i="53"/>
  <c r="W341" i="75"/>
  <c r="W340" i="75" s="1"/>
  <c r="M196" i="58"/>
  <c r="AP196" i="58"/>
  <c r="Q196" i="58"/>
  <c r="BC362" i="75"/>
  <c r="Y362" i="75"/>
  <c r="AH225" i="75"/>
  <c r="BC225" i="75"/>
  <c r="M225" i="75"/>
  <c r="Y225" i="75"/>
  <c r="BC282" i="75"/>
  <c r="M282" i="75"/>
  <c r="AU226" i="75"/>
  <c r="BG226" i="75"/>
  <c r="Q226" i="75"/>
  <c r="S223" i="75"/>
  <c r="AS223" i="75"/>
  <c r="AW223" i="75"/>
  <c r="AF223" i="75"/>
  <c r="T223" i="75"/>
  <c r="X223" i="75"/>
  <c r="AB223" i="75"/>
  <c r="AH227" i="75"/>
  <c r="AU227" i="75"/>
  <c r="BG227" i="75"/>
  <c r="Q227" i="75"/>
  <c r="W279" i="75"/>
  <c r="K279" i="75"/>
  <c r="O279" i="75"/>
  <c r="AN279" i="75"/>
  <c r="BB279" i="75"/>
  <c r="L279" i="75"/>
  <c r="Q281" i="75"/>
  <c r="Q284" i="75"/>
  <c r="AY228" i="75"/>
  <c r="BD364" i="75"/>
  <c r="BG365" i="75"/>
  <c r="BG364" i="75" s="1"/>
  <c r="N364" i="75"/>
  <c r="Q365" i="75"/>
  <c r="Q364" i="75" s="1"/>
  <c r="R364" i="75"/>
  <c r="U365" i="75"/>
  <c r="U364" i="75" s="1"/>
  <c r="AD374" i="75"/>
  <c r="AQ375" i="75"/>
  <c r="AQ374" i="75" s="1"/>
  <c r="AH348" i="75"/>
  <c r="AE341" i="75"/>
  <c r="AE340" i="75" s="1"/>
  <c r="AL348" i="75"/>
  <c r="AI341" i="75"/>
  <c r="AI340" i="75" s="1"/>
  <c r="AY348" i="75"/>
  <c r="AV341" i="75"/>
  <c r="AV340" i="75" s="1"/>
  <c r="BE204" i="75"/>
  <c r="N204" i="75"/>
  <c r="V204" i="75"/>
  <c r="AJ204" i="75"/>
  <c r="AV204" i="75"/>
  <c r="BD204" i="75"/>
  <c r="J204" i="75"/>
  <c r="R204" i="75"/>
  <c r="AB204" i="75"/>
  <c r="AR204" i="75"/>
  <c r="AZ204" i="75"/>
  <c r="P204" i="75"/>
  <c r="X204" i="75"/>
  <c r="AN204" i="75"/>
  <c r="AX204" i="75"/>
  <c r="BF204" i="75"/>
  <c r="AT204" i="75"/>
  <c r="AF204" i="75"/>
  <c r="T204" i="75"/>
  <c r="L204" i="75"/>
  <c r="BB204" i="75"/>
  <c r="O204" i="75"/>
  <c r="AC204" i="75"/>
  <c r="AK204" i="75"/>
  <c r="AW204" i="75"/>
  <c r="K204" i="75"/>
  <c r="AA204" i="75"/>
  <c r="AI204" i="75"/>
  <c r="AS204" i="75"/>
  <c r="W204" i="75"/>
  <c r="AG204" i="75"/>
  <c r="AO204" i="75"/>
  <c r="S204" i="75"/>
  <c r="AE204" i="75"/>
  <c r="AM204" i="75"/>
  <c r="BA204" i="75"/>
  <c r="H199" i="75"/>
  <c r="AE71" i="53"/>
  <c r="BD71" i="53"/>
  <c r="AG71" i="53"/>
  <c r="AF71" i="53"/>
  <c r="O71" i="53"/>
  <c r="AS71" i="53"/>
  <c r="R71" i="53"/>
  <c r="AX71" i="53"/>
  <c r="AW71" i="53"/>
  <c r="AJ71" i="53"/>
  <c r="AV71" i="53"/>
  <c r="S71" i="53"/>
  <c r="X71" i="53"/>
  <c r="L71" i="53"/>
  <c r="AI71" i="53"/>
  <c r="J71" i="53"/>
  <c r="AO71" i="53"/>
  <c r="AC71" i="53"/>
  <c r="BA71" i="53"/>
  <c r="V71" i="53"/>
  <c r="BF71" i="53"/>
  <c r="AT71" i="53"/>
  <c r="AA71" i="53"/>
  <c r="AZ71" i="53"/>
  <c r="AN71" i="53"/>
  <c r="W71" i="53"/>
  <c r="T71" i="53"/>
  <c r="H67" i="53"/>
  <c r="AM71" i="53"/>
  <c r="N71" i="53"/>
  <c r="BE71" i="53"/>
  <c r="AK71" i="53"/>
  <c r="AB71" i="53"/>
  <c r="AR71" i="53"/>
  <c r="K71" i="53"/>
  <c r="P71" i="53"/>
  <c r="BB71" i="53"/>
  <c r="AK71" i="58"/>
  <c r="O71" i="58"/>
  <c r="AI71" i="58"/>
  <c r="K71" i="58"/>
  <c r="AB71" i="58"/>
  <c r="BF71" i="58"/>
  <c r="X71" i="58"/>
  <c r="AV71" i="58"/>
  <c r="R71" i="58"/>
  <c r="AA71" i="58"/>
  <c r="AW71" i="58"/>
  <c r="AJ71" i="58"/>
  <c r="AS71" i="58"/>
  <c r="AC71" i="58"/>
  <c r="AX71" i="58"/>
  <c r="V71" i="58"/>
  <c r="S71" i="58"/>
  <c r="AN71" i="58"/>
  <c r="BB71" i="58"/>
  <c r="P71" i="58"/>
  <c r="AZ71" i="58"/>
  <c r="L71" i="58"/>
  <c r="AO71" i="58"/>
  <c r="W71" i="58"/>
  <c r="AM71" i="58"/>
  <c r="BA71" i="58"/>
  <c r="AF71" i="58"/>
  <c r="AT71" i="58"/>
  <c r="N71" i="58"/>
  <c r="AR71" i="58"/>
  <c r="J71" i="58"/>
  <c r="AG71" i="58"/>
  <c r="BE71" i="58"/>
  <c r="AE71" i="58"/>
  <c r="BD71" i="58"/>
  <c r="T71" i="58"/>
  <c r="H67" i="58"/>
  <c r="BC359" i="75"/>
  <c r="BC358" i="75" s="1"/>
  <c r="AZ358" i="75"/>
  <c r="M359" i="75"/>
  <c r="J358" i="75"/>
  <c r="AM358" i="75"/>
  <c r="AP359" i="75"/>
  <c r="AP358" i="75" s="1"/>
  <c r="U361" i="75"/>
  <c r="AH361" i="75"/>
  <c r="AL361" i="75"/>
  <c r="R372" i="75"/>
  <c r="U373" i="75"/>
  <c r="U372" i="75" s="1"/>
  <c r="AA372" i="75"/>
  <c r="AD373" i="75"/>
  <c r="AV372" i="75"/>
  <c r="AY373" i="75"/>
  <c r="AY372" i="75" s="1"/>
  <c r="BC371" i="75"/>
  <c r="BC370" i="75" s="1"/>
  <c r="AZ370" i="75"/>
  <c r="M371" i="75"/>
  <c r="J370" i="75"/>
  <c r="AE370" i="75"/>
  <c r="AH371" i="75"/>
  <c r="AH370" i="75" s="1"/>
  <c r="AI370" i="75"/>
  <c r="AL371" i="75"/>
  <c r="AL370" i="75" s="1"/>
  <c r="AH224" i="75"/>
  <c r="AE223" i="75"/>
  <c r="AR223" i="75"/>
  <c r="AU224" i="75"/>
  <c r="BG224" i="75"/>
  <c r="BD223" i="75"/>
  <c r="N223" i="75"/>
  <c r="Q224" i="75"/>
  <c r="AM279" i="75"/>
  <c r="AP280" i="75"/>
  <c r="AD280" i="75"/>
  <c r="AA279" i="75"/>
  <c r="AZ279" i="75"/>
  <c r="BC280" i="75"/>
  <c r="J279" i="75"/>
  <c r="M280" i="75"/>
  <c r="BC196" i="53"/>
  <c r="AF341" i="75"/>
  <c r="AF340" i="75" s="1"/>
  <c r="AY196" i="58"/>
  <c r="AH196" i="58"/>
  <c r="U362" i="75"/>
  <c r="AD362" i="75"/>
  <c r="AP225" i="75"/>
  <c r="U225" i="75"/>
  <c r="AY282" i="75"/>
  <c r="U282" i="75"/>
  <c r="BC226" i="75"/>
  <c r="M226" i="75"/>
  <c r="Y226" i="75"/>
  <c r="W223" i="75"/>
  <c r="K223" i="75"/>
  <c r="O223" i="75"/>
  <c r="L223" i="75"/>
  <c r="AN223" i="75"/>
  <c r="AD227" i="75"/>
  <c r="BC227" i="75"/>
  <c r="M227" i="75"/>
  <c r="Y227" i="75"/>
  <c r="AG279" i="75"/>
  <c r="AC279" i="75"/>
  <c r="AJ279" i="75"/>
  <c r="AX279" i="75"/>
  <c r="T279" i="75"/>
  <c r="Y281" i="75"/>
  <c r="AU281" i="75"/>
  <c r="AH284" i="75"/>
  <c r="Y284" i="75"/>
  <c r="AU284" i="75"/>
  <c r="AH228" i="75"/>
  <c r="AU228" i="75"/>
  <c r="Q228" i="75"/>
  <c r="V364" i="75"/>
  <c r="Y365" i="75"/>
  <c r="Y364" i="75" s="1"/>
  <c r="AD365" i="75"/>
  <c r="AA364" i="75"/>
  <c r="Z375" i="75"/>
  <c r="M374" i="75"/>
  <c r="AP348" i="75"/>
  <c r="AM341" i="75"/>
  <c r="AM340" i="75" s="1"/>
  <c r="AU348" i="75"/>
  <c r="AR341" i="75"/>
  <c r="AR340" i="75" s="1"/>
  <c r="BG348" i="75"/>
  <c r="BD341" i="75"/>
  <c r="BD340" i="75" s="1"/>
  <c r="Q348" i="75"/>
  <c r="N341" i="75"/>
  <c r="N340" i="75" s="1"/>
  <c r="AT71" i="56"/>
  <c r="AR71" i="56"/>
  <c r="AF71" i="56"/>
  <c r="AB71" i="56"/>
  <c r="J71" i="56"/>
  <c r="AM71" i="56"/>
  <c r="AO71" i="56"/>
  <c r="AV71" i="56"/>
  <c r="AX71" i="56"/>
  <c r="AC71" i="56"/>
  <c r="AA71" i="56"/>
  <c r="R71" i="56"/>
  <c r="O71" i="56"/>
  <c r="K71" i="56"/>
  <c r="BD71" i="56"/>
  <c r="BF71" i="56"/>
  <c r="BA71" i="56"/>
  <c r="BE71" i="56"/>
  <c r="H67" i="56"/>
  <c r="AN71" i="56"/>
  <c r="P71" i="56"/>
  <c r="L71" i="56"/>
  <c r="BB71" i="56"/>
  <c r="AZ71" i="56"/>
  <c r="S71" i="56"/>
  <c r="W71" i="56"/>
  <c r="T71" i="56"/>
  <c r="X71" i="56"/>
  <c r="AW71" i="56"/>
  <c r="AS71" i="56"/>
  <c r="AK71" i="56"/>
  <c r="AI71" i="56"/>
  <c r="N71" i="56"/>
  <c r="AJ71" i="56"/>
  <c r="V71" i="56"/>
  <c r="AE71" i="56"/>
  <c r="AG71" i="56"/>
  <c r="U359" i="75"/>
  <c r="U358" i="75" s="1"/>
  <c r="R358" i="75"/>
  <c r="AA358" i="75"/>
  <c r="AD359" i="75"/>
  <c r="AY359" i="75"/>
  <c r="AY358" i="75" s="1"/>
  <c r="AV358" i="75"/>
  <c r="AP361" i="75"/>
  <c r="AY361" i="75"/>
  <c r="AI372" i="75"/>
  <c r="AL373" i="75"/>
  <c r="AL372" i="75" s="1"/>
  <c r="BG373" i="75"/>
  <c r="BG372" i="75" s="1"/>
  <c r="BD372" i="75"/>
  <c r="N372" i="75"/>
  <c r="Q373" i="75"/>
  <c r="Q372" i="75" s="1"/>
  <c r="U371" i="75"/>
  <c r="U370" i="75" s="1"/>
  <c r="R370" i="75"/>
  <c r="AM370" i="75"/>
  <c r="AP371" i="75"/>
  <c r="AP370" i="75" s="1"/>
  <c r="AY371" i="75"/>
  <c r="AY370" i="75" s="1"/>
  <c r="AV370" i="75"/>
  <c r="AP224" i="75"/>
  <c r="AM223" i="75"/>
  <c r="AA223" i="75"/>
  <c r="AD224" i="75"/>
  <c r="AZ223" i="75"/>
  <c r="BC224" i="75"/>
  <c r="J223" i="75"/>
  <c r="M224" i="75"/>
  <c r="Y224" i="75"/>
  <c r="V223" i="75"/>
  <c r="AL280" i="75"/>
  <c r="AI279" i="75"/>
  <c r="AV279" i="75"/>
  <c r="AY280" i="75"/>
  <c r="R279" i="75"/>
  <c r="U280" i="75"/>
  <c r="Y196" i="53"/>
  <c r="AO341" i="75"/>
  <c r="AO340" i="75" s="1"/>
  <c r="Z350" i="75"/>
  <c r="AU196" i="58"/>
  <c r="AY225" i="75"/>
  <c r="Q282" i="75"/>
  <c r="U226" i="75"/>
  <c r="AG223" i="75"/>
  <c r="AC223" i="75"/>
  <c r="BB223" i="75"/>
  <c r="AX223" i="75"/>
  <c r="AL227" i="75"/>
  <c r="U227" i="75"/>
  <c r="BA279" i="75"/>
  <c r="AO279" i="75"/>
  <c r="AK279" i="75"/>
  <c r="BF279" i="75"/>
  <c r="P279" i="75"/>
  <c r="AF279" i="75"/>
  <c r="BE279" i="75"/>
  <c r="AH281" i="75"/>
  <c r="BC281" i="75"/>
  <c r="M281" i="75"/>
  <c r="BC284" i="75"/>
  <c r="M284" i="75"/>
  <c r="BC228" i="75"/>
  <c r="M228" i="75"/>
  <c r="Y228" i="75"/>
  <c r="AH365" i="75"/>
  <c r="AH364" i="75" s="1"/>
  <c r="AE364" i="75"/>
  <c r="AL365" i="75"/>
  <c r="AL364" i="75" s="1"/>
  <c r="AI364" i="75"/>
  <c r="AR364" i="75"/>
  <c r="AU365" i="75"/>
  <c r="BC348" i="75"/>
  <c r="AZ341" i="75"/>
  <c r="AZ340" i="75" s="1"/>
  <c r="M348" i="75"/>
  <c r="J341" i="75"/>
  <c r="J340" i="75" s="1"/>
  <c r="Y348" i="75"/>
  <c r="V341" i="75"/>
  <c r="V340" i="75" s="1"/>
  <c r="AC71" i="45"/>
  <c r="AI71" i="45"/>
  <c r="AA71" i="45"/>
  <c r="AJ71" i="45"/>
  <c r="S71" i="45"/>
  <c r="T71" i="45"/>
  <c r="P71" i="45"/>
  <c r="BB71" i="45"/>
  <c r="AX71" i="45"/>
  <c r="H67" i="45"/>
  <c r="AB71" i="45"/>
  <c r="K71" i="45"/>
  <c r="V71" i="45"/>
  <c r="R71" i="45"/>
  <c r="N71" i="45"/>
  <c r="AW71" i="45"/>
  <c r="BF71" i="45"/>
  <c r="AG71" i="45"/>
  <c r="AM71" i="45"/>
  <c r="J71" i="45"/>
  <c r="BA71" i="45"/>
  <c r="AS71" i="45"/>
  <c r="BD71" i="45"/>
  <c r="AT71" i="45"/>
  <c r="AO71" i="45"/>
  <c r="AF71" i="45"/>
  <c r="O71" i="45"/>
  <c r="X71" i="45"/>
  <c r="AZ71" i="45"/>
  <c r="AV71" i="45"/>
  <c r="AR71" i="45"/>
  <c r="AK71" i="45"/>
  <c r="AE71" i="45"/>
  <c r="AN71" i="45"/>
  <c r="W71" i="45"/>
  <c r="L71" i="45"/>
  <c r="BE71" i="45"/>
  <c r="H67" i="32"/>
  <c r="AJ71" i="32"/>
  <c r="S71" i="32"/>
  <c r="L71" i="32"/>
  <c r="J71" i="32"/>
  <c r="AC71" i="32"/>
  <c r="BD71" i="32"/>
  <c r="AF71" i="32"/>
  <c r="AS71" i="32"/>
  <c r="AX71" i="32"/>
  <c r="N71" i="32"/>
  <c r="AK71" i="32"/>
  <c r="AR71" i="32"/>
  <c r="P71" i="32"/>
  <c r="BA71" i="32"/>
  <c r="BF71" i="32"/>
  <c r="AA71" i="32"/>
  <c r="AN71" i="32"/>
  <c r="T71" i="32"/>
  <c r="AV71" i="32"/>
  <c r="X71" i="32"/>
  <c r="AI71" i="32"/>
  <c r="AO71" i="32"/>
  <c r="AE71" i="32"/>
  <c r="AG71" i="32"/>
  <c r="O71" i="32"/>
  <c r="R71" i="32"/>
  <c r="AW71" i="32"/>
  <c r="AM71" i="32"/>
  <c r="BE71" i="32"/>
  <c r="AB71" i="32"/>
  <c r="K71" i="32"/>
  <c r="BB71" i="32"/>
  <c r="V71" i="32"/>
  <c r="AT71" i="32"/>
  <c r="AZ71" i="32"/>
  <c r="W71" i="32"/>
  <c r="AI358" i="75"/>
  <c r="AL359" i="75"/>
  <c r="AL358" i="75" s="1"/>
  <c r="BG359" i="75"/>
  <c r="BG358" i="75" s="1"/>
  <c r="BD358" i="75"/>
  <c r="Q359" i="75"/>
  <c r="Q358" i="75" s="1"/>
  <c r="N358" i="75"/>
  <c r="AU361" i="75"/>
  <c r="BG361" i="75"/>
  <c r="Q361" i="75"/>
  <c r="AR372" i="75"/>
  <c r="AU373" i="75"/>
  <c r="V372" i="75"/>
  <c r="Y373" i="75"/>
  <c r="Y372" i="75" s="1"/>
  <c r="AE372" i="75"/>
  <c r="AH373" i="75"/>
  <c r="AH372" i="75" s="1"/>
  <c r="BG371" i="75"/>
  <c r="BG370" i="75" s="1"/>
  <c r="BD370" i="75"/>
  <c r="Q371" i="75"/>
  <c r="Q370" i="75" s="1"/>
  <c r="N370" i="75"/>
  <c r="AI223" i="75"/>
  <c r="AL224" i="75"/>
  <c r="R223" i="75"/>
  <c r="U224" i="75"/>
  <c r="BD279" i="75"/>
  <c r="BG280" i="75"/>
  <c r="N279" i="75"/>
  <c r="Q280" i="75"/>
  <c r="U196" i="53"/>
  <c r="Q196" i="53"/>
  <c r="BA341" i="75"/>
  <c r="BA340" i="75" s="1"/>
  <c r="BB341" i="75"/>
  <c r="BB340" i="75" s="1"/>
  <c r="L341" i="75"/>
  <c r="L340" i="75" s="1"/>
  <c r="AD196" i="58"/>
  <c r="AU225" i="75"/>
  <c r="BG225" i="75"/>
  <c r="Q225" i="75"/>
  <c r="Y282" i="75"/>
  <c r="AU282" i="75"/>
  <c r="AY226" i="75"/>
  <c r="BA223" i="75"/>
  <c r="AO223" i="75"/>
  <c r="AK223" i="75"/>
  <c r="AT223" i="75"/>
  <c r="BF223" i="75"/>
  <c r="P223" i="75"/>
  <c r="AJ223" i="75"/>
  <c r="BE223" i="75"/>
  <c r="AY227" i="75"/>
  <c r="S279" i="75"/>
  <c r="AS279" i="75"/>
  <c r="AW279" i="75"/>
  <c r="X279" i="75"/>
  <c r="AB279" i="75"/>
  <c r="AT279" i="75"/>
  <c r="AP281" i="75"/>
  <c r="AY281" i="75"/>
  <c r="U281" i="75"/>
  <c r="AL284" i="75"/>
  <c r="AY284" i="75"/>
  <c r="U284" i="75"/>
  <c r="U228" i="75"/>
  <c r="AU188" i="32"/>
  <c r="U192" i="32"/>
  <c r="AQ186" i="56"/>
  <c r="Z186" i="56"/>
  <c r="Z186" i="53"/>
  <c r="BI342" i="75"/>
  <c r="AI354" i="75"/>
  <c r="AL355" i="75"/>
  <c r="AL354" i="75" s="1"/>
  <c r="AA354" i="75"/>
  <c r="AD355" i="75"/>
  <c r="BC355" i="75"/>
  <c r="BC354" i="75" s="1"/>
  <c r="AZ354" i="75"/>
  <c r="AU355" i="75"/>
  <c r="AR354" i="75"/>
  <c r="U355" i="75"/>
  <c r="U354" i="75" s="1"/>
  <c r="R354" i="75"/>
  <c r="M355" i="75"/>
  <c r="J354" i="75"/>
  <c r="AM354" i="75"/>
  <c r="AP355" i="75"/>
  <c r="AP354" i="75" s="1"/>
  <c r="AE354" i="75"/>
  <c r="AH355" i="75"/>
  <c r="AH354" i="75" s="1"/>
  <c r="BG355" i="75"/>
  <c r="BG354" i="75" s="1"/>
  <c r="BD354" i="75"/>
  <c r="AY355" i="75"/>
  <c r="AY354" i="75" s="1"/>
  <c r="AV354" i="75"/>
  <c r="Y355" i="75"/>
  <c r="Y354" i="75" s="1"/>
  <c r="V354" i="75"/>
  <c r="Q355" i="75"/>
  <c r="Q354" i="75" s="1"/>
  <c r="N354" i="75"/>
  <c r="AU192" i="32"/>
  <c r="BC207" i="53"/>
  <c r="Q194" i="58"/>
  <c r="BB185" i="56"/>
  <c r="BB184" i="56" s="1"/>
  <c r="AR185" i="56"/>
  <c r="AR184" i="56" s="1"/>
  <c r="O185" i="56"/>
  <c r="O184" i="56" s="1"/>
  <c r="BA185" i="53"/>
  <c r="BA184" i="53" s="1"/>
  <c r="Y188" i="56"/>
  <c r="AL188" i="58"/>
  <c r="AC185" i="57"/>
  <c r="AC184" i="57" s="1"/>
  <c r="AL192" i="58"/>
  <c r="AD188" i="44"/>
  <c r="AU188" i="44"/>
  <c r="AY192" i="45"/>
  <c r="M192" i="44"/>
  <c r="AP192" i="44"/>
  <c r="AQ189" i="56"/>
  <c r="AH188" i="32"/>
  <c r="Y188" i="57"/>
  <c r="AD188" i="57"/>
  <c r="AY192" i="53"/>
  <c r="S185" i="53"/>
  <c r="S184" i="53" s="1"/>
  <c r="AD192" i="32"/>
  <c r="AY188" i="53"/>
  <c r="Q188" i="53"/>
  <c r="BC188" i="45"/>
  <c r="AD188" i="45"/>
  <c r="Y188" i="45"/>
  <c r="BC192" i="56"/>
  <c r="M192" i="56"/>
  <c r="BG138" i="53"/>
  <c r="M164" i="58"/>
  <c r="BG188" i="56"/>
  <c r="J8" i="73"/>
  <c r="R14" i="63"/>
  <c r="H8" i="73"/>
  <c r="N14" i="63"/>
  <c r="L27" i="63"/>
  <c r="L14" i="63"/>
  <c r="F8" i="73"/>
  <c r="J14" i="63"/>
  <c r="R199" i="24"/>
  <c r="R200" i="24"/>
  <c r="Z186" i="32"/>
  <c r="BC188" i="56"/>
  <c r="P185" i="57"/>
  <c r="P184" i="57" s="1"/>
  <c r="T185" i="57"/>
  <c r="T184" i="57" s="1"/>
  <c r="AF185" i="57"/>
  <c r="AF184" i="57" s="1"/>
  <c r="AO185" i="57"/>
  <c r="AO184" i="57" s="1"/>
  <c r="AW185" i="57"/>
  <c r="AW184" i="57" s="1"/>
  <c r="K185" i="53"/>
  <c r="K184" i="53" s="1"/>
  <c r="AJ185" i="53"/>
  <c r="AJ184" i="53" s="1"/>
  <c r="AG185" i="53"/>
  <c r="AG184" i="53" s="1"/>
  <c r="AD188" i="53"/>
  <c r="AW185" i="45"/>
  <c r="AW184" i="45" s="1"/>
  <c r="Y192" i="56"/>
  <c r="Y192" i="53"/>
  <c r="M192" i="32"/>
  <c r="AU192" i="56"/>
  <c r="BH186" i="57"/>
  <c r="AQ186" i="32"/>
  <c r="BC194" i="32"/>
  <c r="AJ185" i="56"/>
  <c r="AJ184" i="56" s="1"/>
  <c r="BE185" i="56"/>
  <c r="BE184" i="56" s="1"/>
  <c r="AT185" i="56"/>
  <c r="AT184" i="56" s="1"/>
  <c r="AP188" i="58"/>
  <c r="AU188" i="58"/>
  <c r="U192" i="58"/>
  <c r="AP192" i="58"/>
  <c r="AU192" i="58"/>
  <c r="R185" i="44"/>
  <c r="R184" i="44" s="1"/>
  <c r="AL188" i="44"/>
  <c r="AL192" i="44"/>
  <c r="BG192" i="44"/>
  <c r="BH189" i="56"/>
  <c r="AU90" i="44"/>
  <c r="AL119" i="56"/>
  <c r="BG153" i="56"/>
  <c r="AU84" i="56"/>
  <c r="Q20" i="32"/>
  <c r="AP33" i="56"/>
  <c r="AH84" i="58"/>
  <c r="AP90" i="44"/>
  <c r="Y119" i="32"/>
  <c r="AC199" i="44"/>
  <c r="AC198" i="44" s="1"/>
  <c r="AF199" i="44"/>
  <c r="AF198" i="44" s="1"/>
  <c r="BB199" i="44"/>
  <c r="BB198" i="44" s="1"/>
  <c r="O199" i="44"/>
  <c r="O198" i="44" s="1"/>
  <c r="P199" i="44"/>
  <c r="P198" i="44" s="1"/>
  <c r="AI199" i="44"/>
  <c r="AR199" i="44"/>
  <c r="AS199" i="44"/>
  <c r="AS198" i="44" s="1"/>
  <c r="J199" i="44"/>
  <c r="H198" i="44"/>
  <c r="AO199" i="44"/>
  <c r="AO198" i="44" s="1"/>
  <c r="AX199" i="44"/>
  <c r="AX198" i="44" s="1"/>
  <c r="BE199" i="44"/>
  <c r="BE198" i="44" s="1"/>
  <c r="V199" i="44"/>
  <c r="AE199" i="44"/>
  <c r="AJ199" i="44"/>
  <c r="AJ198" i="44" s="1"/>
  <c r="BD199" i="44"/>
  <c r="S199" i="44"/>
  <c r="S198" i="44" s="1"/>
  <c r="T199" i="44"/>
  <c r="T198" i="44" s="1"/>
  <c r="AK199" i="44"/>
  <c r="AK198" i="44" s="1"/>
  <c r="AT199" i="44"/>
  <c r="AT198" i="44" s="1"/>
  <c r="AW199" i="44"/>
  <c r="AW198" i="44" s="1"/>
  <c r="N199" i="44"/>
  <c r="AA199" i="44"/>
  <c r="AB199" i="44"/>
  <c r="AB198" i="44" s="1"/>
  <c r="AZ199" i="44"/>
  <c r="K199" i="44"/>
  <c r="K198" i="44" s="1"/>
  <c r="L199" i="44"/>
  <c r="L198" i="44" s="1"/>
  <c r="BF199" i="44"/>
  <c r="BF198" i="44" s="1"/>
  <c r="AV199" i="44"/>
  <c r="AN199" i="44"/>
  <c r="AN198" i="44" s="1"/>
  <c r="AM199" i="44"/>
  <c r="AG199" i="44"/>
  <c r="AG198" i="44" s="1"/>
  <c r="X199" i="44"/>
  <c r="X198" i="44" s="1"/>
  <c r="R199" i="44"/>
  <c r="W199" i="44"/>
  <c r="W198" i="44" s="1"/>
  <c r="BA199" i="44"/>
  <c r="BA198" i="44" s="1"/>
  <c r="AA199" i="53"/>
  <c r="S199" i="53"/>
  <c r="S198" i="53" s="1"/>
  <c r="AW199" i="53"/>
  <c r="AW198" i="53" s="1"/>
  <c r="BD199" i="53"/>
  <c r="AT199" i="53"/>
  <c r="AT198" i="53" s="1"/>
  <c r="AM199" i="53"/>
  <c r="AC199" i="53"/>
  <c r="AC198" i="53" s="1"/>
  <c r="P199" i="53"/>
  <c r="P198" i="53" s="1"/>
  <c r="R199" i="53"/>
  <c r="AJ199" i="53"/>
  <c r="AJ198" i="53" s="1"/>
  <c r="O199" i="53"/>
  <c r="O198" i="53" s="1"/>
  <c r="T199" i="53"/>
  <c r="T198" i="53" s="1"/>
  <c r="BF199" i="53"/>
  <c r="BF198" i="53" s="1"/>
  <c r="K199" i="53"/>
  <c r="K198" i="53" s="1"/>
  <c r="BE199" i="53"/>
  <c r="BE198" i="53" s="1"/>
  <c r="L199" i="53"/>
  <c r="L198" i="53" s="1"/>
  <c r="N199" i="53"/>
  <c r="AF199" i="53"/>
  <c r="AF198" i="53" s="1"/>
  <c r="AE199" i="53"/>
  <c r="W199" i="53"/>
  <c r="W198" i="53" s="1"/>
  <c r="J199" i="53"/>
  <c r="AB199" i="53"/>
  <c r="AB198" i="53" s="1"/>
  <c r="X199" i="53"/>
  <c r="X198" i="53" s="1"/>
  <c r="H198" i="53"/>
  <c r="AK199" i="53"/>
  <c r="AK198" i="53" s="1"/>
  <c r="AV199" i="53"/>
  <c r="V199" i="53"/>
  <c r="AN199" i="53"/>
  <c r="AN198" i="53" s="1"/>
  <c r="AI199" i="53"/>
  <c r="AG199" i="53"/>
  <c r="AG198" i="53" s="1"/>
  <c r="AR199" i="53"/>
  <c r="BB199" i="53"/>
  <c r="BB198" i="53" s="1"/>
  <c r="BA199" i="53"/>
  <c r="BA198" i="53" s="1"/>
  <c r="AO199" i="53"/>
  <c r="AO198" i="53" s="1"/>
  <c r="AZ199" i="53"/>
  <c r="AX199" i="53"/>
  <c r="AX198" i="53" s="1"/>
  <c r="AS199" i="53"/>
  <c r="AS198" i="53" s="1"/>
  <c r="AK199" i="32"/>
  <c r="AK198" i="32" s="1"/>
  <c r="AN199" i="32"/>
  <c r="AN198" i="32" s="1"/>
  <c r="AT199" i="32"/>
  <c r="AT198" i="32" s="1"/>
  <c r="L199" i="32"/>
  <c r="L198" i="32" s="1"/>
  <c r="O199" i="32"/>
  <c r="O198" i="32" s="1"/>
  <c r="AI199" i="32"/>
  <c r="AS199" i="32"/>
  <c r="AS198" i="32" s="1"/>
  <c r="AZ199" i="32"/>
  <c r="R199" i="32"/>
  <c r="H198" i="32"/>
  <c r="AG199" i="32"/>
  <c r="AG198" i="32" s="1"/>
  <c r="AF199" i="32"/>
  <c r="AF198" i="32" s="1"/>
  <c r="BE199" i="32"/>
  <c r="BE198" i="32" s="1"/>
  <c r="BF199" i="32"/>
  <c r="BF198" i="32" s="1"/>
  <c r="X199" i="32"/>
  <c r="X198" i="32" s="1"/>
  <c r="AE199" i="32"/>
  <c r="AJ199" i="32"/>
  <c r="AJ198" i="32" s="1"/>
  <c r="AV199" i="32"/>
  <c r="N199" i="32"/>
  <c r="S199" i="32"/>
  <c r="S198" i="32" s="1"/>
  <c r="AC199" i="32"/>
  <c r="AC198" i="32" s="1"/>
  <c r="BB199" i="32"/>
  <c r="BB198" i="32" s="1"/>
  <c r="T199" i="32"/>
  <c r="T198" i="32" s="1"/>
  <c r="AA199" i="32"/>
  <c r="AB199" i="32"/>
  <c r="AB198" i="32" s="1"/>
  <c r="AR199" i="32"/>
  <c r="J199" i="32"/>
  <c r="K199" i="32"/>
  <c r="K198" i="32" s="1"/>
  <c r="P199" i="32"/>
  <c r="P198" i="32" s="1"/>
  <c r="BD199" i="32"/>
  <c r="AX199" i="32"/>
  <c r="AX198" i="32" s="1"/>
  <c r="BA199" i="32"/>
  <c r="BA198" i="32" s="1"/>
  <c r="AW199" i="32"/>
  <c r="AW198" i="32" s="1"/>
  <c r="AM199" i="32"/>
  <c r="AO199" i="32"/>
  <c r="AO198" i="32" s="1"/>
  <c r="W199" i="32"/>
  <c r="W198" i="32" s="1"/>
  <c r="V199" i="32"/>
  <c r="Z186" i="57"/>
  <c r="U194" i="44"/>
  <c r="T185" i="44"/>
  <c r="T184" i="44" s="1"/>
  <c r="BE185" i="32"/>
  <c r="BE184" i="32" s="1"/>
  <c r="AO185" i="32"/>
  <c r="AO184" i="32" s="1"/>
  <c r="BB185" i="32"/>
  <c r="BB184" i="32" s="1"/>
  <c r="Z190" i="58"/>
  <c r="BH186" i="45"/>
  <c r="BF185" i="56"/>
  <c r="BF184" i="56" s="1"/>
  <c r="AB185" i="56"/>
  <c r="AB184" i="56" s="1"/>
  <c r="AY188" i="56"/>
  <c r="M188" i="56"/>
  <c r="AH188" i="56"/>
  <c r="AL188" i="56"/>
  <c r="AY188" i="58"/>
  <c r="BC188" i="58"/>
  <c r="M188" i="58"/>
  <c r="Y188" i="58"/>
  <c r="U192" i="57"/>
  <c r="Q192" i="57"/>
  <c r="AP192" i="57"/>
  <c r="AY192" i="58"/>
  <c r="BC192" i="58"/>
  <c r="M192" i="58"/>
  <c r="Y192" i="58"/>
  <c r="AP188" i="44"/>
  <c r="BC188" i="44"/>
  <c r="Q188" i="44"/>
  <c r="BC192" i="45"/>
  <c r="BG192" i="45"/>
  <c r="AU192" i="44"/>
  <c r="U192" i="44"/>
  <c r="AY188" i="32"/>
  <c r="AL188" i="32"/>
  <c r="M188" i="32"/>
  <c r="BG188" i="57"/>
  <c r="Q188" i="57"/>
  <c r="AL192" i="53"/>
  <c r="U192" i="53"/>
  <c r="AY192" i="32"/>
  <c r="BC192" i="32"/>
  <c r="Y192" i="32"/>
  <c r="Z189" i="56"/>
  <c r="BH190" i="32"/>
  <c r="AH188" i="53"/>
  <c r="Y188" i="53"/>
  <c r="M188" i="53"/>
  <c r="AP188" i="45"/>
  <c r="AU188" i="45"/>
  <c r="BG188" i="45"/>
  <c r="BG192" i="56"/>
  <c r="AD192" i="56"/>
  <c r="AC199" i="57"/>
  <c r="AC198" i="57" s="1"/>
  <c r="W199" i="57"/>
  <c r="W198" i="57" s="1"/>
  <c r="BA199" i="57"/>
  <c r="BA198" i="57" s="1"/>
  <c r="BF199" i="57"/>
  <c r="BF198" i="57" s="1"/>
  <c r="AV199" i="57"/>
  <c r="AO199" i="57"/>
  <c r="AO198" i="57" s="1"/>
  <c r="AE199" i="57"/>
  <c r="N199" i="57"/>
  <c r="X199" i="57"/>
  <c r="X198" i="57" s="1"/>
  <c r="AN199" i="57"/>
  <c r="AN198" i="57" s="1"/>
  <c r="V199" i="57"/>
  <c r="AJ199" i="57"/>
  <c r="AJ198" i="57" s="1"/>
  <c r="AG199" i="57"/>
  <c r="AG198" i="57" s="1"/>
  <c r="H198" i="57"/>
  <c r="AA199" i="57"/>
  <c r="AK199" i="57"/>
  <c r="AK198" i="57" s="1"/>
  <c r="K199" i="57"/>
  <c r="K198" i="57" s="1"/>
  <c r="L199" i="57"/>
  <c r="L198" i="57" s="1"/>
  <c r="AM199" i="57"/>
  <c r="AX199" i="57"/>
  <c r="AX198" i="57" s="1"/>
  <c r="AR199" i="57"/>
  <c r="BB199" i="57"/>
  <c r="BB198" i="57" s="1"/>
  <c r="R199" i="57"/>
  <c r="AB199" i="57"/>
  <c r="AB198" i="57" s="1"/>
  <c r="BD199" i="57"/>
  <c r="BE199" i="57"/>
  <c r="BE198" i="57" s="1"/>
  <c r="AS199" i="57"/>
  <c r="AS198" i="57" s="1"/>
  <c r="O199" i="57"/>
  <c r="O198" i="57" s="1"/>
  <c r="AI199" i="57"/>
  <c r="AT199" i="57"/>
  <c r="AT198" i="57" s="1"/>
  <c r="S199" i="57"/>
  <c r="S198" i="57" s="1"/>
  <c r="P199" i="57"/>
  <c r="P198" i="57" s="1"/>
  <c r="J199" i="57"/>
  <c r="T199" i="57"/>
  <c r="T198" i="57" s="1"/>
  <c r="AF199" i="57"/>
  <c r="AF198" i="57" s="1"/>
  <c r="AZ199" i="57"/>
  <c r="AW199" i="57"/>
  <c r="AW198" i="57" s="1"/>
  <c r="AA199" i="45"/>
  <c r="AS199" i="45"/>
  <c r="AS198" i="45" s="1"/>
  <c r="AZ199" i="45"/>
  <c r="R199" i="45"/>
  <c r="H198" i="45"/>
  <c r="AG199" i="45"/>
  <c r="AG198" i="45" s="1"/>
  <c r="AW199" i="45"/>
  <c r="AW198" i="45" s="1"/>
  <c r="AX199" i="45"/>
  <c r="AX198" i="45" s="1"/>
  <c r="P199" i="45"/>
  <c r="P198" i="45" s="1"/>
  <c r="W199" i="45"/>
  <c r="W198" i="45" s="1"/>
  <c r="AJ199" i="45"/>
  <c r="AJ198" i="45" s="1"/>
  <c r="AM199" i="45"/>
  <c r="AV199" i="45"/>
  <c r="N199" i="45"/>
  <c r="S199" i="45"/>
  <c r="S198" i="45" s="1"/>
  <c r="AC199" i="45"/>
  <c r="AC198" i="45" s="1"/>
  <c r="AO199" i="45"/>
  <c r="AO198" i="45" s="1"/>
  <c r="AT199" i="45"/>
  <c r="AT198" i="45" s="1"/>
  <c r="L199" i="45"/>
  <c r="L198" i="45" s="1"/>
  <c r="O199" i="45"/>
  <c r="O198" i="45" s="1"/>
  <c r="AB199" i="45"/>
  <c r="AB198" i="45" s="1"/>
  <c r="AI199" i="45"/>
  <c r="AR199" i="45"/>
  <c r="J199" i="45"/>
  <c r="K199" i="45"/>
  <c r="K198" i="45" s="1"/>
  <c r="AN199" i="45"/>
  <c r="AN198" i="45" s="1"/>
  <c r="BF199" i="45"/>
  <c r="BF198" i="45" s="1"/>
  <c r="X199" i="45"/>
  <c r="X198" i="45" s="1"/>
  <c r="V199" i="45"/>
  <c r="BB199" i="45"/>
  <c r="BB198" i="45" s="1"/>
  <c r="BD199" i="45"/>
  <c r="BE199" i="45"/>
  <c r="BE198" i="45" s="1"/>
  <c r="BA199" i="45"/>
  <c r="BA198" i="45" s="1"/>
  <c r="AK199" i="45"/>
  <c r="AK198" i="45" s="1"/>
  <c r="AE199" i="45"/>
  <c r="AF199" i="45"/>
  <c r="AF198" i="45" s="1"/>
  <c r="T199" i="45"/>
  <c r="T198" i="45" s="1"/>
  <c r="M192" i="57"/>
  <c r="AH192" i="57"/>
  <c r="Q192" i="58"/>
  <c r="AP192" i="45"/>
  <c r="U188" i="32"/>
  <c r="BG188" i="32"/>
  <c r="U188" i="57"/>
  <c r="AH188" i="57"/>
  <c r="Q192" i="32"/>
  <c r="AH192" i="32"/>
  <c r="AK199" i="58"/>
  <c r="AK198" i="58" s="1"/>
  <c r="AW199" i="58"/>
  <c r="AW198" i="58" s="1"/>
  <c r="BB199" i="58"/>
  <c r="BB198" i="58" s="1"/>
  <c r="R199" i="58"/>
  <c r="H198" i="58"/>
  <c r="AM199" i="58"/>
  <c r="BA199" i="58"/>
  <c r="BA198" i="58" s="1"/>
  <c r="BD199" i="58"/>
  <c r="X199" i="58"/>
  <c r="X198" i="58" s="1"/>
  <c r="AG199" i="58"/>
  <c r="AG198" i="58" s="1"/>
  <c r="AN199" i="58"/>
  <c r="AN198" i="58" s="1"/>
  <c r="AX199" i="58"/>
  <c r="AX198" i="58" s="1"/>
  <c r="N199" i="58"/>
  <c r="S199" i="58"/>
  <c r="S198" i="58" s="1"/>
  <c r="AI199" i="58"/>
  <c r="AS199" i="58"/>
  <c r="AS198" i="58" s="1"/>
  <c r="AZ199" i="58"/>
  <c r="T199" i="58"/>
  <c r="T198" i="58" s="1"/>
  <c r="AA199" i="58"/>
  <c r="AF199" i="58"/>
  <c r="AF198" i="58" s="1"/>
  <c r="AT199" i="58"/>
  <c r="AT198" i="58" s="1"/>
  <c r="L199" i="58"/>
  <c r="L198" i="58" s="1"/>
  <c r="K199" i="58"/>
  <c r="K198" i="58" s="1"/>
  <c r="AE199" i="58"/>
  <c r="AJ199" i="58"/>
  <c r="AJ198" i="58" s="1"/>
  <c r="AV199" i="58"/>
  <c r="P199" i="58"/>
  <c r="P198" i="58" s="1"/>
  <c r="W199" i="58"/>
  <c r="W198" i="58" s="1"/>
  <c r="V199" i="58"/>
  <c r="J199" i="58"/>
  <c r="BF199" i="58"/>
  <c r="BF198" i="58" s="1"/>
  <c r="AR199" i="58"/>
  <c r="BE199" i="58"/>
  <c r="BE198" i="58" s="1"/>
  <c r="AB199" i="58"/>
  <c r="AB198" i="58" s="1"/>
  <c r="AO199" i="58"/>
  <c r="AO198" i="58" s="1"/>
  <c r="AC199" i="58"/>
  <c r="AC198" i="58" s="1"/>
  <c r="O199" i="58"/>
  <c r="O198" i="58" s="1"/>
  <c r="Z190" i="44"/>
  <c r="O185" i="58"/>
  <c r="O184" i="58" s="1"/>
  <c r="AC185" i="58"/>
  <c r="AC184" i="58" s="1"/>
  <c r="P185" i="44"/>
  <c r="P184" i="44" s="1"/>
  <c r="S185" i="32"/>
  <c r="S184" i="32" s="1"/>
  <c r="O185" i="32"/>
  <c r="O184" i="32" s="1"/>
  <c r="AF185" i="32"/>
  <c r="AF184" i="32" s="1"/>
  <c r="P185" i="32"/>
  <c r="P184" i="32" s="1"/>
  <c r="AR185" i="32"/>
  <c r="AR184" i="32" s="1"/>
  <c r="W185" i="56"/>
  <c r="W184" i="56" s="1"/>
  <c r="AD192" i="57"/>
  <c r="AH192" i="58"/>
  <c r="M188" i="44"/>
  <c r="AH192" i="45"/>
  <c r="Q192" i="44"/>
  <c r="AH192" i="44"/>
  <c r="Q188" i="32"/>
  <c r="Y188" i="32"/>
  <c r="AL188" i="57"/>
  <c r="AY188" i="57"/>
  <c r="Q192" i="53"/>
  <c r="AL192" i="32"/>
  <c r="Q188" i="45"/>
  <c r="Q192" i="56"/>
  <c r="AO199" i="56"/>
  <c r="AO198" i="56" s="1"/>
  <c r="BE199" i="56"/>
  <c r="BE198" i="56" s="1"/>
  <c r="BF199" i="56"/>
  <c r="BF198" i="56" s="1"/>
  <c r="X199" i="56"/>
  <c r="X198" i="56" s="1"/>
  <c r="AE199" i="56"/>
  <c r="AJ199" i="56"/>
  <c r="AJ198" i="56" s="1"/>
  <c r="AV199" i="56"/>
  <c r="N199" i="56"/>
  <c r="S199" i="56"/>
  <c r="S198" i="56" s="1"/>
  <c r="AK199" i="56"/>
  <c r="AK198" i="56" s="1"/>
  <c r="AW199" i="56"/>
  <c r="AW198" i="56" s="1"/>
  <c r="BB199" i="56"/>
  <c r="BB198" i="56" s="1"/>
  <c r="T199" i="56"/>
  <c r="T198" i="56" s="1"/>
  <c r="AA199" i="56"/>
  <c r="AB199" i="56"/>
  <c r="AB198" i="56" s="1"/>
  <c r="AR199" i="56"/>
  <c r="J199" i="56"/>
  <c r="K199" i="56"/>
  <c r="K198" i="56" s="1"/>
  <c r="AG199" i="56"/>
  <c r="AG198" i="56" s="1"/>
  <c r="AN199" i="56"/>
  <c r="AN198" i="56" s="1"/>
  <c r="AX199" i="56"/>
  <c r="AX198" i="56" s="1"/>
  <c r="P199" i="56"/>
  <c r="P198" i="56" s="1"/>
  <c r="W199" i="56"/>
  <c r="W198" i="56" s="1"/>
  <c r="AM199" i="56"/>
  <c r="BA199" i="56"/>
  <c r="BA198" i="56" s="1"/>
  <c r="BD199" i="56"/>
  <c r="V199" i="56"/>
  <c r="AF199" i="56"/>
  <c r="AF198" i="56" s="1"/>
  <c r="AI199" i="56"/>
  <c r="H198" i="56"/>
  <c r="AC199" i="56"/>
  <c r="AC198" i="56" s="1"/>
  <c r="O199" i="56"/>
  <c r="O198" i="56" s="1"/>
  <c r="R199" i="56"/>
  <c r="L199" i="56"/>
  <c r="L198" i="56" s="1"/>
  <c r="AZ199" i="56"/>
  <c r="AT199" i="56"/>
  <c r="AT198" i="56" s="1"/>
  <c r="AS199" i="56"/>
  <c r="AS198" i="56" s="1"/>
  <c r="K149" i="17"/>
  <c r="E26" i="66" s="1"/>
  <c r="AL207" i="53"/>
  <c r="M207" i="53"/>
  <c r="BH190" i="45"/>
  <c r="BH186" i="58"/>
  <c r="AI185" i="44"/>
  <c r="AI184" i="44" s="1"/>
  <c r="AO185" i="44"/>
  <c r="AO184" i="44" s="1"/>
  <c r="AW185" i="56"/>
  <c r="AW184" i="56" s="1"/>
  <c r="AU188" i="56"/>
  <c r="Q188" i="56"/>
  <c r="U188" i="56"/>
  <c r="BG188" i="58"/>
  <c r="AU192" i="57"/>
  <c r="Y192" i="57"/>
  <c r="BG192" i="58"/>
  <c r="U188" i="44"/>
  <c r="Y188" i="44"/>
  <c r="AH188" i="44"/>
  <c r="M192" i="45"/>
  <c r="AD192" i="45"/>
  <c r="Q192" i="45"/>
  <c r="AY192" i="44"/>
  <c r="BC192" i="44"/>
  <c r="Y192" i="44"/>
  <c r="Z190" i="53"/>
  <c r="BC188" i="32"/>
  <c r="AD188" i="32"/>
  <c r="AP188" i="32"/>
  <c r="AP188" i="57"/>
  <c r="BC188" i="57"/>
  <c r="M192" i="53"/>
  <c r="AU192" i="53"/>
  <c r="AH192" i="53"/>
  <c r="AP192" i="32"/>
  <c r="BG192" i="32"/>
  <c r="U188" i="53"/>
  <c r="AP188" i="53"/>
  <c r="AL188" i="53"/>
  <c r="BG188" i="53"/>
  <c r="AL188" i="45"/>
  <c r="M188" i="45"/>
  <c r="T185" i="45"/>
  <c r="T184" i="45" s="1"/>
  <c r="AL192" i="56"/>
  <c r="AH192" i="56"/>
  <c r="F175" i="57"/>
  <c r="H175" i="57" s="1"/>
  <c r="AZ175" i="57" s="1"/>
  <c r="F175" i="53"/>
  <c r="H175" i="53" s="1"/>
  <c r="AI175" i="53" s="1"/>
  <c r="Z186" i="58"/>
  <c r="AG203" i="44"/>
  <c r="AG202" i="44" s="1"/>
  <c r="AX203" i="44"/>
  <c r="AX202" i="44" s="1"/>
  <c r="BE203" i="44"/>
  <c r="BE202" i="44" s="1"/>
  <c r="X203" i="44"/>
  <c r="X202" i="44" s="1"/>
  <c r="N203" i="44"/>
  <c r="AI203" i="44"/>
  <c r="AZ203" i="44"/>
  <c r="S203" i="44"/>
  <c r="S202" i="44" s="1"/>
  <c r="H202" i="44"/>
  <c r="V203" i="44"/>
  <c r="AN203" i="44"/>
  <c r="AN202" i="44" s="1"/>
  <c r="P203" i="44"/>
  <c r="P202" i="44" s="1"/>
  <c r="AT203" i="44"/>
  <c r="AT202" i="44" s="1"/>
  <c r="AA203" i="44"/>
  <c r="AR203" i="44"/>
  <c r="K203" i="44"/>
  <c r="K202" i="44" s="1"/>
  <c r="J203" i="44"/>
  <c r="AE203" i="44"/>
  <c r="AF203" i="44"/>
  <c r="AF202" i="44" s="1"/>
  <c r="AW203" i="44"/>
  <c r="AW202" i="44" s="1"/>
  <c r="W203" i="44"/>
  <c r="W202" i="44" s="1"/>
  <c r="AC203" i="44"/>
  <c r="AC202" i="44" s="1"/>
  <c r="AK203" i="44"/>
  <c r="AK202" i="44" s="1"/>
  <c r="AJ203" i="44"/>
  <c r="AJ202" i="44" s="1"/>
  <c r="BA203" i="44"/>
  <c r="BA202" i="44" s="1"/>
  <c r="T203" i="44"/>
  <c r="T202" i="44" s="1"/>
  <c r="BD203" i="44"/>
  <c r="AO203" i="44"/>
  <c r="AO202" i="44" s="1"/>
  <c r="BF203" i="44"/>
  <c r="BF202" i="44" s="1"/>
  <c r="O203" i="44"/>
  <c r="O202" i="44" s="1"/>
  <c r="R203" i="44"/>
  <c r="BB203" i="44"/>
  <c r="BB202" i="44" s="1"/>
  <c r="AB203" i="44"/>
  <c r="AB202" i="44" s="1"/>
  <c r="AS203" i="44"/>
  <c r="AS202" i="44" s="1"/>
  <c r="L203" i="44"/>
  <c r="L202" i="44" s="1"/>
  <c r="AM203" i="44"/>
  <c r="AV203" i="44"/>
  <c r="F175" i="32"/>
  <c r="H175" i="32" s="1"/>
  <c r="AT175" i="32" s="1"/>
  <c r="F175" i="44"/>
  <c r="H175" i="44" s="1"/>
  <c r="BE175" i="44" s="1"/>
  <c r="I146" i="17"/>
  <c r="AQ186" i="58"/>
  <c r="AH207" i="53"/>
  <c r="AP207" i="53"/>
  <c r="Z207" i="32"/>
  <c r="AD194" i="56"/>
  <c r="AK203" i="58"/>
  <c r="AK202" i="58" s="1"/>
  <c r="T203" i="58"/>
  <c r="T202" i="58" s="1"/>
  <c r="AR203" i="58"/>
  <c r="AF203" i="58"/>
  <c r="AF202" i="58" s="1"/>
  <c r="AZ203" i="58"/>
  <c r="AV203" i="58"/>
  <c r="AG203" i="58"/>
  <c r="AG202" i="58" s="1"/>
  <c r="P203" i="58"/>
  <c r="P202" i="58" s="1"/>
  <c r="R203" i="58"/>
  <c r="AC203" i="58"/>
  <c r="AC202" i="58" s="1"/>
  <c r="L203" i="58"/>
  <c r="L202" i="58" s="1"/>
  <c r="AS203" i="58"/>
  <c r="AS202" i="58" s="1"/>
  <c r="H202" i="58"/>
  <c r="AN203" i="58"/>
  <c r="AN202" i="58" s="1"/>
  <c r="AM203" i="58"/>
  <c r="V203" i="58"/>
  <c r="AX203" i="58"/>
  <c r="AX202" i="58" s="1"/>
  <c r="AW203" i="58"/>
  <c r="AW202" i="58" s="1"/>
  <c r="X203" i="58"/>
  <c r="X202" i="58" s="1"/>
  <c r="BB203" i="58"/>
  <c r="BB202" i="58" s="1"/>
  <c r="AB203" i="58"/>
  <c r="AB202" i="58" s="1"/>
  <c r="K203" i="58"/>
  <c r="K202" i="58" s="1"/>
  <c r="O203" i="58"/>
  <c r="O202" i="58" s="1"/>
  <c r="AE203" i="58"/>
  <c r="N203" i="58"/>
  <c r="BA203" i="58"/>
  <c r="BA202" i="58" s="1"/>
  <c r="AI203" i="58"/>
  <c r="BE203" i="58"/>
  <c r="BE202" i="58" s="1"/>
  <c r="AT203" i="58"/>
  <c r="AT202" i="58" s="1"/>
  <c r="AA203" i="58"/>
  <c r="J203" i="58"/>
  <c r="BF203" i="58"/>
  <c r="BF202" i="58" s="1"/>
  <c r="W203" i="58"/>
  <c r="W202" i="58" s="1"/>
  <c r="BD203" i="58"/>
  <c r="AJ203" i="58"/>
  <c r="AJ202" i="58" s="1"/>
  <c r="S203" i="58"/>
  <c r="S202" i="58" s="1"/>
  <c r="AO203" i="58"/>
  <c r="AO202" i="58" s="1"/>
  <c r="H202" i="45"/>
  <c r="AO203" i="45"/>
  <c r="AO202" i="45" s="1"/>
  <c r="BF203" i="45"/>
  <c r="BF202" i="45" s="1"/>
  <c r="W203" i="45"/>
  <c r="W202" i="45" s="1"/>
  <c r="AM203" i="45"/>
  <c r="AJ203" i="45"/>
  <c r="AJ202" i="45" s="1"/>
  <c r="BA203" i="45"/>
  <c r="BA202" i="45" s="1"/>
  <c r="R203" i="45"/>
  <c r="AV203" i="45"/>
  <c r="L203" i="45"/>
  <c r="L202" i="45" s="1"/>
  <c r="AG203" i="45"/>
  <c r="AG202" i="45" s="1"/>
  <c r="AX203" i="45"/>
  <c r="AX202" i="45" s="1"/>
  <c r="O203" i="45"/>
  <c r="O202" i="45" s="1"/>
  <c r="T203" i="45"/>
  <c r="T202" i="45" s="1"/>
  <c r="AB203" i="45"/>
  <c r="AB202" i="45" s="1"/>
  <c r="AS203" i="45"/>
  <c r="AS202" i="45" s="1"/>
  <c r="J203" i="45"/>
  <c r="AE203" i="45"/>
  <c r="AT203" i="45"/>
  <c r="AT202" i="45" s="1"/>
  <c r="AN203" i="45"/>
  <c r="AN202" i="45" s="1"/>
  <c r="BE203" i="45"/>
  <c r="BE202" i="45" s="1"/>
  <c r="X203" i="45"/>
  <c r="X202" i="45" s="1"/>
  <c r="BB203" i="45"/>
  <c r="BB202" i="45" s="1"/>
  <c r="V203" i="45"/>
  <c r="AI203" i="45"/>
  <c r="AZ203" i="45"/>
  <c r="S203" i="45"/>
  <c r="S202" i="45" s="1"/>
  <c r="AC203" i="45"/>
  <c r="AC202" i="45" s="1"/>
  <c r="AF203" i="45"/>
  <c r="AF202" i="45" s="1"/>
  <c r="AW203" i="45"/>
  <c r="AW202" i="45" s="1"/>
  <c r="P203" i="45"/>
  <c r="P202" i="45" s="1"/>
  <c r="AK203" i="45"/>
  <c r="AK202" i="45" s="1"/>
  <c r="BD203" i="45"/>
  <c r="AA203" i="45"/>
  <c r="AR203" i="45"/>
  <c r="K203" i="45"/>
  <c r="K202" i="45" s="1"/>
  <c r="N203" i="45"/>
  <c r="F176" i="24"/>
  <c r="H176" i="24" s="1"/>
  <c r="F175" i="45"/>
  <c r="H175" i="45" s="1"/>
  <c r="J175" i="45" s="1"/>
  <c r="Y207" i="53"/>
  <c r="AU207" i="53"/>
  <c r="AQ190" i="44"/>
  <c r="Y194" i="44"/>
  <c r="BG194" i="44"/>
  <c r="U194" i="56"/>
  <c r="R204" i="24"/>
  <c r="AK203" i="32"/>
  <c r="AK202" i="32" s="1"/>
  <c r="AS203" i="32"/>
  <c r="AS202" i="32" s="1"/>
  <c r="AF203" i="32"/>
  <c r="AF202" i="32" s="1"/>
  <c r="R203" i="32"/>
  <c r="AV203" i="32"/>
  <c r="AJ203" i="32"/>
  <c r="AJ202" i="32" s="1"/>
  <c r="P203" i="32"/>
  <c r="P202" i="32" s="1"/>
  <c r="BE203" i="32"/>
  <c r="BE202" i="32" s="1"/>
  <c r="AC203" i="32"/>
  <c r="AC202" i="32" s="1"/>
  <c r="L203" i="32"/>
  <c r="L202" i="32" s="1"/>
  <c r="AA203" i="32"/>
  <c r="K203" i="32"/>
  <c r="K202" i="32" s="1"/>
  <c r="AZ203" i="32"/>
  <c r="AM203" i="32"/>
  <c r="V203" i="32"/>
  <c r="AX203" i="32"/>
  <c r="AX202" i="32" s="1"/>
  <c r="AO203" i="32"/>
  <c r="AO202" i="32" s="1"/>
  <c r="W203" i="32"/>
  <c r="W202" i="32" s="1"/>
  <c r="H202" i="32"/>
  <c r="BB203" i="32"/>
  <c r="BB202" i="32" s="1"/>
  <c r="AB203" i="32"/>
  <c r="AB202" i="32" s="1"/>
  <c r="J203" i="32"/>
  <c r="AW203" i="32"/>
  <c r="AW202" i="32" s="1"/>
  <c r="AE203" i="32"/>
  <c r="N203" i="32"/>
  <c r="BA203" i="32"/>
  <c r="BA202" i="32" s="1"/>
  <c r="AN203" i="32"/>
  <c r="AN202" i="32" s="1"/>
  <c r="X203" i="32"/>
  <c r="X202" i="32" s="1"/>
  <c r="AT203" i="32"/>
  <c r="AT202" i="32" s="1"/>
  <c r="T203" i="32"/>
  <c r="T202" i="32" s="1"/>
  <c r="AR203" i="32"/>
  <c r="AI203" i="32"/>
  <c r="O203" i="32"/>
  <c r="O202" i="32" s="1"/>
  <c r="BD203" i="32"/>
  <c r="AG203" i="32"/>
  <c r="AG202" i="32" s="1"/>
  <c r="S203" i="32"/>
  <c r="S202" i="32" s="1"/>
  <c r="BF203" i="32"/>
  <c r="BF202" i="32" s="1"/>
  <c r="AB203" i="53"/>
  <c r="AB202" i="53" s="1"/>
  <c r="AR203" i="53"/>
  <c r="L203" i="53"/>
  <c r="L202" i="53" s="1"/>
  <c r="BB203" i="53"/>
  <c r="BB202" i="53" s="1"/>
  <c r="AF203" i="53"/>
  <c r="AF202" i="53" s="1"/>
  <c r="AX203" i="53"/>
  <c r="AX202" i="53" s="1"/>
  <c r="O203" i="53"/>
  <c r="O202" i="53" s="1"/>
  <c r="X203" i="53"/>
  <c r="X202" i="53" s="1"/>
  <c r="AM203" i="53"/>
  <c r="AI203" i="53"/>
  <c r="BA203" i="53"/>
  <c r="BA202" i="53" s="1"/>
  <c r="J203" i="53"/>
  <c r="AK203" i="53"/>
  <c r="AK202" i="53" s="1"/>
  <c r="BD203" i="53"/>
  <c r="AO203" i="53"/>
  <c r="AO202" i="53" s="1"/>
  <c r="BE203" i="53"/>
  <c r="BE202" i="53" s="1"/>
  <c r="P203" i="53"/>
  <c r="P202" i="53" s="1"/>
  <c r="V203" i="53"/>
  <c r="AA203" i="53"/>
  <c r="AS203" i="53"/>
  <c r="AS202" i="53" s="1"/>
  <c r="S203" i="53"/>
  <c r="S202" i="53" s="1"/>
  <c r="H202" i="53"/>
  <c r="N203" i="53"/>
  <c r="AG203" i="53"/>
  <c r="AG202" i="53" s="1"/>
  <c r="AW203" i="53"/>
  <c r="AW202" i="53" s="1"/>
  <c r="R203" i="53"/>
  <c r="AV203" i="53"/>
  <c r="AJ203" i="53"/>
  <c r="AJ202" i="53" s="1"/>
  <c r="AZ203" i="53"/>
  <c r="K203" i="53"/>
  <c r="K202" i="53" s="1"/>
  <c r="T203" i="53"/>
  <c r="T202" i="53" s="1"/>
  <c r="AC203" i="53"/>
  <c r="AC202" i="53" s="1"/>
  <c r="AN203" i="53"/>
  <c r="AN202" i="53" s="1"/>
  <c r="BF203" i="53"/>
  <c r="BF202" i="53" s="1"/>
  <c r="W203" i="53"/>
  <c r="W202" i="53" s="1"/>
  <c r="AE203" i="53"/>
  <c r="AT203" i="53"/>
  <c r="AT202" i="53" s="1"/>
  <c r="G39" i="17"/>
  <c r="I39" i="17" s="1"/>
  <c r="J39" i="17" s="1"/>
  <c r="R39" i="17" s="1"/>
  <c r="S39" i="17" s="1"/>
  <c r="F175" i="56"/>
  <c r="H175" i="56" s="1"/>
  <c r="AA175" i="56" s="1"/>
  <c r="AA185" i="32"/>
  <c r="AA184" i="32" s="1"/>
  <c r="AQ186" i="44"/>
  <c r="Z190" i="57"/>
  <c r="AM203" i="56"/>
  <c r="V203" i="56"/>
  <c r="BF203" i="56"/>
  <c r="BF202" i="56" s="1"/>
  <c r="AR203" i="56"/>
  <c r="J203" i="56"/>
  <c r="BB203" i="56"/>
  <c r="BB202" i="56" s="1"/>
  <c r="AF203" i="56"/>
  <c r="AF202" i="56" s="1"/>
  <c r="O203" i="56"/>
  <c r="O202" i="56" s="1"/>
  <c r="H202" i="56"/>
  <c r="AE203" i="56"/>
  <c r="N203" i="56"/>
  <c r="BE203" i="56"/>
  <c r="BE202" i="56" s="1"/>
  <c r="AB203" i="56"/>
  <c r="AB202" i="56" s="1"/>
  <c r="BA203" i="56"/>
  <c r="BA202" i="56" s="1"/>
  <c r="AT203" i="56"/>
  <c r="AT202" i="56" s="1"/>
  <c r="AI203" i="56"/>
  <c r="R203" i="56"/>
  <c r="P203" i="56"/>
  <c r="P202" i="56" s="1"/>
  <c r="S203" i="56"/>
  <c r="S202" i="56" s="1"/>
  <c r="BD203" i="56"/>
  <c r="AN203" i="56"/>
  <c r="AN202" i="56" s="1"/>
  <c r="W203" i="56"/>
  <c r="W202" i="56" s="1"/>
  <c r="AA203" i="56"/>
  <c r="AK203" i="56"/>
  <c r="AK202" i="56" s="1"/>
  <c r="T203" i="56"/>
  <c r="T202" i="56" s="1"/>
  <c r="AZ203" i="56"/>
  <c r="AS203" i="56"/>
  <c r="AS202" i="56" s="1"/>
  <c r="AX203" i="56"/>
  <c r="AX202" i="56" s="1"/>
  <c r="AV203" i="56"/>
  <c r="AO203" i="56"/>
  <c r="AO202" i="56" s="1"/>
  <c r="X203" i="56"/>
  <c r="X202" i="56" s="1"/>
  <c r="K203" i="56"/>
  <c r="K202" i="56" s="1"/>
  <c r="AC203" i="56"/>
  <c r="AC202" i="56" s="1"/>
  <c r="L203" i="56"/>
  <c r="L202" i="56" s="1"/>
  <c r="AW203" i="56"/>
  <c r="AW202" i="56" s="1"/>
  <c r="AG203" i="56"/>
  <c r="AG202" i="56" s="1"/>
  <c r="AJ203" i="56"/>
  <c r="AJ202" i="56" s="1"/>
  <c r="AJ203" i="57"/>
  <c r="AJ202" i="57" s="1"/>
  <c r="AO203" i="57"/>
  <c r="AO202" i="57" s="1"/>
  <c r="BF203" i="57"/>
  <c r="BF202" i="57" s="1"/>
  <c r="W203" i="57"/>
  <c r="W202" i="57" s="1"/>
  <c r="X203" i="57"/>
  <c r="X202" i="57" s="1"/>
  <c r="AG203" i="57"/>
  <c r="AG202" i="57" s="1"/>
  <c r="AV203" i="57"/>
  <c r="BA203" i="57"/>
  <c r="BA202" i="57" s="1"/>
  <c r="N203" i="57"/>
  <c r="AB203" i="57"/>
  <c r="AB202" i="57" s="1"/>
  <c r="AI203" i="57"/>
  <c r="BB203" i="57"/>
  <c r="BB202" i="57" s="1"/>
  <c r="O203" i="57"/>
  <c r="O202" i="57" s="1"/>
  <c r="T203" i="57"/>
  <c r="T202" i="57" s="1"/>
  <c r="AC203" i="57"/>
  <c r="AC202" i="57" s="1"/>
  <c r="AR203" i="57"/>
  <c r="AS203" i="57"/>
  <c r="AS202" i="57" s="1"/>
  <c r="J203" i="57"/>
  <c r="H202" i="57"/>
  <c r="AE203" i="57"/>
  <c r="AX203" i="57"/>
  <c r="AX202" i="57" s="1"/>
  <c r="BE203" i="57"/>
  <c r="BE202" i="57" s="1"/>
  <c r="P203" i="57"/>
  <c r="P202" i="57" s="1"/>
  <c r="AN203" i="57"/>
  <c r="AN202" i="57" s="1"/>
  <c r="AM203" i="57"/>
  <c r="BD203" i="57"/>
  <c r="S203" i="57"/>
  <c r="S202" i="57" s="1"/>
  <c r="V203" i="57"/>
  <c r="AA203" i="57"/>
  <c r="AT203" i="57"/>
  <c r="AT202" i="57" s="1"/>
  <c r="AW203" i="57"/>
  <c r="AW202" i="57" s="1"/>
  <c r="L203" i="57"/>
  <c r="L202" i="57" s="1"/>
  <c r="AF203" i="57"/>
  <c r="AF202" i="57" s="1"/>
  <c r="AK203" i="57"/>
  <c r="AK202" i="57" s="1"/>
  <c r="AZ203" i="57"/>
  <c r="K203" i="57"/>
  <c r="K202" i="57" s="1"/>
  <c r="R203" i="57"/>
  <c r="AP194" i="58"/>
  <c r="AM185" i="58"/>
  <c r="AM184" i="58" s="1"/>
  <c r="AY194" i="58"/>
  <c r="AV185" i="58"/>
  <c r="AV184" i="58" s="1"/>
  <c r="U194" i="58"/>
  <c r="R185" i="58"/>
  <c r="R184" i="58" s="1"/>
  <c r="AA206" i="44"/>
  <c r="AS206" i="44"/>
  <c r="AZ206" i="44"/>
  <c r="R206" i="44"/>
  <c r="AN206" i="44"/>
  <c r="AX206" i="44"/>
  <c r="W206" i="44"/>
  <c r="AW206" i="44"/>
  <c r="T206" i="44"/>
  <c r="AJ206" i="44"/>
  <c r="AM206" i="44"/>
  <c r="AV206" i="44"/>
  <c r="N206" i="44"/>
  <c r="S206" i="44"/>
  <c r="BE206" i="44"/>
  <c r="X206" i="44"/>
  <c r="AK206" i="44"/>
  <c r="L206" i="44"/>
  <c r="AB206" i="44"/>
  <c r="AI206" i="44"/>
  <c r="AR206" i="44"/>
  <c r="J206" i="44"/>
  <c r="K206" i="44"/>
  <c r="AO206" i="44"/>
  <c r="P206" i="44"/>
  <c r="AC206" i="44"/>
  <c r="BB206" i="44"/>
  <c r="AE206" i="44"/>
  <c r="BA206" i="44"/>
  <c r="BD206" i="44"/>
  <c r="V206" i="44"/>
  <c r="AG206" i="44"/>
  <c r="BF206" i="44"/>
  <c r="AF206" i="44"/>
  <c r="AT206" i="44"/>
  <c r="O206" i="44"/>
  <c r="AI206" i="45"/>
  <c r="AR206" i="45"/>
  <c r="AS206" i="45"/>
  <c r="L206" i="45"/>
  <c r="N206" i="45"/>
  <c r="AO206" i="45"/>
  <c r="BE206" i="45"/>
  <c r="AK206" i="45"/>
  <c r="AW206" i="45"/>
  <c r="AE206" i="45"/>
  <c r="AJ206" i="45"/>
  <c r="BD206" i="45"/>
  <c r="S206" i="45"/>
  <c r="AG206" i="45"/>
  <c r="BF206" i="45"/>
  <c r="AC206" i="45"/>
  <c r="BB206" i="45"/>
  <c r="AA206" i="45"/>
  <c r="AB206" i="45"/>
  <c r="AZ206" i="45"/>
  <c r="K206" i="45"/>
  <c r="J206" i="45"/>
  <c r="V206" i="45"/>
  <c r="AX206" i="45"/>
  <c r="X206" i="45"/>
  <c r="AT206" i="45"/>
  <c r="P206" i="45"/>
  <c r="AM206" i="45"/>
  <c r="AV206" i="45"/>
  <c r="BA206" i="45"/>
  <c r="T206" i="45"/>
  <c r="R206" i="45"/>
  <c r="AN206" i="45"/>
  <c r="W206" i="45"/>
  <c r="AF206" i="45"/>
  <c r="O206" i="45"/>
  <c r="AG205" i="45"/>
  <c r="AN205" i="45"/>
  <c r="AX205" i="45"/>
  <c r="P205" i="45"/>
  <c r="W205" i="45"/>
  <c r="AS205" i="45"/>
  <c r="R205" i="45"/>
  <c r="AM205" i="45"/>
  <c r="BD205" i="45"/>
  <c r="AC205" i="45"/>
  <c r="AF205" i="45"/>
  <c r="AT205" i="45"/>
  <c r="L205" i="45"/>
  <c r="O205" i="45"/>
  <c r="AB205" i="45"/>
  <c r="J205" i="45"/>
  <c r="AE205" i="45"/>
  <c r="AV205" i="45"/>
  <c r="S205" i="45"/>
  <c r="AO205" i="45"/>
  <c r="BE205" i="45"/>
  <c r="BF205" i="45"/>
  <c r="X205" i="45"/>
  <c r="AI205" i="45"/>
  <c r="AZ205" i="45"/>
  <c r="H204" i="45"/>
  <c r="BA205" i="45"/>
  <c r="V205" i="45"/>
  <c r="AK205" i="45"/>
  <c r="AW205" i="45"/>
  <c r="BB205" i="45"/>
  <c r="T205" i="45"/>
  <c r="AA205" i="45"/>
  <c r="AR205" i="45"/>
  <c r="K205" i="45"/>
  <c r="AJ205" i="45"/>
  <c r="N205" i="45"/>
  <c r="AA205" i="44"/>
  <c r="AR205" i="44"/>
  <c r="AS205" i="44"/>
  <c r="J205" i="44"/>
  <c r="H204" i="44"/>
  <c r="AG205" i="44"/>
  <c r="AX205" i="44"/>
  <c r="BE205" i="44"/>
  <c r="V205" i="44"/>
  <c r="AF205" i="44"/>
  <c r="AM205" i="44"/>
  <c r="BD205" i="44"/>
  <c r="O205" i="44"/>
  <c r="P205" i="44"/>
  <c r="AC205" i="44"/>
  <c r="AT205" i="44"/>
  <c r="BA205" i="44"/>
  <c r="N205" i="44"/>
  <c r="AB205" i="44"/>
  <c r="AI205" i="44"/>
  <c r="AZ205" i="44"/>
  <c r="K205" i="44"/>
  <c r="L205" i="44"/>
  <c r="AN205" i="44"/>
  <c r="AO205" i="44"/>
  <c r="BF205" i="44"/>
  <c r="W205" i="44"/>
  <c r="X205" i="44"/>
  <c r="AE205" i="44"/>
  <c r="AV205" i="44"/>
  <c r="AW205" i="44"/>
  <c r="R205" i="44"/>
  <c r="AJ205" i="44"/>
  <c r="AK205" i="44"/>
  <c r="BB205" i="44"/>
  <c r="S205" i="44"/>
  <c r="T205" i="44"/>
  <c r="AP194" i="32"/>
  <c r="AM185" i="32"/>
  <c r="AM184" i="32" s="1"/>
  <c r="BG194" i="32"/>
  <c r="BD185" i="32"/>
  <c r="BD184" i="32" s="1"/>
  <c r="AB209" i="57"/>
  <c r="AB208" i="57" s="1"/>
  <c r="AR209" i="57"/>
  <c r="K209" i="57"/>
  <c r="K208" i="57" s="1"/>
  <c r="AC209" i="57"/>
  <c r="AC208" i="57" s="1"/>
  <c r="L209" i="57"/>
  <c r="L208" i="57" s="1"/>
  <c r="AG209" i="57"/>
  <c r="AG208" i="57" s="1"/>
  <c r="AW209" i="57"/>
  <c r="AW208" i="57" s="1"/>
  <c r="P209" i="57"/>
  <c r="P208" i="57" s="1"/>
  <c r="AV209" i="57"/>
  <c r="H208" i="57"/>
  <c r="AI209" i="57"/>
  <c r="BA209" i="57"/>
  <c r="BA208" i="57" s="1"/>
  <c r="R209" i="57"/>
  <c r="BB209" i="57"/>
  <c r="BB208" i="57" s="1"/>
  <c r="AN209" i="57"/>
  <c r="AN208" i="57" s="1"/>
  <c r="BF209" i="57"/>
  <c r="BF208" i="57" s="1"/>
  <c r="W209" i="57"/>
  <c r="W208" i="57" s="1"/>
  <c r="AM209" i="57"/>
  <c r="V209" i="57"/>
  <c r="AA209" i="57"/>
  <c r="AS209" i="57"/>
  <c r="AS208" i="57" s="1"/>
  <c r="J209" i="57"/>
  <c r="AT209" i="57"/>
  <c r="AT208" i="57" s="1"/>
  <c r="AF209" i="57"/>
  <c r="AF208" i="57" s="1"/>
  <c r="AX209" i="57"/>
  <c r="AX208" i="57" s="1"/>
  <c r="O209" i="57"/>
  <c r="O208" i="57" s="1"/>
  <c r="AE209" i="57"/>
  <c r="N209" i="57"/>
  <c r="AJ209" i="57"/>
  <c r="AJ208" i="57" s="1"/>
  <c r="AZ209" i="57"/>
  <c r="S209" i="57"/>
  <c r="S208" i="57" s="1"/>
  <c r="AK209" i="57"/>
  <c r="AK208" i="57" s="1"/>
  <c r="T209" i="57"/>
  <c r="T208" i="57" s="1"/>
  <c r="AO209" i="57"/>
  <c r="AO208" i="57" s="1"/>
  <c r="BE209" i="57"/>
  <c r="BE208" i="57" s="1"/>
  <c r="X209" i="57"/>
  <c r="X208" i="57" s="1"/>
  <c r="BD209" i="57"/>
  <c r="AC209" i="45"/>
  <c r="AC208" i="45" s="1"/>
  <c r="AW209" i="45"/>
  <c r="AW208" i="45" s="1"/>
  <c r="AZ209" i="45"/>
  <c r="R209" i="45"/>
  <c r="H208" i="45"/>
  <c r="AE209" i="45"/>
  <c r="BA209" i="45"/>
  <c r="BA208" i="45" s="1"/>
  <c r="BF209" i="45"/>
  <c r="BF208" i="45" s="1"/>
  <c r="X209" i="45"/>
  <c r="X208" i="45" s="1"/>
  <c r="AN209" i="45"/>
  <c r="AN208" i="45" s="1"/>
  <c r="AO209" i="45"/>
  <c r="AO208" i="45" s="1"/>
  <c r="AX209" i="45"/>
  <c r="AX208" i="45" s="1"/>
  <c r="N209" i="45"/>
  <c r="S209" i="45"/>
  <c r="S208" i="45" s="1"/>
  <c r="AA209" i="45"/>
  <c r="AS209" i="45"/>
  <c r="AS208" i="45" s="1"/>
  <c r="BB209" i="45"/>
  <c r="BB208" i="45" s="1"/>
  <c r="T209" i="45"/>
  <c r="T208" i="45" s="1"/>
  <c r="AF209" i="45"/>
  <c r="AF208" i="45" s="1"/>
  <c r="AK209" i="45"/>
  <c r="AK208" i="45" s="1"/>
  <c r="AT209" i="45"/>
  <c r="AT208" i="45" s="1"/>
  <c r="J209" i="45"/>
  <c r="K209" i="45"/>
  <c r="K208" i="45" s="1"/>
  <c r="AJ209" i="45"/>
  <c r="AJ208" i="45" s="1"/>
  <c r="AM209" i="45"/>
  <c r="AV209" i="45"/>
  <c r="P209" i="45"/>
  <c r="P208" i="45" s="1"/>
  <c r="W209" i="45"/>
  <c r="W208" i="45" s="1"/>
  <c r="AG209" i="45"/>
  <c r="AG208" i="45" s="1"/>
  <c r="BE209" i="45"/>
  <c r="BE208" i="45" s="1"/>
  <c r="BD209" i="45"/>
  <c r="V209" i="45"/>
  <c r="AB209" i="45"/>
  <c r="AB208" i="45" s="1"/>
  <c r="AI209" i="45"/>
  <c r="AR209" i="45"/>
  <c r="L209" i="45"/>
  <c r="L208" i="45" s="1"/>
  <c r="O209" i="45"/>
  <c r="O208" i="45" s="1"/>
  <c r="N200" i="53"/>
  <c r="AY194" i="56"/>
  <c r="AV185" i="56"/>
  <c r="AV184" i="56" s="1"/>
  <c r="U207" i="53"/>
  <c r="Q194" i="44"/>
  <c r="AU194" i="44"/>
  <c r="Q194" i="32"/>
  <c r="M194" i="32"/>
  <c r="AZ185" i="32"/>
  <c r="AZ184" i="32" s="1"/>
  <c r="AJ185" i="32"/>
  <c r="AJ184" i="32" s="1"/>
  <c r="AQ207" i="32"/>
  <c r="Z186" i="44"/>
  <c r="AL194" i="56"/>
  <c r="AU194" i="56"/>
  <c r="L185" i="32"/>
  <c r="L184" i="32" s="1"/>
  <c r="AC206" i="58"/>
  <c r="AV206" i="58"/>
  <c r="BA206" i="58"/>
  <c r="L206" i="58"/>
  <c r="AN206" i="58"/>
  <c r="AO206" i="58"/>
  <c r="BF206" i="58"/>
  <c r="W206" i="58"/>
  <c r="X206" i="58"/>
  <c r="AA206" i="58"/>
  <c r="AR206" i="58"/>
  <c r="AS206" i="58"/>
  <c r="J206" i="58"/>
  <c r="AF206" i="58"/>
  <c r="AM206" i="58"/>
  <c r="BD206" i="58"/>
  <c r="O206" i="58"/>
  <c r="V206" i="58"/>
  <c r="AJ206" i="58"/>
  <c r="AK206" i="58"/>
  <c r="BB206" i="58"/>
  <c r="S206" i="58"/>
  <c r="T206" i="58"/>
  <c r="AG206" i="58"/>
  <c r="AZ206" i="58"/>
  <c r="BE206" i="58"/>
  <c r="P206" i="58"/>
  <c r="AB206" i="58"/>
  <c r="R206" i="58"/>
  <c r="N206" i="58"/>
  <c r="K206" i="58"/>
  <c r="AW206" i="58"/>
  <c r="AX206" i="58"/>
  <c r="AT206" i="58"/>
  <c r="AI206" i="58"/>
  <c r="AE206" i="58"/>
  <c r="AK206" i="53"/>
  <c r="BA206" i="53"/>
  <c r="BB206" i="53"/>
  <c r="T206" i="53"/>
  <c r="AI206" i="53"/>
  <c r="AN206" i="53"/>
  <c r="AX206" i="53"/>
  <c r="R206" i="53"/>
  <c r="W206" i="53"/>
  <c r="AG206" i="53"/>
  <c r="AS206" i="53"/>
  <c r="AZ206" i="53"/>
  <c r="P206" i="53"/>
  <c r="AC206" i="53"/>
  <c r="AF206" i="53"/>
  <c r="AV206" i="53"/>
  <c r="L206" i="53"/>
  <c r="O206" i="53"/>
  <c r="AE206" i="53"/>
  <c r="AJ206" i="53"/>
  <c r="AT206" i="53"/>
  <c r="N206" i="53"/>
  <c r="S206" i="53"/>
  <c r="AO206" i="53"/>
  <c r="BE206" i="53"/>
  <c r="BF206" i="53"/>
  <c r="X206" i="53"/>
  <c r="AB206" i="53"/>
  <c r="AM206" i="53"/>
  <c r="AA206" i="53"/>
  <c r="K206" i="53"/>
  <c r="V206" i="53"/>
  <c r="J206" i="53"/>
  <c r="BD206" i="53"/>
  <c r="AR206" i="53"/>
  <c r="AW206" i="53"/>
  <c r="AO205" i="57"/>
  <c r="AX205" i="57"/>
  <c r="BE205" i="57"/>
  <c r="P205" i="57"/>
  <c r="AE205" i="57"/>
  <c r="AJ205" i="57"/>
  <c r="BD205" i="57"/>
  <c r="S205" i="57"/>
  <c r="V205" i="57"/>
  <c r="AK205" i="57"/>
  <c r="AT205" i="57"/>
  <c r="AW205" i="57"/>
  <c r="L205" i="57"/>
  <c r="AA205" i="57"/>
  <c r="AB205" i="57"/>
  <c r="AZ205" i="57"/>
  <c r="K205" i="57"/>
  <c r="R205" i="57"/>
  <c r="AG205" i="57"/>
  <c r="AN205" i="57"/>
  <c r="BF205" i="57"/>
  <c r="W205" i="57"/>
  <c r="X205" i="57"/>
  <c r="AM205" i="57"/>
  <c r="AV205" i="57"/>
  <c r="BA205" i="57"/>
  <c r="N205" i="57"/>
  <c r="AC205" i="57"/>
  <c r="AF205" i="57"/>
  <c r="BB205" i="57"/>
  <c r="O205" i="57"/>
  <c r="T205" i="57"/>
  <c r="AI205" i="57"/>
  <c r="AR205" i="57"/>
  <c r="AS205" i="57"/>
  <c r="J205" i="57"/>
  <c r="H204" i="57"/>
  <c r="AK209" i="56"/>
  <c r="AK208" i="56" s="1"/>
  <c r="AW209" i="56"/>
  <c r="AW208" i="56" s="1"/>
  <c r="BB209" i="56"/>
  <c r="BB208" i="56" s="1"/>
  <c r="T209" i="56"/>
  <c r="T208" i="56" s="1"/>
  <c r="AC209" i="56"/>
  <c r="AC208" i="56" s="1"/>
  <c r="AB209" i="56"/>
  <c r="AB208" i="56" s="1"/>
  <c r="AR209" i="56"/>
  <c r="J209" i="56"/>
  <c r="K209" i="56"/>
  <c r="K208" i="56" s="1"/>
  <c r="AG209" i="56"/>
  <c r="AG208" i="56" s="1"/>
  <c r="AN209" i="56"/>
  <c r="AN208" i="56" s="1"/>
  <c r="AX209" i="56"/>
  <c r="AX208" i="56" s="1"/>
  <c r="P209" i="56"/>
  <c r="P208" i="56" s="1"/>
  <c r="W209" i="56"/>
  <c r="W208" i="56" s="1"/>
  <c r="AM209" i="56"/>
  <c r="BA209" i="56"/>
  <c r="BA208" i="56" s="1"/>
  <c r="BD209" i="56"/>
  <c r="V209" i="56"/>
  <c r="AA209" i="56"/>
  <c r="AF209" i="56"/>
  <c r="AF208" i="56" s="1"/>
  <c r="AT209" i="56"/>
  <c r="AT208" i="56" s="1"/>
  <c r="L209" i="56"/>
  <c r="L208" i="56" s="1"/>
  <c r="O209" i="56"/>
  <c r="O208" i="56" s="1"/>
  <c r="AI209" i="56"/>
  <c r="AS209" i="56"/>
  <c r="AS208" i="56" s="1"/>
  <c r="AZ209" i="56"/>
  <c r="R209" i="56"/>
  <c r="H208" i="56"/>
  <c r="AO209" i="56"/>
  <c r="AO208" i="56" s="1"/>
  <c r="BE209" i="56"/>
  <c r="BE208" i="56" s="1"/>
  <c r="BF209" i="56"/>
  <c r="BF208" i="56" s="1"/>
  <c r="X209" i="56"/>
  <c r="X208" i="56" s="1"/>
  <c r="AE209" i="56"/>
  <c r="AJ209" i="56"/>
  <c r="AJ208" i="56" s="1"/>
  <c r="AV209" i="56"/>
  <c r="N209" i="56"/>
  <c r="S209" i="56"/>
  <c r="S208" i="56" s="1"/>
  <c r="AC209" i="58"/>
  <c r="AC208" i="58" s="1"/>
  <c r="AB209" i="58"/>
  <c r="AB208" i="58" s="1"/>
  <c r="BA209" i="58"/>
  <c r="BA208" i="58" s="1"/>
  <c r="BD209" i="58"/>
  <c r="V209" i="58"/>
  <c r="AA209" i="58"/>
  <c r="AF209" i="58"/>
  <c r="AF208" i="58" s="1"/>
  <c r="AT209" i="58"/>
  <c r="AT208" i="58" s="1"/>
  <c r="L209" i="58"/>
  <c r="L208" i="58" s="1"/>
  <c r="O209" i="58"/>
  <c r="O208" i="58" s="1"/>
  <c r="AM209" i="58"/>
  <c r="AZ209" i="58"/>
  <c r="R209" i="58"/>
  <c r="H208" i="58"/>
  <c r="AO209" i="58"/>
  <c r="AO208" i="58" s="1"/>
  <c r="BE209" i="58"/>
  <c r="BE208" i="58" s="1"/>
  <c r="BF209" i="58"/>
  <c r="BF208" i="58" s="1"/>
  <c r="X209" i="58"/>
  <c r="X208" i="58" s="1"/>
  <c r="AI209" i="58"/>
  <c r="AS209" i="58"/>
  <c r="AS208" i="58" s="1"/>
  <c r="AV209" i="58"/>
  <c r="N209" i="58"/>
  <c r="S209" i="58"/>
  <c r="S208" i="58" s="1"/>
  <c r="AK209" i="58"/>
  <c r="AK208" i="58" s="1"/>
  <c r="AW209" i="58"/>
  <c r="AW208" i="58" s="1"/>
  <c r="BB209" i="58"/>
  <c r="BB208" i="58" s="1"/>
  <c r="T209" i="58"/>
  <c r="T208" i="58" s="1"/>
  <c r="AE209" i="58"/>
  <c r="AJ209" i="58"/>
  <c r="AJ208" i="58" s="1"/>
  <c r="AR209" i="58"/>
  <c r="J209" i="58"/>
  <c r="K209" i="58"/>
  <c r="K208" i="58" s="1"/>
  <c r="AG209" i="58"/>
  <c r="AG208" i="58" s="1"/>
  <c r="AN209" i="58"/>
  <c r="AN208" i="58" s="1"/>
  <c r="AX209" i="58"/>
  <c r="AX208" i="58" s="1"/>
  <c r="P209" i="58"/>
  <c r="P208" i="58" s="1"/>
  <c r="W209" i="58"/>
  <c r="W208" i="58" s="1"/>
  <c r="AV200" i="53"/>
  <c r="Q207" i="53"/>
  <c r="AD194" i="58"/>
  <c r="AY194" i="44"/>
  <c r="AD194" i="44"/>
  <c r="AQ186" i="45"/>
  <c r="AQ186" i="57"/>
  <c r="AL194" i="58"/>
  <c r="AJ185" i="58"/>
  <c r="AJ184" i="58" s="1"/>
  <c r="M194" i="58"/>
  <c r="J185" i="58"/>
  <c r="J184" i="58" s="1"/>
  <c r="J212" i="58"/>
  <c r="AE200" i="45"/>
  <c r="AM206" i="57"/>
  <c r="BA206" i="57"/>
  <c r="BD206" i="57"/>
  <c r="V206" i="57"/>
  <c r="AO206" i="57"/>
  <c r="BF206" i="57"/>
  <c r="AC206" i="57"/>
  <c r="AT206" i="57"/>
  <c r="O206" i="57"/>
  <c r="AI206" i="57"/>
  <c r="AS206" i="57"/>
  <c r="AZ206" i="57"/>
  <c r="R206" i="57"/>
  <c r="AG206" i="57"/>
  <c r="AX206" i="57"/>
  <c r="W206" i="57"/>
  <c r="AW206" i="57"/>
  <c r="T206" i="57"/>
  <c r="AE206" i="57"/>
  <c r="AJ206" i="57"/>
  <c r="AV206" i="57"/>
  <c r="N206" i="57"/>
  <c r="S206" i="57"/>
  <c r="BE206" i="57"/>
  <c r="X206" i="57"/>
  <c r="AF206" i="57"/>
  <c r="L206" i="57"/>
  <c r="AR206" i="57"/>
  <c r="P206" i="57"/>
  <c r="AB206" i="57"/>
  <c r="AN206" i="57"/>
  <c r="AA206" i="57"/>
  <c r="K206" i="57"/>
  <c r="BB206" i="57"/>
  <c r="J206" i="57"/>
  <c r="AK206" i="57"/>
  <c r="AA205" i="53"/>
  <c r="AB205" i="53"/>
  <c r="AZ205" i="53"/>
  <c r="K205" i="53"/>
  <c r="J205" i="53"/>
  <c r="AO205" i="53"/>
  <c r="BE205" i="53"/>
  <c r="AC205" i="53"/>
  <c r="BB205" i="53"/>
  <c r="N205" i="53"/>
  <c r="AM205" i="53"/>
  <c r="AV205" i="53"/>
  <c r="BA205" i="53"/>
  <c r="T205" i="53"/>
  <c r="AG205" i="53"/>
  <c r="BF205" i="53"/>
  <c r="V205" i="53"/>
  <c r="AT205" i="53"/>
  <c r="P205" i="53"/>
  <c r="AI205" i="53"/>
  <c r="AR205" i="53"/>
  <c r="AS205" i="53"/>
  <c r="L205" i="53"/>
  <c r="H204" i="53"/>
  <c r="AX205" i="53"/>
  <c r="X205" i="53"/>
  <c r="AF205" i="53"/>
  <c r="O205" i="53"/>
  <c r="S205" i="53"/>
  <c r="AK205" i="53"/>
  <c r="BD205" i="53"/>
  <c r="W205" i="53"/>
  <c r="AJ205" i="53"/>
  <c r="AN205" i="53"/>
  <c r="AE205" i="53"/>
  <c r="R205" i="53"/>
  <c r="AW205" i="53"/>
  <c r="AE205" i="56"/>
  <c r="AJ205" i="56"/>
  <c r="AV205" i="56"/>
  <c r="N205" i="56"/>
  <c r="S205" i="56"/>
  <c r="AK205" i="56"/>
  <c r="AW205" i="56"/>
  <c r="BB205" i="56"/>
  <c r="T205" i="56"/>
  <c r="AA205" i="56"/>
  <c r="AB205" i="56"/>
  <c r="AR205" i="56"/>
  <c r="J205" i="56"/>
  <c r="K205" i="56"/>
  <c r="AG205" i="56"/>
  <c r="AN205" i="56"/>
  <c r="AX205" i="56"/>
  <c r="P205" i="56"/>
  <c r="W205" i="56"/>
  <c r="AM205" i="56"/>
  <c r="BA205" i="56"/>
  <c r="BD205" i="56"/>
  <c r="V205" i="56"/>
  <c r="AC205" i="56"/>
  <c r="AF205" i="56"/>
  <c r="AT205" i="56"/>
  <c r="L205" i="56"/>
  <c r="O205" i="56"/>
  <c r="AI205" i="56"/>
  <c r="H204" i="56"/>
  <c r="X205" i="56"/>
  <c r="R205" i="56"/>
  <c r="BF205" i="56"/>
  <c r="AZ205" i="56"/>
  <c r="BE205" i="56"/>
  <c r="AS205" i="56"/>
  <c r="AO205" i="56"/>
  <c r="AM185" i="44"/>
  <c r="AM184" i="44" s="1"/>
  <c r="AP194" i="44"/>
  <c r="AY194" i="32"/>
  <c r="AV185" i="32"/>
  <c r="AV184" i="32" s="1"/>
  <c r="U194" i="32"/>
  <c r="R185" i="32"/>
  <c r="R184" i="32" s="1"/>
  <c r="AH194" i="32"/>
  <c r="AE185" i="32"/>
  <c r="AE184" i="32" s="1"/>
  <c r="H209" i="24"/>
  <c r="R209" i="24" s="1"/>
  <c r="R210" i="24"/>
  <c r="AA200" i="58"/>
  <c r="AI200" i="58"/>
  <c r="AR200" i="53"/>
  <c r="J200" i="53"/>
  <c r="AP194" i="56"/>
  <c r="AM185" i="56"/>
  <c r="AM184" i="56" s="1"/>
  <c r="Q194" i="56"/>
  <c r="N185" i="56"/>
  <c r="N184" i="56" s="1"/>
  <c r="V185" i="56"/>
  <c r="V184" i="56" s="1"/>
  <c r="Y194" i="56"/>
  <c r="AY207" i="53"/>
  <c r="BC194" i="58"/>
  <c r="Y194" i="58"/>
  <c r="AL194" i="44"/>
  <c r="Z186" i="45"/>
  <c r="AF185" i="44"/>
  <c r="AF184" i="44" s="1"/>
  <c r="AQ190" i="57"/>
  <c r="BG194" i="58"/>
  <c r="BD185" i="58"/>
  <c r="BD184" i="58" s="1"/>
  <c r="AU194" i="58"/>
  <c r="AR185" i="58"/>
  <c r="AR184" i="58" s="1"/>
  <c r="AH194" i="58"/>
  <c r="AE185" i="58"/>
  <c r="AE184" i="58" s="1"/>
  <c r="AG206" i="32"/>
  <c r="AR206" i="32"/>
  <c r="AS206" i="32"/>
  <c r="J206" i="32"/>
  <c r="AA206" i="32"/>
  <c r="AO206" i="32"/>
  <c r="AZ206" i="32"/>
  <c r="BE206" i="32"/>
  <c r="V206" i="32"/>
  <c r="AC206" i="32"/>
  <c r="AJ206" i="32"/>
  <c r="BB206" i="32"/>
  <c r="S206" i="32"/>
  <c r="T206" i="32"/>
  <c r="AM206" i="32"/>
  <c r="AT206" i="32"/>
  <c r="AW206" i="32"/>
  <c r="N206" i="32"/>
  <c r="AB206" i="32"/>
  <c r="AX206" i="32"/>
  <c r="K206" i="32"/>
  <c r="L206" i="32"/>
  <c r="AI206" i="32"/>
  <c r="AN206" i="32"/>
  <c r="BF206" i="32"/>
  <c r="W206" i="32"/>
  <c r="X206" i="32"/>
  <c r="AK206" i="32"/>
  <c r="AV206" i="32"/>
  <c r="BA206" i="32"/>
  <c r="R206" i="32"/>
  <c r="AE206" i="32"/>
  <c r="AF206" i="32"/>
  <c r="BD206" i="32"/>
  <c r="O206" i="32"/>
  <c r="P206" i="32"/>
  <c r="AJ206" i="56"/>
  <c r="AK206" i="56"/>
  <c r="BB206" i="56"/>
  <c r="S206" i="56"/>
  <c r="T206" i="56"/>
  <c r="AG206" i="56"/>
  <c r="AZ206" i="56"/>
  <c r="BE206" i="56"/>
  <c r="P206" i="56"/>
  <c r="AB206" i="56"/>
  <c r="AI206" i="56"/>
  <c r="AX206" i="56"/>
  <c r="K206" i="56"/>
  <c r="R206" i="56"/>
  <c r="AE206" i="56"/>
  <c r="AT206" i="56"/>
  <c r="AW206" i="56"/>
  <c r="N206" i="56"/>
  <c r="AC206" i="56"/>
  <c r="AV206" i="56"/>
  <c r="BA206" i="56"/>
  <c r="L206" i="56"/>
  <c r="AN206" i="56"/>
  <c r="AO206" i="56"/>
  <c r="BF206" i="56"/>
  <c r="W206" i="56"/>
  <c r="X206" i="56"/>
  <c r="AA206" i="56"/>
  <c r="AR206" i="56"/>
  <c r="AS206" i="56"/>
  <c r="J206" i="56"/>
  <c r="AF206" i="56"/>
  <c r="AM206" i="56"/>
  <c r="BD206" i="56"/>
  <c r="O206" i="56"/>
  <c r="V206" i="56"/>
  <c r="AC205" i="32"/>
  <c r="AW205" i="32"/>
  <c r="BB205" i="32"/>
  <c r="T205" i="32"/>
  <c r="AB205" i="32"/>
  <c r="AI205" i="32"/>
  <c r="AR205" i="32"/>
  <c r="J205" i="32"/>
  <c r="K205" i="32"/>
  <c r="K204" i="32" s="1"/>
  <c r="AN205" i="32"/>
  <c r="AO205" i="32"/>
  <c r="AX205" i="32"/>
  <c r="AX204" i="32" s="1"/>
  <c r="P205" i="32"/>
  <c r="W205" i="32"/>
  <c r="W204" i="32" s="1"/>
  <c r="AE205" i="32"/>
  <c r="BA205" i="32"/>
  <c r="BD205" i="32"/>
  <c r="V205" i="32"/>
  <c r="AF205" i="32"/>
  <c r="AK205" i="32"/>
  <c r="AK204" i="32" s="1"/>
  <c r="AT205" i="32"/>
  <c r="L205" i="32"/>
  <c r="L204" i="32" s="1"/>
  <c r="O205" i="32"/>
  <c r="O204" i="32" s="1"/>
  <c r="AA205" i="32"/>
  <c r="AS205" i="32"/>
  <c r="AZ205" i="32"/>
  <c r="R205" i="32"/>
  <c r="H204" i="32"/>
  <c r="BE205" i="32"/>
  <c r="AM205" i="32"/>
  <c r="AG205" i="32"/>
  <c r="AJ205" i="32"/>
  <c r="S205" i="32"/>
  <c r="S204" i="32" s="1"/>
  <c r="X205" i="32"/>
  <c r="N205" i="32"/>
  <c r="BF205" i="32"/>
  <c r="AV205" i="32"/>
  <c r="R206" i="24"/>
  <c r="H205" i="24"/>
  <c r="AF205" i="58"/>
  <c r="AK205" i="58"/>
  <c r="AT205" i="58"/>
  <c r="L205" i="58"/>
  <c r="O205" i="58"/>
  <c r="AM205" i="58"/>
  <c r="N205" i="58"/>
  <c r="AA205" i="58"/>
  <c r="AZ205" i="58"/>
  <c r="H204" i="58"/>
  <c r="AG205" i="58"/>
  <c r="BE205" i="58"/>
  <c r="BF205" i="58"/>
  <c r="X205" i="58"/>
  <c r="AE205" i="58"/>
  <c r="BD205" i="58"/>
  <c r="AB205" i="58"/>
  <c r="AR205" i="58"/>
  <c r="K205" i="58"/>
  <c r="AC205" i="58"/>
  <c r="AW205" i="58"/>
  <c r="BB205" i="58"/>
  <c r="T205" i="58"/>
  <c r="AJ205" i="58"/>
  <c r="AV205" i="58"/>
  <c r="S205" i="58"/>
  <c r="AS205" i="58"/>
  <c r="R205" i="58"/>
  <c r="AN205" i="58"/>
  <c r="AO205" i="58"/>
  <c r="AX205" i="58"/>
  <c r="P205" i="58"/>
  <c r="W205" i="58"/>
  <c r="BA205" i="58"/>
  <c r="V205" i="58"/>
  <c r="AI205" i="58"/>
  <c r="J205" i="58"/>
  <c r="AU194" i="32"/>
  <c r="AS185" i="32"/>
  <c r="AS184" i="32" s="1"/>
  <c r="Y194" i="32"/>
  <c r="V185" i="32"/>
  <c r="V184" i="32" s="1"/>
  <c r="R92" i="17"/>
  <c r="S92" i="17" s="1"/>
  <c r="J84" i="17"/>
  <c r="I206" i="32"/>
  <c r="I204" i="32" s="1"/>
  <c r="I197" i="32" s="1"/>
  <c r="I207" i="24"/>
  <c r="C24" i="63" s="1"/>
  <c r="AF209" i="32"/>
  <c r="AF208" i="32" s="1"/>
  <c r="AW209" i="32"/>
  <c r="AW208" i="32" s="1"/>
  <c r="P209" i="32"/>
  <c r="P208" i="32" s="1"/>
  <c r="AE209" i="32"/>
  <c r="N209" i="32"/>
  <c r="AA209" i="32"/>
  <c r="AR209" i="32"/>
  <c r="K209" i="32"/>
  <c r="K208" i="32" s="1"/>
  <c r="AT209" i="32"/>
  <c r="AT208" i="32" s="1"/>
  <c r="H208" i="32"/>
  <c r="AO209" i="32"/>
  <c r="AO208" i="32" s="1"/>
  <c r="BF209" i="32"/>
  <c r="BF208" i="32" s="1"/>
  <c r="W209" i="32"/>
  <c r="W208" i="32" s="1"/>
  <c r="BD209" i="32"/>
  <c r="AJ209" i="32"/>
  <c r="AJ208" i="32" s="1"/>
  <c r="BA209" i="32"/>
  <c r="BA208" i="32" s="1"/>
  <c r="R209" i="32"/>
  <c r="AK209" i="32"/>
  <c r="AK208" i="32" s="1"/>
  <c r="T209" i="32"/>
  <c r="T208" i="32" s="1"/>
  <c r="AG209" i="32"/>
  <c r="AG208" i="32" s="1"/>
  <c r="AX209" i="32"/>
  <c r="AX208" i="32" s="1"/>
  <c r="O209" i="32"/>
  <c r="O208" i="32" s="1"/>
  <c r="AV209" i="32"/>
  <c r="AB209" i="32"/>
  <c r="AB208" i="32" s="1"/>
  <c r="AS209" i="32"/>
  <c r="AS208" i="32" s="1"/>
  <c r="J209" i="32"/>
  <c r="AC209" i="32"/>
  <c r="AC208" i="32" s="1"/>
  <c r="L209" i="32"/>
  <c r="L208" i="32" s="1"/>
  <c r="AN209" i="32"/>
  <c r="AN208" i="32" s="1"/>
  <c r="BE209" i="32"/>
  <c r="BE208" i="32" s="1"/>
  <c r="X209" i="32"/>
  <c r="X208" i="32" s="1"/>
  <c r="AM209" i="32"/>
  <c r="V209" i="32"/>
  <c r="AI209" i="32"/>
  <c r="AZ209" i="32"/>
  <c r="S209" i="32"/>
  <c r="S208" i="32" s="1"/>
  <c r="BB209" i="32"/>
  <c r="BB208" i="32" s="1"/>
  <c r="AN209" i="53"/>
  <c r="AN208" i="53" s="1"/>
  <c r="BF209" i="53"/>
  <c r="BF208" i="53" s="1"/>
  <c r="W209" i="53"/>
  <c r="W208" i="53" s="1"/>
  <c r="AK209" i="53"/>
  <c r="AK208" i="53" s="1"/>
  <c r="N209" i="53"/>
  <c r="AI209" i="53"/>
  <c r="BA209" i="53"/>
  <c r="BA208" i="53" s="1"/>
  <c r="T209" i="53"/>
  <c r="T208" i="53" s="1"/>
  <c r="V209" i="53"/>
  <c r="AF209" i="53"/>
  <c r="AF208" i="53" s="1"/>
  <c r="AX209" i="53"/>
  <c r="AX208" i="53" s="1"/>
  <c r="O209" i="53"/>
  <c r="O208" i="53" s="1"/>
  <c r="R209" i="53"/>
  <c r="AT209" i="53"/>
  <c r="AT208" i="53" s="1"/>
  <c r="AA209" i="53"/>
  <c r="AS209" i="53"/>
  <c r="AS208" i="53" s="1"/>
  <c r="L209" i="53"/>
  <c r="L208" i="53" s="1"/>
  <c r="AV209" i="53"/>
  <c r="H208" i="53"/>
  <c r="AO209" i="53"/>
  <c r="AO208" i="53" s="1"/>
  <c r="BE209" i="53"/>
  <c r="BE208" i="53" s="1"/>
  <c r="X209" i="53"/>
  <c r="X208" i="53" s="1"/>
  <c r="AC209" i="53"/>
  <c r="AC208" i="53" s="1"/>
  <c r="AJ209" i="53"/>
  <c r="AJ208" i="53" s="1"/>
  <c r="AZ209" i="53"/>
  <c r="S209" i="53"/>
  <c r="S208" i="53" s="1"/>
  <c r="AE209" i="53"/>
  <c r="BD209" i="53"/>
  <c r="AG209" i="53"/>
  <c r="AG208" i="53" s="1"/>
  <c r="AW209" i="53"/>
  <c r="AW208" i="53" s="1"/>
  <c r="P209" i="53"/>
  <c r="P208" i="53" s="1"/>
  <c r="BB209" i="53"/>
  <c r="BB208" i="53" s="1"/>
  <c r="AB209" i="53"/>
  <c r="AB208" i="53" s="1"/>
  <c r="AR209" i="53"/>
  <c r="K209" i="53"/>
  <c r="K208" i="53" s="1"/>
  <c r="J209" i="53"/>
  <c r="AM209" i="53"/>
  <c r="AA209" i="44"/>
  <c r="AB209" i="44"/>
  <c r="AB208" i="44" s="1"/>
  <c r="AZ209" i="44"/>
  <c r="K209" i="44"/>
  <c r="K208" i="44" s="1"/>
  <c r="L209" i="44"/>
  <c r="L208" i="44" s="1"/>
  <c r="AG209" i="44"/>
  <c r="AG208" i="44" s="1"/>
  <c r="AF209" i="44"/>
  <c r="AF208" i="44" s="1"/>
  <c r="BB209" i="44"/>
  <c r="BB208" i="44" s="1"/>
  <c r="O209" i="44"/>
  <c r="O208" i="44" s="1"/>
  <c r="P209" i="44"/>
  <c r="P208" i="44" s="1"/>
  <c r="AM209" i="44"/>
  <c r="AV209" i="44"/>
  <c r="BA209" i="44"/>
  <c r="BA208" i="44" s="1"/>
  <c r="R209" i="44"/>
  <c r="AC209" i="44"/>
  <c r="AC208" i="44" s="1"/>
  <c r="AO209" i="44"/>
  <c r="AO208" i="44" s="1"/>
  <c r="AX209" i="44"/>
  <c r="AX208" i="44" s="1"/>
  <c r="BE209" i="44"/>
  <c r="BE208" i="44" s="1"/>
  <c r="V209" i="44"/>
  <c r="AI209" i="44"/>
  <c r="AR209" i="44"/>
  <c r="AS209" i="44"/>
  <c r="AS208" i="44" s="1"/>
  <c r="J209" i="44"/>
  <c r="H208" i="44"/>
  <c r="AT209" i="44"/>
  <c r="AT208" i="44" s="1"/>
  <c r="AW209" i="44"/>
  <c r="AW208" i="44" s="1"/>
  <c r="N209" i="44"/>
  <c r="AE209" i="44"/>
  <c r="AJ209" i="44"/>
  <c r="AJ208" i="44" s="1"/>
  <c r="BD209" i="44"/>
  <c r="S209" i="44"/>
  <c r="S208" i="44" s="1"/>
  <c r="T209" i="44"/>
  <c r="T208" i="44" s="1"/>
  <c r="AK209" i="44"/>
  <c r="AK208" i="44" s="1"/>
  <c r="AN209" i="44"/>
  <c r="AN208" i="44" s="1"/>
  <c r="BF209" i="44"/>
  <c r="BF208" i="44" s="1"/>
  <c r="W209" i="44"/>
  <c r="W208" i="44" s="1"/>
  <c r="X209" i="44"/>
  <c r="X208" i="44" s="1"/>
  <c r="AE185" i="56"/>
  <c r="AE184" i="56" s="1"/>
  <c r="AH194" i="56"/>
  <c r="BG207" i="53"/>
  <c r="AD207" i="53"/>
  <c r="BH190" i="57"/>
  <c r="M194" i="44"/>
  <c r="BH207" i="32"/>
  <c r="AQ190" i="45"/>
  <c r="AA185" i="58"/>
  <c r="AA184" i="58" s="1"/>
  <c r="S185" i="44"/>
  <c r="S184" i="44" s="1"/>
  <c r="M194" i="56"/>
  <c r="BG194" i="56"/>
  <c r="BC194" i="56"/>
  <c r="BD210" i="44"/>
  <c r="J210" i="56"/>
  <c r="AL20" i="32"/>
  <c r="M20" i="32"/>
  <c r="N210" i="57"/>
  <c r="AA210" i="44"/>
  <c r="AV210" i="44"/>
  <c r="BG20" i="32"/>
  <c r="AD20" i="32"/>
  <c r="AY20" i="32"/>
  <c r="AY115" i="58"/>
  <c r="AU20" i="32"/>
  <c r="AP20" i="32"/>
  <c r="BC20" i="45"/>
  <c r="AM210" i="57"/>
  <c r="AA210" i="53"/>
  <c r="U20" i="32"/>
  <c r="AH20" i="32"/>
  <c r="BC20" i="32"/>
  <c r="N19" i="63"/>
  <c r="M147" i="17"/>
  <c r="AL138" i="53"/>
  <c r="Q138" i="53"/>
  <c r="M133" i="44"/>
  <c r="AP91" i="57"/>
  <c r="U91" i="57"/>
  <c r="N24" i="63"/>
  <c r="N12" i="63"/>
  <c r="AP101" i="32"/>
  <c r="BC91" i="57"/>
  <c r="N22" i="63"/>
  <c r="Q134" i="44"/>
  <c r="AP102" i="32"/>
  <c r="Y114" i="56"/>
  <c r="AD114" i="56"/>
  <c r="BC119" i="56"/>
  <c r="BG130" i="45"/>
  <c r="U114" i="45"/>
  <c r="AP162" i="44"/>
  <c r="AU119" i="32"/>
  <c r="Y119" i="56"/>
  <c r="U130" i="45"/>
  <c r="M162" i="44"/>
  <c r="AD90" i="44"/>
  <c r="M116" i="32"/>
  <c r="AN215" i="56"/>
  <c r="AN214" i="56" s="1"/>
  <c r="AO215" i="56"/>
  <c r="AO214" i="56" s="1"/>
  <c r="AX215" i="56"/>
  <c r="AX214" i="56" s="1"/>
  <c r="P215" i="56"/>
  <c r="P214" i="56" s="1"/>
  <c r="W215" i="56"/>
  <c r="W214" i="56" s="1"/>
  <c r="AE215" i="56"/>
  <c r="BA215" i="56"/>
  <c r="BA214" i="56" s="1"/>
  <c r="BD215" i="56"/>
  <c r="V215" i="56"/>
  <c r="AF215" i="56"/>
  <c r="AF214" i="56" s="1"/>
  <c r="AK215" i="56"/>
  <c r="AK214" i="56" s="1"/>
  <c r="AT215" i="56"/>
  <c r="AT214" i="56" s="1"/>
  <c r="L215" i="56"/>
  <c r="L214" i="56" s="1"/>
  <c r="O215" i="56"/>
  <c r="O214" i="56" s="1"/>
  <c r="AA215" i="56"/>
  <c r="AS215" i="56"/>
  <c r="AS214" i="56" s="1"/>
  <c r="AZ215" i="56"/>
  <c r="R215" i="56"/>
  <c r="H214" i="56"/>
  <c r="AG215" i="56"/>
  <c r="AG214" i="56" s="1"/>
  <c r="BE215" i="56"/>
  <c r="BE214" i="56" s="1"/>
  <c r="BF215" i="56"/>
  <c r="BF214" i="56" s="1"/>
  <c r="X215" i="56"/>
  <c r="X214" i="56" s="1"/>
  <c r="AJ215" i="56"/>
  <c r="AJ214" i="56" s="1"/>
  <c r="AM215" i="56"/>
  <c r="AV215" i="56"/>
  <c r="N215" i="56"/>
  <c r="S215" i="56"/>
  <c r="S214" i="56" s="1"/>
  <c r="AC215" i="56"/>
  <c r="AC214" i="56" s="1"/>
  <c r="AB215" i="56"/>
  <c r="AB214" i="56" s="1"/>
  <c r="K215" i="56"/>
  <c r="K214" i="56" s="1"/>
  <c r="T215" i="56"/>
  <c r="T214" i="56" s="1"/>
  <c r="J215" i="56"/>
  <c r="BB215" i="56"/>
  <c r="BB214" i="56" s="1"/>
  <c r="AR215" i="56"/>
  <c r="AW215" i="56"/>
  <c r="AW214" i="56" s="1"/>
  <c r="AI215" i="56"/>
  <c r="AG215" i="57"/>
  <c r="AG214" i="57" s="1"/>
  <c r="AN215" i="57"/>
  <c r="AN214" i="57" s="1"/>
  <c r="BF215" i="57"/>
  <c r="BF214" i="57" s="1"/>
  <c r="AA215" i="57"/>
  <c r="AB215" i="57"/>
  <c r="AB214" i="57" s="1"/>
  <c r="AZ215" i="57"/>
  <c r="K215" i="57"/>
  <c r="K214" i="57" s="1"/>
  <c r="R215" i="57"/>
  <c r="AC215" i="57"/>
  <c r="AC214" i="57" s="1"/>
  <c r="AF215" i="57"/>
  <c r="AF214" i="57" s="1"/>
  <c r="BB215" i="57"/>
  <c r="BB214" i="57" s="1"/>
  <c r="O215" i="57"/>
  <c r="O214" i="57" s="1"/>
  <c r="P215" i="57"/>
  <c r="P214" i="57" s="1"/>
  <c r="AM215" i="57"/>
  <c r="AV215" i="57"/>
  <c r="BA215" i="57"/>
  <c r="BA214" i="57" s="1"/>
  <c r="N215" i="57"/>
  <c r="T215" i="57"/>
  <c r="T214" i="57" s="1"/>
  <c r="AO215" i="57"/>
  <c r="AO214" i="57" s="1"/>
  <c r="AX215" i="57"/>
  <c r="AX214" i="57" s="1"/>
  <c r="BE215" i="57"/>
  <c r="BE214" i="57" s="1"/>
  <c r="L215" i="57"/>
  <c r="L214" i="57" s="1"/>
  <c r="AI215" i="57"/>
  <c r="AR215" i="57"/>
  <c r="AS215" i="57"/>
  <c r="AS214" i="57" s="1"/>
  <c r="J215" i="57"/>
  <c r="H214" i="57"/>
  <c r="AK215" i="57"/>
  <c r="AK214" i="57" s="1"/>
  <c r="AE215" i="57"/>
  <c r="V215" i="57"/>
  <c r="W215" i="57"/>
  <c r="W214" i="57" s="1"/>
  <c r="S215" i="57"/>
  <c r="S214" i="57" s="1"/>
  <c r="AW215" i="57"/>
  <c r="AW214" i="57" s="1"/>
  <c r="BD215" i="57"/>
  <c r="X215" i="57"/>
  <c r="X214" i="57" s="1"/>
  <c r="AT215" i="57"/>
  <c r="AT214" i="57" s="1"/>
  <c r="AJ215" i="57"/>
  <c r="AJ214" i="57" s="1"/>
  <c r="AC215" i="53"/>
  <c r="AC214" i="53" s="1"/>
  <c r="AF215" i="53"/>
  <c r="AF214" i="53" s="1"/>
  <c r="BB215" i="53"/>
  <c r="BB214" i="53" s="1"/>
  <c r="AM215" i="53"/>
  <c r="AV215" i="53"/>
  <c r="BA215" i="53"/>
  <c r="BA214" i="53" s="1"/>
  <c r="J215" i="53"/>
  <c r="H214" i="53"/>
  <c r="BE215" i="53"/>
  <c r="BE214" i="53" s="1"/>
  <c r="V215" i="53"/>
  <c r="AO215" i="53"/>
  <c r="AO214" i="53" s="1"/>
  <c r="AX215" i="53"/>
  <c r="AX214" i="53" s="1"/>
  <c r="AI215" i="53"/>
  <c r="AR215" i="53"/>
  <c r="S215" i="53"/>
  <c r="S214" i="53" s="1"/>
  <c r="T215" i="53"/>
  <c r="T214" i="53" s="1"/>
  <c r="AW215" i="53"/>
  <c r="AW214" i="53" s="1"/>
  <c r="N215" i="53"/>
  <c r="AK215" i="53"/>
  <c r="AK214" i="53" s="1"/>
  <c r="AT215" i="53"/>
  <c r="AT214" i="53" s="1"/>
  <c r="AE215" i="53"/>
  <c r="AJ215" i="53"/>
  <c r="AJ214" i="53" s="1"/>
  <c r="AS215" i="53"/>
  <c r="AS214" i="53" s="1"/>
  <c r="L215" i="53"/>
  <c r="L214" i="53" s="1"/>
  <c r="BF215" i="53"/>
  <c r="BF214" i="53" s="1"/>
  <c r="W215" i="53"/>
  <c r="W214" i="53" s="1"/>
  <c r="X215" i="53"/>
  <c r="X214" i="53" s="1"/>
  <c r="AG215" i="53"/>
  <c r="AG214" i="53" s="1"/>
  <c r="BD215" i="53"/>
  <c r="O215" i="53"/>
  <c r="O214" i="53" s="1"/>
  <c r="AB215" i="53"/>
  <c r="AB214" i="53" s="1"/>
  <c r="AZ215" i="53"/>
  <c r="AA215" i="53"/>
  <c r="R215" i="53"/>
  <c r="K215" i="53"/>
  <c r="K214" i="53" s="1"/>
  <c r="P215" i="53"/>
  <c r="P214" i="53" s="1"/>
  <c r="AN215" i="53"/>
  <c r="AN214" i="53" s="1"/>
  <c r="AD114" i="45"/>
  <c r="AJ215" i="44"/>
  <c r="AJ214" i="44" s="1"/>
  <c r="AM215" i="44"/>
  <c r="BD215" i="44"/>
  <c r="L215" i="44"/>
  <c r="L214" i="44" s="1"/>
  <c r="H214" i="44"/>
  <c r="AG215" i="44"/>
  <c r="AG214" i="44" s="1"/>
  <c r="AX215" i="44"/>
  <c r="AX214" i="44" s="1"/>
  <c r="BE215" i="44"/>
  <c r="BE214" i="44" s="1"/>
  <c r="X215" i="44"/>
  <c r="X214" i="44" s="1"/>
  <c r="AB215" i="44"/>
  <c r="AB214" i="44" s="1"/>
  <c r="AI215" i="44"/>
  <c r="AZ215" i="44"/>
  <c r="BA215" i="44"/>
  <c r="BA214" i="44" s="1"/>
  <c r="S215" i="44"/>
  <c r="S214" i="44" s="1"/>
  <c r="R215" i="44"/>
  <c r="AC215" i="44"/>
  <c r="AC214" i="44" s="1"/>
  <c r="AT215" i="44"/>
  <c r="AT214" i="44" s="1"/>
  <c r="AW215" i="44"/>
  <c r="AW214" i="44" s="1"/>
  <c r="P215" i="44"/>
  <c r="P214" i="44" s="1"/>
  <c r="AE215" i="44"/>
  <c r="AV215" i="44"/>
  <c r="J215" i="44"/>
  <c r="AN215" i="44"/>
  <c r="AN214" i="44" s="1"/>
  <c r="AO215" i="44"/>
  <c r="AO214" i="44" s="1"/>
  <c r="BF215" i="44"/>
  <c r="BF214" i="44" s="1"/>
  <c r="W215" i="44"/>
  <c r="W214" i="44" s="1"/>
  <c r="V215" i="44"/>
  <c r="AS215" i="44"/>
  <c r="AS214" i="44" s="1"/>
  <c r="AK215" i="44"/>
  <c r="AK214" i="44" s="1"/>
  <c r="AR215" i="44"/>
  <c r="AF215" i="44"/>
  <c r="AF214" i="44" s="1"/>
  <c r="N215" i="44"/>
  <c r="AA215" i="44"/>
  <c r="T215" i="44"/>
  <c r="T214" i="44" s="1"/>
  <c r="O215" i="44"/>
  <c r="O214" i="44" s="1"/>
  <c r="K215" i="44"/>
  <c r="K214" i="44" s="1"/>
  <c r="BB215" i="44"/>
  <c r="BB214" i="44" s="1"/>
  <c r="AF215" i="58"/>
  <c r="AF214" i="58" s="1"/>
  <c r="AK215" i="58"/>
  <c r="AK214" i="58" s="1"/>
  <c r="AT215" i="58"/>
  <c r="AT214" i="58" s="1"/>
  <c r="L215" i="58"/>
  <c r="L214" i="58" s="1"/>
  <c r="O215" i="58"/>
  <c r="O214" i="58" s="1"/>
  <c r="AA215" i="58"/>
  <c r="AS215" i="58"/>
  <c r="AS214" i="58" s="1"/>
  <c r="AZ215" i="58"/>
  <c r="R215" i="58"/>
  <c r="H214" i="58"/>
  <c r="AG215" i="58"/>
  <c r="AG214" i="58" s="1"/>
  <c r="BE215" i="58"/>
  <c r="BE214" i="58" s="1"/>
  <c r="BF215" i="58"/>
  <c r="BF214" i="58" s="1"/>
  <c r="X215" i="58"/>
  <c r="X214" i="58" s="1"/>
  <c r="AJ215" i="58"/>
  <c r="AJ214" i="58" s="1"/>
  <c r="AM215" i="58"/>
  <c r="AV215" i="58"/>
  <c r="N215" i="58"/>
  <c r="S215" i="58"/>
  <c r="S214" i="58" s="1"/>
  <c r="AC215" i="58"/>
  <c r="AC214" i="58" s="1"/>
  <c r="AW215" i="58"/>
  <c r="AW214" i="58" s="1"/>
  <c r="BB215" i="58"/>
  <c r="BB214" i="58" s="1"/>
  <c r="T215" i="58"/>
  <c r="T214" i="58" s="1"/>
  <c r="AB215" i="58"/>
  <c r="AB214" i="58" s="1"/>
  <c r="AI215" i="58"/>
  <c r="AR215" i="58"/>
  <c r="J215" i="58"/>
  <c r="K215" i="58"/>
  <c r="K214" i="58" s="1"/>
  <c r="P215" i="58"/>
  <c r="P214" i="58" s="1"/>
  <c r="BD215" i="58"/>
  <c r="AX215" i="58"/>
  <c r="AX214" i="58" s="1"/>
  <c r="BA215" i="58"/>
  <c r="BA214" i="58" s="1"/>
  <c r="AO215" i="58"/>
  <c r="AO214" i="58" s="1"/>
  <c r="AE215" i="58"/>
  <c r="W215" i="58"/>
  <c r="W214" i="58" s="1"/>
  <c r="AN215" i="58"/>
  <c r="AN214" i="58" s="1"/>
  <c r="V215" i="58"/>
  <c r="H215" i="24"/>
  <c r="R215" i="24" s="1"/>
  <c r="R216" i="24"/>
  <c r="AY134" i="44"/>
  <c r="U89" i="53"/>
  <c r="BG125" i="53"/>
  <c r="M84" i="56"/>
  <c r="AL95" i="57"/>
  <c r="M126" i="53"/>
  <c r="AU35" i="45"/>
  <c r="AK215" i="32"/>
  <c r="AK214" i="32" s="1"/>
  <c r="AW215" i="32"/>
  <c r="AW214" i="32" s="1"/>
  <c r="BB215" i="32"/>
  <c r="BB214" i="32" s="1"/>
  <c r="T215" i="32"/>
  <c r="T214" i="32" s="1"/>
  <c r="AA215" i="32"/>
  <c r="AB215" i="32"/>
  <c r="AB214" i="32" s="1"/>
  <c r="AR215" i="32"/>
  <c r="J215" i="32"/>
  <c r="K215" i="32"/>
  <c r="K214" i="32" s="1"/>
  <c r="AG215" i="32"/>
  <c r="AG214" i="32" s="1"/>
  <c r="AN215" i="32"/>
  <c r="AN214" i="32" s="1"/>
  <c r="AX215" i="32"/>
  <c r="AX214" i="32" s="1"/>
  <c r="P215" i="32"/>
  <c r="P214" i="32" s="1"/>
  <c r="W215" i="32"/>
  <c r="W214" i="32" s="1"/>
  <c r="AM215" i="32"/>
  <c r="BA215" i="32"/>
  <c r="BA214" i="32" s="1"/>
  <c r="BD215" i="32"/>
  <c r="V215" i="32"/>
  <c r="AF215" i="32"/>
  <c r="AF214" i="32" s="1"/>
  <c r="AT215" i="32"/>
  <c r="AT214" i="32" s="1"/>
  <c r="L215" i="32"/>
  <c r="L214" i="32" s="1"/>
  <c r="O215" i="32"/>
  <c r="O214" i="32" s="1"/>
  <c r="AI215" i="32"/>
  <c r="AS215" i="32"/>
  <c r="AS214" i="32" s="1"/>
  <c r="AZ215" i="32"/>
  <c r="R215" i="32"/>
  <c r="H214" i="32"/>
  <c r="BE215" i="32"/>
  <c r="BE214" i="32" s="1"/>
  <c r="AJ215" i="32"/>
  <c r="AJ214" i="32" s="1"/>
  <c r="AO215" i="32"/>
  <c r="AO214" i="32" s="1"/>
  <c r="AE215" i="32"/>
  <c r="S215" i="32"/>
  <c r="S214" i="32" s="1"/>
  <c r="AC215" i="32"/>
  <c r="AC214" i="32" s="1"/>
  <c r="X215" i="32"/>
  <c r="X214" i="32" s="1"/>
  <c r="N215" i="32"/>
  <c r="BF215" i="32"/>
  <c r="BF214" i="32" s="1"/>
  <c r="AV215" i="32"/>
  <c r="AE215" i="45"/>
  <c r="AZ215" i="45"/>
  <c r="R215" i="45"/>
  <c r="S215" i="45"/>
  <c r="S214" i="45" s="1"/>
  <c r="AK215" i="45"/>
  <c r="AK214" i="45" s="1"/>
  <c r="AW215" i="45"/>
  <c r="AW214" i="45" s="1"/>
  <c r="BB215" i="45"/>
  <c r="BB214" i="45" s="1"/>
  <c r="T215" i="45"/>
  <c r="T214" i="45" s="1"/>
  <c r="AA215" i="45"/>
  <c r="AB215" i="45"/>
  <c r="AB214" i="45" s="1"/>
  <c r="AS215" i="45"/>
  <c r="AS214" i="45" s="1"/>
  <c r="AV215" i="45"/>
  <c r="N215" i="45"/>
  <c r="AG215" i="45"/>
  <c r="AG214" i="45" s="1"/>
  <c r="AN215" i="45"/>
  <c r="AN214" i="45" s="1"/>
  <c r="AX215" i="45"/>
  <c r="AX214" i="45" s="1"/>
  <c r="P215" i="45"/>
  <c r="P214" i="45" s="1"/>
  <c r="W215" i="45"/>
  <c r="W214" i="45" s="1"/>
  <c r="AM215" i="45"/>
  <c r="AR215" i="45"/>
  <c r="J215" i="45"/>
  <c r="K215" i="45"/>
  <c r="K214" i="45" s="1"/>
  <c r="AC215" i="45"/>
  <c r="AC214" i="45" s="1"/>
  <c r="AF215" i="45"/>
  <c r="AF214" i="45" s="1"/>
  <c r="AT215" i="45"/>
  <c r="AT214" i="45" s="1"/>
  <c r="L215" i="45"/>
  <c r="L214" i="45" s="1"/>
  <c r="O215" i="45"/>
  <c r="O214" i="45" s="1"/>
  <c r="AJ215" i="45"/>
  <c r="AJ214" i="45" s="1"/>
  <c r="H214" i="45"/>
  <c r="X215" i="45"/>
  <c r="X214" i="45" s="1"/>
  <c r="AI215" i="45"/>
  <c r="V215" i="45"/>
  <c r="BF215" i="45"/>
  <c r="BF214" i="45" s="1"/>
  <c r="BD215" i="45"/>
  <c r="BE215" i="45"/>
  <c r="BE214" i="45" s="1"/>
  <c r="AO215" i="45"/>
  <c r="AO214" i="45" s="1"/>
  <c r="BA215" i="45"/>
  <c r="BA214" i="45" s="1"/>
  <c r="F182" i="58"/>
  <c r="H182" i="58" s="1"/>
  <c r="F182" i="53"/>
  <c r="H182" i="53" s="1"/>
  <c r="F182" i="44"/>
  <c r="H182" i="44" s="1"/>
  <c r="G46" i="17"/>
  <c r="I46" i="17" s="1"/>
  <c r="J46" i="17" s="1"/>
  <c r="F182" i="56"/>
  <c r="H182" i="56" s="1"/>
  <c r="F182" i="57"/>
  <c r="H182" i="57" s="1"/>
  <c r="F182" i="45"/>
  <c r="H182" i="45" s="1"/>
  <c r="F183" i="24"/>
  <c r="H183" i="24" s="1"/>
  <c r="F182" i="32"/>
  <c r="H182" i="32" s="1"/>
  <c r="Y132" i="53"/>
  <c r="AU32" i="53"/>
  <c r="M32" i="53"/>
  <c r="AP126" i="53"/>
  <c r="BC32" i="53"/>
  <c r="AP82" i="53"/>
  <c r="AD89" i="53"/>
  <c r="Q32" i="53"/>
  <c r="AP32" i="53"/>
  <c r="BC126" i="53"/>
  <c r="AU138" i="53"/>
  <c r="BG35" i="45"/>
  <c r="Y114" i="45"/>
  <c r="AL114" i="44"/>
  <c r="BC114" i="44"/>
  <c r="AU134" i="44"/>
  <c r="BC95" i="57"/>
  <c r="AY153" i="56"/>
  <c r="M121" i="56"/>
  <c r="Y97" i="56"/>
  <c r="AL97" i="56"/>
  <c r="U121" i="56"/>
  <c r="AP119" i="56"/>
  <c r="AD120" i="56"/>
  <c r="Y101" i="32"/>
  <c r="AL119" i="32"/>
  <c r="AP119" i="32"/>
  <c r="Q119" i="32"/>
  <c r="AP153" i="32"/>
  <c r="F172" i="56"/>
  <c r="H172" i="56" s="1"/>
  <c r="F172" i="57"/>
  <c r="H172" i="57" s="1"/>
  <c r="F172" i="53"/>
  <c r="H172" i="53" s="1"/>
  <c r="F172" i="44"/>
  <c r="H172" i="44" s="1"/>
  <c r="F172" i="58"/>
  <c r="H172" i="58" s="1"/>
  <c r="F173" i="24"/>
  <c r="H173" i="24" s="1"/>
  <c r="I36" i="17"/>
  <c r="J36" i="17" s="1"/>
  <c r="F172" i="45"/>
  <c r="H172" i="45" s="1"/>
  <c r="F172" i="32"/>
  <c r="H172" i="32" s="1"/>
  <c r="F175" i="24"/>
  <c r="H175" i="24" s="1"/>
  <c r="F174" i="32"/>
  <c r="H174" i="32" s="1"/>
  <c r="F174" i="53"/>
  <c r="H174" i="53" s="1"/>
  <c r="F174" i="45"/>
  <c r="H174" i="45" s="1"/>
  <c r="F174" i="57"/>
  <c r="H174" i="57" s="1"/>
  <c r="F174" i="58"/>
  <c r="H174" i="58" s="1"/>
  <c r="G38" i="17"/>
  <c r="I38" i="17" s="1"/>
  <c r="J38" i="17" s="1"/>
  <c r="F174" i="56"/>
  <c r="H174" i="56" s="1"/>
  <c r="F174" i="44"/>
  <c r="H174" i="44" s="1"/>
  <c r="G44" i="17"/>
  <c r="I44" i="17" s="1"/>
  <c r="J44" i="17" s="1"/>
  <c r="F180" i="44"/>
  <c r="H180" i="44" s="1"/>
  <c r="F180" i="45"/>
  <c r="H180" i="45" s="1"/>
  <c r="F180" i="53"/>
  <c r="H180" i="53" s="1"/>
  <c r="F180" i="32"/>
  <c r="H180" i="32" s="1"/>
  <c r="F181" i="24"/>
  <c r="H181" i="24" s="1"/>
  <c r="F180" i="57"/>
  <c r="H180" i="57" s="1"/>
  <c r="F180" i="56"/>
  <c r="H180" i="56" s="1"/>
  <c r="F180" i="58"/>
  <c r="H180" i="58" s="1"/>
  <c r="R28" i="63"/>
  <c r="N17" i="63"/>
  <c r="R18" i="63"/>
  <c r="N27" i="63"/>
  <c r="R17" i="63"/>
  <c r="N21" i="63"/>
  <c r="N25" i="63"/>
  <c r="R26" i="63"/>
  <c r="R16" i="63"/>
  <c r="N11" i="63"/>
  <c r="N30" i="63" s="1"/>
  <c r="R19" i="63"/>
  <c r="R24" i="63"/>
  <c r="R25" i="63"/>
  <c r="R21" i="63"/>
  <c r="R22" i="63"/>
  <c r="N13" i="63"/>
  <c r="R12" i="63"/>
  <c r="N20" i="63"/>
  <c r="R23" i="63"/>
  <c r="R15" i="63"/>
  <c r="R27" i="63"/>
  <c r="N23" i="63"/>
  <c r="BC163" i="56"/>
  <c r="AU121" i="56"/>
  <c r="U119" i="58"/>
  <c r="AY114" i="44"/>
  <c r="AU132" i="53"/>
  <c r="BC141" i="53"/>
  <c r="U141" i="53"/>
  <c r="AD138" i="53"/>
  <c r="AY138" i="53"/>
  <c r="U138" i="53"/>
  <c r="U23" i="58"/>
  <c r="AH134" i="44"/>
  <c r="AP134" i="44"/>
  <c r="AL134" i="44"/>
  <c r="BG114" i="45"/>
  <c r="BC114" i="56"/>
  <c r="Y162" i="44"/>
  <c r="AU162" i="44"/>
  <c r="U162" i="44"/>
  <c r="AP89" i="53"/>
  <c r="Y130" i="45"/>
  <c r="AU116" i="32"/>
  <c r="Y133" i="44"/>
  <c r="Q153" i="56"/>
  <c r="Y153" i="56"/>
  <c r="M153" i="56"/>
  <c r="AP101" i="44"/>
  <c r="AL115" i="58"/>
  <c r="Q97" i="56"/>
  <c r="U103" i="32"/>
  <c r="AD164" i="58"/>
  <c r="BC79" i="57"/>
  <c r="Y79" i="57"/>
  <c r="M101" i="32"/>
  <c r="AU33" i="56"/>
  <c r="AL33" i="45"/>
  <c r="M141" i="53"/>
  <c r="AH141" i="53"/>
  <c r="AL141" i="53"/>
  <c r="AY141" i="53"/>
  <c r="AP138" i="53"/>
  <c r="M138" i="53"/>
  <c r="Q75" i="24"/>
  <c r="J74" i="24"/>
  <c r="Q74" i="24" s="1"/>
  <c r="AY114" i="56"/>
  <c r="AU163" i="56"/>
  <c r="AY163" i="56"/>
  <c r="AY75" i="44"/>
  <c r="U126" i="45"/>
  <c r="AP130" i="45"/>
  <c r="U133" i="44"/>
  <c r="U95" i="57"/>
  <c r="AH95" i="57"/>
  <c r="M34" i="56"/>
  <c r="BG34" i="56"/>
  <c r="Q126" i="53"/>
  <c r="U126" i="53"/>
  <c r="Y115" i="58"/>
  <c r="AH115" i="58"/>
  <c r="AY79" i="57"/>
  <c r="AL120" i="56"/>
  <c r="AY120" i="56"/>
  <c r="Q33" i="56"/>
  <c r="U33" i="56"/>
  <c r="M91" i="57"/>
  <c r="Y89" i="45"/>
  <c r="AH138" i="53"/>
  <c r="K1257" i="20"/>
  <c r="R757" i="20"/>
  <c r="U126" i="44"/>
  <c r="AU87" i="57"/>
  <c r="M134" i="44"/>
  <c r="AY90" i="44"/>
  <c r="M90" i="44"/>
  <c r="Y34" i="56"/>
  <c r="AH126" i="53"/>
  <c r="AL126" i="53"/>
  <c r="AD121" i="56"/>
  <c r="AY121" i="56"/>
  <c r="M35" i="45"/>
  <c r="BG114" i="44"/>
  <c r="J18" i="63"/>
  <c r="J22" i="63"/>
  <c r="N26" i="63"/>
  <c r="R13" i="63"/>
  <c r="G8" i="73"/>
  <c r="L13" i="63"/>
  <c r="L21" i="63"/>
  <c r="L23" i="63"/>
  <c r="L11" i="63"/>
  <c r="L30" i="63" s="1"/>
  <c r="L18" i="63"/>
  <c r="L20" i="63"/>
  <c r="L22" i="63"/>
  <c r="J11" i="63"/>
  <c r="J30" i="63" s="1"/>
  <c r="L25" i="63"/>
  <c r="L28" i="63"/>
  <c r="L19" i="63"/>
  <c r="L26" i="63"/>
  <c r="L15" i="63"/>
  <c r="U87" i="57"/>
  <c r="AH87" i="57"/>
  <c r="Q87" i="57"/>
  <c r="AD87" i="57"/>
  <c r="M87" i="57"/>
  <c r="AY161" i="56"/>
  <c r="U112" i="44"/>
  <c r="Y112" i="44"/>
  <c r="Q112" i="44"/>
  <c r="BG112" i="56"/>
  <c r="AD112" i="56"/>
  <c r="BG93" i="58"/>
  <c r="U93" i="58"/>
  <c r="Y93" i="58"/>
  <c r="AP93" i="58"/>
  <c r="Y124" i="53"/>
  <c r="AD152" i="58"/>
  <c r="AU152" i="58"/>
  <c r="BG95" i="57"/>
  <c r="AU31" i="32"/>
  <c r="AV129" i="44"/>
  <c r="AP118" i="58"/>
  <c r="AU118" i="58"/>
  <c r="Q118" i="58"/>
  <c r="BC81" i="57"/>
  <c r="Y81" i="57"/>
  <c r="AD81" i="57"/>
  <c r="AD31" i="58"/>
  <c r="Y31" i="58"/>
  <c r="BG31" i="58"/>
  <c r="M75" i="32"/>
  <c r="AH75" i="32"/>
  <c r="BG75" i="32"/>
  <c r="Q75" i="56"/>
  <c r="AU91" i="57"/>
  <c r="AH132" i="53"/>
  <c r="AY164" i="57"/>
  <c r="BG134" i="44"/>
  <c r="U134" i="44"/>
  <c r="AD134" i="44"/>
  <c r="BC114" i="45"/>
  <c r="Q114" i="45"/>
  <c r="AP114" i="56"/>
  <c r="U114" i="56"/>
  <c r="Q162" i="44"/>
  <c r="AL162" i="44"/>
  <c r="U163" i="56"/>
  <c r="AL163" i="56"/>
  <c r="AP163" i="56"/>
  <c r="AL90" i="44"/>
  <c r="BG89" i="53"/>
  <c r="AY125" i="53"/>
  <c r="U77" i="45"/>
  <c r="M119" i="32"/>
  <c r="AY119" i="56"/>
  <c r="Q119" i="56"/>
  <c r="AL116" i="32"/>
  <c r="U116" i="32"/>
  <c r="BG133" i="44"/>
  <c r="M95" i="57"/>
  <c r="AL32" i="53"/>
  <c r="Q82" i="53"/>
  <c r="BC115" i="58"/>
  <c r="AP121" i="56"/>
  <c r="Y120" i="56"/>
  <c r="AP120" i="56"/>
  <c r="U114" i="44"/>
  <c r="AP114" i="44"/>
  <c r="U162" i="45"/>
  <c r="AY162" i="45"/>
  <c r="BG101" i="32"/>
  <c r="Y33" i="56"/>
  <c r="Q132" i="53"/>
  <c r="BC132" i="53"/>
  <c r="AD141" i="53"/>
  <c r="AU141" i="53"/>
  <c r="BG87" i="57"/>
  <c r="AP87" i="57"/>
  <c r="AL112" i="44"/>
  <c r="AP112" i="44"/>
  <c r="BC112" i="44"/>
  <c r="AH112" i="44"/>
  <c r="BC112" i="56"/>
  <c r="BG139" i="53"/>
  <c r="U139" i="53"/>
  <c r="AP139" i="53"/>
  <c r="BC139" i="53"/>
  <c r="Q93" i="58"/>
  <c r="AL93" i="58"/>
  <c r="AY93" i="58"/>
  <c r="BC93" i="58"/>
  <c r="Q152" i="58"/>
  <c r="AP152" i="58"/>
  <c r="BG152" i="58"/>
  <c r="M152" i="58"/>
  <c r="AL112" i="45"/>
  <c r="U112" i="45"/>
  <c r="U118" i="58"/>
  <c r="M118" i="58"/>
  <c r="AL118" i="58"/>
  <c r="AY81" i="57"/>
  <c r="U81" i="57"/>
  <c r="AP81" i="57"/>
  <c r="BC31" i="58"/>
  <c r="AU31" i="58"/>
  <c r="AY31" i="58"/>
  <c r="AD75" i="32"/>
  <c r="BC75" i="32"/>
  <c r="Y75" i="32"/>
  <c r="AL132" i="53"/>
  <c r="AD132" i="53"/>
  <c r="BG83" i="53"/>
  <c r="Y134" i="44"/>
  <c r="BC134" i="44"/>
  <c r="AL102" i="32"/>
  <c r="AY114" i="45"/>
  <c r="M114" i="45"/>
  <c r="AP114" i="45"/>
  <c r="AU114" i="56"/>
  <c r="Q114" i="56"/>
  <c r="AL114" i="56"/>
  <c r="BG162" i="44"/>
  <c r="AH162" i="44"/>
  <c r="BC162" i="44"/>
  <c r="Y163" i="56"/>
  <c r="BG163" i="56"/>
  <c r="Y89" i="53"/>
  <c r="M139" i="44"/>
  <c r="BC119" i="32"/>
  <c r="AH119" i="32"/>
  <c r="BG119" i="32"/>
  <c r="Q130" i="45"/>
  <c r="BC130" i="45"/>
  <c r="Y116" i="32"/>
  <c r="AY133" i="44"/>
  <c r="AL133" i="44"/>
  <c r="AU153" i="56"/>
  <c r="AL153" i="56"/>
  <c r="AP153" i="56"/>
  <c r="BG84" i="56"/>
  <c r="AH84" i="56"/>
  <c r="Q101" i="44"/>
  <c r="U101" i="44"/>
  <c r="AY101" i="44"/>
  <c r="BC101" i="44"/>
  <c r="Y95" i="57"/>
  <c r="Q141" i="56"/>
  <c r="AY126" i="53"/>
  <c r="AS129" i="44"/>
  <c r="AD32" i="53"/>
  <c r="AH32" i="53"/>
  <c r="Y32" i="53"/>
  <c r="AY82" i="53"/>
  <c r="AL82" i="53"/>
  <c r="AU115" i="58"/>
  <c r="U97" i="56"/>
  <c r="BC103" i="32"/>
  <c r="BG103" i="32"/>
  <c r="AL121" i="56"/>
  <c r="AS30" i="58"/>
  <c r="U79" i="57"/>
  <c r="AH79" i="57"/>
  <c r="AH120" i="56"/>
  <c r="Y35" i="45"/>
  <c r="AH101" i="32"/>
  <c r="AD101" i="32"/>
  <c r="BG33" i="56"/>
  <c r="AU95" i="32"/>
  <c r="AY132" i="53"/>
  <c r="BG141" i="53"/>
  <c r="Y141" i="53"/>
  <c r="M78" i="44"/>
  <c r="BC87" i="57"/>
  <c r="Y87" i="57"/>
  <c r="AY87" i="57"/>
  <c r="AP75" i="44"/>
  <c r="AU112" i="44"/>
  <c r="AY112" i="44"/>
  <c r="M112" i="44"/>
  <c r="U139" i="44"/>
  <c r="Q139" i="53"/>
  <c r="Y139" i="53"/>
  <c r="AL139" i="53"/>
  <c r="AY139" i="53"/>
  <c r="M139" i="53"/>
  <c r="AU130" i="32"/>
  <c r="AH93" i="58"/>
  <c r="AU93" i="58"/>
  <c r="AY152" i="58"/>
  <c r="BC152" i="58"/>
  <c r="U152" i="58"/>
  <c r="Y152" i="58"/>
  <c r="AD112" i="45"/>
  <c r="AP112" i="45"/>
  <c r="BG112" i="45"/>
  <c r="AY95" i="57"/>
  <c r="BG118" i="58"/>
  <c r="AH118" i="58"/>
  <c r="Q81" i="57"/>
  <c r="AL81" i="57"/>
  <c r="AU81" i="57"/>
  <c r="M31" i="58"/>
  <c r="Q31" i="58"/>
  <c r="AP31" i="58"/>
  <c r="U31" i="58"/>
  <c r="Y87" i="58"/>
  <c r="AY75" i="32"/>
  <c r="AP75" i="32"/>
  <c r="AL91" i="57"/>
  <c r="R20" i="63"/>
  <c r="R11" i="63"/>
  <c r="R30" i="63" s="1"/>
  <c r="AL87" i="57"/>
  <c r="BG102" i="32"/>
  <c r="AU114" i="45"/>
  <c r="AL114" i="45"/>
  <c r="BG114" i="56"/>
  <c r="M114" i="56"/>
  <c r="AH114" i="56"/>
  <c r="AD162" i="44"/>
  <c r="AY162" i="44"/>
  <c r="AD163" i="56"/>
  <c r="AH163" i="56"/>
  <c r="M163" i="56"/>
  <c r="AL84" i="58"/>
  <c r="BG90" i="44"/>
  <c r="Y90" i="44"/>
  <c r="AU89" i="53"/>
  <c r="BC89" i="53"/>
  <c r="Q89" i="53"/>
  <c r="AH125" i="53"/>
  <c r="Y141" i="58"/>
  <c r="AD119" i="32"/>
  <c r="AH130" i="45"/>
  <c r="AL130" i="45"/>
  <c r="AY130" i="45"/>
  <c r="M130" i="45"/>
  <c r="BC116" i="32"/>
  <c r="Q116" i="32"/>
  <c r="AD116" i="32"/>
  <c r="AP133" i="44"/>
  <c r="Q133" i="44"/>
  <c r="AD133" i="44"/>
  <c r="AL88" i="45"/>
  <c r="Y84" i="56"/>
  <c r="AD84" i="56"/>
  <c r="AY84" i="56"/>
  <c r="BC84" i="56"/>
  <c r="U84" i="56"/>
  <c r="AH101" i="44"/>
  <c r="AL101" i="44"/>
  <c r="M101" i="44"/>
  <c r="AY132" i="56"/>
  <c r="AY34" i="56"/>
  <c r="U34" i="56"/>
  <c r="AH34" i="56"/>
  <c r="AL34" i="56"/>
  <c r="AD126" i="53"/>
  <c r="AU126" i="53"/>
  <c r="U32" i="53"/>
  <c r="U131" i="44"/>
  <c r="U153" i="32"/>
  <c r="AH82" i="53"/>
  <c r="AD82" i="53"/>
  <c r="U82" i="53"/>
  <c r="U115" i="58"/>
  <c r="Q115" i="58"/>
  <c r="AD115" i="58"/>
  <c r="AH97" i="56"/>
  <c r="BC97" i="56"/>
  <c r="BG97" i="56"/>
  <c r="M97" i="56"/>
  <c r="AD97" i="56"/>
  <c r="AU128" i="32"/>
  <c r="AL103" i="32"/>
  <c r="AU103" i="32"/>
  <c r="Y103" i="32"/>
  <c r="AH103" i="32"/>
  <c r="AP103" i="32"/>
  <c r="Y121" i="32"/>
  <c r="BC121" i="56"/>
  <c r="Q121" i="56"/>
  <c r="AY141" i="57"/>
  <c r="BG83" i="45"/>
  <c r="AH164" i="58"/>
  <c r="AY164" i="58"/>
  <c r="U164" i="58"/>
  <c r="AU79" i="57"/>
  <c r="Q79" i="57"/>
  <c r="AD79" i="57"/>
  <c r="AH122" i="45"/>
  <c r="AU120" i="56"/>
  <c r="Q120" i="56"/>
  <c r="U35" i="45"/>
  <c r="AL35" i="45"/>
  <c r="AP35" i="45"/>
  <c r="AH114" i="44"/>
  <c r="AU114" i="44"/>
  <c r="M114" i="44"/>
  <c r="AL162" i="45"/>
  <c r="AP162" i="45"/>
  <c r="AD162" i="45"/>
  <c r="AH162" i="45"/>
  <c r="M162" i="45"/>
  <c r="U75" i="32"/>
  <c r="BC101" i="32"/>
  <c r="BC33" i="56"/>
  <c r="M33" i="56"/>
  <c r="AH33" i="56"/>
  <c r="BG91" i="57"/>
  <c r="BG132" i="53"/>
  <c r="M132" i="53"/>
  <c r="Q141" i="53"/>
  <c r="AP141" i="53"/>
  <c r="AD112" i="44"/>
  <c r="BG112" i="44"/>
  <c r="AH139" i="53"/>
  <c r="AU139" i="53"/>
  <c r="AD139" i="53"/>
  <c r="U124" i="32"/>
  <c r="AH152" i="58"/>
  <c r="AL152" i="58"/>
  <c r="AY112" i="45"/>
  <c r="Q95" i="57"/>
  <c r="AP95" i="57"/>
  <c r="AU132" i="56"/>
  <c r="BC118" i="58"/>
  <c r="Y118" i="58"/>
  <c r="AD118" i="58"/>
  <c r="AY118" i="58"/>
  <c r="Q112" i="32"/>
  <c r="AY81" i="45"/>
  <c r="AH81" i="57"/>
  <c r="BG81" i="57"/>
  <c r="M81" i="57"/>
  <c r="AL31" i="58"/>
  <c r="AH31" i="58"/>
  <c r="Q75" i="32"/>
  <c r="AL75" i="32"/>
  <c r="AP132" i="53"/>
  <c r="Q163" i="56"/>
  <c r="AD128" i="53"/>
  <c r="Q90" i="44"/>
  <c r="U90" i="44"/>
  <c r="AH90" i="44"/>
  <c r="BC90" i="44"/>
  <c r="AL89" i="53"/>
  <c r="AY89" i="53"/>
  <c r="M89" i="53"/>
  <c r="AH89" i="53"/>
  <c r="AL125" i="53"/>
  <c r="AY141" i="58"/>
  <c r="AY119" i="32"/>
  <c r="U119" i="32"/>
  <c r="AU130" i="45"/>
  <c r="AD130" i="45"/>
  <c r="M93" i="58"/>
  <c r="AD93" i="58"/>
  <c r="AP116" i="32"/>
  <c r="AH116" i="32"/>
  <c r="AY116" i="32"/>
  <c r="M131" i="56"/>
  <c r="AU133" i="44"/>
  <c r="BC133" i="44"/>
  <c r="AH133" i="44"/>
  <c r="AH153" i="56"/>
  <c r="BC153" i="56"/>
  <c r="AP84" i="56"/>
  <c r="AL84" i="56"/>
  <c r="AU101" i="44"/>
  <c r="Y101" i="44"/>
  <c r="AD101" i="44"/>
  <c r="U91" i="32"/>
  <c r="AU95" i="57"/>
  <c r="AU34" i="56"/>
  <c r="Q34" i="56"/>
  <c r="AD34" i="56"/>
  <c r="AU119" i="53"/>
  <c r="Y113" i="57"/>
  <c r="Y126" i="53"/>
  <c r="BG126" i="53"/>
  <c r="AD116" i="45"/>
  <c r="Q102" i="58"/>
  <c r="Q153" i="32"/>
  <c r="AH153" i="32"/>
  <c r="AD153" i="32"/>
  <c r="BG82" i="53"/>
  <c r="M82" i="53"/>
  <c r="BC82" i="53"/>
  <c r="Y82" i="53"/>
  <c r="AL88" i="32"/>
  <c r="AP115" i="58"/>
  <c r="BG115" i="58"/>
  <c r="M115" i="58"/>
  <c r="AP97" i="56"/>
  <c r="AY97" i="56"/>
  <c r="AD101" i="58"/>
  <c r="BC128" i="32"/>
  <c r="Y121" i="56"/>
  <c r="BG121" i="56"/>
  <c r="AH121" i="56"/>
  <c r="BC34" i="53"/>
  <c r="AP119" i="58"/>
  <c r="AL164" i="58"/>
  <c r="BC164" i="58"/>
  <c r="M79" i="57"/>
  <c r="BG79" i="57"/>
  <c r="Y122" i="58"/>
  <c r="U120" i="56"/>
  <c r="BG120" i="56"/>
  <c r="M120" i="56"/>
  <c r="AD35" i="45"/>
  <c r="AH35" i="45"/>
  <c r="AY35" i="45"/>
  <c r="BC35" i="45"/>
  <c r="AH102" i="57"/>
  <c r="Y114" i="44"/>
  <c r="AD114" i="44"/>
  <c r="Y162" i="45"/>
  <c r="AP163" i="57"/>
  <c r="AU75" i="32"/>
  <c r="Q101" i="32"/>
  <c r="AL101" i="32"/>
  <c r="AD33" i="56"/>
  <c r="AY33" i="56"/>
  <c r="AY91" i="57"/>
  <c r="Y91" i="57"/>
  <c r="Q91" i="57"/>
  <c r="U132" i="53"/>
  <c r="AN217" i="32"/>
  <c r="AN216" i="32" s="1"/>
  <c r="AG217" i="32"/>
  <c r="AG216" i="32" s="1"/>
  <c r="AO217" i="32"/>
  <c r="AO216" i="32" s="1"/>
  <c r="BE217" i="32"/>
  <c r="BE216" i="32" s="1"/>
  <c r="O217" i="32"/>
  <c r="O216" i="32" s="1"/>
  <c r="AM217" i="32"/>
  <c r="N217" i="32"/>
  <c r="AA217" i="32"/>
  <c r="AZ217" i="32"/>
  <c r="H216" i="32"/>
  <c r="AX217" i="32"/>
  <c r="AX216" i="32" s="1"/>
  <c r="L217" i="32"/>
  <c r="L216" i="32" s="1"/>
  <c r="X217" i="32"/>
  <c r="X216" i="32" s="1"/>
  <c r="AE217" i="32"/>
  <c r="BD217" i="32"/>
  <c r="AB217" i="32"/>
  <c r="AB216" i="32" s="1"/>
  <c r="AR217" i="32"/>
  <c r="K217" i="32"/>
  <c r="K216" i="32" s="1"/>
  <c r="AF217" i="32"/>
  <c r="AF216" i="32" s="1"/>
  <c r="AC217" i="32"/>
  <c r="AC216" i="32" s="1"/>
  <c r="AK217" i="32"/>
  <c r="AK216" i="32" s="1"/>
  <c r="AW217" i="32"/>
  <c r="AW216" i="32" s="1"/>
  <c r="AT217" i="32"/>
  <c r="AT216" i="32" s="1"/>
  <c r="BF217" i="32"/>
  <c r="BF216" i="32" s="1"/>
  <c r="T217" i="32"/>
  <c r="T216" i="32" s="1"/>
  <c r="AJ217" i="32"/>
  <c r="AJ216" i="32" s="1"/>
  <c r="AV217" i="32"/>
  <c r="S217" i="32"/>
  <c r="S216" i="32" s="1"/>
  <c r="AS217" i="32"/>
  <c r="AS216" i="32" s="1"/>
  <c r="R217" i="32"/>
  <c r="BB217" i="32"/>
  <c r="BB216" i="32" s="1"/>
  <c r="P217" i="32"/>
  <c r="P216" i="32" s="1"/>
  <c r="W217" i="32"/>
  <c r="W216" i="32" s="1"/>
  <c r="BA217" i="32"/>
  <c r="BA216" i="32" s="1"/>
  <c r="V217" i="32"/>
  <c r="AI217" i="32"/>
  <c r="J217" i="32"/>
  <c r="R218" i="24"/>
  <c r="H217" i="24"/>
  <c r="R217" i="24" s="1"/>
  <c r="J25" i="63"/>
  <c r="N28" i="63"/>
  <c r="J15" i="63"/>
  <c r="J24" i="63"/>
  <c r="L12" i="63"/>
  <c r="L16" i="63"/>
  <c r="AF217" i="53"/>
  <c r="AF216" i="53" s="1"/>
  <c r="AC217" i="53"/>
  <c r="AC216" i="53" s="1"/>
  <c r="AR217" i="53"/>
  <c r="AW217" i="53"/>
  <c r="AW216" i="53" s="1"/>
  <c r="P217" i="53"/>
  <c r="P216" i="53" s="1"/>
  <c r="AB217" i="53"/>
  <c r="AB216" i="53" s="1"/>
  <c r="AZ217" i="53"/>
  <c r="K217" i="53"/>
  <c r="K216" i="53" s="1"/>
  <c r="J217" i="53"/>
  <c r="AM217" i="53"/>
  <c r="BF217" i="53"/>
  <c r="BF216" i="53" s="1"/>
  <c r="W217" i="53"/>
  <c r="W216" i="53" s="1"/>
  <c r="V217" i="53"/>
  <c r="AG217" i="53"/>
  <c r="AG216" i="53" s="1"/>
  <c r="AO217" i="53"/>
  <c r="AO216" i="53" s="1"/>
  <c r="AV217" i="53"/>
  <c r="BA217" i="53"/>
  <c r="BA216" i="53" s="1"/>
  <c r="T217" i="53"/>
  <c r="T216" i="53" s="1"/>
  <c r="AN217" i="53"/>
  <c r="AN216" i="53" s="1"/>
  <c r="AI217" i="53"/>
  <c r="BB217" i="53"/>
  <c r="BB216" i="53" s="1"/>
  <c r="O217" i="53"/>
  <c r="O216" i="53" s="1"/>
  <c r="N217" i="53"/>
  <c r="AA217" i="53"/>
  <c r="AS217" i="53"/>
  <c r="AS216" i="53" s="1"/>
  <c r="L217" i="53"/>
  <c r="L216" i="53" s="1"/>
  <c r="H216" i="53"/>
  <c r="AE217" i="53"/>
  <c r="AX217" i="53"/>
  <c r="AX216" i="53" s="1"/>
  <c r="BE217" i="53"/>
  <c r="BE216" i="53" s="1"/>
  <c r="X217" i="53"/>
  <c r="X216" i="53" s="1"/>
  <c r="AJ217" i="53"/>
  <c r="AJ216" i="53" s="1"/>
  <c r="AK217" i="53"/>
  <c r="AK216" i="53" s="1"/>
  <c r="AT217" i="53"/>
  <c r="AT216" i="53" s="1"/>
  <c r="BD217" i="53"/>
  <c r="S217" i="53"/>
  <c r="S216" i="53" s="1"/>
  <c r="R217" i="53"/>
  <c r="AB217" i="45"/>
  <c r="AB216" i="45" s="1"/>
  <c r="AI217" i="45"/>
  <c r="AX217" i="45"/>
  <c r="AX216" i="45" s="1"/>
  <c r="N217" i="45"/>
  <c r="O217" i="45"/>
  <c r="O216" i="45" s="1"/>
  <c r="AR217" i="45"/>
  <c r="AE217" i="45"/>
  <c r="AW217" i="45"/>
  <c r="AW216" i="45" s="1"/>
  <c r="AT217" i="45"/>
  <c r="AT216" i="45" s="1"/>
  <c r="J217" i="45"/>
  <c r="AF217" i="45"/>
  <c r="AF216" i="45" s="1"/>
  <c r="AC217" i="45"/>
  <c r="AC216" i="45" s="1"/>
  <c r="AK217" i="45"/>
  <c r="AK216" i="45" s="1"/>
  <c r="BA217" i="45"/>
  <c r="BA216" i="45" s="1"/>
  <c r="BF217" i="45"/>
  <c r="BF216" i="45" s="1"/>
  <c r="P217" i="45"/>
  <c r="P216" i="45" s="1"/>
  <c r="K217" i="45"/>
  <c r="K216" i="45" s="1"/>
  <c r="H216" i="45"/>
  <c r="AA217" i="45"/>
  <c r="BD217" i="45"/>
  <c r="X217" i="45"/>
  <c r="X216" i="45" s="1"/>
  <c r="W217" i="45"/>
  <c r="W216" i="45" s="1"/>
  <c r="AS217" i="45"/>
  <c r="AS216" i="45" s="1"/>
  <c r="AZ217" i="45"/>
  <c r="V217" i="45"/>
  <c r="AJ217" i="45"/>
  <c r="AJ216" i="45" s="1"/>
  <c r="AO217" i="45"/>
  <c r="AO216" i="45" s="1"/>
  <c r="BE217" i="45"/>
  <c r="BE216" i="45" s="1"/>
  <c r="BB217" i="45"/>
  <c r="BB216" i="45" s="1"/>
  <c r="R217" i="45"/>
  <c r="AN217" i="45"/>
  <c r="AN216" i="45" s="1"/>
  <c r="AG217" i="45"/>
  <c r="AG216" i="45" s="1"/>
  <c r="AM217" i="45"/>
  <c r="AV217" i="45"/>
  <c r="L217" i="45"/>
  <c r="L216" i="45" s="1"/>
  <c r="T217" i="45"/>
  <c r="T216" i="45" s="1"/>
  <c r="S217" i="45"/>
  <c r="S216" i="45" s="1"/>
  <c r="J16" i="63"/>
  <c r="J26" i="63"/>
  <c r="L17" i="63"/>
  <c r="L24" i="63"/>
  <c r="AZ217" i="57"/>
  <c r="AS217" i="57"/>
  <c r="AS216" i="57" s="1"/>
  <c r="X217" i="57"/>
  <c r="X216" i="57" s="1"/>
  <c r="AO217" i="57"/>
  <c r="AO216" i="57" s="1"/>
  <c r="AF217" i="57"/>
  <c r="AF216" i="57" s="1"/>
  <c r="AC217" i="57"/>
  <c r="AC216" i="57" s="1"/>
  <c r="AK217" i="57"/>
  <c r="AK216" i="57" s="1"/>
  <c r="AV217" i="57"/>
  <c r="AW217" i="57"/>
  <c r="AW216" i="57" s="1"/>
  <c r="O217" i="57"/>
  <c r="O216" i="57" s="1"/>
  <c r="L217" i="57"/>
  <c r="L216" i="57" s="1"/>
  <c r="T217" i="57"/>
  <c r="T216" i="57" s="1"/>
  <c r="AJ217" i="57"/>
  <c r="AJ216" i="57" s="1"/>
  <c r="BB217" i="57"/>
  <c r="BB216" i="57" s="1"/>
  <c r="R217" i="57"/>
  <c r="AI217" i="57"/>
  <c r="BA217" i="57"/>
  <c r="BA216" i="57" s="1"/>
  <c r="N217" i="57"/>
  <c r="AR217" i="57"/>
  <c r="H216" i="57"/>
  <c r="AT217" i="57"/>
  <c r="AT216" i="57" s="1"/>
  <c r="J217" i="57"/>
  <c r="AA217" i="57"/>
  <c r="BD217" i="57"/>
  <c r="AN217" i="57"/>
  <c r="AN216" i="57" s="1"/>
  <c r="AG217" i="57"/>
  <c r="AG216" i="57" s="1"/>
  <c r="AM217" i="57"/>
  <c r="BF217" i="57"/>
  <c r="BF216" i="57" s="1"/>
  <c r="BE217" i="57"/>
  <c r="BE216" i="57" s="1"/>
  <c r="W217" i="57"/>
  <c r="W216" i="57" s="1"/>
  <c r="P217" i="57"/>
  <c r="P216" i="57" s="1"/>
  <c r="V217" i="57"/>
  <c r="AE217" i="57"/>
  <c r="K217" i="57"/>
  <c r="K216" i="57" s="1"/>
  <c r="AB217" i="57"/>
  <c r="AB216" i="57" s="1"/>
  <c r="AX217" i="57"/>
  <c r="AX216" i="57" s="1"/>
  <c r="S217" i="57"/>
  <c r="S216" i="57" s="1"/>
  <c r="AE217" i="58"/>
  <c r="N217" i="58"/>
  <c r="AC217" i="58"/>
  <c r="AC216" i="58" s="1"/>
  <c r="BD217" i="58"/>
  <c r="AG217" i="58"/>
  <c r="AG216" i="58" s="1"/>
  <c r="AZ217" i="58"/>
  <c r="AA217" i="58"/>
  <c r="AO217" i="58"/>
  <c r="AO216" i="58" s="1"/>
  <c r="AF217" i="58"/>
  <c r="AF216" i="58" s="1"/>
  <c r="AN217" i="58"/>
  <c r="AN216" i="58" s="1"/>
  <c r="AW217" i="58"/>
  <c r="AW216" i="58" s="1"/>
  <c r="BE217" i="58"/>
  <c r="BE216" i="58" s="1"/>
  <c r="BB217" i="58"/>
  <c r="BB216" i="58" s="1"/>
  <c r="J217" i="58"/>
  <c r="X217" i="58"/>
  <c r="X216" i="58" s="1"/>
  <c r="O217" i="58"/>
  <c r="O216" i="58" s="1"/>
  <c r="H216" i="58"/>
  <c r="AX217" i="58"/>
  <c r="AX216" i="58" s="1"/>
  <c r="R217" i="58"/>
  <c r="AV217" i="58"/>
  <c r="W217" i="58"/>
  <c r="W216" i="58" s="1"/>
  <c r="AI217" i="58"/>
  <c r="AT217" i="58"/>
  <c r="AT216" i="58" s="1"/>
  <c r="V217" i="58"/>
  <c r="AK217" i="58"/>
  <c r="AK216" i="58" s="1"/>
  <c r="AB217" i="58"/>
  <c r="AB216" i="58" s="1"/>
  <c r="AJ217" i="58"/>
  <c r="AJ216" i="58" s="1"/>
  <c r="AS217" i="58"/>
  <c r="AS216" i="58" s="1"/>
  <c r="BA217" i="58"/>
  <c r="BA216" i="58" s="1"/>
  <c r="AR217" i="58"/>
  <c r="BF217" i="58"/>
  <c r="BF216" i="58" s="1"/>
  <c r="T217" i="58"/>
  <c r="T216" i="58" s="1"/>
  <c r="K217" i="58"/>
  <c r="K216" i="58" s="1"/>
  <c r="S217" i="58"/>
  <c r="S216" i="58" s="1"/>
  <c r="L217" i="58"/>
  <c r="L216" i="58" s="1"/>
  <c r="AM217" i="58"/>
  <c r="P217" i="58"/>
  <c r="P216" i="58" s="1"/>
  <c r="J12" i="63"/>
  <c r="J17" i="63"/>
  <c r="J28" i="63"/>
  <c r="J20" i="63"/>
  <c r="N15" i="63"/>
  <c r="N16" i="63"/>
  <c r="AC217" i="44"/>
  <c r="AC216" i="44" s="1"/>
  <c r="AB217" i="44"/>
  <c r="AB216" i="44" s="1"/>
  <c r="AR217" i="44"/>
  <c r="BF217" i="44"/>
  <c r="BF216" i="44" s="1"/>
  <c r="BE217" i="44"/>
  <c r="BE216" i="44" s="1"/>
  <c r="W217" i="44"/>
  <c r="W216" i="44" s="1"/>
  <c r="AE217" i="44"/>
  <c r="AF217" i="44"/>
  <c r="AF216" i="44" s="1"/>
  <c r="AZ217" i="44"/>
  <c r="K217" i="44"/>
  <c r="K216" i="44" s="1"/>
  <c r="L217" i="44"/>
  <c r="L216" i="44" s="1"/>
  <c r="AM217" i="44"/>
  <c r="P217" i="44"/>
  <c r="P216" i="44" s="1"/>
  <c r="AA217" i="44"/>
  <c r="AO217" i="44"/>
  <c r="AO216" i="44" s="1"/>
  <c r="AX217" i="44"/>
  <c r="AX216" i="44" s="1"/>
  <c r="BA217" i="44"/>
  <c r="BA216" i="44" s="1"/>
  <c r="R217" i="44"/>
  <c r="AI217" i="44"/>
  <c r="AJ217" i="44"/>
  <c r="AJ216" i="44" s="1"/>
  <c r="BB217" i="44"/>
  <c r="BB216" i="44" s="1"/>
  <c r="AW217" i="44"/>
  <c r="AW216" i="44" s="1"/>
  <c r="O217" i="44"/>
  <c r="O216" i="44" s="1"/>
  <c r="V217" i="44"/>
  <c r="AT217" i="44"/>
  <c r="AT216" i="44" s="1"/>
  <c r="AS217" i="44"/>
  <c r="AS216" i="44" s="1"/>
  <c r="J217" i="44"/>
  <c r="H216" i="44"/>
  <c r="AG217" i="44"/>
  <c r="AG216" i="44" s="1"/>
  <c r="AV217" i="44"/>
  <c r="N217" i="44"/>
  <c r="X217" i="44"/>
  <c r="X216" i="44" s="1"/>
  <c r="AK217" i="44"/>
  <c r="AK216" i="44" s="1"/>
  <c r="AN217" i="44"/>
  <c r="AN216" i="44" s="1"/>
  <c r="BD217" i="44"/>
  <c r="S217" i="44"/>
  <c r="S216" i="44" s="1"/>
  <c r="T217" i="44"/>
  <c r="T216" i="44" s="1"/>
  <c r="AE217" i="56"/>
  <c r="K217" i="56"/>
  <c r="K216" i="56" s="1"/>
  <c r="AC217" i="56"/>
  <c r="AC216" i="56" s="1"/>
  <c r="AB217" i="56"/>
  <c r="AB216" i="56" s="1"/>
  <c r="BE217" i="56"/>
  <c r="BE216" i="56" s="1"/>
  <c r="BD217" i="56"/>
  <c r="X217" i="56"/>
  <c r="X216" i="56" s="1"/>
  <c r="AA217" i="56"/>
  <c r="AJ217" i="56"/>
  <c r="AJ216" i="56" s="1"/>
  <c r="BA217" i="56"/>
  <c r="BA216" i="56" s="1"/>
  <c r="BB217" i="56"/>
  <c r="BB216" i="56" s="1"/>
  <c r="L217" i="56"/>
  <c r="L216" i="56" s="1"/>
  <c r="V217" i="56"/>
  <c r="H216" i="56"/>
  <c r="AO217" i="56"/>
  <c r="AO216" i="56" s="1"/>
  <c r="AW217" i="56"/>
  <c r="AW216" i="56" s="1"/>
  <c r="AZ217" i="56"/>
  <c r="T217" i="56"/>
  <c r="T216" i="56" s="1"/>
  <c r="AM217" i="56"/>
  <c r="AV217" i="56"/>
  <c r="R217" i="56"/>
  <c r="AK217" i="56"/>
  <c r="AK216" i="56" s="1"/>
  <c r="AN217" i="56"/>
  <c r="AN216" i="56" s="1"/>
  <c r="AX217" i="56"/>
  <c r="AX216" i="56" s="1"/>
  <c r="N217" i="56"/>
  <c r="W217" i="56"/>
  <c r="W216" i="56" s="1"/>
  <c r="AI217" i="56"/>
  <c r="AS217" i="56"/>
  <c r="AS216" i="56" s="1"/>
  <c r="AR217" i="56"/>
  <c r="BF217" i="56"/>
  <c r="BF216" i="56" s="1"/>
  <c r="P217" i="56"/>
  <c r="P216" i="56" s="1"/>
  <c r="S217" i="56"/>
  <c r="S216" i="56" s="1"/>
  <c r="AG217" i="56"/>
  <c r="AG216" i="56" s="1"/>
  <c r="AF217" i="56"/>
  <c r="AF216" i="56" s="1"/>
  <c r="AT217" i="56"/>
  <c r="AT216" i="56" s="1"/>
  <c r="J217" i="56"/>
  <c r="O217" i="56"/>
  <c r="O216" i="56" s="1"/>
  <c r="J19" i="63"/>
  <c r="J13" i="63"/>
  <c r="J23" i="63"/>
  <c r="J27" i="63"/>
  <c r="J21" i="63"/>
  <c r="V218" i="56"/>
  <c r="Y219" i="56"/>
  <c r="Y218" i="56" s="1"/>
  <c r="N218" i="56"/>
  <c r="Q219" i="56"/>
  <c r="Q218" i="56" s="1"/>
  <c r="BD218" i="56"/>
  <c r="BG219" i="56"/>
  <c r="BG218" i="56" s="1"/>
  <c r="AV218" i="56"/>
  <c r="AY219" i="56"/>
  <c r="AY218" i="56" s="1"/>
  <c r="AM218" i="56"/>
  <c r="AP219" i="56"/>
  <c r="AP218" i="56" s="1"/>
  <c r="AE218" i="56"/>
  <c r="AH219" i="56"/>
  <c r="AH218" i="56" s="1"/>
  <c r="Y219" i="53"/>
  <c r="Y218" i="53" s="1"/>
  <c r="V218" i="53"/>
  <c r="BG219" i="53"/>
  <c r="BG218" i="53" s="1"/>
  <c r="BD218" i="53"/>
  <c r="AY219" i="53"/>
  <c r="AY218" i="53" s="1"/>
  <c r="AV218" i="53"/>
  <c r="AP219" i="53"/>
  <c r="AP218" i="53" s="1"/>
  <c r="AM218" i="53"/>
  <c r="AH219" i="53"/>
  <c r="AH218" i="53" s="1"/>
  <c r="AE218" i="53"/>
  <c r="J218" i="53"/>
  <c r="M219" i="53"/>
  <c r="AZ218" i="53"/>
  <c r="BC219" i="53"/>
  <c r="BC218" i="53" s="1"/>
  <c r="AR218" i="53"/>
  <c r="AU219" i="53"/>
  <c r="AI218" i="53"/>
  <c r="AL219" i="53"/>
  <c r="AL218" i="53" s="1"/>
  <c r="AA218" i="53"/>
  <c r="AD219" i="53"/>
  <c r="Y219" i="58"/>
  <c r="Y218" i="58" s="1"/>
  <c r="V218" i="58"/>
  <c r="N218" i="58"/>
  <c r="Q219" i="58"/>
  <c r="Q218" i="58" s="1"/>
  <c r="BG219" i="58"/>
  <c r="BG218" i="58" s="1"/>
  <c r="BD218" i="58"/>
  <c r="AY219" i="58"/>
  <c r="AY218" i="58" s="1"/>
  <c r="AV218" i="58"/>
  <c r="AP219" i="58"/>
  <c r="AP218" i="58" s="1"/>
  <c r="AM218" i="58"/>
  <c r="AE218" i="58"/>
  <c r="AH219" i="58"/>
  <c r="AH218" i="58" s="1"/>
  <c r="BD218" i="44"/>
  <c r="BG219" i="44"/>
  <c r="BG218" i="44" s="1"/>
  <c r="AV218" i="44"/>
  <c r="AY219" i="44"/>
  <c r="AY218" i="44" s="1"/>
  <c r="AM218" i="44"/>
  <c r="AP219" i="44"/>
  <c r="AP218" i="44" s="1"/>
  <c r="AE218" i="44"/>
  <c r="AH219" i="44"/>
  <c r="AH218" i="44" s="1"/>
  <c r="Y219" i="44"/>
  <c r="Y218" i="44" s="1"/>
  <c r="V218" i="44"/>
  <c r="M219" i="44"/>
  <c r="J218" i="44"/>
  <c r="BC219" i="44"/>
  <c r="BC218" i="44" s="1"/>
  <c r="AZ218" i="44"/>
  <c r="AU219" i="44"/>
  <c r="AR218" i="44"/>
  <c r="AI218" i="44"/>
  <c r="AL219" i="44"/>
  <c r="AL218" i="44" s="1"/>
  <c r="AA218" i="44"/>
  <c r="AD219" i="44"/>
  <c r="R218" i="45"/>
  <c r="U219" i="45"/>
  <c r="U218" i="45" s="1"/>
  <c r="M219" i="45"/>
  <c r="J218" i="45"/>
  <c r="BC219" i="45"/>
  <c r="BC218" i="45" s="1"/>
  <c r="AZ218" i="45"/>
  <c r="AR218" i="45"/>
  <c r="AU219" i="45"/>
  <c r="AI218" i="45"/>
  <c r="AL219" i="45"/>
  <c r="AL218" i="45" s="1"/>
  <c r="AD219" i="45"/>
  <c r="AA218" i="45"/>
  <c r="U219" i="32"/>
  <c r="U218" i="32" s="1"/>
  <c r="R218" i="32"/>
  <c r="AZ218" i="32"/>
  <c r="BC219" i="32"/>
  <c r="BC218" i="32" s="1"/>
  <c r="AL219" i="32"/>
  <c r="AL218" i="32" s="1"/>
  <c r="AI218" i="32"/>
  <c r="N218" i="32"/>
  <c r="Q219" i="32"/>
  <c r="Q218" i="32" s="1"/>
  <c r="AV218" i="32"/>
  <c r="AY219" i="32"/>
  <c r="AY218" i="32" s="1"/>
  <c r="AE218" i="32"/>
  <c r="AH219" i="32"/>
  <c r="AH218" i="32" s="1"/>
  <c r="U219" i="56"/>
  <c r="U218" i="56" s="1"/>
  <c r="R218" i="56"/>
  <c r="J218" i="56"/>
  <c r="M219" i="56"/>
  <c r="AZ218" i="56"/>
  <c r="BC219" i="56"/>
  <c r="BC218" i="56" s="1"/>
  <c r="AU219" i="56"/>
  <c r="AR218" i="56"/>
  <c r="AL219" i="56"/>
  <c r="AL218" i="56" s="1"/>
  <c r="AI218" i="56"/>
  <c r="AA218" i="56"/>
  <c r="AD219" i="56"/>
  <c r="Q219" i="53"/>
  <c r="Q218" i="53" s="1"/>
  <c r="N218" i="53"/>
  <c r="U219" i="53"/>
  <c r="U218" i="53" s="1"/>
  <c r="R218" i="53"/>
  <c r="U219" i="58"/>
  <c r="U218" i="58" s="1"/>
  <c r="R218" i="58"/>
  <c r="J218" i="58"/>
  <c r="M219" i="58"/>
  <c r="BC219" i="58"/>
  <c r="BC218" i="58" s="1"/>
  <c r="AZ218" i="58"/>
  <c r="AU219" i="58"/>
  <c r="AR218" i="58"/>
  <c r="AL219" i="58"/>
  <c r="AL218" i="58" s="1"/>
  <c r="AI218" i="58"/>
  <c r="AD219" i="58"/>
  <c r="AA218" i="58"/>
  <c r="U219" i="44"/>
  <c r="U218" i="44" s="1"/>
  <c r="R218" i="44"/>
  <c r="Q219" i="44"/>
  <c r="Q218" i="44" s="1"/>
  <c r="N218" i="44"/>
  <c r="F177" i="56"/>
  <c r="H177" i="56" s="1"/>
  <c r="F177" i="53"/>
  <c r="H177" i="53" s="1"/>
  <c r="F177" i="44"/>
  <c r="H177" i="44" s="1"/>
  <c r="F177" i="32"/>
  <c r="H177" i="32" s="1"/>
  <c r="F177" i="45"/>
  <c r="H177" i="45" s="1"/>
  <c r="F178" i="24"/>
  <c r="H178" i="24" s="1"/>
  <c r="F177" i="58"/>
  <c r="H177" i="58" s="1"/>
  <c r="F177" i="57"/>
  <c r="H177" i="57" s="1"/>
  <c r="G41" i="17"/>
  <c r="I41" i="17" s="1"/>
  <c r="J41" i="17" s="1"/>
  <c r="G42" i="17"/>
  <c r="I42" i="17" s="1"/>
  <c r="J42" i="17" s="1"/>
  <c r="F178" i="56"/>
  <c r="H178" i="56" s="1"/>
  <c r="F178" i="58"/>
  <c r="H178" i="58" s="1"/>
  <c r="F179" i="24"/>
  <c r="H179" i="24" s="1"/>
  <c r="F178" i="57"/>
  <c r="H178" i="57" s="1"/>
  <c r="F178" i="53"/>
  <c r="H178" i="53" s="1"/>
  <c r="F178" i="44"/>
  <c r="H178" i="44" s="1"/>
  <c r="F178" i="32"/>
  <c r="H178" i="32" s="1"/>
  <c r="F178" i="45"/>
  <c r="H178" i="45" s="1"/>
  <c r="F170" i="24"/>
  <c r="H170" i="24" s="1"/>
  <c r="F169" i="57"/>
  <c r="H169" i="57" s="1"/>
  <c r="F169" i="53"/>
  <c r="H169" i="53" s="1"/>
  <c r="F169" i="56"/>
  <c r="H169" i="56" s="1"/>
  <c r="F169" i="58"/>
  <c r="H169" i="58" s="1"/>
  <c r="F169" i="45"/>
  <c r="H169" i="45" s="1"/>
  <c r="F169" i="32"/>
  <c r="H169" i="32" s="1"/>
  <c r="F169" i="44"/>
  <c r="H169" i="44" s="1"/>
  <c r="G33" i="17"/>
  <c r="R219" i="24"/>
  <c r="V218" i="45"/>
  <c r="Y219" i="45"/>
  <c r="Y218" i="45" s="1"/>
  <c r="N218" i="45"/>
  <c r="Q219" i="45"/>
  <c r="Q218" i="45" s="1"/>
  <c r="BD218" i="45"/>
  <c r="BG219" i="45"/>
  <c r="BG218" i="45" s="1"/>
  <c r="AV218" i="45"/>
  <c r="AY219" i="45"/>
  <c r="AY218" i="45" s="1"/>
  <c r="AM218" i="45"/>
  <c r="AP219" i="45"/>
  <c r="AP218" i="45" s="1"/>
  <c r="AE218" i="45"/>
  <c r="AH219" i="45"/>
  <c r="AH218" i="45" s="1"/>
  <c r="Y219" i="57"/>
  <c r="Y218" i="57" s="1"/>
  <c r="V218" i="57"/>
  <c r="Q219" i="57"/>
  <c r="Q218" i="57" s="1"/>
  <c r="N218" i="57"/>
  <c r="BG219" i="57"/>
  <c r="BG218" i="57" s="1"/>
  <c r="BD218" i="57"/>
  <c r="AY219" i="57"/>
  <c r="AY218" i="57" s="1"/>
  <c r="AV218" i="57"/>
  <c r="AP219" i="57"/>
  <c r="AP218" i="57" s="1"/>
  <c r="AM218" i="57"/>
  <c r="AH219" i="57"/>
  <c r="AH218" i="57" s="1"/>
  <c r="AE218" i="57"/>
  <c r="U219" i="57"/>
  <c r="U218" i="57" s="1"/>
  <c r="R218" i="57"/>
  <c r="M219" i="57"/>
  <c r="J218" i="57"/>
  <c r="BC219" i="57"/>
  <c r="BC218" i="57" s="1"/>
  <c r="AZ218" i="57"/>
  <c r="AU219" i="57"/>
  <c r="AR218" i="57"/>
  <c r="AL219" i="57"/>
  <c r="AL218" i="57" s="1"/>
  <c r="AI218" i="57"/>
  <c r="AD219" i="57"/>
  <c r="AA218" i="57"/>
  <c r="J218" i="32"/>
  <c r="M219" i="32"/>
  <c r="AU219" i="32"/>
  <c r="AR218" i="32"/>
  <c r="AA218" i="32"/>
  <c r="AD219" i="32"/>
  <c r="V218" i="32"/>
  <c r="Y219" i="32"/>
  <c r="Y218" i="32" s="1"/>
  <c r="BD218" i="32"/>
  <c r="BG219" i="32"/>
  <c r="BG218" i="32" s="1"/>
  <c r="AM218" i="32"/>
  <c r="AP219" i="32"/>
  <c r="AP218" i="32" s="1"/>
  <c r="F174" i="24"/>
  <c r="H174" i="24" s="1"/>
  <c r="F173" i="56"/>
  <c r="H173" i="56" s="1"/>
  <c r="F173" i="58"/>
  <c r="H173" i="58" s="1"/>
  <c r="F173" i="57"/>
  <c r="H173" i="57" s="1"/>
  <c r="F173" i="53"/>
  <c r="H173" i="53" s="1"/>
  <c r="F173" i="44"/>
  <c r="H173" i="44" s="1"/>
  <c r="F173" i="32"/>
  <c r="H173" i="32" s="1"/>
  <c r="F173" i="45"/>
  <c r="H173" i="45" s="1"/>
  <c r="G37" i="17"/>
  <c r="I37" i="17" s="1"/>
  <c r="J37" i="17" s="1"/>
  <c r="F183" i="53"/>
  <c r="H183" i="53" s="1"/>
  <c r="F184" i="24"/>
  <c r="H184" i="24" s="1"/>
  <c r="F183" i="57"/>
  <c r="H183" i="57" s="1"/>
  <c r="F183" i="45"/>
  <c r="H183" i="45" s="1"/>
  <c r="F183" i="58"/>
  <c r="H183" i="58" s="1"/>
  <c r="F183" i="32"/>
  <c r="H183" i="32" s="1"/>
  <c r="F183" i="56"/>
  <c r="H183" i="56" s="1"/>
  <c r="F183" i="44"/>
  <c r="H183" i="44" s="1"/>
  <c r="G47" i="17"/>
  <c r="I47" i="17" s="1"/>
  <c r="J47" i="17" s="1"/>
  <c r="M87" i="58" l="1"/>
  <c r="BG87" i="58"/>
  <c r="AY51" i="58"/>
  <c r="AQ190" i="32"/>
  <c r="Z347" i="75"/>
  <c r="AQ190" i="58"/>
  <c r="O229" i="24"/>
  <c r="BC88" i="45"/>
  <c r="AP132" i="56"/>
  <c r="Y75" i="44"/>
  <c r="AH91" i="32"/>
  <c r="I228" i="56"/>
  <c r="I230" i="56" s="1"/>
  <c r="AP90" i="53"/>
  <c r="AU133" i="56"/>
  <c r="AY139" i="44"/>
  <c r="U88" i="32"/>
  <c r="BC120" i="32"/>
  <c r="Y122" i="45"/>
  <c r="AD102" i="44"/>
  <c r="AL102" i="57"/>
  <c r="AY156" i="56"/>
  <c r="M88" i="32"/>
  <c r="U56" i="53"/>
  <c r="AD56" i="53"/>
  <c r="AQ190" i="53"/>
  <c r="M119" i="56"/>
  <c r="I228" i="44"/>
  <c r="I230" i="44" s="1"/>
  <c r="AY112" i="56"/>
  <c r="AU112" i="56"/>
  <c r="U112" i="56"/>
  <c r="AP51" i="58"/>
  <c r="BC158" i="53"/>
  <c r="M158" i="53"/>
  <c r="BC125" i="53"/>
  <c r="C19" i="63"/>
  <c r="S19" i="63" s="1"/>
  <c r="C18" i="63"/>
  <c r="S18" i="63" s="1"/>
  <c r="Z190" i="32"/>
  <c r="BH186" i="56"/>
  <c r="Q186" i="24"/>
  <c r="R186" i="24" s="1"/>
  <c r="E13" i="63"/>
  <c r="E30" i="63" s="1"/>
  <c r="F29" i="63" s="1"/>
  <c r="AH141" i="56"/>
  <c r="U141" i="58"/>
  <c r="Y91" i="32"/>
  <c r="M131" i="44"/>
  <c r="Y158" i="53"/>
  <c r="Y112" i="45"/>
  <c r="AU153" i="32"/>
  <c r="N147" i="17"/>
  <c r="N155" i="17" s="1"/>
  <c r="BG127" i="45"/>
  <c r="U161" i="57"/>
  <c r="AD132" i="56"/>
  <c r="Y139" i="45"/>
  <c r="AH134" i="45"/>
  <c r="AL90" i="57"/>
  <c r="AU130" i="44"/>
  <c r="BG33" i="45"/>
  <c r="M90" i="56"/>
  <c r="AN129" i="44"/>
  <c r="AL139" i="57"/>
  <c r="AU84" i="58"/>
  <c r="AY141" i="56"/>
  <c r="AD141" i="56"/>
  <c r="AU141" i="58"/>
  <c r="BG32" i="57"/>
  <c r="AP94" i="32"/>
  <c r="L129" i="44"/>
  <c r="AF111" i="45"/>
  <c r="AU91" i="32"/>
  <c r="BC124" i="32"/>
  <c r="AL93" i="45"/>
  <c r="U102" i="32"/>
  <c r="BC156" i="56"/>
  <c r="BC116" i="45"/>
  <c r="U87" i="58"/>
  <c r="Y119" i="53"/>
  <c r="M82" i="32"/>
  <c r="AU121" i="32"/>
  <c r="BC139" i="58"/>
  <c r="BC91" i="32"/>
  <c r="Q139" i="58"/>
  <c r="AH139" i="58"/>
  <c r="AY133" i="56"/>
  <c r="BC103" i="53"/>
  <c r="BC87" i="58"/>
  <c r="AP87" i="58"/>
  <c r="M141" i="57"/>
  <c r="AH158" i="53"/>
  <c r="BC51" i="58"/>
  <c r="AP158" i="53"/>
  <c r="Y125" i="53"/>
  <c r="AD158" i="53"/>
  <c r="AH112" i="45"/>
  <c r="BG119" i="56"/>
  <c r="AD119" i="56"/>
  <c r="AU119" i="56"/>
  <c r="Y153" i="32"/>
  <c r="Y112" i="56"/>
  <c r="M112" i="56"/>
  <c r="AP112" i="56"/>
  <c r="M164" i="53"/>
  <c r="U125" i="53"/>
  <c r="AU125" i="53"/>
  <c r="Y51" i="58"/>
  <c r="AH119" i="56"/>
  <c r="AN117" i="56"/>
  <c r="BG153" i="32"/>
  <c r="Q112" i="56"/>
  <c r="AH51" i="58"/>
  <c r="M153" i="32"/>
  <c r="AL126" i="44"/>
  <c r="N229" i="24"/>
  <c r="H6" i="73" s="1"/>
  <c r="AI14" i="32"/>
  <c r="X14" i="32"/>
  <c r="N14" i="32"/>
  <c r="BE14" i="32"/>
  <c r="AK14" i="32"/>
  <c r="S14" i="32"/>
  <c r="AM14" i="32"/>
  <c r="J14" i="32"/>
  <c r="W14" i="32"/>
  <c r="AS14" i="32"/>
  <c r="AV14" i="32"/>
  <c r="AB14" i="32"/>
  <c r="AE14" i="32"/>
  <c r="AA14" i="32"/>
  <c r="BB14" i="32"/>
  <c r="AZ14" i="32"/>
  <c r="BA14" i="32"/>
  <c r="AX14" i="32"/>
  <c r="AF14" i="32"/>
  <c r="AG14" i="32"/>
  <c r="R14" i="32"/>
  <c r="K14" i="32"/>
  <c r="BD14" i="32"/>
  <c r="L14" i="32"/>
  <c r="AR14" i="32"/>
  <c r="AJ14" i="32"/>
  <c r="AW14" i="32"/>
  <c r="M51" i="58"/>
  <c r="X14" i="45"/>
  <c r="P14" i="45"/>
  <c r="AC14" i="32"/>
  <c r="AO14" i="32"/>
  <c r="AP89" i="58"/>
  <c r="I12" i="45"/>
  <c r="AS14" i="45"/>
  <c r="AC14" i="45"/>
  <c r="V14" i="45"/>
  <c r="W14" i="45"/>
  <c r="O14" i="45"/>
  <c r="AF14" i="45"/>
  <c r="AM14" i="45"/>
  <c r="BD14" i="45"/>
  <c r="AE14" i="45"/>
  <c r="T14" i="45"/>
  <c r="BB14" i="45"/>
  <c r="AI14" i="45"/>
  <c r="AJ14" i="45"/>
  <c r="AB14" i="45"/>
  <c r="AG14" i="45"/>
  <c r="BE14" i="45"/>
  <c r="BE12" i="45" s="1"/>
  <c r="AW14" i="45"/>
  <c r="AN14" i="45"/>
  <c r="S14" i="45"/>
  <c r="BA14" i="45"/>
  <c r="AK14" i="45"/>
  <c r="AX14" i="45"/>
  <c r="AZ14" i="45"/>
  <c r="L14" i="45"/>
  <c r="L12" i="45" s="1"/>
  <c r="AA14" i="45"/>
  <c r="AR14" i="45"/>
  <c r="K14" i="45"/>
  <c r="BF14" i="45"/>
  <c r="BF12" i="45" s="1"/>
  <c r="AN14" i="32"/>
  <c r="AT14" i="32"/>
  <c r="AQ190" i="56"/>
  <c r="J14" i="45"/>
  <c r="R14" i="45"/>
  <c r="N14" i="45"/>
  <c r="V14" i="32"/>
  <c r="BF14" i="32"/>
  <c r="AH91" i="53"/>
  <c r="AW111" i="56"/>
  <c r="AD125" i="44"/>
  <c r="AY32" i="56"/>
  <c r="AH116" i="45"/>
  <c r="Q141" i="44"/>
  <c r="AP139" i="44"/>
  <c r="AY113" i="57"/>
  <c r="Y131" i="32"/>
  <c r="Y131" i="44"/>
  <c r="AY95" i="53"/>
  <c r="AR117" i="32"/>
  <c r="BC97" i="45"/>
  <c r="R30" i="58"/>
  <c r="AY120" i="53"/>
  <c r="AA123" i="53"/>
  <c r="Y78" i="45"/>
  <c r="M141" i="45"/>
  <c r="M122" i="45"/>
  <c r="BC201" i="44"/>
  <c r="BC200" i="44" s="1"/>
  <c r="M131" i="45"/>
  <c r="Z190" i="56"/>
  <c r="AP141" i="44"/>
  <c r="U158" i="53"/>
  <c r="AD125" i="53"/>
  <c r="AP125" i="53"/>
  <c r="U119" i="56"/>
  <c r="M112" i="45"/>
  <c r="AL112" i="56"/>
  <c r="AL51" i="58"/>
  <c r="BG51" i="58"/>
  <c r="AY153" i="32"/>
  <c r="AH112" i="56"/>
  <c r="M141" i="44"/>
  <c r="AZ200" i="44"/>
  <c r="BG115" i="56"/>
  <c r="AP31" i="45"/>
  <c r="AY124" i="57"/>
  <c r="F182" i="24"/>
  <c r="H182" i="24" s="1"/>
  <c r="AH125" i="44"/>
  <c r="BF117" i="56"/>
  <c r="AY126" i="57"/>
  <c r="AV123" i="58"/>
  <c r="BC125" i="45"/>
  <c r="AP207" i="45"/>
  <c r="AU207" i="45"/>
  <c r="AY255" i="75"/>
  <c r="Q164" i="44"/>
  <c r="BG103" i="58"/>
  <c r="AD85" i="32"/>
  <c r="BF111" i="58"/>
  <c r="AY152" i="56"/>
  <c r="M82" i="44"/>
  <c r="AL115" i="53"/>
  <c r="AU124" i="53"/>
  <c r="Q134" i="53"/>
  <c r="AD207" i="56"/>
  <c r="M122" i="57"/>
  <c r="BB92" i="58"/>
  <c r="AU101" i="45"/>
  <c r="BC79" i="58"/>
  <c r="AU163" i="57"/>
  <c r="AD95" i="32"/>
  <c r="AP78" i="44"/>
  <c r="J80" i="57"/>
  <c r="Q79" i="45"/>
  <c r="X111" i="56"/>
  <c r="AP132" i="44"/>
  <c r="J86" i="45"/>
  <c r="M88" i="45"/>
  <c r="AD132" i="44"/>
  <c r="Q101" i="58"/>
  <c r="Y144" i="56"/>
  <c r="Q139" i="44"/>
  <c r="AY122" i="45"/>
  <c r="BG128" i="56"/>
  <c r="Q64" i="53"/>
  <c r="AP77" i="45"/>
  <c r="BC130" i="44"/>
  <c r="Q77" i="45"/>
  <c r="BG102" i="58"/>
  <c r="AP33" i="45"/>
  <c r="AY102" i="58"/>
  <c r="AH102" i="58"/>
  <c r="AP102" i="57"/>
  <c r="Q130" i="44"/>
  <c r="BC128" i="56"/>
  <c r="AL139" i="44"/>
  <c r="Y139" i="57"/>
  <c r="BG75" i="44"/>
  <c r="AP102" i="44"/>
  <c r="M91" i="32"/>
  <c r="Q126" i="45"/>
  <c r="AU121" i="53"/>
  <c r="Q153" i="44"/>
  <c r="M133" i="56"/>
  <c r="BG139" i="58"/>
  <c r="Q88" i="32"/>
  <c r="AH124" i="32"/>
  <c r="U93" i="45"/>
  <c r="AP77" i="44"/>
  <c r="AH156" i="56"/>
  <c r="BG56" i="53"/>
  <c r="U141" i="45"/>
  <c r="Y128" i="45"/>
  <c r="Q139" i="45"/>
  <c r="AH121" i="32"/>
  <c r="AP128" i="32"/>
  <c r="AY124" i="32"/>
  <c r="AY139" i="58"/>
  <c r="M139" i="58"/>
  <c r="AY88" i="32"/>
  <c r="AD119" i="53"/>
  <c r="AL131" i="45"/>
  <c r="Q128" i="32"/>
  <c r="BH190" i="56"/>
  <c r="L259" i="20"/>
  <c r="L1257" i="20" s="1"/>
  <c r="L148" i="17" s="1"/>
  <c r="L147" i="17" s="1"/>
  <c r="T13" i="32"/>
  <c r="P13" i="32"/>
  <c r="AF13" i="32"/>
  <c r="AX176" i="57"/>
  <c r="AM176" i="57"/>
  <c r="Y34" i="44"/>
  <c r="BG77" i="32"/>
  <c r="AP114" i="58"/>
  <c r="AH96" i="45"/>
  <c r="AH211" i="56"/>
  <c r="AH210" i="56" s="1"/>
  <c r="AE210" i="56"/>
  <c r="U162" i="57"/>
  <c r="AP127" i="45"/>
  <c r="AX368" i="75"/>
  <c r="AX353" i="75" s="1"/>
  <c r="AY369" i="75"/>
  <c r="AY368" i="75" s="1"/>
  <c r="AU34" i="58"/>
  <c r="BC81" i="45"/>
  <c r="AN123" i="45"/>
  <c r="BC122" i="45"/>
  <c r="AY201" i="44"/>
  <c r="AY200" i="44" s="1"/>
  <c r="AV200" i="44"/>
  <c r="K200" i="44"/>
  <c r="M201" i="44"/>
  <c r="AY75" i="56"/>
  <c r="Y124" i="32"/>
  <c r="AC129" i="44"/>
  <c r="M103" i="53"/>
  <c r="AP103" i="53"/>
  <c r="AP125" i="56"/>
  <c r="I12" i="32"/>
  <c r="I11" i="32" s="1"/>
  <c r="I10" i="32" s="1"/>
  <c r="X13" i="32"/>
  <c r="AI13" i="32"/>
  <c r="AM13" i="32"/>
  <c r="AT13" i="32"/>
  <c r="AN13" i="32"/>
  <c r="AG13" i="32"/>
  <c r="K13" i="32"/>
  <c r="M13" i="32" s="1"/>
  <c r="AK13" i="32"/>
  <c r="AA13" i="32"/>
  <c r="AC13" i="32"/>
  <c r="BB13" i="32"/>
  <c r="AW13" i="32"/>
  <c r="AV13" i="32"/>
  <c r="AX13" i="32"/>
  <c r="R13" i="32"/>
  <c r="AZ13" i="32"/>
  <c r="N13" i="32"/>
  <c r="AJ13" i="32"/>
  <c r="AY201" i="53"/>
  <c r="AY200" i="53" s="1"/>
  <c r="V13" i="32"/>
  <c r="BE13" i="32"/>
  <c r="W13" i="32"/>
  <c r="AS13" i="32"/>
  <c r="S13" i="32"/>
  <c r="S12" i="32" s="1"/>
  <c r="M229" i="24"/>
  <c r="G6" i="73" s="1"/>
  <c r="AO117" i="56"/>
  <c r="AY151" i="75"/>
  <c r="AL76" i="75"/>
  <c r="BC77" i="53"/>
  <c r="BB160" i="44"/>
  <c r="AM136" i="53"/>
  <c r="R136" i="53"/>
  <c r="N136" i="53"/>
  <c r="AB136" i="53"/>
  <c r="BC95" i="53"/>
  <c r="BG95" i="45"/>
  <c r="Q126" i="57"/>
  <c r="Q115" i="44"/>
  <c r="U93" i="53"/>
  <c r="BC116" i="58"/>
  <c r="AL94" i="44"/>
  <c r="BG56" i="75"/>
  <c r="AU56" i="75"/>
  <c r="AU124" i="45"/>
  <c r="BG125" i="56"/>
  <c r="U122" i="44"/>
  <c r="M164" i="44"/>
  <c r="AH114" i="57"/>
  <c r="Y93" i="32"/>
  <c r="BG164" i="44"/>
  <c r="Q15" i="44"/>
  <c r="AP87" i="45"/>
  <c r="AD112" i="53"/>
  <c r="AL93" i="56"/>
  <c r="BG83" i="56"/>
  <c r="AJ80" i="57"/>
  <c r="BC121" i="44"/>
  <c r="AU88" i="56"/>
  <c r="AH88" i="57"/>
  <c r="W92" i="56"/>
  <c r="Y83" i="32"/>
  <c r="BC31" i="32"/>
  <c r="U96" i="57"/>
  <c r="Y78" i="44"/>
  <c r="M23" i="44"/>
  <c r="AY88" i="45"/>
  <c r="AD119" i="58"/>
  <c r="AU139" i="57"/>
  <c r="U33" i="45"/>
  <c r="AL126" i="45"/>
  <c r="M102" i="32"/>
  <c r="AY56" i="53"/>
  <c r="AH15" i="57"/>
  <c r="AF80" i="57"/>
  <c r="AR117" i="56"/>
  <c r="AA74" i="56"/>
  <c r="S74" i="44"/>
  <c r="Q84" i="45"/>
  <c r="AP121" i="53"/>
  <c r="BG94" i="56"/>
  <c r="AL77" i="44"/>
  <c r="BC32" i="58"/>
  <c r="Q162" i="53"/>
  <c r="Y91" i="45"/>
  <c r="S111" i="45"/>
  <c r="BC81" i="53"/>
  <c r="AL128" i="45"/>
  <c r="Q128" i="45"/>
  <c r="N86" i="58"/>
  <c r="M87" i="56"/>
  <c r="V117" i="58"/>
  <c r="AY56" i="75"/>
  <c r="AF92" i="32"/>
  <c r="AP84" i="44"/>
  <c r="AL124" i="45"/>
  <c r="AU77" i="56"/>
  <c r="Y120" i="53"/>
  <c r="AI117" i="58"/>
  <c r="BC120" i="53"/>
  <c r="AY103" i="53"/>
  <c r="BG103" i="53"/>
  <c r="AY87" i="45"/>
  <c r="AY85" i="32"/>
  <c r="BG152" i="32"/>
  <c r="R123" i="53"/>
  <c r="AP97" i="32"/>
  <c r="AP52" i="45"/>
  <c r="AU52" i="45"/>
  <c r="BC52" i="45"/>
  <c r="Q275" i="75"/>
  <c r="Q170" i="75"/>
  <c r="AY134" i="53"/>
  <c r="M116" i="56"/>
  <c r="AU196" i="75"/>
  <c r="Y79" i="45"/>
  <c r="AU68" i="32"/>
  <c r="BG93" i="56"/>
  <c r="AU103" i="56"/>
  <c r="AP101" i="57"/>
  <c r="AH116" i="57"/>
  <c r="BG34" i="53"/>
  <c r="BG101" i="57"/>
  <c r="AL79" i="32"/>
  <c r="AU19" i="56"/>
  <c r="M161" i="56"/>
  <c r="AP163" i="53"/>
  <c r="U141" i="75"/>
  <c r="AH141" i="57"/>
  <c r="AP121" i="58"/>
  <c r="M101" i="45"/>
  <c r="BG94" i="58"/>
  <c r="AL83" i="57"/>
  <c r="AH163" i="57"/>
  <c r="AD79" i="58"/>
  <c r="BG211" i="44"/>
  <c r="BG210" i="44" s="1"/>
  <c r="BC121" i="58"/>
  <c r="Y88" i="57"/>
  <c r="U132" i="56"/>
  <c r="M62" i="56"/>
  <c r="Y119" i="58"/>
  <c r="I24" i="45"/>
  <c r="AB26" i="45"/>
  <c r="AX117" i="56"/>
  <c r="X111" i="45"/>
  <c r="W111" i="45"/>
  <c r="AH118" i="57"/>
  <c r="Q153" i="53"/>
  <c r="AP131" i="32"/>
  <c r="AP78" i="53"/>
  <c r="BG22" i="56"/>
  <c r="M120" i="58"/>
  <c r="Q100" i="32"/>
  <c r="BG89" i="44"/>
  <c r="BA123" i="53"/>
  <c r="BA160" i="56"/>
  <c r="AU84" i="53"/>
  <c r="BC124" i="45"/>
  <c r="AV111" i="57"/>
  <c r="AP96" i="56"/>
  <c r="AH122" i="44"/>
  <c r="AU164" i="57"/>
  <c r="AU158" i="32"/>
  <c r="BG124" i="45"/>
  <c r="Q122" i="44"/>
  <c r="Y164" i="57"/>
  <c r="AY15" i="57"/>
  <c r="BD86" i="45"/>
  <c r="AH103" i="53"/>
  <c r="BC87" i="45"/>
  <c r="AH75" i="45"/>
  <c r="BC130" i="32"/>
  <c r="AP87" i="32"/>
  <c r="AH97" i="32"/>
  <c r="M161" i="53"/>
  <c r="AU125" i="44"/>
  <c r="AY116" i="57"/>
  <c r="U83" i="53"/>
  <c r="AH163" i="53"/>
  <c r="BC23" i="57"/>
  <c r="BG95" i="32"/>
  <c r="BC93" i="45"/>
  <c r="Y116" i="45"/>
  <c r="Y93" i="45"/>
  <c r="BF86" i="57"/>
  <c r="K129" i="44"/>
  <c r="M124" i="56"/>
  <c r="AY84" i="58"/>
  <c r="AY82" i="58"/>
  <c r="AH82" i="58"/>
  <c r="M139" i="57"/>
  <c r="U139" i="45"/>
  <c r="M113" i="57"/>
  <c r="M128" i="53"/>
  <c r="AH77" i="45"/>
  <c r="BG128" i="53"/>
  <c r="AP139" i="45"/>
  <c r="AD141" i="58"/>
  <c r="AY87" i="58"/>
  <c r="AU95" i="56"/>
  <c r="AD81" i="53"/>
  <c r="Q91" i="32"/>
  <c r="BC131" i="45"/>
  <c r="AP131" i="45"/>
  <c r="M124" i="32"/>
  <c r="AD126" i="45"/>
  <c r="Y126" i="45"/>
  <c r="AL95" i="53"/>
  <c r="Y102" i="32"/>
  <c r="U139" i="58"/>
  <c r="AY91" i="32"/>
  <c r="AY126" i="45"/>
  <c r="BC126" i="45"/>
  <c r="AD102" i="32"/>
  <c r="AU156" i="56"/>
  <c r="BG156" i="56"/>
  <c r="M156" i="56"/>
  <c r="M56" i="53"/>
  <c r="AD121" i="32"/>
  <c r="Y128" i="32"/>
  <c r="AU124" i="32"/>
  <c r="BC121" i="32"/>
  <c r="Q15" i="57"/>
  <c r="AH131" i="44"/>
  <c r="AH102" i="32"/>
  <c r="AP103" i="58"/>
  <c r="AD112" i="58"/>
  <c r="AH81" i="58"/>
  <c r="AH112" i="58"/>
  <c r="AL159" i="58"/>
  <c r="M137" i="58"/>
  <c r="AY95" i="58"/>
  <c r="Q27" i="24"/>
  <c r="R27" i="24" s="1"/>
  <c r="K25" i="24"/>
  <c r="S20" i="63"/>
  <c r="Q26" i="24"/>
  <c r="R26" i="24" s="1"/>
  <c r="I25" i="24"/>
  <c r="S25" i="63"/>
  <c r="Y56" i="53"/>
  <c r="R121" i="20"/>
  <c r="S121" i="20" s="1"/>
  <c r="I19" i="24"/>
  <c r="Q19" i="24" s="1"/>
  <c r="R19" i="24" s="1"/>
  <c r="Q20" i="24"/>
  <c r="R20" i="24" s="1"/>
  <c r="AP93" i="45"/>
  <c r="M131" i="32"/>
  <c r="M77" i="45"/>
  <c r="K13" i="24"/>
  <c r="Q15" i="24"/>
  <c r="R15" i="24" s="1"/>
  <c r="I13" i="24"/>
  <c r="Q14" i="24"/>
  <c r="R14" i="24" s="1"/>
  <c r="J259" i="20"/>
  <c r="R29" i="20"/>
  <c r="S29" i="20" s="1"/>
  <c r="AY115" i="57"/>
  <c r="BC88" i="32"/>
  <c r="AU124" i="57"/>
  <c r="AU102" i="57"/>
  <c r="M87" i="53"/>
  <c r="AT86" i="57"/>
  <c r="AP126" i="56"/>
  <c r="AU100" i="44"/>
  <c r="AD134" i="58"/>
  <c r="BC127" i="56"/>
  <c r="AV92" i="44"/>
  <c r="AY125" i="32"/>
  <c r="U164" i="44"/>
  <c r="M255" i="75"/>
  <c r="BG120" i="44"/>
  <c r="AY91" i="56"/>
  <c r="M96" i="56"/>
  <c r="AP64" i="53"/>
  <c r="U62" i="45"/>
  <c r="M60" i="75"/>
  <c r="AU26" i="57"/>
  <c r="AD96" i="56"/>
  <c r="AH82" i="32"/>
  <c r="AU87" i="45"/>
  <c r="AU112" i="53"/>
  <c r="AP75" i="45"/>
  <c r="M75" i="45"/>
  <c r="AY75" i="45"/>
  <c r="AH152" i="32"/>
  <c r="Q115" i="53"/>
  <c r="BG115" i="53"/>
  <c r="M144" i="75"/>
  <c r="AY82" i="44"/>
  <c r="BG139" i="32"/>
  <c r="AP112" i="58"/>
  <c r="M120" i="45"/>
  <c r="AY96" i="45"/>
  <c r="BC124" i="53"/>
  <c r="BG119" i="75"/>
  <c r="M81" i="58"/>
  <c r="AQ187" i="44"/>
  <c r="AY132" i="57"/>
  <c r="AP152" i="57"/>
  <c r="V111" i="57"/>
  <c r="U196" i="75"/>
  <c r="AL125" i="44"/>
  <c r="Q77" i="56"/>
  <c r="AH79" i="32"/>
  <c r="M132" i="58"/>
  <c r="U116" i="56"/>
  <c r="AE111" i="32"/>
  <c r="BC90" i="53"/>
  <c r="Q97" i="45"/>
  <c r="AW160" i="57"/>
  <c r="U163" i="57"/>
  <c r="AL23" i="57"/>
  <c r="AP83" i="32"/>
  <c r="AL88" i="56"/>
  <c r="AJ111" i="56"/>
  <c r="BB86" i="44"/>
  <c r="AP113" i="58"/>
  <c r="AW123" i="45"/>
  <c r="U133" i="32"/>
  <c r="AY83" i="32"/>
  <c r="Y133" i="56"/>
  <c r="Y141" i="44"/>
  <c r="BG93" i="45"/>
  <c r="BG78" i="44"/>
  <c r="AL143" i="56"/>
  <c r="Q132" i="44"/>
  <c r="Q132" i="56"/>
  <c r="Q94" i="53"/>
  <c r="AY62" i="56"/>
  <c r="U60" i="45"/>
  <c r="AL60" i="45"/>
  <c r="AP83" i="45"/>
  <c r="AP95" i="44"/>
  <c r="AD120" i="32"/>
  <c r="AU130" i="56"/>
  <c r="U164" i="53"/>
  <c r="Y88" i="45"/>
  <c r="BG144" i="56"/>
  <c r="BG81" i="44"/>
  <c r="AH139" i="57"/>
  <c r="P111" i="57"/>
  <c r="AY77" i="45"/>
  <c r="O129" i="44"/>
  <c r="AY130" i="44"/>
  <c r="AF129" i="44"/>
  <c r="AL139" i="45"/>
  <c r="AZ129" i="44"/>
  <c r="Y124" i="56"/>
  <c r="BC119" i="53"/>
  <c r="AR129" i="44"/>
  <c r="BG84" i="58"/>
  <c r="AU116" i="56"/>
  <c r="BC127" i="58"/>
  <c r="AO92" i="44"/>
  <c r="AL125" i="57"/>
  <c r="AD125" i="45"/>
  <c r="M126" i="56"/>
  <c r="K111" i="58"/>
  <c r="AU114" i="32"/>
  <c r="AD91" i="56"/>
  <c r="AY26" i="57"/>
  <c r="AL114" i="32"/>
  <c r="AU97" i="32"/>
  <c r="BC152" i="57"/>
  <c r="AP137" i="58"/>
  <c r="J148" i="44"/>
  <c r="Q152" i="44"/>
  <c r="AL161" i="56"/>
  <c r="Y161" i="56"/>
  <c r="AY163" i="44"/>
  <c r="AL95" i="58"/>
  <c r="AP32" i="57"/>
  <c r="BC161" i="53"/>
  <c r="AP101" i="45"/>
  <c r="AL112" i="32"/>
  <c r="AL79" i="58"/>
  <c r="AH131" i="53"/>
  <c r="BG96" i="57"/>
  <c r="AN117" i="58"/>
  <c r="Q23" i="56"/>
  <c r="M23" i="57"/>
  <c r="AH23" i="57"/>
  <c r="AD88" i="56"/>
  <c r="U31" i="32"/>
  <c r="M79" i="58"/>
  <c r="AL96" i="57"/>
  <c r="M112" i="57"/>
  <c r="M81" i="56"/>
  <c r="AV111" i="56"/>
  <c r="AF111" i="56"/>
  <c r="Q78" i="45"/>
  <c r="Q120" i="32"/>
  <c r="Y120" i="32"/>
  <c r="AH133" i="56"/>
  <c r="AL152" i="57"/>
  <c r="AY143" i="56"/>
  <c r="Y23" i="32"/>
  <c r="AY83" i="45"/>
  <c r="AH33" i="44"/>
  <c r="U144" i="56"/>
  <c r="M50" i="75"/>
  <c r="M75" i="44"/>
  <c r="AU23" i="45"/>
  <c r="AL102" i="58"/>
  <c r="BG119" i="58"/>
  <c r="U102" i="53"/>
  <c r="AY139" i="45"/>
  <c r="Q102" i="44"/>
  <c r="BC75" i="44"/>
  <c r="BG90" i="32"/>
  <c r="M141" i="56"/>
  <c r="Y141" i="56"/>
  <c r="Y32" i="57"/>
  <c r="AA30" i="56"/>
  <c r="BC133" i="56"/>
  <c r="AU116" i="45"/>
  <c r="AU122" i="57"/>
  <c r="AU87" i="58"/>
  <c r="AU139" i="58"/>
  <c r="AD128" i="32"/>
  <c r="BG88" i="32"/>
  <c r="AD88" i="32"/>
  <c r="AB129" i="44"/>
  <c r="M116" i="45"/>
  <c r="AI117" i="32"/>
  <c r="AU128" i="45"/>
  <c r="AY93" i="45"/>
  <c r="AP126" i="45"/>
  <c r="BC91" i="56"/>
  <c r="BC126" i="57"/>
  <c r="AL78" i="44"/>
  <c r="Y156" i="56"/>
  <c r="AD156" i="56"/>
  <c r="AL56" i="53"/>
  <c r="AU56" i="53"/>
  <c r="AH56" i="53"/>
  <c r="M139" i="32"/>
  <c r="BG131" i="45"/>
  <c r="AU102" i="32"/>
  <c r="K74" i="44"/>
  <c r="M82" i="58"/>
  <c r="BG139" i="45"/>
  <c r="AD128" i="56"/>
  <c r="Q121" i="32"/>
  <c r="U121" i="32"/>
  <c r="AD15" i="57"/>
  <c r="AH87" i="58"/>
  <c r="AD124" i="32"/>
  <c r="AL124" i="32"/>
  <c r="Q114" i="32"/>
  <c r="BC82" i="32"/>
  <c r="AL139" i="58"/>
  <c r="AL91" i="32"/>
  <c r="AP91" i="32"/>
  <c r="Y88" i="32"/>
  <c r="AL131" i="44"/>
  <c r="BC131" i="44"/>
  <c r="BC102" i="32"/>
  <c r="AD95" i="56"/>
  <c r="AP95" i="56"/>
  <c r="AD133" i="56"/>
  <c r="BG133" i="56"/>
  <c r="AD93" i="45"/>
  <c r="AY124" i="56"/>
  <c r="AP127" i="58"/>
  <c r="Q131" i="45"/>
  <c r="BG126" i="45"/>
  <c r="BH190" i="53"/>
  <c r="AH102" i="44"/>
  <c r="AP124" i="32"/>
  <c r="AD77" i="44"/>
  <c r="AH131" i="45"/>
  <c r="Y131" i="45"/>
  <c r="AD131" i="45"/>
  <c r="AD87" i="58"/>
  <c r="Y153" i="44"/>
  <c r="Y122" i="56"/>
  <c r="AL128" i="32"/>
  <c r="AU126" i="45"/>
  <c r="AP124" i="56"/>
  <c r="AY101" i="58"/>
  <c r="AP95" i="45"/>
  <c r="AL116" i="45"/>
  <c r="AU88" i="32"/>
  <c r="AL156" i="56"/>
  <c r="AP56" i="53"/>
  <c r="BC141" i="56"/>
  <c r="BE129" i="44"/>
  <c r="AY131" i="45"/>
  <c r="M15" i="58"/>
  <c r="AH88" i="32"/>
  <c r="AL277" i="75"/>
  <c r="AU156" i="57"/>
  <c r="AP156" i="44"/>
  <c r="Q112" i="53"/>
  <c r="Y112" i="58"/>
  <c r="BC152" i="56"/>
  <c r="BC152" i="32"/>
  <c r="AL114" i="53"/>
  <c r="AU31" i="45"/>
  <c r="S111" i="57"/>
  <c r="AO129" i="44"/>
  <c r="AP130" i="44"/>
  <c r="AH120" i="44"/>
  <c r="BG23" i="56"/>
  <c r="AD82" i="32"/>
  <c r="Q102" i="32"/>
  <c r="BG78" i="53"/>
  <c r="Q164" i="57"/>
  <c r="Y84" i="58"/>
  <c r="AU153" i="44"/>
  <c r="M158" i="58"/>
  <c r="BB111" i="56"/>
  <c r="AU115" i="32"/>
  <c r="AL124" i="44"/>
  <c r="U125" i="58"/>
  <c r="AZ86" i="44"/>
  <c r="AH287" i="75"/>
  <c r="AL96" i="32"/>
  <c r="AL128" i="44"/>
  <c r="AH128" i="44"/>
  <c r="AH34" i="45"/>
  <c r="BD123" i="45"/>
  <c r="U114" i="32"/>
  <c r="M125" i="57"/>
  <c r="AD164" i="44"/>
  <c r="W117" i="45"/>
  <c r="U89" i="45"/>
  <c r="AL59" i="53"/>
  <c r="BG114" i="58"/>
  <c r="AU60" i="58"/>
  <c r="M87" i="45"/>
  <c r="AN117" i="45"/>
  <c r="AY124" i="53"/>
  <c r="U162" i="58"/>
  <c r="AM129" i="56"/>
  <c r="BA129" i="56"/>
  <c r="AH78" i="57"/>
  <c r="AU91" i="58"/>
  <c r="AU121" i="58"/>
  <c r="AD164" i="53"/>
  <c r="AH100" i="32"/>
  <c r="AA111" i="58"/>
  <c r="AP96" i="58"/>
  <c r="AD77" i="32"/>
  <c r="AH153" i="57"/>
  <c r="AL120" i="32"/>
  <c r="BC162" i="58"/>
  <c r="AP79" i="45"/>
  <c r="AY119" i="58"/>
  <c r="AH130" i="44"/>
  <c r="AP84" i="58"/>
  <c r="Y114" i="32"/>
  <c r="AD89" i="57"/>
  <c r="AP88" i="32"/>
  <c r="AW129" i="44"/>
  <c r="AY131" i="44"/>
  <c r="AH122" i="56"/>
  <c r="AU96" i="56"/>
  <c r="AH87" i="45"/>
  <c r="Q124" i="32"/>
  <c r="AP133" i="56"/>
  <c r="Y81" i="53"/>
  <c r="M121" i="32"/>
  <c r="BG131" i="44"/>
  <c r="Q87" i="58"/>
  <c r="BG128" i="32"/>
  <c r="P30" i="45"/>
  <c r="BB123" i="53"/>
  <c r="T136" i="53"/>
  <c r="U90" i="45"/>
  <c r="AY139" i="56"/>
  <c r="BC103" i="57"/>
  <c r="AH34" i="58"/>
  <c r="Q79" i="56"/>
  <c r="BG96" i="44"/>
  <c r="BG116" i="58"/>
  <c r="U34" i="32"/>
  <c r="AP79" i="44"/>
  <c r="Q93" i="53"/>
  <c r="AH56" i="75"/>
  <c r="AP182" i="75"/>
  <c r="U114" i="53"/>
  <c r="BC84" i="53"/>
  <c r="AP96" i="32"/>
  <c r="U128" i="44"/>
  <c r="AP133" i="45"/>
  <c r="BC152" i="45"/>
  <c r="AH125" i="56"/>
  <c r="U64" i="53"/>
  <c r="AP91" i="56"/>
  <c r="BG141" i="32"/>
  <c r="AL103" i="53"/>
  <c r="BC128" i="58"/>
  <c r="AK80" i="32"/>
  <c r="AL85" i="32"/>
  <c r="AP81" i="45"/>
  <c r="Y152" i="57"/>
  <c r="AD112" i="32"/>
  <c r="U112" i="57"/>
  <c r="AD93" i="56"/>
  <c r="AU34" i="53"/>
  <c r="AD101" i="57"/>
  <c r="BC84" i="44"/>
  <c r="AY113" i="53"/>
  <c r="AH77" i="56"/>
  <c r="U164" i="56"/>
  <c r="BC31" i="45"/>
  <c r="AA160" i="56"/>
  <c r="AY119" i="45"/>
  <c r="AD137" i="45"/>
  <c r="AU83" i="56"/>
  <c r="AU95" i="58"/>
  <c r="U84" i="44"/>
  <c r="Q134" i="45"/>
  <c r="BG141" i="44"/>
  <c r="Q127" i="45"/>
  <c r="Y90" i="53"/>
  <c r="AD95" i="44"/>
  <c r="AV86" i="57"/>
  <c r="AY125" i="44"/>
  <c r="Q299" i="75"/>
  <c r="AH182" i="75"/>
  <c r="AR160" i="56"/>
  <c r="AU161" i="57"/>
  <c r="AH78" i="58"/>
  <c r="BG143" i="56"/>
  <c r="AD237" i="75"/>
  <c r="AI86" i="32"/>
  <c r="Q137" i="45"/>
  <c r="AL122" i="57"/>
  <c r="AU144" i="58"/>
  <c r="M83" i="56"/>
  <c r="P160" i="44"/>
  <c r="BC93" i="32"/>
  <c r="AL141" i="44"/>
  <c r="M102" i="56"/>
  <c r="U75" i="56"/>
  <c r="AL83" i="32"/>
  <c r="M83" i="57"/>
  <c r="AY75" i="57"/>
  <c r="Y134" i="53"/>
  <c r="BG33" i="32"/>
  <c r="AL152" i="32"/>
  <c r="Y164" i="56"/>
  <c r="BC95" i="32"/>
  <c r="AP116" i="45"/>
  <c r="Q133" i="56"/>
  <c r="AW74" i="44"/>
  <c r="Y132" i="56"/>
  <c r="BC132" i="56"/>
  <c r="BC62" i="56"/>
  <c r="BG62" i="56"/>
  <c r="AD60" i="45"/>
  <c r="BG60" i="56"/>
  <c r="AZ86" i="32"/>
  <c r="Y83" i="45"/>
  <c r="Q134" i="57"/>
  <c r="BC124" i="56"/>
  <c r="L117" i="58"/>
  <c r="T111" i="57"/>
  <c r="Y50" i="75"/>
  <c r="AY128" i="56"/>
  <c r="P129" i="53"/>
  <c r="BD30" i="45"/>
  <c r="AH83" i="45"/>
  <c r="AH128" i="56"/>
  <c r="AL82" i="58"/>
  <c r="BE111" i="53"/>
  <c r="AI129" i="44"/>
  <c r="AU103" i="53"/>
  <c r="BG124" i="32"/>
  <c r="AY78" i="44"/>
  <c r="AU15" i="57"/>
  <c r="Y95" i="56"/>
  <c r="AE86" i="44"/>
  <c r="AY78" i="56"/>
  <c r="BC64" i="57"/>
  <c r="AU126" i="57"/>
  <c r="AY91" i="45"/>
  <c r="V117" i="53"/>
  <c r="P111" i="45"/>
  <c r="AU53" i="58"/>
  <c r="AY115" i="44"/>
  <c r="U26" i="75"/>
  <c r="X117" i="56"/>
  <c r="T98" i="32"/>
  <c r="L98" i="32"/>
  <c r="BG151" i="58"/>
  <c r="AB98" i="58"/>
  <c r="BC90" i="57"/>
  <c r="U94" i="57"/>
  <c r="AY161" i="44"/>
  <c r="Q94" i="57"/>
  <c r="AW86" i="53"/>
  <c r="AD91" i="53"/>
  <c r="AD16" i="57"/>
  <c r="AP88" i="58"/>
  <c r="AK117" i="58"/>
  <c r="AP91" i="58"/>
  <c r="AY68" i="53"/>
  <c r="AD139" i="75"/>
  <c r="AH113" i="32"/>
  <c r="L117" i="57"/>
  <c r="AL118" i="57"/>
  <c r="BD111" i="44"/>
  <c r="Q139" i="75"/>
  <c r="AU209" i="75"/>
  <c r="BC144" i="45"/>
  <c r="S80" i="58"/>
  <c r="Q153" i="58"/>
  <c r="AY87" i="44"/>
  <c r="AL53" i="53"/>
  <c r="AI86" i="57"/>
  <c r="AH119" i="57"/>
  <c r="AL144" i="32"/>
  <c r="AU97" i="45"/>
  <c r="AM123" i="53"/>
  <c r="AH100" i="56"/>
  <c r="Q83" i="44"/>
  <c r="AH126" i="32"/>
  <c r="AL161" i="58"/>
  <c r="BC125" i="56"/>
  <c r="AY153" i="53"/>
  <c r="Q141" i="32"/>
  <c r="AD60" i="75"/>
  <c r="AY151" i="45"/>
  <c r="AD103" i="58"/>
  <c r="Q114" i="58"/>
  <c r="AU125" i="56"/>
  <c r="M141" i="32"/>
  <c r="AL87" i="45"/>
  <c r="U139" i="32"/>
  <c r="AL128" i="58"/>
  <c r="AD120" i="45"/>
  <c r="AY112" i="53"/>
  <c r="AD75" i="45"/>
  <c r="AD152" i="32"/>
  <c r="U128" i="58"/>
  <c r="BG112" i="58"/>
  <c r="AU152" i="56"/>
  <c r="M152" i="56"/>
  <c r="AH144" i="75"/>
  <c r="BG82" i="44"/>
  <c r="AD82" i="44"/>
  <c r="Q97" i="32"/>
  <c r="AL130" i="32"/>
  <c r="Q130" i="32"/>
  <c r="BC85" i="32"/>
  <c r="AH128" i="58"/>
  <c r="BC96" i="45"/>
  <c r="AL163" i="32"/>
  <c r="AL109" i="32"/>
  <c r="AH115" i="32"/>
  <c r="Q127" i="58"/>
  <c r="BB111" i="44"/>
  <c r="AK111" i="44"/>
  <c r="AP313" i="75"/>
  <c r="AL58" i="56"/>
  <c r="AL81" i="53"/>
  <c r="AH87" i="56"/>
  <c r="AH22" i="56"/>
  <c r="AH20" i="75"/>
  <c r="Y22" i="45"/>
  <c r="M87" i="32"/>
  <c r="AJ86" i="44"/>
  <c r="BG124" i="44"/>
  <c r="AL127" i="32"/>
  <c r="Q127" i="56"/>
  <c r="BG34" i="32"/>
  <c r="AU165" i="56"/>
  <c r="AH152" i="53"/>
  <c r="AP130" i="32"/>
  <c r="Y97" i="32"/>
  <c r="AL112" i="57"/>
  <c r="AY79" i="45"/>
  <c r="Q68" i="45"/>
  <c r="AH121" i="44"/>
  <c r="M141" i="75"/>
  <c r="Y144" i="75"/>
  <c r="AH127" i="75"/>
  <c r="AL78" i="45"/>
  <c r="BG60" i="45"/>
  <c r="AU60" i="56"/>
  <c r="AY158" i="75"/>
  <c r="U141" i="56"/>
  <c r="AM129" i="44"/>
  <c r="AP131" i="44"/>
  <c r="M128" i="32"/>
  <c r="Y139" i="58"/>
  <c r="BD123" i="32"/>
  <c r="AD56" i="75"/>
  <c r="AM111" i="44"/>
  <c r="Y15" i="58"/>
  <c r="AU82" i="32"/>
  <c r="BC82" i="44"/>
  <c r="M83" i="53"/>
  <c r="BG141" i="58"/>
  <c r="Y56" i="75"/>
  <c r="BC56" i="53"/>
  <c r="N86" i="32"/>
  <c r="AY84" i="32"/>
  <c r="BG95" i="53"/>
  <c r="AH78" i="56"/>
  <c r="BC78" i="56"/>
  <c r="Q77" i="44"/>
  <c r="Q118" i="57"/>
  <c r="M153" i="53"/>
  <c r="AT74" i="57"/>
  <c r="AD78" i="53"/>
  <c r="BA80" i="58"/>
  <c r="AP76" i="75"/>
  <c r="Q131" i="44"/>
  <c r="N129" i="44"/>
  <c r="O111" i="45"/>
  <c r="Q116" i="45"/>
  <c r="Q103" i="53"/>
  <c r="V117" i="56"/>
  <c r="AF98" i="32"/>
  <c r="Q79" i="44"/>
  <c r="BG87" i="45"/>
  <c r="M91" i="44"/>
  <c r="BG153" i="45"/>
  <c r="M93" i="45"/>
  <c r="AL122" i="45"/>
  <c r="BG141" i="56"/>
  <c r="AY128" i="32"/>
  <c r="BG82" i="32"/>
  <c r="Q156" i="56"/>
  <c r="AU78" i="44"/>
  <c r="AD131" i="44"/>
  <c r="BC132" i="44"/>
  <c r="AD95" i="53"/>
  <c r="AD94" i="32"/>
  <c r="M77" i="44"/>
  <c r="Y76" i="75"/>
  <c r="O129" i="45"/>
  <c r="AF129" i="45"/>
  <c r="AL126" i="57"/>
  <c r="AL32" i="57"/>
  <c r="AD83" i="57"/>
  <c r="AU75" i="57"/>
  <c r="M88" i="56"/>
  <c r="AL133" i="56"/>
  <c r="BG83" i="32"/>
  <c r="BD111" i="45"/>
  <c r="AM92" i="56"/>
  <c r="Q78" i="44"/>
  <c r="BF129" i="44"/>
  <c r="BC84" i="58"/>
  <c r="AU119" i="58"/>
  <c r="AD139" i="44"/>
  <c r="BG139" i="44"/>
  <c r="AP82" i="58"/>
  <c r="AD82" i="58"/>
  <c r="AL115" i="44"/>
  <c r="Y102" i="57"/>
  <c r="AU131" i="45"/>
  <c r="AP156" i="56"/>
  <c r="Q56" i="53"/>
  <c r="AD139" i="58"/>
  <c r="AU131" i="44"/>
  <c r="BG162" i="53"/>
  <c r="AI129" i="58"/>
  <c r="BC88" i="53"/>
  <c r="AD162" i="53"/>
  <c r="AD91" i="45"/>
  <c r="R86" i="45"/>
  <c r="AH162" i="53"/>
  <c r="AO111" i="45"/>
  <c r="U138" i="57"/>
  <c r="M122" i="56"/>
  <c r="Y115" i="44"/>
  <c r="U153" i="44"/>
  <c r="BC115" i="44"/>
  <c r="U153" i="45"/>
  <c r="AD79" i="53"/>
  <c r="BG85" i="58"/>
  <c r="X86" i="44"/>
  <c r="AA117" i="45"/>
  <c r="AE80" i="44"/>
  <c r="M127" i="58"/>
  <c r="M89" i="58"/>
  <c r="U128" i="45"/>
  <c r="AY131" i="32"/>
  <c r="U78" i="53"/>
  <c r="AW80" i="32"/>
  <c r="Y78" i="53"/>
  <c r="AY31" i="45"/>
  <c r="U118" i="44"/>
  <c r="AN123" i="56"/>
  <c r="Y33" i="57"/>
  <c r="AP56" i="75"/>
  <c r="Q96" i="58"/>
  <c r="U162" i="56"/>
  <c r="AJ123" i="56"/>
  <c r="M120" i="53"/>
  <c r="U163" i="44"/>
  <c r="AM123" i="45"/>
  <c r="AJ92" i="56"/>
  <c r="AP15" i="58"/>
  <c r="M15" i="44"/>
  <c r="AM86" i="32"/>
  <c r="AL114" i="57"/>
  <c r="AG92" i="56"/>
  <c r="AY116" i="53"/>
  <c r="U87" i="45"/>
  <c r="AH114" i="58"/>
  <c r="BE80" i="32"/>
  <c r="BE123" i="53"/>
  <c r="AG123" i="53"/>
  <c r="X111" i="32"/>
  <c r="AW111" i="57"/>
  <c r="M113" i="58"/>
  <c r="AI123" i="45"/>
  <c r="BB111" i="45"/>
  <c r="AU102" i="56"/>
  <c r="BC32" i="57"/>
  <c r="BA74" i="57"/>
  <c r="U132" i="58"/>
  <c r="AL116" i="56"/>
  <c r="AP141" i="45"/>
  <c r="BC78" i="44"/>
  <c r="AL90" i="32"/>
  <c r="Q88" i="45"/>
  <c r="Y75" i="53"/>
  <c r="U50" i="75"/>
  <c r="U23" i="45"/>
  <c r="T200" i="53"/>
  <c r="U201" i="53"/>
  <c r="U200" i="53" s="1"/>
  <c r="BG116" i="45"/>
  <c r="AP33" i="44"/>
  <c r="W117" i="56"/>
  <c r="R117" i="56"/>
  <c r="BF136" i="53"/>
  <c r="W136" i="53"/>
  <c r="V136" i="53"/>
  <c r="AD31" i="56"/>
  <c r="AY33" i="58"/>
  <c r="AD33" i="58"/>
  <c r="Y75" i="58"/>
  <c r="BB117" i="56"/>
  <c r="AF117" i="56"/>
  <c r="AS98" i="32"/>
  <c r="AY77" i="44"/>
  <c r="AL32" i="32"/>
  <c r="AP75" i="53"/>
  <c r="AL131" i="57"/>
  <c r="AH158" i="58"/>
  <c r="N111" i="45"/>
  <c r="Y26" i="75"/>
  <c r="Y119" i="44"/>
  <c r="M56" i="75"/>
  <c r="AY103" i="58"/>
  <c r="AY15" i="44"/>
  <c r="AP15" i="44"/>
  <c r="AP35" i="58"/>
  <c r="AJ30" i="56"/>
  <c r="AU75" i="58"/>
  <c r="AP84" i="32"/>
  <c r="M84" i="32"/>
  <c r="BA74" i="44"/>
  <c r="M95" i="53"/>
  <c r="AH95" i="56"/>
  <c r="AP311" i="75"/>
  <c r="AD78" i="56"/>
  <c r="BC76" i="75"/>
  <c r="BG23" i="32"/>
  <c r="AY23" i="44"/>
  <c r="BC122" i="56"/>
  <c r="AM117" i="56"/>
  <c r="M158" i="44"/>
  <c r="AD100" i="58"/>
  <c r="M34" i="58"/>
  <c r="Q87" i="45"/>
  <c r="AU132" i="32"/>
  <c r="U141" i="57"/>
  <c r="AL83" i="45"/>
  <c r="X86" i="45"/>
  <c r="BA129" i="44"/>
  <c r="U101" i="58"/>
  <c r="AU101" i="58"/>
  <c r="AU124" i="56"/>
  <c r="AH124" i="56"/>
  <c r="BG124" i="56"/>
  <c r="Q119" i="58"/>
  <c r="AV117" i="58"/>
  <c r="M144" i="56"/>
  <c r="AU139" i="44"/>
  <c r="AL119" i="53"/>
  <c r="BG82" i="58"/>
  <c r="AY139" i="57"/>
  <c r="AU139" i="45"/>
  <c r="AP113" i="57"/>
  <c r="AP122" i="45"/>
  <c r="AU122" i="45"/>
  <c r="AP50" i="75"/>
  <c r="AD50" i="75"/>
  <c r="BG50" i="75"/>
  <c r="AY128" i="53"/>
  <c r="AL128" i="53"/>
  <c r="AP128" i="53"/>
  <c r="T129" i="44"/>
  <c r="AD77" i="45"/>
  <c r="M126" i="44"/>
  <c r="M101" i="58"/>
  <c r="Y101" i="58"/>
  <c r="AU113" i="57"/>
  <c r="M119" i="53"/>
  <c r="U128" i="56"/>
  <c r="BG88" i="45"/>
  <c r="AH141" i="58"/>
  <c r="AF175" i="57"/>
  <c r="AL87" i="53"/>
  <c r="U313" i="75"/>
  <c r="Q22" i="56"/>
  <c r="Y207" i="44"/>
  <c r="AD127" i="58"/>
  <c r="U126" i="56"/>
  <c r="U127" i="53"/>
  <c r="O123" i="56"/>
  <c r="Q144" i="75"/>
  <c r="AL94" i="57"/>
  <c r="AH100" i="53"/>
  <c r="T123" i="45"/>
  <c r="R123" i="45"/>
  <c r="AF148" i="58"/>
  <c r="AS80" i="53"/>
  <c r="BE92" i="58"/>
  <c r="Q151" i="56"/>
  <c r="Q101" i="56"/>
  <c r="Q139" i="56"/>
  <c r="AU77" i="32"/>
  <c r="AR210" i="45"/>
  <c r="AU211" i="45"/>
  <c r="M95" i="32"/>
  <c r="U121" i="53"/>
  <c r="V129" i="44"/>
  <c r="Y132" i="44"/>
  <c r="AX74" i="44"/>
  <c r="BG77" i="58"/>
  <c r="AL26" i="32"/>
  <c r="M121" i="57"/>
  <c r="AD96" i="58"/>
  <c r="AL79" i="44"/>
  <c r="AD287" i="75"/>
  <c r="Y106" i="57"/>
  <c r="BG103" i="44"/>
  <c r="AL272" i="75"/>
  <c r="Y271" i="75"/>
  <c r="AY114" i="57"/>
  <c r="BC64" i="32"/>
  <c r="AH15" i="58"/>
  <c r="M300" i="75"/>
  <c r="Q90" i="32"/>
  <c r="AR92" i="56"/>
  <c r="BC119" i="58"/>
  <c r="Q144" i="56"/>
  <c r="AH144" i="56"/>
  <c r="Q82" i="58"/>
  <c r="M170" i="75"/>
  <c r="AU50" i="75"/>
  <c r="BC50" i="75"/>
  <c r="M128" i="56"/>
  <c r="AY102" i="44"/>
  <c r="M102" i="44"/>
  <c r="AH126" i="44"/>
  <c r="Q126" i="44"/>
  <c r="AL130" i="44"/>
  <c r="AU75" i="44"/>
  <c r="AH23" i="45"/>
  <c r="Q23" i="45"/>
  <c r="BG60" i="75"/>
  <c r="BC23" i="45"/>
  <c r="BC77" i="45"/>
  <c r="BG75" i="56"/>
  <c r="AE129" i="44"/>
  <c r="AD102" i="58"/>
  <c r="BG102" i="57"/>
  <c r="BC201" i="53"/>
  <c r="BC200" i="53" s="1"/>
  <c r="AY119" i="53"/>
  <c r="U84" i="58"/>
  <c r="AU126" i="44"/>
  <c r="AL124" i="56"/>
  <c r="AH128" i="53"/>
  <c r="Q32" i="57"/>
  <c r="AH120" i="32"/>
  <c r="Y79" i="58"/>
  <c r="AL141" i="45"/>
  <c r="AH161" i="57"/>
  <c r="Y161" i="57"/>
  <c r="U133" i="56"/>
  <c r="U82" i="58"/>
  <c r="AZ117" i="58"/>
  <c r="AY121" i="45"/>
  <c r="AP101" i="53"/>
  <c r="X92" i="56"/>
  <c r="Y34" i="53"/>
  <c r="AG123" i="45"/>
  <c r="AU131" i="56"/>
  <c r="AF111" i="57"/>
  <c r="AP93" i="56"/>
  <c r="Y103" i="56"/>
  <c r="AH93" i="56"/>
  <c r="U101" i="53"/>
  <c r="AL101" i="57"/>
  <c r="M22" i="32"/>
  <c r="M149" i="32"/>
  <c r="AL31" i="45"/>
  <c r="M128" i="57"/>
  <c r="BA111" i="45"/>
  <c r="AM92" i="58"/>
  <c r="AL83" i="53"/>
  <c r="R160" i="56"/>
  <c r="AZ160" i="56"/>
  <c r="AY112" i="58"/>
  <c r="K111" i="45"/>
  <c r="AK111" i="45"/>
  <c r="W123" i="57"/>
  <c r="AD94" i="45"/>
  <c r="V123" i="56"/>
  <c r="BG78" i="57"/>
  <c r="AY122" i="53"/>
  <c r="K80" i="32"/>
  <c r="U119" i="45"/>
  <c r="BC81" i="32"/>
  <c r="Q164" i="32"/>
  <c r="Y102" i="56"/>
  <c r="AB129" i="45"/>
  <c r="Y163" i="44"/>
  <c r="AL162" i="57"/>
  <c r="AJ92" i="57"/>
  <c r="BC113" i="32"/>
  <c r="J111" i="45"/>
  <c r="AU118" i="44"/>
  <c r="M32" i="57"/>
  <c r="M119" i="45"/>
  <c r="AL141" i="75"/>
  <c r="AY128" i="58"/>
  <c r="AH75" i="56"/>
  <c r="U137" i="53"/>
  <c r="AZ111" i="57"/>
  <c r="AP124" i="57"/>
  <c r="O111" i="32"/>
  <c r="AL152" i="53"/>
  <c r="AN111" i="56"/>
  <c r="Q115" i="56"/>
  <c r="Q88" i="57"/>
  <c r="AP102" i="53"/>
  <c r="AU94" i="58"/>
  <c r="AH94" i="32"/>
  <c r="M127" i="45"/>
  <c r="AL127" i="45"/>
  <c r="AY83" i="57"/>
  <c r="BG75" i="57"/>
  <c r="BG95" i="44"/>
  <c r="AH102" i="53"/>
  <c r="M94" i="58"/>
  <c r="AL101" i="56"/>
  <c r="BC101" i="45"/>
  <c r="BG101" i="45"/>
  <c r="AH152" i="57"/>
  <c r="BG162" i="58"/>
  <c r="Q161" i="53"/>
  <c r="BE86" i="53"/>
  <c r="U211" i="44"/>
  <c r="U210" i="44" s="1"/>
  <c r="Y131" i="53"/>
  <c r="M95" i="44"/>
  <c r="BD111" i="58"/>
  <c r="AH83" i="57"/>
  <c r="AH31" i="32"/>
  <c r="AB111" i="53"/>
  <c r="P80" i="32"/>
  <c r="BC83" i="32"/>
  <c r="AH83" i="32"/>
  <c r="BG23" i="57"/>
  <c r="BG88" i="57"/>
  <c r="S123" i="57"/>
  <c r="AP31" i="32"/>
  <c r="AL31" i="32"/>
  <c r="BG141" i="45"/>
  <c r="AL153" i="57"/>
  <c r="Q81" i="56"/>
  <c r="AL79" i="45"/>
  <c r="BC164" i="56"/>
  <c r="AL161" i="57"/>
  <c r="Q161" i="57"/>
  <c r="AL164" i="53"/>
  <c r="AP78" i="45"/>
  <c r="AH95" i="32"/>
  <c r="AA117" i="32"/>
  <c r="BC134" i="57"/>
  <c r="AY141" i="44"/>
  <c r="U116" i="45"/>
  <c r="AD120" i="53"/>
  <c r="AY116" i="45"/>
  <c r="AK117" i="53"/>
  <c r="AL163" i="45"/>
  <c r="Q120" i="53"/>
  <c r="AP122" i="57"/>
  <c r="U78" i="44"/>
  <c r="U112" i="32"/>
  <c r="V111" i="53"/>
  <c r="AV129" i="53"/>
  <c r="AH23" i="44"/>
  <c r="AD143" i="56"/>
  <c r="M143" i="56"/>
  <c r="BB129" i="44"/>
  <c r="AW267" i="75"/>
  <c r="U62" i="56"/>
  <c r="Q62" i="56"/>
  <c r="Y60" i="45"/>
  <c r="U60" i="56"/>
  <c r="AD60" i="56"/>
  <c r="AD90" i="32"/>
  <c r="AE86" i="45"/>
  <c r="Q83" i="45"/>
  <c r="BC77" i="57"/>
  <c r="M132" i="56"/>
  <c r="U88" i="45"/>
  <c r="M75" i="58"/>
  <c r="AU88" i="45"/>
  <c r="AX129" i="44"/>
  <c r="BG132" i="44"/>
  <c r="BG101" i="58"/>
  <c r="AD124" i="56"/>
  <c r="M84" i="58"/>
  <c r="Y131" i="56"/>
  <c r="AU96" i="32"/>
  <c r="BG128" i="44"/>
  <c r="AW117" i="58"/>
  <c r="AL119" i="58"/>
  <c r="AY144" i="56"/>
  <c r="BC139" i="44"/>
  <c r="AH139" i="44"/>
  <c r="AH119" i="53"/>
  <c r="U119" i="53"/>
  <c r="Q87" i="32"/>
  <c r="Q139" i="57"/>
  <c r="AP139" i="57"/>
  <c r="M139" i="45"/>
  <c r="BC275" i="75"/>
  <c r="AD113" i="57"/>
  <c r="AL113" i="57"/>
  <c r="AH115" i="45"/>
  <c r="AD122" i="45"/>
  <c r="Q122" i="45"/>
  <c r="BG122" i="45"/>
  <c r="Q50" i="75"/>
  <c r="AL128" i="56"/>
  <c r="BG102" i="44"/>
  <c r="BG126" i="44"/>
  <c r="X123" i="53"/>
  <c r="AK123" i="53"/>
  <c r="AU131" i="32"/>
  <c r="Y130" i="44"/>
  <c r="AD75" i="44"/>
  <c r="Y23" i="45"/>
  <c r="AU60" i="75"/>
  <c r="Y201" i="44"/>
  <c r="Y200" i="44" s="1"/>
  <c r="AT129" i="44"/>
  <c r="BC102" i="58"/>
  <c r="U75" i="44"/>
  <c r="M130" i="44"/>
  <c r="BG77" i="45"/>
  <c r="AH33" i="45"/>
  <c r="Y33" i="45"/>
  <c r="Y102" i="58"/>
  <c r="Q102" i="57"/>
  <c r="U102" i="57"/>
  <c r="BG90" i="58"/>
  <c r="BG139" i="57"/>
  <c r="BC101" i="58"/>
  <c r="U124" i="56"/>
  <c r="BG113" i="57"/>
  <c r="AP119" i="53"/>
  <c r="U102" i="44"/>
  <c r="AU128" i="53"/>
  <c r="BH128" i="53" s="1"/>
  <c r="BC126" i="44"/>
  <c r="AY33" i="45"/>
  <c r="BC102" i="44"/>
  <c r="Q116" i="53"/>
  <c r="Q33" i="45"/>
  <c r="AH119" i="58"/>
  <c r="BC139" i="57"/>
  <c r="AP101" i="58"/>
  <c r="Q124" i="56"/>
  <c r="AH113" i="57"/>
  <c r="AL132" i="56"/>
  <c r="AH139" i="45"/>
  <c r="BC82" i="58"/>
  <c r="AL102" i="44"/>
  <c r="Q128" i="53"/>
  <c r="AD139" i="57"/>
  <c r="AL141" i="56"/>
  <c r="AU141" i="56"/>
  <c r="AP141" i="58"/>
  <c r="M141" i="58"/>
  <c r="BC141" i="58"/>
  <c r="BH141" i="58" s="1"/>
  <c r="U35" i="56"/>
  <c r="BG91" i="32"/>
  <c r="BG88" i="53"/>
  <c r="AN210" i="57"/>
  <c r="AP211" i="57"/>
  <c r="AP210" i="57" s="1"/>
  <c r="AA210" i="57"/>
  <c r="AD211" i="57"/>
  <c r="AD210" i="57" s="1"/>
  <c r="M100" i="58"/>
  <c r="Q90" i="58"/>
  <c r="AD96" i="53"/>
  <c r="BC133" i="45"/>
  <c r="AH125" i="32"/>
  <c r="AE123" i="32"/>
  <c r="AI123" i="32"/>
  <c r="AL125" i="32"/>
  <c r="J123" i="32"/>
  <c r="BA86" i="58"/>
  <c r="AC160" i="44"/>
  <c r="U287" i="75"/>
  <c r="BA200" i="32"/>
  <c r="BC201" i="32"/>
  <c r="BC200" i="32" s="1"/>
  <c r="J123" i="45"/>
  <c r="M124" i="45"/>
  <c r="M277" i="75"/>
  <c r="BC15" i="57"/>
  <c r="J111" i="53"/>
  <c r="AP170" i="75"/>
  <c r="U137" i="58"/>
  <c r="AO129" i="56"/>
  <c r="U79" i="32"/>
  <c r="M84" i="53"/>
  <c r="AS160" i="56"/>
  <c r="AD22" i="44"/>
  <c r="AL102" i="56"/>
  <c r="P92" i="57"/>
  <c r="P148" i="44"/>
  <c r="M121" i="44"/>
  <c r="J160" i="32"/>
  <c r="M161" i="32"/>
  <c r="AN111" i="58"/>
  <c r="Y162" i="58"/>
  <c r="N210" i="44"/>
  <c r="Q211" i="44"/>
  <c r="Q210" i="44" s="1"/>
  <c r="AZ210" i="44"/>
  <c r="BC211" i="44"/>
  <c r="BC210" i="44" s="1"/>
  <c r="U121" i="58"/>
  <c r="R117" i="58"/>
  <c r="U94" i="58"/>
  <c r="AL23" i="56"/>
  <c r="AI18" i="56"/>
  <c r="AY23" i="57"/>
  <c r="AU141" i="45"/>
  <c r="AW111" i="32"/>
  <c r="BG90" i="53"/>
  <c r="M153" i="57"/>
  <c r="T123" i="44"/>
  <c r="Q95" i="32"/>
  <c r="U134" i="57"/>
  <c r="AT92" i="45"/>
  <c r="Y31" i="32"/>
  <c r="AU93" i="45"/>
  <c r="Q96" i="57"/>
  <c r="J129" i="53"/>
  <c r="BG164" i="53"/>
  <c r="J129" i="44"/>
  <c r="M132" i="44"/>
  <c r="AH132" i="44"/>
  <c r="AG129" i="44"/>
  <c r="AH132" i="56"/>
  <c r="AY95" i="32"/>
  <c r="AL144" i="56"/>
  <c r="Y139" i="44"/>
  <c r="BG119" i="53"/>
  <c r="L111" i="57"/>
  <c r="U122" i="45"/>
  <c r="T210" i="58"/>
  <c r="U211" i="58"/>
  <c r="U210" i="58" s="1"/>
  <c r="AH75" i="44"/>
  <c r="X176" i="56"/>
  <c r="AC176" i="56"/>
  <c r="AV86" i="53"/>
  <c r="AH269" i="75"/>
  <c r="M139" i="56"/>
  <c r="AV111" i="32"/>
  <c r="AU126" i="58"/>
  <c r="M81" i="32"/>
  <c r="O80" i="56"/>
  <c r="AH120" i="58"/>
  <c r="AZ86" i="56"/>
  <c r="O111" i="44"/>
  <c r="AL126" i="56"/>
  <c r="Q89" i="44"/>
  <c r="AS98" i="53"/>
  <c r="AD100" i="56"/>
  <c r="BE80" i="58"/>
  <c r="AR123" i="58"/>
  <c r="N92" i="44"/>
  <c r="BD123" i="53"/>
  <c r="M134" i="58"/>
  <c r="AD161" i="45"/>
  <c r="M133" i="53"/>
  <c r="AJ111" i="58"/>
  <c r="AD134" i="57"/>
  <c r="AE117" i="45"/>
  <c r="AY56" i="32"/>
  <c r="AH64" i="32"/>
  <c r="BC26" i="57"/>
  <c r="AO92" i="58"/>
  <c r="BG114" i="57"/>
  <c r="AH124" i="53"/>
  <c r="AH130" i="32"/>
  <c r="AU120" i="45"/>
  <c r="W111" i="53"/>
  <c r="AU75" i="45"/>
  <c r="BD111" i="53"/>
  <c r="AT123" i="53"/>
  <c r="AJ92" i="44"/>
  <c r="M152" i="53"/>
  <c r="BG130" i="32"/>
  <c r="M97" i="32"/>
  <c r="Y101" i="56"/>
  <c r="Y132" i="57"/>
  <c r="Y112" i="32"/>
  <c r="AP112" i="57"/>
  <c r="AU79" i="45"/>
  <c r="M103" i="44"/>
  <c r="AS111" i="53"/>
  <c r="Q128" i="44"/>
  <c r="BE123" i="45"/>
  <c r="Y152" i="44"/>
  <c r="AH19" i="56"/>
  <c r="U149" i="32"/>
  <c r="AU83" i="53"/>
  <c r="BC139" i="32"/>
  <c r="AK111" i="32"/>
  <c r="AG92" i="45"/>
  <c r="BG85" i="32"/>
  <c r="AD122" i="53"/>
  <c r="Q122" i="57"/>
  <c r="AU89" i="45"/>
  <c r="AP102" i="56"/>
  <c r="AU137" i="53"/>
  <c r="AY164" i="53"/>
  <c r="BC131" i="53"/>
  <c r="BC94" i="56"/>
  <c r="Q75" i="57"/>
  <c r="BG79" i="58"/>
  <c r="BC23" i="56"/>
  <c r="M31" i="32"/>
  <c r="AU153" i="57"/>
  <c r="AD81" i="56"/>
  <c r="AY211" i="45"/>
  <c r="AY210" i="45" s="1"/>
  <c r="AV210" i="45"/>
  <c r="AJ210" i="45"/>
  <c r="AL211" i="45"/>
  <c r="AL210" i="45" s="1"/>
  <c r="T117" i="53"/>
  <c r="Q93" i="45"/>
  <c r="AH78" i="44"/>
  <c r="AU141" i="75"/>
  <c r="BC81" i="56"/>
  <c r="AP23" i="32"/>
  <c r="AI129" i="56"/>
  <c r="BC144" i="56"/>
  <c r="AY50" i="75"/>
  <c r="Y128" i="53"/>
  <c r="BC64" i="53"/>
  <c r="M23" i="45"/>
  <c r="AI200" i="44"/>
  <c r="AL201" i="44"/>
  <c r="AL200" i="44" s="1"/>
  <c r="AA129" i="44"/>
  <c r="AD130" i="44"/>
  <c r="O200" i="53"/>
  <c r="Q201" i="53"/>
  <c r="Q200" i="53" s="1"/>
  <c r="AO200" i="53"/>
  <c r="AP201" i="53"/>
  <c r="AP200" i="53" s="1"/>
  <c r="AU128" i="56"/>
  <c r="AU132" i="44"/>
  <c r="AH88" i="45"/>
  <c r="W129" i="44"/>
  <c r="BG112" i="53"/>
  <c r="V200" i="44"/>
  <c r="AD311" i="75"/>
  <c r="AW117" i="32"/>
  <c r="Y77" i="58"/>
  <c r="AL163" i="75"/>
  <c r="U144" i="57"/>
  <c r="AH144" i="57"/>
  <c r="N148" i="44"/>
  <c r="AO148" i="44"/>
  <c r="AD131" i="58"/>
  <c r="AE18" i="44"/>
  <c r="AP95" i="75"/>
  <c r="U84" i="75"/>
  <c r="AO111" i="57"/>
  <c r="AP115" i="57"/>
  <c r="W111" i="56"/>
  <c r="AP153" i="53"/>
  <c r="AU26" i="75"/>
  <c r="AH103" i="45"/>
  <c r="BG81" i="53"/>
  <c r="BG97" i="58"/>
  <c r="AC210" i="53"/>
  <c r="AD211" i="53"/>
  <c r="AE160" i="44"/>
  <c r="X117" i="58"/>
  <c r="BH96" i="75"/>
  <c r="BD92" i="44"/>
  <c r="AE30" i="45"/>
  <c r="AD118" i="44"/>
  <c r="AB123" i="53"/>
  <c r="AY93" i="44"/>
  <c r="Q100" i="53"/>
  <c r="U79" i="56"/>
  <c r="AU103" i="44"/>
  <c r="AY60" i="75"/>
  <c r="AY79" i="44"/>
  <c r="AL103" i="58"/>
  <c r="BF123" i="56"/>
  <c r="R86" i="53"/>
  <c r="AP82" i="32"/>
  <c r="AP300" i="75"/>
  <c r="Q152" i="56"/>
  <c r="M81" i="45"/>
  <c r="N80" i="45"/>
  <c r="BG152" i="53"/>
  <c r="AL96" i="45"/>
  <c r="BC161" i="45"/>
  <c r="AU152" i="53"/>
  <c r="AL81" i="45"/>
  <c r="BG134" i="53"/>
  <c r="BG152" i="57"/>
  <c r="AL161" i="53"/>
  <c r="AU68" i="45"/>
  <c r="Y114" i="53"/>
  <c r="AU121" i="45"/>
  <c r="AP79" i="32"/>
  <c r="AL149" i="32"/>
  <c r="BG120" i="45"/>
  <c r="BG207" i="56"/>
  <c r="BC118" i="53"/>
  <c r="AH128" i="57"/>
  <c r="AG117" i="57"/>
  <c r="AY91" i="58"/>
  <c r="AH62" i="75"/>
  <c r="AJ74" i="32"/>
  <c r="M95" i="58"/>
  <c r="Y134" i="45"/>
  <c r="U182" i="75"/>
  <c r="Y122" i="57"/>
  <c r="AR117" i="53"/>
  <c r="AG160" i="56"/>
  <c r="BG137" i="53"/>
  <c r="Y83" i="57"/>
  <c r="AL164" i="56"/>
  <c r="U120" i="32"/>
  <c r="AP94" i="56"/>
  <c r="AU118" i="45"/>
  <c r="AF210" i="44"/>
  <c r="AH211" i="44"/>
  <c r="AH210" i="44" s="1"/>
  <c r="BG121" i="58"/>
  <c r="AD88" i="57"/>
  <c r="Y193" i="75"/>
  <c r="AD96" i="57"/>
  <c r="AY81" i="56"/>
  <c r="U77" i="32"/>
  <c r="Q161" i="44"/>
  <c r="U120" i="53"/>
  <c r="AL132" i="44"/>
  <c r="AK129" i="44"/>
  <c r="Q60" i="56"/>
  <c r="AL101" i="58"/>
  <c r="AQ101" i="58" s="1"/>
  <c r="AD144" i="56"/>
  <c r="Q119" i="53"/>
  <c r="U139" i="57"/>
  <c r="M138" i="57"/>
  <c r="AU102" i="44"/>
  <c r="AP126" i="44"/>
  <c r="AL75" i="44"/>
  <c r="AL77" i="45"/>
  <c r="AP201" i="44"/>
  <c r="AP200" i="44" s="1"/>
  <c r="AM200" i="44"/>
  <c r="BG130" i="44"/>
  <c r="BD129" i="44"/>
  <c r="M83" i="45"/>
  <c r="AL75" i="56"/>
  <c r="AP115" i="44"/>
  <c r="U130" i="44"/>
  <c r="R129" i="44"/>
  <c r="Q128" i="56"/>
  <c r="AY132" i="44"/>
  <c r="N92" i="45"/>
  <c r="AN92" i="56"/>
  <c r="BC75" i="57"/>
  <c r="AA86" i="57"/>
  <c r="R210" i="44"/>
  <c r="AH201" i="44"/>
  <c r="AH200" i="44" s="1"/>
  <c r="AX168" i="75"/>
  <c r="AU369" i="75"/>
  <c r="AU368" i="75" s="1"/>
  <c r="AA98" i="32"/>
  <c r="Q127" i="44"/>
  <c r="AY23" i="45"/>
  <c r="S129" i="44"/>
  <c r="Y77" i="45"/>
  <c r="BC33" i="45"/>
  <c r="AD33" i="45"/>
  <c r="AU33" i="45"/>
  <c r="K30" i="45"/>
  <c r="M102" i="58"/>
  <c r="U102" i="58"/>
  <c r="AP102" i="58"/>
  <c r="AD102" i="57"/>
  <c r="AY102" i="57"/>
  <c r="M102" i="57"/>
  <c r="AH201" i="53"/>
  <c r="AH200" i="53" s="1"/>
  <c r="Q113" i="57"/>
  <c r="Z113" i="57" s="1"/>
  <c r="Y128" i="56"/>
  <c r="L129" i="56"/>
  <c r="Q84" i="58"/>
  <c r="AP141" i="56"/>
  <c r="AY34" i="57"/>
  <c r="BA148" i="53"/>
  <c r="AA98" i="75"/>
  <c r="AT98" i="53"/>
  <c r="M35" i="56"/>
  <c r="AD163" i="58"/>
  <c r="AP151" i="75"/>
  <c r="AL127" i="44"/>
  <c r="BF92" i="56"/>
  <c r="W74" i="57"/>
  <c r="AH34" i="44"/>
  <c r="AH75" i="53"/>
  <c r="AY75" i="53"/>
  <c r="AD143" i="75"/>
  <c r="AE74" i="44"/>
  <c r="T86" i="56"/>
  <c r="M23" i="58"/>
  <c r="AU132" i="58"/>
  <c r="AP23" i="44"/>
  <c r="AD23" i="44"/>
  <c r="AB80" i="45"/>
  <c r="O80" i="45"/>
  <c r="M143" i="58"/>
  <c r="AU143" i="58"/>
  <c r="AE148" i="58"/>
  <c r="AU20" i="57"/>
  <c r="AF86" i="53"/>
  <c r="Y68" i="53"/>
  <c r="BC115" i="45"/>
  <c r="Q115" i="45"/>
  <c r="AU138" i="57"/>
  <c r="AD115" i="44"/>
  <c r="BC26" i="75"/>
  <c r="AB204" i="45"/>
  <c r="AB197" i="45" s="1"/>
  <c r="AF204" i="45"/>
  <c r="AL85" i="57"/>
  <c r="AM98" i="53"/>
  <c r="AV160" i="57"/>
  <c r="AB98" i="44"/>
  <c r="X98" i="57"/>
  <c r="AH133" i="58"/>
  <c r="AD84" i="57"/>
  <c r="U133" i="58"/>
  <c r="V74" i="45"/>
  <c r="BG130" i="56"/>
  <c r="AH130" i="56"/>
  <c r="AP90" i="32"/>
  <c r="Y88" i="44"/>
  <c r="AY88" i="44"/>
  <c r="BF74" i="57"/>
  <c r="Q193" i="75"/>
  <c r="AM123" i="75"/>
  <c r="AY64" i="57"/>
  <c r="AH23" i="58"/>
  <c r="AD32" i="58"/>
  <c r="P160" i="53"/>
  <c r="AV160" i="53"/>
  <c r="BE160" i="53"/>
  <c r="AU131" i="57"/>
  <c r="AO30" i="53"/>
  <c r="U270" i="75"/>
  <c r="AL120" i="58"/>
  <c r="BC56" i="75"/>
  <c r="AP19" i="32"/>
  <c r="AD19" i="58"/>
  <c r="BG54" i="53"/>
  <c r="M134" i="57"/>
  <c r="M56" i="32"/>
  <c r="AU158" i="75"/>
  <c r="AY64" i="32"/>
  <c r="Y60" i="75"/>
  <c r="AD130" i="32"/>
  <c r="BC170" i="75"/>
  <c r="AU101" i="53"/>
  <c r="Y144" i="58"/>
  <c r="Y22" i="44"/>
  <c r="BC164" i="53"/>
  <c r="AP299" i="75"/>
  <c r="AL88" i="57"/>
  <c r="Q52" i="45"/>
  <c r="Y62" i="56"/>
  <c r="AH60" i="45"/>
  <c r="Y60" i="56"/>
  <c r="M60" i="56"/>
  <c r="AP144" i="56"/>
  <c r="AD139" i="45"/>
  <c r="AU170" i="75"/>
  <c r="AH50" i="75"/>
  <c r="M64" i="32"/>
  <c r="P129" i="44"/>
  <c r="AP23" i="45"/>
  <c r="AP60" i="75"/>
  <c r="Q141" i="58"/>
  <c r="AH151" i="56"/>
  <c r="AH97" i="44"/>
  <c r="BC131" i="32"/>
  <c r="Q131" i="32"/>
  <c r="AY313" i="75"/>
  <c r="U152" i="75"/>
  <c r="Q130" i="75"/>
  <c r="AL165" i="44"/>
  <c r="AD21" i="45"/>
  <c r="AD97" i="53"/>
  <c r="AH161" i="58"/>
  <c r="AP164" i="44"/>
  <c r="AU93" i="56"/>
  <c r="BG131" i="56"/>
  <c r="AY207" i="56"/>
  <c r="AD113" i="45"/>
  <c r="Q94" i="45"/>
  <c r="Q127" i="57"/>
  <c r="AU163" i="53"/>
  <c r="AD95" i="58"/>
  <c r="M118" i="44"/>
  <c r="U32" i="57"/>
  <c r="AP141" i="75"/>
  <c r="BG161" i="57"/>
  <c r="AP115" i="56"/>
  <c r="AY79" i="58"/>
  <c r="Y94" i="58"/>
  <c r="Y75" i="57"/>
  <c r="Q101" i="45"/>
  <c r="AH77" i="57"/>
  <c r="AS200" i="53"/>
  <c r="AU201" i="53"/>
  <c r="AU200" i="53" s="1"/>
  <c r="AH164" i="32"/>
  <c r="W30" i="45"/>
  <c r="AS117" i="45"/>
  <c r="S176" i="53"/>
  <c r="BA273" i="75"/>
  <c r="AZ98" i="56"/>
  <c r="BA98" i="57"/>
  <c r="AJ98" i="57"/>
  <c r="Y32" i="45"/>
  <c r="BD86" i="57"/>
  <c r="V86" i="57"/>
  <c r="M34" i="44"/>
  <c r="BD98" i="32"/>
  <c r="BG263" i="75"/>
  <c r="AB129" i="32"/>
  <c r="AP132" i="32"/>
  <c r="AL138" i="32"/>
  <c r="AL211" i="53"/>
  <c r="AL210" i="53" s="1"/>
  <c r="AI210" i="53"/>
  <c r="AP89" i="57"/>
  <c r="F337" i="75"/>
  <c r="H337" i="75" s="1"/>
  <c r="AZ337" i="75" s="1"/>
  <c r="F181" i="32"/>
  <c r="H181" i="32" s="1"/>
  <c r="F181" i="44"/>
  <c r="H181" i="44" s="1"/>
  <c r="O181" i="44" s="1"/>
  <c r="BF86" i="32"/>
  <c r="M201" i="53"/>
  <c r="M200" i="53" s="1"/>
  <c r="AA200" i="32"/>
  <c r="AD201" i="32"/>
  <c r="AD200" i="32" s="1"/>
  <c r="AY68" i="45"/>
  <c r="AL125" i="45"/>
  <c r="AL114" i="58"/>
  <c r="AE111" i="58"/>
  <c r="AU114" i="53"/>
  <c r="U124" i="53"/>
  <c r="AX176" i="56"/>
  <c r="AZ200" i="53"/>
  <c r="AT148" i="53"/>
  <c r="AZ98" i="58"/>
  <c r="AJ98" i="32"/>
  <c r="S98" i="32"/>
  <c r="AU127" i="45"/>
  <c r="AY127" i="44"/>
  <c r="AL134" i="53"/>
  <c r="AL77" i="57"/>
  <c r="BG164" i="56"/>
  <c r="Q143" i="56"/>
  <c r="BC60" i="45"/>
  <c r="AU83" i="45"/>
  <c r="AU144" i="56"/>
  <c r="R200" i="44"/>
  <c r="U201" i="44"/>
  <c r="U200" i="44" s="1"/>
  <c r="BD200" i="44"/>
  <c r="BG201" i="44"/>
  <c r="BG200" i="44" s="1"/>
  <c r="BG201" i="53"/>
  <c r="BG200" i="53" s="1"/>
  <c r="AI200" i="53"/>
  <c r="AL201" i="53"/>
  <c r="AL200" i="53" s="1"/>
  <c r="AB200" i="53"/>
  <c r="AD201" i="53"/>
  <c r="AD200" i="53" s="1"/>
  <c r="W200" i="53"/>
  <c r="Y201" i="53"/>
  <c r="Y200" i="53" s="1"/>
  <c r="U22" i="45"/>
  <c r="R123" i="32"/>
  <c r="AH114" i="53"/>
  <c r="X30" i="45"/>
  <c r="AS123" i="45"/>
  <c r="AL96" i="56"/>
  <c r="BC255" i="75"/>
  <c r="Q64" i="32"/>
  <c r="AH60" i="75"/>
  <c r="AL126" i="32"/>
  <c r="AJ123" i="32"/>
  <c r="AL164" i="57"/>
  <c r="BC300" i="75"/>
  <c r="U82" i="44"/>
  <c r="BC120" i="45"/>
  <c r="AD211" i="56"/>
  <c r="AD210" i="56" s="1"/>
  <c r="BC97" i="32"/>
  <c r="AH170" i="75"/>
  <c r="AP68" i="45"/>
  <c r="AD68" i="45"/>
  <c r="AD113" i="58"/>
  <c r="AU137" i="58"/>
  <c r="Y96" i="32"/>
  <c r="AP119" i="57"/>
  <c r="M137" i="53"/>
  <c r="Q131" i="53"/>
  <c r="AH299" i="75"/>
  <c r="X368" i="75"/>
  <c r="Y369" i="75"/>
  <c r="Y368" i="75" s="1"/>
  <c r="M16" i="44"/>
  <c r="AU143" i="56"/>
  <c r="Q60" i="45"/>
  <c r="U83" i="45"/>
  <c r="AD84" i="58"/>
  <c r="M119" i="58"/>
  <c r="BG275" i="75"/>
  <c r="U170" i="75"/>
  <c r="AL50" i="75"/>
  <c r="AD23" i="45"/>
  <c r="AU102" i="58"/>
  <c r="AL23" i="45"/>
  <c r="O200" i="44"/>
  <c r="Q201" i="44"/>
  <c r="Q200" i="44" s="1"/>
  <c r="AR200" i="44"/>
  <c r="AU201" i="44"/>
  <c r="AU200" i="44" s="1"/>
  <c r="AD201" i="44"/>
  <c r="AD200" i="44" s="1"/>
  <c r="AA200" i="44"/>
  <c r="BC163" i="44"/>
  <c r="AL33" i="58"/>
  <c r="AZ74" i="53"/>
  <c r="AT136" i="53"/>
  <c r="K136" i="53"/>
  <c r="J136" i="53"/>
  <c r="O136" i="53"/>
  <c r="AV136" i="53"/>
  <c r="BD136" i="53"/>
  <c r="AH31" i="57"/>
  <c r="BC16" i="44"/>
  <c r="AT117" i="32"/>
  <c r="AH35" i="53"/>
  <c r="AA80" i="53"/>
  <c r="AH84" i="57"/>
  <c r="Q163" i="58"/>
  <c r="N74" i="56"/>
  <c r="AP130" i="56"/>
  <c r="U95" i="45"/>
  <c r="Q88" i="44"/>
  <c r="Q95" i="45"/>
  <c r="AL88" i="44"/>
  <c r="AC86" i="57"/>
  <c r="AY94" i="56"/>
  <c r="AL77" i="53"/>
  <c r="Q75" i="53"/>
  <c r="AY143" i="75"/>
  <c r="AH32" i="58"/>
  <c r="Y32" i="58"/>
  <c r="BG23" i="58"/>
  <c r="U32" i="58"/>
  <c r="AU295" i="75"/>
  <c r="AD127" i="57"/>
  <c r="AD158" i="58"/>
  <c r="M237" i="75"/>
  <c r="BC143" i="58"/>
  <c r="AR111" i="45"/>
  <c r="AY115" i="45"/>
  <c r="AZ111" i="44"/>
  <c r="BG185" i="75"/>
  <c r="AE111" i="56"/>
  <c r="AH26" i="75"/>
  <c r="AL26" i="75"/>
  <c r="BC115" i="56"/>
  <c r="AG111" i="56"/>
  <c r="AU268" i="75"/>
  <c r="AK30" i="45"/>
  <c r="J123" i="56"/>
  <c r="V129" i="56"/>
  <c r="AD275" i="75"/>
  <c r="AL170" i="75"/>
  <c r="AD103" i="44"/>
  <c r="BC100" i="57"/>
  <c r="S117" i="53"/>
  <c r="AU75" i="56"/>
  <c r="M75" i="56"/>
  <c r="Y23" i="56"/>
  <c r="M120" i="32"/>
  <c r="Z120" i="32" s="1"/>
  <c r="AY164" i="56"/>
  <c r="U132" i="44"/>
  <c r="BC102" i="57"/>
  <c r="L136" i="53"/>
  <c r="AC136" i="53"/>
  <c r="AN136" i="53"/>
  <c r="S136" i="53"/>
  <c r="AS136" i="53"/>
  <c r="AF136" i="53"/>
  <c r="BB136" i="53"/>
  <c r="AN148" i="56"/>
  <c r="AV148" i="56"/>
  <c r="BB148" i="56"/>
  <c r="AR148" i="56"/>
  <c r="BG34" i="57"/>
  <c r="M17" i="45"/>
  <c r="AD33" i="44"/>
  <c r="T98" i="57"/>
  <c r="K98" i="57"/>
  <c r="N98" i="57"/>
  <c r="J98" i="57"/>
  <c r="U207" i="75"/>
  <c r="AU33" i="58"/>
  <c r="U32" i="56"/>
  <c r="AX98" i="58"/>
  <c r="N98" i="58"/>
  <c r="W80" i="53"/>
  <c r="M84" i="57"/>
  <c r="AH163" i="58"/>
  <c r="AL90" i="45"/>
  <c r="AL130" i="56"/>
  <c r="AH90" i="45"/>
  <c r="O74" i="57"/>
  <c r="AA74" i="57"/>
  <c r="AM86" i="57"/>
  <c r="AY94" i="53"/>
  <c r="M77" i="53"/>
  <c r="AL159" i="53"/>
  <c r="AP127" i="57"/>
  <c r="BG149" i="53"/>
  <c r="AL138" i="57"/>
  <c r="BC88" i="58"/>
  <c r="AB86" i="58"/>
  <c r="Y91" i="58"/>
  <c r="T86" i="58"/>
  <c r="AD115" i="45"/>
  <c r="Q138" i="57"/>
  <c r="Q88" i="58"/>
  <c r="AG111" i="45"/>
  <c r="BC156" i="32"/>
  <c r="BG153" i="44"/>
  <c r="M120" i="44"/>
  <c r="AU139" i="56"/>
  <c r="AU118" i="57"/>
  <c r="AF111" i="44"/>
  <c r="AT111" i="44"/>
  <c r="M63" i="56"/>
  <c r="BC185" i="75"/>
  <c r="AY185" i="75"/>
  <c r="AA111" i="75"/>
  <c r="BC153" i="44"/>
  <c r="Q26" i="75"/>
  <c r="AD26" i="75"/>
  <c r="AL134" i="32"/>
  <c r="BC153" i="58"/>
  <c r="AP113" i="53"/>
  <c r="BC81" i="44"/>
  <c r="AK86" i="57"/>
  <c r="AH120" i="53"/>
  <c r="Q103" i="58"/>
  <c r="Y64" i="53"/>
  <c r="AL275" i="75"/>
  <c r="AH275" i="75"/>
  <c r="AD170" i="75"/>
  <c r="M152" i="44"/>
  <c r="U31" i="45"/>
  <c r="BC75" i="56"/>
  <c r="Y78" i="57"/>
  <c r="AH137" i="53"/>
  <c r="U127" i="44"/>
  <c r="AU94" i="32"/>
  <c r="AY102" i="53"/>
  <c r="AH124" i="57"/>
  <c r="Q153" i="57"/>
  <c r="AD163" i="57"/>
  <c r="AL94" i="58"/>
  <c r="AY299" i="75"/>
  <c r="U299" i="75"/>
  <c r="AY207" i="58"/>
  <c r="M207" i="58"/>
  <c r="U207" i="58"/>
  <c r="BG211" i="45"/>
  <c r="BC369" i="75"/>
  <c r="BC368" i="75" s="1"/>
  <c r="AY127" i="45"/>
  <c r="AU141" i="44"/>
  <c r="AD141" i="75"/>
  <c r="U143" i="56"/>
  <c r="BC143" i="56"/>
  <c r="AP143" i="56"/>
  <c r="AH143" i="56"/>
  <c r="Y143" i="56"/>
  <c r="Q268" i="75"/>
  <c r="AD52" i="45"/>
  <c r="AP62" i="56"/>
  <c r="AD62" i="56"/>
  <c r="AU62" i="56"/>
  <c r="AH62" i="56"/>
  <c r="AL62" i="56"/>
  <c r="AP60" i="45"/>
  <c r="AY60" i="45"/>
  <c r="M60" i="45"/>
  <c r="AU60" i="45"/>
  <c r="AL60" i="56"/>
  <c r="AP60" i="56"/>
  <c r="BC60" i="56"/>
  <c r="AH60" i="56"/>
  <c r="AY60" i="56"/>
  <c r="AD88" i="45"/>
  <c r="AL270" i="75"/>
  <c r="Q270" i="75"/>
  <c r="AN210" i="45"/>
  <c r="AP211" i="45"/>
  <c r="AP210" i="45" s="1"/>
  <c r="AA368" i="75"/>
  <c r="AP163" i="58"/>
  <c r="U158" i="58"/>
  <c r="Y78" i="58"/>
  <c r="T111" i="45"/>
  <c r="BC114" i="75"/>
  <c r="AZ200" i="45"/>
  <c r="BC201" i="45"/>
  <c r="BC200" i="45" s="1"/>
  <c r="AU115" i="56"/>
  <c r="AH211" i="45"/>
  <c r="AH210" i="45" s="1"/>
  <c r="AV98" i="57"/>
  <c r="BG33" i="58"/>
  <c r="AL163" i="58"/>
  <c r="Q127" i="75"/>
  <c r="BG127" i="75"/>
  <c r="BC75" i="53"/>
  <c r="BC33" i="58"/>
  <c r="BC133" i="58"/>
  <c r="AL95" i="45"/>
  <c r="BG193" i="75"/>
  <c r="Y158" i="58"/>
  <c r="AL63" i="56"/>
  <c r="BG66" i="57"/>
  <c r="AP144" i="44"/>
  <c r="Y209" i="75"/>
  <c r="Y63" i="75"/>
  <c r="AD158" i="44"/>
  <c r="U144" i="44"/>
  <c r="AD153" i="44"/>
  <c r="AY120" i="44"/>
  <c r="M115" i="57"/>
  <c r="AY113" i="56"/>
  <c r="BG54" i="75"/>
  <c r="AD62" i="32"/>
  <c r="AD68" i="75"/>
  <c r="U251" i="75"/>
  <c r="AS136" i="57"/>
  <c r="BA30" i="58"/>
  <c r="AL237" i="75"/>
  <c r="BA98" i="32"/>
  <c r="K74" i="57"/>
  <c r="BG88" i="44"/>
  <c r="AV123" i="75"/>
  <c r="AA74" i="44"/>
  <c r="AU23" i="32"/>
  <c r="AY23" i="32"/>
  <c r="M132" i="32"/>
  <c r="AP94" i="53"/>
  <c r="BB86" i="57"/>
  <c r="L92" i="32"/>
  <c r="AD125" i="56"/>
  <c r="M164" i="57"/>
  <c r="Y124" i="45"/>
  <c r="Y125" i="57"/>
  <c r="BG100" i="58"/>
  <c r="Q125" i="56"/>
  <c r="AU116" i="53"/>
  <c r="AY207" i="45"/>
  <c r="AP115" i="53"/>
  <c r="W123" i="53"/>
  <c r="AU87" i="32"/>
  <c r="AR111" i="53"/>
  <c r="J123" i="53"/>
  <c r="AS123" i="53"/>
  <c r="AS129" i="32"/>
  <c r="Y52" i="45"/>
  <c r="AP101" i="56"/>
  <c r="M132" i="57"/>
  <c r="Y116" i="56"/>
  <c r="AD152" i="57"/>
  <c r="AO111" i="32"/>
  <c r="AP112" i="32"/>
  <c r="AP162" i="58"/>
  <c r="AJ111" i="57"/>
  <c r="AY113" i="58"/>
  <c r="AX129" i="56"/>
  <c r="AO30" i="45"/>
  <c r="BA92" i="56"/>
  <c r="M100" i="57"/>
  <c r="AH100" i="57"/>
  <c r="N129" i="56"/>
  <c r="BC93" i="56"/>
  <c r="AJ129" i="56"/>
  <c r="AR123" i="32"/>
  <c r="AU23" i="44"/>
  <c r="BG23" i="44"/>
  <c r="AP158" i="58"/>
  <c r="M164" i="45"/>
  <c r="Y35" i="56"/>
  <c r="M33" i="32"/>
  <c r="AD163" i="32"/>
  <c r="BC113" i="53"/>
  <c r="AU87" i="44"/>
  <c r="AP270" i="75"/>
  <c r="AU270" i="75"/>
  <c r="AD34" i="58"/>
  <c r="M127" i="53"/>
  <c r="N80" i="57"/>
  <c r="AU22" i="32"/>
  <c r="U22" i="58"/>
  <c r="BA86" i="57"/>
  <c r="AC86" i="32"/>
  <c r="AV80" i="32"/>
  <c r="U120" i="58"/>
  <c r="AW111" i="44"/>
  <c r="Y268" i="75"/>
  <c r="Q34" i="58"/>
  <c r="AP35" i="57"/>
  <c r="AU126" i="32"/>
  <c r="AP34" i="58"/>
  <c r="AR123" i="53"/>
  <c r="AH127" i="53"/>
  <c r="M83" i="44"/>
  <c r="AC129" i="56"/>
  <c r="P86" i="45"/>
  <c r="AY77" i="32"/>
  <c r="Y91" i="56"/>
  <c r="AL64" i="32"/>
  <c r="M52" i="45"/>
  <c r="BG52" i="45"/>
  <c r="M101" i="56"/>
  <c r="AH132" i="57"/>
  <c r="AH134" i="53"/>
  <c r="AL91" i="44"/>
  <c r="Q128" i="57"/>
  <c r="AS117" i="53"/>
  <c r="U102" i="56"/>
  <c r="BG113" i="32"/>
  <c r="AC160" i="53"/>
  <c r="BB80" i="57"/>
  <c r="Q119" i="45"/>
  <c r="BG161" i="56"/>
  <c r="AH161" i="56"/>
  <c r="U112" i="53"/>
  <c r="U75" i="45"/>
  <c r="AP207" i="56"/>
  <c r="AL207" i="56"/>
  <c r="AZ111" i="32"/>
  <c r="AC117" i="53"/>
  <c r="AD91" i="44"/>
  <c r="BG91" i="44"/>
  <c r="BC91" i="44"/>
  <c r="AY22" i="53"/>
  <c r="Q22" i="53"/>
  <c r="Y22" i="53"/>
  <c r="BC101" i="75"/>
  <c r="AU101" i="75"/>
  <c r="M101" i="75"/>
  <c r="AY161" i="32"/>
  <c r="U128" i="57"/>
  <c r="BD92" i="45"/>
  <c r="AV92" i="45"/>
  <c r="Q263" i="75"/>
  <c r="AY91" i="44"/>
  <c r="Y128" i="57"/>
  <c r="BC102" i="56"/>
  <c r="AH122" i="53"/>
  <c r="BC130" i="58"/>
  <c r="Y83" i="53"/>
  <c r="AY83" i="53"/>
  <c r="BG163" i="53"/>
  <c r="AY163" i="53"/>
  <c r="Y81" i="32"/>
  <c r="Q82" i="57"/>
  <c r="Y82" i="57"/>
  <c r="AK80" i="57"/>
  <c r="AP109" i="75"/>
  <c r="Q109" i="75"/>
  <c r="BG109" i="75"/>
  <c r="BG144" i="58"/>
  <c r="M144" i="58"/>
  <c r="Y122" i="53"/>
  <c r="BG122" i="53"/>
  <c r="AD91" i="58"/>
  <c r="U22" i="44"/>
  <c r="AL158" i="57"/>
  <c r="AS92" i="57"/>
  <c r="BF92" i="57"/>
  <c r="AY102" i="56"/>
  <c r="AD102" i="56"/>
  <c r="AL62" i="75"/>
  <c r="AD83" i="56"/>
  <c r="AP83" i="56"/>
  <c r="AH83" i="56"/>
  <c r="M78" i="57"/>
  <c r="AD78" i="57"/>
  <c r="AY78" i="57"/>
  <c r="AP78" i="57"/>
  <c r="AP93" i="32"/>
  <c r="Q163" i="44"/>
  <c r="AR92" i="32"/>
  <c r="S117" i="44"/>
  <c r="M156" i="58"/>
  <c r="Q156" i="58"/>
  <c r="BG84" i="44"/>
  <c r="AA80" i="44"/>
  <c r="Y84" i="44"/>
  <c r="AX80" i="44"/>
  <c r="M134" i="45"/>
  <c r="AD134" i="45"/>
  <c r="AL134" i="45"/>
  <c r="Y15" i="44"/>
  <c r="AL68" i="45"/>
  <c r="M182" i="75"/>
  <c r="Y143" i="58"/>
  <c r="AD141" i="44"/>
  <c r="AY33" i="44"/>
  <c r="AH141" i="75"/>
  <c r="BG141" i="75"/>
  <c r="AP75" i="56"/>
  <c r="U141" i="44"/>
  <c r="BC141" i="44"/>
  <c r="AW111" i="45"/>
  <c r="AM117" i="44"/>
  <c r="AD32" i="57"/>
  <c r="BC137" i="53"/>
  <c r="AL137" i="53"/>
  <c r="AY137" i="53"/>
  <c r="AD64" i="32"/>
  <c r="BG64" i="53"/>
  <c r="AL64" i="53"/>
  <c r="AY211" i="44"/>
  <c r="AY210" i="44" s="1"/>
  <c r="AD23" i="57"/>
  <c r="AY95" i="44"/>
  <c r="BG161" i="44"/>
  <c r="Q164" i="53"/>
  <c r="AP83" i="57"/>
  <c r="AH141" i="45"/>
  <c r="AD141" i="45"/>
  <c r="AI111" i="57"/>
  <c r="AL75" i="57"/>
  <c r="AP153" i="57"/>
  <c r="AH81" i="56"/>
  <c r="AL90" i="53"/>
  <c r="BC88" i="57"/>
  <c r="AU131" i="53"/>
  <c r="AU102" i="53"/>
  <c r="BC94" i="58"/>
  <c r="U83" i="32"/>
  <c r="AD83" i="32"/>
  <c r="N92" i="32"/>
  <c r="Y94" i="56"/>
  <c r="AD127" i="45"/>
  <c r="Y127" i="45"/>
  <c r="W123" i="45"/>
  <c r="BC83" i="57"/>
  <c r="BG83" i="57"/>
  <c r="AH75" i="57"/>
  <c r="M75" i="57"/>
  <c r="AD141" i="57"/>
  <c r="AL141" i="57"/>
  <c r="Y152" i="56"/>
  <c r="AF111" i="58"/>
  <c r="AU95" i="44"/>
  <c r="Y77" i="57"/>
  <c r="M78" i="45"/>
  <c r="Q90" i="53"/>
  <c r="AH101" i="45"/>
  <c r="AD131" i="53"/>
  <c r="AY120" i="32"/>
  <c r="AC92" i="58"/>
  <c r="AH101" i="56"/>
  <c r="AU134" i="53"/>
  <c r="AY101" i="45"/>
  <c r="AD101" i="45"/>
  <c r="U101" i="45"/>
  <c r="S111" i="56"/>
  <c r="AY152" i="57"/>
  <c r="M162" i="58"/>
  <c r="AU162" i="58"/>
  <c r="AP79" i="58"/>
  <c r="AH90" i="53"/>
  <c r="U90" i="53"/>
  <c r="BG102" i="53"/>
  <c r="BC102" i="53"/>
  <c r="AL102" i="53"/>
  <c r="Y115" i="53"/>
  <c r="Q87" i="53"/>
  <c r="AJ117" i="45"/>
  <c r="AY153" i="58"/>
  <c r="BG120" i="57"/>
  <c r="AY115" i="56"/>
  <c r="X111" i="57"/>
  <c r="AL211" i="44"/>
  <c r="AL210" i="44" s="1"/>
  <c r="M131" i="53"/>
  <c r="AP131" i="53"/>
  <c r="BG131" i="53"/>
  <c r="O92" i="44"/>
  <c r="U95" i="44"/>
  <c r="AU77" i="57"/>
  <c r="Q77" i="57"/>
  <c r="AL84" i="57"/>
  <c r="BG163" i="57"/>
  <c r="AY163" i="57"/>
  <c r="M163" i="57"/>
  <c r="BC163" i="57"/>
  <c r="AF117" i="58"/>
  <c r="Y121" i="58"/>
  <c r="AL163" i="57"/>
  <c r="BC116" i="56"/>
  <c r="Y141" i="57"/>
  <c r="BC95" i="44"/>
  <c r="AW160" i="44"/>
  <c r="U101" i="56"/>
  <c r="AA92" i="44"/>
  <c r="U83" i="57"/>
  <c r="M77" i="57"/>
  <c r="Q31" i="32"/>
  <c r="Q141" i="45"/>
  <c r="BG81" i="58"/>
  <c r="AH88" i="56"/>
  <c r="AP75" i="57"/>
  <c r="AE148" i="57"/>
  <c r="AY121" i="58"/>
  <c r="M90" i="53"/>
  <c r="Y101" i="45"/>
  <c r="U88" i="57"/>
  <c r="AP120" i="32"/>
  <c r="AU120" i="32"/>
  <c r="AI111" i="53"/>
  <c r="AP94" i="58"/>
  <c r="Q94" i="58"/>
  <c r="AT80" i="32"/>
  <c r="Q83" i="32"/>
  <c r="BC149" i="32"/>
  <c r="AP23" i="56"/>
  <c r="AY23" i="56"/>
  <c r="AD23" i="56"/>
  <c r="AU23" i="56"/>
  <c r="M23" i="56"/>
  <c r="AH23" i="56"/>
  <c r="U23" i="57"/>
  <c r="Y23" i="57"/>
  <c r="AU23" i="57"/>
  <c r="AP88" i="57"/>
  <c r="AL124" i="57"/>
  <c r="BC124" i="57"/>
  <c r="BG124" i="57"/>
  <c r="U124" i="57"/>
  <c r="AY88" i="56"/>
  <c r="U88" i="56"/>
  <c r="Q88" i="56"/>
  <c r="AD127" i="75"/>
  <c r="BG31" i="32"/>
  <c r="AY31" i="32"/>
  <c r="AY141" i="45"/>
  <c r="BC141" i="45"/>
  <c r="AG111" i="57"/>
  <c r="T111" i="56"/>
  <c r="Q77" i="32"/>
  <c r="AP125" i="44"/>
  <c r="AQ125" i="44" s="1"/>
  <c r="AY101" i="56"/>
  <c r="AD77" i="57"/>
  <c r="AU96" i="57"/>
  <c r="AP134" i="57"/>
  <c r="AL121" i="58"/>
  <c r="BG103" i="57"/>
  <c r="Q79" i="58"/>
  <c r="AY96" i="57"/>
  <c r="AH96" i="57"/>
  <c r="Q112" i="57"/>
  <c r="AD153" i="57"/>
  <c r="Y153" i="57"/>
  <c r="AY153" i="57"/>
  <c r="AJ80" i="56"/>
  <c r="U81" i="56"/>
  <c r="Y81" i="56"/>
  <c r="AU81" i="56"/>
  <c r="BC79" i="45"/>
  <c r="AL81" i="58"/>
  <c r="BC299" i="75"/>
  <c r="Y299" i="75"/>
  <c r="M299" i="75"/>
  <c r="BG299" i="75"/>
  <c r="AU299" i="75"/>
  <c r="Y207" i="58"/>
  <c r="Q207" i="58"/>
  <c r="BG207" i="58"/>
  <c r="AL207" i="58"/>
  <c r="Y113" i="58"/>
  <c r="Q113" i="58"/>
  <c r="AU113" i="56"/>
  <c r="BC77" i="32"/>
  <c r="BC137" i="58"/>
  <c r="BC211" i="45"/>
  <c r="BC210" i="45" s="1"/>
  <c r="M211" i="45"/>
  <c r="M210" i="45" s="1"/>
  <c r="AL158" i="58"/>
  <c r="Q164" i="56"/>
  <c r="AD161" i="57"/>
  <c r="AY161" i="57"/>
  <c r="AP161" i="57"/>
  <c r="AU164" i="53"/>
  <c r="Y164" i="53"/>
  <c r="BG78" i="45"/>
  <c r="AY78" i="45"/>
  <c r="U78" i="45"/>
  <c r="BC78" i="45"/>
  <c r="AP369" i="75"/>
  <c r="AP368" i="75" s="1"/>
  <c r="BD92" i="32"/>
  <c r="U95" i="32"/>
  <c r="BG120" i="32"/>
  <c r="BG134" i="57"/>
  <c r="AX117" i="57"/>
  <c r="AH72" i="44"/>
  <c r="P86" i="57"/>
  <c r="AY120" i="58"/>
  <c r="AP103" i="57"/>
  <c r="AG129" i="53"/>
  <c r="BD129" i="56"/>
  <c r="K129" i="53"/>
  <c r="AH211" i="58"/>
  <c r="AH210" i="58" s="1"/>
  <c r="AD182" i="75"/>
  <c r="Y134" i="57"/>
  <c r="AY134" i="57"/>
  <c r="BG120" i="53"/>
  <c r="AL15" i="57"/>
  <c r="Y159" i="58"/>
  <c r="AZ111" i="56"/>
  <c r="AL162" i="58"/>
  <c r="AD161" i="53"/>
  <c r="BC113" i="58"/>
  <c r="BG79" i="32"/>
  <c r="M34" i="53"/>
  <c r="V123" i="45"/>
  <c r="AP116" i="57"/>
  <c r="U93" i="56"/>
  <c r="U34" i="53"/>
  <c r="AU116" i="57"/>
  <c r="Q103" i="56"/>
  <c r="BG103" i="56"/>
  <c r="AD100" i="57"/>
  <c r="AC74" i="32"/>
  <c r="U34" i="45"/>
  <c r="Q84" i="53"/>
  <c r="BG96" i="32"/>
  <c r="BC131" i="56"/>
  <c r="AH131" i="56"/>
  <c r="BG116" i="57"/>
  <c r="U116" i="57"/>
  <c r="L98" i="44"/>
  <c r="BC125" i="32"/>
  <c r="N30" i="45"/>
  <c r="AD116" i="57"/>
  <c r="AL116" i="57"/>
  <c r="M101" i="53"/>
  <c r="AY79" i="32"/>
  <c r="Y79" i="32"/>
  <c r="BC121" i="45"/>
  <c r="X123" i="45"/>
  <c r="AH152" i="44"/>
  <c r="BB18" i="56"/>
  <c r="AY149" i="32"/>
  <c r="Q149" i="32"/>
  <c r="AP271" i="75"/>
  <c r="Y94" i="45"/>
  <c r="AL163" i="53"/>
  <c r="AL126" i="58"/>
  <c r="AL83" i="56"/>
  <c r="AD161" i="56"/>
  <c r="BC122" i="57"/>
  <c r="AP83" i="53"/>
  <c r="Q83" i="53"/>
  <c r="AP128" i="58"/>
  <c r="AY139" i="32"/>
  <c r="U207" i="56"/>
  <c r="AD113" i="32"/>
  <c r="AC111" i="45"/>
  <c r="AH137" i="45"/>
  <c r="BG137" i="45"/>
  <c r="AQ195" i="58"/>
  <c r="BD18" i="53"/>
  <c r="AD22" i="53"/>
  <c r="AR123" i="57"/>
  <c r="AD149" i="56"/>
  <c r="AP94" i="45"/>
  <c r="AU263" i="75"/>
  <c r="BC128" i="57"/>
  <c r="U163" i="53"/>
  <c r="BC109" i="75"/>
  <c r="BC144" i="58"/>
  <c r="M63" i="58"/>
  <c r="Q122" i="53"/>
  <c r="BE117" i="53"/>
  <c r="AR86" i="58"/>
  <c r="BC22" i="44"/>
  <c r="M94" i="57"/>
  <c r="AY62" i="75"/>
  <c r="AY162" i="57"/>
  <c r="AP95" i="58"/>
  <c r="AD93" i="32"/>
  <c r="AH156" i="58"/>
  <c r="AS80" i="44"/>
  <c r="U121" i="44"/>
  <c r="Q121" i="44"/>
  <c r="AD15" i="58"/>
  <c r="AL182" i="75"/>
  <c r="AH17" i="45"/>
  <c r="Y75" i="56"/>
  <c r="AD122" i="57"/>
  <c r="Y141" i="75"/>
  <c r="BC141" i="75"/>
  <c r="AP137" i="53"/>
  <c r="AH141" i="44"/>
  <c r="AL122" i="53"/>
  <c r="BA92" i="45"/>
  <c r="AU32" i="57"/>
  <c r="AD137" i="53"/>
  <c r="U127" i="45"/>
  <c r="Y95" i="32"/>
  <c r="BC134" i="53"/>
  <c r="AU141" i="57"/>
  <c r="Q152" i="57"/>
  <c r="Q83" i="57"/>
  <c r="Y141" i="45"/>
  <c r="AL134" i="57"/>
  <c r="AU164" i="56"/>
  <c r="AD90" i="53"/>
  <c r="M115" i="56"/>
  <c r="Y102" i="53"/>
  <c r="U79" i="58"/>
  <c r="P111" i="53"/>
  <c r="X92" i="58"/>
  <c r="AY94" i="58"/>
  <c r="AY94" i="32"/>
  <c r="BG94" i="32"/>
  <c r="M94" i="56"/>
  <c r="AH127" i="45"/>
  <c r="BC127" i="45"/>
  <c r="AU83" i="57"/>
  <c r="U75" i="57"/>
  <c r="Q141" i="57"/>
  <c r="AP141" i="57"/>
  <c r="BG141" i="57"/>
  <c r="AJ129" i="57"/>
  <c r="AH164" i="53"/>
  <c r="AH164" i="56"/>
  <c r="BC101" i="56"/>
  <c r="AP134" i="53"/>
  <c r="Q162" i="58"/>
  <c r="AU79" i="58"/>
  <c r="U161" i="53"/>
  <c r="AU90" i="53"/>
  <c r="AY90" i="53"/>
  <c r="AD102" i="53"/>
  <c r="Q102" i="53"/>
  <c r="AY130" i="32"/>
  <c r="AY115" i="53"/>
  <c r="AT117" i="45"/>
  <c r="AA86" i="58"/>
  <c r="Y22" i="58"/>
  <c r="M22" i="58"/>
  <c r="U131" i="53"/>
  <c r="AL95" i="44"/>
  <c r="Y95" i="44"/>
  <c r="AH95" i="44"/>
  <c r="AY77" i="57"/>
  <c r="BG77" i="57"/>
  <c r="AP77" i="57"/>
  <c r="Y163" i="57"/>
  <c r="Q163" i="57"/>
  <c r="M121" i="58"/>
  <c r="AH121" i="58"/>
  <c r="AD124" i="57"/>
  <c r="BC141" i="57"/>
  <c r="M125" i="44"/>
  <c r="AV160" i="44"/>
  <c r="U77" i="57"/>
  <c r="AY161" i="53"/>
  <c r="AD75" i="57"/>
  <c r="BG153" i="57"/>
  <c r="AH134" i="57"/>
  <c r="AP164" i="56"/>
  <c r="P111" i="56"/>
  <c r="AL132" i="58"/>
  <c r="AD121" i="58"/>
  <c r="AP81" i="56"/>
  <c r="M88" i="57"/>
  <c r="AC129" i="53"/>
  <c r="AH94" i="58"/>
  <c r="AU83" i="32"/>
  <c r="U23" i="56"/>
  <c r="Q23" i="57"/>
  <c r="AP23" i="57"/>
  <c r="AU88" i="57"/>
  <c r="AY88" i="57"/>
  <c r="Q124" i="57"/>
  <c r="M124" i="57"/>
  <c r="AP88" i="56"/>
  <c r="BC88" i="56"/>
  <c r="AD31" i="32"/>
  <c r="BC112" i="32"/>
  <c r="Y96" i="57"/>
  <c r="AJ86" i="53"/>
  <c r="AL101" i="45"/>
  <c r="AY131" i="53"/>
  <c r="M102" i="53"/>
  <c r="AH79" i="58"/>
  <c r="AQ79" i="58" s="1"/>
  <c r="U113" i="53"/>
  <c r="U132" i="57"/>
  <c r="AP96" i="57"/>
  <c r="M96" i="57"/>
  <c r="BC96" i="57"/>
  <c r="BC153" i="57"/>
  <c r="BG81" i="56"/>
  <c r="BC120" i="58"/>
  <c r="W117" i="58"/>
  <c r="AY81" i="58"/>
  <c r="AL299" i="75"/>
  <c r="AD299" i="75"/>
  <c r="AP207" i="58"/>
  <c r="AU207" i="58"/>
  <c r="AD207" i="58"/>
  <c r="BC207" i="58"/>
  <c r="AH207" i="58"/>
  <c r="L111" i="56"/>
  <c r="AL77" i="32"/>
  <c r="Y211" i="45"/>
  <c r="Y210" i="45" s="1"/>
  <c r="BC182" i="75"/>
  <c r="AD164" i="56"/>
  <c r="BC161" i="57"/>
  <c r="AP164" i="53"/>
  <c r="AD78" i="45"/>
  <c r="AU78" i="45"/>
  <c r="AH78" i="45"/>
  <c r="AP95" i="32"/>
  <c r="AL95" i="32"/>
  <c r="AP131" i="56"/>
  <c r="AP158" i="57"/>
  <c r="Q34" i="45"/>
  <c r="Q95" i="44"/>
  <c r="Y125" i="45"/>
  <c r="BD160" i="57"/>
  <c r="V160" i="53"/>
  <c r="AH369" i="75"/>
  <c r="AH368" i="75" s="1"/>
  <c r="AK136" i="53"/>
  <c r="BE148" i="56"/>
  <c r="BA98" i="75"/>
  <c r="AP17" i="45"/>
  <c r="AP16" i="44"/>
  <c r="AE74" i="57"/>
  <c r="Y132" i="58"/>
  <c r="BC79" i="32"/>
  <c r="AY32" i="57"/>
  <c r="BC19" i="56"/>
  <c r="K111" i="56"/>
  <c r="R111" i="53"/>
  <c r="AR86" i="32"/>
  <c r="AY116" i="56"/>
  <c r="AE117" i="58"/>
  <c r="AX117" i="58"/>
  <c r="AL131" i="56"/>
  <c r="AR80" i="56"/>
  <c r="AL81" i="56"/>
  <c r="AU93" i="32"/>
  <c r="AU92" i="32" s="1"/>
  <c r="BG126" i="56"/>
  <c r="AZ210" i="45"/>
  <c r="Y211" i="44"/>
  <c r="Y210" i="44" s="1"/>
  <c r="J210" i="45"/>
  <c r="Q211" i="45"/>
  <c r="Q210" i="45" s="1"/>
  <c r="AD211" i="44"/>
  <c r="AD210" i="44" s="1"/>
  <c r="U211" i="45"/>
  <c r="U210" i="45" s="1"/>
  <c r="AS273" i="75"/>
  <c r="M369" i="75"/>
  <c r="AM368" i="75"/>
  <c r="Q369" i="75"/>
  <c r="Q368" i="75" s="1"/>
  <c r="U369" i="75"/>
  <c r="U368" i="75" s="1"/>
  <c r="BA136" i="53"/>
  <c r="P136" i="53"/>
  <c r="AI136" i="53"/>
  <c r="AG98" i="75"/>
  <c r="AC98" i="75"/>
  <c r="AB123" i="75"/>
  <c r="X123" i="75"/>
  <c r="BG132" i="58"/>
  <c r="AP149" i="44"/>
  <c r="AD118" i="53"/>
  <c r="AO111" i="56"/>
  <c r="AD113" i="56"/>
  <c r="AI111" i="56"/>
  <c r="V111" i="44"/>
  <c r="AU68" i="75"/>
  <c r="BG68" i="57"/>
  <c r="AX98" i="44"/>
  <c r="BA86" i="44"/>
  <c r="AH87" i="53"/>
  <c r="BG23" i="53"/>
  <c r="AW80" i="58"/>
  <c r="BE111" i="56"/>
  <c r="K117" i="45"/>
  <c r="Z195" i="44"/>
  <c r="AP22" i="58"/>
  <c r="X74" i="57"/>
  <c r="Y164" i="32"/>
  <c r="M97" i="58"/>
  <c r="AO80" i="32"/>
  <c r="Q87" i="56"/>
  <c r="AY103" i="57"/>
  <c r="AA92" i="58"/>
  <c r="Q103" i="57"/>
  <c r="AD100" i="32"/>
  <c r="J98" i="44"/>
  <c r="AF123" i="53"/>
  <c r="J92" i="58"/>
  <c r="AB160" i="56"/>
  <c r="AY182" i="75"/>
  <c r="Y70" i="75"/>
  <c r="Q70" i="75"/>
  <c r="AV111" i="53"/>
  <c r="BB30" i="45"/>
  <c r="U271" i="75"/>
  <c r="AU17" i="56"/>
  <c r="BG21" i="53"/>
  <c r="Y15" i="57"/>
  <c r="AH151" i="58"/>
  <c r="BC119" i="75"/>
  <c r="U79" i="45"/>
  <c r="AR160" i="53"/>
  <c r="AL19" i="56"/>
  <c r="AD94" i="58"/>
  <c r="AJ117" i="58"/>
  <c r="AR111" i="56"/>
  <c r="AH112" i="57"/>
  <c r="AU211" i="44"/>
  <c r="AU16" i="44"/>
  <c r="BF117" i="32"/>
  <c r="AY163" i="58"/>
  <c r="Q196" i="75"/>
  <c r="AD271" i="75"/>
  <c r="Y16" i="44"/>
  <c r="AY162" i="58"/>
  <c r="BH162" i="58" s="1"/>
  <c r="U153" i="57"/>
  <c r="AL132" i="57"/>
  <c r="AS123" i="56"/>
  <c r="AA123" i="45"/>
  <c r="V92" i="32"/>
  <c r="AD211" i="45"/>
  <c r="AP211" i="44"/>
  <c r="AP210" i="44" s="1"/>
  <c r="M211" i="44"/>
  <c r="M210" i="44" s="1"/>
  <c r="AL369" i="75"/>
  <c r="AL368" i="75" s="1"/>
  <c r="AF160" i="57"/>
  <c r="BD98" i="57"/>
  <c r="AG117" i="32"/>
  <c r="AN98" i="32"/>
  <c r="AH137" i="32"/>
  <c r="O74" i="45"/>
  <c r="R74" i="45"/>
  <c r="S74" i="45"/>
  <c r="AF74" i="45"/>
  <c r="AJ148" i="32"/>
  <c r="AD151" i="75"/>
  <c r="AL151" i="75"/>
  <c r="Y263" i="75"/>
  <c r="AU193" i="75"/>
  <c r="BE123" i="57"/>
  <c r="BF160" i="53"/>
  <c r="AT160" i="53"/>
  <c r="AU161" i="32"/>
  <c r="AX86" i="57"/>
  <c r="Q158" i="58"/>
  <c r="Q143" i="58"/>
  <c r="J74" i="32"/>
  <c r="BA117" i="58"/>
  <c r="AU113" i="45"/>
  <c r="AZ148" i="44"/>
  <c r="BB148" i="44"/>
  <c r="P117" i="58"/>
  <c r="BE117" i="58"/>
  <c r="AR117" i="58"/>
  <c r="AF86" i="58"/>
  <c r="BG91" i="58"/>
  <c r="O117" i="53"/>
  <c r="AS111" i="45"/>
  <c r="AY113" i="32"/>
  <c r="AL115" i="57"/>
  <c r="AH115" i="57"/>
  <c r="BG113" i="56"/>
  <c r="AD122" i="44"/>
  <c r="AL158" i="44"/>
  <c r="AD120" i="57"/>
  <c r="BD111" i="32"/>
  <c r="AL139" i="56"/>
  <c r="BE111" i="57"/>
  <c r="M113" i="56"/>
  <c r="Q63" i="75"/>
  <c r="BC23" i="53"/>
  <c r="AY23" i="53"/>
  <c r="AH153" i="45"/>
  <c r="AW92" i="57"/>
  <c r="U79" i="53"/>
  <c r="AA111" i="56"/>
  <c r="AL82" i="57"/>
  <c r="BE129" i="32"/>
  <c r="AK111" i="53"/>
  <c r="AN86" i="44"/>
  <c r="AL118" i="45"/>
  <c r="BE86" i="44"/>
  <c r="U87" i="44"/>
  <c r="BD111" i="56"/>
  <c r="V111" i="56"/>
  <c r="BC82" i="57"/>
  <c r="AB18" i="58"/>
  <c r="AY22" i="58"/>
  <c r="BG151" i="56"/>
  <c r="BF123" i="45"/>
  <c r="AG86" i="56"/>
  <c r="BG164" i="32"/>
  <c r="AL164" i="32"/>
  <c r="M164" i="32"/>
  <c r="O92" i="58"/>
  <c r="BA80" i="32"/>
  <c r="O160" i="44"/>
  <c r="AU103" i="57"/>
  <c r="BG100" i="45"/>
  <c r="S86" i="44"/>
  <c r="T30" i="45"/>
  <c r="AY118" i="44"/>
  <c r="AP118" i="44"/>
  <c r="AY34" i="45"/>
  <c r="AH125" i="45"/>
  <c r="AY64" i="53"/>
  <c r="U15" i="44"/>
  <c r="AW136" i="53"/>
  <c r="AG136" i="53"/>
  <c r="BF148" i="56"/>
  <c r="AV80" i="44"/>
  <c r="BG33" i="44"/>
  <c r="M31" i="44"/>
  <c r="AG30" i="57"/>
  <c r="Q137" i="44"/>
  <c r="N98" i="75"/>
  <c r="AU17" i="45"/>
  <c r="BC33" i="44"/>
  <c r="AE30" i="57"/>
  <c r="N160" i="57"/>
  <c r="X160" i="57"/>
  <c r="AS98" i="57"/>
  <c r="AE98" i="57"/>
  <c r="AM117" i="32"/>
  <c r="AP33" i="58"/>
  <c r="AM98" i="58"/>
  <c r="V148" i="32"/>
  <c r="AV148" i="32"/>
  <c r="BF98" i="32"/>
  <c r="AB98" i="32"/>
  <c r="AB80" i="32"/>
  <c r="BC84" i="57"/>
  <c r="BG163" i="58"/>
  <c r="BF160" i="56"/>
  <c r="AC80" i="32"/>
  <c r="AL84" i="32"/>
  <c r="AP84" i="57"/>
  <c r="AO74" i="57"/>
  <c r="L92" i="56"/>
  <c r="V86" i="45"/>
  <c r="AR129" i="32"/>
  <c r="AC74" i="57"/>
  <c r="BG90" i="75"/>
  <c r="Y127" i="75"/>
  <c r="AD193" i="75"/>
  <c r="T92" i="56"/>
  <c r="AM92" i="32"/>
  <c r="BE129" i="45"/>
  <c r="BA74" i="32"/>
  <c r="AC74" i="44"/>
  <c r="AH132" i="32"/>
  <c r="AP132" i="58"/>
  <c r="Q132" i="32"/>
  <c r="BC161" i="32"/>
  <c r="AD161" i="32"/>
  <c r="Y127" i="57"/>
  <c r="AG160" i="53"/>
  <c r="O160" i="53"/>
  <c r="W80" i="45"/>
  <c r="AL143" i="58"/>
  <c r="AH143" i="58"/>
  <c r="BC164" i="45"/>
  <c r="AO86" i="45"/>
  <c r="AR86" i="45"/>
  <c r="Y164" i="45"/>
  <c r="AG86" i="45"/>
  <c r="AL144" i="57"/>
  <c r="AT267" i="75"/>
  <c r="AY131" i="58"/>
  <c r="BG94" i="57"/>
  <c r="AT86" i="53"/>
  <c r="U91" i="53"/>
  <c r="AD78" i="32"/>
  <c r="BG20" i="44"/>
  <c r="AH201" i="58"/>
  <c r="AH200" i="58" s="1"/>
  <c r="S117" i="58"/>
  <c r="V111" i="45"/>
  <c r="Q91" i="58"/>
  <c r="AY113" i="45"/>
  <c r="AY111" i="45" s="1"/>
  <c r="AU63" i="53"/>
  <c r="AF111" i="32"/>
  <c r="M118" i="57"/>
  <c r="AI117" i="57"/>
  <c r="BC115" i="57"/>
  <c r="R111" i="56"/>
  <c r="BC153" i="53"/>
  <c r="BG113" i="44"/>
  <c r="AE111" i="44"/>
  <c r="AY114" i="75"/>
  <c r="AL209" i="75"/>
  <c r="T117" i="44"/>
  <c r="AD120" i="44"/>
  <c r="U120" i="57"/>
  <c r="AM111" i="32"/>
  <c r="Y139" i="56"/>
  <c r="U115" i="44"/>
  <c r="BC113" i="56"/>
  <c r="Y113" i="56"/>
  <c r="L117" i="44"/>
  <c r="AD113" i="44"/>
  <c r="BC201" i="56"/>
  <c r="BC200" i="56" s="1"/>
  <c r="Y62" i="32"/>
  <c r="AL63" i="75"/>
  <c r="BC201" i="57"/>
  <c r="BC200" i="57" s="1"/>
  <c r="AD63" i="45"/>
  <c r="AZ18" i="56"/>
  <c r="AH87" i="44"/>
  <c r="AU134" i="32"/>
  <c r="AT111" i="56"/>
  <c r="U115" i="56"/>
  <c r="AP276" i="75"/>
  <c r="BC134" i="32"/>
  <c r="AH22" i="32"/>
  <c r="AD22" i="58"/>
  <c r="X92" i="45"/>
  <c r="R92" i="45"/>
  <c r="AP106" i="45"/>
  <c r="AC86" i="56"/>
  <c r="P117" i="44"/>
  <c r="AY164" i="32"/>
  <c r="O80" i="53"/>
  <c r="AL89" i="58"/>
  <c r="BG126" i="58"/>
  <c r="AI92" i="58"/>
  <c r="AD131" i="32"/>
  <c r="BH189" i="32"/>
  <c r="AH81" i="44"/>
  <c r="AP103" i="45"/>
  <c r="AP119" i="44"/>
  <c r="AD97" i="44"/>
  <c r="AY97" i="44"/>
  <c r="BD92" i="58"/>
  <c r="AN111" i="44"/>
  <c r="BC211" i="53"/>
  <c r="BC210" i="53" s="1"/>
  <c r="U66" i="56"/>
  <c r="BG313" i="75"/>
  <c r="Y144" i="32"/>
  <c r="U144" i="32"/>
  <c r="BG144" i="32"/>
  <c r="M152" i="75"/>
  <c r="AP89" i="32"/>
  <c r="AJ86" i="32"/>
  <c r="AU152" i="45"/>
  <c r="M152" i="45"/>
  <c r="AH78" i="53"/>
  <c r="Q82" i="56"/>
  <c r="AB80" i="56"/>
  <c r="L80" i="56"/>
  <c r="Z194" i="53"/>
  <c r="P18" i="56"/>
  <c r="Q58" i="56"/>
  <c r="AI80" i="53"/>
  <c r="AU120" i="58"/>
  <c r="BG87" i="56"/>
  <c r="AS92" i="58"/>
  <c r="AG92" i="58"/>
  <c r="BG89" i="56"/>
  <c r="AH89" i="57"/>
  <c r="AY82" i="45"/>
  <c r="Y20" i="75"/>
  <c r="Y103" i="45"/>
  <c r="AX117" i="44"/>
  <c r="AY89" i="57"/>
  <c r="AD120" i="58"/>
  <c r="BD86" i="32"/>
  <c r="M103" i="57"/>
  <c r="AH97" i="58"/>
  <c r="Y100" i="45"/>
  <c r="U100" i="32"/>
  <c r="AY115" i="32"/>
  <c r="AN111" i="32"/>
  <c r="AH268" i="75"/>
  <c r="AA267" i="75"/>
  <c r="K123" i="32"/>
  <c r="M126" i="32"/>
  <c r="AY161" i="58"/>
  <c r="AH133" i="45"/>
  <c r="V92" i="44"/>
  <c r="U83" i="44"/>
  <c r="BC33" i="57"/>
  <c r="AP100" i="56"/>
  <c r="AY133" i="53"/>
  <c r="AY100" i="53"/>
  <c r="BC100" i="44"/>
  <c r="AG129" i="56"/>
  <c r="AU93" i="44"/>
  <c r="M93" i="44"/>
  <c r="Q93" i="44"/>
  <c r="AU134" i="56"/>
  <c r="BB129" i="53"/>
  <c r="J160" i="45"/>
  <c r="AU127" i="53"/>
  <c r="AC123" i="53"/>
  <c r="BG127" i="56"/>
  <c r="AD33" i="57"/>
  <c r="Y83" i="44"/>
  <c r="AY127" i="32"/>
  <c r="AC117" i="57"/>
  <c r="AD196" i="75"/>
  <c r="AH259" i="75"/>
  <c r="Q96" i="53"/>
  <c r="AR92" i="58"/>
  <c r="AC111" i="58"/>
  <c r="AY79" i="56"/>
  <c r="AH79" i="56"/>
  <c r="AU100" i="58"/>
  <c r="AY96" i="53"/>
  <c r="AU182" i="75"/>
  <c r="AO92" i="32"/>
  <c r="Q103" i="44"/>
  <c r="BG125" i="45"/>
  <c r="Q272" i="75"/>
  <c r="U201" i="32"/>
  <c r="U200" i="32" s="1"/>
  <c r="AH163" i="44"/>
  <c r="AT123" i="45"/>
  <c r="AY77" i="56"/>
  <c r="U77" i="56"/>
  <c r="BF111" i="57"/>
  <c r="BC96" i="56"/>
  <c r="BG162" i="57"/>
  <c r="U207" i="45"/>
  <c r="AD54" i="53"/>
  <c r="AD59" i="53"/>
  <c r="Q255" i="75"/>
  <c r="BG255" i="75"/>
  <c r="Y114" i="58"/>
  <c r="Y77" i="56"/>
  <c r="AD114" i="57"/>
  <c r="Q96" i="56"/>
  <c r="AU201" i="32"/>
  <c r="AP64" i="32"/>
  <c r="BC60" i="58"/>
  <c r="BG15" i="58"/>
  <c r="AH15" i="44"/>
  <c r="BG26" i="57"/>
  <c r="BC103" i="58"/>
  <c r="BG114" i="32"/>
  <c r="AY124" i="45"/>
  <c r="U125" i="56"/>
  <c r="AR86" i="44"/>
  <c r="BG91" i="56"/>
  <c r="AD116" i="53"/>
  <c r="AL164" i="44"/>
  <c r="Q300" i="75"/>
  <c r="Y300" i="75"/>
  <c r="AU81" i="45"/>
  <c r="V111" i="58"/>
  <c r="AD152" i="53"/>
  <c r="BG96" i="45"/>
  <c r="X111" i="58"/>
  <c r="U81" i="45"/>
  <c r="AL139" i="32"/>
  <c r="AU139" i="32"/>
  <c r="AD115" i="53"/>
  <c r="M115" i="53"/>
  <c r="AL152" i="56"/>
  <c r="U144" i="75"/>
  <c r="BC144" i="75"/>
  <c r="AH82" i="44"/>
  <c r="Y128" i="58"/>
  <c r="AD97" i="32"/>
  <c r="AL112" i="53"/>
  <c r="Y152" i="53"/>
  <c r="AD87" i="32"/>
  <c r="AP85" i="32"/>
  <c r="L123" i="53"/>
  <c r="AX117" i="45"/>
  <c r="Q120" i="45"/>
  <c r="Y96" i="44"/>
  <c r="M130" i="32"/>
  <c r="BG81" i="45"/>
  <c r="Q81" i="45"/>
  <c r="BC81" i="58"/>
  <c r="Y81" i="58"/>
  <c r="N111" i="44"/>
  <c r="M159" i="58"/>
  <c r="M275" i="75"/>
  <c r="U275" i="75"/>
  <c r="AY275" i="75"/>
  <c r="BG116" i="56"/>
  <c r="U152" i="57"/>
  <c r="AY112" i="32"/>
  <c r="BG112" i="32"/>
  <c r="AH162" i="58"/>
  <c r="AD162" i="58"/>
  <c r="Y112" i="57"/>
  <c r="AU112" i="57"/>
  <c r="BG196" i="75"/>
  <c r="BG125" i="44"/>
  <c r="BC125" i="44"/>
  <c r="U68" i="45"/>
  <c r="AH68" i="45"/>
  <c r="Y68" i="32"/>
  <c r="AL68" i="32"/>
  <c r="AY68" i="32"/>
  <c r="AU113" i="58"/>
  <c r="U101" i="57"/>
  <c r="BB123" i="45"/>
  <c r="BG100" i="57"/>
  <c r="AU100" i="57"/>
  <c r="BC101" i="57"/>
  <c r="Q131" i="56"/>
  <c r="Y93" i="56"/>
  <c r="AP100" i="57"/>
  <c r="AD79" i="32"/>
  <c r="Q79" i="32"/>
  <c r="AP152" i="44"/>
  <c r="BG22" i="32"/>
  <c r="AD19" i="56"/>
  <c r="AU149" i="32"/>
  <c r="AP149" i="32"/>
  <c r="BG31" i="45"/>
  <c r="AL91" i="58"/>
  <c r="BB117" i="53"/>
  <c r="BG94" i="45"/>
  <c r="AJ111" i="44"/>
  <c r="U161" i="56"/>
  <c r="AU161" i="56"/>
  <c r="BC161" i="56"/>
  <c r="Q207" i="56"/>
  <c r="AU207" i="56"/>
  <c r="U137" i="45"/>
  <c r="BG22" i="53"/>
  <c r="AP101" i="75"/>
  <c r="BG101" i="75"/>
  <c r="AG123" i="57"/>
  <c r="U94" i="45"/>
  <c r="AU94" i="45"/>
  <c r="AY128" i="57"/>
  <c r="AD163" i="53"/>
  <c r="BG122" i="57"/>
  <c r="BC83" i="53"/>
  <c r="U96" i="45"/>
  <c r="Q153" i="45"/>
  <c r="AY109" i="75"/>
  <c r="AH144" i="58"/>
  <c r="AL144" i="58"/>
  <c r="AD144" i="58"/>
  <c r="Y63" i="58"/>
  <c r="AP63" i="58"/>
  <c r="U63" i="58"/>
  <c r="Q63" i="58"/>
  <c r="AL22" i="44"/>
  <c r="AH158" i="57"/>
  <c r="AD158" i="57"/>
  <c r="BG158" i="57"/>
  <c r="U62" i="75"/>
  <c r="Q62" i="75"/>
  <c r="AP62" i="75"/>
  <c r="U78" i="57"/>
  <c r="AV92" i="58"/>
  <c r="AN160" i="44"/>
  <c r="AH95" i="58"/>
  <c r="AU163" i="44"/>
  <c r="AH134" i="32"/>
  <c r="BC151" i="56"/>
  <c r="U156" i="58"/>
  <c r="Y156" i="58"/>
  <c r="AU156" i="58"/>
  <c r="AU121" i="44"/>
  <c r="AD121" i="44"/>
  <c r="O117" i="44"/>
  <c r="Y121" i="44"/>
  <c r="U134" i="45"/>
  <c r="Q137" i="53"/>
  <c r="Y137" i="53"/>
  <c r="AA136" i="53"/>
  <c r="X136" i="53"/>
  <c r="AE136" i="53"/>
  <c r="AX136" i="53"/>
  <c r="AJ136" i="53"/>
  <c r="AZ136" i="53"/>
  <c r="AO136" i="53"/>
  <c r="BE136" i="53"/>
  <c r="AR136" i="53"/>
  <c r="AR136" i="44"/>
  <c r="AG30" i="58"/>
  <c r="AC30" i="58"/>
  <c r="BA80" i="57"/>
  <c r="AS148" i="53"/>
  <c r="BG17" i="45"/>
  <c r="Q85" i="57"/>
  <c r="BF98" i="53"/>
  <c r="J160" i="57"/>
  <c r="AZ160" i="57"/>
  <c r="W160" i="57"/>
  <c r="BA160" i="57"/>
  <c r="O160" i="57"/>
  <c r="K160" i="57"/>
  <c r="AR98" i="57"/>
  <c r="AO98" i="57"/>
  <c r="M33" i="58"/>
  <c r="AH33" i="58"/>
  <c r="Q212" i="75"/>
  <c r="AN160" i="56"/>
  <c r="BC85" i="53"/>
  <c r="Y133" i="58"/>
  <c r="N80" i="56"/>
  <c r="AR74" i="56"/>
  <c r="Q151" i="58"/>
  <c r="AW74" i="45"/>
  <c r="BD74" i="45"/>
  <c r="T74" i="45"/>
  <c r="AK74" i="45"/>
  <c r="K74" i="45"/>
  <c r="AM74" i="45"/>
  <c r="M151" i="75"/>
  <c r="AD83" i="58"/>
  <c r="AU32" i="45"/>
  <c r="AD127" i="44"/>
  <c r="T74" i="57"/>
  <c r="BB74" i="57"/>
  <c r="AX74" i="57"/>
  <c r="AB74" i="57"/>
  <c r="J74" i="57"/>
  <c r="L74" i="57"/>
  <c r="AF74" i="57"/>
  <c r="AV74" i="57"/>
  <c r="U127" i="75"/>
  <c r="U193" i="75"/>
  <c r="M94" i="32"/>
  <c r="AP143" i="75"/>
  <c r="J160" i="53"/>
  <c r="AE123" i="57"/>
  <c r="AU132" i="75"/>
  <c r="J117" i="32"/>
  <c r="AA117" i="58"/>
  <c r="AN117" i="53"/>
  <c r="BF86" i="58"/>
  <c r="AY122" i="58"/>
  <c r="W111" i="32"/>
  <c r="BG93" i="57"/>
  <c r="BF18" i="32"/>
  <c r="BE92" i="57"/>
  <c r="AH22" i="58"/>
  <c r="BC22" i="58"/>
  <c r="AW80" i="56"/>
  <c r="BF160" i="44"/>
  <c r="AH103" i="57"/>
  <c r="AB129" i="56"/>
  <c r="AT129" i="56"/>
  <c r="U121" i="57"/>
  <c r="S123" i="53"/>
  <c r="AS129" i="57"/>
  <c r="M17" i="75"/>
  <c r="AP79" i="56"/>
  <c r="AH125" i="57"/>
  <c r="AY93" i="53"/>
  <c r="X160" i="56"/>
  <c r="T160" i="56"/>
  <c r="M97" i="53"/>
  <c r="N123" i="56"/>
  <c r="AT92" i="58"/>
  <c r="AL116" i="58"/>
  <c r="AS80" i="56"/>
  <c r="BG79" i="44"/>
  <c r="AF86" i="44"/>
  <c r="AU93" i="53"/>
  <c r="AP125" i="58"/>
  <c r="X18" i="53"/>
  <c r="Q114" i="53"/>
  <c r="AD114" i="53"/>
  <c r="AP84" i="53"/>
  <c r="AB80" i="53"/>
  <c r="AU128" i="44"/>
  <c r="AW123" i="44"/>
  <c r="AB117" i="45"/>
  <c r="M121" i="45"/>
  <c r="AL103" i="44"/>
  <c r="AR123" i="45"/>
  <c r="AU125" i="32"/>
  <c r="AU272" i="75"/>
  <c r="Y103" i="58"/>
  <c r="M103" i="58"/>
  <c r="AO117" i="58"/>
  <c r="J117" i="58"/>
  <c r="P92" i="58"/>
  <c r="AJ123" i="45"/>
  <c r="T111" i="58"/>
  <c r="AP77" i="56"/>
  <c r="U139" i="56"/>
  <c r="U114" i="57"/>
  <c r="AW123" i="56"/>
  <c r="Q91" i="56"/>
  <c r="M162" i="57"/>
  <c r="Y162" i="57"/>
  <c r="BC164" i="57"/>
  <c r="AY113" i="44"/>
  <c r="AD119" i="45"/>
  <c r="AH89" i="45"/>
  <c r="Q158" i="45"/>
  <c r="BC17" i="56"/>
  <c r="AP118" i="57"/>
  <c r="M54" i="53"/>
  <c r="U54" i="53"/>
  <c r="Q21" i="53"/>
  <c r="AU21" i="53"/>
  <c r="AP255" i="75"/>
  <c r="AD255" i="75"/>
  <c r="AD114" i="32"/>
  <c r="M89" i="32"/>
  <c r="AK123" i="45"/>
  <c r="M77" i="56"/>
  <c r="BC77" i="56"/>
  <c r="O123" i="57"/>
  <c r="BA111" i="57"/>
  <c r="Y125" i="56"/>
  <c r="AH162" i="57"/>
  <c r="BG116" i="53"/>
  <c r="BF92" i="32"/>
  <c r="AU164" i="44"/>
  <c r="AH164" i="44"/>
  <c r="AY164" i="44"/>
  <c r="AH119" i="45"/>
  <c r="U141" i="32"/>
  <c r="AU141" i="32"/>
  <c r="AD156" i="57"/>
  <c r="AY156" i="44"/>
  <c r="BG56" i="32"/>
  <c r="AP158" i="75"/>
  <c r="U158" i="75"/>
  <c r="AY151" i="57"/>
  <c r="U106" i="45"/>
  <c r="U64" i="32"/>
  <c r="AH64" i="53"/>
  <c r="M64" i="53"/>
  <c r="AD64" i="53"/>
  <c r="BC60" i="75"/>
  <c r="M15" i="57"/>
  <c r="AU15" i="44"/>
  <c r="AD15" i="44"/>
  <c r="AQ15" i="44" s="1"/>
  <c r="U26" i="57"/>
  <c r="AD26" i="57"/>
  <c r="U103" i="58"/>
  <c r="AC123" i="45"/>
  <c r="AT111" i="57"/>
  <c r="AW92" i="56"/>
  <c r="U82" i="32"/>
  <c r="AI92" i="53"/>
  <c r="AK117" i="45"/>
  <c r="AH124" i="45"/>
  <c r="M114" i="57"/>
  <c r="Q82" i="32"/>
  <c r="AU133" i="45"/>
  <c r="AP164" i="57"/>
  <c r="BG300" i="75"/>
  <c r="AU300" i="75"/>
  <c r="AH139" i="32"/>
  <c r="U112" i="58"/>
  <c r="AD152" i="56"/>
  <c r="AD128" i="58"/>
  <c r="Y112" i="53"/>
  <c r="Q75" i="45"/>
  <c r="AU81" i="58"/>
  <c r="BG124" i="53"/>
  <c r="Q85" i="32"/>
  <c r="AP112" i="53"/>
  <c r="AH85" i="32"/>
  <c r="BG128" i="58"/>
  <c r="Q112" i="58"/>
  <c r="BC112" i="58"/>
  <c r="AG111" i="58"/>
  <c r="AU152" i="32"/>
  <c r="AY152" i="32"/>
  <c r="AU115" i="53"/>
  <c r="BC115" i="53"/>
  <c r="AH152" i="56"/>
  <c r="U152" i="56"/>
  <c r="BG152" i="56"/>
  <c r="BG144" i="75"/>
  <c r="AY144" i="75"/>
  <c r="AL144" i="75"/>
  <c r="Y82" i="44"/>
  <c r="AL82" i="44"/>
  <c r="M112" i="58"/>
  <c r="BG97" i="32"/>
  <c r="AL124" i="53"/>
  <c r="AP96" i="45"/>
  <c r="U152" i="32"/>
  <c r="Y96" i="45"/>
  <c r="AA92" i="45"/>
  <c r="AJ80" i="32"/>
  <c r="BC152" i="53"/>
  <c r="Y130" i="32"/>
  <c r="Y81" i="45"/>
  <c r="Q81" i="58"/>
  <c r="AP81" i="58"/>
  <c r="AW92" i="32"/>
  <c r="Y19" i="58"/>
  <c r="AH52" i="45"/>
  <c r="U52" i="45"/>
  <c r="Y275" i="75"/>
  <c r="AP275" i="75"/>
  <c r="Y170" i="75"/>
  <c r="AY17" i="75"/>
  <c r="BG101" i="56"/>
  <c r="AP132" i="57"/>
  <c r="BG132" i="57"/>
  <c r="AU132" i="57"/>
  <c r="Q132" i="57"/>
  <c r="AD134" i="53"/>
  <c r="AP116" i="56"/>
  <c r="AU152" i="57"/>
  <c r="M152" i="57"/>
  <c r="BG112" i="57"/>
  <c r="AX111" i="57"/>
  <c r="BG79" i="45"/>
  <c r="AH79" i="45"/>
  <c r="AH161" i="53"/>
  <c r="U125" i="44"/>
  <c r="Y68" i="45"/>
  <c r="BG68" i="45"/>
  <c r="Q68" i="32"/>
  <c r="AH113" i="58"/>
  <c r="AR111" i="57"/>
  <c r="O117" i="58"/>
  <c r="AP77" i="32"/>
  <c r="AD77" i="56"/>
  <c r="BG137" i="58"/>
  <c r="AY137" i="58"/>
  <c r="Q137" i="58"/>
  <c r="P123" i="45"/>
  <c r="Q100" i="57"/>
  <c r="AU152" i="44"/>
  <c r="M101" i="57"/>
  <c r="J92" i="32"/>
  <c r="AL101" i="53"/>
  <c r="U100" i="57"/>
  <c r="BC103" i="56"/>
  <c r="Y101" i="57"/>
  <c r="Q34" i="53"/>
  <c r="AY34" i="53"/>
  <c r="M103" i="56"/>
  <c r="AD103" i="56"/>
  <c r="AU79" i="32"/>
  <c r="BC152" i="44"/>
  <c r="AD131" i="56"/>
  <c r="AP34" i="53"/>
  <c r="K111" i="57"/>
  <c r="AY93" i="56"/>
  <c r="Q101" i="53"/>
  <c r="Y101" i="53"/>
  <c r="AY101" i="57"/>
  <c r="AU101" i="57"/>
  <c r="AP121" i="45"/>
  <c r="AL152" i="44"/>
  <c r="BG19" i="56"/>
  <c r="U19" i="56"/>
  <c r="Y19" i="56"/>
  <c r="BG149" i="32"/>
  <c r="AD31" i="45"/>
  <c r="Y91" i="44"/>
  <c r="AH102" i="56"/>
  <c r="BC122" i="53"/>
  <c r="U164" i="32"/>
  <c r="Q163" i="53"/>
  <c r="AY122" i="57"/>
  <c r="AP130" i="58"/>
  <c r="AD83" i="53"/>
  <c r="P160" i="56"/>
  <c r="AP89" i="45"/>
  <c r="BC137" i="45"/>
  <c r="M137" i="45"/>
  <c r="AP22" i="53"/>
  <c r="AH22" i="53"/>
  <c r="M22" i="53"/>
  <c r="BG19" i="32"/>
  <c r="AD101" i="75"/>
  <c r="AH101" i="75"/>
  <c r="AP128" i="57"/>
  <c r="AU128" i="57"/>
  <c r="AL128" i="57"/>
  <c r="AL94" i="45"/>
  <c r="AY94" i="45"/>
  <c r="Q102" i="56"/>
  <c r="AY83" i="56"/>
  <c r="AP161" i="56"/>
  <c r="BC163" i="53"/>
  <c r="M163" i="53"/>
  <c r="AL120" i="45"/>
  <c r="BC153" i="45"/>
  <c r="AL109" i="75"/>
  <c r="Y109" i="75"/>
  <c r="M109" i="75"/>
  <c r="AU109" i="75"/>
  <c r="BH109" i="75" s="1"/>
  <c r="Q144" i="58"/>
  <c r="BG63" i="58"/>
  <c r="AL63" i="58"/>
  <c r="AH63" i="58"/>
  <c r="BC63" i="58"/>
  <c r="U122" i="53"/>
  <c r="AU22" i="44"/>
  <c r="Q22" i="44"/>
  <c r="AU158" i="57"/>
  <c r="M158" i="57"/>
  <c r="BC158" i="57"/>
  <c r="BG102" i="56"/>
  <c r="R123" i="44"/>
  <c r="BG62" i="75"/>
  <c r="X80" i="56"/>
  <c r="BC78" i="57"/>
  <c r="Q95" i="58"/>
  <c r="BG121" i="44"/>
  <c r="AH93" i="32"/>
  <c r="AP121" i="44"/>
  <c r="BG95" i="58"/>
  <c r="Y95" i="58"/>
  <c r="BF92" i="58"/>
  <c r="BG163" i="44"/>
  <c r="M163" i="44"/>
  <c r="BC162" i="57"/>
  <c r="Q93" i="32"/>
  <c r="AD156" i="58"/>
  <c r="AL156" i="58"/>
  <c r="BG156" i="58"/>
  <c r="M84" i="44"/>
  <c r="AY84" i="44"/>
  <c r="AU134" i="45"/>
  <c r="BG134" i="45"/>
  <c r="AY141" i="75"/>
  <c r="Y88" i="56"/>
  <c r="Y125" i="44"/>
  <c r="AU84" i="45"/>
  <c r="U131" i="57"/>
  <c r="BC161" i="44"/>
  <c r="AD122" i="32"/>
  <c r="Q131" i="58"/>
  <c r="U162" i="53"/>
  <c r="AD163" i="75"/>
  <c r="AU20" i="44"/>
  <c r="AS117" i="32"/>
  <c r="AT111" i="45"/>
  <c r="AX111" i="56"/>
  <c r="AV80" i="45"/>
  <c r="AV123" i="32"/>
  <c r="AX129" i="53"/>
  <c r="U113" i="56"/>
  <c r="Y93" i="44"/>
  <c r="AZ86" i="58"/>
  <c r="AE111" i="57"/>
  <c r="BD86" i="56"/>
  <c r="AP113" i="32"/>
  <c r="N176" i="57"/>
  <c r="AZ210" i="53"/>
  <c r="BG201" i="57"/>
  <c r="BG200" i="57" s="1"/>
  <c r="AZ200" i="56"/>
  <c r="O98" i="56"/>
  <c r="R30" i="56"/>
  <c r="K148" i="75"/>
  <c r="T98" i="44"/>
  <c r="BC133" i="32"/>
  <c r="AW86" i="57"/>
  <c r="AY88" i="53"/>
  <c r="AI80" i="57"/>
  <c r="AA86" i="45"/>
  <c r="V74" i="44"/>
  <c r="AU77" i="44"/>
  <c r="AL122" i="32"/>
  <c r="V86" i="53"/>
  <c r="AD26" i="32"/>
  <c r="AE210" i="32"/>
  <c r="AH211" i="32"/>
  <c r="AH210" i="32" s="1"/>
  <c r="AY163" i="75"/>
  <c r="AP91" i="53"/>
  <c r="U20" i="44"/>
  <c r="AU139" i="75"/>
  <c r="M274" i="75"/>
  <c r="BE86" i="56"/>
  <c r="AD88" i="58"/>
  <c r="K204" i="44"/>
  <c r="AN98" i="56"/>
  <c r="S80" i="44"/>
  <c r="AE160" i="56"/>
  <c r="BC114" i="58"/>
  <c r="M119" i="57"/>
  <c r="J86" i="56"/>
  <c r="R129" i="58"/>
  <c r="AO80" i="45"/>
  <c r="AB111" i="32"/>
  <c r="AB148" i="44"/>
  <c r="AV111" i="58"/>
  <c r="BG89" i="45"/>
  <c r="M126" i="58"/>
  <c r="Y97" i="44"/>
  <c r="AH84" i="44"/>
  <c r="O80" i="32"/>
  <c r="BG151" i="75"/>
  <c r="BA86" i="32"/>
  <c r="AP193" i="75"/>
  <c r="AE30" i="32"/>
  <c r="BG52" i="44"/>
  <c r="AU62" i="45"/>
  <c r="AN74" i="44"/>
  <c r="AI18" i="53"/>
  <c r="AB117" i="58"/>
  <c r="BG257" i="75"/>
  <c r="AM123" i="56"/>
  <c r="AI111" i="75"/>
  <c r="AP96" i="44"/>
  <c r="AX123" i="56"/>
  <c r="U96" i="58"/>
  <c r="N111" i="58"/>
  <c r="AU161" i="58"/>
  <c r="BG96" i="53"/>
  <c r="AL97" i="53"/>
  <c r="U85" i="53"/>
  <c r="AH96" i="44"/>
  <c r="AH116" i="58"/>
  <c r="AO74" i="56"/>
  <c r="AD34" i="32"/>
  <c r="BC125" i="57"/>
  <c r="AU100" i="53"/>
  <c r="AY133" i="45"/>
  <c r="Z187" i="44"/>
  <c r="AL287" i="75"/>
  <c r="AU19" i="58"/>
  <c r="Q158" i="32"/>
  <c r="Y149" i="56"/>
  <c r="M114" i="53"/>
  <c r="BG84" i="53"/>
  <c r="Y84" i="53"/>
  <c r="AX123" i="44"/>
  <c r="W123" i="44"/>
  <c r="AL34" i="45"/>
  <c r="V30" i="45"/>
  <c r="AD34" i="45"/>
  <c r="M34" i="45"/>
  <c r="AL121" i="45"/>
  <c r="AH121" i="45"/>
  <c r="Q125" i="45"/>
  <c r="M125" i="32"/>
  <c r="Y125" i="32"/>
  <c r="P123" i="32"/>
  <c r="U272" i="75"/>
  <c r="M271" i="75"/>
  <c r="AL141" i="32"/>
  <c r="AY114" i="32"/>
  <c r="BA111" i="32"/>
  <c r="Q120" i="57"/>
  <c r="AU91" i="56"/>
  <c r="M122" i="44"/>
  <c r="BG207" i="45"/>
  <c r="AD207" i="45"/>
  <c r="AV86" i="45"/>
  <c r="AH144" i="45"/>
  <c r="AP120" i="57"/>
  <c r="AU153" i="53"/>
  <c r="AN204" i="44"/>
  <c r="AN197" i="44" s="1"/>
  <c r="AG273" i="75"/>
  <c r="AX148" i="56"/>
  <c r="P98" i="75"/>
  <c r="AH16" i="44"/>
  <c r="AK98" i="53"/>
  <c r="AO98" i="53"/>
  <c r="AJ98" i="58"/>
  <c r="AC160" i="57"/>
  <c r="AJ160" i="57"/>
  <c r="AO160" i="58"/>
  <c r="J148" i="32"/>
  <c r="AX98" i="32"/>
  <c r="AY212" i="75"/>
  <c r="AY151" i="58"/>
  <c r="AL151" i="58"/>
  <c r="AN74" i="45"/>
  <c r="Q151" i="75"/>
  <c r="V129" i="53"/>
  <c r="BG268" i="75"/>
  <c r="AP23" i="58"/>
  <c r="AN74" i="53"/>
  <c r="U132" i="32"/>
  <c r="AX298" i="75"/>
  <c r="AI123" i="57"/>
  <c r="AU264" i="75"/>
  <c r="BG118" i="57"/>
  <c r="BC139" i="75"/>
  <c r="AY54" i="53"/>
  <c r="AP158" i="32"/>
  <c r="BD80" i="32"/>
  <c r="AP152" i="45"/>
  <c r="AD84" i="44"/>
  <c r="U114" i="58"/>
  <c r="BC118" i="57"/>
  <c r="AN111" i="57"/>
  <c r="BB111" i="53"/>
  <c r="AY122" i="44"/>
  <c r="BG164" i="57"/>
  <c r="AL113" i="44"/>
  <c r="BG119" i="45"/>
  <c r="Q201" i="32"/>
  <c r="Q200" i="32" s="1"/>
  <c r="BG201" i="32"/>
  <c r="BG200" i="32" s="1"/>
  <c r="AP156" i="57"/>
  <c r="BF111" i="44"/>
  <c r="Q15" i="58"/>
  <c r="AU15" i="58"/>
  <c r="BG15" i="57"/>
  <c r="AP26" i="57"/>
  <c r="AY141" i="32"/>
  <c r="AY152" i="45"/>
  <c r="AS111" i="57"/>
  <c r="AP79" i="53"/>
  <c r="AY96" i="56"/>
  <c r="AH103" i="58"/>
  <c r="M114" i="32"/>
  <c r="U89" i="32"/>
  <c r="U103" i="53"/>
  <c r="AO86" i="53"/>
  <c r="Q114" i="57"/>
  <c r="AU89" i="44"/>
  <c r="BB117" i="45"/>
  <c r="AY300" i="75"/>
  <c r="AL97" i="32"/>
  <c r="S111" i="53"/>
  <c r="AP120" i="45"/>
  <c r="AH81" i="45"/>
  <c r="Q152" i="53"/>
  <c r="BF123" i="53"/>
  <c r="BC87" i="56"/>
  <c r="AD103" i="45"/>
  <c r="AY152" i="53"/>
  <c r="L123" i="58"/>
  <c r="AD139" i="32"/>
  <c r="AP139" i="32"/>
  <c r="BA111" i="53"/>
  <c r="M112" i="53"/>
  <c r="BC75" i="45"/>
  <c r="Y152" i="32"/>
  <c r="Q152" i="32"/>
  <c r="AP152" i="56"/>
  <c r="AD144" i="75"/>
  <c r="Q82" i="44"/>
  <c r="T86" i="32"/>
  <c r="X117" i="45"/>
  <c r="M85" i="32"/>
  <c r="AL75" i="45"/>
  <c r="AP152" i="53"/>
  <c r="U85" i="32"/>
  <c r="M96" i="45"/>
  <c r="AW123" i="53"/>
  <c r="Q124" i="53"/>
  <c r="AD124" i="53"/>
  <c r="M124" i="53"/>
  <c r="AP124" i="53"/>
  <c r="AZ117" i="45"/>
  <c r="Q96" i="44"/>
  <c r="AX129" i="32"/>
  <c r="AU211" i="56"/>
  <c r="AU210" i="56" s="1"/>
  <c r="AU101" i="56"/>
  <c r="Q116" i="56"/>
  <c r="AU112" i="32"/>
  <c r="AA111" i="32"/>
  <c r="AG111" i="32"/>
  <c r="M112" i="32"/>
  <c r="AM111" i="57"/>
  <c r="R111" i="57"/>
  <c r="AH196" i="75"/>
  <c r="M79" i="45"/>
  <c r="Y161" i="53"/>
  <c r="AU161" i="53"/>
  <c r="P123" i="44"/>
  <c r="BC68" i="45"/>
  <c r="AP68" i="32"/>
  <c r="S111" i="58"/>
  <c r="AL77" i="56"/>
  <c r="M79" i="32"/>
  <c r="AL103" i="56"/>
  <c r="AE129" i="56"/>
  <c r="U131" i="56"/>
  <c r="J111" i="57"/>
  <c r="AH34" i="53"/>
  <c r="AS129" i="56"/>
  <c r="AY103" i="56"/>
  <c r="AP103" i="56"/>
  <c r="AY100" i="57"/>
  <c r="AL100" i="57"/>
  <c r="BC101" i="53"/>
  <c r="AL34" i="53"/>
  <c r="AL84" i="53"/>
  <c r="R92" i="32"/>
  <c r="AP114" i="53"/>
  <c r="Q116" i="57"/>
  <c r="Y116" i="57"/>
  <c r="M93" i="56"/>
  <c r="BG101" i="53"/>
  <c r="AX111" i="53"/>
  <c r="AD101" i="53"/>
  <c r="AH101" i="57"/>
  <c r="T80" i="53"/>
  <c r="L117" i="45"/>
  <c r="AP125" i="45"/>
  <c r="AD152" i="44"/>
  <c r="U152" i="44"/>
  <c r="AL271" i="75"/>
  <c r="AY19" i="56"/>
  <c r="M19" i="56"/>
  <c r="AH149" i="32"/>
  <c r="BG161" i="32"/>
  <c r="BG75" i="45"/>
  <c r="AH94" i="45"/>
  <c r="Q161" i="56"/>
  <c r="AO111" i="53"/>
  <c r="BG152" i="45"/>
  <c r="Y207" i="56"/>
  <c r="AH207" i="56"/>
  <c r="BC207" i="56"/>
  <c r="AC111" i="32"/>
  <c r="AU113" i="32"/>
  <c r="AU91" i="44"/>
  <c r="AP91" i="44"/>
  <c r="AH91" i="44"/>
  <c r="AP137" i="45"/>
  <c r="AU137" i="45"/>
  <c r="U22" i="53"/>
  <c r="AU22" i="53"/>
  <c r="AL101" i="75"/>
  <c r="U164" i="45"/>
  <c r="BC126" i="58"/>
  <c r="AY126" i="58"/>
  <c r="AF92" i="45"/>
  <c r="BC94" i="45"/>
  <c r="BG128" i="57"/>
  <c r="M94" i="45"/>
  <c r="Y163" i="53"/>
  <c r="AH122" i="57"/>
  <c r="AD130" i="58"/>
  <c r="AH83" i="53"/>
  <c r="AH89" i="32"/>
  <c r="M82" i="45"/>
  <c r="AD23" i="53"/>
  <c r="U109" i="75"/>
  <c r="AP144" i="58"/>
  <c r="AY144" i="58"/>
  <c r="U144" i="58"/>
  <c r="Y118" i="57"/>
  <c r="AP122" i="53"/>
  <c r="AP22" i="44"/>
  <c r="AY158" i="57"/>
  <c r="Y158" i="57"/>
  <c r="Y62" i="75"/>
  <c r="BC83" i="56"/>
  <c r="Q78" i="57"/>
  <c r="AL78" i="57"/>
  <c r="S92" i="58"/>
  <c r="U95" i="58"/>
  <c r="K92" i="57"/>
  <c r="AH163" i="32"/>
  <c r="Q84" i="44"/>
  <c r="BC134" i="45"/>
  <c r="AP151" i="56"/>
  <c r="Y151" i="56"/>
  <c r="AY156" i="58"/>
  <c r="AP156" i="58"/>
  <c r="BC156" i="58"/>
  <c r="AK117" i="44"/>
  <c r="AY121" i="44"/>
  <c r="AY134" i="45"/>
  <c r="AJ117" i="44"/>
  <c r="AL153" i="53"/>
  <c r="Y93" i="57"/>
  <c r="Y79" i="53"/>
  <c r="Y33" i="32"/>
  <c r="U153" i="58"/>
  <c r="AL113" i="53"/>
  <c r="AD153" i="45"/>
  <c r="AU93" i="57"/>
  <c r="AU82" i="57"/>
  <c r="Y153" i="58"/>
  <c r="S117" i="45"/>
  <c r="AC111" i="75"/>
  <c r="BG21" i="56"/>
  <c r="AK92" i="57"/>
  <c r="BC294" i="75"/>
  <c r="AY89" i="56"/>
  <c r="BF111" i="32"/>
  <c r="AH126" i="58"/>
  <c r="AS111" i="44"/>
  <c r="AL294" i="75"/>
  <c r="Q81" i="44"/>
  <c r="BG89" i="58"/>
  <c r="AY116" i="44"/>
  <c r="K111" i="44"/>
  <c r="AL81" i="32"/>
  <c r="AE80" i="32"/>
  <c r="AD81" i="32"/>
  <c r="BC89" i="32"/>
  <c r="AP130" i="75"/>
  <c r="AU78" i="53"/>
  <c r="R80" i="56"/>
  <c r="Q165" i="44"/>
  <c r="AG92" i="57"/>
  <c r="BG59" i="75"/>
  <c r="BG100" i="32"/>
  <c r="BD117" i="58"/>
  <c r="N117" i="58"/>
  <c r="AO111" i="44"/>
  <c r="M89" i="57"/>
  <c r="AD81" i="44"/>
  <c r="AL82" i="45"/>
  <c r="AY138" i="44"/>
  <c r="BG274" i="75"/>
  <c r="Q274" i="75"/>
  <c r="AV18" i="56"/>
  <c r="M20" i="75"/>
  <c r="AY20" i="75"/>
  <c r="AH207" i="44"/>
  <c r="M103" i="45"/>
  <c r="M100" i="32"/>
  <c r="AU100" i="45"/>
  <c r="AV80" i="53"/>
  <c r="AW86" i="32"/>
  <c r="BC87" i="32"/>
  <c r="Y87" i="56"/>
  <c r="Q207" i="44"/>
  <c r="AG117" i="44"/>
  <c r="Y127" i="58"/>
  <c r="BC115" i="32"/>
  <c r="AR111" i="32"/>
  <c r="Q22" i="45"/>
  <c r="Q94" i="44"/>
  <c r="AP100" i="58"/>
  <c r="AD93" i="53"/>
  <c r="AZ30" i="45"/>
  <c r="X117" i="44"/>
  <c r="AY124" i="44"/>
  <c r="T123" i="56"/>
  <c r="AY90" i="58"/>
  <c r="AL100" i="44"/>
  <c r="AP100" i="53"/>
  <c r="AY127" i="56"/>
  <c r="BA123" i="32"/>
  <c r="AP93" i="53"/>
  <c r="P80" i="53"/>
  <c r="U19" i="58"/>
  <c r="N267" i="75"/>
  <c r="AH58" i="58"/>
  <c r="BC51" i="57"/>
  <c r="AL60" i="75"/>
  <c r="AL15" i="58"/>
  <c r="U15" i="57"/>
  <c r="BC15" i="44"/>
  <c r="Q26" i="57"/>
  <c r="Q141" i="75"/>
  <c r="Y153" i="45"/>
  <c r="BF117" i="45"/>
  <c r="U163" i="32"/>
  <c r="M151" i="56"/>
  <c r="BC89" i="56"/>
  <c r="Q82" i="45"/>
  <c r="BC89" i="58"/>
  <c r="AD128" i="45"/>
  <c r="AH128" i="45"/>
  <c r="U97" i="58"/>
  <c r="BG116" i="44"/>
  <c r="AG111" i="44"/>
  <c r="AY109" i="53"/>
  <c r="BC109" i="53"/>
  <c r="BG109" i="53"/>
  <c r="AU294" i="75"/>
  <c r="Y165" i="75"/>
  <c r="AL119" i="44"/>
  <c r="Y211" i="53"/>
  <c r="Y210" i="53" s="1"/>
  <c r="BG165" i="75"/>
  <c r="AD119" i="57"/>
  <c r="Q81" i="32"/>
  <c r="AL89" i="32"/>
  <c r="BC78" i="53"/>
  <c r="AY165" i="44"/>
  <c r="BG21" i="45"/>
  <c r="AL103" i="57"/>
  <c r="BC274" i="75"/>
  <c r="AU22" i="56"/>
  <c r="M268" i="75"/>
  <c r="AL118" i="44"/>
  <c r="BC34" i="32"/>
  <c r="AH165" i="56"/>
  <c r="M178" i="75"/>
  <c r="AP88" i="53"/>
  <c r="AM86" i="53"/>
  <c r="AU118" i="53"/>
  <c r="AT117" i="53"/>
  <c r="K123" i="53"/>
  <c r="AU114" i="57"/>
  <c r="X129" i="58"/>
  <c r="N111" i="57"/>
  <c r="AP124" i="45"/>
  <c r="J92" i="45"/>
  <c r="N111" i="56"/>
  <c r="AN111" i="53"/>
  <c r="AB111" i="45"/>
  <c r="BC112" i="53"/>
  <c r="J80" i="32"/>
  <c r="M93" i="32"/>
  <c r="AF123" i="45"/>
  <c r="AH112" i="32"/>
  <c r="AY125" i="56"/>
  <c r="AI111" i="44"/>
  <c r="S123" i="44"/>
  <c r="AD84" i="53"/>
  <c r="AL119" i="45"/>
  <c r="M96" i="32"/>
  <c r="AL211" i="56"/>
  <c r="AL210" i="56" s="1"/>
  <c r="BC211" i="56"/>
  <c r="BC210" i="56" s="1"/>
  <c r="BG211" i="56"/>
  <c r="BG210" i="56" s="1"/>
  <c r="BF98" i="56"/>
  <c r="AF98" i="57"/>
  <c r="AG98" i="57"/>
  <c r="W98" i="57"/>
  <c r="AC117" i="32"/>
  <c r="AN176" i="44"/>
  <c r="AK176" i="44"/>
  <c r="R80" i="32"/>
  <c r="BE74" i="32"/>
  <c r="Q91" i="53"/>
  <c r="U118" i="57"/>
  <c r="X80" i="32"/>
  <c r="Y82" i="32"/>
  <c r="AR111" i="58"/>
  <c r="AU112" i="58"/>
  <c r="U97" i="32"/>
  <c r="Z97" i="32" s="1"/>
  <c r="Y85" i="32"/>
  <c r="AN86" i="32"/>
  <c r="Y139" i="32"/>
  <c r="M152" i="32"/>
  <c r="AP152" i="32"/>
  <c r="AU144" i="75"/>
  <c r="U115" i="53"/>
  <c r="AH120" i="45"/>
  <c r="AU82" i="44"/>
  <c r="AU96" i="45"/>
  <c r="Q139" i="32"/>
  <c r="Q96" i="45"/>
  <c r="AY120" i="45"/>
  <c r="U152" i="53"/>
  <c r="AD81" i="45"/>
  <c r="N210" i="56"/>
  <c r="Q211" i="56"/>
  <c r="Q210" i="56" s="1"/>
  <c r="AP211" i="56"/>
  <c r="AP210" i="56" s="1"/>
  <c r="Y211" i="56"/>
  <c r="Y210" i="56" s="1"/>
  <c r="U81" i="58"/>
  <c r="AD81" i="58"/>
  <c r="AD87" i="56"/>
  <c r="AY52" i="45"/>
  <c r="AL52" i="45"/>
  <c r="AU275" i="75"/>
  <c r="AY170" i="75"/>
  <c r="AD101" i="56"/>
  <c r="BC132" i="57"/>
  <c r="BC112" i="57"/>
  <c r="BB111" i="57"/>
  <c r="AA111" i="57"/>
  <c r="AD112" i="57"/>
  <c r="AD79" i="45"/>
  <c r="BG68" i="32"/>
  <c r="AD68" i="32"/>
  <c r="U68" i="32"/>
  <c r="AL113" i="58"/>
  <c r="AC117" i="58"/>
  <c r="AD122" i="58"/>
  <c r="AL137" i="58"/>
  <c r="AD137" i="58"/>
  <c r="AY131" i="56"/>
  <c r="AH103" i="56"/>
  <c r="BC116" i="57"/>
  <c r="BG152" i="44"/>
  <c r="BF80" i="53"/>
  <c r="Q93" i="56"/>
  <c r="N92" i="56"/>
  <c r="Q101" i="57"/>
  <c r="AP19" i="56"/>
  <c r="Q19" i="56"/>
  <c r="N18" i="56"/>
  <c r="Y149" i="32"/>
  <c r="O86" i="44"/>
  <c r="Q91" i="44"/>
  <c r="U91" i="44"/>
  <c r="Q83" i="56"/>
  <c r="AF111" i="53"/>
  <c r="Y75" i="45"/>
  <c r="M207" i="56"/>
  <c r="R117" i="53"/>
  <c r="U118" i="53"/>
  <c r="AL137" i="45"/>
  <c r="Y137" i="45"/>
  <c r="AL22" i="53"/>
  <c r="Q101" i="75"/>
  <c r="AY83" i="44"/>
  <c r="K117" i="57"/>
  <c r="S117" i="57"/>
  <c r="U122" i="57"/>
  <c r="AD109" i="75"/>
  <c r="AH109" i="75"/>
  <c r="AU63" i="58"/>
  <c r="AD63" i="58"/>
  <c r="AU122" i="53"/>
  <c r="AY22" i="44"/>
  <c r="BG22" i="44"/>
  <c r="U158" i="57"/>
  <c r="Q158" i="57"/>
  <c r="AD62" i="75"/>
  <c r="AU62" i="75"/>
  <c r="U83" i="56"/>
  <c r="AU78" i="57"/>
  <c r="AP162" i="57"/>
  <c r="AM160" i="57"/>
  <c r="AJ92" i="32"/>
  <c r="AL93" i="32"/>
  <c r="AT92" i="32"/>
  <c r="BC314" i="75"/>
  <c r="L111" i="58"/>
  <c r="M116" i="58"/>
  <c r="AH96" i="32"/>
  <c r="BC106" i="57"/>
  <c r="AI160" i="44"/>
  <c r="AL163" i="44"/>
  <c r="L123" i="45"/>
  <c r="BE92" i="32"/>
  <c r="BG93" i="32"/>
  <c r="AP17" i="56"/>
  <c r="Q201" i="45"/>
  <c r="Q200" i="45" s="1"/>
  <c r="N200" i="45"/>
  <c r="Q124" i="45"/>
  <c r="O123" i="45"/>
  <c r="AM117" i="53"/>
  <c r="AP120" i="53"/>
  <c r="Q119" i="57"/>
  <c r="P117" i="57"/>
  <c r="K200" i="32"/>
  <c r="M201" i="32"/>
  <c r="M200" i="32" s="1"/>
  <c r="Q156" i="57"/>
  <c r="Y64" i="32"/>
  <c r="Q60" i="75"/>
  <c r="AP15" i="57"/>
  <c r="AU94" i="44"/>
  <c r="AC86" i="45"/>
  <c r="AD87" i="45"/>
  <c r="AQ87" i="45" s="1"/>
  <c r="AP114" i="32"/>
  <c r="U96" i="56"/>
  <c r="Y116" i="53"/>
  <c r="BC164" i="44"/>
  <c r="AU119" i="45"/>
  <c r="AR117" i="45"/>
  <c r="U120" i="45"/>
  <c r="R117" i="45"/>
  <c r="M128" i="58"/>
  <c r="K123" i="58"/>
  <c r="AE111" i="53"/>
  <c r="AH112" i="53"/>
  <c r="AL112" i="58"/>
  <c r="AK111" i="58"/>
  <c r="AH115" i="53"/>
  <c r="T111" i="53"/>
  <c r="Y120" i="45"/>
  <c r="U130" i="32"/>
  <c r="AY211" i="56"/>
  <c r="AY210" i="56" s="1"/>
  <c r="AV210" i="56"/>
  <c r="K210" i="56"/>
  <c r="M211" i="56"/>
  <c r="M210" i="56" s="1"/>
  <c r="AU87" i="56"/>
  <c r="U134" i="53"/>
  <c r="S129" i="53"/>
  <c r="AD116" i="56"/>
  <c r="Q125" i="44"/>
  <c r="M68" i="45"/>
  <c r="AH68" i="32"/>
  <c r="BG113" i="58"/>
  <c r="BE111" i="58"/>
  <c r="AG74" i="32"/>
  <c r="AH77" i="32"/>
  <c r="AD34" i="53"/>
  <c r="AY101" i="53"/>
  <c r="Y100" i="57"/>
  <c r="U103" i="56"/>
  <c r="S123" i="45"/>
  <c r="U125" i="45"/>
  <c r="AD149" i="32"/>
  <c r="AY271" i="75"/>
  <c r="AH113" i="45"/>
  <c r="BD160" i="56"/>
  <c r="Q128" i="58"/>
  <c r="P111" i="58"/>
  <c r="J117" i="53"/>
  <c r="AB200" i="56"/>
  <c r="AD201" i="56"/>
  <c r="AD200" i="56" s="1"/>
  <c r="AY137" i="45"/>
  <c r="BC22" i="53"/>
  <c r="U70" i="75"/>
  <c r="BC119" i="45"/>
  <c r="AY63" i="58"/>
  <c r="BC62" i="75"/>
  <c r="M62" i="75"/>
  <c r="Y83" i="56"/>
  <c r="Q162" i="57"/>
  <c r="U93" i="32"/>
  <c r="O111" i="58"/>
  <c r="AO117" i="57"/>
  <c r="AU115" i="57"/>
  <c r="AL121" i="44"/>
  <c r="BE86" i="45"/>
  <c r="AY112" i="57"/>
  <c r="AE111" i="45"/>
  <c r="AV117" i="44"/>
  <c r="AY97" i="32"/>
  <c r="AU91" i="45"/>
  <c r="U113" i="58"/>
  <c r="J111" i="58"/>
  <c r="AA123" i="57"/>
  <c r="AM160" i="56"/>
  <c r="BA111" i="58"/>
  <c r="BD117" i="45"/>
  <c r="AD96" i="45"/>
  <c r="U211" i="56"/>
  <c r="U210" i="56" s="1"/>
  <c r="N200" i="32"/>
  <c r="O80" i="44"/>
  <c r="K148" i="53"/>
  <c r="AF98" i="75"/>
  <c r="P160" i="57"/>
  <c r="T160" i="57"/>
  <c r="R160" i="57"/>
  <c r="AO160" i="57"/>
  <c r="S160" i="58"/>
  <c r="X160" i="58"/>
  <c r="U77" i="44"/>
  <c r="AZ129" i="45"/>
  <c r="Y23" i="53"/>
  <c r="U23" i="53"/>
  <c r="AT80" i="58"/>
  <c r="BE117" i="45"/>
  <c r="Y134" i="32"/>
  <c r="M153" i="45"/>
  <c r="BC87" i="44"/>
  <c r="J117" i="45"/>
  <c r="O92" i="57"/>
  <c r="Y163" i="32"/>
  <c r="BG163" i="32"/>
  <c r="BE160" i="32"/>
  <c r="M134" i="32"/>
  <c r="Q165" i="45"/>
  <c r="BG72" i="44"/>
  <c r="AT92" i="57"/>
  <c r="AU97" i="57"/>
  <c r="U72" i="44"/>
  <c r="AL151" i="56"/>
  <c r="M89" i="56"/>
  <c r="L86" i="56"/>
  <c r="AT111" i="32"/>
  <c r="Y82" i="45"/>
  <c r="AP164" i="32"/>
  <c r="U97" i="44"/>
  <c r="BF129" i="32"/>
  <c r="AD116" i="44"/>
  <c r="V86" i="58"/>
  <c r="Y89" i="58"/>
  <c r="BC119" i="57"/>
  <c r="O86" i="32"/>
  <c r="Q89" i="32"/>
  <c r="AL152" i="45"/>
  <c r="X160" i="44"/>
  <c r="BE80" i="56"/>
  <c r="AU81" i="44"/>
  <c r="AY100" i="45"/>
  <c r="AS92" i="44"/>
  <c r="AL87" i="56"/>
  <c r="M81" i="44"/>
  <c r="M22" i="56"/>
  <c r="K92" i="58"/>
  <c r="AP100" i="45"/>
  <c r="AL100" i="32"/>
  <c r="AI98" i="32"/>
  <c r="Y100" i="32"/>
  <c r="BD117" i="44"/>
  <c r="AA117" i="44"/>
  <c r="AD119" i="44"/>
  <c r="AD119" i="75"/>
  <c r="Y124" i="44"/>
  <c r="AD93" i="44"/>
  <c r="BG125" i="58"/>
  <c r="BF129" i="53"/>
  <c r="AP196" i="75"/>
  <c r="BF74" i="45"/>
  <c r="AI74" i="45"/>
  <c r="AS74" i="45"/>
  <c r="L74" i="45"/>
  <c r="AA74" i="45"/>
  <c r="BA117" i="53"/>
  <c r="AN74" i="57"/>
  <c r="AJ74" i="57"/>
  <c r="N74" i="57"/>
  <c r="AK74" i="57"/>
  <c r="BE74" i="57"/>
  <c r="AR80" i="45"/>
  <c r="BC263" i="75"/>
  <c r="AG92" i="32"/>
  <c r="M91" i="58"/>
  <c r="M118" i="53"/>
  <c r="M113" i="45"/>
  <c r="X117" i="53"/>
  <c r="AY156" i="32"/>
  <c r="AV18" i="44"/>
  <c r="AL50" i="53"/>
  <c r="U113" i="32"/>
  <c r="AM111" i="56"/>
  <c r="BF111" i="56"/>
  <c r="Q209" i="75"/>
  <c r="AC111" i="56"/>
  <c r="BC109" i="32"/>
  <c r="BA18" i="32"/>
  <c r="AY109" i="56"/>
  <c r="AU23" i="53"/>
  <c r="AP153" i="45"/>
  <c r="AN92" i="57"/>
  <c r="BG82" i="57"/>
  <c r="AU113" i="53"/>
  <c r="BA117" i="45"/>
  <c r="AH112" i="75"/>
  <c r="AB92" i="57"/>
  <c r="AU151" i="56"/>
  <c r="AU103" i="45"/>
  <c r="AS111" i="32"/>
  <c r="BE111" i="32"/>
  <c r="AI80" i="45"/>
  <c r="AD89" i="58"/>
  <c r="BG97" i="44"/>
  <c r="AP126" i="58"/>
  <c r="R123" i="58"/>
  <c r="K86" i="56"/>
  <c r="S111" i="32"/>
  <c r="BD80" i="53"/>
  <c r="X86" i="58"/>
  <c r="AL97" i="44"/>
  <c r="AK92" i="58"/>
  <c r="AL116" i="44"/>
  <c r="Q116" i="44"/>
  <c r="AU66" i="56"/>
  <c r="AN117" i="57"/>
  <c r="AU313" i="75"/>
  <c r="Q152" i="45"/>
  <c r="AI92" i="45"/>
  <c r="AE18" i="45"/>
  <c r="Y58" i="56"/>
  <c r="AY58" i="58"/>
  <c r="BC100" i="32"/>
  <c r="U87" i="32"/>
  <c r="BG82" i="45"/>
  <c r="AD161" i="58"/>
  <c r="AR129" i="56"/>
  <c r="Q127" i="32"/>
  <c r="AL196" i="75"/>
  <c r="V92" i="53"/>
  <c r="AX111" i="58"/>
  <c r="AI92" i="44"/>
  <c r="BC94" i="44"/>
  <c r="BA92" i="58"/>
  <c r="BG134" i="58"/>
  <c r="W111" i="58"/>
  <c r="BA18" i="53"/>
  <c r="BB18" i="53"/>
  <c r="AF80" i="53"/>
  <c r="BC232" i="75"/>
  <c r="AQ195" i="44"/>
  <c r="AD19" i="32"/>
  <c r="BC19" i="32"/>
  <c r="AL19" i="58"/>
  <c r="AL158" i="32"/>
  <c r="BG149" i="56"/>
  <c r="BF123" i="44"/>
  <c r="M128" i="44"/>
  <c r="AH103" i="44"/>
  <c r="AH272" i="75"/>
  <c r="AD272" i="75"/>
  <c r="AU158" i="45"/>
  <c r="BG59" i="53"/>
  <c r="AT18" i="53"/>
  <c r="AH158" i="32"/>
  <c r="AD277" i="75"/>
  <c r="AU109" i="45"/>
  <c r="M26" i="57"/>
  <c r="AT148" i="56"/>
  <c r="K148" i="56"/>
  <c r="AC148" i="56"/>
  <c r="AJ30" i="45"/>
  <c r="AV129" i="56"/>
  <c r="J86" i="32"/>
  <c r="BA86" i="45"/>
  <c r="P129" i="56"/>
  <c r="P117" i="53"/>
  <c r="Y60" i="58"/>
  <c r="AJ86" i="56"/>
  <c r="AU68" i="44"/>
  <c r="O136" i="44"/>
  <c r="X148" i="56"/>
  <c r="AO98" i="56"/>
  <c r="AM98" i="56"/>
  <c r="BA98" i="53"/>
  <c r="AW98" i="53"/>
  <c r="AK160" i="57"/>
  <c r="BF98" i="57"/>
  <c r="BE98" i="57"/>
  <c r="AJ160" i="58"/>
  <c r="P160" i="45"/>
  <c r="AV148" i="53"/>
  <c r="X74" i="45"/>
  <c r="AE74" i="45"/>
  <c r="P74" i="45"/>
  <c r="AG74" i="45"/>
  <c r="AH151" i="53"/>
  <c r="M149" i="57"/>
  <c r="BD92" i="56"/>
  <c r="Y130" i="58"/>
  <c r="BA30" i="45"/>
  <c r="AB117" i="53"/>
  <c r="K117" i="53"/>
  <c r="R74" i="57"/>
  <c r="AS74" i="57"/>
  <c r="AZ74" i="57"/>
  <c r="X129" i="53"/>
  <c r="AP34" i="44"/>
  <c r="AN92" i="32"/>
  <c r="AA92" i="56"/>
  <c r="P92" i="32"/>
  <c r="AU94" i="53"/>
  <c r="BA129" i="45"/>
  <c r="M130" i="57"/>
  <c r="AI160" i="53"/>
  <c r="AA160" i="53"/>
  <c r="AF160" i="53"/>
  <c r="Q163" i="75"/>
  <c r="AH131" i="58"/>
  <c r="K86" i="58"/>
  <c r="AO86" i="58"/>
  <c r="BC91" i="58"/>
  <c r="BG113" i="45"/>
  <c r="U115" i="45"/>
  <c r="AC111" i="44"/>
  <c r="O111" i="56"/>
  <c r="AN117" i="44"/>
  <c r="AL122" i="44"/>
  <c r="Q68" i="44"/>
  <c r="AY68" i="44"/>
  <c r="AH23" i="53"/>
  <c r="AB129" i="57"/>
  <c r="AD93" i="57"/>
  <c r="AP82" i="57"/>
  <c r="AA111" i="53"/>
  <c r="U59" i="44"/>
  <c r="J86" i="44"/>
  <c r="M85" i="58"/>
  <c r="AL93" i="57"/>
  <c r="AY163" i="32"/>
  <c r="AV18" i="32"/>
  <c r="Q79" i="53"/>
  <c r="X111" i="53"/>
  <c r="AP103" i="75"/>
  <c r="T92" i="45"/>
  <c r="U22" i="32"/>
  <c r="U151" i="56"/>
  <c r="AY21" i="45"/>
  <c r="Z100" i="75"/>
  <c r="AY190" i="75"/>
  <c r="M79" i="56"/>
  <c r="AL34" i="32"/>
  <c r="AU34" i="32"/>
  <c r="AY34" i="32"/>
  <c r="S18" i="53"/>
  <c r="AD20" i="58"/>
  <c r="Q119" i="75"/>
  <c r="AH119" i="75"/>
  <c r="BG170" i="75"/>
  <c r="Y196" i="75"/>
  <c r="M196" i="75"/>
  <c r="AH137" i="58"/>
  <c r="AY101" i="75"/>
  <c r="AS148" i="56"/>
  <c r="O148" i="56"/>
  <c r="AX98" i="56"/>
  <c r="AX98" i="75"/>
  <c r="AE98" i="75"/>
  <c r="AC98" i="53"/>
  <c r="AF98" i="53"/>
  <c r="AX98" i="53"/>
  <c r="AE98" i="53"/>
  <c r="AX160" i="57"/>
  <c r="L160" i="57"/>
  <c r="AR160" i="57"/>
  <c r="AZ98" i="44"/>
  <c r="AN98" i="57"/>
  <c r="BC207" i="75"/>
  <c r="P117" i="32"/>
  <c r="AK98" i="32"/>
  <c r="AC80" i="53"/>
  <c r="P80" i="57"/>
  <c r="AK74" i="56"/>
  <c r="T74" i="58"/>
  <c r="BE74" i="45"/>
  <c r="AB74" i="45"/>
  <c r="Y219" i="75"/>
  <c r="W129" i="56"/>
  <c r="BA86" i="56"/>
  <c r="P80" i="58"/>
  <c r="R80" i="58"/>
  <c r="P74" i="57"/>
  <c r="AR74" i="57"/>
  <c r="AG74" i="57"/>
  <c r="R129" i="53"/>
  <c r="AJ80" i="45"/>
  <c r="Y161" i="32"/>
  <c r="AM123" i="57"/>
  <c r="Y131" i="58"/>
  <c r="AS160" i="44"/>
  <c r="AG267" i="75"/>
  <c r="AU149" i="44"/>
  <c r="AY118" i="53"/>
  <c r="BC113" i="45"/>
  <c r="AL113" i="45"/>
  <c r="AB74" i="32"/>
  <c r="AP53" i="58"/>
  <c r="AL53" i="58"/>
  <c r="AU144" i="44"/>
  <c r="AO117" i="44"/>
  <c r="AU120" i="44"/>
  <c r="BC120" i="57"/>
  <c r="AJ111" i="32"/>
  <c r="O111" i="57"/>
  <c r="AR111" i="44"/>
  <c r="BB117" i="44"/>
  <c r="R111" i="44"/>
  <c r="AP109" i="45"/>
  <c r="AD63" i="56"/>
  <c r="AY63" i="75"/>
  <c r="AU185" i="75"/>
  <c r="AY63" i="56"/>
  <c r="U158" i="44"/>
  <c r="BG138" i="44"/>
  <c r="K111" i="32"/>
  <c r="Y115" i="57"/>
  <c r="AD63" i="32"/>
  <c r="AD207" i="57"/>
  <c r="BE18" i="32"/>
  <c r="Q97" i="44"/>
  <c r="AO123" i="45"/>
  <c r="AP97" i="44"/>
  <c r="AN80" i="32"/>
  <c r="AU81" i="32"/>
  <c r="X86" i="32"/>
  <c r="AD152" i="45"/>
  <c r="O92" i="45"/>
  <c r="X80" i="53"/>
  <c r="K86" i="32"/>
  <c r="R92" i="58"/>
  <c r="AO86" i="44"/>
  <c r="BC196" i="75"/>
  <c r="BC70" i="75"/>
  <c r="AD162" i="57"/>
  <c r="AU64" i="32"/>
  <c r="AP190" i="75"/>
  <c r="Y119" i="75"/>
  <c r="M164" i="75"/>
  <c r="AY196" i="75"/>
  <c r="AH22" i="44"/>
  <c r="AP59" i="56"/>
  <c r="BG120" i="58"/>
  <c r="AC111" i="53"/>
  <c r="AH115" i="56"/>
  <c r="N160" i="44"/>
  <c r="BG118" i="45"/>
  <c r="BG82" i="56"/>
  <c r="V176" i="44"/>
  <c r="AD211" i="58"/>
  <c r="AD210" i="58" s="1"/>
  <c r="J80" i="44"/>
  <c r="AR98" i="53"/>
  <c r="P30" i="53"/>
  <c r="W98" i="32"/>
  <c r="R86" i="57"/>
  <c r="M211" i="58"/>
  <c r="M210" i="58" s="1"/>
  <c r="AH89" i="44"/>
  <c r="AM175" i="57"/>
  <c r="AX111" i="32"/>
  <c r="AX160" i="44"/>
  <c r="T92" i="58"/>
  <c r="U84" i="53"/>
  <c r="Q120" i="58"/>
  <c r="AY81" i="53"/>
  <c r="AM123" i="58"/>
  <c r="AX111" i="44"/>
  <c r="AI111" i="58"/>
  <c r="M118" i="45"/>
  <c r="V123" i="32"/>
  <c r="AU97" i="44"/>
  <c r="AY118" i="56"/>
  <c r="AE123" i="45"/>
  <c r="N80" i="32"/>
  <c r="M116" i="57"/>
  <c r="AZ18" i="53"/>
  <c r="BF176" i="44"/>
  <c r="AA176" i="44"/>
  <c r="BC211" i="58"/>
  <c r="BC210" i="58" s="1"/>
  <c r="V210" i="53"/>
  <c r="AT92" i="56"/>
  <c r="O30" i="32"/>
  <c r="K98" i="56"/>
  <c r="AW98" i="75"/>
  <c r="BF98" i="75"/>
  <c r="AV80" i="57"/>
  <c r="AW98" i="57"/>
  <c r="AI98" i="57"/>
  <c r="P98" i="57"/>
  <c r="AZ98" i="57"/>
  <c r="S80" i="56"/>
  <c r="BB86" i="32"/>
  <c r="AM86" i="56"/>
  <c r="BG53" i="53"/>
  <c r="AB111" i="57"/>
  <c r="BE117" i="44"/>
  <c r="BG54" i="56"/>
  <c r="K92" i="56"/>
  <c r="AH190" i="75"/>
  <c r="BC190" i="75"/>
  <c r="BG164" i="75"/>
  <c r="AV111" i="45"/>
  <c r="T117" i="58"/>
  <c r="AO80" i="53"/>
  <c r="AY128" i="44"/>
  <c r="AR176" i="44"/>
  <c r="AD201" i="58"/>
  <c r="AD200" i="58" s="1"/>
  <c r="V175" i="57"/>
  <c r="BB123" i="57"/>
  <c r="AJ160" i="44"/>
  <c r="BF92" i="45"/>
  <c r="U82" i="56"/>
  <c r="N123" i="45"/>
  <c r="AM111" i="53"/>
  <c r="Y113" i="45"/>
  <c r="W176" i="44"/>
  <c r="AY211" i="58"/>
  <c r="AY210" i="58" s="1"/>
  <c r="AL201" i="32"/>
  <c r="AL200" i="32" s="1"/>
  <c r="L67" i="45"/>
  <c r="AG148" i="56"/>
  <c r="BD148" i="56"/>
  <c r="L98" i="57"/>
  <c r="O98" i="57"/>
  <c r="AX98" i="57"/>
  <c r="BB98" i="57"/>
  <c r="S80" i="32"/>
  <c r="AZ80" i="56"/>
  <c r="AJ148" i="58"/>
  <c r="AC92" i="56"/>
  <c r="AR148" i="44"/>
  <c r="N117" i="57"/>
  <c r="AT117" i="57"/>
  <c r="AD89" i="45"/>
  <c r="AP163" i="44"/>
  <c r="AU120" i="53"/>
  <c r="M68" i="32"/>
  <c r="AN160" i="58"/>
  <c r="AF160" i="58"/>
  <c r="AJ117" i="32"/>
  <c r="BG32" i="56"/>
  <c r="P98" i="58"/>
  <c r="U143" i="53"/>
  <c r="AE80" i="53"/>
  <c r="T80" i="32"/>
  <c r="BB160" i="45"/>
  <c r="K80" i="53"/>
  <c r="AZ80" i="32"/>
  <c r="AV74" i="56"/>
  <c r="AZ74" i="56"/>
  <c r="W74" i="58"/>
  <c r="AZ74" i="58"/>
  <c r="M151" i="58"/>
  <c r="AP151" i="58"/>
  <c r="U78" i="32"/>
  <c r="AC74" i="45"/>
  <c r="AO74" i="45"/>
  <c r="W74" i="45"/>
  <c r="BA74" i="45"/>
  <c r="AI148" i="32"/>
  <c r="AU151" i="53"/>
  <c r="M151" i="53"/>
  <c r="BF80" i="45"/>
  <c r="J30" i="45"/>
  <c r="AZ92" i="56"/>
  <c r="AE129" i="32"/>
  <c r="BF86" i="56"/>
  <c r="AX80" i="58"/>
  <c r="AG123" i="44"/>
  <c r="J98" i="58"/>
  <c r="BD98" i="58"/>
  <c r="AW30" i="45"/>
  <c r="AI30" i="45"/>
  <c r="AE86" i="32"/>
  <c r="AF86" i="32"/>
  <c r="AT129" i="32"/>
  <c r="K80" i="58"/>
  <c r="AG80" i="58"/>
  <c r="AJ117" i="53"/>
  <c r="AW129" i="53"/>
  <c r="BE129" i="53"/>
  <c r="W129" i="53"/>
  <c r="AC30" i="32"/>
  <c r="R98" i="32"/>
  <c r="S129" i="45"/>
  <c r="W74" i="32"/>
  <c r="Y64" i="57"/>
  <c r="AP64" i="57"/>
  <c r="AT74" i="44"/>
  <c r="P98" i="32"/>
  <c r="X55" i="75"/>
  <c r="AS148" i="44"/>
  <c r="BC144" i="44"/>
  <c r="AU54" i="32"/>
  <c r="AU207" i="57"/>
  <c r="AL23" i="53"/>
  <c r="AP85" i="58"/>
  <c r="U85" i="58"/>
  <c r="O117" i="45"/>
  <c r="Y118" i="45"/>
  <c r="U87" i="53"/>
  <c r="AP33" i="32"/>
  <c r="J111" i="56"/>
  <c r="K111" i="53"/>
  <c r="Y20" i="56"/>
  <c r="N86" i="44"/>
  <c r="AH93" i="57"/>
  <c r="AP87" i="44"/>
  <c r="AF117" i="45"/>
  <c r="AM117" i="45"/>
  <c r="BA129" i="32"/>
  <c r="Q93" i="57"/>
  <c r="AP93" i="57"/>
  <c r="BB86" i="53"/>
  <c r="AD33" i="32"/>
  <c r="M82" i="57"/>
  <c r="AP163" i="32"/>
  <c r="M153" i="58"/>
  <c r="BG113" i="53"/>
  <c r="K129" i="57"/>
  <c r="AD118" i="45"/>
  <c r="BC93" i="57"/>
  <c r="AU79" i="53"/>
  <c r="U33" i="32"/>
  <c r="AD159" i="58"/>
  <c r="AO92" i="45"/>
  <c r="AK92" i="45"/>
  <c r="BC89" i="75"/>
  <c r="BG190" i="75"/>
  <c r="AE86" i="75"/>
  <c r="AY109" i="44"/>
  <c r="AP294" i="75"/>
  <c r="AU165" i="75"/>
  <c r="AU152" i="75"/>
  <c r="AD165" i="44"/>
  <c r="BC58" i="56"/>
  <c r="M58" i="58"/>
  <c r="AL150" i="45"/>
  <c r="Y150" i="45"/>
  <c r="BC150" i="45"/>
  <c r="AU274" i="75"/>
  <c r="AD138" i="44"/>
  <c r="BG119" i="44"/>
  <c r="BG127" i="58"/>
  <c r="W86" i="58"/>
  <c r="AN86" i="56"/>
  <c r="U116" i="44"/>
  <c r="AP89" i="56"/>
  <c r="AU109" i="53"/>
  <c r="AD274" i="75"/>
  <c r="Y274" i="75"/>
  <c r="U274" i="75"/>
  <c r="Y22" i="56"/>
  <c r="AP22" i="56"/>
  <c r="AP20" i="75"/>
  <c r="AL20" i="75"/>
  <c r="Q89" i="57"/>
  <c r="Y120" i="58"/>
  <c r="W111" i="44"/>
  <c r="BC100" i="45"/>
  <c r="Q100" i="45"/>
  <c r="AP100" i="32"/>
  <c r="AL207" i="44"/>
  <c r="BC207" i="44"/>
  <c r="U103" i="45"/>
  <c r="AX30" i="45"/>
  <c r="AD126" i="56"/>
  <c r="P123" i="56"/>
  <c r="AH94" i="44"/>
  <c r="AP126" i="32"/>
  <c r="AA123" i="32"/>
  <c r="V117" i="44"/>
  <c r="BG118" i="44"/>
  <c r="M133" i="45"/>
  <c r="AF30" i="45"/>
  <c r="U125" i="57"/>
  <c r="AL133" i="45"/>
  <c r="U133" i="53"/>
  <c r="AP33" i="57"/>
  <c r="AL134" i="58"/>
  <c r="BB123" i="44"/>
  <c r="AI123" i="53"/>
  <c r="AS123" i="44"/>
  <c r="AK129" i="53"/>
  <c r="Y259" i="75"/>
  <c r="AB111" i="58"/>
  <c r="AM111" i="58"/>
  <c r="AW111" i="58"/>
  <c r="AL96" i="58"/>
  <c r="AH79" i="44"/>
  <c r="AY232" i="75"/>
  <c r="AY84" i="53"/>
  <c r="AH84" i="53"/>
  <c r="U96" i="32"/>
  <c r="BA92" i="32"/>
  <c r="Q96" i="32"/>
  <c r="AC123" i="44"/>
  <c r="T117" i="45"/>
  <c r="U103" i="44"/>
  <c r="BC54" i="32"/>
  <c r="U59" i="53"/>
  <c r="U21" i="53"/>
  <c r="AY58" i="56"/>
  <c r="AP277" i="75"/>
  <c r="BG64" i="32"/>
  <c r="U60" i="75"/>
  <c r="BC151" i="53"/>
  <c r="U15" i="58"/>
  <c r="BG15" i="44"/>
  <c r="Y26" i="57"/>
  <c r="AH26" i="57"/>
  <c r="AD103" i="53"/>
  <c r="U300" i="75"/>
  <c r="AL300" i="75"/>
  <c r="AP82" i="44"/>
  <c r="AP144" i="75"/>
  <c r="AK86" i="32"/>
  <c r="P86" i="32"/>
  <c r="AY119" i="75"/>
  <c r="O92" i="32"/>
  <c r="Y137" i="58"/>
  <c r="AX160" i="58"/>
  <c r="V30" i="56"/>
  <c r="AV30" i="53"/>
  <c r="AI117" i="56"/>
  <c r="AO160" i="75"/>
  <c r="T98" i="58"/>
  <c r="AU84" i="32"/>
  <c r="BD160" i="45"/>
  <c r="J148" i="58"/>
  <c r="W80" i="32"/>
  <c r="BF80" i="56"/>
  <c r="AS74" i="32"/>
  <c r="AT74" i="56"/>
  <c r="AR74" i="45"/>
  <c r="AX74" i="45"/>
  <c r="AY151" i="53"/>
  <c r="AW80" i="45"/>
  <c r="BF30" i="45"/>
  <c r="AS86" i="45"/>
  <c r="R30" i="45"/>
  <c r="BB92" i="56"/>
  <c r="AG86" i="32"/>
  <c r="AB92" i="56"/>
  <c r="AZ92" i="32"/>
  <c r="M76" i="32"/>
  <c r="Q60" i="58"/>
  <c r="P74" i="44"/>
  <c r="AS86" i="56"/>
  <c r="AR129" i="53"/>
  <c r="K86" i="57"/>
  <c r="AA160" i="44"/>
  <c r="AY158" i="44"/>
  <c r="Y158" i="44"/>
  <c r="Q114" i="75"/>
  <c r="AY68" i="57"/>
  <c r="M209" i="75"/>
  <c r="AH144" i="44"/>
  <c r="AL114" i="75"/>
  <c r="BG139" i="56"/>
  <c r="BD111" i="57"/>
  <c r="AC111" i="57"/>
  <c r="BG153" i="53"/>
  <c r="M144" i="45"/>
  <c r="AU59" i="32"/>
  <c r="AU232" i="75"/>
  <c r="AP19" i="57"/>
  <c r="AU109" i="32"/>
  <c r="W18" i="32"/>
  <c r="BE18" i="56"/>
  <c r="AU112" i="75"/>
  <c r="AP164" i="75"/>
  <c r="AD103" i="75"/>
  <c r="AU159" i="58"/>
  <c r="AP159" i="58"/>
  <c r="U159" i="58"/>
  <c r="U131" i="32"/>
  <c r="Y109" i="53"/>
  <c r="Q109" i="44"/>
  <c r="Q294" i="75"/>
  <c r="Q126" i="58"/>
  <c r="AH66" i="56"/>
  <c r="Q78" i="53"/>
  <c r="AF80" i="32"/>
  <c r="BE86" i="32"/>
  <c r="AH130" i="75"/>
  <c r="AP165" i="44"/>
  <c r="Y59" i="75"/>
  <c r="AL82" i="56"/>
  <c r="AL59" i="75"/>
  <c r="M21" i="45"/>
  <c r="BH194" i="53"/>
  <c r="AQ193" i="57"/>
  <c r="AD21" i="56"/>
  <c r="U22" i="56"/>
  <c r="BG94" i="44"/>
  <c r="T123" i="32"/>
  <c r="Y126" i="32"/>
  <c r="X30" i="56"/>
  <c r="AP89" i="44"/>
  <c r="M93" i="53"/>
  <c r="Y93" i="53"/>
  <c r="T123" i="53"/>
  <c r="AA129" i="56"/>
  <c r="AN123" i="44"/>
  <c r="AR123" i="44"/>
  <c r="AL121" i="57"/>
  <c r="AD190" i="75"/>
  <c r="AH103" i="75"/>
  <c r="BC89" i="44"/>
  <c r="AL232" i="75"/>
  <c r="AU119" i="75"/>
  <c r="U119" i="75"/>
  <c r="AO175" i="53"/>
  <c r="AP118" i="56"/>
  <c r="BC32" i="45"/>
  <c r="AP162" i="56"/>
  <c r="AP161" i="32"/>
  <c r="AL150" i="44"/>
  <c r="AH201" i="45"/>
  <c r="AH200" i="45" s="1"/>
  <c r="AU88" i="53"/>
  <c r="J86" i="53"/>
  <c r="AR175" i="57"/>
  <c r="W176" i="32"/>
  <c r="AO176" i="57"/>
  <c r="X117" i="32"/>
  <c r="AK49" i="53"/>
  <c r="AP23" i="53"/>
  <c r="AL153" i="45"/>
  <c r="M163" i="45"/>
  <c r="AY79" i="53"/>
  <c r="AM129" i="32"/>
  <c r="AK129" i="32"/>
  <c r="AL112" i="75"/>
  <c r="M270" i="75"/>
  <c r="J185" i="24"/>
  <c r="S13" i="63"/>
  <c r="AD115" i="32"/>
  <c r="AH81" i="53"/>
  <c r="AH277" i="75"/>
  <c r="Y96" i="53"/>
  <c r="AP114" i="57"/>
  <c r="AH300" i="75"/>
  <c r="N74" i="58"/>
  <c r="AU78" i="32"/>
  <c r="AL149" i="57"/>
  <c r="K123" i="75"/>
  <c r="AC117" i="44"/>
  <c r="Q122" i="32"/>
  <c r="AD153" i="53"/>
  <c r="S111" i="44"/>
  <c r="M139" i="75"/>
  <c r="BF117" i="44"/>
  <c r="AH120" i="57"/>
  <c r="BB111" i="32"/>
  <c r="M144" i="44"/>
  <c r="U63" i="32"/>
  <c r="Y54" i="53"/>
  <c r="W18" i="56"/>
  <c r="BC21" i="58"/>
  <c r="M190" i="75"/>
  <c r="AL72" i="44"/>
  <c r="U109" i="44"/>
  <c r="AH109" i="44"/>
  <c r="AU319" i="75"/>
  <c r="L111" i="32"/>
  <c r="M130" i="75"/>
  <c r="U21" i="56"/>
  <c r="AU72" i="44"/>
  <c r="BG19" i="57"/>
  <c r="AX267" i="75"/>
  <c r="W92" i="44"/>
  <c r="BB129" i="45"/>
  <c r="Q190" i="75"/>
  <c r="AE74" i="32"/>
  <c r="N74" i="45"/>
  <c r="AV74" i="45"/>
  <c r="AZ74" i="45"/>
  <c r="J74" i="45"/>
  <c r="AJ74" i="45"/>
  <c r="BG15" i="53"/>
  <c r="BB117" i="32"/>
  <c r="AW74" i="32"/>
  <c r="BH194" i="45"/>
  <c r="AP149" i="58"/>
  <c r="AV30" i="45"/>
  <c r="AW86" i="56"/>
  <c r="N86" i="45"/>
  <c r="AS92" i="45"/>
  <c r="AG86" i="57"/>
  <c r="AW98" i="32"/>
  <c r="AB92" i="32"/>
  <c r="AT129" i="45"/>
  <c r="BG62" i="45"/>
  <c r="AH60" i="58"/>
  <c r="AM74" i="44"/>
  <c r="X129" i="32"/>
  <c r="AH23" i="32"/>
  <c r="AE86" i="57"/>
  <c r="BC257" i="75"/>
  <c r="AA18" i="45"/>
  <c r="AH66" i="53"/>
  <c r="AY84" i="75"/>
  <c r="BB86" i="45"/>
  <c r="AJ267" i="75"/>
  <c r="AG117" i="58"/>
  <c r="AS117" i="58"/>
  <c r="BG50" i="53"/>
  <c r="AY19" i="57"/>
  <c r="AV117" i="45"/>
  <c r="AM18" i="32"/>
  <c r="AU87" i="53"/>
  <c r="AZ111" i="75"/>
  <c r="Y164" i="75"/>
  <c r="U103" i="75"/>
  <c r="BG59" i="32"/>
  <c r="BG21" i="58"/>
  <c r="BG54" i="32"/>
  <c r="AP97" i="57"/>
  <c r="AD35" i="53"/>
  <c r="AL22" i="32"/>
  <c r="AM92" i="45"/>
  <c r="AL119" i="75"/>
  <c r="U257" i="75"/>
  <c r="BC106" i="45"/>
  <c r="Y81" i="44"/>
  <c r="AO80" i="44"/>
  <c r="Q103" i="45"/>
  <c r="AY103" i="45"/>
  <c r="BC82" i="45"/>
  <c r="AY119" i="44"/>
  <c r="AU119" i="44"/>
  <c r="U89" i="57"/>
  <c r="AU127" i="58"/>
  <c r="AU97" i="58"/>
  <c r="BG131" i="32"/>
  <c r="BH131" i="32" s="1"/>
  <c r="AU116" i="44"/>
  <c r="M109" i="44"/>
  <c r="Y109" i="44"/>
  <c r="AY294" i="75"/>
  <c r="U294" i="75"/>
  <c r="Y294" i="75"/>
  <c r="N86" i="56"/>
  <c r="M128" i="45"/>
  <c r="BG128" i="45"/>
  <c r="Y126" i="58"/>
  <c r="Y97" i="58"/>
  <c r="M116" i="44"/>
  <c r="BG66" i="56"/>
  <c r="Q66" i="56"/>
  <c r="BE117" i="57"/>
  <c r="AL119" i="57"/>
  <c r="Y313" i="75"/>
  <c r="Q313" i="75"/>
  <c r="Q144" i="32"/>
  <c r="AH144" i="32"/>
  <c r="M144" i="32"/>
  <c r="Q152" i="75"/>
  <c r="BG152" i="75"/>
  <c r="Z189" i="58"/>
  <c r="AA86" i="32"/>
  <c r="AL130" i="75"/>
  <c r="AH152" i="45"/>
  <c r="Y152" i="45"/>
  <c r="BE92" i="45"/>
  <c r="AZ160" i="44"/>
  <c r="Q59" i="75"/>
  <c r="V18" i="45"/>
  <c r="AU21" i="45"/>
  <c r="Z193" i="57"/>
  <c r="AL87" i="32"/>
  <c r="AP119" i="75"/>
  <c r="AD164" i="75"/>
  <c r="AO123" i="53"/>
  <c r="AI123" i="56"/>
  <c r="W61" i="56"/>
  <c r="AK30" i="32"/>
  <c r="S148" i="56"/>
  <c r="P98" i="56"/>
  <c r="T98" i="75"/>
  <c r="BE80" i="44"/>
  <c r="AE80" i="57"/>
  <c r="S98" i="53"/>
  <c r="AE160" i="57"/>
  <c r="L98" i="45"/>
  <c r="AB98" i="57"/>
  <c r="S160" i="75"/>
  <c r="K98" i="32"/>
  <c r="AY85" i="53"/>
  <c r="AM80" i="56"/>
  <c r="V80" i="56"/>
  <c r="Y162" i="56"/>
  <c r="AW160" i="56"/>
  <c r="BB74" i="56"/>
  <c r="AI148" i="53"/>
  <c r="AX148" i="53"/>
  <c r="AT74" i="45"/>
  <c r="BB74" i="45"/>
  <c r="BA148" i="32"/>
  <c r="Q151" i="53"/>
  <c r="U149" i="58"/>
  <c r="AH219" i="75"/>
  <c r="M219" i="75"/>
  <c r="O30" i="45"/>
  <c r="AR98" i="58"/>
  <c r="AO86" i="32"/>
  <c r="AO86" i="57"/>
  <c r="J86" i="57"/>
  <c r="AZ129" i="53"/>
  <c r="AI92" i="32"/>
  <c r="X92" i="53"/>
  <c r="AW129" i="45"/>
  <c r="L18" i="32"/>
  <c r="AD106" i="44"/>
  <c r="AQ131" i="75"/>
  <c r="J123" i="58"/>
  <c r="W74" i="44"/>
  <c r="AS18" i="53"/>
  <c r="P18" i="53"/>
  <c r="AH149" i="53"/>
  <c r="R18" i="53"/>
  <c r="BD160" i="44"/>
  <c r="BE18" i="45"/>
  <c r="BD74" i="44"/>
  <c r="R267" i="75"/>
  <c r="S74" i="32"/>
  <c r="AA80" i="58"/>
  <c r="P117" i="45"/>
  <c r="AW117" i="45"/>
  <c r="AT111" i="53"/>
  <c r="K18" i="56"/>
  <c r="AK18" i="56"/>
  <c r="AH79" i="53"/>
  <c r="Z196" i="45"/>
  <c r="BC165" i="45"/>
  <c r="Q72" i="45"/>
  <c r="AH59" i="32"/>
  <c r="Q54" i="32"/>
  <c r="Q159" i="58"/>
  <c r="BC159" i="58"/>
  <c r="AH159" i="58"/>
  <c r="M319" i="75"/>
  <c r="AN92" i="45"/>
  <c r="M119" i="75"/>
  <c r="Y21" i="56"/>
  <c r="AL21" i="56"/>
  <c r="BC58" i="58"/>
  <c r="AH22" i="45"/>
  <c r="AO123" i="56"/>
  <c r="AP161" i="58"/>
  <c r="AL93" i="53"/>
  <c r="BE30" i="57"/>
  <c r="Q125" i="57"/>
  <c r="BC90" i="58"/>
  <c r="AU83" i="44"/>
  <c r="U124" i="44"/>
  <c r="BC127" i="53"/>
  <c r="BC213" i="53"/>
  <c r="BC212" i="53" s="1"/>
  <c r="AH213" i="53"/>
  <c r="AH212" i="53" s="1"/>
  <c r="U150" i="45"/>
  <c r="Q150" i="45"/>
  <c r="AU97" i="53"/>
  <c r="BE123" i="56"/>
  <c r="AG123" i="56"/>
  <c r="M94" i="44"/>
  <c r="BG126" i="32"/>
  <c r="U161" i="58"/>
  <c r="AV86" i="44"/>
  <c r="AK86" i="44"/>
  <c r="AH118" i="44"/>
  <c r="Y133" i="45"/>
  <c r="BG34" i="58"/>
  <c r="AP90" i="58"/>
  <c r="AP86" i="58" s="1"/>
  <c r="BE123" i="58"/>
  <c r="L86" i="58"/>
  <c r="U127" i="32"/>
  <c r="U100" i="53"/>
  <c r="AL100" i="53"/>
  <c r="BB98" i="53"/>
  <c r="K98" i="53"/>
  <c r="U100" i="44"/>
  <c r="AL181" i="75"/>
  <c r="AY181" i="75"/>
  <c r="AW180" i="75"/>
  <c r="AH134" i="56"/>
  <c r="AY134" i="56"/>
  <c r="M100" i="56"/>
  <c r="U100" i="56"/>
  <c r="AU100" i="56"/>
  <c r="Q100" i="56"/>
  <c r="AH77" i="53"/>
  <c r="BB80" i="58"/>
  <c r="T123" i="58"/>
  <c r="S92" i="44"/>
  <c r="AB92" i="44"/>
  <c r="BC93" i="44"/>
  <c r="AJ117" i="57"/>
  <c r="N123" i="53"/>
  <c r="Y127" i="32"/>
  <c r="Q134" i="56"/>
  <c r="BE92" i="44"/>
  <c r="AD125" i="58"/>
  <c r="AH33" i="57"/>
  <c r="AP133" i="53"/>
  <c r="AY100" i="56"/>
  <c r="BC134" i="58"/>
  <c r="AU161" i="45"/>
  <c r="AY125" i="58"/>
  <c r="AU125" i="58"/>
  <c r="AT123" i="58"/>
  <c r="AL161" i="45"/>
  <c r="Y127" i="53"/>
  <c r="P123" i="53"/>
  <c r="X123" i="56"/>
  <c r="AT123" i="56"/>
  <c r="AY33" i="57"/>
  <c r="R80" i="44"/>
  <c r="AH83" i="44"/>
  <c r="BG83" i="44"/>
  <c r="AH127" i="32"/>
  <c r="AK123" i="32"/>
  <c r="AD127" i="32"/>
  <c r="M90" i="58"/>
  <c r="AH90" i="58"/>
  <c r="Y90" i="58"/>
  <c r="Y121" i="57"/>
  <c r="AU121" i="57"/>
  <c r="BG133" i="53"/>
  <c r="Y133" i="53"/>
  <c r="AQ187" i="56"/>
  <c r="U164" i="75"/>
  <c r="BG188" i="75"/>
  <c r="BC115" i="75"/>
  <c r="AY290" i="75"/>
  <c r="Q59" i="56"/>
  <c r="M149" i="56"/>
  <c r="AH50" i="53"/>
  <c r="Q144" i="57"/>
  <c r="AP97" i="53"/>
  <c r="AH96" i="53"/>
  <c r="AU96" i="53"/>
  <c r="AT92" i="44"/>
  <c r="AH96" i="58"/>
  <c r="AT111" i="58"/>
  <c r="BC79" i="56"/>
  <c r="AZ123" i="32"/>
  <c r="Q34" i="32"/>
  <c r="BC79" i="44"/>
  <c r="AD79" i="44"/>
  <c r="BF129" i="45"/>
  <c r="AC160" i="56"/>
  <c r="BC96" i="53"/>
  <c r="BH194" i="57"/>
  <c r="AP20" i="58"/>
  <c r="Y79" i="44"/>
  <c r="AO111" i="58"/>
  <c r="AW18" i="53"/>
  <c r="Q232" i="75"/>
  <c r="AH72" i="45"/>
  <c r="BC156" i="44"/>
  <c r="AL19" i="32"/>
  <c r="J18" i="32"/>
  <c r="Q19" i="58"/>
  <c r="BG158" i="32"/>
  <c r="U149" i="56"/>
  <c r="Z191" i="32"/>
  <c r="AC30" i="45"/>
  <c r="AU106" i="57"/>
  <c r="BC272" i="75"/>
  <c r="BG272" i="75"/>
  <c r="T267" i="75"/>
  <c r="AP272" i="75"/>
  <c r="BC271" i="75"/>
  <c r="BG96" i="58"/>
  <c r="AD114" i="58"/>
  <c r="AD162" i="56"/>
  <c r="AX92" i="32"/>
  <c r="Y207" i="45"/>
  <c r="AD188" i="75"/>
  <c r="AY89" i="45"/>
  <c r="AL158" i="45"/>
  <c r="AP158" i="45"/>
  <c r="AH158" i="45"/>
  <c r="BG17" i="56"/>
  <c r="U17" i="56"/>
  <c r="AY17" i="56"/>
  <c r="Q54" i="53"/>
  <c r="AY59" i="53"/>
  <c r="Y59" i="53"/>
  <c r="AU59" i="53"/>
  <c r="AL21" i="53"/>
  <c r="AD21" i="53"/>
  <c r="AY21" i="53"/>
  <c r="AP58" i="56"/>
  <c r="M58" i="56"/>
  <c r="AD58" i="58"/>
  <c r="AL207" i="45"/>
  <c r="M88" i="58"/>
  <c r="M86" i="58" s="1"/>
  <c r="M91" i="56"/>
  <c r="M116" i="53"/>
  <c r="AS92" i="32"/>
  <c r="Y277" i="75"/>
  <c r="BG277" i="75"/>
  <c r="Y139" i="75"/>
  <c r="AL156" i="57"/>
  <c r="AY156" i="57"/>
  <c r="Q56" i="32"/>
  <c r="U56" i="32"/>
  <c r="AH56" i="32"/>
  <c r="Q158" i="75"/>
  <c r="AH158" i="75"/>
  <c r="AD106" i="45"/>
  <c r="AY106" i="45"/>
  <c r="AH106" i="45"/>
  <c r="AD213" i="53"/>
  <c r="AD212" i="53" s="1"/>
  <c r="AP150" i="45"/>
  <c r="AB123" i="56"/>
  <c r="W123" i="56"/>
  <c r="BG125" i="57"/>
  <c r="BC161" i="58"/>
  <c r="AG30" i="45"/>
  <c r="U89" i="44"/>
  <c r="Q118" i="44"/>
  <c r="U133" i="45"/>
  <c r="AW92" i="53"/>
  <c r="AY34" i="58"/>
  <c r="BH34" i="58" s="1"/>
  <c r="AD90" i="58"/>
  <c r="U134" i="58"/>
  <c r="Y100" i="53"/>
  <c r="BB129" i="57"/>
  <c r="Q161" i="45"/>
  <c r="X98" i="53"/>
  <c r="AD100" i="44"/>
  <c r="AD181" i="75"/>
  <c r="AP181" i="75"/>
  <c r="M181" i="75"/>
  <c r="AL134" i="56"/>
  <c r="U134" i="56"/>
  <c r="AY134" i="58"/>
  <c r="AS80" i="58"/>
  <c r="Q124" i="44"/>
  <c r="AH124" i="44"/>
  <c r="AA123" i="58"/>
  <c r="AK123" i="58"/>
  <c r="P92" i="44"/>
  <c r="AP93" i="44"/>
  <c r="AW92" i="44"/>
  <c r="BB123" i="56"/>
  <c r="AV123" i="53"/>
  <c r="Y134" i="58"/>
  <c r="AL93" i="44"/>
  <c r="AI98" i="44"/>
  <c r="AH127" i="56"/>
  <c r="AR129" i="58"/>
  <c r="AF80" i="44"/>
  <c r="Y161" i="45"/>
  <c r="U161" i="45"/>
  <c r="AK160" i="45"/>
  <c r="O123" i="53"/>
  <c r="S123" i="56"/>
  <c r="R123" i="56"/>
  <c r="BG33" i="57"/>
  <c r="AZ80" i="44"/>
  <c r="AU90" i="58"/>
  <c r="AB117" i="57"/>
  <c r="BC121" i="57"/>
  <c r="BG121" i="57"/>
  <c r="AU133" i="53"/>
  <c r="AE129" i="53"/>
  <c r="U190" i="75"/>
  <c r="AU190" i="75"/>
  <c r="M72" i="45"/>
  <c r="AL164" i="75"/>
  <c r="AY164" i="75"/>
  <c r="AP188" i="75"/>
  <c r="BC290" i="75"/>
  <c r="Y59" i="56"/>
  <c r="AP149" i="56"/>
  <c r="Y97" i="53"/>
  <c r="M96" i="53"/>
  <c r="U96" i="44"/>
  <c r="AZ123" i="56"/>
  <c r="AX92" i="44"/>
  <c r="W92" i="58"/>
  <c r="AY116" i="58"/>
  <c r="AS111" i="58"/>
  <c r="AB74" i="56"/>
  <c r="Q126" i="32"/>
  <c r="AP34" i="32"/>
  <c r="AU79" i="44"/>
  <c r="U79" i="44"/>
  <c r="W160" i="56"/>
  <c r="AL96" i="53"/>
  <c r="Q97" i="53"/>
  <c r="BB111" i="58"/>
  <c r="AA80" i="56"/>
  <c r="AY20" i="57"/>
  <c r="AU126" i="56"/>
  <c r="BC96" i="58"/>
  <c r="R111" i="58"/>
  <c r="AL79" i="56"/>
  <c r="BG79" i="56"/>
  <c r="AH34" i="32"/>
  <c r="BC20" i="58"/>
  <c r="AZ111" i="58"/>
  <c r="AH20" i="53"/>
  <c r="AB18" i="53"/>
  <c r="Y20" i="58"/>
  <c r="BD18" i="58"/>
  <c r="Q20" i="58"/>
  <c r="Z96" i="75"/>
  <c r="AQ187" i="57"/>
  <c r="BH187" i="53"/>
  <c r="AY59" i="32"/>
  <c r="AH290" i="75"/>
  <c r="AY165" i="45"/>
  <c r="U165" i="45"/>
  <c r="AL56" i="75"/>
  <c r="Q182" i="75"/>
  <c r="Y182" i="75"/>
  <c r="U149" i="53"/>
  <c r="Q156" i="44"/>
  <c r="AU287" i="75"/>
  <c r="AY287" i="75"/>
  <c r="BC287" i="75"/>
  <c r="M287" i="75"/>
  <c r="T18" i="32"/>
  <c r="AM18" i="58"/>
  <c r="BG19" i="58"/>
  <c r="Y158" i="32"/>
  <c r="M158" i="32"/>
  <c r="BC158" i="32"/>
  <c r="AH70" i="75"/>
  <c r="AD70" i="75"/>
  <c r="AY70" i="75"/>
  <c r="AZ111" i="53"/>
  <c r="BE80" i="53"/>
  <c r="AE92" i="32"/>
  <c r="Y128" i="44"/>
  <c r="AP128" i="44"/>
  <c r="Y34" i="45"/>
  <c r="AI117" i="45"/>
  <c r="Q121" i="45"/>
  <c r="Y103" i="44"/>
  <c r="M125" i="45"/>
  <c r="AV123" i="45"/>
  <c r="AN123" i="32"/>
  <c r="X123" i="32"/>
  <c r="AQ189" i="58"/>
  <c r="M54" i="32"/>
  <c r="Y272" i="75"/>
  <c r="M272" i="75"/>
  <c r="AY272" i="75"/>
  <c r="Q271" i="75"/>
  <c r="BG271" i="75"/>
  <c r="AU271" i="75"/>
  <c r="AU64" i="57"/>
  <c r="M64" i="57"/>
  <c r="AD56" i="32"/>
  <c r="Q17" i="56"/>
  <c r="AL89" i="45"/>
  <c r="BC114" i="32"/>
  <c r="M77" i="32"/>
  <c r="AY89" i="32"/>
  <c r="AU84" i="44"/>
  <c r="AF92" i="58"/>
  <c r="U124" i="45"/>
  <c r="AU114" i="58"/>
  <c r="M114" i="58"/>
  <c r="AM117" i="57"/>
  <c r="O117" i="57"/>
  <c r="BC114" i="57"/>
  <c r="BD123" i="56"/>
  <c r="AL125" i="56"/>
  <c r="AH91" i="56"/>
  <c r="AH96" i="56"/>
  <c r="AU162" i="57"/>
  <c r="U116" i="53"/>
  <c r="BC116" i="53"/>
  <c r="AH164" i="57"/>
  <c r="J111" i="44"/>
  <c r="Q113" i="44"/>
  <c r="AP119" i="45"/>
  <c r="Y119" i="45"/>
  <c r="Q207" i="45"/>
  <c r="AH207" i="45"/>
  <c r="M207" i="45"/>
  <c r="AU144" i="32"/>
  <c r="Q89" i="45"/>
  <c r="BC89" i="45"/>
  <c r="AH63" i="56"/>
  <c r="AL138" i="44"/>
  <c r="BC158" i="45"/>
  <c r="M158" i="45"/>
  <c r="AD158" i="45"/>
  <c r="BG158" i="45"/>
  <c r="U158" i="45"/>
  <c r="AH17" i="56"/>
  <c r="Y17" i="56"/>
  <c r="U120" i="44"/>
  <c r="AU54" i="53"/>
  <c r="AL54" i="53"/>
  <c r="AP59" i="53"/>
  <c r="AH59" i="53"/>
  <c r="BC59" i="53"/>
  <c r="BC21" i="53"/>
  <c r="AH21" i="53"/>
  <c r="BG58" i="56"/>
  <c r="U58" i="56"/>
  <c r="Y58" i="58"/>
  <c r="U58" i="58"/>
  <c r="AL255" i="75"/>
  <c r="AU255" i="75"/>
  <c r="BC141" i="32"/>
  <c r="M89" i="45"/>
  <c r="AU103" i="58"/>
  <c r="AR80" i="32"/>
  <c r="BC97" i="53"/>
  <c r="AU88" i="58"/>
  <c r="BD86" i="58"/>
  <c r="AL84" i="44"/>
  <c r="AX92" i="58"/>
  <c r="AD163" i="44"/>
  <c r="AD124" i="45"/>
  <c r="BE74" i="56"/>
  <c r="M34" i="32"/>
  <c r="AP139" i="56"/>
  <c r="AI160" i="56"/>
  <c r="AU134" i="57"/>
  <c r="AO74" i="44"/>
  <c r="AY100" i="58"/>
  <c r="U81" i="32"/>
  <c r="AF123" i="56"/>
  <c r="U91" i="56"/>
  <c r="AF86" i="56"/>
  <c r="AA86" i="56"/>
  <c r="BG96" i="56"/>
  <c r="AL120" i="53"/>
  <c r="AL116" i="53"/>
  <c r="AV92" i="32"/>
  <c r="AC92" i="53"/>
  <c r="Y164" i="44"/>
  <c r="Z164" i="44" s="1"/>
  <c r="AD164" i="57"/>
  <c r="U164" i="57"/>
  <c r="AP113" i="44"/>
  <c r="U119" i="57"/>
  <c r="AP201" i="32"/>
  <c r="AP200" i="32" s="1"/>
  <c r="U290" i="75"/>
  <c r="AD141" i="32"/>
  <c r="Y141" i="32"/>
  <c r="AU277" i="75"/>
  <c r="AL165" i="45"/>
  <c r="BG183" i="75"/>
  <c r="M156" i="57"/>
  <c r="Y156" i="57"/>
  <c r="BG156" i="57"/>
  <c r="U156" i="57"/>
  <c r="U156" i="44"/>
  <c r="AD156" i="44"/>
  <c r="AU56" i="32"/>
  <c r="AP56" i="32"/>
  <c r="BC158" i="75"/>
  <c r="AL158" i="75"/>
  <c r="BG158" i="75"/>
  <c r="M106" i="45"/>
  <c r="AU106" i="45"/>
  <c r="AH139" i="56"/>
  <c r="AY82" i="32"/>
  <c r="AU85" i="32"/>
  <c r="BF176" i="53"/>
  <c r="V176" i="53"/>
  <c r="AR176" i="53"/>
  <c r="W176" i="53"/>
  <c r="AV176" i="53"/>
  <c r="AC176" i="53"/>
  <c r="AM176" i="53"/>
  <c r="AX176" i="53"/>
  <c r="AN176" i="53"/>
  <c r="AO176" i="53"/>
  <c r="AA176" i="53"/>
  <c r="AU169" i="75"/>
  <c r="AI18" i="44"/>
  <c r="BC112" i="75"/>
  <c r="U20" i="56"/>
  <c r="R18" i="56"/>
  <c r="AJ111" i="75"/>
  <c r="X212" i="44"/>
  <c r="Y213" i="44"/>
  <c r="Y212" i="44" s="1"/>
  <c r="AG210" i="57"/>
  <c r="AH211" i="57"/>
  <c r="AH210" i="57" s="1"/>
  <c r="Y85" i="58"/>
  <c r="BC276" i="75"/>
  <c r="AU164" i="75"/>
  <c r="AY188" i="75"/>
  <c r="Q126" i="56"/>
  <c r="AA123" i="56"/>
  <c r="AR117" i="44"/>
  <c r="AH32" i="45"/>
  <c r="AW98" i="56"/>
  <c r="S86" i="53"/>
  <c r="U113" i="44"/>
  <c r="L176" i="53"/>
  <c r="Y113" i="53"/>
  <c r="BD80" i="44"/>
  <c r="J98" i="53"/>
  <c r="AL109" i="45"/>
  <c r="AD185" i="75"/>
  <c r="AP68" i="56"/>
  <c r="BG115" i="75"/>
  <c r="M50" i="53"/>
  <c r="AH126" i="56"/>
  <c r="AY165" i="56"/>
  <c r="P210" i="58"/>
  <c r="Q211" i="58"/>
  <c r="AH149" i="56"/>
  <c r="BG106" i="57"/>
  <c r="O123" i="32"/>
  <c r="Y232" i="75"/>
  <c r="AP54" i="53"/>
  <c r="AD58" i="56"/>
  <c r="AW200" i="32"/>
  <c r="AY201" i="32"/>
  <c r="AY200" i="32" s="1"/>
  <c r="BC56" i="32"/>
  <c r="AY96" i="58"/>
  <c r="Q116" i="58"/>
  <c r="BC126" i="32"/>
  <c r="S160" i="45"/>
  <c r="AH31" i="45"/>
  <c r="AP120" i="44"/>
  <c r="AU116" i="58"/>
  <c r="T117" i="57"/>
  <c r="Y113" i="44"/>
  <c r="AE123" i="56"/>
  <c r="BG93" i="44"/>
  <c r="AE123" i="53"/>
  <c r="AY93" i="32"/>
  <c r="N92" i="53"/>
  <c r="AT86" i="58"/>
  <c r="Q127" i="53"/>
  <c r="L111" i="53"/>
  <c r="AU115" i="44"/>
  <c r="N111" i="53"/>
  <c r="V117" i="45"/>
  <c r="U127" i="56"/>
  <c r="Q125" i="32"/>
  <c r="AK111" i="57"/>
  <c r="BF117" i="53"/>
  <c r="AK123" i="56"/>
  <c r="AD113" i="53"/>
  <c r="Q87" i="44"/>
  <c r="V123" i="53"/>
  <c r="AB111" i="56"/>
  <c r="AV160" i="56"/>
  <c r="M113" i="53"/>
  <c r="AE18" i="53"/>
  <c r="AL133" i="53"/>
  <c r="V18" i="58"/>
  <c r="BD176" i="53"/>
  <c r="AW176" i="53"/>
  <c r="BG133" i="45"/>
  <c r="J210" i="58"/>
  <c r="AM200" i="32"/>
  <c r="AA212" i="53"/>
  <c r="P80" i="44"/>
  <c r="AH35" i="57"/>
  <c r="AS123" i="32"/>
  <c r="AH62" i="45"/>
  <c r="AD52" i="58"/>
  <c r="AY149" i="53"/>
  <c r="O86" i="45"/>
  <c r="Q91" i="45"/>
  <c r="AW210" i="32"/>
  <c r="AY211" i="32"/>
  <c r="AY210" i="32" s="1"/>
  <c r="AL106" i="45"/>
  <c r="AW80" i="53"/>
  <c r="S86" i="58"/>
  <c r="AF92" i="44"/>
  <c r="AE117" i="44"/>
  <c r="AG123" i="58"/>
  <c r="AY144" i="32"/>
  <c r="AH81" i="32"/>
  <c r="AA80" i="32"/>
  <c r="AT160" i="44"/>
  <c r="AU165" i="44"/>
  <c r="L160" i="44"/>
  <c r="J80" i="56"/>
  <c r="AT80" i="56"/>
  <c r="AU82" i="56"/>
  <c r="W80" i="56"/>
  <c r="AM86" i="58"/>
  <c r="AM123" i="32"/>
  <c r="AE92" i="58"/>
  <c r="X176" i="53"/>
  <c r="AY213" i="53"/>
  <c r="AY212" i="53" s="1"/>
  <c r="BD98" i="53"/>
  <c r="AP158" i="44"/>
  <c r="AO200" i="56"/>
  <c r="AP201" i="56"/>
  <c r="AP200" i="56" s="1"/>
  <c r="BF117" i="57"/>
  <c r="AY268" i="75"/>
  <c r="AR212" i="53"/>
  <c r="AU213" i="53"/>
  <c r="AU212" i="53" s="1"/>
  <c r="AU127" i="56"/>
  <c r="M134" i="56"/>
  <c r="AL125" i="58"/>
  <c r="AH133" i="53"/>
  <c r="AP50" i="53"/>
  <c r="BF210" i="58"/>
  <c r="BG211" i="58"/>
  <c r="BG210" i="58" s="1"/>
  <c r="BC149" i="56"/>
  <c r="AO160" i="56"/>
  <c r="BC207" i="45"/>
  <c r="AL17" i="56"/>
  <c r="M59" i="53"/>
  <c r="AP21" i="53"/>
  <c r="AN18" i="53"/>
  <c r="M21" i="53"/>
  <c r="AY277" i="75"/>
  <c r="AY109" i="45"/>
  <c r="BC156" i="57"/>
  <c r="AH156" i="44"/>
  <c r="Y56" i="32"/>
  <c r="Y127" i="56"/>
  <c r="T111" i="32"/>
  <c r="AH113" i="56"/>
  <c r="P111" i="44"/>
  <c r="N148" i="45"/>
  <c r="N117" i="45"/>
  <c r="M96" i="58"/>
  <c r="AZ160" i="58"/>
  <c r="AG86" i="58"/>
  <c r="BF111" i="53"/>
  <c r="AB123" i="45"/>
  <c r="BG77" i="56"/>
  <c r="BC114" i="53"/>
  <c r="X74" i="56"/>
  <c r="M113" i="32"/>
  <c r="AW123" i="57"/>
  <c r="AP122" i="44"/>
  <c r="AG117" i="53"/>
  <c r="AP125" i="32"/>
  <c r="V18" i="56"/>
  <c r="O176" i="53"/>
  <c r="N176" i="53"/>
  <c r="AU211" i="58"/>
  <c r="M201" i="56"/>
  <c r="M200" i="56" s="1"/>
  <c r="Y201" i="32"/>
  <c r="Y200" i="32" s="1"/>
  <c r="AZ212" i="53"/>
  <c r="U213" i="53"/>
  <c r="U212" i="53" s="1"/>
  <c r="AX273" i="75"/>
  <c r="AG61" i="56"/>
  <c r="AD35" i="32"/>
  <c r="T192" i="75"/>
  <c r="S98" i="56"/>
  <c r="AB98" i="56"/>
  <c r="AG98" i="56"/>
  <c r="N30" i="57"/>
  <c r="O98" i="58"/>
  <c r="R98" i="44"/>
  <c r="AC123" i="58"/>
  <c r="T123" i="57"/>
  <c r="AH82" i="75"/>
  <c r="BA129" i="53"/>
  <c r="X123" i="58"/>
  <c r="U130" i="57"/>
  <c r="BA160" i="45"/>
  <c r="AL72" i="45"/>
  <c r="P18" i="58"/>
  <c r="AE18" i="58"/>
  <c r="BH195" i="58"/>
  <c r="AP211" i="58"/>
  <c r="AP210" i="58" s="1"/>
  <c r="AM210" i="58"/>
  <c r="AY178" i="75"/>
  <c r="AL178" i="75"/>
  <c r="M20" i="53"/>
  <c r="K18" i="53"/>
  <c r="U20" i="58"/>
  <c r="AY20" i="58"/>
  <c r="U232" i="75"/>
  <c r="M156" i="44"/>
  <c r="AU19" i="32"/>
  <c r="Y19" i="32"/>
  <c r="U19" i="32"/>
  <c r="AY19" i="32"/>
  <c r="M70" i="75"/>
  <c r="AU70" i="75"/>
  <c r="BC50" i="53"/>
  <c r="AP34" i="45"/>
  <c r="BC103" i="44"/>
  <c r="AF123" i="32"/>
  <c r="W123" i="32"/>
  <c r="AH271" i="75"/>
  <c r="L123" i="56"/>
  <c r="AY158" i="45"/>
  <c r="Y158" i="45"/>
  <c r="AD17" i="56"/>
  <c r="AH54" i="53"/>
  <c r="Q59" i="53"/>
  <c r="Y21" i="53"/>
  <c r="T18" i="58"/>
  <c r="AH255" i="75"/>
  <c r="Y255" i="75"/>
  <c r="U255" i="75"/>
  <c r="AE200" i="32"/>
  <c r="AH201" i="32"/>
  <c r="AH200" i="32" s="1"/>
  <c r="AD290" i="75"/>
  <c r="AP141" i="32"/>
  <c r="BC277" i="75"/>
  <c r="U277" i="75"/>
  <c r="AH156" i="57"/>
  <c r="AL56" i="32"/>
  <c r="M158" i="75"/>
  <c r="AD158" i="75"/>
  <c r="AG67" i="56"/>
  <c r="BB273" i="75"/>
  <c r="L273" i="75"/>
  <c r="X273" i="75"/>
  <c r="BB61" i="32"/>
  <c r="AK148" i="56"/>
  <c r="P148" i="56"/>
  <c r="AO148" i="56"/>
  <c r="AI80" i="44"/>
  <c r="AT80" i="44"/>
  <c r="L80" i="44"/>
  <c r="P98" i="45"/>
  <c r="AB160" i="58"/>
  <c r="AG74" i="56"/>
  <c r="L74" i="58"/>
  <c r="O148" i="57"/>
  <c r="AC98" i="44"/>
  <c r="U53" i="75"/>
  <c r="K92" i="32"/>
  <c r="AR129" i="45"/>
  <c r="T129" i="45"/>
  <c r="AL52" i="44"/>
  <c r="AD69" i="56"/>
  <c r="AZ86" i="53"/>
  <c r="BA92" i="57"/>
  <c r="P267" i="75"/>
  <c r="O267" i="75"/>
  <c r="Q122" i="58"/>
  <c r="BC16" i="57"/>
  <c r="AL19" i="44"/>
  <c r="AY21" i="32"/>
  <c r="J111" i="75"/>
  <c r="S18" i="56"/>
  <c r="AC18" i="53"/>
  <c r="AD21" i="75"/>
  <c r="AH276" i="75"/>
  <c r="M59" i="32"/>
  <c r="Y54" i="32"/>
  <c r="AU58" i="56"/>
  <c r="AL58" i="58"/>
  <c r="AQ96" i="75"/>
  <c r="M59" i="56"/>
  <c r="T61" i="56"/>
  <c r="X98" i="56"/>
  <c r="T98" i="56"/>
  <c r="W98" i="56"/>
  <c r="L98" i="56"/>
  <c r="BF80" i="44"/>
  <c r="V148" i="53"/>
  <c r="J98" i="75"/>
  <c r="AR98" i="75"/>
  <c r="X98" i="75"/>
  <c r="AJ30" i="57"/>
  <c r="V148" i="75"/>
  <c r="T98" i="53"/>
  <c r="AB160" i="57"/>
  <c r="AT160" i="57"/>
  <c r="AI160" i="57"/>
  <c r="AG160" i="57"/>
  <c r="AS160" i="57"/>
  <c r="AJ98" i="44"/>
  <c r="X98" i="44"/>
  <c r="AA98" i="44"/>
  <c r="AC160" i="58"/>
  <c r="BD160" i="58"/>
  <c r="AU32" i="56"/>
  <c r="AS98" i="58"/>
  <c r="W98" i="58"/>
  <c r="AW129" i="58"/>
  <c r="BE30" i="45"/>
  <c r="S129" i="56"/>
  <c r="W86" i="32"/>
  <c r="AO123" i="44"/>
  <c r="AF123" i="44"/>
  <c r="AM86" i="44"/>
  <c r="AA98" i="58"/>
  <c r="AG98" i="58"/>
  <c r="AX92" i="56"/>
  <c r="AO129" i="53"/>
  <c r="BD129" i="53"/>
  <c r="AO92" i="56"/>
  <c r="AA92" i="32"/>
  <c r="AO129" i="45"/>
  <c r="AS129" i="45"/>
  <c r="AC129" i="45"/>
  <c r="AP64" i="58"/>
  <c r="AY64" i="58"/>
  <c r="AH64" i="57"/>
  <c r="S18" i="32"/>
  <c r="AH17" i="53"/>
  <c r="T80" i="58"/>
  <c r="L298" i="75"/>
  <c r="AS298" i="75"/>
  <c r="AB74" i="44"/>
  <c r="AP20" i="57"/>
  <c r="X160" i="53"/>
  <c r="N86" i="53"/>
  <c r="K86" i="45"/>
  <c r="AX86" i="45"/>
  <c r="O160" i="45"/>
  <c r="AI86" i="45"/>
  <c r="AB160" i="44"/>
  <c r="U88" i="58"/>
  <c r="AL88" i="58"/>
  <c r="AP122" i="58"/>
  <c r="Y106" i="45"/>
  <c r="V80" i="53"/>
  <c r="AY128" i="45"/>
  <c r="U152" i="45"/>
  <c r="Z193" i="56"/>
  <c r="AY21" i="56"/>
  <c r="AU58" i="58"/>
  <c r="M150" i="45"/>
  <c r="AE92" i="44"/>
  <c r="AM117" i="58"/>
  <c r="AL89" i="56"/>
  <c r="AD82" i="45"/>
  <c r="Y138" i="44"/>
  <c r="BC22" i="56"/>
  <c r="AY22" i="56"/>
  <c r="AD20" i="75"/>
  <c r="AH82" i="45"/>
  <c r="BF117" i="58"/>
  <c r="AY87" i="32"/>
  <c r="AD103" i="57"/>
  <c r="U119" i="44"/>
  <c r="AL127" i="58"/>
  <c r="M115" i="32"/>
  <c r="J18" i="56"/>
  <c r="AU22" i="45"/>
  <c r="AL22" i="45"/>
  <c r="AY22" i="45"/>
  <c r="AP22" i="45"/>
  <c r="BG22" i="45"/>
  <c r="AU115" i="75"/>
  <c r="BC164" i="75"/>
  <c r="J136" i="44"/>
  <c r="L30" i="44"/>
  <c r="AM148" i="56"/>
  <c r="W148" i="56"/>
  <c r="BA148" i="56"/>
  <c r="N148" i="56"/>
  <c r="AC98" i="56"/>
  <c r="T80" i="44"/>
  <c r="AZ148" i="53"/>
  <c r="AZ98" i="75"/>
  <c r="AT98" i="75"/>
  <c r="M35" i="57"/>
  <c r="K80" i="57"/>
  <c r="AJ98" i="53"/>
  <c r="O98" i="53"/>
  <c r="BA98" i="58"/>
  <c r="AA160" i="57"/>
  <c r="T98" i="45"/>
  <c r="AS98" i="45"/>
  <c r="BB98" i="44"/>
  <c r="AG98" i="44"/>
  <c r="AA98" i="57"/>
  <c r="AE160" i="58"/>
  <c r="AP207" i="75"/>
  <c r="BE160" i="75"/>
  <c r="AO98" i="58"/>
  <c r="AK98" i="58"/>
  <c r="BF80" i="32"/>
  <c r="AG80" i="32"/>
  <c r="BC163" i="58"/>
  <c r="AC129" i="58"/>
  <c r="AN148" i="58"/>
  <c r="AL162" i="56"/>
  <c r="K74" i="32"/>
  <c r="U15" i="53"/>
  <c r="BC78" i="32"/>
  <c r="P98" i="44"/>
  <c r="BB80" i="75"/>
  <c r="AB30" i="45"/>
  <c r="O123" i="44"/>
  <c r="AW98" i="58"/>
  <c r="K129" i="56"/>
  <c r="AM160" i="32"/>
  <c r="W80" i="58"/>
  <c r="N123" i="44"/>
  <c r="AV117" i="53"/>
  <c r="N129" i="53"/>
  <c r="AF129" i="53"/>
  <c r="AD85" i="45"/>
  <c r="W92" i="32"/>
  <c r="AK92" i="32"/>
  <c r="X92" i="32"/>
  <c r="BE180" i="75"/>
  <c r="AM129" i="45"/>
  <c r="K129" i="45"/>
  <c r="AY62" i="45"/>
  <c r="Q62" i="45"/>
  <c r="BC143" i="75"/>
  <c r="Y64" i="58"/>
  <c r="Q64" i="57"/>
  <c r="AD268" i="75"/>
  <c r="V80" i="58"/>
  <c r="M151" i="57"/>
  <c r="AT123" i="57"/>
  <c r="Y165" i="53"/>
  <c r="AU82" i="75"/>
  <c r="AM129" i="53"/>
  <c r="R123" i="57"/>
  <c r="AE123" i="58"/>
  <c r="BC130" i="57"/>
  <c r="BF123" i="57"/>
  <c r="AN18" i="57"/>
  <c r="Y20" i="57"/>
  <c r="BB129" i="58"/>
  <c r="AJ86" i="45"/>
  <c r="AO254" i="75"/>
  <c r="AQ195" i="45"/>
  <c r="BH113" i="75"/>
  <c r="M53" i="58"/>
  <c r="M63" i="45"/>
  <c r="AP109" i="57"/>
  <c r="BB111" i="75"/>
  <c r="AP144" i="45"/>
  <c r="BG144" i="45"/>
  <c r="BC63" i="56"/>
  <c r="AL66" i="57"/>
  <c r="W111" i="75"/>
  <c r="AU54" i="75"/>
  <c r="M68" i="44"/>
  <c r="AP68" i="44"/>
  <c r="AH109" i="58"/>
  <c r="AP63" i="57"/>
  <c r="M68" i="75"/>
  <c r="AH63" i="45"/>
  <c r="M251" i="75"/>
  <c r="BC54" i="53"/>
  <c r="AU21" i="58"/>
  <c r="M232" i="75"/>
  <c r="J18" i="44"/>
  <c r="AB18" i="44"/>
  <c r="AR18" i="44"/>
  <c r="BH195" i="44"/>
  <c r="AT98" i="44"/>
  <c r="AU19" i="57"/>
  <c r="Q109" i="32"/>
  <c r="Y87" i="44"/>
  <c r="AC80" i="58"/>
  <c r="BC163" i="32"/>
  <c r="AU245" i="75"/>
  <c r="Q245" i="75"/>
  <c r="AD245" i="75"/>
  <c r="AN111" i="75"/>
  <c r="AG18" i="56"/>
  <c r="AH51" i="57"/>
  <c r="AY85" i="58"/>
  <c r="AF30" i="56"/>
  <c r="AH82" i="57"/>
  <c r="AW18" i="56"/>
  <c r="S92" i="57"/>
  <c r="AU33" i="32"/>
  <c r="BA111" i="75"/>
  <c r="AX111" i="75"/>
  <c r="AB111" i="75"/>
  <c r="AS111" i="75"/>
  <c r="Q103" i="75"/>
  <c r="Y59" i="32"/>
  <c r="BG58" i="58"/>
  <c r="AU259" i="75"/>
  <c r="AY72" i="45"/>
  <c r="BG53" i="58"/>
  <c r="M188" i="75"/>
  <c r="Q188" i="75"/>
  <c r="Y188" i="75"/>
  <c r="AL188" i="75"/>
  <c r="Q115" i="75"/>
  <c r="Y115" i="75"/>
  <c r="AP290" i="75"/>
  <c r="BG290" i="75"/>
  <c r="AU59" i="56"/>
  <c r="BG59" i="56"/>
  <c r="AL149" i="56"/>
  <c r="AY149" i="56"/>
  <c r="AY50" i="53"/>
  <c r="U178" i="75"/>
  <c r="AL85" i="53"/>
  <c r="M96" i="44"/>
  <c r="Y96" i="58"/>
  <c r="AU96" i="58"/>
  <c r="AU79" i="56"/>
  <c r="AU125" i="57"/>
  <c r="M161" i="58"/>
  <c r="AK80" i="56"/>
  <c r="M79" i="44"/>
  <c r="M89" i="44"/>
  <c r="AP100" i="44"/>
  <c r="U165" i="56"/>
  <c r="AP165" i="56"/>
  <c r="AD165" i="56"/>
  <c r="Y165" i="56"/>
  <c r="Y178" i="75"/>
  <c r="BC20" i="53"/>
  <c r="AC92" i="44"/>
  <c r="AP134" i="56"/>
  <c r="AD79" i="56"/>
  <c r="BB80" i="56"/>
  <c r="AG18" i="53"/>
  <c r="BA80" i="53"/>
  <c r="BC96" i="44"/>
  <c r="AK92" i="44"/>
  <c r="R92" i="44"/>
  <c r="BA123" i="56"/>
  <c r="AY94" i="44"/>
  <c r="AN92" i="58"/>
  <c r="U116" i="58"/>
  <c r="AD126" i="32"/>
  <c r="AP125" i="57"/>
  <c r="O74" i="44"/>
  <c r="U100" i="58"/>
  <c r="AD89" i="44"/>
  <c r="AR92" i="44"/>
  <c r="Y79" i="56"/>
  <c r="AP178" i="75"/>
  <c r="AO18" i="53"/>
  <c r="L18" i="58"/>
  <c r="M20" i="58"/>
  <c r="AZ80" i="53"/>
  <c r="BH100" i="75"/>
  <c r="BH187" i="57"/>
  <c r="Z187" i="53"/>
  <c r="AD232" i="75"/>
  <c r="BG232" i="75"/>
  <c r="AP232" i="75"/>
  <c r="U72" i="45"/>
  <c r="AU290" i="75"/>
  <c r="AL290" i="75"/>
  <c r="U56" i="75"/>
  <c r="Z56" i="75" s="1"/>
  <c r="AO160" i="53"/>
  <c r="AL156" i="44"/>
  <c r="BG156" i="44"/>
  <c r="Y156" i="44"/>
  <c r="AU156" i="44"/>
  <c r="BG287" i="75"/>
  <c r="Y287" i="75"/>
  <c r="Q287" i="75"/>
  <c r="AP287" i="75"/>
  <c r="Q19" i="32"/>
  <c r="AP19" i="58"/>
  <c r="BA18" i="58"/>
  <c r="AH19" i="58"/>
  <c r="M19" i="58"/>
  <c r="AY19" i="58"/>
  <c r="AD158" i="32"/>
  <c r="AY158" i="32"/>
  <c r="U158" i="32"/>
  <c r="AP70" i="75"/>
  <c r="BG70" i="75"/>
  <c r="AL70" i="75"/>
  <c r="Q149" i="56"/>
  <c r="AU149" i="56"/>
  <c r="AU50" i="53"/>
  <c r="BH191" i="32"/>
  <c r="AQ191" i="32"/>
  <c r="BG114" i="53"/>
  <c r="AD96" i="32"/>
  <c r="AV123" i="44"/>
  <c r="BC128" i="44"/>
  <c r="X123" i="44"/>
  <c r="T254" i="75"/>
  <c r="M259" i="75"/>
  <c r="BG34" i="45"/>
  <c r="AU34" i="45"/>
  <c r="AP106" i="57"/>
  <c r="U106" i="57"/>
  <c r="Q106" i="57"/>
  <c r="AY106" i="57"/>
  <c r="M106" i="57"/>
  <c r="AD106" i="57"/>
  <c r="AC117" i="45"/>
  <c r="BG121" i="45"/>
  <c r="Y121" i="45"/>
  <c r="AP103" i="44"/>
  <c r="AY103" i="44"/>
  <c r="BA123" i="45"/>
  <c r="AY125" i="45"/>
  <c r="N123" i="32"/>
  <c r="S123" i="32"/>
  <c r="AD125" i="32"/>
  <c r="BE123" i="32"/>
  <c r="AM136" i="32"/>
  <c r="X136" i="44"/>
  <c r="AP35" i="32"/>
  <c r="AZ148" i="56"/>
  <c r="T148" i="56"/>
  <c r="AJ98" i="56"/>
  <c r="J98" i="56"/>
  <c r="AS98" i="56"/>
  <c r="R98" i="56"/>
  <c r="AK98" i="56"/>
  <c r="AO80" i="57"/>
  <c r="AK80" i="44"/>
  <c r="AO98" i="75"/>
  <c r="AN98" i="75"/>
  <c r="AN98" i="53"/>
  <c r="AI98" i="53"/>
  <c r="N98" i="53"/>
  <c r="V98" i="53"/>
  <c r="P98" i="53"/>
  <c r="BE160" i="57"/>
  <c r="V160" i="57"/>
  <c r="AN160" i="57"/>
  <c r="BF160" i="57"/>
  <c r="S160" i="57"/>
  <c r="BB160" i="57"/>
  <c r="BA98" i="44"/>
  <c r="AK98" i="44"/>
  <c r="O160" i="58"/>
  <c r="AH32" i="56"/>
  <c r="AC98" i="32"/>
  <c r="AC160" i="45"/>
  <c r="BB160" i="56"/>
  <c r="AN80" i="53"/>
  <c r="BC133" i="57"/>
  <c r="T129" i="57"/>
  <c r="AX160" i="56"/>
  <c r="J160" i="56"/>
  <c r="AM74" i="56"/>
  <c r="R74" i="56"/>
  <c r="AJ74" i="44"/>
  <c r="AP17" i="75"/>
  <c r="U15" i="75"/>
  <c r="P92" i="53"/>
  <c r="AA30" i="45"/>
  <c r="BF80" i="58"/>
  <c r="K98" i="58"/>
  <c r="L86" i="57"/>
  <c r="AT129" i="53"/>
  <c r="L129" i="53"/>
  <c r="AK80" i="45"/>
  <c r="AD34" i="44"/>
  <c r="AY76" i="75"/>
  <c r="T92" i="32"/>
  <c r="AG180" i="75"/>
  <c r="AB92" i="53"/>
  <c r="AJ92" i="53"/>
  <c r="Y102" i="45"/>
  <c r="R129" i="45"/>
  <c r="AI129" i="45"/>
  <c r="W129" i="45"/>
  <c r="AV129" i="45"/>
  <c r="AY288" i="75"/>
  <c r="AY143" i="53"/>
  <c r="AJ30" i="58"/>
  <c r="R129" i="32"/>
  <c r="AN80" i="58"/>
  <c r="X80" i="58"/>
  <c r="H74" i="24"/>
  <c r="R74" i="24" s="1"/>
  <c r="BF123" i="58"/>
  <c r="X123" i="57"/>
  <c r="BG197" i="75"/>
  <c r="K123" i="57"/>
  <c r="BA123" i="57"/>
  <c r="AU130" i="57"/>
  <c r="AD20" i="53"/>
  <c r="BF18" i="53"/>
  <c r="BC20" i="57"/>
  <c r="T160" i="45"/>
  <c r="AE267" i="75"/>
  <c r="AC86" i="58"/>
  <c r="BC122" i="58"/>
  <c r="AS86" i="58"/>
  <c r="W117" i="53"/>
  <c r="AN111" i="45"/>
  <c r="X80" i="45"/>
  <c r="M122" i="58"/>
  <c r="AJ111" i="45"/>
  <c r="BC68" i="53"/>
  <c r="R254" i="75"/>
  <c r="BH195" i="45"/>
  <c r="AU19" i="44"/>
  <c r="M109" i="57"/>
  <c r="AY56" i="44"/>
  <c r="M163" i="32"/>
  <c r="AP134" i="32"/>
  <c r="AS18" i="32"/>
  <c r="AP165" i="45"/>
  <c r="AU72" i="45"/>
  <c r="BC72" i="45"/>
  <c r="BF18" i="58"/>
  <c r="AH54" i="32"/>
  <c r="Y19" i="57"/>
  <c r="M97" i="45"/>
  <c r="Y97" i="57"/>
  <c r="BD92" i="57"/>
  <c r="BA80" i="56"/>
  <c r="AD150" i="45"/>
  <c r="AX86" i="58"/>
  <c r="AT86" i="56"/>
  <c r="AK267" i="75"/>
  <c r="BG97" i="53"/>
  <c r="AH97" i="53"/>
  <c r="AW123" i="32"/>
  <c r="AD125" i="57"/>
  <c r="Q161" i="58"/>
  <c r="AL100" i="58"/>
  <c r="AS30" i="45"/>
  <c r="AY89" i="44"/>
  <c r="Y118" i="44"/>
  <c r="AY150" i="45"/>
  <c r="AU150" i="45"/>
  <c r="AY97" i="53"/>
  <c r="AN30" i="45"/>
  <c r="AV123" i="56"/>
  <c r="AM92" i="44"/>
  <c r="Y161" i="58"/>
  <c r="Y89" i="44"/>
  <c r="AT117" i="44"/>
  <c r="AF117" i="44"/>
  <c r="BC93" i="53"/>
  <c r="U34" i="58"/>
  <c r="AH121" i="57"/>
  <c r="AK123" i="44"/>
  <c r="Y100" i="56"/>
  <c r="BC127" i="32"/>
  <c r="BG134" i="56"/>
  <c r="AH134" i="58"/>
  <c r="M125" i="58"/>
  <c r="BG100" i="53"/>
  <c r="AL33" i="57"/>
  <c r="Q100" i="44"/>
  <c r="Q121" i="57"/>
  <c r="AY127" i="53"/>
  <c r="BC83" i="44"/>
  <c r="Y125" i="58"/>
  <c r="Z194" i="57"/>
  <c r="BC100" i="53"/>
  <c r="AD100" i="53"/>
  <c r="M100" i="53"/>
  <c r="M100" i="44"/>
  <c r="BG100" i="44"/>
  <c r="BC181" i="75"/>
  <c r="AH181" i="75"/>
  <c r="U181" i="75"/>
  <c r="Q181" i="75"/>
  <c r="Y181" i="75"/>
  <c r="BG181" i="75"/>
  <c r="AU181" i="75"/>
  <c r="Y134" i="56"/>
  <c r="BC134" i="56"/>
  <c r="AU134" i="58"/>
  <c r="Q134" i="58"/>
  <c r="AL100" i="56"/>
  <c r="BC100" i="56"/>
  <c r="AM123" i="44"/>
  <c r="AB123" i="44"/>
  <c r="BC124" i="44"/>
  <c r="AU124" i="44"/>
  <c r="P123" i="58"/>
  <c r="BB92" i="44"/>
  <c r="T92" i="44"/>
  <c r="AG92" i="44"/>
  <c r="AD121" i="57"/>
  <c r="M124" i="44"/>
  <c r="BG127" i="53"/>
  <c r="BC125" i="58"/>
  <c r="AZ123" i="58"/>
  <c r="AY100" i="44"/>
  <c r="AH125" i="58"/>
  <c r="AY161" i="45"/>
  <c r="BG161" i="45"/>
  <c r="AD127" i="53"/>
  <c r="AD127" i="56"/>
  <c r="Q33" i="57"/>
  <c r="AU33" i="57"/>
  <c r="M33" i="57"/>
  <c r="BB80" i="44"/>
  <c r="AL83" i="44"/>
  <c r="V80" i="44"/>
  <c r="AD83" i="44"/>
  <c r="AX123" i="32"/>
  <c r="M127" i="32"/>
  <c r="AL90" i="58"/>
  <c r="AY121" i="57"/>
  <c r="AP121" i="57"/>
  <c r="AD133" i="53"/>
  <c r="Q133" i="53"/>
  <c r="AD259" i="75"/>
  <c r="AP259" i="75"/>
  <c r="U188" i="75"/>
  <c r="AU188" i="75"/>
  <c r="AD115" i="75"/>
  <c r="AY115" i="75"/>
  <c r="Y290" i="75"/>
  <c r="AH59" i="56"/>
  <c r="AD165" i="45"/>
  <c r="P200" i="58"/>
  <c r="Q201" i="58"/>
  <c r="Q200" i="58" s="1"/>
  <c r="BF111" i="45"/>
  <c r="BG115" i="45"/>
  <c r="U68" i="58"/>
  <c r="U115" i="75"/>
  <c r="M290" i="75"/>
  <c r="AL59" i="56"/>
  <c r="AD59" i="56"/>
  <c r="AD116" i="58"/>
  <c r="BC178" i="75"/>
  <c r="BG182" i="75"/>
  <c r="M19" i="32"/>
  <c r="K18" i="32"/>
  <c r="AY259" i="75"/>
  <c r="AX254" i="75"/>
  <c r="AH106" i="57"/>
  <c r="AC123" i="32"/>
  <c r="BC34" i="45"/>
  <c r="U125" i="32"/>
  <c r="BA123" i="44"/>
  <c r="AL96" i="44"/>
  <c r="AA86" i="44"/>
  <c r="V129" i="58"/>
  <c r="AU125" i="45"/>
  <c r="AD128" i="44"/>
  <c r="AQ128" i="44" s="1"/>
  <c r="AU96" i="44"/>
  <c r="BC126" i="56"/>
  <c r="BC19" i="58"/>
  <c r="Q59" i="32"/>
  <c r="Y126" i="56"/>
  <c r="AD94" i="44"/>
  <c r="Q133" i="45"/>
  <c r="AQ194" i="57"/>
  <c r="U97" i="53"/>
  <c r="AB123" i="32"/>
  <c r="AH100" i="58"/>
  <c r="L30" i="45"/>
  <c r="AT30" i="45"/>
  <c r="Q31" i="45"/>
  <c r="AH93" i="53"/>
  <c r="K92" i="44"/>
  <c r="AP161" i="45"/>
  <c r="AO160" i="45"/>
  <c r="AG123" i="32"/>
  <c r="M124" i="58"/>
  <c r="BG100" i="56"/>
  <c r="R86" i="58"/>
  <c r="AP134" i="58"/>
  <c r="M161" i="45"/>
  <c r="AG160" i="45"/>
  <c r="AP127" i="53"/>
  <c r="AP127" i="56"/>
  <c r="AK86" i="58"/>
  <c r="BC259" i="75"/>
  <c r="U121" i="45"/>
  <c r="AX111" i="45"/>
  <c r="AH122" i="58"/>
  <c r="BG125" i="32"/>
  <c r="AW117" i="53"/>
  <c r="AP116" i="58"/>
  <c r="BC96" i="32"/>
  <c r="AP122" i="56"/>
  <c r="AJ92" i="58"/>
  <c r="S160" i="56"/>
  <c r="AZ92" i="44"/>
  <c r="AY114" i="53"/>
  <c r="J18" i="58"/>
  <c r="AV30" i="58"/>
  <c r="AE98" i="56"/>
  <c r="AJ80" i="44"/>
  <c r="Q165" i="56"/>
  <c r="AN80" i="44"/>
  <c r="BG35" i="57"/>
  <c r="AB148" i="75"/>
  <c r="AE98" i="58"/>
  <c r="S80" i="53"/>
  <c r="AY85" i="56"/>
  <c r="AK160" i="56"/>
  <c r="S98" i="58"/>
  <c r="BC62" i="45"/>
  <c r="BG63" i="32"/>
  <c r="Q68" i="75"/>
  <c r="BG302" i="75"/>
  <c r="BH187" i="56"/>
  <c r="AL245" i="75"/>
  <c r="AH274" i="75"/>
  <c r="AA18" i="56"/>
  <c r="AR18" i="56"/>
  <c r="K117" i="44"/>
  <c r="AQ187" i="53"/>
  <c r="BC188" i="75"/>
  <c r="AW204" i="44"/>
  <c r="BF273" i="75"/>
  <c r="BF61" i="58"/>
  <c r="AK61" i="56"/>
  <c r="BF30" i="58"/>
  <c r="R148" i="56"/>
  <c r="AB98" i="75"/>
  <c r="S98" i="44"/>
  <c r="BF98" i="44"/>
  <c r="AD159" i="57"/>
  <c r="AT160" i="58"/>
  <c r="V117" i="32"/>
  <c r="N30" i="58"/>
  <c r="N80" i="53"/>
  <c r="AV129" i="57"/>
  <c r="V160" i="45"/>
  <c r="AL17" i="75"/>
  <c r="BG17" i="75"/>
  <c r="R148" i="53"/>
  <c r="M106" i="56"/>
  <c r="AE92" i="53"/>
  <c r="AH15" i="75"/>
  <c r="AL15" i="75"/>
  <c r="AO80" i="58"/>
  <c r="L80" i="58"/>
  <c r="L123" i="44"/>
  <c r="X30" i="32"/>
  <c r="Y77" i="44"/>
  <c r="AT49" i="32"/>
  <c r="X129" i="45"/>
  <c r="AU53" i="53"/>
  <c r="AK55" i="32"/>
  <c r="BC144" i="57"/>
  <c r="W55" i="56"/>
  <c r="AL143" i="75"/>
  <c r="AW111" i="75"/>
  <c r="BG20" i="56"/>
  <c r="V18" i="53"/>
  <c r="W92" i="57"/>
  <c r="AA86" i="53"/>
  <c r="AP153" i="58"/>
  <c r="Q134" i="32"/>
  <c r="M169" i="75"/>
  <c r="M109" i="32"/>
  <c r="BC19" i="44"/>
  <c r="Q163" i="32"/>
  <c r="AL153" i="58"/>
  <c r="AP23" i="75"/>
  <c r="AL207" i="57"/>
  <c r="BG54" i="44"/>
  <c r="U54" i="44"/>
  <c r="Q21" i="32"/>
  <c r="AI18" i="32"/>
  <c r="AY58" i="44"/>
  <c r="AS18" i="56"/>
  <c r="Q51" i="57"/>
  <c r="U112" i="75"/>
  <c r="BA18" i="56"/>
  <c r="AD87" i="44"/>
  <c r="AF80" i="58"/>
  <c r="AP118" i="45"/>
  <c r="R92" i="57"/>
  <c r="AR160" i="45"/>
  <c r="AD153" i="58"/>
  <c r="AD134" i="32"/>
  <c r="Q113" i="53"/>
  <c r="AW111" i="53"/>
  <c r="AL21" i="75"/>
  <c r="U159" i="44"/>
  <c r="BG276" i="75"/>
  <c r="Y207" i="57"/>
  <c r="BF86" i="44"/>
  <c r="U118" i="45"/>
  <c r="AX86" i="53"/>
  <c r="AH163" i="45"/>
  <c r="AW129" i="32"/>
  <c r="AD112" i="75"/>
  <c r="AF111" i="75"/>
  <c r="L353" i="75"/>
  <c r="AJ80" i="53"/>
  <c r="U89" i="56"/>
  <c r="AY130" i="75"/>
  <c r="AX80" i="56"/>
  <c r="Z187" i="57"/>
  <c r="BH187" i="44"/>
  <c r="BH187" i="32"/>
  <c r="BB353" i="75"/>
  <c r="AX67" i="57"/>
  <c r="AO273" i="75"/>
  <c r="AK273" i="75"/>
  <c r="BE61" i="32"/>
  <c r="T30" i="32"/>
  <c r="O192" i="75"/>
  <c r="L98" i="75"/>
  <c r="AS98" i="75"/>
  <c r="AI98" i="45"/>
  <c r="AM98" i="44"/>
  <c r="AW98" i="44"/>
  <c r="O30" i="53"/>
  <c r="AG80" i="53"/>
  <c r="Y133" i="57"/>
  <c r="N160" i="56"/>
  <c r="AT160" i="56"/>
  <c r="AV160" i="32"/>
  <c r="BB92" i="32"/>
  <c r="AC92" i="32"/>
  <c r="AK129" i="45"/>
  <c r="N129" i="45"/>
  <c r="BA160" i="32"/>
  <c r="W18" i="53"/>
  <c r="AD72" i="45"/>
  <c r="AC18" i="58"/>
  <c r="P18" i="32"/>
  <c r="BB92" i="57"/>
  <c r="W92" i="45"/>
  <c r="AH89" i="75"/>
  <c r="BH193" i="57"/>
  <c r="AF254" i="75"/>
  <c r="X148" i="58"/>
  <c r="AX123" i="45"/>
  <c r="AI111" i="32"/>
  <c r="W117" i="57"/>
  <c r="AV117" i="57"/>
  <c r="AG80" i="56"/>
  <c r="Z187" i="32"/>
  <c r="AP21" i="56"/>
  <c r="U259" i="75"/>
  <c r="AJ160" i="75"/>
  <c r="V98" i="32"/>
  <c r="AX148" i="58"/>
  <c r="AR80" i="53"/>
  <c r="AS74" i="56"/>
  <c r="AX74" i="56"/>
  <c r="M15" i="75"/>
  <c r="O129" i="56"/>
  <c r="N129" i="32"/>
  <c r="AV86" i="56"/>
  <c r="AZ80" i="58"/>
  <c r="AX148" i="45"/>
  <c r="BG15" i="56"/>
  <c r="BF98" i="58"/>
  <c r="AE80" i="45"/>
  <c r="BB129" i="56"/>
  <c r="V86" i="32"/>
  <c r="K129" i="32"/>
  <c r="AI129" i="32"/>
  <c r="X86" i="56"/>
  <c r="AJ80" i="58"/>
  <c r="BE123" i="44"/>
  <c r="AC86" i="44"/>
  <c r="J129" i="58"/>
  <c r="BE98" i="32"/>
  <c r="O92" i="53"/>
  <c r="L92" i="53"/>
  <c r="W92" i="53"/>
  <c r="AJ129" i="45"/>
  <c r="AP52" i="44"/>
  <c r="AD62" i="45"/>
  <c r="X18" i="58"/>
  <c r="BD80" i="58"/>
  <c r="K92" i="53"/>
  <c r="AH70" i="45"/>
  <c r="AH50" i="44"/>
  <c r="AO129" i="57"/>
  <c r="AY250" i="75"/>
  <c r="M22" i="75"/>
  <c r="AP20" i="53"/>
  <c r="AH106" i="75"/>
  <c r="M57" i="32"/>
  <c r="AH138" i="57"/>
  <c r="BE86" i="58"/>
  <c r="U122" i="56"/>
  <c r="Z122" i="56" s="1"/>
  <c r="AI111" i="45"/>
  <c r="AC148" i="44"/>
  <c r="R148" i="44"/>
  <c r="V148" i="44"/>
  <c r="Q68" i="53"/>
  <c r="AP118" i="53"/>
  <c r="AP115" i="45"/>
  <c r="AD63" i="53"/>
  <c r="AH68" i="57"/>
  <c r="U109" i="57"/>
  <c r="Q54" i="56"/>
  <c r="M68" i="57"/>
  <c r="AL21" i="58"/>
  <c r="AG254" i="75"/>
  <c r="AN98" i="44"/>
  <c r="BF86" i="53"/>
  <c r="AH153" i="58"/>
  <c r="U109" i="32"/>
  <c r="BD18" i="44"/>
  <c r="M79" i="53"/>
  <c r="BG153" i="58"/>
  <c r="U134" i="32"/>
  <c r="BA353" i="75"/>
  <c r="AH21" i="56"/>
  <c r="T111" i="75"/>
  <c r="M115" i="75"/>
  <c r="AQ189" i="32"/>
  <c r="BH191" i="45"/>
  <c r="Q58" i="58"/>
  <c r="AP207" i="44"/>
  <c r="AP115" i="75"/>
  <c r="AL259" i="75"/>
  <c r="AL115" i="75"/>
  <c r="AY59" i="56"/>
  <c r="AD121" i="45"/>
  <c r="T160" i="75"/>
  <c r="AG98" i="32"/>
  <c r="L160" i="56"/>
  <c r="K80" i="56"/>
  <c r="AL85" i="56"/>
  <c r="W160" i="45"/>
  <c r="AF160" i="56"/>
  <c r="AK117" i="32"/>
  <c r="L74" i="53"/>
  <c r="O74" i="53"/>
  <c r="BD98" i="44"/>
  <c r="J80" i="58"/>
  <c r="AJ123" i="44"/>
  <c r="AW148" i="45"/>
  <c r="BB98" i="58"/>
  <c r="S30" i="45"/>
  <c r="O92" i="56"/>
  <c r="AV86" i="32"/>
  <c r="BD86" i="44"/>
  <c r="AZ123" i="75"/>
  <c r="AY127" i="75"/>
  <c r="M127" i="75"/>
  <c r="AZ80" i="45"/>
  <c r="AH94" i="56"/>
  <c r="R74" i="44"/>
  <c r="S92" i="32"/>
  <c r="BA148" i="57"/>
  <c r="BG286" i="75"/>
  <c r="BC23" i="58"/>
  <c r="AY132" i="58"/>
  <c r="Q57" i="57"/>
  <c r="BC151" i="57"/>
  <c r="O98" i="32"/>
  <c r="Y23" i="44"/>
  <c r="L160" i="53"/>
  <c r="BH195" i="32"/>
  <c r="W298" i="75"/>
  <c r="BG151" i="57"/>
  <c r="BG22" i="75"/>
  <c r="M77" i="58"/>
  <c r="AT117" i="58"/>
  <c r="AH68" i="53"/>
  <c r="U50" i="53"/>
  <c r="V111" i="32"/>
  <c r="X111" i="75"/>
  <c r="O111" i="75"/>
  <c r="BF111" i="75"/>
  <c r="AL109" i="58"/>
  <c r="AH63" i="75"/>
  <c r="U302" i="75"/>
  <c r="AF18" i="53"/>
  <c r="AO18" i="32"/>
  <c r="T18" i="56"/>
  <c r="BG72" i="45"/>
  <c r="Y72" i="45"/>
  <c r="AL59" i="32"/>
  <c r="R18" i="58"/>
  <c r="Y165" i="45"/>
  <c r="AY87" i="56"/>
  <c r="Y89" i="56"/>
  <c r="BG87" i="32"/>
  <c r="AH100" i="45"/>
  <c r="M100" i="45"/>
  <c r="AY100" i="32"/>
  <c r="U207" i="44"/>
  <c r="AP115" i="32"/>
  <c r="Q259" i="75"/>
  <c r="AH188" i="75"/>
  <c r="M165" i="56"/>
  <c r="BG245" i="75"/>
  <c r="AL20" i="58"/>
  <c r="U96" i="53"/>
  <c r="AP96" i="53"/>
  <c r="AN92" i="44"/>
  <c r="AD96" i="44"/>
  <c r="AR123" i="56"/>
  <c r="BA92" i="44"/>
  <c r="AB92" i="58"/>
  <c r="Y116" i="58"/>
  <c r="L123" i="32"/>
  <c r="AY125" i="57"/>
  <c r="BG161" i="58"/>
  <c r="AU85" i="56"/>
  <c r="BD80" i="56"/>
  <c r="BC100" i="58"/>
  <c r="AY96" i="44"/>
  <c r="Y100" i="44"/>
  <c r="Q178" i="75"/>
  <c r="AU178" i="75"/>
  <c r="AD178" i="75"/>
  <c r="BG178" i="75"/>
  <c r="J18" i="53"/>
  <c r="Y20" i="53"/>
  <c r="U22" i="75"/>
  <c r="BG20" i="58"/>
  <c r="BG85" i="53"/>
  <c r="AK80" i="53"/>
  <c r="AO18" i="56"/>
  <c r="AP20" i="56"/>
  <c r="Q23" i="53"/>
  <c r="N18" i="53"/>
  <c r="BD111" i="75"/>
  <c r="BG112" i="75"/>
  <c r="AO212" i="44"/>
  <c r="AP213" i="44"/>
  <c r="AP212" i="44" s="1"/>
  <c r="N92" i="58"/>
  <c r="Q97" i="58"/>
  <c r="Q109" i="53"/>
  <c r="AD109" i="53"/>
  <c r="AP109" i="53"/>
  <c r="AU109" i="44"/>
  <c r="M294" i="75"/>
  <c r="BD210" i="53"/>
  <c r="BG211" i="53"/>
  <c r="BG210" i="53" s="1"/>
  <c r="AF210" i="53"/>
  <c r="AH211" i="53"/>
  <c r="AD144" i="32"/>
  <c r="AJ86" i="57"/>
  <c r="AL89" i="57"/>
  <c r="AP81" i="44"/>
  <c r="R111" i="32"/>
  <c r="U115" i="32"/>
  <c r="AL268" i="75"/>
  <c r="AI267" i="75"/>
  <c r="W30" i="56"/>
  <c r="AY126" i="32"/>
  <c r="P212" i="53"/>
  <c r="Q213" i="53"/>
  <c r="Q212" i="53" s="1"/>
  <c r="AO212" i="53"/>
  <c r="AP213" i="53"/>
  <c r="W212" i="53"/>
  <c r="Y213" i="53"/>
  <c r="Y212" i="53" s="1"/>
  <c r="Y100" i="58"/>
  <c r="BF92" i="44"/>
  <c r="AL127" i="53"/>
  <c r="AJ123" i="53"/>
  <c r="BF123" i="32"/>
  <c r="BG127" i="32"/>
  <c r="AH161" i="45"/>
  <c r="AO123" i="58"/>
  <c r="AU20" i="58"/>
  <c r="AR18" i="58"/>
  <c r="AH119" i="44"/>
  <c r="AD134" i="56"/>
  <c r="AN123" i="53"/>
  <c r="AT86" i="44"/>
  <c r="BG87" i="44"/>
  <c r="AY87" i="53"/>
  <c r="AH127" i="58"/>
  <c r="AE117" i="57"/>
  <c r="Q89" i="56"/>
  <c r="BE129" i="56"/>
  <c r="AH93" i="44"/>
  <c r="U126" i="32"/>
  <c r="U89" i="58"/>
  <c r="BC97" i="57"/>
  <c r="BA111" i="56"/>
  <c r="AW117" i="44"/>
  <c r="V86" i="44"/>
  <c r="U93" i="57"/>
  <c r="AL127" i="56"/>
  <c r="AP124" i="44"/>
  <c r="L92" i="58"/>
  <c r="K123" i="45"/>
  <c r="AV92" i="53"/>
  <c r="AJ111" i="53"/>
  <c r="AW86" i="44"/>
  <c r="AY119" i="57"/>
  <c r="V92" i="58"/>
  <c r="U90" i="58"/>
  <c r="AP94" i="44"/>
  <c r="Q211" i="53"/>
  <c r="Q210" i="53" s="1"/>
  <c r="S111" i="75"/>
  <c r="AC123" i="56"/>
  <c r="BB123" i="32"/>
  <c r="AZ98" i="53"/>
  <c r="L98" i="53"/>
  <c r="BE160" i="58"/>
  <c r="P160" i="58"/>
  <c r="BC367" i="75"/>
  <c r="BC366" i="75" s="1"/>
  <c r="AO98" i="32"/>
  <c r="V74" i="53"/>
  <c r="AR18" i="45"/>
  <c r="AR200" i="58"/>
  <c r="AU201" i="58"/>
  <c r="AU200" i="58" s="1"/>
  <c r="X254" i="75"/>
  <c r="BA254" i="75"/>
  <c r="AW212" i="44"/>
  <c r="AW197" i="44" s="1"/>
  <c r="AY213" i="44"/>
  <c r="AY212" i="44" s="1"/>
  <c r="AX80" i="57"/>
  <c r="AY82" i="57"/>
  <c r="AA18" i="44"/>
  <c r="AD19" i="44"/>
  <c r="U21" i="32"/>
  <c r="M211" i="32"/>
  <c r="M210" i="32" s="1"/>
  <c r="J210" i="32"/>
  <c r="L18" i="53"/>
  <c r="M23" i="53"/>
  <c r="AP112" i="75"/>
  <c r="AM111" i="75"/>
  <c r="Q22" i="58"/>
  <c r="N18" i="58"/>
  <c r="AY66" i="56"/>
  <c r="AD313" i="75"/>
  <c r="BG130" i="75"/>
  <c r="AY59" i="75"/>
  <c r="AL21" i="45"/>
  <c r="BH189" i="58"/>
  <c r="W86" i="57"/>
  <c r="Y89" i="57"/>
  <c r="AJ18" i="56"/>
  <c r="AL22" i="56"/>
  <c r="BC20" i="75"/>
  <c r="U100" i="45"/>
  <c r="BC165" i="75"/>
  <c r="BD212" i="53"/>
  <c r="BG213" i="53"/>
  <c r="BG212" i="53" s="1"/>
  <c r="M213" i="53"/>
  <c r="M212" i="53" s="1"/>
  <c r="J212" i="53"/>
  <c r="Y94" i="44"/>
  <c r="X92" i="44"/>
  <c r="AU127" i="32"/>
  <c r="AT123" i="32"/>
  <c r="Q125" i="58"/>
  <c r="K123" i="56"/>
  <c r="M127" i="56"/>
  <c r="AO123" i="32"/>
  <c r="AP127" i="32"/>
  <c r="AJ210" i="58"/>
  <c r="AL211" i="58"/>
  <c r="AL210" i="58" s="1"/>
  <c r="W210" i="58"/>
  <c r="Y211" i="58"/>
  <c r="Y210" i="58" s="1"/>
  <c r="AD133" i="45"/>
  <c r="AF18" i="58"/>
  <c r="AH20" i="58"/>
  <c r="AP120" i="58"/>
  <c r="AD124" i="44"/>
  <c r="N123" i="57"/>
  <c r="U93" i="44"/>
  <c r="AY126" i="56"/>
  <c r="O111" i="53"/>
  <c r="AO117" i="45"/>
  <c r="AX123" i="53"/>
  <c r="J111" i="32"/>
  <c r="M31" i="45"/>
  <c r="AA129" i="53"/>
  <c r="AK117" i="57"/>
  <c r="Y31" i="56"/>
  <c r="AY81" i="32"/>
  <c r="AM18" i="45"/>
  <c r="BC133" i="53"/>
  <c r="BC20" i="56"/>
  <c r="U211" i="53"/>
  <c r="U210" i="53" s="1"/>
  <c r="AL213" i="53"/>
  <c r="AL212" i="53" s="1"/>
  <c r="BE98" i="53"/>
  <c r="AH35" i="56"/>
  <c r="U20" i="57"/>
  <c r="AG168" i="75"/>
  <c r="AT273" i="75"/>
  <c r="AR98" i="56"/>
  <c r="V98" i="56"/>
  <c r="AF98" i="56"/>
  <c r="BB98" i="56"/>
  <c r="AG80" i="44"/>
  <c r="AK98" i="75"/>
  <c r="O98" i="75"/>
  <c r="R98" i="45"/>
  <c r="AO98" i="45"/>
  <c r="BA98" i="45"/>
  <c r="AS98" i="44"/>
  <c r="AC98" i="57"/>
  <c r="R98" i="57"/>
  <c r="Q207" i="75"/>
  <c r="AF80" i="56"/>
  <c r="T80" i="56"/>
  <c r="BD180" i="75"/>
  <c r="BG102" i="45"/>
  <c r="AU77" i="53"/>
  <c r="AN129" i="45"/>
  <c r="AV123" i="57"/>
  <c r="BC124" i="58"/>
  <c r="O123" i="58"/>
  <c r="AL130" i="57"/>
  <c r="V129" i="57"/>
  <c r="AL60" i="32"/>
  <c r="AD50" i="58"/>
  <c r="AS123" i="58"/>
  <c r="AF123" i="57"/>
  <c r="AH126" i="57"/>
  <c r="AH257" i="75"/>
  <c r="Y112" i="75"/>
  <c r="V111" i="75"/>
  <c r="AN18" i="56"/>
  <c r="AP207" i="57"/>
  <c r="Y58" i="44"/>
  <c r="X18" i="56"/>
  <c r="AX18" i="56"/>
  <c r="M112" i="75"/>
  <c r="K111" i="75"/>
  <c r="AL33" i="32"/>
  <c r="AU276" i="75"/>
  <c r="AY112" i="75"/>
  <c r="M21" i="56"/>
  <c r="AH150" i="45"/>
  <c r="AF273" i="75"/>
  <c r="W273" i="75"/>
  <c r="K273" i="75"/>
  <c r="O273" i="75"/>
  <c r="AE148" i="56"/>
  <c r="AA148" i="56"/>
  <c r="AT98" i="56"/>
  <c r="S98" i="75"/>
  <c r="P148" i="75"/>
  <c r="AX98" i="45"/>
  <c r="S98" i="57"/>
  <c r="AS176" i="44"/>
  <c r="K176" i="44"/>
  <c r="L176" i="44"/>
  <c r="R332" i="75"/>
  <c r="P332" i="75"/>
  <c r="T30" i="53"/>
  <c r="BB98" i="32"/>
  <c r="X98" i="32"/>
  <c r="AZ160" i="45"/>
  <c r="K92" i="45"/>
  <c r="AF98" i="58"/>
  <c r="AP32" i="45"/>
  <c r="AT86" i="32"/>
  <c r="L129" i="32"/>
  <c r="V129" i="32"/>
  <c r="H73" i="45"/>
  <c r="AT55" i="58"/>
  <c r="AG55" i="58"/>
  <c r="BG202" i="75"/>
  <c r="AX129" i="45"/>
  <c r="AI74" i="44"/>
  <c r="AU70" i="45"/>
  <c r="U82" i="75"/>
  <c r="BB123" i="58"/>
  <c r="AF123" i="58"/>
  <c r="U249" i="75"/>
  <c r="BG249" i="75"/>
  <c r="Q50" i="45"/>
  <c r="AT298" i="75"/>
  <c r="O86" i="58"/>
  <c r="T273" i="75"/>
  <c r="AJ273" i="75"/>
  <c r="AN273" i="75"/>
  <c r="BE273" i="75"/>
  <c r="AW273" i="75"/>
  <c r="AH17" i="44"/>
  <c r="BE98" i="56"/>
  <c r="AM80" i="44"/>
  <c r="AV98" i="75"/>
  <c r="BB98" i="75"/>
  <c r="K80" i="44"/>
  <c r="AV98" i="53"/>
  <c r="AV98" i="44"/>
  <c r="AI160" i="58"/>
  <c r="AE117" i="32"/>
  <c r="BC32" i="56"/>
  <c r="AR98" i="32"/>
  <c r="AL133" i="58"/>
  <c r="BG133" i="57"/>
  <c r="AO129" i="58"/>
  <c r="AL318" i="75"/>
  <c r="AM92" i="53"/>
  <c r="AV148" i="57"/>
  <c r="AE98" i="44"/>
  <c r="T74" i="56"/>
  <c r="AN74" i="56"/>
  <c r="V74" i="56"/>
  <c r="J55" i="53"/>
  <c r="X86" i="57"/>
  <c r="AY52" i="44"/>
  <c r="Y159" i="53"/>
  <c r="AT18" i="58"/>
  <c r="AF18" i="32"/>
  <c r="BA160" i="53"/>
  <c r="R160" i="53"/>
  <c r="Q250" i="75"/>
  <c r="BE80" i="45"/>
  <c r="AW18" i="57"/>
  <c r="AN86" i="53"/>
  <c r="AW160" i="45"/>
  <c r="Q257" i="75"/>
  <c r="AJ204" i="44"/>
  <c r="AJ197" i="44" s="1"/>
  <c r="AB67" i="32"/>
  <c r="AK67" i="45"/>
  <c r="AW67" i="45"/>
  <c r="BE168" i="75"/>
  <c r="AB273" i="75"/>
  <c r="AJ148" i="56"/>
  <c r="AF148" i="56"/>
  <c r="BA98" i="56"/>
  <c r="AJ98" i="75"/>
  <c r="K98" i="75"/>
  <c r="AC80" i="44"/>
  <c r="W80" i="44"/>
  <c r="W98" i="53"/>
  <c r="AB98" i="53"/>
  <c r="AG98" i="53"/>
  <c r="W98" i="44"/>
  <c r="AK98" i="57"/>
  <c r="AT98" i="57"/>
  <c r="AD207" i="75"/>
  <c r="AK30" i="56"/>
  <c r="AC117" i="56"/>
  <c r="BA160" i="75"/>
  <c r="AI98" i="58"/>
  <c r="AM98" i="32"/>
  <c r="AT80" i="53"/>
  <c r="AK129" i="57"/>
  <c r="AN92" i="53"/>
  <c r="AG80" i="75"/>
  <c r="AC80" i="45"/>
  <c r="AZ160" i="32"/>
  <c r="BD123" i="44"/>
  <c r="L92" i="45"/>
  <c r="R92" i="56"/>
  <c r="AX86" i="56"/>
  <c r="N80" i="58"/>
  <c r="BB92" i="45"/>
  <c r="N55" i="75"/>
  <c r="AS86" i="57"/>
  <c r="O129" i="53"/>
  <c r="BH196" i="45"/>
  <c r="AV55" i="56"/>
  <c r="AW123" i="58"/>
  <c r="AY130" i="57"/>
  <c r="BF129" i="58"/>
  <c r="U56" i="58"/>
  <c r="AI18" i="75"/>
  <c r="AL54" i="32"/>
  <c r="AD54" i="32"/>
  <c r="P86" i="58"/>
  <c r="AL89" i="75"/>
  <c r="BG259" i="75"/>
  <c r="Y190" i="75"/>
  <c r="Q137" i="75"/>
  <c r="W117" i="32"/>
  <c r="AV117" i="32"/>
  <c r="S92" i="53"/>
  <c r="AV74" i="53"/>
  <c r="J74" i="53"/>
  <c r="AH247" i="75"/>
  <c r="AD162" i="32"/>
  <c r="AI86" i="56"/>
  <c r="BA148" i="45"/>
  <c r="AD90" i="56"/>
  <c r="K123" i="44"/>
  <c r="AI129" i="53"/>
  <c r="AS129" i="53"/>
  <c r="R180" i="75"/>
  <c r="N180" i="75"/>
  <c r="BD92" i="53"/>
  <c r="R92" i="53"/>
  <c r="U102" i="45"/>
  <c r="AE123" i="75"/>
  <c r="L129" i="45"/>
  <c r="P129" i="45"/>
  <c r="AG129" i="45"/>
  <c r="P74" i="32"/>
  <c r="AP62" i="45"/>
  <c r="R55" i="56"/>
  <c r="AU57" i="57"/>
  <c r="AU143" i="75"/>
  <c r="AJ18" i="58"/>
  <c r="AB18" i="32"/>
  <c r="AU32" i="58"/>
  <c r="P86" i="56"/>
  <c r="AZ92" i="53"/>
  <c r="AU83" i="58"/>
  <c r="BB18" i="32"/>
  <c r="P129" i="58"/>
  <c r="M32" i="58"/>
  <c r="BB298" i="75"/>
  <c r="P298" i="75"/>
  <c r="AH85" i="75"/>
  <c r="AZ123" i="57"/>
  <c r="AN123" i="58"/>
  <c r="N123" i="58"/>
  <c r="AN123" i="57"/>
  <c r="AB160" i="53"/>
  <c r="AE160" i="53"/>
  <c r="AZ160" i="53"/>
  <c r="M131" i="57"/>
  <c r="L123" i="57"/>
  <c r="M257" i="75"/>
  <c r="AI254" i="75"/>
  <c r="M301" i="75"/>
  <c r="Q58" i="75"/>
  <c r="AZ18" i="57"/>
  <c r="Y22" i="57"/>
  <c r="AY22" i="75"/>
  <c r="O18" i="45"/>
  <c r="AA160" i="32"/>
  <c r="AX160" i="32"/>
  <c r="AT80" i="45"/>
  <c r="Q72" i="53"/>
  <c r="V160" i="44"/>
  <c r="U88" i="53"/>
  <c r="R160" i="44"/>
  <c r="H73" i="44"/>
  <c r="AA74" i="32"/>
  <c r="AY122" i="56"/>
  <c r="BD148" i="44"/>
  <c r="AP138" i="57"/>
  <c r="BB86" i="58"/>
  <c r="Q118" i="53"/>
  <c r="AL63" i="53"/>
  <c r="M16" i="57"/>
  <c r="AP56" i="58"/>
  <c r="BC62" i="32"/>
  <c r="AP109" i="58"/>
  <c r="BA117" i="44"/>
  <c r="X117" i="57"/>
  <c r="Y113" i="32"/>
  <c r="AA117" i="57"/>
  <c r="T111" i="44"/>
  <c r="BC68" i="56"/>
  <c r="BG68" i="56"/>
  <c r="M68" i="56"/>
  <c r="AL68" i="56"/>
  <c r="BG68" i="44"/>
  <c r="BG62" i="32"/>
  <c r="Q63" i="45"/>
  <c r="AU109" i="57"/>
  <c r="Y243" i="75"/>
  <c r="AD243" i="75"/>
  <c r="AY243" i="75"/>
  <c r="AD144" i="44"/>
  <c r="Q144" i="44"/>
  <c r="BC54" i="56"/>
  <c r="AH54" i="56"/>
  <c r="AY54" i="56"/>
  <c r="AU54" i="56"/>
  <c r="AU63" i="32"/>
  <c r="AP63" i="32"/>
  <c r="AY63" i="32"/>
  <c r="Y63" i="57"/>
  <c r="AL63" i="57"/>
  <c r="AU63" i="75"/>
  <c r="AP63" i="75"/>
  <c r="AP68" i="57"/>
  <c r="BG66" i="44"/>
  <c r="M66" i="44"/>
  <c r="AU66" i="44"/>
  <c r="AL66" i="44"/>
  <c r="BC66" i="44"/>
  <c r="AP66" i="44"/>
  <c r="U66" i="44"/>
  <c r="AU63" i="45"/>
  <c r="AY251" i="75"/>
  <c r="BG87" i="75"/>
  <c r="Z191" i="44"/>
  <c r="AD302" i="75"/>
  <c r="L18" i="56"/>
  <c r="BC21" i="56"/>
  <c r="BE18" i="58"/>
  <c r="AQ194" i="53"/>
  <c r="AH58" i="56"/>
  <c r="AP58" i="58"/>
  <c r="AY257" i="75"/>
  <c r="BG150" i="45"/>
  <c r="M207" i="44"/>
  <c r="AP138" i="44"/>
  <c r="AH89" i="56"/>
  <c r="AL97" i="58"/>
  <c r="AH116" i="44"/>
  <c r="AV111" i="44"/>
  <c r="BG165" i="56"/>
  <c r="AA30" i="58"/>
  <c r="AT92" i="53"/>
  <c r="R86" i="32"/>
  <c r="R160" i="32"/>
  <c r="J123" i="44"/>
  <c r="AC92" i="45"/>
  <c r="K129" i="58"/>
  <c r="W148" i="45"/>
  <c r="V98" i="58"/>
  <c r="X129" i="56"/>
  <c r="AU162" i="32"/>
  <c r="AR86" i="56"/>
  <c r="AT123" i="44"/>
  <c r="R86" i="44"/>
  <c r="O129" i="58"/>
  <c r="AV55" i="58"/>
  <c r="BA86" i="75"/>
  <c r="X285" i="75"/>
  <c r="O86" i="57"/>
  <c r="T86" i="57"/>
  <c r="AO30" i="32"/>
  <c r="AQ124" i="75"/>
  <c r="AL84" i="45"/>
  <c r="U94" i="56"/>
  <c r="AK92" i="53"/>
  <c r="BB92" i="53"/>
  <c r="AD102" i="45"/>
  <c r="U77" i="53"/>
  <c r="T74" i="53"/>
  <c r="V129" i="45"/>
  <c r="BD129" i="45"/>
  <c r="AJ55" i="53"/>
  <c r="AA55" i="56"/>
  <c r="AO18" i="58"/>
  <c r="O18" i="32"/>
  <c r="U17" i="53"/>
  <c r="AC30" i="57"/>
  <c r="AJ18" i="32"/>
  <c r="U23" i="32"/>
  <c r="O117" i="32"/>
  <c r="AZ129" i="32"/>
  <c r="BF92" i="53"/>
  <c r="AA129" i="58"/>
  <c r="V30" i="58"/>
  <c r="AJ129" i="53"/>
  <c r="AZ86" i="57"/>
  <c r="AK123" i="57"/>
  <c r="AI123" i="58"/>
  <c r="BD129" i="57"/>
  <c r="S160" i="53"/>
  <c r="AB129" i="53"/>
  <c r="AX123" i="58"/>
  <c r="S123" i="58"/>
  <c r="Y257" i="75"/>
  <c r="O298" i="75"/>
  <c r="AH246" i="75"/>
  <c r="AI18" i="45"/>
  <c r="X18" i="45"/>
  <c r="BE18" i="75"/>
  <c r="AY149" i="57"/>
  <c r="AH77" i="58"/>
  <c r="K160" i="44"/>
  <c r="BF160" i="45"/>
  <c r="K55" i="56"/>
  <c r="X267" i="75"/>
  <c r="L267" i="75"/>
  <c r="AJ86" i="58"/>
  <c r="U63" i="57"/>
  <c r="AU68" i="56"/>
  <c r="AZ117" i="57"/>
  <c r="AL243" i="75"/>
  <c r="AP54" i="56"/>
  <c r="AU63" i="57"/>
  <c r="BG63" i="57"/>
  <c r="BG68" i="75"/>
  <c r="U63" i="45"/>
  <c r="Y251" i="75"/>
  <c r="U58" i="53"/>
  <c r="Z191" i="58"/>
  <c r="AL256" i="75"/>
  <c r="AU21" i="56"/>
  <c r="AW18" i="58"/>
  <c r="AI80" i="58"/>
  <c r="AH115" i="75"/>
  <c r="AU87" i="75"/>
  <c r="Q21" i="56"/>
  <c r="AL165" i="56"/>
  <c r="AH109" i="53"/>
  <c r="BG89" i="57"/>
  <c r="AU89" i="57"/>
  <c r="U81" i="44"/>
  <c r="M138" i="44"/>
  <c r="AY274" i="75"/>
  <c r="AL274" i="75"/>
  <c r="AP274" i="75"/>
  <c r="AE18" i="56"/>
  <c r="AM18" i="56"/>
  <c r="AD22" i="56"/>
  <c r="AU20" i="75"/>
  <c r="Q20" i="75"/>
  <c r="BG20" i="75"/>
  <c r="U20" i="75"/>
  <c r="BG207" i="44"/>
  <c r="Q115" i="32"/>
  <c r="Q119" i="44"/>
  <c r="AD100" i="45"/>
  <c r="U81" i="53"/>
  <c r="L92" i="44"/>
  <c r="Y87" i="32"/>
  <c r="AP87" i="56"/>
  <c r="U87" i="56"/>
  <c r="Z87" i="56" s="1"/>
  <c r="Y116" i="44"/>
  <c r="AL100" i="45"/>
  <c r="AU100" i="32"/>
  <c r="AD207" i="44"/>
  <c r="AU207" i="44"/>
  <c r="AY207" i="44"/>
  <c r="AS117" i="44"/>
  <c r="M119" i="44"/>
  <c r="BG109" i="44"/>
  <c r="BG115" i="32"/>
  <c r="AD165" i="75"/>
  <c r="AB18" i="56"/>
  <c r="AT18" i="56"/>
  <c r="AD22" i="45"/>
  <c r="M22" i="45"/>
  <c r="BC22" i="45"/>
  <c r="AQ100" i="75"/>
  <c r="Z195" i="58"/>
  <c r="Z189" i="32"/>
  <c r="BC59" i="56"/>
  <c r="U59" i="56"/>
  <c r="BC165" i="56"/>
  <c r="Q290" i="75"/>
  <c r="AG55" i="53"/>
  <c r="AO117" i="53"/>
  <c r="L117" i="53"/>
  <c r="AW30" i="56"/>
  <c r="AI86" i="58"/>
  <c r="M23" i="32"/>
  <c r="V18" i="57"/>
  <c r="AV176" i="57"/>
  <c r="AP26" i="53"/>
  <c r="BB30" i="53"/>
  <c r="AI148" i="58"/>
  <c r="BG106" i="58"/>
  <c r="BG60" i="44"/>
  <c r="Q78" i="56"/>
  <c r="AP90" i="75"/>
  <c r="AU34" i="44"/>
  <c r="T74" i="44"/>
  <c r="J80" i="45"/>
  <c r="Q143" i="44"/>
  <c r="AD130" i="57"/>
  <c r="AL82" i="75"/>
  <c r="Y52" i="58"/>
  <c r="BG20" i="53"/>
  <c r="Q22" i="75"/>
  <c r="Q68" i="57"/>
  <c r="AL122" i="58"/>
  <c r="BC132" i="32"/>
  <c r="BA123" i="58"/>
  <c r="P123" i="57"/>
  <c r="AH127" i="57"/>
  <c r="R80" i="53"/>
  <c r="AY89" i="58"/>
  <c r="BH89" i="58" s="1"/>
  <c r="BE111" i="45"/>
  <c r="Q90" i="45"/>
  <c r="Q113" i="45"/>
  <c r="X111" i="44"/>
  <c r="V86" i="56"/>
  <c r="AE92" i="56"/>
  <c r="AD118" i="57"/>
  <c r="Y130" i="57"/>
  <c r="AV74" i="44"/>
  <c r="U85" i="44"/>
  <c r="U122" i="58"/>
  <c r="AO176" i="44"/>
  <c r="AX176" i="44"/>
  <c r="AM176" i="44"/>
  <c r="AT176" i="44"/>
  <c r="AE176" i="44"/>
  <c r="F181" i="58"/>
  <c r="H181" i="58" s="1"/>
  <c r="AM181" i="58" s="1"/>
  <c r="F181" i="53"/>
  <c r="H181" i="53" s="1"/>
  <c r="AO181" i="53" s="1"/>
  <c r="G45" i="17"/>
  <c r="I45" i="17" s="1"/>
  <c r="J45" i="17" s="1"/>
  <c r="R45" i="17" s="1"/>
  <c r="S45" i="17" s="1"/>
  <c r="AG176" i="57"/>
  <c r="AK176" i="57"/>
  <c r="M97" i="44"/>
  <c r="AU211" i="53"/>
  <c r="AU210" i="53" s="1"/>
  <c r="AD20" i="56"/>
  <c r="AL201" i="57"/>
  <c r="AL200" i="57" s="1"/>
  <c r="AL201" i="45"/>
  <c r="AL200" i="45" s="1"/>
  <c r="BG201" i="58"/>
  <c r="BG200" i="58" s="1"/>
  <c r="Y114" i="75"/>
  <c r="AG353" i="75"/>
  <c r="J254" i="75"/>
  <c r="AC168" i="75"/>
  <c r="W168" i="75"/>
  <c r="AF168" i="75"/>
  <c r="BF168" i="75"/>
  <c r="P168" i="75"/>
  <c r="W61" i="57"/>
  <c r="AF332" i="75"/>
  <c r="W61" i="32"/>
  <c r="P61" i="32"/>
  <c r="BE18" i="53"/>
  <c r="BA136" i="32"/>
  <c r="T136" i="44"/>
  <c r="AG136" i="75"/>
  <c r="BF136" i="45"/>
  <c r="AC18" i="56"/>
  <c r="AE98" i="45"/>
  <c r="BD74" i="58"/>
  <c r="AG117" i="56"/>
  <c r="AE98" i="32"/>
  <c r="BD74" i="32"/>
  <c r="N74" i="53"/>
  <c r="AV292" i="75"/>
  <c r="AB242" i="75"/>
  <c r="R86" i="56"/>
  <c r="BE86" i="57"/>
  <c r="AL127" i="75"/>
  <c r="X180" i="75"/>
  <c r="AL132" i="32"/>
  <c r="M53" i="53"/>
  <c r="AS148" i="57"/>
  <c r="BE129" i="57"/>
  <c r="M197" i="75"/>
  <c r="AU50" i="44"/>
  <c r="P55" i="32"/>
  <c r="U60" i="32"/>
  <c r="M60" i="32"/>
  <c r="N254" i="75"/>
  <c r="BB18" i="45"/>
  <c r="AA148" i="45"/>
  <c r="AL152" i="75"/>
  <c r="Y121" i="53"/>
  <c r="Y32" i="32"/>
  <c r="AO148" i="58"/>
  <c r="K176" i="57"/>
  <c r="P61" i="53"/>
  <c r="J117" i="56"/>
  <c r="AT148" i="57"/>
  <c r="BC121" i="53"/>
  <c r="Q34" i="44"/>
  <c r="Y90" i="57"/>
  <c r="AO160" i="32"/>
  <c r="BD98" i="45"/>
  <c r="U161" i="32"/>
  <c r="U90" i="57"/>
  <c r="AO123" i="57"/>
  <c r="AY20" i="53"/>
  <c r="M50" i="56"/>
  <c r="AP50" i="57"/>
  <c r="AW117" i="56"/>
  <c r="AZ111" i="45"/>
  <c r="J117" i="44"/>
  <c r="BG88" i="58"/>
  <c r="AN86" i="58"/>
  <c r="L111" i="45"/>
  <c r="Q124" i="58"/>
  <c r="R18" i="32"/>
  <c r="R176" i="44"/>
  <c r="BA176" i="44"/>
  <c r="O176" i="44"/>
  <c r="S176" i="44"/>
  <c r="F181" i="45"/>
  <c r="H181" i="45" s="1"/>
  <c r="F181" i="57"/>
  <c r="H181" i="57" s="1"/>
  <c r="N181" i="57" s="1"/>
  <c r="AS176" i="57"/>
  <c r="J176" i="57"/>
  <c r="BB176" i="57"/>
  <c r="AH34" i="57"/>
  <c r="AP201" i="58"/>
  <c r="AP200" i="58" s="1"/>
  <c r="W67" i="56"/>
  <c r="BF67" i="53"/>
  <c r="AG332" i="75"/>
  <c r="AC337" i="75"/>
  <c r="X30" i="57"/>
  <c r="AG74" i="58"/>
  <c r="AP75" i="58"/>
  <c r="P117" i="56"/>
  <c r="AC160" i="75"/>
  <c r="AT98" i="32"/>
  <c r="AZ74" i="32"/>
  <c r="AC242" i="75"/>
  <c r="AO86" i="56"/>
  <c r="AO55" i="58"/>
  <c r="AR55" i="44"/>
  <c r="AE117" i="53"/>
  <c r="L49" i="53"/>
  <c r="BB55" i="75"/>
  <c r="U34" i="44"/>
  <c r="BG34" i="44"/>
  <c r="AY102" i="45"/>
  <c r="AV98" i="32"/>
  <c r="BG72" i="57"/>
  <c r="AU72" i="57"/>
  <c r="BC59" i="44"/>
  <c r="AE248" i="75"/>
  <c r="Q52" i="58"/>
  <c r="M85" i="45"/>
  <c r="U246" i="75"/>
  <c r="U22" i="57"/>
  <c r="J18" i="57"/>
  <c r="AY22" i="57"/>
  <c r="AA18" i="75"/>
  <c r="L18" i="45"/>
  <c r="N18" i="75"/>
  <c r="AV18" i="75"/>
  <c r="T18" i="75"/>
  <c r="BG158" i="58"/>
  <c r="AP72" i="58"/>
  <c r="AY143" i="58"/>
  <c r="AI18" i="57"/>
  <c r="M20" i="57"/>
  <c r="AN254" i="75"/>
  <c r="Y211" i="57"/>
  <c r="Y210" i="57" s="1"/>
  <c r="AO92" i="57"/>
  <c r="AY78" i="58"/>
  <c r="AL161" i="44"/>
  <c r="Q88" i="53"/>
  <c r="AX117" i="32"/>
  <c r="O86" i="53"/>
  <c r="AV160" i="45"/>
  <c r="Q78" i="32"/>
  <c r="AY94" i="57"/>
  <c r="BG78" i="58"/>
  <c r="AU77" i="58"/>
  <c r="L86" i="53"/>
  <c r="Y131" i="57"/>
  <c r="AO117" i="32"/>
  <c r="AU258" i="75"/>
  <c r="AH258" i="75"/>
  <c r="AD258" i="75"/>
  <c r="AL258" i="75"/>
  <c r="BF148" i="44"/>
  <c r="W254" i="75"/>
  <c r="AG86" i="53"/>
  <c r="J267" i="75"/>
  <c r="V267" i="75"/>
  <c r="K117" i="58"/>
  <c r="BG69" i="56"/>
  <c r="AT111" i="75"/>
  <c r="R111" i="75"/>
  <c r="P111" i="75"/>
  <c r="AS117" i="57"/>
  <c r="AQ193" i="53"/>
  <c r="BC68" i="58"/>
  <c r="AH51" i="32"/>
  <c r="BC51" i="32"/>
  <c r="BG51" i="32"/>
  <c r="AJ86" i="75"/>
  <c r="M88" i="75"/>
  <c r="AF117" i="57"/>
  <c r="AL19" i="57"/>
  <c r="BH191" i="44"/>
  <c r="BG59" i="44"/>
  <c r="AU54" i="44"/>
  <c r="AL54" i="44"/>
  <c r="AP116" i="75"/>
  <c r="Y116" i="75"/>
  <c r="Q164" i="75"/>
  <c r="AQ191" i="44"/>
  <c r="N98" i="44"/>
  <c r="AY172" i="75"/>
  <c r="AL68" i="53"/>
  <c r="BG68" i="53"/>
  <c r="U68" i="53"/>
  <c r="AP68" i="58"/>
  <c r="U16" i="57"/>
  <c r="Y16" i="57"/>
  <c r="Q51" i="32"/>
  <c r="U51" i="32"/>
  <c r="AP171" i="75"/>
  <c r="AH171" i="75"/>
  <c r="J86" i="75"/>
  <c r="AD91" i="75"/>
  <c r="AP153" i="75"/>
  <c r="AQ191" i="57"/>
  <c r="Y68" i="56"/>
  <c r="BG56" i="44"/>
  <c r="Q56" i="58"/>
  <c r="AQ191" i="58"/>
  <c r="AY70" i="45"/>
  <c r="BG26" i="75"/>
  <c r="AP26" i="75"/>
  <c r="BC207" i="57"/>
  <c r="AX18" i="53"/>
  <c r="AY153" i="45"/>
  <c r="M87" i="44"/>
  <c r="AL87" i="44"/>
  <c r="AY93" i="57"/>
  <c r="AL79" i="53"/>
  <c r="AH33" i="32"/>
  <c r="BC33" i="32"/>
  <c r="AD115" i="56"/>
  <c r="AT160" i="32"/>
  <c r="AU153" i="58"/>
  <c r="BG134" i="32"/>
  <c r="AY59" i="44"/>
  <c r="AY169" i="75"/>
  <c r="AL169" i="75"/>
  <c r="BG169" i="75"/>
  <c r="AH109" i="32"/>
  <c r="U19" i="44"/>
  <c r="AP245" i="75"/>
  <c r="AR111" i="75"/>
  <c r="Q207" i="57"/>
  <c r="O18" i="56"/>
  <c r="AY33" i="32"/>
  <c r="AH23" i="75"/>
  <c r="AH207" i="57"/>
  <c r="M207" i="57"/>
  <c r="U207" i="57"/>
  <c r="AH54" i="44"/>
  <c r="Q54" i="44"/>
  <c r="BC59" i="58"/>
  <c r="AU59" i="58"/>
  <c r="AY59" i="58"/>
  <c r="M58" i="44"/>
  <c r="AH58" i="44"/>
  <c r="AY20" i="56"/>
  <c r="BD18" i="56"/>
  <c r="AP51" i="57"/>
  <c r="AD276" i="75"/>
  <c r="BE111" i="75"/>
  <c r="AY207" i="57"/>
  <c r="J129" i="57"/>
  <c r="AH118" i="45"/>
  <c r="AD87" i="53"/>
  <c r="AM160" i="45"/>
  <c r="Y115" i="56"/>
  <c r="AD82" i="57"/>
  <c r="AY134" i="32"/>
  <c r="AH113" i="53"/>
  <c r="BG159" i="44"/>
  <c r="BG207" i="57"/>
  <c r="W129" i="57"/>
  <c r="BC118" i="45"/>
  <c r="M93" i="57"/>
  <c r="AP87" i="53"/>
  <c r="BG79" i="53"/>
  <c r="BC79" i="53"/>
  <c r="Q33" i="32"/>
  <c r="N111" i="75"/>
  <c r="AV111" i="75"/>
  <c r="AD59" i="57"/>
  <c r="AK111" i="75"/>
  <c r="AH164" i="75"/>
  <c r="AY103" i="75"/>
  <c r="AL103" i="75"/>
  <c r="AY21" i="57"/>
  <c r="BG159" i="58"/>
  <c r="AC254" i="75"/>
  <c r="AP256" i="75"/>
  <c r="AH319" i="75"/>
  <c r="R18" i="57"/>
  <c r="M56" i="44"/>
  <c r="V18" i="32"/>
  <c r="AX18" i="32"/>
  <c r="AD270" i="75"/>
  <c r="U97" i="57"/>
  <c r="BG97" i="45"/>
  <c r="AL97" i="57"/>
  <c r="BG89" i="75"/>
  <c r="Y89" i="75"/>
  <c r="AY89" i="75"/>
  <c r="AD89" i="75"/>
  <c r="Z191" i="45"/>
  <c r="AL89" i="44"/>
  <c r="AP89" i="75"/>
  <c r="AU257" i="75"/>
  <c r="U53" i="53"/>
  <c r="Q53" i="53"/>
  <c r="AY151" i="56"/>
  <c r="AD151" i="56"/>
  <c r="BG106" i="45"/>
  <c r="Q106" i="45"/>
  <c r="AL81" i="44"/>
  <c r="AU89" i="56"/>
  <c r="AD89" i="56"/>
  <c r="AL103" i="45"/>
  <c r="BC103" i="45"/>
  <c r="AL115" i="32"/>
  <c r="R117" i="44"/>
  <c r="AU164" i="32"/>
  <c r="AD164" i="32"/>
  <c r="V123" i="58"/>
  <c r="BC128" i="45"/>
  <c r="AB123" i="58"/>
  <c r="W123" i="58"/>
  <c r="AD97" i="58"/>
  <c r="BC97" i="58"/>
  <c r="AP116" i="44"/>
  <c r="AL109" i="53"/>
  <c r="U109" i="53"/>
  <c r="AP109" i="44"/>
  <c r="AL109" i="44"/>
  <c r="BC109" i="44"/>
  <c r="BG294" i="75"/>
  <c r="AD294" i="75"/>
  <c r="AH294" i="75"/>
  <c r="AY81" i="44"/>
  <c r="U82" i="45"/>
  <c r="AP82" i="45"/>
  <c r="AB117" i="44"/>
  <c r="BC89" i="57"/>
  <c r="BC86" i="57" s="1"/>
  <c r="M81" i="53"/>
  <c r="AU81" i="53"/>
  <c r="Q81" i="53"/>
  <c r="AH89" i="58"/>
  <c r="J92" i="44"/>
  <c r="U126" i="58"/>
  <c r="AL131" i="32"/>
  <c r="AH320" i="75"/>
  <c r="AD320" i="75"/>
  <c r="BC21" i="57"/>
  <c r="AL165" i="75"/>
  <c r="M165" i="75"/>
  <c r="AH165" i="75"/>
  <c r="Q165" i="75"/>
  <c r="AL66" i="56"/>
  <c r="Y66" i="56"/>
  <c r="BC66" i="56"/>
  <c r="AD66" i="56"/>
  <c r="M66" i="56"/>
  <c r="AP66" i="56"/>
  <c r="AD89" i="32"/>
  <c r="BG81" i="32"/>
  <c r="BG119" i="57"/>
  <c r="Y119" i="57"/>
  <c r="R117" i="57"/>
  <c r="AU119" i="57"/>
  <c r="AL313" i="75"/>
  <c r="AH313" i="75"/>
  <c r="BC144" i="32"/>
  <c r="AH152" i="75"/>
  <c r="AP152" i="75"/>
  <c r="AY152" i="75"/>
  <c r="AU89" i="32"/>
  <c r="AU130" i="75"/>
  <c r="AD130" i="75"/>
  <c r="U130" i="75"/>
  <c r="AL78" i="53"/>
  <c r="AY78" i="53"/>
  <c r="M78" i="53"/>
  <c r="AH82" i="56"/>
  <c r="S160" i="44"/>
  <c r="AH165" i="44"/>
  <c r="BC165" i="44"/>
  <c r="Y165" i="44"/>
  <c r="M165" i="44"/>
  <c r="T92" i="57"/>
  <c r="Y82" i="56"/>
  <c r="M59" i="75"/>
  <c r="Y21" i="45"/>
  <c r="AH100" i="44"/>
  <c r="T160" i="32"/>
  <c r="M88" i="44"/>
  <c r="N74" i="32"/>
  <c r="T55" i="53"/>
  <c r="AG175" i="56"/>
  <c r="AK160" i="44"/>
  <c r="P86" i="53"/>
  <c r="O129" i="32"/>
  <c r="BG130" i="53"/>
  <c r="Y161" i="44"/>
  <c r="AR74" i="53"/>
  <c r="AI92" i="57"/>
  <c r="AM30" i="45"/>
  <c r="AP78" i="56"/>
  <c r="AR74" i="32"/>
  <c r="AT176" i="56"/>
  <c r="AZ176" i="44"/>
  <c r="BD176" i="44"/>
  <c r="J176" i="44"/>
  <c r="N176" i="44"/>
  <c r="BE176" i="44"/>
  <c r="AI176" i="44"/>
  <c r="AV176" i="44"/>
  <c r="AC176" i="44"/>
  <c r="AW176" i="44"/>
  <c r="L111" i="75"/>
  <c r="AN61" i="57"/>
  <c r="N332" i="75"/>
  <c r="AI332" i="75"/>
  <c r="AZ136" i="44"/>
  <c r="M33" i="44"/>
  <c r="AU17" i="32"/>
  <c r="AW148" i="58"/>
  <c r="P74" i="56"/>
  <c r="J74" i="56"/>
  <c r="AE74" i="58"/>
  <c r="AG92" i="53"/>
  <c r="AT67" i="44"/>
  <c r="BF267" i="75"/>
  <c r="N74" i="44"/>
  <c r="AF74" i="44"/>
  <c r="AG74" i="44"/>
  <c r="BG143" i="44"/>
  <c r="AK18" i="58"/>
  <c r="AS18" i="58"/>
  <c r="Y31" i="57"/>
  <c r="AH94" i="53"/>
  <c r="Y77" i="53"/>
  <c r="AL70" i="45"/>
  <c r="AU90" i="57"/>
  <c r="AX92" i="57"/>
  <c r="BB30" i="58"/>
  <c r="AK129" i="56"/>
  <c r="AL97" i="45"/>
  <c r="U161" i="44"/>
  <c r="BG75" i="58"/>
  <c r="R75" i="24"/>
  <c r="AY122" i="32"/>
  <c r="T176" i="44"/>
  <c r="AF176" i="44"/>
  <c r="P176" i="44"/>
  <c r="BB176" i="44"/>
  <c r="AB176" i="44"/>
  <c r="AJ176" i="44"/>
  <c r="AG176" i="44"/>
  <c r="X176" i="44"/>
  <c r="AP122" i="32"/>
  <c r="BC213" i="44"/>
  <c r="BC212" i="44" s="1"/>
  <c r="BE67" i="45"/>
  <c r="BA67" i="45"/>
  <c r="BF67" i="45"/>
  <c r="AR254" i="75"/>
  <c r="AO67" i="58"/>
  <c r="BB67" i="58"/>
  <c r="AX67" i="58"/>
  <c r="AN61" i="58"/>
  <c r="BB61" i="58"/>
  <c r="AV332" i="75"/>
  <c r="AJ61" i="75"/>
  <c r="BC137" i="44"/>
  <c r="AY367" i="75"/>
  <c r="AY366" i="75" s="1"/>
  <c r="M32" i="44"/>
  <c r="AG129" i="58"/>
  <c r="Y162" i="32"/>
  <c r="AH88" i="44"/>
  <c r="AU130" i="58"/>
  <c r="AO148" i="45"/>
  <c r="J148" i="45"/>
  <c r="Y220" i="75"/>
  <c r="BD129" i="58"/>
  <c r="AH52" i="57"/>
  <c r="BG62" i="58"/>
  <c r="Y62" i="58"/>
  <c r="Y57" i="45"/>
  <c r="AK55" i="75"/>
  <c r="AB49" i="75"/>
  <c r="AL34" i="44"/>
  <c r="M263" i="75"/>
  <c r="AH76" i="75"/>
  <c r="AL94" i="56"/>
  <c r="AT74" i="53"/>
  <c r="M75" i="53"/>
  <c r="N285" i="75"/>
  <c r="U64" i="57"/>
  <c r="BG64" i="57"/>
  <c r="M56" i="58"/>
  <c r="AM18" i="57"/>
  <c r="BC19" i="57"/>
  <c r="BC52" i="44"/>
  <c r="AY133" i="32"/>
  <c r="AA160" i="45"/>
  <c r="AG148" i="58"/>
  <c r="Y87" i="53"/>
  <c r="AT18" i="32"/>
  <c r="Z194" i="45"/>
  <c r="BG87" i="53"/>
  <c r="Y21" i="75"/>
  <c r="S129" i="32"/>
  <c r="AO353" i="75"/>
  <c r="AG55" i="57"/>
  <c r="BG103" i="75"/>
  <c r="BG144" i="44"/>
  <c r="Y63" i="45"/>
  <c r="BA298" i="75"/>
  <c r="AB254" i="75"/>
  <c r="Y115" i="32"/>
  <c r="S86" i="57"/>
  <c r="BC97" i="44"/>
  <c r="M109" i="53"/>
  <c r="P292" i="75"/>
  <c r="AK86" i="56"/>
  <c r="BG103" i="45"/>
  <c r="AZ117" i="44"/>
  <c r="U127" i="58"/>
  <c r="AW86" i="58"/>
  <c r="AJ123" i="58"/>
  <c r="AY97" i="58"/>
  <c r="AA111" i="44"/>
  <c r="AY165" i="75"/>
  <c r="M313" i="75"/>
  <c r="AP144" i="32"/>
  <c r="AN80" i="56"/>
  <c r="AP82" i="56"/>
  <c r="AH53" i="75"/>
  <c r="BC179" i="75"/>
  <c r="BG132" i="32"/>
  <c r="Y132" i="32"/>
  <c r="H353" i="75"/>
  <c r="AL72" i="58"/>
  <c r="AD66" i="53"/>
  <c r="AB180" i="75"/>
  <c r="AL183" i="75"/>
  <c r="BG165" i="45"/>
  <c r="AD59" i="32"/>
  <c r="BC59" i="32"/>
  <c r="AL21" i="57"/>
  <c r="M21" i="57"/>
  <c r="AD70" i="45"/>
  <c r="AQ191" i="45"/>
  <c r="AC267" i="75"/>
  <c r="BB117" i="58"/>
  <c r="U91" i="58"/>
  <c r="AU115" i="45"/>
  <c r="AW148" i="44"/>
  <c r="AY88" i="58"/>
  <c r="M63" i="53"/>
  <c r="BG172" i="75"/>
  <c r="M68" i="58"/>
  <c r="AP156" i="32"/>
  <c r="O254" i="75"/>
  <c r="AD256" i="75"/>
  <c r="P111" i="32"/>
  <c r="AP251" i="75"/>
  <c r="BC87" i="75"/>
  <c r="M87" i="75"/>
  <c r="BG109" i="56"/>
  <c r="AJ160" i="45"/>
  <c r="AP72" i="45"/>
  <c r="AP59" i="32"/>
  <c r="U59" i="32"/>
  <c r="AH97" i="57"/>
  <c r="Q89" i="75"/>
  <c r="AD249" i="75"/>
  <c r="AS18" i="45"/>
  <c r="AY97" i="57"/>
  <c r="Q97" i="57"/>
  <c r="AC92" i="57"/>
  <c r="AP59" i="75"/>
  <c r="AU59" i="75"/>
  <c r="AH59" i="75"/>
  <c r="U59" i="75"/>
  <c r="AP21" i="45"/>
  <c r="AH21" i="45"/>
  <c r="U21" i="45"/>
  <c r="BC21" i="45"/>
  <c r="M89" i="75"/>
  <c r="U103" i="57"/>
  <c r="U66" i="32"/>
  <c r="BC50" i="57"/>
  <c r="AS160" i="32"/>
  <c r="W160" i="32"/>
  <c r="Y149" i="53"/>
  <c r="AJ148" i="53"/>
  <c r="AJ18" i="53"/>
  <c r="BC85" i="45"/>
  <c r="P86" i="75"/>
  <c r="Y50" i="53"/>
  <c r="BC138" i="44"/>
  <c r="AL153" i="44"/>
  <c r="BB117" i="57"/>
  <c r="Q63" i="56"/>
  <c r="AH66" i="57"/>
  <c r="BG158" i="44"/>
  <c r="Q302" i="75"/>
  <c r="AH21" i="58"/>
  <c r="BI191" i="56"/>
  <c r="BJ191" i="56" s="1"/>
  <c r="AL87" i="75"/>
  <c r="AU89" i="75"/>
  <c r="AL320" i="75"/>
  <c r="AT55" i="75"/>
  <c r="BE175" i="57"/>
  <c r="W175" i="57"/>
  <c r="AS175" i="57"/>
  <c r="M82" i="56"/>
  <c r="AN129" i="56"/>
  <c r="Y85" i="56"/>
  <c r="AM80" i="32"/>
  <c r="AP124" i="58"/>
  <c r="AY133" i="57"/>
  <c r="AZ18" i="45"/>
  <c r="I176" i="32"/>
  <c r="BC82" i="56"/>
  <c r="M22" i="57"/>
  <c r="AC74" i="53"/>
  <c r="Z124" i="75"/>
  <c r="AH151" i="57"/>
  <c r="AU60" i="32"/>
  <c r="AY21" i="58"/>
  <c r="Y106" i="44"/>
  <c r="BC313" i="75"/>
  <c r="BG165" i="44"/>
  <c r="AG175" i="57"/>
  <c r="AW175" i="57"/>
  <c r="P175" i="57"/>
  <c r="O175" i="57"/>
  <c r="AA175" i="57"/>
  <c r="AD82" i="56"/>
  <c r="BC119" i="44"/>
  <c r="AD85" i="58"/>
  <c r="AG148" i="57"/>
  <c r="Q89" i="58"/>
  <c r="V160" i="32"/>
  <c r="AY118" i="45"/>
  <c r="N92" i="57"/>
  <c r="BD117" i="57"/>
  <c r="AP81" i="32"/>
  <c r="AY82" i="56"/>
  <c r="AG117" i="45"/>
  <c r="AF160" i="44"/>
  <c r="AB80" i="58"/>
  <c r="AZ123" i="45"/>
  <c r="V117" i="57"/>
  <c r="AU163" i="32"/>
  <c r="M130" i="53"/>
  <c r="BD30" i="57"/>
  <c r="AG74" i="53"/>
  <c r="BB80" i="53"/>
  <c r="BG130" i="57"/>
  <c r="AD84" i="45"/>
  <c r="AI176" i="56"/>
  <c r="AF176" i="58"/>
  <c r="I177" i="24"/>
  <c r="Q177" i="24" s="1"/>
  <c r="R177" i="24" s="1"/>
  <c r="AL20" i="56"/>
  <c r="V210" i="57"/>
  <c r="AY211" i="53"/>
  <c r="AY210" i="53" s="1"/>
  <c r="M20" i="56"/>
  <c r="AP211" i="53"/>
  <c r="AP210" i="53" s="1"/>
  <c r="Q112" i="75"/>
  <c r="P273" i="75"/>
  <c r="AC273" i="75"/>
  <c r="X61" i="58"/>
  <c r="AB61" i="75"/>
  <c r="Q508" i="20"/>
  <c r="Q1257" i="20" s="1"/>
  <c r="AX18" i="58"/>
  <c r="U31" i="57"/>
  <c r="AA80" i="57"/>
  <c r="AY54" i="57"/>
  <c r="AO80" i="56"/>
  <c r="AN74" i="32"/>
  <c r="U165" i="44"/>
  <c r="W292" i="75"/>
  <c r="M19" i="75"/>
  <c r="AD288" i="75"/>
  <c r="BG64" i="56"/>
  <c r="AU64" i="56"/>
  <c r="BG219" i="75"/>
  <c r="AI86" i="75"/>
  <c r="AL88" i="75"/>
  <c r="AD53" i="58"/>
  <c r="BC54" i="75"/>
  <c r="AT18" i="57"/>
  <c r="M149" i="53"/>
  <c r="AG80" i="45"/>
  <c r="BC59" i="75"/>
  <c r="BB175" i="57"/>
  <c r="AE175" i="57"/>
  <c r="AU127" i="57"/>
  <c r="AV18" i="57"/>
  <c r="AL51" i="53"/>
  <c r="AJ74" i="58"/>
  <c r="AD21" i="58"/>
  <c r="AH165" i="45"/>
  <c r="AF160" i="45"/>
  <c r="X18" i="57"/>
  <c r="AD109" i="44"/>
  <c r="AD59" i="75"/>
  <c r="Q21" i="45"/>
  <c r="AV175" i="57"/>
  <c r="J175" i="57"/>
  <c r="AN175" i="57"/>
  <c r="AK175" i="57"/>
  <c r="BA160" i="44"/>
  <c r="BG85" i="45"/>
  <c r="AF74" i="53"/>
  <c r="AB86" i="56"/>
  <c r="L86" i="44"/>
  <c r="Q118" i="45"/>
  <c r="Q85" i="53"/>
  <c r="AP94" i="57"/>
  <c r="BG89" i="32"/>
  <c r="BB129" i="32"/>
  <c r="R74" i="32"/>
  <c r="AG111" i="53"/>
  <c r="T129" i="32"/>
  <c r="Q164" i="45"/>
  <c r="AD126" i="58"/>
  <c r="AH124" i="58"/>
  <c r="AZ92" i="58"/>
  <c r="M133" i="57"/>
  <c r="W160" i="44"/>
  <c r="AM160" i="44"/>
  <c r="AL124" i="58"/>
  <c r="Y163" i="45"/>
  <c r="AN176" i="58"/>
  <c r="M211" i="53"/>
  <c r="M210" i="53" s="1"/>
  <c r="AD201" i="45"/>
  <c r="AD200" i="45" s="1"/>
  <c r="AF67" i="45"/>
  <c r="AG67" i="45"/>
  <c r="BE67" i="56"/>
  <c r="AN67" i="53"/>
  <c r="S273" i="75"/>
  <c r="AG61" i="57"/>
  <c r="AX61" i="58"/>
  <c r="AO61" i="75"/>
  <c r="BF61" i="75"/>
  <c r="K61" i="56"/>
  <c r="AT61" i="56"/>
  <c r="W55" i="75"/>
  <c r="AF18" i="56"/>
  <c r="AD35" i="44"/>
  <c r="L148" i="56"/>
  <c r="AW74" i="75"/>
  <c r="AM74" i="75"/>
  <c r="BF86" i="75"/>
  <c r="AY219" i="75"/>
  <c r="AL31" i="44"/>
  <c r="AV129" i="32"/>
  <c r="AR80" i="58"/>
  <c r="AL31" i="57"/>
  <c r="Y19" i="45"/>
  <c r="AG18" i="45"/>
  <c r="S18" i="75"/>
  <c r="Q16" i="57"/>
  <c r="M68" i="53"/>
  <c r="AY68" i="58"/>
  <c r="AP16" i="57"/>
  <c r="AY16" i="57"/>
  <c r="AU51" i="32"/>
  <c r="AL51" i="32"/>
  <c r="AP51" i="32"/>
  <c r="M51" i="32"/>
  <c r="AY171" i="75"/>
  <c r="Q171" i="75"/>
  <c r="AY91" i="75"/>
  <c r="BG91" i="75"/>
  <c r="U91" i="75"/>
  <c r="BC153" i="75"/>
  <c r="Q153" i="75"/>
  <c r="AH88" i="75"/>
  <c r="BC35" i="44"/>
  <c r="AR192" i="75"/>
  <c r="V148" i="56"/>
  <c r="AW148" i="56"/>
  <c r="AW148" i="75"/>
  <c r="Q32" i="56"/>
  <c r="BG143" i="32"/>
  <c r="AF160" i="75"/>
  <c r="AK148" i="57"/>
  <c r="P49" i="58"/>
  <c r="K148" i="58"/>
  <c r="AD133" i="57"/>
  <c r="AY84" i="57"/>
  <c r="AY133" i="58"/>
  <c r="AE80" i="56"/>
  <c r="AE160" i="45"/>
  <c r="Y137" i="75"/>
  <c r="M137" i="75"/>
  <c r="U143" i="32"/>
  <c r="AS86" i="32"/>
  <c r="K86" i="44"/>
  <c r="BA55" i="58"/>
  <c r="BH189" i="44"/>
  <c r="AJ148" i="57"/>
  <c r="K298" i="75"/>
  <c r="AP70" i="45"/>
  <c r="N160" i="32"/>
  <c r="AP53" i="53"/>
  <c r="L148" i="57"/>
  <c r="AF55" i="32"/>
  <c r="AL161" i="32"/>
  <c r="AP130" i="57"/>
  <c r="BC295" i="75"/>
  <c r="AL66" i="75"/>
  <c r="BC130" i="53"/>
  <c r="Q90" i="57"/>
  <c r="AB123" i="57"/>
  <c r="Y126" i="57"/>
  <c r="AP66" i="58"/>
  <c r="BC66" i="58"/>
  <c r="Y132" i="75"/>
  <c r="M132" i="75"/>
  <c r="AH132" i="75"/>
  <c r="AD257" i="75"/>
  <c r="BG52" i="58"/>
  <c r="AY237" i="75"/>
  <c r="R80" i="45"/>
  <c r="AU246" i="75"/>
  <c r="AU22" i="57"/>
  <c r="BC22" i="75"/>
  <c r="V18" i="75"/>
  <c r="P18" i="45"/>
  <c r="AB18" i="45"/>
  <c r="U19" i="45"/>
  <c r="AY50" i="56"/>
  <c r="BC70" i="56"/>
  <c r="AP66" i="53"/>
  <c r="AD66" i="32"/>
  <c r="BG66" i="32"/>
  <c r="BG50" i="57"/>
  <c r="L160" i="32"/>
  <c r="O160" i="32"/>
  <c r="BC149" i="53"/>
  <c r="AU149" i="53"/>
  <c r="AU138" i="32"/>
  <c r="U58" i="32"/>
  <c r="Y58" i="32"/>
  <c r="Q56" i="44"/>
  <c r="K254" i="75"/>
  <c r="AX18" i="45"/>
  <c r="Y250" i="75"/>
  <c r="AY87" i="75"/>
  <c r="AN136" i="57"/>
  <c r="P136" i="75"/>
  <c r="U26" i="53"/>
  <c r="AL35" i="58"/>
  <c r="L30" i="32"/>
  <c r="BB30" i="32"/>
  <c r="S30" i="58"/>
  <c r="AG30" i="32"/>
  <c r="Y35" i="32"/>
  <c r="AB148" i="56"/>
  <c r="N80" i="44"/>
  <c r="AM80" i="57"/>
  <c r="AA148" i="53"/>
  <c r="AC148" i="53"/>
  <c r="W98" i="75"/>
  <c r="BE98" i="75"/>
  <c r="AG148" i="75"/>
  <c r="AP29" i="44"/>
  <c r="AW160" i="75"/>
  <c r="Y212" i="75"/>
  <c r="J80" i="53"/>
  <c r="P80" i="56"/>
  <c r="AN148" i="45"/>
  <c r="AL137" i="75"/>
  <c r="AN148" i="32"/>
  <c r="Y15" i="75"/>
  <c r="AX74" i="32"/>
  <c r="M149" i="58"/>
  <c r="S80" i="45"/>
  <c r="AO129" i="32"/>
  <c r="AV148" i="45"/>
  <c r="AD138" i="32"/>
  <c r="K80" i="45"/>
  <c r="U95" i="56"/>
  <c r="AB86" i="32"/>
  <c r="BC162" i="32"/>
  <c r="BG162" i="32"/>
  <c r="BC90" i="56"/>
  <c r="AH62" i="58"/>
  <c r="AS55" i="58"/>
  <c r="AH57" i="58"/>
  <c r="AZ117" i="53"/>
  <c r="R86" i="75"/>
  <c r="V86" i="75"/>
  <c r="S55" i="75"/>
  <c r="AB55" i="75"/>
  <c r="T55" i="75"/>
  <c r="AR55" i="53"/>
  <c r="U60" i="53"/>
  <c r="AB86" i="57"/>
  <c r="H104" i="53"/>
  <c r="Y130" i="53"/>
  <c r="AE49" i="75"/>
  <c r="AM180" i="75"/>
  <c r="AB74" i="53"/>
  <c r="AU75" i="53"/>
  <c r="BC288" i="75"/>
  <c r="BF298" i="75"/>
  <c r="BC57" i="32"/>
  <c r="R55" i="32"/>
  <c r="BG57" i="44"/>
  <c r="AB55" i="44"/>
  <c r="AD50" i="56"/>
  <c r="BG70" i="56"/>
  <c r="AH58" i="32"/>
  <c r="AU149" i="57"/>
  <c r="BG56" i="58"/>
  <c r="Y301" i="75"/>
  <c r="AY59" i="45"/>
  <c r="AP156" i="75"/>
  <c r="U156" i="75"/>
  <c r="AY26" i="32"/>
  <c r="AU58" i="45"/>
  <c r="J18" i="45"/>
  <c r="AL20" i="45"/>
  <c r="S18" i="45"/>
  <c r="Y128" i="75"/>
  <c r="AY128" i="75"/>
  <c r="M144" i="57"/>
  <c r="BG144" i="57"/>
  <c r="AP144" i="57"/>
  <c r="Y144" i="57"/>
  <c r="BG156" i="45"/>
  <c r="Y150" i="44"/>
  <c r="AV148" i="44"/>
  <c r="Q150" i="44"/>
  <c r="AH95" i="75"/>
  <c r="Y163" i="75"/>
  <c r="AV129" i="58"/>
  <c r="V92" i="57"/>
  <c r="AP78" i="58"/>
  <c r="M78" i="58"/>
  <c r="U77" i="58"/>
  <c r="AU161" i="44"/>
  <c r="T160" i="44"/>
  <c r="BC131" i="57"/>
  <c r="AU122" i="32"/>
  <c r="AM86" i="45"/>
  <c r="BE160" i="44"/>
  <c r="AU91" i="53"/>
  <c r="AP164" i="45"/>
  <c r="AL164" i="45"/>
  <c r="BC91" i="45"/>
  <c r="BE55" i="56"/>
  <c r="M20" i="44"/>
  <c r="BE18" i="44"/>
  <c r="Y95" i="75"/>
  <c r="AH84" i="75"/>
  <c r="BH187" i="58"/>
  <c r="BB74" i="32"/>
  <c r="AP57" i="44"/>
  <c r="Q156" i="32"/>
  <c r="AV136" i="57"/>
  <c r="AI117" i="53"/>
  <c r="AD122" i="56"/>
  <c r="AJ148" i="44"/>
  <c r="AU68" i="58"/>
  <c r="AL16" i="57"/>
  <c r="BG122" i="58"/>
  <c r="AS117" i="56"/>
  <c r="AM111" i="45"/>
  <c r="M115" i="45"/>
  <c r="Z195" i="32"/>
  <c r="Y87" i="75"/>
  <c r="AH87" i="75"/>
  <c r="U19" i="57"/>
  <c r="AU20" i="56"/>
  <c r="AH169" i="75"/>
  <c r="Y169" i="75"/>
  <c r="U169" i="75"/>
  <c r="AP109" i="32"/>
  <c r="U245" i="75"/>
  <c r="AY245" i="75"/>
  <c r="Q59" i="58"/>
  <c r="AU23" i="75"/>
  <c r="M23" i="75"/>
  <c r="BC23" i="75"/>
  <c r="M54" i="44"/>
  <c r="AD54" i="44"/>
  <c r="BC54" i="44"/>
  <c r="AL59" i="58"/>
  <c r="U59" i="58"/>
  <c r="AD21" i="32"/>
  <c r="AU21" i="32"/>
  <c r="U58" i="44"/>
  <c r="AU58" i="44"/>
  <c r="Q58" i="44"/>
  <c r="AD58" i="44"/>
  <c r="AH20" i="56"/>
  <c r="AU165" i="45"/>
  <c r="AL319" i="75"/>
  <c r="BG319" i="75"/>
  <c r="AP320" i="75"/>
  <c r="Y320" i="75"/>
  <c r="AD152" i="75"/>
  <c r="BG20" i="57"/>
  <c r="AK86" i="53"/>
  <c r="M162" i="53"/>
  <c r="M150" i="44"/>
  <c r="AD150" i="44"/>
  <c r="BA267" i="75"/>
  <c r="AF18" i="44"/>
  <c r="X92" i="57"/>
  <c r="Q78" i="58"/>
  <c r="AR92" i="57"/>
  <c r="AI55" i="56"/>
  <c r="AH153" i="75"/>
  <c r="AD88" i="75"/>
  <c r="AD56" i="58"/>
  <c r="AS111" i="56"/>
  <c r="AD87" i="75"/>
  <c r="Q87" i="75"/>
  <c r="Z195" i="45"/>
  <c r="AH232" i="75"/>
  <c r="T18" i="44"/>
  <c r="AW18" i="44"/>
  <c r="AU56" i="58"/>
  <c r="BC56" i="58"/>
  <c r="AU88" i="75"/>
  <c r="Q21" i="75"/>
  <c r="AH245" i="75"/>
  <c r="AH59" i="44"/>
  <c r="BF18" i="56"/>
  <c r="U82" i="57"/>
  <c r="AU79" i="75"/>
  <c r="AL59" i="44"/>
  <c r="AD59" i="44"/>
  <c r="BG153" i="75"/>
  <c r="M153" i="75"/>
  <c r="AU116" i="75"/>
  <c r="AD116" i="75"/>
  <c r="BC103" i="75"/>
  <c r="U54" i="32"/>
  <c r="AY159" i="58"/>
  <c r="AZ254" i="75"/>
  <c r="AH256" i="75"/>
  <c r="Q319" i="75"/>
  <c r="Y319" i="75"/>
  <c r="Y21" i="57"/>
  <c r="AD21" i="57"/>
  <c r="U21" i="57"/>
  <c r="BA18" i="57"/>
  <c r="Q21" i="57"/>
  <c r="M72" i="44"/>
  <c r="Q72" i="44"/>
  <c r="Y72" i="44"/>
  <c r="BH193" i="53"/>
  <c r="AQ187" i="45"/>
  <c r="AD97" i="57"/>
  <c r="L92" i="57"/>
  <c r="AX92" i="45"/>
  <c r="AD51" i="57"/>
  <c r="BG51" i="57"/>
  <c r="AL56" i="58"/>
  <c r="AP58" i="75"/>
  <c r="Q22" i="32"/>
  <c r="AL22" i="58"/>
  <c r="BG270" i="75"/>
  <c r="Y270" i="75"/>
  <c r="BC270" i="75"/>
  <c r="AU207" i="75"/>
  <c r="AH85" i="58"/>
  <c r="J92" i="57"/>
  <c r="AH97" i="45"/>
  <c r="AY97" i="45"/>
  <c r="AD97" i="45"/>
  <c r="AY127" i="58"/>
  <c r="U320" i="75"/>
  <c r="Q320" i="75"/>
  <c r="Y152" i="75"/>
  <c r="BC152" i="75"/>
  <c r="Y130" i="75"/>
  <c r="BC319" i="75"/>
  <c r="U319" i="75"/>
  <c r="AD319" i="75"/>
  <c r="BG21" i="57"/>
  <c r="AH21" i="57"/>
  <c r="AP72" i="44"/>
  <c r="BC72" i="44"/>
  <c r="AY72" i="44"/>
  <c r="AH19" i="57"/>
  <c r="AV92" i="57"/>
  <c r="Y97" i="45"/>
  <c r="AL85" i="58"/>
  <c r="AF30" i="53"/>
  <c r="Y22" i="32"/>
  <c r="AD22" i="32"/>
  <c r="AY22" i="32"/>
  <c r="BC22" i="32"/>
  <c r="AU22" i="58"/>
  <c r="BB267" i="75"/>
  <c r="AE92" i="57"/>
  <c r="BG97" i="57"/>
  <c r="U97" i="45"/>
  <c r="BG35" i="53"/>
  <c r="Q85" i="58"/>
  <c r="AP97" i="45"/>
  <c r="U89" i="75"/>
  <c r="AH131" i="32"/>
  <c r="AY320" i="75"/>
  <c r="BC320" i="75"/>
  <c r="M320" i="75"/>
  <c r="BG320" i="75"/>
  <c r="AU320" i="75"/>
  <c r="BC130" i="75"/>
  <c r="BG60" i="58"/>
  <c r="AU256" i="75"/>
  <c r="AS254" i="75"/>
  <c r="K18" i="57"/>
  <c r="M19" i="57"/>
  <c r="AG175" i="44"/>
  <c r="AY132" i="32"/>
  <c r="AX129" i="58"/>
  <c r="O80" i="57"/>
  <c r="AR18" i="32"/>
  <c r="BA168" i="75"/>
  <c r="AE92" i="45"/>
  <c r="AY289" i="75"/>
  <c r="O18" i="44"/>
  <c r="BC50" i="44"/>
  <c r="AY60" i="32"/>
  <c r="BH126" i="75"/>
  <c r="AP52" i="58"/>
  <c r="AB18" i="57"/>
  <c r="W267" i="75"/>
  <c r="BB55" i="56"/>
  <c r="AY54" i="32"/>
  <c r="AP54" i="32"/>
  <c r="AD72" i="44"/>
  <c r="BB160" i="32"/>
  <c r="N160" i="53"/>
  <c r="S129" i="57"/>
  <c r="T148" i="58"/>
  <c r="BB86" i="56"/>
  <c r="Y83" i="58"/>
  <c r="AR160" i="44"/>
  <c r="Y118" i="53"/>
  <c r="AI160" i="45"/>
  <c r="Y124" i="58"/>
  <c r="AH88" i="53"/>
  <c r="BC118" i="32"/>
  <c r="AY130" i="53"/>
  <c r="AA92" i="57"/>
  <c r="J86" i="58"/>
  <c r="AD75" i="53"/>
  <c r="AV80" i="56"/>
  <c r="N86" i="57"/>
  <c r="AZ18" i="58"/>
  <c r="AM18" i="53"/>
  <c r="AL94" i="32"/>
  <c r="AE18" i="57"/>
  <c r="AA18" i="58"/>
  <c r="AA18" i="53"/>
  <c r="BA176" i="57"/>
  <c r="AC176" i="57"/>
  <c r="AT176" i="57"/>
  <c r="AE176" i="57"/>
  <c r="Y115" i="45"/>
  <c r="M97" i="57"/>
  <c r="BC211" i="32"/>
  <c r="BC210" i="32" s="1"/>
  <c r="BC201" i="58"/>
  <c r="BC200" i="58" s="1"/>
  <c r="U201" i="58"/>
  <c r="U200" i="58" s="1"/>
  <c r="AU213" i="44"/>
  <c r="AU212" i="44" s="1"/>
  <c r="AK254" i="75"/>
  <c r="AE254" i="75"/>
  <c r="J18" i="75"/>
  <c r="AO61" i="53"/>
  <c r="AN61" i="32"/>
  <c r="AK61" i="32"/>
  <c r="AJ61" i="56"/>
  <c r="AL149" i="53"/>
  <c r="BG22" i="58"/>
  <c r="R154" i="58"/>
  <c r="S154" i="58"/>
  <c r="AY106" i="32"/>
  <c r="AJ30" i="53"/>
  <c r="U33" i="53"/>
  <c r="J148" i="53"/>
  <c r="Y151" i="45"/>
  <c r="BD148" i="45"/>
  <c r="AB30" i="32"/>
  <c r="AH57" i="56"/>
  <c r="BC132" i="58"/>
  <c r="AP143" i="44"/>
  <c r="M72" i="56"/>
  <c r="BB55" i="32"/>
  <c r="M172" i="75"/>
  <c r="U21" i="44"/>
  <c r="AY197" i="75"/>
  <c r="AP319" i="75"/>
  <c r="AH270" i="75"/>
  <c r="AF267" i="75"/>
  <c r="W74" i="53"/>
  <c r="AE18" i="32"/>
  <c r="N18" i="57"/>
  <c r="T176" i="32"/>
  <c r="AA67" i="75"/>
  <c r="BB49" i="58"/>
  <c r="BF49" i="58"/>
  <c r="AR292" i="75"/>
  <c r="AW92" i="45"/>
  <c r="P67" i="44"/>
  <c r="M193" i="75"/>
  <c r="J192" i="75"/>
  <c r="Y50" i="44"/>
  <c r="Q60" i="32"/>
  <c r="X55" i="32"/>
  <c r="Y60" i="32"/>
  <c r="U70" i="53"/>
  <c r="Q82" i="75"/>
  <c r="U50" i="57"/>
  <c r="AL64" i="56"/>
  <c r="K55" i="32"/>
  <c r="AL149" i="44"/>
  <c r="AY56" i="58"/>
  <c r="AY319" i="75"/>
  <c r="AF86" i="75"/>
  <c r="AH91" i="75"/>
  <c r="AN18" i="32"/>
  <c r="AP22" i="32"/>
  <c r="BE368" i="75"/>
  <c r="BE353" i="75" s="1"/>
  <c r="BG369" i="75"/>
  <c r="BG368" i="75" s="1"/>
  <c r="V123" i="57"/>
  <c r="AX80" i="32"/>
  <c r="AI148" i="44"/>
  <c r="AH84" i="32"/>
  <c r="AJ123" i="57"/>
  <c r="AP113" i="45"/>
  <c r="AF129" i="56"/>
  <c r="AW148" i="57"/>
  <c r="AJ160" i="56"/>
  <c r="AU124" i="58"/>
  <c r="AA18" i="57"/>
  <c r="N18" i="32"/>
  <c r="BD18" i="57"/>
  <c r="AI18" i="58"/>
  <c r="AA18" i="32"/>
  <c r="AB176" i="57"/>
  <c r="W176" i="57"/>
  <c r="P176" i="57"/>
  <c r="BD176" i="57"/>
  <c r="AP211" i="32"/>
  <c r="AP210" i="32" s="1"/>
  <c r="Y201" i="58"/>
  <c r="Y200" i="58" s="1"/>
  <c r="M91" i="45"/>
  <c r="K353" i="75"/>
  <c r="AK353" i="75"/>
  <c r="S168" i="75"/>
  <c r="AG61" i="53"/>
  <c r="X61" i="53"/>
  <c r="AB61" i="53"/>
  <c r="AG61" i="45"/>
  <c r="AF61" i="45"/>
  <c r="AT61" i="45"/>
  <c r="O61" i="45"/>
  <c r="AG61" i="32"/>
  <c r="BA61" i="56"/>
  <c r="S18" i="57"/>
  <c r="AV136" i="44"/>
  <c r="AL35" i="53"/>
  <c r="R129" i="57"/>
  <c r="AI129" i="57"/>
  <c r="Y163" i="58"/>
  <c r="M159" i="32"/>
  <c r="AB49" i="53"/>
  <c r="J92" i="53"/>
  <c r="BA74" i="53"/>
  <c r="AJ49" i="53"/>
  <c r="M127" i="44"/>
  <c r="AH26" i="56"/>
  <c r="AF80" i="45"/>
  <c r="AW160" i="32"/>
  <c r="AZ86" i="45"/>
  <c r="V92" i="45"/>
  <c r="T55" i="45"/>
  <c r="T55" i="44"/>
  <c r="AL121" i="53"/>
  <c r="BC62" i="44"/>
  <c r="P55" i="75"/>
  <c r="AN55" i="75"/>
  <c r="U263" i="75"/>
  <c r="AU102" i="45"/>
  <c r="BG72" i="56"/>
  <c r="U57" i="44"/>
  <c r="BE55" i="75"/>
  <c r="AD58" i="75"/>
  <c r="AL58" i="75"/>
  <c r="AP246" i="75"/>
  <c r="BG246" i="75"/>
  <c r="AX18" i="57"/>
  <c r="BE18" i="57"/>
  <c r="T18" i="57"/>
  <c r="AW18" i="45"/>
  <c r="BD18" i="45"/>
  <c r="BG19" i="75"/>
  <c r="BD18" i="75"/>
  <c r="AU19" i="75"/>
  <c r="U19" i="75"/>
  <c r="AY158" i="58"/>
  <c r="BC158" i="58"/>
  <c r="Y50" i="56"/>
  <c r="AH50" i="56"/>
  <c r="M70" i="56"/>
  <c r="AU70" i="56"/>
  <c r="BC66" i="53"/>
  <c r="AL66" i="53"/>
  <c r="AH66" i="32"/>
  <c r="AY50" i="57"/>
  <c r="Q149" i="53"/>
  <c r="BH195" i="56"/>
  <c r="AJ67" i="53"/>
  <c r="P67" i="75"/>
  <c r="AB67" i="57"/>
  <c r="AT67" i="57"/>
  <c r="AK168" i="75"/>
  <c r="AB168" i="75"/>
  <c r="AG61" i="58"/>
  <c r="AF61" i="53"/>
  <c r="T61" i="45"/>
  <c r="S61" i="45"/>
  <c r="AG61" i="44"/>
  <c r="AK61" i="75"/>
  <c r="AF61" i="75"/>
  <c r="K61" i="32"/>
  <c r="AT61" i="32"/>
  <c r="AA136" i="57"/>
  <c r="AB136" i="45"/>
  <c r="W136" i="58"/>
  <c r="Y207" i="75"/>
  <c r="R49" i="44"/>
  <c r="Q15" i="45"/>
  <c r="AL151" i="32"/>
  <c r="AB92" i="45"/>
  <c r="AG86" i="75"/>
  <c r="AT86" i="75"/>
  <c r="BG52" i="53"/>
  <c r="AW67" i="44"/>
  <c r="S67" i="44"/>
  <c r="O55" i="53"/>
  <c r="AV261" i="75"/>
  <c r="AD77" i="53"/>
  <c r="AL75" i="53"/>
  <c r="AD52" i="44"/>
  <c r="M57" i="56"/>
  <c r="AY60" i="58"/>
  <c r="AG18" i="58"/>
  <c r="AY23" i="58"/>
  <c r="AE80" i="58"/>
  <c r="AD132" i="58"/>
  <c r="Y53" i="53"/>
  <c r="AD53" i="53"/>
  <c r="Y151" i="57"/>
  <c r="BC60" i="32"/>
  <c r="AL197" i="75"/>
  <c r="AP70" i="32"/>
  <c r="AJ160" i="53"/>
  <c r="T160" i="53"/>
  <c r="AX160" i="53"/>
  <c r="M82" i="75"/>
  <c r="Q161" i="32"/>
  <c r="AP131" i="57"/>
  <c r="BG131" i="57"/>
  <c r="AL127" i="57"/>
  <c r="BG124" i="58"/>
  <c r="AH130" i="57"/>
  <c r="AQ196" i="45"/>
  <c r="Q156" i="75"/>
  <c r="AY68" i="75"/>
  <c r="AL251" i="75"/>
  <c r="AZ55" i="53"/>
  <c r="AQ187" i="32"/>
  <c r="M26" i="75"/>
  <c r="U23" i="75"/>
  <c r="AL59" i="45"/>
  <c r="BG116" i="75"/>
  <c r="U116" i="75"/>
  <c r="AF353" i="75"/>
  <c r="S353" i="75"/>
  <c r="X67" i="75"/>
  <c r="L168" i="75"/>
  <c r="BF61" i="53"/>
  <c r="H104" i="58"/>
  <c r="W136" i="44"/>
  <c r="Y137" i="44"/>
  <c r="P148" i="53"/>
  <c r="BC137" i="56"/>
  <c r="AJ98" i="45"/>
  <c r="AZ98" i="45"/>
  <c r="P49" i="75"/>
  <c r="N80" i="75"/>
  <c r="Y150" i="57"/>
  <c r="AO74" i="53"/>
  <c r="Y138" i="32"/>
  <c r="BC130" i="56"/>
  <c r="AK80" i="58"/>
  <c r="AU95" i="45"/>
  <c r="AU92" i="45" s="1"/>
  <c r="Q60" i="44"/>
  <c r="N67" i="44"/>
  <c r="AX67" i="44"/>
  <c r="AJ55" i="75"/>
  <c r="AI55" i="53"/>
  <c r="Q214" i="75"/>
  <c r="BC76" i="32"/>
  <c r="AL60" i="58"/>
  <c r="AH286" i="75"/>
  <c r="BB18" i="58"/>
  <c r="U83" i="58"/>
  <c r="AU143" i="44"/>
  <c r="U143" i="44"/>
  <c r="AL143" i="44"/>
  <c r="M143" i="44"/>
  <c r="AY62" i="58"/>
  <c r="AD165" i="32"/>
  <c r="AD85" i="75"/>
  <c r="U50" i="44"/>
  <c r="Q295" i="75"/>
  <c r="W55" i="32"/>
  <c r="M50" i="32"/>
  <c r="BH195" i="53"/>
  <c r="AY19" i="44"/>
  <c r="AH139" i="75"/>
  <c r="M120" i="57"/>
  <c r="AP113" i="56"/>
  <c r="BG63" i="56"/>
  <c r="AU63" i="56"/>
  <c r="AY66" i="57"/>
  <c r="AL185" i="75"/>
  <c r="U185" i="75"/>
  <c r="AD209" i="75"/>
  <c r="AU138" i="44"/>
  <c r="AP153" i="44"/>
  <c r="Y122" i="44"/>
  <c r="BG122" i="44"/>
  <c r="AD183" i="75"/>
  <c r="AU302" i="75"/>
  <c r="AL302" i="75"/>
  <c r="M302" i="75"/>
  <c r="T242" i="75"/>
  <c r="BC58" i="44"/>
  <c r="AU103" i="75"/>
  <c r="BG64" i="75"/>
  <c r="U64" i="75"/>
  <c r="O49" i="58"/>
  <c r="U70" i="58"/>
  <c r="Q66" i="75"/>
  <c r="Q66" i="45"/>
  <c r="AN160" i="53"/>
  <c r="BC82" i="75"/>
  <c r="U23" i="44"/>
  <c r="X18" i="44"/>
  <c r="AK160" i="32"/>
  <c r="AY131" i="57"/>
  <c r="M249" i="75"/>
  <c r="AY50" i="45"/>
  <c r="BG50" i="45"/>
  <c r="AD66" i="58"/>
  <c r="M176" i="75"/>
  <c r="AD64" i="45"/>
  <c r="BH124" i="75"/>
  <c r="AQ126" i="75"/>
  <c r="BG66" i="53"/>
  <c r="AY66" i="53"/>
  <c r="AP66" i="32"/>
  <c r="AP149" i="53"/>
  <c r="AP56" i="44"/>
  <c r="BC72" i="58"/>
  <c r="AD143" i="58"/>
  <c r="AS18" i="57"/>
  <c r="O18" i="57"/>
  <c r="AH161" i="44"/>
  <c r="AY91" i="53"/>
  <c r="BG26" i="32"/>
  <c r="AH58" i="45"/>
  <c r="AD20" i="45"/>
  <c r="Y20" i="45"/>
  <c r="AL128" i="75"/>
  <c r="U163" i="75"/>
  <c r="AO267" i="75"/>
  <c r="U58" i="57"/>
  <c r="AH76" i="32"/>
  <c r="S55" i="32"/>
  <c r="AB49" i="56"/>
  <c r="AP172" i="75"/>
  <c r="AP91" i="75"/>
  <c r="AH149" i="44"/>
  <c r="X148" i="44"/>
  <c r="U63" i="53"/>
  <c r="AH91" i="58"/>
  <c r="AL115" i="45"/>
  <c r="Y63" i="53"/>
  <c r="AD172" i="75"/>
  <c r="Q172" i="75"/>
  <c r="AH172" i="75"/>
  <c r="Q68" i="58"/>
  <c r="M256" i="75"/>
  <c r="Q19" i="44"/>
  <c r="Q53" i="58"/>
  <c r="AE67" i="44"/>
  <c r="BG109" i="58"/>
  <c r="BC109" i="45"/>
  <c r="BG109" i="45"/>
  <c r="M185" i="75"/>
  <c r="Q185" i="75"/>
  <c r="AH158" i="44"/>
  <c r="Q109" i="57"/>
  <c r="AY144" i="45"/>
  <c r="U138" i="44"/>
  <c r="AU120" i="57"/>
  <c r="Y91" i="53"/>
  <c r="AY118" i="57"/>
  <c r="AU122" i="44"/>
  <c r="BA111" i="44"/>
  <c r="Q54" i="75"/>
  <c r="Y54" i="75"/>
  <c r="AP54" i="75"/>
  <c r="AP183" i="75"/>
  <c r="AY183" i="75"/>
  <c r="M21" i="44"/>
  <c r="BI351" i="75"/>
  <c r="BJ351" i="75" s="1"/>
  <c r="BC249" i="75"/>
  <c r="AH249" i="75"/>
  <c r="AP249" i="75"/>
  <c r="AL132" i="75"/>
  <c r="AY132" i="75"/>
  <c r="Q132" i="75"/>
  <c r="U64" i="45"/>
  <c r="AP64" i="45"/>
  <c r="BC64" i="45"/>
  <c r="Z94" i="75"/>
  <c r="AW55" i="44"/>
  <c r="AD246" i="75"/>
  <c r="W18" i="57"/>
  <c r="M19" i="45"/>
  <c r="AU19" i="45"/>
  <c r="AU158" i="58"/>
  <c r="AH70" i="56"/>
  <c r="U70" i="56"/>
  <c r="AS55" i="32"/>
  <c r="BI343" i="75"/>
  <c r="BJ343" i="75" s="1"/>
  <c r="Y72" i="58"/>
  <c r="AZ148" i="57"/>
  <c r="AL60" i="53"/>
  <c r="Y246" i="75"/>
  <c r="AK18" i="57"/>
  <c r="AF18" i="57"/>
  <c r="AR285" i="75"/>
  <c r="AU58" i="57"/>
  <c r="Q95" i="75"/>
  <c r="BG128" i="75"/>
  <c r="AM129" i="58"/>
  <c r="BC94" i="57"/>
  <c r="AM92" i="57"/>
  <c r="BC78" i="58"/>
  <c r="R74" i="58"/>
  <c r="AK160" i="53"/>
  <c r="AE129" i="57"/>
  <c r="AF117" i="32"/>
  <c r="BD117" i="32"/>
  <c r="H73" i="57"/>
  <c r="T86" i="53"/>
  <c r="BC91" i="53"/>
  <c r="AU164" i="45"/>
  <c r="AD164" i="45"/>
  <c r="AK74" i="32"/>
  <c r="BG91" i="45"/>
  <c r="BC58" i="45"/>
  <c r="M131" i="58"/>
  <c r="AM74" i="58"/>
  <c r="AL88" i="53"/>
  <c r="BD86" i="53"/>
  <c r="Y162" i="53"/>
  <c r="AL91" i="53"/>
  <c r="U258" i="75"/>
  <c r="L254" i="75"/>
  <c r="AL156" i="75"/>
  <c r="U26" i="32"/>
  <c r="Y26" i="32"/>
  <c r="BG58" i="45"/>
  <c r="AL58" i="45"/>
  <c r="AN18" i="45"/>
  <c r="BG211" i="32"/>
  <c r="BG210" i="32" s="1"/>
  <c r="AU211" i="32"/>
  <c r="AU210" i="32" s="1"/>
  <c r="Q128" i="75"/>
  <c r="AP128" i="75"/>
  <c r="BC128" i="75"/>
  <c r="BB74" i="44"/>
  <c r="BG163" i="75"/>
  <c r="AP163" i="75"/>
  <c r="AH163" i="75"/>
  <c r="AU144" i="57"/>
  <c r="AD144" i="57"/>
  <c r="AY144" i="57"/>
  <c r="AE80" i="75"/>
  <c r="M156" i="45"/>
  <c r="AM148" i="44"/>
  <c r="M258" i="75"/>
  <c r="AH20" i="45"/>
  <c r="AL131" i="58"/>
  <c r="U131" i="58"/>
  <c r="AL78" i="58"/>
  <c r="AY77" i="58"/>
  <c r="AP161" i="44"/>
  <c r="M161" i="44"/>
  <c r="M88" i="53"/>
  <c r="AS160" i="53"/>
  <c r="AP162" i="53"/>
  <c r="BC122" i="32"/>
  <c r="AH164" i="45"/>
  <c r="BG131" i="58"/>
  <c r="AU78" i="58"/>
  <c r="Y88" i="53"/>
  <c r="BB160" i="53"/>
  <c r="AA129" i="57"/>
  <c r="U122" i="32"/>
  <c r="AE86" i="53"/>
  <c r="AV74" i="32"/>
  <c r="AF86" i="45"/>
  <c r="AR55" i="56"/>
  <c r="AN55" i="56"/>
  <c r="AS267" i="75"/>
  <c r="S267" i="75"/>
  <c r="BD267" i="75"/>
  <c r="AZ55" i="57"/>
  <c r="AY58" i="57"/>
  <c r="AH58" i="57"/>
  <c r="AZ18" i="44"/>
  <c r="AL20" i="44"/>
  <c r="Q211" i="57"/>
  <c r="Q210" i="57" s="1"/>
  <c r="U211" i="57"/>
  <c r="U210" i="57" s="1"/>
  <c r="AU95" i="75"/>
  <c r="BG95" i="75"/>
  <c r="AU84" i="75"/>
  <c r="AQ56" i="57"/>
  <c r="BD148" i="57"/>
  <c r="U72" i="56"/>
  <c r="Y264" i="75"/>
  <c r="Y57" i="32"/>
  <c r="BC138" i="57"/>
  <c r="Y138" i="57"/>
  <c r="Y88" i="58"/>
  <c r="BG118" i="53"/>
  <c r="AL122" i="56"/>
  <c r="R111" i="45"/>
  <c r="AD149" i="44"/>
  <c r="AP63" i="53"/>
  <c r="AD138" i="57"/>
  <c r="AH118" i="53"/>
  <c r="BG122" i="56"/>
  <c r="AH63" i="53"/>
  <c r="Q63" i="53"/>
  <c r="Y172" i="75"/>
  <c r="AU171" i="75"/>
  <c r="AU156" i="32"/>
  <c r="AL156" i="32"/>
  <c r="Y156" i="32"/>
  <c r="AW86" i="75"/>
  <c r="BC91" i="75"/>
  <c r="AT254" i="75"/>
  <c r="BC256" i="75"/>
  <c r="Z191" i="53"/>
  <c r="Y53" i="58"/>
  <c r="Q109" i="45"/>
  <c r="Q158" i="44"/>
  <c r="Y183" i="75"/>
  <c r="AD68" i="56"/>
  <c r="AD68" i="44"/>
  <c r="U87" i="75"/>
  <c r="Y302" i="75"/>
  <c r="AL21" i="44"/>
  <c r="AQ113" i="75"/>
  <c r="AO18" i="57"/>
  <c r="BF55" i="56"/>
  <c r="AP59" i="45"/>
  <c r="AY21" i="75"/>
  <c r="BG21" i="75"/>
  <c r="BC21" i="75"/>
  <c r="M21" i="75"/>
  <c r="M159" i="44"/>
  <c r="AD159" i="44"/>
  <c r="AU159" i="44"/>
  <c r="Y159" i="44"/>
  <c r="Y276" i="75"/>
  <c r="AH109" i="56"/>
  <c r="Y109" i="56"/>
  <c r="AP109" i="56"/>
  <c r="AU363" i="75"/>
  <c r="AU360" i="75" s="1"/>
  <c r="AY59" i="57"/>
  <c r="AU59" i="57"/>
  <c r="BC116" i="75"/>
  <c r="Y103" i="75"/>
  <c r="M103" i="75"/>
  <c r="Q21" i="58"/>
  <c r="BG70" i="45"/>
  <c r="AD57" i="32"/>
  <c r="AC18" i="57"/>
  <c r="Q19" i="57"/>
  <c r="AY26" i="75"/>
  <c r="M143" i="32"/>
  <c r="Y245" i="75"/>
  <c r="X160" i="45"/>
  <c r="AL115" i="56"/>
  <c r="BH191" i="58"/>
  <c r="BC79" i="75"/>
  <c r="M59" i="44"/>
  <c r="AU59" i="44"/>
  <c r="Q59" i="44"/>
  <c r="AL153" i="75"/>
  <c r="AD169" i="75"/>
  <c r="BC169" i="75"/>
  <c r="AP169" i="75"/>
  <c r="Y109" i="32"/>
  <c r="BG109" i="32"/>
  <c r="O242" i="75"/>
  <c r="BC245" i="75"/>
  <c r="M245" i="75"/>
  <c r="Y23" i="75"/>
  <c r="Q23" i="75"/>
  <c r="O18" i="75"/>
  <c r="AY54" i="44"/>
  <c r="Y54" i="44"/>
  <c r="AD59" i="58"/>
  <c r="AP59" i="58"/>
  <c r="AH59" i="58"/>
  <c r="AL21" i="32"/>
  <c r="M21" i="32"/>
  <c r="BC21" i="32"/>
  <c r="AP58" i="44"/>
  <c r="BG58" i="44"/>
  <c r="AL51" i="57"/>
  <c r="AU51" i="57"/>
  <c r="M51" i="57"/>
  <c r="AY51" i="57"/>
  <c r="AD106" i="58"/>
  <c r="AH21" i="75"/>
  <c r="AD109" i="32"/>
  <c r="BG59" i="45"/>
  <c r="AD59" i="45"/>
  <c r="AS18" i="75"/>
  <c r="U21" i="75"/>
  <c r="BC159" i="44"/>
  <c r="AP159" i="44"/>
  <c r="Q159" i="44"/>
  <c r="AL276" i="75"/>
  <c r="AU109" i="56"/>
  <c r="U109" i="56"/>
  <c r="BC109" i="56"/>
  <c r="AL109" i="56"/>
  <c r="BG59" i="57"/>
  <c r="Q20" i="56"/>
  <c r="Q162" i="32"/>
  <c r="Q363" i="75"/>
  <c r="Q360" i="75" s="1"/>
  <c r="U59" i="57"/>
  <c r="V55" i="57"/>
  <c r="M59" i="57"/>
  <c r="M116" i="75"/>
  <c r="Q116" i="75"/>
  <c r="AH116" i="75"/>
  <c r="AY116" i="75"/>
  <c r="M165" i="45"/>
  <c r="AP21" i="57"/>
  <c r="AP149" i="45"/>
  <c r="AT18" i="75"/>
  <c r="AU22" i="75"/>
  <c r="AH150" i="44"/>
  <c r="AF148" i="44"/>
  <c r="M32" i="45"/>
  <c r="AP77" i="58"/>
  <c r="S92" i="45"/>
  <c r="AM148" i="45"/>
  <c r="BG122" i="32"/>
  <c r="AU130" i="53"/>
  <c r="J160" i="44"/>
  <c r="AL162" i="53"/>
  <c r="AU127" i="44"/>
  <c r="AZ92" i="57"/>
  <c r="BC95" i="56"/>
  <c r="BG164" i="45"/>
  <c r="AU211" i="57"/>
  <c r="AU210" i="57" s="1"/>
  <c r="AT61" i="53"/>
  <c r="P160" i="75"/>
  <c r="M106" i="75"/>
  <c r="AF129" i="57"/>
  <c r="M121" i="53"/>
  <c r="AD161" i="44"/>
  <c r="AI86" i="53"/>
  <c r="AT129" i="57"/>
  <c r="P160" i="32"/>
  <c r="AO160" i="44"/>
  <c r="AG86" i="44"/>
  <c r="AD124" i="58"/>
  <c r="AX74" i="58"/>
  <c r="BD123" i="58"/>
  <c r="AH130" i="53"/>
  <c r="BC162" i="53"/>
  <c r="K160" i="53"/>
  <c r="AP90" i="56"/>
  <c r="P92" i="45"/>
  <c r="AT74" i="58"/>
  <c r="AI86" i="44"/>
  <c r="AM129" i="57"/>
  <c r="S757" i="20"/>
  <c r="AM18" i="44"/>
  <c r="BG78" i="32"/>
  <c r="AH91" i="45"/>
  <c r="U126" i="57"/>
  <c r="BC20" i="44"/>
  <c r="Q211" i="32"/>
  <c r="Q210" i="32" s="1"/>
  <c r="R210" i="57"/>
  <c r="M211" i="57"/>
  <c r="M210" i="57" s="1"/>
  <c r="U213" i="44"/>
  <c r="U212" i="44" s="1"/>
  <c r="Q213" i="44"/>
  <c r="Q212" i="44" s="1"/>
  <c r="P353" i="75"/>
  <c r="AT353" i="75"/>
  <c r="BB254" i="75"/>
  <c r="O353" i="75"/>
  <c r="T67" i="58"/>
  <c r="AG67" i="58"/>
  <c r="X61" i="57"/>
  <c r="AF61" i="58"/>
  <c r="BA61" i="45"/>
  <c r="AS61" i="44"/>
  <c r="Y269" i="75"/>
  <c r="K160" i="45"/>
  <c r="AR74" i="58"/>
  <c r="BF74" i="58"/>
  <c r="AH162" i="32"/>
  <c r="AY53" i="75"/>
  <c r="AL193" i="75"/>
  <c r="AR136" i="75"/>
  <c r="Y35" i="44"/>
  <c r="M52" i="58"/>
  <c r="AR267" i="75"/>
  <c r="AU269" i="75"/>
  <c r="AC18" i="44"/>
  <c r="AB86" i="53"/>
  <c r="BG90" i="56"/>
  <c r="U127" i="57"/>
  <c r="AA123" i="44"/>
  <c r="AH131" i="57"/>
  <c r="AF74" i="58"/>
  <c r="AF92" i="56"/>
  <c r="BA86" i="53"/>
  <c r="BG20" i="45"/>
  <c r="AL211" i="57"/>
  <c r="AL210" i="57" s="1"/>
  <c r="AL20" i="57"/>
  <c r="AH20" i="57"/>
  <c r="AO61" i="45"/>
  <c r="P154" i="53"/>
  <c r="AO148" i="57"/>
  <c r="AD131" i="57"/>
  <c r="AU94" i="57"/>
  <c r="P86" i="44"/>
  <c r="W86" i="53"/>
  <c r="AD90" i="57"/>
  <c r="AD86" i="57" s="1"/>
  <c r="K86" i="53"/>
  <c r="AJ92" i="45"/>
  <c r="R98" i="53"/>
  <c r="AP20" i="45"/>
  <c r="AH20" i="44"/>
  <c r="BC211" i="57"/>
  <c r="BC210" i="57" s="1"/>
  <c r="K67" i="57"/>
  <c r="AX61" i="45"/>
  <c r="P61" i="75"/>
  <c r="U269" i="75"/>
  <c r="BC58" i="57"/>
  <c r="BE92" i="75"/>
  <c r="AO123" i="75"/>
  <c r="AS92" i="56"/>
  <c r="AU94" i="56"/>
  <c r="AN267" i="75"/>
  <c r="AP268" i="75"/>
  <c r="AR55" i="75"/>
  <c r="BG22" i="57"/>
  <c r="BF18" i="45"/>
  <c r="AZ18" i="75"/>
  <c r="AG160" i="32"/>
  <c r="AR18" i="53"/>
  <c r="AU20" i="53"/>
  <c r="W86" i="75"/>
  <c r="Y88" i="75"/>
  <c r="L55" i="45"/>
  <c r="BC246" i="75"/>
  <c r="AL22" i="75"/>
  <c r="AJ18" i="75"/>
  <c r="AU26" i="32"/>
  <c r="U58" i="45"/>
  <c r="Y156" i="45"/>
  <c r="AU150" i="44"/>
  <c r="AP269" i="75"/>
  <c r="AM267" i="75"/>
  <c r="BC269" i="75"/>
  <c r="Q58" i="57"/>
  <c r="Q20" i="44"/>
  <c r="P18" i="44"/>
  <c r="AH56" i="58"/>
  <c r="AP79" i="75"/>
  <c r="Y59" i="44"/>
  <c r="U153" i="75"/>
  <c r="Q169" i="75"/>
  <c r="AY109" i="32"/>
  <c r="AG18" i="44"/>
  <c r="AD23" i="75"/>
  <c r="AY23" i="75"/>
  <c r="AP54" i="44"/>
  <c r="X18" i="32"/>
  <c r="Y21" i="32"/>
  <c r="Y51" i="57"/>
  <c r="BC59" i="45"/>
  <c r="M59" i="45"/>
  <c r="AP21" i="75"/>
  <c r="AH159" i="44"/>
  <c r="M276" i="75"/>
  <c r="Q109" i="56"/>
  <c r="BG363" i="75"/>
  <c r="BG360" i="75" s="1"/>
  <c r="AP59" i="57"/>
  <c r="Q59" i="57"/>
  <c r="BH56" i="57"/>
  <c r="Y79" i="75"/>
  <c r="U79" i="75"/>
  <c r="K18" i="44"/>
  <c r="Y59" i="58"/>
  <c r="BG59" i="58"/>
  <c r="AH21" i="32"/>
  <c r="AG18" i="32"/>
  <c r="AL58" i="44"/>
  <c r="AO55" i="44"/>
  <c r="AP59" i="44"/>
  <c r="Q59" i="45"/>
  <c r="AY159" i="44"/>
  <c r="AY276" i="75"/>
  <c r="U276" i="75"/>
  <c r="AD109" i="56"/>
  <c r="M363" i="75"/>
  <c r="M360" i="75" s="1"/>
  <c r="AL363" i="75"/>
  <c r="AL360" i="75" s="1"/>
  <c r="AH363" i="75"/>
  <c r="AH360" i="75" s="1"/>
  <c r="AH59" i="57"/>
  <c r="AT61" i="75"/>
  <c r="BE61" i="75"/>
  <c r="T61" i="32"/>
  <c r="AC61" i="56"/>
  <c r="AD19" i="57"/>
  <c r="AU21" i="75"/>
  <c r="P18" i="57"/>
  <c r="W192" i="75"/>
  <c r="O55" i="44"/>
  <c r="AB49" i="32"/>
  <c r="M118" i="56"/>
  <c r="BE80" i="57"/>
  <c r="J49" i="58"/>
  <c r="AY137" i="75"/>
  <c r="AD137" i="75"/>
  <c r="AP21" i="32"/>
  <c r="AW49" i="53"/>
  <c r="AL252" i="75"/>
  <c r="H73" i="32"/>
  <c r="AB86" i="44"/>
  <c r="BD148" i="32"/>
  <c r="AE148" i="45"/>
  <c r="BB55" i="58"/>
  <c r="AN55" i="44"/>
  <c r="AB55" i="58"/>
  <c r="AL52" i="53"/>
  <c r="AB285" i="75"/>
  <c r="AY62" i="44"/>
  <c r="AV55" i="75"/>
  <c r="AW18" i="32"/>
  <c r="AP102" i="45"/>
  <c r="AG242" i="75"/>
  <c r="AL250" i="75"/>
  <c r="M246" i="75"/>
  <c r="L18" i="57"/>
  <c r="AD22" i="75"/>
  <c r="L18" i="75"/>
  <c r="AX18" i="75"/>
  <c r="AD19" i="75"/>
  <c r="AB18" i="75"/>
  <c r="BF18" i="75"/>
  <c r="AN18" i="75"/>
  <c r="AL66" i="32"/>
  <c r="T18" i="53"/>
  <c r="AK18" i="53"/>
  <c r="AQ193" i="56"/>
  <c r="AL72" i="53"/>
  <c r="BF74" i="32"/>
  <c r="X74" i="32"/>
  <c r="AC55" i="44"/>
  <c r="O49" i="75"/>
  <c r="AU68" i="53"/>
  <c r="BG149" i="44"/>
  <c r="BE148" i="44"/>
  <c r="BA148" i="44"/>
  <c r="U172" i="75"/>
  <c r="BG156" i="32"/>
  <c r="AH88" i="58"/>
  <c r="AA117" i="53"/>
  <c r="AY63" i="53"/>
  <c r="AD51" i="32"/>
  <c r="AL171" i="75"/>
  <c r="M156" i="32"/>
  <c r="AD153" i="75"/>
  <c r="BE254" i="75"/>
  <c r="AH19" i="44"/>
  <c r="Q50" i="58"/>
  <c r="R242" i="75"/>
  <c r="U247" i="75"/>
  <c r="BC53" i="58"/>
  <c r="AY139" i="75"/>
  <c r="AP63" i="56"/>
  <c r="BG209" i="75"/>
  <c r="J242" i="75"/>
  <c r="BB242" i="75"/>
  <c r="BC243" i="75"/>
  <c r="M54" i="56"/>
  <c r="AL58" i="53"/>
  <c r="AP87" i="75"/>
  <c r="AM86" i="75"/>
  <c r="Y21" i="58"/>
  <c r="W18" i="58"/>
  <c r="Z187" i="56"/>
  <c r="AP21" i="44"/>
  <c r="BC21" i="44"/>
  <c r="BH191" i="53"/>
  <c r="N55" i="58"/>
  <c r="AF61" i="56"/>
  <c r="AO61" i="56"/>
  <c r="AS61" i="56"/>
  <c r="H104" i="45"/>
  <c r="AS192" i="75"/>
  <c r="O154" i="75"/>
  <c r="AA136" i="58"/>
  <c r="AT148" i="75"/>
  <c r="AX148" i="75"/>
  <c r="BF148" i="75"/>
  <c r="AK148" i="75"/>
  <c r="BG35" i="75"/>
  <c r="O148" i="58"/>
  <c r="W123" i="75"/>
  <c r="Y59" i="57"/>
  <c r="AU69" i="56"/>
  <c r="Y69" i="56"/>
  <c r="AT55" i="56"/>
  <c r="AX55" i="56"/>
  <c r="BA55" i="56"/>
  <c r="BE267" i="75"/>
  <c r="AZ267" i="75"/>
  <c r="BC268" i="75"/>
  <c r="M286" i="75"/>
  <c r="Y143" i="53"/>
  <c r="M143" i="53"/>
  <c r="AC18" i="32"/>
  <c r="BA117" i="32"/>
  <c r="AC129" i="32"/>
  <c r="M64" i="44"/>
  <c r="AD64" i="44"/>
  <c r="AZ18" i="32"/>
  <c r="K117" i="32"/>
  <c r="AH102" i="45"/>
  <c r="BG32" i="58"/>
  <c r="Y90" i="56"/>
  <c r="BH161" i="75"/>
  <c r="Q72" i="58"/>
  <c r="BA18" i="75"/>
  <c r="BA55" i="45"/>
  <c r="X55" i="45"/>
  <c r="U250" i="75"/>
  <c r="AB248" i="75"/>
  <c r="AH72" i="53"/>
  <c r="BC149" i="44"/>
  <c r="S148" i="44"/>
  <c r="AX86" i="75"/>
  <c r="Z187" i="45"/>
  <c r="J366" i="75"/>
  <c r="J353" i="75" s="1"/>
  <c r="M367" i="75"/>
  <c r="M366" i="75" s="1"/>
  <c r="K18" i="75"/>
  <c r="BG19" i="44"/>
  <c r="AD76" i="32"/>
  <c r="AU50" i="58"/>
  <c r="AL139" i="75"/>
  <c r="Q138" i="44"/>
  <c r="AE148" i="44"/>
  <c r="M153" i="44"/>
  <c r="AL120" i="44"/>
  <c r="BC120" i="44"/>
  <c r="Q120" i="44"/>
  <c r="Y120" i="57"/>
  <c r="M122" i="32"/>
  <c r="AK111" i="56"/>
  <c r="T148" i="53"/>
  <c r="BA180" i="75"/>
  <c r="S180" i="75"/>
  <c r="AL68" i="44"/>
  <c r="U68" i="44"/>
  <c r="AY62" i="32"/>
  <c r="M62" i="32"/>
  <c r="AU243" i="75"/>
  <c r="M109" i="58"/>
  <c r="AD109" i="58"/>
  <c r="Q109" i="58"/>
  <c r="AY144" i="44"/>
  <c r="S49" i="56"/>
  <c r="AL63" i="32"/>
  <c r="M63" i="57"/>
  <c r="AU201" i="45"/>
  <c r="AU200" i="45" s="1"/>
  <c r="M63" i="75"/>
  <c r="AL68" i="75"/>
  <c r="BC68" i="75"/>
  <c r="AH68" i="75"/>
  <c r="AD68" i="57"/>
  <c r="U68" i="57"/>
  <c r="AU251" i="75"/>
  <c r="AH251" i="75"/>
  <c r="AU301" i="75"/>
  <c r="AO298" i="75"/>
  <c r="AP58" i="53"/>
  <c r="BD55" i="53"/>
  <c r="AC55" i="53"/>
  <c r="AY58" i="53"/>
  <c r="K18" i="58"/>
  <c r="M21" i="58"/>
  <c r="U21" i="58"/>
  <c r="S18" i="58"/>
  <c r="AH21" i="44"/>
  <c r="AU21" i="44"/>
  <c r="Q21" i="44"/>
  <c r="W136" i="32"/>
  <c r="AU27" i="53"/>
  <c r="AD35" i="57"/>
  <c r="S80" i="57"/>
  <c r="AO148" i="53"/>
  <c r="BD174" i="75"/>
  <c r="AS80" i="57"/>
  <c r="AN148" i="75"/>
  <c r="AG98" i="45"/>
  <c r="AZ117" i="32"/>
  <c r="AM160" i="75"/>
  <c r="AA160" i="75"/>
  <c r="AD220" i="75"/>
  <c r="AX92" i="75"/>
  <c r="S92" i="75"/>
  <c r="AV148" i="58"/>
  <c r="AC148" i="58"/>
  <c r="AR148" i="58"/>
  <c r="P148" i="58"/>
  <c r="U26" i="44"/>
  <c r="L160" i="45"/>
  <c r="BG106" i="75"/>
  <c r="AH137" i="75"/>
  <c r="V136" i="57"/>
  <c r="O74" i="32"/>
  <c r="U95" i="53"/>
  <c r="AS49" i="53"/>
  <c r="U17" i="58"/>
  <c r="AS92" i="53"/>
  <c r="X74" i="53"/>
  <c r="AU144" i="53"/>
  <c r="AD144" i="53"/>
  <c r="AH150" i="57"/>
  <c r="AY138" i="32"/>
  <c r="BC84" i="45"/>
  <c r="M130" i="56"/>
  <c r="BF160" i="32"/>
  <c r="AJ160" i="32"/>
  <c r="AF129" i="32"/>
  <c r="AP90" i="45"/>
  <c r="AZ55" i="44"/>
  <c r="AS129" i="58"/>
  <c r="U69" i="58"/>
  <c r="AT55" i="45"/>
  <c r="BD55" i="58"/>
  <c r="AO86" i="75"/>
  <c r="L86" i="75"/>
  <c r="M52" i="53"/>
  <c r="AP52" i="53"/>
  <c r="AK285" i="75"/>
  <c r="AS285" i="75"/>
  <c r="BE55" i="53"/>
  <c r="N30" i="32"/>
  <c r="Z193" i="53"/>
  <c r="AL53" i="75"/>
  <c r="AD53" i="75"/>
  <c r="J49" i="75"/>
  <c r="K180" i="75"/>
  <c r="AX180" i="75"/>
  <c r="AA180" i="75"/>
  <c r="AZ180" i="75"/>
  <c r="T180" i="75"/>
  <c r="AD94" i="53"/>
  <c r="AR92" i="53"/>
  <c r="AI74" i="53"/>
  <c r="AY77" i="53"/>
  <c r="AX74" i="53"/>
  <c r="AU125" i="75"/>
  <c r="O123" i="75"/>
  <c r="M62" i="53"/>
  <c r="BG75" i="53"/>
  <c r="BG150" i="57"/>
  <c r="V148" i="57"/>
  <c r="AE55" i="56"/>
  <c r="AH143" i="75"/>
  <c r="Y143" i="75"/>
  <c r="M64" i="58"/>
  <c r="AL64" i="58"/>
  <c r="BC64" i="58"/>
  <c r="BG64" i="58"/>
  <c r="AD64" i="57"/>
  <c r="AL64" i="57"/>
  <c r="U191" i="75"/>
  <c r="BC159" i="53"/>
  <c r="BG72" i="75"/>
  <c r="AK18" i="32"/>
  <c r="Q17" i="32"/>
  <c r="AN18" i="58"/>
  <c r="AN298" i="75"/>
  <c r="Q70" i="45"/>
  <c r="AH106" i="44"/>
  <c r="BC29" i="58"/>
  <c r="AH64" i="75"/>
  <c r="AJ248" i="75"/>
  <c r="AJ18" i="44"/>
  <c r="AK18" i="44"/>
  <c r="AD130" i="53"/>
  <c r="AZ129" i="57"/>
  <c r="Q131" i="57"/>
  <c r="Q130" i="57"/>
  <c r="AP126" i="57"/>
  <c r="M126" i="57"/>
  <c r="AU197" i="75"/>
  <c r="AD50" i="44"/>
  <c r="AY295" i="75"/>
  <c r="U295" i="75"/>
  <c r="BC70" i="58"/>
  <c r="Z187" i="58"/>
  <c r="Z126" i="75"/>
  <c r="Q301" i="75"/>
  <c r="Q159" i="53"/>
  <c r="BC88" i="75"/>
  <c r="Z195" i="57"/>
  <c r="AP143" i="58"/>
  <c r="U64" i="56"/>
  <c r="AU72" i="53"/>
  <c r="BG72" i="53"/>
  <c r="AP72" i="53"/>
  <c r="AH149" i="58"/>
  <c r="BC149" i="57"/>
  <c r="AJ242" i="75"/>
  <c r="AY246" i="75"/>
  <c r="AE18" i="75"/>
  <c r="AD106" i="56"/>
  <c r="BG213" i="44"/>
  <c r="BG212" i="44" s="1"/>
  <c r="AA123" i="75"/>
  <c r="AY20" i="45"/>
  <c r="AT18" i="44"/>
  <c r="U78" i="58"/>
  <c r="Q77" i="58"/>
  <c r="AS86" i="53"/>
  <c r="AU162" i="53"/>
  <c r="AL78" i="32"/>
  <c r="AN86" i="45"/>
  <c r="BC163" i="75"/>
  <c r="Y20" i="44"/>
  <c r="Y94" i="57"/>
  <c r="AD78" i="58"/>
  <c r="AY162" i="53"/>
  <c r="AM160" i="53"/>
  <c r="Y122" i="32"/>
  <c r="BG91" i="53"/>
  <c r="U91" i="45"/>
  <c r="AA254" i="75"/>
  <c r="Y156" i="75"/>
  <c r="AY156" i="75"/>
  <c r="AD156" i="75"/>
  <c r="BG156" i="75"/>
  <c r="AH26" i="32"/>
  <c r="Q26" i="32"/>
  <c r="AY58" i="45"/>
  <c r="AP58" i="45"/>
  <c r="V55" i="45"/>
  <c r="M20" i="45"/>
  <c r="U20" i="45"/>
  <c r="AL211" i="32"/>
  <c r="AL210" i="32" s="1"/>
  <c r="AH128" i="75"/>
  <c r="AP131" i="58"/>
  <c r="AL77" i="58"/>
  <c r="AU56" i="56"/>
  <c r="M56" i="56"/>
  <c r="AP56" i="56"/>
  <c r="AL269" i="75"/>
  <c r="BG269" i="75"/>
  <c r="AD58" i="57"/>
  <c r="M58" i="57"/>
  <c r="AP58" i="57"/>
  <c r="AD20" i="44"/>
  <c r="U66" i="53"/>
  <c r="AY95" i="75"/>
  <c r="AP84" i="75"/>
  <c r="M84" i="75"/>
  <c r="Q84" i="75"/>
  <c r="AU153" i="75"/>
  <c r="BH187" i="45"/>
  <c r="BG72" i="58"/>
  <c r="Q52" i="44"/>
  <c r="M69" i="56"/>
  <c r="M54" i="75"/>
  <c r="AD63" i="75"/>
  <c r="AH68" i="56"/>
  <c r="BF254" i="75"/>
  <c r="AO111" i="75"/>
  <c r="AC74" i="58"/>
  <c r="AR86" i="53"/>
  <c r="AL113" i="32"/>
  <c r="BC139" i="56"/>
  <c r="M91" i="53"/>
  <c r="U115" i="57"/>
  <c r="BG115" i="44"/>
  <c r="Y153" i="53"/>
  <c r="BC122" i="44"/>
  <c r="BC113" i="44"/>
  <c r="U139" i="75"/>
  <c r="BG139" i="75"/>
  <c r="AD109" i="45"/>
  <c r="AH109" i="45"/>
  <c r="Y109" i="45"/>
  <c r="Y63" i="56"/>
  <c r="AU66" i="57"/>
  <c r="Y66" i="57"/>
  <c r="BC66" i="57"/>
  <c r="AP66" i="57"/>
  <c r="M66" i="57"/>
  <c r="AP185" i="75"/>
  <c r="AH185" i="75"/>
  <c r="BC158" i="44"/>
  <c r="AU158" i="44"/>
  <c r="AG111" i="75"/>
  <c r="AY66" i="44"/>
  <c r="AH209" i="75"/>
  <c r="AY209" i="75"/>
  <c r="BC209" i="75"/>
  <c r="U209" i="75"/>
  <c r="AP209" i="75"/>
  <c r="AT180" i="75"/>
  <c r="BC63" i="32"/>
  <c r="BC68" i="44"/>
  <c r="BG109" i="57"/>
  <c r="Y144" i="44"/>
  <c r="M114" i="75"/>
  <c r="AD144" i="45"/>
  <c r="AP139" i="75"/>
  <c r="AC86" i="53"/>
  <c r="AY120" i="57"/>
  <c r="Q113" i="32"/>
  <c r="AD139" i="56"/>
  <c r="AH115" i="44"/>
  <c r="AH153" i="53"/>
  <c r="AU113" i="44"/>
  <c r="M113" i="44"/>
  <c r="U144" i="45"/>
  <c r="AU144" i="45"/>
  <c r="Y144" i="45"/>
  <c r="AH54" i="75"/>
  <c r="L180" i="75"/>
  <c r="AH183" i="75"/>
  <c r="AU183" i="75"/>
  <c r="AH68" i="44"/>
  <c r="AM67" i="44"/>
  <c r="Q62" i="32"/>
  <c r="AU62" i="32"/>
  <c r="BC156" i="75"/>
  <c r="Y63" i="32"/>
  <c r="U109" i="58"/>
  <c r="AL109" i="57"/>
  <c r="AP243" i="75"/>
  <c r="AX242" i="75"/>
  <c r="M243" i="75"/>
  <c r="BC109" i="57"/>
  <c r="AU109" i="58"/>
  <c r="BC109" i="58"/>
  <c r="Y109" i="58"/>
  <c r="AL144" i="44"/>
  <c r="AD54" i="56"/>
  <c r="Y54" i="56"/>
  <c r="Q63" i="32"/>
  <c r="AH63" i="32"/>
  <c r="BC63" i="57"/>
  <c r="BG63" i="75"/>
  <c r="Z113" i="75"/>
  <c r="U68" i="75"/>
  <c r="Y68" i="75"/>
  <c r="AU68" i="57"/>
  <c r="AL68" i="57"/>
  <c r="AD66" i="44"/>
  <c r="AH66" i="44"/>
  <c r="BC63" i="45"/>
  <c r="AY63" i="45"/>
  <c r="AP63" i="45"/>
  <c r="AL63" i="45"/>
  <c r="Q251" i="75"/>
  <c r="BG251" i="75"/>
  <c r="AC298" i="75"/>
  <c r="M58" i="53"/>
  <c r="AU58" i="53"/>
  <c r="AP302" i="75"/>
  <c r="AH302" i="75"/>
  <c r="AP21" i="58"/>
  <c r="AY21" i="44"/>
  <c r="BG21" i="44"/>
  <c r="AD21" i="44"/>
  <c r="AU85" i="58"/>
  <c r="AH79" i="75"/>
  <c r="M79" i="75"/>
  <c r="BG79" i="75"/>
  <c r="AL79" i="75"/>
  <c r="AU59" i="45"/>
  <c r="AD363" i="75"/>
  <c r="AY363" i="75"/>
  <c r="BC59" i="57"/>
  <c r="N136" i="57"/>
  <c r="AE136" i="56"/>
  <c r="K30" i="58"/>
  <c r="BB174" i="75"/>
  <c r="O174" i="75"/>
  <c r="S148" i="75"/>
  <c r="BE148" i="75"/>
  <c r="AR148" i="75"/>
  <c r="AI148" i="75"/>
  <c r="BE117" i="32"/>
  <c r="BG31" i="53"/>
  <c r="X160" i="75"/>
  <c r="AG160" i="75"/>
  <c r="Q143" i="53"/>
  <c r="AH215" i="75"/>
  <c r="X129" i="57"/>
  <c r="AX160" i="45"/>
  <c r="AW80" i="57"/>
  <c r="AN160" i="45"/>
  <c r="N160" i="45"/>
  <c r="BE74" i="58"/>
  <c r="P74" i="58"/>
  <c r="BG137" i="75"/>
  <c r="Y106" i="56"/>
  <c r="J136" i="57"/>
  <c r="Y118" i="32"/>
  <c r="AO74" i="32"/>
  <c r="AG49" i="53"/>
  <c r="U144" i="53"/>
  <c r="T117" i="32"/>
  <c r="L30" i="58"/>
  <c r="AP78" i="32"/>
  <c r="AJ74" i="53"/>
  <c r="BF74" i="53"/>
  <c r="M162" i="32"/>
  <c r="J129" i="32"/>
  <c r="BC95" i="45"/>
  <c r="T129" i="58"/>
  <c r="AY15" i="56"/>
  <c r="U311" i="75"/>
  <c r="W86" i="45"/>
  <c r="T86" i="45"/>
  <c r="T55" i="58"/>
  <c r="AI55" i="44"/>
  <c r="BD55" i="44"/>
  <c r="P55" i="57"/>
  <c r="AS55" i="57"/>
  <c r="X49" i="56"/>
  <c r="BD67" i="44"/>
  <c r="BB285" i="75"/>
  <c r="AC285" i="75"/>
  <c r="AP215" i="75"/>
  <c r="BC94" i="32"/>
  <c r="AH77" i="44"/>
  <c r="AQ77" i="44" s="1"/>
  <c r="AA261" i="75"/>
  <c r="AH69" i="56"/>
  <c r="AF55" i="56"/>
  <c r="AU57" i="56"/>
  <c r="BG143" i="75"/>
  <c r="AK298" i="75"/>
  <c r="AF298" i="75"/>
  <c r="AH53" i="53"/>
  <c r="AY53" i="53"/>
  <c r="AD151" i="57"/>
  <c r="AY64" i="45"/>
  <c r="BH193" i="56"/>
  <c r="AQ195" i="32"/>
  <c r="BC52" i="58"/>
  <c r="BC106" i="44"/>
  <c r="M58" i="75"/>
  <c r="AP22" i="57"/>
  <c r="Q22" i="57"/>
  <c r="AK18" i="45"/>
  <c r="BC19" i="45"/>
  <c r="AD50" i="57"/>
  <c r="P55" i="45"/>
  <c r="AR55" i="45"/>
  <c r="BG143" i="58"/>
  <c r="AP64" i="56"/>
  <c r="Y64" i="56"/>
  <c r="AD64" i="56"/>
  <c r="M72" i="53"/>
  <c r="Y72" i="53"/>
  <c r="AY72" i="53"/>
  <c r="AD72" i="53"/>
  <c r="BF148" i="57"/>
  <c r="BG177" i="75"/>
  <c r="BC150" i="44"/>
  <c r="AD94" i="57"/>
  <c r="AW55" i="56"/>
  <c r="L55" i="56"/>
  <c r="Q269" i="75"/>
  <c r="AD269" i="75"/>
  <c r="Y58" i="57"/>
  <c r="BB18" i="44"/>
  <c r="U56" i="44"/>
  <c r="AY264" i="75"/>
  <c r="AD72" i="57"/>
  <c r="AY72" i="58"/>
  <c r="AY53" i="58"/>
  <c r="U53" i="58"/>
  <c r="AH63" i="57"/>
  <c r="M109" i="45"/>
  <c r="AG148" i="44"/>
  <c r="Q66" i="57"/>
  <c r="AD66" i="57"/>
  <c r="U66" i="57"/>
  <c r="AD114" i="75"/>
  <c r="BG114" i="75"/>
  <c r="U63" i="75"/>
  <c r="AH109" i="57"/>
  <c r="AY302" i="75"/>
  <c r="BC302" i="75"/>
  <c r="Y21" i="44"/>
  <c r="AU153" i="45"/>
  <c r="AY79" i="75"/>
  <c r="Q79" i="75"/>
  <c r="AY153" i="75"/>
  <c r="BG23" i="75"/>
  <c r="AL23" i="75"/>
  <c r="M59" i="58"/>
  <c r="U59" i="45"/>
  <c r="AH59" i="45"/>
  <c r="Y59" i="45"/>
  <c r="Q276" i="75"/>
  <c r="BC363" i="75"/>
  <c r="BC360" i="75" s="1"/>
  <c r="Y363" i="75"/>
  <c r="Y360" i="75" s="1"/>
  <c r="U363" i="75"/>
  <c r="U360" i="75" s="1"/>
  <c r="AP363" i="75"/>
  <c r="AP360" i="75" s="1"/>
  <c r="AL59" i="57"/>
  <c r="M288" i="75"/>
  <c r="J285" i="75"/>
  <c r="AM366" i="75"/>
  <c r="AP367" i="75"/>
  <c r="AP366" i="75" s="1"/>
  <c r="L18" i="44"/>
  <c r="M19" i="44"/>
  <c r="AW200" i="56"/>
  <c r="AY201" i="56"/>
  <c r="AY200" i="56" s="1"/>
  <c r="M183" i="75"/>
  <c r="J180" i="75"/>
  <c r="BB180" i="75"/>
  <c r="U62" i="32"/>
  <c r="AH243" i="75"/>
  <c r="AE242" i="75"/>
  <c r="S242" i="75"/>
  <c r="U243" i="75"/>
  <c r="BC251" i="75"/>
  <c r="BC58" i="53"/>
  <c r="AN129" i="32"/>
  <c r="BC83" i="58"/>
  <c r="BG127" i="44"/>
  <c r="BG123" i="44" s="1"/>
  <c r="X86" i="53"/>
  <c r="Q113" i="56"/>
  <c r="AM74" i="32"/>
  <c r="Q95" i="53"/>
  <c r="BD129" i="32"/>
  <c r="AV18" i="58"/>
  <c r="Q23" i="32"/>
  <c r="AD115" i="57"/>
  <c r="U153" i="53"/>
  <c r="AE176" i="58"/>
  <c r="AW176" i="58"/>
  <c r="P61" i="57"/>
  <c r="S61" i="32"/>
  <c r="AO61" i="32"/>
  <c r="Y197" i="75"/>
  <c r="Q19" i="75"/>
  <c r="P18" i="75"/>
  <c r="AD70" i="56"/>
  <c r="Y50" i="57"/>
  <c r="S285" i="75"/>
  <c r="U286" i="75"/>
  <c r="AC212" i="44"/>
  <c r="AD213" i="44"/>
  <c r="AD212" i="44" s="1"/>
  <c r="K267" i="75"/>
  <c r="M269" i="75"/>
  <c r="Y258" i="75"/>
  <c r="V254" i="75"/>
  <c r="T210" i="32"/>
  <c r="U211" i="32"/>
  <c r="U210" i="32" s="1"/>
  <c r="M163" i="75"/>
  <c r="J160" i="75"/>
  <c r="Y56" i="44"/>
  <c r="V55" i="44"/>
  <c r="Q19" i="45"/>
  <c r="BH191" i="57"/>
  <c r="AU91" i="75"/>
  <c r="BG256" i="75"/>
  <c r="BD254" i="75"/>
  <c r="S200" i="45"/>
  <c r="U201" i="45"/>
  <c r="U200" i="45" s="1"/>
  <c r="BG63" i="45"/>
  <c r="AH201" i="56"/>
  <c r="AH200" i="56" s="1"/>
  <c r="K200" i="57"/>
  <c r="M201" i="57"/>
  <c r="AH138" i="44"/>
  <c r="AD54" i="75"/>
  <c r="AY54" i="75"/>
  <c r="AL54" i="75"/>
  <c r="U183" i="75"/>
  <c r="BC183" i="75"/>
  <c r="AY68" i="56"/>
  <c r="BG201" i="56"/>
  <c r="BG200" i="56" s="1"/>
  <c r="Q243" i="75"/>
  <c r="N242" i="75"/>
  <c r="BG243" i="75"/>
  <c r="AL54" i="56"/>
  <c r="M63" i="32"/>
  <c r="AD63" i="57"/>
  <c r="Y201" i="45"/>
  <c r="Y200" i="45" s="1"/>
  <c r="Y66" i="44"/>
  <c r="AV200" i="57"/>
  <c r="AY201" i="57"/>
  <c r="AY200" i="57" s="1"/>
  <c r="Y201" i="57"/>
  <c r="Y200" i="57" s="1"/>
  <c r="V200" i="57"/>
  <c r="AB200" i="57"/>
  <c r="AD201" i="57"/>
  <c r="AZ298" i="75"/>
  <c r="BC301" i="75"/>
  <c r="Y58" i="53"/>
  <c r="Q58" i="53"/>
  <c r="P55" i="53"/>
  <c r="AF117" i="53"/>
  <c r="U35" i="58"/>
  <c r="AZ129" i="56"/>
  <c r="AR92" i="45"/>
  <c r="N117" i="44"/>
  <c r="K117" i="56"/>
  <c r="AH153" i="44"/>
  <c r="AD88" i="53"/>
  <c r="AW74" i="53"/>
  <c r="W129" i="58"/>
  <c r="X74" i="58"/>
  <c r="BD160" i="53"/>
  <c r="J117" i="57"/>
  <c r="AC129" i="57"/>
  <c r="Q115" i="57"/>
  <c r="U113" i="45"/>
  <c r="AB129" i="58"/>
  <c r="BE111" i="44"/>
  <c r="W117" i="44"/>
  <c r="J123" i="57"/>
  <c r="AV86" i="58"/>
  <c r="AP91" i="45"/>
  <c r="AI117" i="44"/>
  <c r="BC131" i="58"/>
  <c r="AS123" i="57"/>
  <c r="AW117" i="57"/>
  <c r="AB111" i="44"/>
  <c r="L111" i="44"/>
  <c r="AR148" i="57"/>
  <c r="AV18" i="45"/>
  <c r="V18" i="44"/>
  <c r="AD77" i="58"/>
  <c r="Y23" i="58"/>
  <c r="AL23" i="44"/>
  <c r="AR18" i="57"/>
  <c r="AD23" i="32"/>
  <c r="AC176" i="58"/>
  <c r="L176" i="58"/>
  <c r="AA176" i="58"/>
  <c r="AL91" i="45"/>
  <c r="Q20" i="57"/>
  <c r="AE200" i="58"/>
  <c r="BD200" i="56"/>
  <c r="V200" i="45"/>
  <c r="AL201" i="58"/>
  <c r="U201" i="57"/>
  <c r="U200" i="57" s="1"/>
  <c r="M213" i="44"/>
  <c r="M212" i="44" s="1"/>
  <c r="U201" i="56"/>
  <c r="U200" i="56" s="1"/>
  <c r="AY201" i="45"/>
  <c r="AY200" i="45" s="1"/>
  <c r="J298" i="75"/>
  <c r="AU114" i="75"/>
  <c r="X67" i="56"/>
  <c r="AB67" i="56"/>
  <c r="U114" i="75"/>
  <c r="AS67" i="75"/>
  <c r="AO67" i="57"/>
  <c r="T67" i="57"/>
  <c r="K168" i="75"/>
  <c r="AT168" i="75"/>
  <c r="X168" i="75"/>
  <c r="K61" i="57"/>
  <c r="AT61" i="57"/>
  <c r="AF61" i="44"/>
  <c r="AW61" i="44"/>
  <c r="W61" i="44"/>
  <c r="AG61" i="75"/>
  <c r="AC61" i="75"/>
  <c r="BF61" i="32"/>
  <c r="AJ61" i="32"/>
  <c r="AB61" i="56"/>
  <c r="P61" i="56"/>
  <c r="AF123" i="75"/>
  <c r="AH22" i="75"/>
  <c r="AI55" i="75"/>
  <c r="R55" i="53"/>
  <c r="AL246" i="75"/>
  <c r="AI180" i="75"/>
  <c r="AS136" i="45"/>
  <c r="O18" i="58"/>
  <c r="T18" i="45"/>
  <c r="BG19" i="45"/>
  <c r="AU35" i="44"/>
  <c r="AT148" i="44"/>
  <c r="S49" i="32"/>
  <c r="AH309" i="75"/>
  <c r="BG58" i="53"/>
  <c r="Z102" i="75"/>
  <c r="AQ195" i="57"/>
  <c r="AX55" i="45"/>
  <c r="Q64" i="56"/>
  <c r="AY269" i="75"/>
  <c r="AV267" i="75"/>
  <c r="AL58" i="57"/>
  <c r="AI55" i="57"/>
  <c r="BG58" i="57"/>
  <c r="AY20" i="44"/>
  <c r="BE210" i="57"/>
  <c r="BG211" i="57"/>
  <c r="BG210" i="57" s="1"/>
  <c r="AW210" i="57"/>
  <c r="AY211" i="57"/>
  <c r="AY210" i="57" s="1"/>
  <c r="Z161" i="75"/>
  <c r="AD250" i="75"/>
  <c r="Q264" i="75"/>
  <c r="M264" i="75"/>
  <c r="AD264" i="75"/>
  <c r="AD57" i="44"/>
  <c r="AW200" i="58"/>
  <c r="AY201" i="58"/>
  <c r="AY200" i="58" s="1"/>
  <c r="AD68" i="58"/>
  <c r="K148" i="44"/>
  <c r="M149" i="44"/>
  <c r="BG138" i="57"/>
  <c r="AL172" i="75"/>
  <c r="AP68" i="53"/>
  <c r="Y68" i="58"/>
  <c r="AL68" i="58"/>
  <c r="BG16" i="57"/>
  <c r="AU16" i="57"/>
  <c r="AH16" i="57"/>
  <c r="U156" i="32"/>
  <c r="Y91" i="75"/>
  <c r="Z191" i="57"/>
  <c r="AQ191" i="53"/>
  <c r="Z56" i="57"/>
  <c r="Y19" i="44"/>
  <c r="W18" i="44"/>
  <c r="Q144" i="45"/>
  <c r="U68" i="56"/>
  <c r="AJ200" i="56"/>
  <c r="AL201" i="56"/>
  <c r="AL200" i="56" s="1"/>
  <c r="Y201" i="56"/>
  <c r="Y200" i="56" s="1"/>
  <c r="V200" i="56"/>
  <c r="AT200" i="56"/>
  <c r="AU201" i="56"/>
  <c r="AU200" i="56" s="1"/>
  <c r="AH62" i="32"/>
  <c r="AF242" i="75"/>
  <c r="AP68" i="75"/>
  <c r="AR200" i="57"/>
  <c r="AU201" i="57"/>
  <c r="AU200" i="57" s="1"/>
  <c r="AH58" i="53"/>
  <c r="AE55" i="53"/>
  <c r="AG129" i="32"/>
  <c r="AG176" i="58"/>
  <c r="Q201" i="56"/>
  <c r="Q200" i="56" s="1"/>
  <c r="AP201" i="45"/>
  <c r="AP200" i="45" s="1"/>
  <c r="AH201" i="57"/>
  <c r="AH200" i="57" s="1"/>
  <c r="AS61" i="32"/>
  <c r="AX61" i="32"/>
  <c r="U150" i="57"/>
  <c r="BB18" i="57"/>
  <c r="BC22" i="57"/>
  <c r="AP22" i="75"/>
  <c r="AM18" i="75"/>
  <c r="AF18" i="75"/>
  <c r="W18" i="75"/>
  <c r="Y19" i="75"/>
  <c r="AK18" i="75"/>
  <c r="AL19" i="75"/>
  <c r="Q58" i="32"/>
  <c r="AE212" i="44"/>
  <c r="AH213" i="44"/>
  <c r="AH212" i="44" s="1"/>
  <c r="AY258" i="75"/>
  <c r="AW254" i="75"/>
  <c r="AP26" i="32"/>
  <c r="Q20" i="45"/>
  <c r="W210" i="32"/>
  <c r="W197" i="32" s="1"/>
  <c r="Y211" i="32"/>
  <c r="Y210" i="32" s="1"/>
  <c r="AC210" i="32"/>
  <c r="AD211" i="32"/>
  <c r="AD210" i="32" s="1"/>
  <c r="AU128" i="75"/>
  <c r="J200" i="58"/>
  <c r="M201" i="58"/>
  <c r="M200" i="58" s="1"/>
  <c r="Q149" i="44"/>
  <c r="O148" i="44"/>
  <c r="AD68" i="53"/>
  <c r="AY51" i="32"/>
  <c r="Y171" i="75"/>
  <c r="M171" i="75"/>
  <c r="AD156" i="32"/>
  <c r="P254" i="75"/>
  <c r="AY256" i="75"/>
  <c r="AV254" i="75"/>
  <c r="AB55" i="53"/>
  <c r="AY153" i="44"/>
  <c r="AX148" i="44"/>
  <c r="U109" i="45"/>
  <c r="Y185" i="75"/>
  <c r="AE111" i="75"/>
  <c r="AH114" i="75"/>
  <c r="AY109" i="58"/>
  <c r="AL144" i="45"/>
  <c r="U54" i="75"/>
  <c r="Q68" i="56"/>
  <c r="Y68" i="44"/>
  <c r="AY109" i="57"/>
  <c r="BF200" i="45"/>
  <c r="BG201" i="45"/>
  <c r="BG200" i="45" s="1"/>
  <c r="Y68" i="57"/>
  <c r="BC68" i="57"/>
  <c r="P200" i="57"/>
  <c r="Q201" i="57"/>
  <c r="Q200" i="57" s="1"/>
  <c r="AD251" i="75"/>
  <c r="AY301" i="75"/>
  <c r="W111" i="57"/>
  <c r="AG160" i="44"/>
  <c r="BC90" i="32"/>
  <c r="AF92" i="57"/>
  <c r="W86" i="56"/>
  <c r="AL113" i="56"/>
  <c r="N111" i="32"/>
  <c r="AA148" i="44"/>
  <c r="O129" i="57"/>
  <c r="BG115" i="57"/>
  <c r="AY164" i="45"/>
  <c r="Y94" i="32"/>
  <c r="AR117" i="57"/>
  <c r="V92" i="56"/>
  <c r="BE148" i="57"/>
  <c r="AE86" i="58"/>
  <c r="V30" i="32"/>
  <c r="AE86" i="56"/>
  <c r="N18" i="45"/>
  <c r="R18" i="45"/>
  <c r="AJ176" i="58"/>
  <c r="AL213" i="44"/>
  <c r="AL212" i="44" s="1"/>
  <c r="AR200" i="45"/>
  <c r="AP201" i="57"/>
  <c r="AP200" i="57" s="1"/>
  <c r="M201" i="45"/>
  <c r="M200" i="45" s="1"/>
  <c r="R18" i="75"/>
  <c r="AL91" i="75"/>
  <c r="T67" i="56"/>
  <c r="BB67" i="56"/>
  <c r="AO67" i="56"/>
  <c r="AR18" i="75"/>
  <c r="AX67" i="75"/>
  <c r="AF180" i="75"/>
  <c r="AY149" i="44"/>
  <c r="AY19" i="45"/>
  <c r="AD58" i="53"/>
  <c r="AP114" i="75"/>
  <c r="BF18" i="44"/>
  <c r="K212" i="45"/>
  <c r="M213" i="45"/>
  <c r="M212" i="45" s="1"/>
  <c r="BF332" i="75"/>
  <c r="W332" i="75"/>
  <c r="AA332" i="75"/>
  <c r="AK332" i="75"/>
  <c r="BA332" i="75"/>
  <c r="X332" i="75"/>
  <c r="AB332" i="75"/>
  <c r="AT332" i="75"/>
  <c r="BD332" i="75"/>
  <c r="S332" i="75"/>
  <c r="R160" i="75"/>
  <c r="W160" i="75"/>
  <c r="AX160" i="75"/>
  <c r="AH120" i="75"/>
  <c r="P129" i="57"/>
  <c r="AP53" i="45"/>
  <c r="P49" i="53"/>
  <c r="L86" i="45"/>
  <c r="M90" i="45"/>
  <c r="AD159" i="53"/>
  <c r="M27" i="57"/>
  <c r="Q132" i="58"/>
  <c r="AO242" i="75"/>
  <c r="AA242" i="75"/>
  <c r="BE242" i="75"/>
  <c r="W242" i="75"/>
  <c r="BD242" i="75"/>
  <c r="AQ195" i="53"/>
  <c r="W67" i="32"/>
  <c r="AS67" i="32"/>
  <c r="AJ67" i="56"/>
  <c r="L67" i="56"/>
  <c r="K67" i="56"/>
  <c r="AC67" i="56"/>
  <c r="AJ353" i="75"/>
  <c r="T67" i="53"/>
  <c r="T67" i="75"/>
  <c r="AE67" i="75"/>
  <c r="AC67" i="75"/>
  <c r="O168" i="75"/>
  <c r="T168" i="75"/>
  <c r="AJ168" i="75"/>
  <c r="AK61" i="57"/>
  <c r="L61" i="57"/>
  <c r="AJ61" i="57"/>
  <c r="AC61" i="57"/>
  <c r="AJ61" i="58"/>
  <c r="W61" i="53"/>
  <c r="P61" i="45"/>
  <c r="S61" i="44"/>
  <c r="AB61" i="44"/>
  <c r="O61" i="75"/>
  <c r="L61" i="32"/>
  <c r="AW61" i="32"/>
  <c r="O61" i="32"/>
  <c r="AX61" i="56"/>
  <c r="X61" i="56"/>
  <c r="AN61" i="56"/>
  <c r="H104" i="56"/>
  <c r="AT192" i="75"/>
  <c r="V192" i="75"/>
  <c r="AN117" i="32"/>
  <c r="AX49" i="32"/>
  <c r="AD29" i="58"/>
  <c r="BC26" i="45"/>
  <c r="AM148" i="32"/>
  <c r="BG215" i="75"/>
  <c r="AT49" i="58"/>
  <c r="AQ194" i="45"/>
  <c r="AX80" i="45"/>
  <c r="BB86" i="75"/>
  <c r="BE285" i="75"/>
  <c r="AG285" i="75"/>
  <c r="BC159" i="57"/>
  <c r="AP159" i="57"/>
  <c r="BG57" i="56"/>
  <c r="BD55" i="56"/>
  <c r="AD50" i="32"/>
  <c r="X298" i="75"/>
  <c r="AY72" i="56"/>
  <c r="AD72" i="56"/>
  <c r="AP72" i="56"/>
  <c r="Q72" i="56"/>
  <c r="BC250" i="75"/>
  <c r="AG55" i="32"/>
  <c r="Q57" i="32"/>
  <c r="N55" i="32"/>
  <c r="AP57" i="32"/>
  <c r="Q57" i="44"/>
  <c r="N55" i="44"/>
  <c r="AJ55" i="44"/>
  <c r="M57" i="44"/>
  <c r="BG58" i="75"/>
  <c r="Q246" i="75"/>
  <c r="AD22" i="57"/>
  <c r="AJ18" i="45"/>
  <c r="AL19" i="45"/>
  <c r="K18" i="45"/>
  <c r="AH19" i="75"/>
  <c r="AW18" i="75"/>
  <c r="AY19" i="75"/>
  <c r="BG50" i="56"/>
  <c r="U50" i="56"/>
  <c r="AU66" i="32"/>
  <c r="Y66" i="32"/>
  <c r="M50" i="57"/>
  <c r="Q20" i="53"/>
  <c r="M118" i="32"/>
  <c r="AR55" i="32"/>
  <c r="AB55" i="32"/>
  <c r="J55" i="32"/>
  <c r="M58" i="32"/>
  <c r="BG138" i="32"/>
  <c r="AA55" i="44"/>
  <c r="AH122" i="32"/>
  <c r="AL84" i="75"/>
  <c r="AH53" i="58"/>
  <c r="BF180" i="75"/>
  <c r="AD109" i="57"/>
  <c r="AP62" i="32"/>
  <c r="AW67" i="32"/>
  <c r="AO67" i="45"/>
  <c r="AW67" i="56"/>
  <c r="S67" i="56"/>
  <c r="BA67" i="56"/>
  <c r="O67" i="56"/>
  <c r="AT67" i="56"/>
  <c r="W67" i="53"/>
  <c r="AC67" i="53"/>
  <c r="L67" i="53"/>
  <c r="AS67" i="53"/>
  <c r="AN353" i="75"/>
  <c r="BB67" i="75"/>
  <c r="O67" i="57"/>
  <c r="AS168" i="75"/>
  <c r="AW168" i="75"/>
  <c r="AO168" i="75"/>
  <c r="BB168" i="75"/>
  <c r="AN168" i="75"/>
  <c r="BA61" i="57"/>
  <c r="AN61" i="45"/>
  <c r="BB61" i="45"/>
  <c r="AS61" i="75"/>
  <c r="BA61" i="75"/>
  <c r="AF61" i="32"/>
  <c r="BA61" i="32"/>
  <c r="X61" i="32"/>
  <c r="AB61" i="32"/>
  <c r="AC61" i="32"/>
  <c r="BF61" i="56"/>
  <c r="O61" i="56"/>
  <c r="BE61" i="56"/>
  <c r="BB136" i="44"/>
  <c r="BD136" i="57"/>
  <c r="BB136" i="45"/>
  <c r="BH196" i="57"/>
  <c r="O148" i="53"/>
  <c r="BG29" i="32"/>
  <c r="AJ117" i="56"/>
  <c r="BA117" i="56"/>
  <c r="L160" i="75"/>
  <c r="AT160" i="75"/>
  <c r="AG49" i="75"/>
  <c r="AH51" i="75"/>
  <c r="AP133" i="57"/>
  <c r="Q149" i="58"/>
  <c r="AP219" i="75"/>
  <c r="AC80" i="75"/>
  <c r="AI55" i="45"/>
  <c r="AE55" i="58"/>
  <c r="AV55" i="44"/>
  <c r="L55" i="44"/>
  <c r="AS86" i="75"/>
  <c r="R67" i="44"/>
  <c r="V67" i="44"/>
  <c r="AF55" i="75"/>
  <c r="AU32" i="32"/>
  <c r="BH94" i="75"/>
  <c r="BG214" i="75"/>
  <c r="AS49" i="56"/>
  <c r="AH52" i="44"/>
  <c r="AP69" i="56"/>
  <c r="BC69" i="56"/>
  <c r="AS55" i="53"/>
  <c r="AZ55" i="56"/>
  <c r="BC57" i="56"/>
  <c r="AE55" i="57"/>
  <c r="AH57" i="57"/>
  <c r="AW298" i="75"/>
  <c r="AV298" i="75"/>
  <c r="AX18" i="44"/>
  <c r="V55" i="32"/>
  <c r="L49" i="32"/>
  <c r="BG127" i="57"/>
  <c r="BG126" i="57"/>
  <c r="AV248" i="75"/>
  <c r="AH50" i="45"/>
  <c r="AL50" i="45"/>
  <c r="Y50" i="45"/>
  <c r="Q66" i="58"/>
  <c r="AP132" i="75"/>
  <c r="BG132" i="75"/>
  <c r="BG64" i="45"/>
  <c r="M72" i="57"/>
  <c r="Z195" i="53"/>
  <c r="M72" i="58"/>
  <c r="AG18" i="57"/>
  <c r="AH22" i="57"/>
  <c r="Y22" i="75"/>
  <c r="AR55" i="57"/>
  <c r="BC77" i="58"/>
  <c r="S254" i="75"/>
  <c r="BG258" i="75"/>
  <c r="Q258" i="75"/>
  <c r="AP258" i="75"/>
  <c r="AH156" i="75"/>
  <c r="AU156" i="75"/>
  <c r="M156" i="75"/>
  <c r="Y177" i="75"/>
  <c r="BC26" i="32"/>
  <c r="AD58" i="45"/>
  <c r="M58" i="45"/>
  <c r="Q58" i="45"/>
  <c r="Y58" i="45"/>
  <c r="U128" i="75"/>
  <c r="M128" i="75"/>
  <c r="AU163" i="75"/>
  <c r="BG150" i="44"/>
  <c r="AY150" i="44"/>
  <c r="AO18" i="44"/>
  <c r="AP19" i="44"/>
  <c r="Q50" i="53"/>
  <c r="AD50" i="53"/>
  <c r="N136" i="44"/>
  <c r="AE136" i="44"/>
  <c r="T136" i="57"/>
  <c r="P30" i="32"/>
  <c r="AT30" i="32"/>
  <c r="X192" i="75"/>
  <c r="AN192" i="75"/>
  <c r="P192" i="75"/>
  <c r="AF154" i="75"/>
  <c r="AD238" i="75"/>
  <c r="AM316" i="75"/>
  <c r="S30" i="57"/>
  <c r="O30" i="56"/>
  <c r="S98" i="45"/>
  <c r="O98" i="45"/>
  <c r="AZ316" i="75"/>
  <c r="AY118" i="32"/>
  <c r="R117" i="32"/>
  <c r="AD75" i="58"/>
  <c r="N117" i="32"/>
  <c r="S117" i="56"/>
  <c r="V160" i="75"/>
  <c r="AK160" i="75"/>
  <c r="BC54" i="57"/>
  <c r="AG129" i="57"/>
  <c r="AT160" i="45"/>
  <c r="R160" i="45"/>
  <c r="BG318" i="75"/>
  <c r="BB148" i="53"/>
  <c r="R292" i="75"/>
  <c r="M150" i="57"/>
  <c r="AD247" i="75"/>
  <c r="U219" i="75"/>
  <c r="AB80" i="75"/>
  <c r="AT80" i="75"/>
  <c r="AY85" i="75"/>
  <c r="Y133" i="32"/>
  <c r="AB86" i="45"/>
  <c r="AY83" i="58"/>
  <c r="AB148" i="32"/>
  <c r="AD149" i="45"/>
  <c r="BC15" i="56"/>
  <c r="Q15" i="56"/>
  <c r="AL15" i="56"/>
  <c r="AH311" i="75"/>
  <c r="AS248" i="75"/>
  <c r="AJ129" i="32"/>
  <c r="H73" i="56"/>
  <c r="BG130" i="58"/>
  <c r="AY252" i="75"/>
  <c r="BC252" i="75"/>
  <c r="AK55" i="45"/>
  <c r="J55" i="45"/>
  <c r="AW55" i="45"/>
  <c r="AS55" i="45"/>
  <c r="BE55" i="58"/>
  <c r="O55" i="58"/>
  <c r="K55" i="44"/>
  <c r="AX49" i="56"/>
  <c r="O49" i="56"/>
  <c r="BD117" i="53"/>
  <c r="AL78" i="56"/>
  <c r="AA86" i="75"/>
  <c r="BD86" i="75"/>
  <c r="AJ67" i="44"/>
  <c r="AX285" i="75"/>
  <c r="AD57" i="75"/>
  <c r="AG55" i="75"/>
  <c r="AC49" i="32"/>
  <c r="AV180" i="75"/>
  <c r="AK180" i="75"/>
  <c r="AN180" i="75"/>
  <c r="AJ180" i="75"/>
  <c r="O180" i="75"/>
  <c r="V180" i="75"/>
  <c r="AS180" i="75"/>
  <c r="M102" i="45"/>
  <c r="BG77" i="53"/>
  <c r="AY125" i="75"/>
  <c r="Q69" i="56"/>
  <c r="AU288" i="75"/>
  <c r="AH132" i="58"/>
  <c r="AP165" i="32"/>
  <c r="AY106" i="44"/>
  <c r="AU70" i="58"/>
  <c r="AD165" i="53"/>
  <c r="AW160" i="53"/>
  <c r="AY72" i="57"/>
  <c r="AP301" i="75"/>
  <c r="Y57" i="44"/>
  <c r="Y70" i="56"/>
  <c r="Y66" i="53"/>
  <c r="BC66" i="32"/>
  <c r="Q66" i="32"/>
  <c r="AY66" i="32"/>
  <c r="M66" i="32"/>
  <c r="Q50" i="57"/>
  <c r="AH50" i="57"/>
  <c r="AU50" i="57"/>
  <c r="AL50" i="57"/>
  <c r="AD149" i="53"/>
  <c r="AH72" i="58"/>
  <c r="U150" i="44"/>
  <c r="BC63" i="53"/>
  <c r="BG63" i="53"/>
  <c r="AU122" i="56"/>
  <c r="BC172" i="75"/>
  <c r="AH68" i="58"/>
  <c r="BG68" i="58"/>
  <c r="AS49" i="32"/>
  <c r="Y51" i="32"/>
  <c r="U171" i="75"/>
  <c r="AD171" i="75"/>
  <c r="BG171" i="75"/>
  <c r="BE86" i="75"/>
  <c r="Y256" i="75"/>
  <c r="Q256" i="75"/>
  <c r="Q183" i="75"/>
  <c r="U54" i="56"/>
  <c r="AY63" i="57"/>
  <c r="N136" i="32"/>
  <c r="AN136" i="58"/>
  <c r="BD136" i="58"/>
  <c r="AT136" i="58"/>
  <c r="AR136" i="57"/>
  <c r="AZ136" i="57"/>
  <c r="AT136" i="57"/>
  <c r="AT154" i="75"/>
  <c r="Y29" i="53"/>
  <c r="AY85" i="44"/>
  <c r="AZ30" i="53"/>
  <c r="AH237" i="75"/>
  <c r="AK174" i="75"/>
  <c r="BG31" i="57"/>
  <c r="O148" i="75"/>
  <c r="AO148" i="75"/>
  <c r="AG148" i="53"/>
  <c r="AK98" i="45"/>
  <c r="AC98" i="45"/>
  <c r="AM98" i="45"/>
  <c r="AH143" i="32"/>
  <c r="AT117" i="56"/>
  <c r="BD117" i="56"/>
  <c r="BB160" i="75"/>
  <c r="AY99" i="32"/>
  <c r="AV49" i="58"/>
  <c r="AG49" i="58"/>
  <c r="AI49" i="58"/>
  <c r="Q51" i="75"/>
  <c r="BD49" i="75"/>
  <c r="AP26" i="44"/>
  <c r="AL159" i="56"/>
  <c r="AW74" i="56"/>
  <c r="K74" i="56"/>
  <c r="BA74" i="56"/>
  <c r="M76" i="44"/>
  <c r="AP106" i="75"/>
  <c r="AW136" i="32"/>
  <c r="M137" i="32"/>
  <c r="AP95" i="53"/>
  <c r="BE49" i="53"/>
  <c r="X49" i="53"/>
  <c r="AL17" i="58"/>
  <c r="AL118" i="32"/>
  <c r="AF74" i="32"/>
  <c r="AA74" i="53"/>
  <c r="M144" i="53"/>
  <c r="BE292" i="75"/>
  <c r="AT292" i="75"/>
  <c r="AM292" i="75"/>
  <c r="BG247" i="75"/>
  <c r="S55" i="45"/>
  <c r="W55" i="58"/>
  <c r="BA80" i="75"/>
  <c r="Y127" i="44"/>
  <c r="M130" i="58"/>
  <c r="AZ148" i="45"/>
  <c r="AK148" i="45"/>
  <c r="AD15" i="56"/>
  <c r="BC311" i="75"/>
  <c r="Y202" i="75"/>
  <c r="AH202" i="75"/>
  <c r="S55" i="57"/>
  <c r="R55" i="45"/>
  <c r="AF55" i="45"/>
  <c r="P55" i="44"/>
  <c r="AE55" i="44"/>
  <c r="AR86" i="75"/>
  <c r="AC86" i="75"/>
  <c r="AC67" i="44"/>
  <c r="AY90" i="57"/>
  <c r="AM80" i="45"/>
  <c r="AI160" i="32"/>
  <c r="AD133" i="32"/>
  <c r="AD34" i="57"/>
  <c r="BC214" i="75"/>
  <c r="AP214" i="75"/>
  <c r="V49" i="32"/>
  <c r="AC180" i="75"/>
  <c r="AO180" i="75"/>
  <c r="AV242" i="75"/>
  <c r="U52" i="44"/>
  <c r="U69" i="56"/>
  <c r="AK55" i="56"/>
  <c r="L55" i="57"/>
  <c r="BG57" i="57"/>
  <c r="AH288" i="75"/>
  <c r="Q288" i="75"/>
  <c r="AH143" i="53"/>
  <c r="AH64" i="44"/>
  <c r="AY17" i="53"/>
  <c r="AJ298" i="75"/>
  <c r="BE298" i="75"/>
  <c r="P80" i="75"/>
  <c r="AS55" i="56"/>
  <c r="BC53" i="53"/>
  <c r="AY318" i="75"/>
  <c r="AD197" i="75"/>
  <c r="BC23" i="44"/>
  <c r="AF160" i="32"/>
  <c r="AY127" i="57"/>
  <c r="M127" i="57"/>
  <c r="AD126" i="57"/>
  <c r="U197" i="75"/>
  <c r="AC192" i="75"/>
  <c r="Q197" i="75"/>
  <c r="AH197" i="75"/>
  <c r="Q50" i="44"/>
  <c r="M50" i="44"/>
  <c r="AP50" i="44"/>
  <c r="AL50" i="44"/>
  <c r="AD295" i="75"/>
  <c r="AP295" i="75"/>
  <c r="BG295" i="75"/>
  <c r="Y295" i="75"/>
  <c r="M295" i="75"/>
  <c r="AN55" i="32"/>
  <c r="O55" i="32"/>
  <c r="BG60" i="32"/>
  <c r="AY70" i="32"/>
  <c r="BC70" i="32"/>
  <c r="Y70" i="32"/>
  <c r="AL70" i="53"/>
  <c r="Q64" i="75"/>
  <c r="BC64" i="75"/>
  <c r="AL64" i="75"/>
  <c r="U50" i="58"/>
  <c r="BG50" i="58"/>
  <c r="AL50" i="32"/>
  <c r="AM49" i="32"/>
  <c r="M70" i="58"/>
  <c r="Y66" i="75"/>
  <c r="AD66" i="75"/>
  <c r="AU66" i="75"/>
  <c r="AP66" i="45"/>
  <c r="AL66" i="45"/>
  <c r="Q165" i="53"/>
  <c r="BC165" i="53"/>
  <c r="U165" i="53"/>
  <c r="AS18" i="44"/>
  <c r="M50" i="45"/>
  <c r="AP50" i="45"/>
  <c r="AU66" i="58"/>
  <c r="AD301" i="75"/>
  <c r="Y72" i="56"/>
  <c r="S49" i="58"/>
  <c r="BC58" i="75"/>
  <c r="U58" i="75"/>
  <c r="AG18" i="75"/>
  <c r="AO18" i="75"/>
  <c r="X18" i="75"/>
  <c r="AL50" i="56"/>
  <c r="BC50" i="56"/>
  <c r="Q50" i="56"/>
  <c r="BA55" i="32"/>
  <c r="AZ55" i="32"/>
  <c r="BG58" i="32"/>
  <c r="AU56" i="44"/>
  <c r="U88" i="75"/>
  <c r="AP88" i="75"/>
  <c r="AP264" i="75"/>
  <c r="BC264" i="75"/>
  <c r="U264" i="75"/>
  <c r="AL264" i="75"/>
  <c r="W18" i="45"/>
  <c r="AL72" i="57"/>
  <c r="L148" i="44"/>
  <c r="U256" i="75"/>
  <c r="Y56" i="58"/>
  <c r="Y109" i="57"/>
  <c r="AY162" i="56"/>
  <c r="AD85" i="53"/>
  <c r="AH83" i="58"/>
  <c r="AI123" i="44"/>
  <c r="AL133" i="32"/>
  <c r="J129" i="56"/>
  <c r="AT175" i="58"/>
  <c r="M95" i="45"/>
  <c r="L117" i="32"/>
  <c r="AC80" i="57"/>
  <c r="BC90" i="45"/>
  <c r="AY78" i="32"/>
  <c r="AR160" i="32"/>
  <c r="AC148" i="45"/>
  <c r="BG83" i="58"/>
  <c r="BE148" i="58"/>
  <c r="AU95" i="53"/>
  <c r="AH133" i="32"/>
  <c r="U20" i="53"/>
  <c r="S67" i="32"/>
  <c r="AJ67" i="45"/>
  <c r="AS67" i="56"/>
  <c r="AW67" i="58"/>
  <c r="P67" i="53"/>
  <c r="X67" i="57"/>
  <c r="AW67" i="57"/>
  <c r="AS136" i="32"/>
  <c r="AZ136" i="32"/>
  <c r="L136" i="32"/>
  <c r="AA136" i="32"/>
  <c r="J24" i="57"/>
  <c r="O18" i="53"/>
  <c r="AU58" i="32"/>
  <c r="AS242" i="75"/>
  <c r="AU247" i="75"/>
  <c r="AD58" i="32"/>
  <c r="AA55" i="32"/>
  <c r="AD90" i="45"/>
  <c r="AV80" i="58"/>
  <c r="U133" i="57"/>
  <c r="AD84" i="32"/>
  <c r="AC67" i="57"/>
  <c r="BB248" i="75"/>
  <c r="AU137" i="57"/>
  <c r="AD32" i="45"/>
  <c r="BC85" i="56"/>
  <c r="BH101" i="32"/>
  <c r="AH90" i="32"/>
  <c r="AY162" i="32"/>
  <c r="AR30" i="45"/>
  <c r="AI80" i="32"/>
  <c r="AA92" i="53"/>
  <c r="Q213" i="32"/>
  <c r="Q212" i="32" s="1"/>
  <c r="BI190" i="58"/>
  <c r="BJ190" i="58" s="1"/>
  <c r="BE67" i="32"/>
  <c r="AJ67" i="32"/>
  <c r="P67" i="45"/>
  <c r="P67" i="56"/>
  <c r="AX67" i="56"/>
  <c r="L67" i="58"/>
  <c r="AP151" i="45"/>
  <c r="W30" i="58"/>
  <c r="AU57" i="58"/>
  <c r="AR55" i="58"/>
  <c r="Q62" i="58"/>
  <c r="BB55" i="44"/>
  <c r="AY121" i="53"/>
  <c r="BG78" i="56"/>
  <c r="BD55" i="75"/>
  <c r="BG57" i="75"/>
  <c r="BG53" i="44"/>
  <c r="AY193" i="75"/>
  <c r="BG159" i="53"/>
  <c r="AN129" i="57"/>
  <c r="AY70" i="58"/>
  <c r="AH66" i="75"/>
  <c r="M66" i="45"/>
  <c r="R366" i="75"/>
  <c r="R353" i="75" s="1"/>
  <c r="U367" i="75"/>
  <c r="U366" i="75" s="1"/>
  <c r="AP70" i="56"/>
  <c r="AZ174" i="75"/>
  <c r="X49" i="32"/>
  <c r="Y309" i="75"/>
  <c r="BF49" i="53"/>
  <c r="S80" i="75"/>
  <c r="AU60" i="57"/>
  <c r="R136" i="32"/>
  <c r="AN80" i="45"/>
  <c r="M95" i="56"/>
  <c r="U88" i="44"/>
  <c r="R148" i="32"/>
  <c r="T148" i="32"/>
  <c r="Q151" i="32"/>
  <c r="X148" i="32"/>
  <c r="X148" i="45"/>
  <c r="AF148" i="45"/>
  <c r="U15" i="56"/>
  <c r="BC202" i="75"/>
  <c r="AM55" i="45"/>
  <c r="AP57" i="45"/>
  <c r="Q252" i="75"/>
  <c r="T92" i="53"/>
  <c r="AS55" i="44"/>
  <c r="AU60" i="44"/>
  <c r="AJ18" i="57"/>
  <c r="AL22" i="57"/>
  <c r="AO18" i="45"/>
  <c r="AP19" i="45"/>
  <c r="AH19" i="45"/>
  <c r="AF18" i="45"/>
  <c r="AC18" i="45"/>
  <c r="AD19" i="45"/>
  <c r="BB18" i="75"/>
  <c r="BC19" i="75"/>
  <c r="AP19" i="75"/>
  <c r="AU50" i="56"/>
  <c r="AG49" i="56"/>
  <c r="BF18" i="57"/>
  <c r="Q286" i="75"/>
  <c r="AP286" i="75"/>
  <c r="BA129" i="58"/>
  <c r="BA18" i="45"/>
  <c r="AL70" i="56"/>
  <c r="Q156" i="45"/>
  <c r="AP150" i="44"/>
  <c r="AN148" i="44"/>
  <c r="AN18" i="44"/>
  <c r="AP20" i="44"/>
  <c r="Q66" i="53"/>
  <c r="U57" i="32"/>
  <c r="T55" i="32"/>
  <c r="BE55" i="32"/>
  <c r="AU57" i="44"/>
  <c r="Y149" i="44"/>
  <c r="W148" i="44"/>
  <c r="AK148" i="44"/>
  <c r="U149" i="44"/>
  <c r="T148" i="44"/>
  <c r="M91" i="75"/>
  <c r="AV136" i="32"/>
  <c r="AR136" i="32"/>
  <c r="AB136" i="57"/>
  <c r="N142" i="57"/>
  <c r="BD92" i="75"/>
  <c r="N136" i="45"/>
  <c r="AX49" i="58"/>
  <c r="AJ49" i="58"/>
  <c r="AY247" i="75"/>
  <c r="AL247" i="75"/>
  <c r="AZ242" i="75"/>
  <c r="AF80" i="75"/>
  <c r="BF55" i="45"/>
  <c r="X148" i="57"/>
  <c r="Y149" i="57"/>
  <c r="H104" i="57"/>
  <c r="AK136" i="32"/>
  <c r="AG136" i="57"/>
  <c r="AO136" i="57"/>
  <c r="O186" i="75"/>
  <c r="AX192" i="75"/>
  <c r="S74" i="75"/>
  <c r="AG74" i="75"/>
  <c r="AY157" i="53"/>
  <c r="AC154" i="56"/>
  <c r="AD85" i="57"/>
  <c r="BF174" i="75"/>
  <c r="AM30" i="53"/>
  <c r="AS148" i="75"/>
  <c r="AH213" i="45"/>
  <c r="AH212" i="45" s="1"/>
  <c r="W160" i="58"/>
  <c r="BC29" i="75"/>
  <c r="AY29" i="58"/>
  <c r="AU35" i="75"/>
  <c r="AD31" i="53"/>
  <c r="AH32" i="44"/>
  <c r="BC32" i="44"/>
  <c r="P49" i="57"/>
  <c r="K49" i="58"/>
  <c r="BA49" i="58"/>
  <c r="AT74" i="32"/>
  <c r="L74" i="56"/>
  <c r="O74" i="58"/>
  <c r="R148" i="58"/>
  <c r="AF148" i="53"/>
  <c r="BB74" i="53"/>
  <c r="AQ189" i="44"/>
  <c r="V80" i="75"/>
  <c r="T80" i="75"/>
  <c r="M85" i="75"/>
  <c r="AU85" i="75"/>
  <c r="R248" i="75"/>
  <c r="BF292" i="75"/>
  <c r="AT55" i="44"/>
  <c r="AV86" i="75"/>
  <c r="M84" i="45"/>
  <c r="Q133" i="32"/>
  <c r="AU253" i="75"/>
  <c r="Y52" i="44"/>
  <c r="AY69" i="56"/>
  <c r="AV55" i="53"/>
  <c r="M57" i="53"/>
  <c r="BC57" i="57"/>
  <c r="AD60" i="58"/>
  <c r="U60" i="58"/>
  <c r="M143" i="75"/>
  <c r="AG55" i="45"/>
  <c r="AQ187" i="58"/>
  <c r="AO55" i="32"/>
  <c r="AX136" i="32"/>
  <c r="O136" i="32"/>
  <c r="O136" i="57"/>
  <c r="AG136" i="45"/>
  <c r="W136" i="45"/>
  <c r="AK192" i="75"/>
  <c r="AB30" i="53"/>
  <c r="V80" i="57"/>
  <c r="AW92" i="75"/>
  <c r="AB92" i="75"/>
  <c r="AW30" i="57"/>
  <c r="AN174" i="75"/>
  <c r="AD17" i="45"/>
  <c r="AE148" i="53"/>
  <c r="AP31" i="57"/>
  <c r="AN30" i="57"/>
  <c r="AH29" i="58"/>
  <c r="AP309" i="75"/>
  <c r="AU32" i="44"/>
  <c r="T117" i="56"/>
  <c r="AA117" i="56"/>
  <c r="AB160" i="75"/>
  <c r="AR129" i="75"/>
  <c r="W92" i="75"/>
  <c r="AR148" i="45"/>
  <c r="AV80" i="75"/>
  <c r="S148" i="58"/>
  <c r="AG148" i="45"/>
  <c r="BC106" i="56"/>
  <c r="BC137" i="57"/>
  <c r="AP137" i="57"/>
  <c r="AX92" i="53"/>
  <c r="BG85" i="75"/>
  <c r="Q138" i="32"/>
  <c r="S160" i="32"/>
  <c r="AT86" i="45"/>
  <c r="V248" i="75"/>
  <c r="AZ55" i="75"/>
  <c r="S74" i="53"/>
  <c r="AU159" i="53"/>
  <c r="AH159" i="53"/>
  <c r="AP159" i="53"/>
  <c r="BG106" i="44"/>
  <c r="AL295" i="75"/>
  <c r="BC127" i="57"/>
  <c r="Y249" i="75"/>
  <c r="AL249" i="75"/>
  <c r="AY249" i="75"/>
  <c r="AU249" i="75"/>
  <c r="AU50" i="45"/>
  <c r="U50" i="45"/>
  <c r="U66" i="58"/>
  <c r="Y66" i="58"/>
  <c r="AY176" i="75"/>
  <c r="Q176" i="75"/>
  <c r="U132" i="75"/>
  <c r="AD132" i="75"/>
  <c r="AL64" i="45"/>
  <c r="Y64" i="45"/>
  <c r="AH64" i="45"/>
  <c r="AD195" i="75"/>
  <c r="Y72" i="57"/>
  <c r="Z195" i="56"/>
  <c r="AH72" i="56"/>
  <c r="BG250" i="75"/>
  <c r="S55" i="44"/>
  <c r="AY57" i="44"/>
  <c r="U56" i="56"/>
  <c r="BG264" i="75"/>
  <c r="BC171" i="75"/>
  <c r="AH156" i="32"/>
  <c r="AV285" i="75"/>
  <c r="R285" i="75"/>
  <c r="AN285" i="75"/>
  <c r="AC55" i="75"/>
  <c r="AW55" i="75"/>
  <c r="L55" i="75"/>
  <c r="BA55" i="53"/>
  <c r="AM55" i="53"/>
  <c r="M76" i="75"/>
  <c r="AI261" i="75"/>
  <c r="BH102" i="75"/>
  <c r="AK49" i="32"/>
  <c r="J123" i="75"/>
  <c r="N123" i="75"/>
  <c r="AP62" i="53"/>
  <c r="U75" i="53"/>
  <c r="AX248" i="75"/>
  <c r="O248" i="75"/>
  <c r="AM242" i="75"/>
  <c r="AD57" i="53"/>
  <c r="T55" i="56"/>
  <c r="AD57" i="57"/>
  <c r="AP60" i="58"/>
  <c r="Q143" i="75"/>
  <c r="Q32" i="58"/>
  <c r="M94" i="53"/>
  <c r="AM74" i="53"/>
  <c r="AL64" i="44"/>
  <c r="Q64" i="44"/>
  <c r="BC143" i="44"/>
  <c r="BC102" i="45"/>
  <c r="Q244" i="75"/>
  <c r="M244" i="75"/>
  <c r="M71" i="44"/>
  <c r="Q106" i="44"/>
  <c r="Q85" i="75"/>
  <c r="BA18" i="44"/>
  <c r="AY50" i="44"/>
  <c r="BG50" i="44"/>
  <c r="M70" i="32"/>
  <c r="AD70" i="32"/>
  <c r="Y70" i="53"/>
  <c r="AP64" i="75"/>
  <c r="AP70" i="58"/>
  <c r="AH70" i="58"/>
  <c r="Y70" i="58"/>
  <c r="AL70" i="58"/>
  <c r="BG66" i="75"/>
  <c r="AL165" i="53"/>
  <c r="BG70" i="57"/>
  <c r="AU70" i="57"/>
  <c r="S18" i="44"/>
  <c r="BC72" i="57"/>
  <c r="AL301" i="75"/>
  <c r="AL72" i="56"/>
  <c r="BC72" i="56"/>
  <c r="AH165" i="32"/>
  <c r="L55" i="32"/>
  <c r="AH56" i="44"/>
  <c r="Y122" i="75"/>
  <c r="AH122" i="75"/>
  <c r="AD72" i="58"/>
  <c r="BC64" i="56"/>
  <c r="AY64" i="56"/>
  <c r="AH64" i="56"/>
  <c r="U72" i="53"/>
  <c r="AY149" i="58"/>
  <c r="AP177" i="75"/>
  <c r="AH56" i="56"/>
  <c r="AY56" i="56"/>
  <c r="AH264" i="75"/>
  <c r="AU122" i="58"/>
  <c r="Q91" i="75"/>
  <c r="BG90" i="57"/>
  <c r="M52" i="75"/>
  <c r="AQ78" i="75"/>
  <c r="J49" i="32"/>
  <c r="P55" i="56"/>
  <c r="BD55" i="57"/>
  <c r="BC27" i="57"/>
  <c r="U27" i="57"/>
  <c r="AY27" i="57"/>
  <c r="BG27" i="57"/>
  <c r="AP72" i="75"/>
  <c r="AL72" i="75"/>
  <c r="AU286" i="75"/>
  <c r="AW285" i="75"/>
  <c r="AD286" i="75"/>
  <c r="AI285" i="75"/>
  <c r="AS74" i="44"/>
  <c r="AH76" i="44"/>
  <c r="U62" i="58"/>
  <c r="P55" i="58"/>
  <c r="J55" i="44"/>
  <c r="M17" i="32"/>
  <c r="T298" i="75"/>
  <c r="S298" i="75"/>
  <c r="Q70" i="56"/>
  <c r="AU151" i="57"/>
  <c r="Z131" i="75"/>
  <c r="AY50" i="58"/>
  <c r="Y50" i="58"/>
  <c r="AU50" i="32"/>
  <c r="AY50" i="32"/>
  <c r="BC50" i="32"/>
  <c r="U50" i="32"/>
  <c r="P49" i="32"/>
  <c r="AH50" i="32"/>
  <c r="U195" i="75"/>
  <c r="AY195" i="75"/>
  <c r="Y195" i="75"/>
  <c r="AJ254" i="75"/>
  <c r="Q72" i="57"/>
  <c r="U72" i="57"/>
  <c r="AH72" i="57"/>
  <c r="AQ94" i="75"/>
  <c r="AH250" i="75"/>
  <c r="AL57" i="44"/>
  <c r="BC57" i="44"/>
  <c r="U159" i="53"/>
  <c r="Y27" i="57"/>
  <c r="AP151" i="57"/>
  <c r="U52" i="58"/>
  <c r="AL52" i="58"/>
  <c r="AU52" i="58"/>
  <c r="AP106" i="44"/>
  <c r="AH138" i="32"/>
  <c r="Y85" i="45"/>
  <c r="AH58" i="75"/>
  <c r="Y58" i="75"/>
  <c r="AU58" i="75"/>
  <c r="AY58" i="75"/>
  <c r="AD56" i="44"/>
  <c r="BA55" i="44"/>
  <c r="AD122" i="75"/>
  <c r="AL122" i="75"/>
  <c r="AY122" i="75"/>
  <c r="M56" i="45"/>
  <c r="Q56" i="45"/>
  <c r="AC18" i="75"/>
  <c r="AU66" i="53"/>
  <c r="M66" i="53"/>
  <c r="AD95" i="75"/>
  <c r="AL95" i="75"/>
  <c r="M95" i="75"/>
  <c r="U95" i="75"/>
  <c r="BC95" i="75"/>
  <c r="Y84" i="75"/>
  <c r="BC84" i="75"/>
  <c r="AD84" i="75"/>
  <c r="BG84" i="75"/>
  <c r="AD219" i="75"/>
  <c r="AY90" i="45"/>
  <c r="AW86" i="45"/>
  <c r="AH121" i="53"/>
  <c r="Y94" i="53"/>
  <c r="AJ30" i="32"/>
  <c r="BB148" i="75"/>
  <c r="Q88" i="75"/>
  <c r="O86" i="75"/>
  <c r="BC162" i="56"/>
  <c r="AL133" i="57"/>
  <c r="L80" i="45"/>
  <c r="AF148" i="57"/>
  <c r="K148" i="57"/>
  <c r="Q85" i="56"/>
  <c r="AK242" i="75"/>
  <c r="L74" i="75"/>
  <c r="AO74" i="75"/>
  <c r="AX332" i="75"/>
  <c r="BE332" i="75"/>
  <c r="AZ332" i="75"/>
  <c r="J332" i="75"/>
  <c r="K332" i="75"/>
  <c r="T332" i="75"/>
  <c r="AC332" i="75"/>
  <c r="AJ332" i="75"/>
  <c r="AM332" i="75"/>
  <c r="AN332" i="75"/>
  <c r="AO332" i="75"/>
  <c r="AR332" i="75"/>
  <c r="AS332" i="75"/>
  <c r="BB332" i="75"/>
  <c r="L332" i="75"/>
  <c r="O332" i="75"/>
  <c r="V332" i="75"/>
  <c r="AE332" i="75"/>
  <c r="Q31" i="53"/>
  <c r="S30" i="53"/>
  <c r="Y76" i="44"/>
  <c r="AH253" i="75"/>
  <c r="Y247" i="75"/>
  <c r="V242" i="75"/>
  <c r="M62" i="45"/>
  <c r="AP57" i="53"/>
  <c r="AN55" i="53"/>
  <c r="AP64" i="44"/>
  <c r="BC23" i="32"/>
  <c r="P74" i="53"/>
  <c r="BF242" i="75"/>
  <c r="M125" i="75"/>
  <c r="U57" i="53"/>
  <c r="S55" i="53"/>
  <c r="U130" i="53"/>
  <c r="AO192" i="75"/>
  <c r="AP197" i="75"/>
  <c r="BF80" i="75"/>
  <c r="Q23" i="44"/>
  <c r="BD160" i="32"/>
  <c r="BC132" i="75"/>
  <c r="M64" i="45"/>
  <c r="AH57" i="32"/>
  <c r="AE55" i="32"/>
  <c r="AU57" i="32"/>
  <c r="AT55" i="32"/>
  <c r="BH195" i="57"/>
  <c r="AD177" i="75"/>
  <c r="M26" i="32"/>
  <c r="AT18" i="45"/>
  <c r="AU20" i="45"/>
  <c r="R55" i="44"/>
  <c r="U60" i="44"/>
  <c r="AI55" i="58"/>
  <c r="AL57" i="58"/>
  <c r="J148" i="57"/>
  <c r="L74" i="44"/>
  <c r="AI74" i="56"/>
  <c r="J92" i="56"/>
  <c r="AH52" i="58"/>
  <c r="AF49" i="58"/>
  <c r="BF129" i="56"/>
  <c r="AL94" i="53"/>
  <c r="AE160" i="32"/>
  <c r="Y90" i="32"/>
  <c r="P129" i="32"/>
  <c r="AV18" i="53"/>
  <c r="BC94" i="53"/>
  <c r="AS49" i="58"/>
  <c r="BE49" i="58"/>
  <c r="BC15" i="45"/>
  <c r="AD26" i="44"/>
  <c r="AH53" i="56"/>
  <c r="AE49" i="56"/>
  <c r="AD121" i="53"/>
  <c r="S86" i="75"/>
  <c r="U90" i="75"/>
  <c r="AH62" i="44"/>
  <c r="Y57" i="75"/>
  <c r="V55" i="75"/>
  <c r="AS55" i="75"/>
  <c r="AE55" i="75"/>
  <c r="K55" i="75"/>
  <c r="M52" i="56"/>
  <c r="K49" i="56"/>
  <c r="U62" i="53"/>
  <c r="Q102" i="45"/>
  <c r="AD132" i="32"/>
  <c r="BC64" i="44"/>
  <c r="AY64" i="44"/>
  <c r="Y64" i="44"/>
  <c r="BG64" i="44"/>
  <c r="AF55" i="57"/>
  <c r="U151" i="57"/>
  <c r="M64" i="56"/>
  <c r="BC72" i="53"/>
  <c r="BI186" i="53"/>
  <c r="BJ186" i="53" s="1"/>
  <c r="AJ61" i="45"/>
  <c r="AN61" i="44"/>
  <c r="AT61" i="44"/>
  <c r="P61" i="44"/>
  <c r="S61" i="56"/>
  <c r="L61" i="56"/>
  <c r="Q26" i="53"/>
  <c r="AE30" i="58"/>
  <c r="AS74" i="75"/>
  <c r="AC74" i="75"/>
  <c r="AE92" i="75"/>
  <c r="AU31" i="56"/>
  <c r="M31" i="56"/>
  <c r="AP33" i="53"/>
  <c r="AI30" i="44"/>
  <c r="AY35" i="57"/>
  <c r="AA174" i="75"/>
  <c r="AC30" i="56"/>
  <c r="AW74" i="58"/>
  <c r="W30" i="53"/>
  <c r="AD29" i="44"/>
  <c r="AZ160" i="75"/>
  <c r="AE160" i="75"/>
  <c r="BD160" i="75"/>
  <c r="O148" i="32"/>
  <c r="U76" i="32"/>
  <c r="AL76" i="32"/>
  <c r="AL137" i="57"/>
  <c r="AN316" i="75"/>
  <c r="T148" i="75"/>
  <c r="AH151" i="75"/>
  <c r="Y85" i="75"/>
  <c r="BE55" i="45"/>
  <c r="O55" i="45"/>
  <c r="K55" i="58"/>
  <c r="BB55" i="57"/>
  <c r="AX123" i="75"/>
  <c r="AL51" i="44"/>
  <c r="BG53" i="75"/>
  <c r="AH193" i="75"/>
  <c r="BH293" i="75"/>
  <c r="BC69" i="53"/>
  <c r="BG88" i="75"/>
  <c r="AP56" i="45"/>
  <c r="Q56" i="56"/>
  <c r="N55" i="56"/>
  <c r="AD56" i="56"/>
  <c r="AT67" i="32"/>
  <c r="AO67" i="32"/>
  <c r="AN67" i="56"/>
  <c r="BA67" i="53"/>
  <c r="AS61" i="57"/>
  <c r="BA61" i="58"/>
  <c r="AT61" i="58"/>
  <c r="K61" i="53"/>
  <c r="BF61" i="45"/>
  <c r="L61" i="45"/>
  <c r="BE61" i="45"/>
  <c r="AS61" i="45"/>
  <c r="AK61" i="45"/>
  <c r="X61" i="44"/>
  <c r="AJ61" i="44"/>
  <c r="AW61" i="56"/>
  <c r="BB61" i="56"/>
  <c r="AM136" i="45"/>
  <c r="AX74" i="75"/>
  <c r="AZ92" i="75"/>
  <c r="AE30" i="56"/>
  <c r="AZ80" i="57"/>
  <c r="BG29" i="57"/>
  <c r="U237" i="75"/>
  <c r="AO174" i="75"/>
  <c r="J98" i="45"/>
  <c r="AL29" i="58"/>
  <c r="AU29" i="44"/>
  <c r="AY309" i="75"/>
  <c r="AD16" i="56"/>
  <c r="K160" i="75"/>
  <c r="AS160" i="75"/>
  <c r="AU318" i="75"/>
  <c r="AQ193" i="32"/>
  <c r="AL219" i="75"/>
  <c r="X80" i="75"/>
  <c r="Q95" i="56"/>
  <c r="O285" i="75"/>
  <c r="U62" i="44"/>
  <c r="AZ74" i="44"/>
  <c r="AP76" i="44"/>
  <c r="AY32" i="58"/>
  <c r="AW49" i="58"/>
  <c r="L192" i="75"/>
  <c r="AG49" i="44"/>
  <c r="AO55" i="56"/>
  <c r="AY57" i="53"/>
  <c r="X55" i="56"/>
  <c r="U106" i="44"/>
  <c r="AT49" i="44"/>
  <c r="AI55" i="32"/>
  <c r="AF49" i="32"/>
  <c r="AB49" i="58"/>
  <c r="AY52" i="58"/>
  <c r="AC49" i="58"/>
  <c r="BC56" i="44"/>
  <c r="AP122" i="75"/>
  <c r="U72" i="58"/>
  <c r="AL56" i="45"/>
  <c r="AU56" i="45"/>
  <c r="AH56" i="45"/>
  <c r="U143" i="58"/>
  <c r="AD128" i="75"/>
  <c r="U177" i="75"/>
  <c r="AU177" i="75"/>
  <c r="Y56" i="56"/>
  <c r="U106" i="56"/>
  <c r="BG106" i="56"/>
  <c r="AH78" i="32"/>
  <c r="Y144" i="53"/>
  <c r="AN292" i="75"/>
  <c r="BA242" i="75"/>
  <c r="Q219" i="75"/>
  <c r="BC81" i="75"/>
  <c r="AO80" i="75"/>
  <c r="AY156" i="45"/>
  <c r="AC248" i="75"/>
  <c r="BG149" i="45"/>
  <c r="S86" i="45"/>
  <c r="W55" i="45"/>
  <c r="AJ55" i="45"/>
  <c r="AO55" i="45"/>
  <c r="AK55" i="58"/>
  <c r="AJ55" i="58"/>
  <c r="AA55" i="58"/>
  <c r="N55" i="57"/>
  <c r="AV49" i="56"/>
  <c r="AN86" i="75"/>
  <c r="AZ67" i="44"/>
  <c r="W67" i="44"/>
  <c r="AW55" i="53"/>
  <c r="L55" i="53"/>
  <c r="U76" i="75"/>
  <c r="P92" i="56"/>
  <c r="AL214" i="75"/>
  <c r="M202" i="75"/>
  <c r="AD184" i="75"/>
  <c r="AT123" i="75"/>
  <c r="Q125" i="75"/>
  <c r="AI49" i="56"/>
  <c r="Y253" i="75"/>
  <c r="L242" i="75"/>
  <c r="AU52" i="44"/>
  <c r="M52" i="44"/>
  <c r="AY69" i="53"/>
  <c r="AP69" i="53"/>
  <c r="U69" i="53"/>
  <c r="AL69" i="56"/>
  <c r="AL62" i="45"/>
  <c r="Y62" i="45"/>
  <c r="AH57" i="53"/>
  <c r="BF55" i="53"/>
  <c r="AB55" i="56"/>
  <c r="Y57" i="57"/>
  <c r="M57" i="57"/>
  <c r="U57" i="57"/>
  <c r="AW55" i="58"/>
  <c r="M60" i="58"/>
  <c r="AP288" i="75"/>
  <c r="Y288" i="75"/>
  <c r="AD64" i="58"/>
  <c r="U64" i="58"/>
  <c r="AL191" i="75"/>
  <c r="M191" i="75"/>
  <c r="Y191" i="75"/>
  <c r="BG191" i="75"/>
  <c r="U317" i="75"/>
  <c r="AL317" i="75"/>
  <c r="M317" i="75"/>
  <c r="AH317" i="75"/>
  <c r="AU317" i="75"/>
  <c r="AY159" i="53"/>
  <c r="Q27" i="57"/>
  <c r="AD27" i="57"/>
  <c r="BC72" i="75"/>
  <c r="Y286" i="75"/>
  <c r="AU64" i="44"/>
  <c r="BE67" i="44"/>
  <c r="BC184" i="75"/>
  <c r="T248" i="75"/>
  <c r="R55" i="58"/>
  <c r="AH195" i="75"/>
  <c r="AL195" i="75"/>
  <c r="BC195" i="75"/>
  <c r="AY165" i="32"/>
  <c r="AL56" i="44"/>
  <c r="AU122" i="75"/>
  <c r="BG122" i="75"/>
  <c r="BC122" i="75"/>
  <c r="U56" i="45"/>
  <c r="BG56" i="45"/>
  <c r="Q177" i="75"/>
  <c r="AL177" i="75"/>
  <c r="M177" i="75"/>
  <c r="AY177" i="75"/>
  <c r="AH177" i="75"/>
  <c r="BG56" i="56"/>
  <c r="BC56" i="56"/>
  <c r="BE49" i="44"/>
  <c r="AY75" i="58"/>
  <c r="AY35" i="53"/>
  <c r="Q35" i="53"/>
  <c r="O160" i="75"/>
  <c r="AN160" i="75"/>
  <c r="BF160" i="75"/>
  <c r="AB160" i="45"/>
  <c r="AF74" i="56"/>
  <c r="AS74" i="58"/>
  <c r="K74" i="58"/>
  <c r="BB148" i="45"/>
  <c r="U106" i="75"/>
  <c r="Q106" i="75"/>
  <c r="BC137" i="32"/>
  <c r="AX49" i="53"/>
  <c r="S49" i="53"/>
  <c r="AX316" i="75"/>
  <c r="AO148" i="32"/>
  <c r="Y149" i="58"/>
  <c r="W148" i="57"/>
  <c r="BG149" i="57"/>
  <c r="AI80" i="75"/>
  <c r="O80" i="75"/>
  <c r="AK86" i="45"/>
  <c r="AD88" i="44"/>
  <c r="AY26" i="56"/>
  <c r="AL311" i="75"/>
  <c r="AC55" i="45"/>
  <c r="AX55" i="44"/>
  <c r="BC138" i="32"/>
  <c r="AK92" i="56"/>
  <c r="BF86" i="45"/>
  <c r="AZ248" i="75"/>
  <c r="AY52" i="57"/>
  <c r="Q69" i="58"/>
  <c r="AN55" i="45"/>
  <c r="AV55" i="45"/>
  <c r="AB55" i="45"/>
  <c r="BB55" i="45"/>
  <c r="BE55" i="44"/>
  <c r="T86" i="75"/>
  <c r="AI67" i="44"/>
  <c r="L285" i="75"/>
  <c r="K285" i="75"/>
  <c r="AX55" i="75"/>
  <c r="AO55" i="75"/>
  <c r="AM55" i="75"/>
  <c r="N55" i="53"/>
  <c r="BC32" i="32"/>
  <c r="AP85" i="45"/>
  <c r="H73" i="58"/>
  <c r="Z193" i="32"/>
  <c r="AS123" i="75"/>
  <c r="BC127" i="75"/>
  <c r="BG311" i="75"/>
  <c r="U51" i="44"/>
  <c r="M214" i="75"/>
  <c r="M53" i="75"/>
  <c r="Q53" i="75"/>
  <c r="AU53" i="75"/>
  <c r="BC53" i="75"/>
  <c r="BF192" i="75"/>
  <c r="AD263" i="75"/>
  <c r="Q53" i="32"/>
  <c r="M184" i="75"/>
  <c r="U184" i="75"/>
  <c r="BE123" i="75"/>
  <c r="V123" i="75"/>
  <c r="AC123" i="75"/>
  <c r="BD123" i="75"/>
  <c r="S174" i="75"/>
  <c r="V49" i="56"/>
  <c r="BE49" i="56"/>
  <c r="AH52" i="56"/>
  <c r="AR49" i="56"/>
  <c r="Y62" i="53"/>
  <c r="AW248" i="75"/>
  <c r="BC253" i="75"/>
  <c r="BG69" i="53"/>
  <c r="M69" i="53"/>
  <c r="AU57" i="53"/>
  <c r="BC57" i="53"/>
  <c r="AC55" i="56"/>
  <c r="J55" i="56"/>
  <c r="AK55" i="57"/>
  <c r="X55" i="58"/>
  <c r="AF285" i="75"/>
  <c r="AL288" i="75"/>
  <c r="AU64" i="58"/>
  <c r="AV316" i="75"/>
  <c r="Y143" i="44"/>
  <c r="AY70" i="56"/>
  <c r="Q165" i="32"/>
  <c r="AG55" i="56"/>
  <c r="AY70" i="57"/>
  <c r="U176" i="75"/>
  <c r="U301" i="75"/>
  <c r="AG298" i="75"/>
  <c r="AR298" i="75"/>
  <c r="BD298" i="75"/>
  <c r="AU72" i="56"/>
  <c r="M250" i="75"/>
  <c r="AP250" i="75"/>
  <c r="AX55" i="32"/>
  <c r="BF55" i="44"/>
  <c r="AQ161" i="75"/>
  <c r="AQ195" i="56"/>
  <c r="Q122" i="75"/>
  <c r="U122" i="75"/>
  <c r="M122" i="75"/>
  <c r="AY88" i="75"/>
  <c r="AU72" i="58"/>
  <c r="Y56" i="45"/>
  <c r="AD56" i="45"/>
  <c r="AY56" i="45"/>
  <c r="BC56" i="45"/>
  <c r="BC177" i="75"/>
  <c r="AL56" i="56"/>
  <c r="X55" i="44"/>
  <c r="Y60" i="44"/>
  <c r="AU250" i="75"/>
  <c r="AR248" i="75"/>
  <c r="BG57" i="32"/>
  <c r="BD55" i="32"/>
  <c r="AF55" i="44"/>
  <c r="AH57" i="44"/>
  <c r="AX175" i="58"/>
  <c r="AP133" i="32"/>
  <c r="U138" i="32"/>
  <c r="AK176" i="32"/>
  <c r="J80" i="75"/>
  <c r="AL57" i="32"/>
  <c r="Q33" i="58"/>
  <c r="M15" i="32"/>
  <c r="BA285" i="75"/>
  <c r="BC286" i="75"/>
  <c r="AD303" i="75"/>
  <c r="AA298" i="75"/>
  <c r="AH295" i="75"/>
  <c r="AF292" i="75"/>
  <c r="AD66" i="45"/>
  <c r="AP82" i="75"/>
  <c r="J248" i="75"/>
  <c r="AI366" i="75"/>
  <c r="AI353" i="75" s="1"/>
  <c r="AL367" i="75"/>
  <c r="AL366" i="75" s="1"/>
  <c r="AP195" i="75"/>
  <c r="AM192" i="75"/>
  <c r="AP58" i="32"/>
  <c r="X175" i="57"/>
  <c r="S175" i="57"/>
  <c r="AJ175" i="57"/>
  <c r="AC175" i="57"/>
  <c r="AI175" i="57"/>
  <c r="AX175" i="57"/>
  <c r="BD175" i="57"/>
  <c r="L175" i="57"/>
  <c r="R175" i="57"/>
  <c r="X175" i="53"/>
  <c r="AF175" i="53"/>
  <c r="AJ175" i="58"/>
  <c r="AC160" i="32"/>
  <c r="U124" i="58"/>
  <c r="T129" i="53"/>
  <c r="Q32" i="45"/>
  <c r="AX129" i="57"/>
  <c r="W129" i="32"/>
  <c r="AH161" i="32"/>
  <c r="AP127" i="44"/>
  <c r="T86" i="44"/>
  <c r="Y90" i="45"/>
  <c r="AC123" i="57"/>
  <c r="V123" i="44"/>
  <c r="AA30" i="53"/>
  <c r="BD18" i="32"/>
  <c r="R18" i="44"/>
  <c r="N18" i="44"/>
  <c r="AL23" i="58"/>
  <c r="AW176" i="32"/>
  <c r="S176" i="32"/>
  <c r="AP88" i="44"/>
  <c r="AL20" i="53"/>
  <c r="BA67" i="58"/>
  <c r="AN67" i="58"/>
  <c r="O67" i="58"/>
  <c r="K67" i="53"/>
  <c r="BE67" i="53"/>
  <c r="AG67" i="53"/>
  <c r="R298" i="75"/>
  <c r="AH60" i="32"/>
  <c r="M133" i="32"/>
  <c r="AP157" i="53"/>
  <c r="W174" i="75"/>
  <c r="BF55" i="32"/>
  <c r="BG309" i="75"/>
  <c r="AN49" i="58"/>
  <c r="AD15" i="45"/>
  <c r="AM55" i="32"/>
  <c r="AL57" i="53"/>
  <c r="AK55" i="53"/>
  <c r="Y57" i="53"/>
  <c r="U57" i="56"/>
  <c r="T285" i="75"/>
  <c r="U288" i="75"/>
  <c r="BD285" i="75"/>
  <c r="U143" i="75"/>
  <c r="AH301" i="75"/>
  <c r="AE298" i="75"/>
  <c r="AY57" i="32"/>
  <c r="AV55" i="32"/>
  <c r="AW175" i="53"/>
  <c r="M83" i="58"/>
  <c r="AW80" i="44"/>
  <c r="AH95" i="45"/>
  <c r="BB176" i="32"/>
  <c r="W55" i="44"/>
  <c r="X212" i="45"/>
  <c r="Y213" i="45"/>
  <c r="Y212" i="45" s="1"/>
  <c r="Y15" i="32"/>
  <c r="AP50" i="58"/>
  <c r="AM49" i="58"/>
  <c r="AE49" i="58"/>
  <c r="AH50" i="58"/>
  <c r="AY66" i="45"/>
  <c r="BD80" i="75"/>
  <c r="BG82" i="75"/>
  <c r="Q64" i="45"/>
  <c r="X366" i="75"/>
  <c r="Y367" i="75"/>
  <c r="Y366" i="75" s="1"/>
  <c r="BD366" i="75"/>
  <c r="BD353" i="75" s="1"/>
  <c r="BG367" i="75"/>
  <c r="BG366" i="75" s="1"/>
  <c r="Q195" i="75"/>
  <c r="N192" i="75"/>
  <c r="AP257" i="75"/>
  <c r="AM254" i="75"/>
  <c r="AW55" i="32"/>
  <c r="AY58" i="32"/>
  <c r="AL58" i="32"/>
  <c r="AJ55" i="32"/>
  <c r="BF175" i="57"/>
  <c r="N175" i="57"/>
  <c r="T175" i="57"/>
  <c r="K175" i="57"/>
  <c r="AB175" i="57"/>
  <c r="AO175" i="57"/>
  <c r="BA175" i="57"/>
  <c r="AT175" i="57"/>
  <c r="T175" i="53"/>
  <c r="T175" i="58"/>
  <c r="K160" i="32"/>
  <c r="AX123" i="57"/>
  <c r="AY124" i="58"/>
  <c r="AZ92" i="45"/>
  <c r="J74" i="44"/>
  <c r="W160" i="53"/>
  <c r="BD123" i="57"/>
  <c r="H105" i="24"/>
  <c r="R105" i="24" s="1"/>
  <c r="AV74" i="58"/>
  <c r="U94" i="53"/>
  <c r="AU23" i="58"/>
  <c r="AL23" i="32"/>
  <c r="BA176" i="32"/>
  <c r="P67" i="32"/>
  <c r="AB298" i="75"/>
  <c r="AT67" i="53"/>
  <c r="BB67" i="57"/>
  <c r="AW61" i="75"/>
  <c r="X61" i="75"/>
  <c r="BC58" i="32"/>
  <c r="AH118" i="56"/>
  <c r="AH117" i="56" s="1"/>
  <c r="AU162" i="75"/>
  <c r="AR160" i="75"/>
  <c r="AK86" i="75"/>
  <c r="AL90" i="75"/>
  <c r="AB86" i="75"/>
  <c r="AD90" i="75"/>
  <c r="Y52" i="53"/>
  <c r="AV67" i="44"/>
  <c r="V261" i="75"/>
  <c r="AL263" i="75"/>
  <c r="BG62" i="53"/>
  <c r="BF67" i="56"/>
  <c r="AJ67" i="58"/>
  <c r="BB67" i="53"/>
  <c r="O67" i="53"/>
  <c r="BE67" i="75"/>
  <c r="BA67" i="75"/>
  <c r="BA67" i="57"/>
  <c r="AO61" i="57"/>
  <c r="L61" i="53"/>
  <c r="BE61" i="53"/>
  <c r="K61" i="45"/>
  <c r="AB61" i="45"/>
  <c r="L61" i="44"/>
  <c r="AX61" i="75"/>
  <c r="AC136" i="45"/>
  <c r="BB192" i="75"/>
  <c r="H135" i="57"/>
  <c r="AJ154" i="45"/>
  <c r="AC154" i="45"/>
  <c r="H135" i="45"/>
  <c r="BE174" i="75"/>
  <c r="AT174" i="75"/>
  <c r="BA174" i="75"/>
  <c r="AC174" i="75"/>
  <c r="L174" i="75"/>
  <c r="K174" i="75"/>
  <c r="AN98" i="45"/>
  <c r="AP143" i="53"/>
  <c r="Q144" i="53"/>
  <c r="AL159" i="57"/>
  <c r="BC193" i="75"/>
  <c r="AD76" i="75"/>
  <c r="Q94" i="56"/>
  <c r="Y53" i="75"/>
  <c r="AP53" i="75"/>
  <c r="AJ49" i="44"/>
  <c r="AY57" i="56"/>
  <c r="AM55" i="56"/>
  <c r="AP57" i="56"/>
  <c r="AC55" i="57"/>
  <c r="AJ55" i="57"/>
  <c r="AL57" i="57"/>
  <c r="U64" i="44"/>
  <c r="U244" i="75"/>
  <c r="AC55" i="32"/>
  <c r="AD60" i="32"/>
  <c r="Q70" i="32"/>
  <c r="AP50" i="32"/>
  <c r="AD70" i="58"/>
  <c r="M159" i="53"/>
  <c r="T67" i="32"/>
  <c r="BA67" i="32"/>
  <c r="BD67" i="32"/>
  <c r="AT67" i="45"/>
  <c r="AC353" i="75"/>
  <c r="AF67" i="56"/>
  <c r="AF67" i="58"/>
  <c r="X67" i="58"/>
  <c r="AK67" i="53"/>
  <c r="S67" i="53"/>
  <c r="AX67" i="53"/>
  <c r="AF67" i="53"/>
  <c r="W67" i="75"/>
  <c r="S67" i="75"/>
  <c r="H260" i="75"/>
  <c r="BE61" i="57"/>
  <c r="BB61" i="57"/>
  <c r="S61" i="58"/>
  <c r="W61" i="58"/>
  <c r="AC61" i="45"/>
  <c r="AW61" i="45"/>
  <c r="K61" i="44"/>
  <c r="W61" i="75"/>
  <c r="K61" i="75"/>
  <c r="S61" i="75"/>
  <c r="S136" i="32"/>
  <c r="AN186" i="75"/>
  <c r="AB192" i="75"/>
  <c r="AG192" i="75"/>
  <c r="T154" i="53"/>
  <c r="AX49" i="45"/>
  <c r="BG54" i="57"/>
  <c r="AM80" i="75"/>
  <c r="AW136" i="57"/>
  <c r="AE136" i="45"/>
  <c r="AW136" i="45"/>
  <c r="AW192" i="75"/>
  <c r="AJ192" i="75"/>
  <c r="BG157" i="53"/>
  <c r="BC157" i="53"/>
  <c r="O316" i="75"/>
  <c r="AJ92" i="75"/>
  <c r="AN30" i="56"/>
  <c r="AD31" i="44"/>
  <c r="J30" i="57"/>
  <c r="BC237" i="75"/>
  <c r="AW154" i="53"/>
  <c r="R174" i="75"/>
  <c r="AG174" i="75"/>
  <c r="N30" i="56"/>
  <c r="AY31" i="57"/>
  <c r="AF98" i="45"/>
  <c r="AC92" i="75"/>
  <c r="S74" i="58"/>
  <c r="AW49" i="32"/>
  <c r="Q29" i="58"/>
  <c r="BG29" i="44"/>
  <c r="AL29" i="44"/>
  <c r="BC16" i="58"/>
  <c r="AR49" i="44"/>
  <c r="AH75" i="58"/>
  <c r="AP53" i="44"/>
  <c r="AN49" i="44"/>
  <c r="K129" i="75"/>
  <c r="BF129" i="75"/>
  <c r="AL151" i="45"/>
  <c r="BB49" i="75"/>
  <c r="AC49" i="45"/>
  <c r="AY314" i="75"/>
  <c r="AL314" i="75"/>
  <c r="Y137" i="32"/>
  <c r="W49" i="53"/>
  <c r="BF316" i="75"/>
  <c r="T316" i="75"/>
  <c r="BC76" i="53"/>
  <c r="AP144" i="53"/>
  <c r="AY144" i="53"/>
  <c r="Q69" i="53"/>
  <c r="X148" i="53"/>
  <c r="AK55" i="44"/>
  <c r="AL15" i="32"/>
  <c r="M138" i="32"/>
  <c r="AP162" i="32"/>
  <c r="AH265" i="75"/>
  <c r="Y265" i="75"/>
  <c r="AO49" i="32"/>
  <c r="Q77" i="53"/>
  <c r="U179" i="75"/>
  <c r="AU52" i="56"/>
  <c r="AC49" i="56"/>
  <c r="Y52" i="56"/>
  <c r="AD62" i="53"/>
  <c r="AU132" i="45"/>
  <c r="U70" i="45"/>
  <c r="W136" i="57"/>
  <c r="BF136" i="57"/>
  <c r="R136" i="57"/>
  <c r="AM136" i="57"/>
  <c r="AI136" i="57"/>
  <c r="AL26" i="53"/>
  <c r="AV30" i="32"/>
  <c r="AF192" i="75"/>
  <c r="K192" i="75"/>
  <c r="S192" i="75"/>
  <c r="BE192" i="75"/>
  <c r="AA192" i="75"/>
  <c r="AZ192" i="75"/>
  <c r="L142" i="57"/>
  <c r="P316" i="75"/>
  <c r="BE148" i="53"/>
  <c r="AY27" i="45"/>
  <c r="AN148" i="53"/>
  <c r="AE30" i="44"/>
  <c r="W148" i="53"/>
  <c r="X174" i="75"/>
  <c r="N136" i="56"/>
  <c r="BE98" i="45"/>
  <c r="W98" i="45"/>
  <c r="BF49" i="44"/>
  <c r="N49" i="32"/>
  <c r="BA49" i="32"/>
  <c r="BG29" i="58"/>
  <c r="Q29" i="44"/>
  <c r="AU309" i="75"/>
  <c r="U16" i="53"/>
  <c r="AF49" i="44"/>
  <c r="BC17" i="53"/>
  <c r="AO316" i="75"/>
  <c r="AK30" i="58"/>
  <c r="T49" i="44"/>
  <c r="T49" i="58"/>
  <c r="AK49" i="58"/>
  <c r="AR129" i="57"/>
  <c r="AP76" i="32"/>
  <c r="AU76" i="44"/>
  <c r="BF74" i="44"/>
  <c r="AP15" i="75"/>
  <c r="U156" i="53"/>
  <c r="AX292" i="75"/>
  <c r="X242" i="75"/>
  <c r="AL85" i="75"/>
  <c r="AI248" i="75"/>
  <c r="Y53" i="56"/>
  <c r="BB49" i="56"/>
  <c r="AU76" i="57"/>
  <c r="AH90" i="75"/>
  <c r="BF67" i="44"/>
  <c r="BC60" i="53"/>
  <c r="BG52" i="75"/>
  <c r="W261" i="75"/>
  <c r="AS261" i="75"/>
  <c r="AL253" i="75"/>
  <c r="AL149" i="58"/>
  <c r="AD149" i="58"/>
  <c r="BC149" i="58"/>
  <c r="AA148" i="57"/>
  <c r="R148" i="57"/>
  <c r="L80" i="75"/>
  <c r="AW80" i="75"/>
  <c r="U156" i="45"/>
  <c r="AF49" i="56"/>
  <c r="AK49" i="56"/>
  <c r="AW49" i="56"/>
  <c r="M27" i="75"/>
  <c r="BD49" i="53"/>
  <c r="AR49" i="53"/>
  <c r="AY69" i="75"/>
  <c r="BC69" i="75"/>
  <c r="AO67" i="44"/>
  <c r="L67" i="44"/>
  <c r="AU289" i="75"/>
  <c r="AA55" i="75"/>
  <c r="AX55" i="53"/>
  <c r="Y52" i="75"/>
  <c r="K49" i="75"/>
  <c r="AK49" i="75"/>
  <c r="AD62" i="57"/>
  <c r="M62" i="57"/>
  <c r="AL62" i="57"/>
  <c r="AF49" i="75"/>
  <c r="AH303" i="75"/>
  <c r="M303" i="75"/>
  <c r="BG165" i="32"/>
  <c r="AP318" i="75"/>
  <c r="Q367" i="75"/>
  <c r="N366" i="75"/>
  <c r="N353" i="75" s="1"/>
  <c r="AB366" i="75"/>
  <c r="AB353" i="75" s="1"/>
  <c r="AD367" i="75"/>
  <c r="AP138" i="32"/>
  <c r="U84" i="45"/>
  <c r="AY130" i="56"/>
  <c r="U130" i="56"/>
  <c r="AV92" i="56"/>
  <c r="X160" i="32"/>
  <c r="AL90" i="56"/>
  <c r="S129" i="58"/>
  <c r="X248" i="75"/>
  <c r="BF248" i="75"/>
  <c r="U52" i="57"/>
  <c r="BC53" i="56"/>
  <c r="Q121" i="53"/>
  <c r="BF74" i="56"/>
  <c r="Y78" i="56"/>
  <c r="U78" i="56"/>
  <c r="BD74" i="56"/>
  <c r="Q90" i="75"/>
  <c r="AK67" i="44"/>
  <c r="BB67" i="44"/>
  <c r="AD289" i="75"/>
  <c r="AL289" i="75"/>
  <c r="BG289" i="75"/>
  <c r="AE285" i="75"/>
  <c r="Q289" i="75"/>
  <c r="W285" i="75"/>
  <c r="AP62" i="44"/>
  <c r="BF55" i="75"/>
  <c r="K55" i="53"/>
  <c r="AD60" i="53"/>
  <c r="AP90" i="57"/>
  <c r="AP130" i="53"/>
  <c r="AH62" i="57"/>
  <c r="AN30" i="32"/>
  <c r="AM30" i="32"/>
  <c r="BB80" i="45"/>
  <c r="N261" i="75"/>
  <c r="BD261" i="75"/>
  <c r="T123" i="75"/>
  <c r="AP127" i="75"/>
  <c r="AP84" i="45"/>
  <c r="AA129" i="32"/>
  <c r="BG133" i="32"/>
  <c r="AD94" i="56"/>
  <c r="BC77" i="44"/>
  <c r="BG77" i="44"/>
  <c r="AB30" i="57"/>
  <c r="U265" i="75"/>
  <c r="AZ261" i="75"/>
  <c r="Y214" i="75"/>
  <c r="U214" i="75"/>
  <c r="AU214" i="75"/>
  <c r="AD214" i="75"/>
  <c r="AP263" i="75"/>
  <c r="AH263" i="75"/>
  <c r="BF49" i="32"/>
  <c r="BG94" i="53"/>
  <c r="AB98" i="45"/>
  <c r="AL102" i="45"/>
  <c r="AP77" i="53"/>
  <c r="BA123" i="75"/>
  <c r="AH125" i="75"/>
  <c r="AP52" i="56"/>
  <c r="BC52" i="56"/>
  <c r="U52" i="56"/>
  <c r="BG52" i="56"/>
  <c r="N49" i="56"/>
  <c r="AL52" i="56"/>
  <c r="K74" i="53"/>
  <c r="BE74" i="53"/>
  <c r="AP16" i="53"/>
  <c r="Q132" i="45"/>
  <c r="AD253" i="75"/>
  <c r="BG253" i="75"/>
  <c r="AP32" i="58"/>
  <c r="AD143" i="44"/>
  <c r="AT242" i="75"/>
  <c r="U303" i="75"/>
  <c r="BC70" i="45"/>
  <c r="M70" i="45"/>
  <c r="AQ102" i="75"/>
  <c r="U165" i="32"/>
  <c r="T148" i="57"/>
  <c r="Q151" i="57"/>
  <c r="AL151" i="57"/>
  <c r="AL106" i="44"/>
  <c r="AU106" i="44"/>
  <c r="M106" i="44"/>
  <c r="AH70" i="32"/>
  <c r="BC70" i="53"/>
  <c r="M64" i="75"/>
  <c r="AY64" i="75"/>
  <c r="AU64" i="75"/>
  <c r="BH131" i="75"/>
  <c r="AL50" i="58"/>
  <c r="BC50" i="58"/>
  <c r="M50" i="58"/>
  <c r="Q50" i="32"/>
  <c r="Y50" i="32"/>
  <c r="BG50" i="32"/>
  <c r="Q70" i="58"/>
  <c r="BG70" i="58"/>
  <c r="U66" i="75"/>
  <c r="M66" i="75"/>
  <c r="BC66" i="75"/>
  <c r="AY66" i="75"/>
  <c r="AP66" i="75"/>
  <c r="Y66" i="45"/>
  <c r="BG66" i="45"/>
  <c r="U66" i="45"/>
  <c r="AU66" i="45"/>
  <c r="BC66" i="45"/>
  <c r="AU165" i="53"/>
  <c r="M165" i="53"/>
  <c r="Q70" i="57"/>
  <c r="U70" i="57"/>
  <c r="AK80" i="75"/>
  <c r="AY82" i="75"/>
  <c r="AD82" i="75"/>
  <c r="AP60" i="32"/>
  <c r="BC197" i="75"/>
  <c r="L129" i="57"/>
  <c r="BA248" i="75"/>
  <c r="Q249" i="75"/>
  <c r="AM248" i="75"/>
  <c r="AD50" i="45"/>
  <c r="BC50" i="45"/>
  <c r="M66" i="58"/>
  <c r="AY66" i="58"/>
  <c r="BG66" i="58"/>
  <c r="AL66" i="58"/>
  <c r="AS366" i="75"/>
  <c r="AS353" i="75" s="1"/>
  <c r="AU367" i="75"/>
  <c r="BG195" i="75"/>
  <c r="AU195" i="75"/>
  <c r="M195" i="75"/>
  <c r="AP50" i="56"/>
  <c r="AU165" i="32"/>
  <c r="AH367" i="75"/>
  <c r="AH366" i="75" s="1"/>
  <c r="AE366" i="75"/>
  <c r="AE353" i="75" s="1"/>
  <c r="AL257" i="75"/>
  <c r="AP72" i="57"/>
  <c r="BG301" i="75"/>
  <c r="M165" i="32"/>
  <c r="AL165" i="32"/>
  <c r="AE74" i="56"/>
  <c r="BA148" i="58"/>
  <c r="Q16" i="44"/>
  <c r="BA55" i="75"/>
  <c r="BC57" i="75"/>
  <c r="AF86" i="57"/>
  <c r="AH90" i="57"/>
  <c r="AJ261" i="75"/>
  <c r="BG125" i="75"/>
  <c r="BF123" i="75"/>
  <c r="M179" i="75"/>
  <c r="J174" i="75"/>
  <c r="BG356" i="75"/>
  <c r="BH357" i="75"/>
  <c r="BH356" i="75" s="1"/>
  <c r="Y52" i="57"/>
  <c r="AP303" i="75"/>
  <c r="AM298" i="75"/>
  <c r="AL303" i="75"/>
  <c r="AI298" i="75"/>
  <c r="AP32" i="32"/>
  <c r="AN129" i="53"/>
  <c r="AL130" i="53"/>
  <c r="AW129" i="56"/>
  <c r="L148" i="58"/>
  <c r="N117" i="53"/>
  <c r="AY95" i="56"/>
  <c r="U162" i="32"/>
  <c r="AX117" i="53"/>
  <c r="Q118" i="32"/>
  <c r="AA80" i="45"/>
  <c r="BD74" i="53"/>
  <c r="AP85" i="44"/>
  <c r="AZ123" i="44"/>
  <c r="R129" i="56"/>
  <c r="Q130" i="53"/>
  <c r="BE176" i="53"/>
  <c r="BB176" i="53"/>
  <c r="AJ176" i="53"/>
  <c r="AT176" i="53"/>
  <c r="BA176" i="53"/>
  <c r="T176" i="53"/>
  <c r="AK176" i="53"/>
  <c r="AG176" i="53"/>
  <c r="AS176" i="53"/>
  <c r="Y213" i="32"/>
  <c r="Y212" i="32" s="1"/>
  <c r="Q213" i="58"/>
  <c r="Q212" i="58" s="1"/>
  <c r="AE212" i="45"/>
  <c r="X67" i="45"/>
  <c r="K67" i="45"/>
  <c r="BB67" i="45"/>
  <c r="Y125" i="75"/>
  <c r="BF67" i="57"/>
  <c r="AF67" i="57"/>
  <c r="O61" i="53"/>
  <c r="BA61" i="53"/>
  <c r="N86" i="75"/>
  <c r="H104" i="44"/>
  <c r="AA248" i="75"/>
  <c r="BE248" i="75"/>
  <c r="BA49" i="56"/>
  <c r="AG123" i="75"/>
  <c r="AP184" i="75"/>
  <c r="AJ49" i="56"/>
  <c r="AB49" i="44"/>
  <c r="L148" i="32"/>
  <c r="AF148" i="32"/>
  <c r="H73" i="53"/>
  <c r="AZ49" i="75"/>
  <c r="AV49" i="75"/>
  <c r="AY156" i="53"/>
  <c r="J55" i="57"/>
  <c r="M60" i="57"/>
  <c r="AD95" i="45"/>
  <c r="AY151" i="32"/>
  <c r="M149" i="45"/>
  <c r="AU311" i="75"/>
  <c r="AC212" i="32"/>
  <c r="AD213" i="32"/>
  <c r="AD212" i="32" s="1"/>
  <c r="Y179" i="75"/>
  <c r="X55" i="53"/>
  <c r="AO55" i="57"/>
  <c r="Z189" i="44"/>
  <c r="U81" i="75"/>
  <c r="R80" i="75"/>
  <c r="AE117" i="56"/>
  <c r="AZ142" i="57"/>
  <c r="AM148" i="53"/>
  <c r="AU314" i="75"/>
  <c r="M76" i="57"/>
  <c r="X86" i="75"/>
  <c r="Y90" i="75"/>
  <c r="K86" i="75"/>
  <c r="M90" i="75"/>
  <c r="W55" i="53"/>
  <c r="Y60" i="53"/>
  <c r="L261" i="75"/>
  <c r="AL184" i="75"/>
  <c r="AH132" i="45"/>
  <c r="AE129" i="45"/>
  <c r="Y303" i="75"/>
  <c r="V298" i="75"/>
  <c r="Q303" i="75"/>
  <c r="N298" i="75"/>
  <c r="AU90" i="32"/>
  <c r="L30" i="57"/>
  <c r="AI74" i="32"/>
  <c r="S74" i="56"/>
  <c r="Q94" i="32"/>
  <c r="AN86" i="57"/>
  <c r="BE74" i="44"/>
  <c r="BG95" i="56"/>
  <c r="AB160" i="32"/>
  <c r="U130" i="58"/>
  <c r="T74" i="32"/>
  <c r="U32" i="45"/>
  <c r="AR74" i="44"/>
  <c r="AU90" i="45"/>
  <c r="AE176" i="53"/>
  <c r="AZ176" i="53"/>
  <c r="J176" i="53"/>
  <c r="K176" i="53"/>
  <c r="AB176" i="53"/>
  <c r="P176" i="53"/>
  <c r="AF176" i="53"/>
  <c r="R176" i="53"/>
  <c r="AM261" i="75"/>
  <c r="AY90" i="75"/>
  <c r="AN136" i="32"/>
  <c r="P136" i="32"/>
  <c r="AY184" i="75"/>
  <c r="K154" i="44"/>
  <c r="BE117" i="75"/>
  <c r="S117" i="75"/>
  <c r="W74" i="56"/>
  <c r="K212" i="32"/>
  <c r="M213" i="32"/>
  <c r="M212" i="32" s="1"/>
  <c r="AU184" i="75"/>
  <c r="AJ123" i="75"/>
  <c r="BB123" i="75"/>
  <c r="Q179" i="75"/>
  <c r="AY179" i="75"/>
  <c r="Q52" i="56"/>
  <c r="AL62" i="53"/>
  <c r="Q62" i="53"/>
  <c r="O55" i="56"/>
  <c r="Q57" i="56"/>
  <c r="AP27" i="57"/>
  <c r="AP165" i="53"/>
  <c r="AH66" i="58"/>
  <c r="O67" i="32"/>
  <c r="AN67" i="32"/>
  <c r="AX67" i="32"/>
  <c r="AC67" i="32"/>
  <c r="W67" i="45"/>
  <c r="O67" i="45"/>
  <c r="BE67" i="58"/>
  <c r="S67" i="58"/>
  <c r="AS67" i="58"/>
  <c r="AK67" i="58"/>
  <c r="AG67" i="75"/>
  <c r="AS67" i="57"/>
  <c r="AG67" i="57"/>
  <c r="W67" i="57"/>
  <c r="S61" i="57"/>
  <c r="AX61" i="57"/>
  <c r="T61" i="58"/>
  <c r="AX61" i="53"/>
  <c r="AC61" i="53"/>
  <c r="BB61" i="53"/>
  <c r="X61" i="45"/>
  <c r="AX61" i="44"/>
  <c r="O61" i="44"/>
  <c r="BA61" i="44"/>
  <c r="T61" i="75"/>
  <c r="P123" i="75"/>
  <c r="AB267" i="75"/>
  <c r="L105" i="56"/>
  <c r="AA55" i="53"/>
  <c r="AL125" i="75"/>
  <c r="AF136" i="32"/>
  <c r="AO136" i="32"/>
  <c r="K136" i="44"/>
  <c r="AV136" i="45"/>
  <c r="AI136" i="45"/>
  <c r="J24" i="44"/>
  <c r="BA192" i="75"/>
  <c r="AJ154" i="58"/>
  <c r="AF136" i="56"/>
  <c r="AY286" i="75"/>
  <c r="AV74" i="75"/>
  <c r="T154" i="75"/>
  <c r="AG154" i="75"/>
  <c r="BD154" i="75"/>
  <c r="BG288" i="75"/>
  <c r="L49" i="58"/>
  <c r="Y157" i="53"/>
  <c r="AR316" i="75"/>
  <c r="W316" i="75"/>
  <c r="BE316" i="75"/>
  <c r="S55" i="56"/>
  <c r="AL286" i="75"/>
  <c r="W117" i="75"/>
  <c r="AP57" i="57"/>
  <c r="AB174" i="75"/>
  <c r="AJ129" i="58"/>
  <c r="V49" i="58"/>
  <c r="R49" i="53"/>
  <c r="AT49" i="53"/>
  <c r="AY16" i="58"/>
  <c r="Y17" i="58"/>
  <c r="S49" i="57"/>
  <c r="AP151" i="53"/>
  <c r="Y151" i="53"/>
  <c r="AU219" i="75"/>
  <c r="K80" i="75"/>
  <c r="AL156" i="45"/>
  <c r="AY84" i="45"/>
  <c r="AL60" i="44"/>
  <c r="AH214" i="75"/>
  <c r="AL202" i="75"/>
  <c r="T261" i="75"/>
  <c r="Z293" i="75"/>
  <c r="BC215" i="75"/>
  <c r="AD69" i="53"/>
  <c r="AD57" i="56"/>
  <c r="AX55" i="58"/>
  <c r="AC55" i="58"/>
  <c r="AP191" i="75"/>
  <c r="AY191" i="75"/>
  <c r="AH27" i="57"/>
  <c r="Y57" i="56"/>
  <c r="V55" i="56"/>
  <c r="BG70" i="32"/>
  <c r="AD64" i="75"/>
  <c r="AH66" i="45"/>
  <c r="BG165" i="53"/>
  <c r="AP70" i="57"/>
  <c r="AL70" i="57"/>
  <c r="AS67" i="45"/>
  <c r="BF353" i="75"/>
  <c r="AK67" i="56"/>
  <c r="W67" i="58"/>
  <c r="P67" i="58"/>
  <c r="AB67" i="53"/>
  <c r="AO67" i="53"/>
  <c r="X67" i="53"/>
  <c r="AW67" i="53"/>
  <c r="L67" i="75"/>
  <c r="AO67" i="75"/>
  <c r="AM67" i="75"/>
  <c r="AK67" i="75"/>
  <c r="AI67" i="75"/>
  <c r="AK67" i="57"/>
  <c r="AF61" i="57"/>
  <c r="AW61" i="58"/>
  <c r="AS61" i="58"/>
  <c r="X310" i="75"/>
  <c r="AW310" i="75"/>
  <c r="S61" i="53"/>
  <c r="T61" i="53"/>
  <c r="AK61" i="53"/>
  <c r="AN61" i="53"/>
  <c r="W61" i="45"/>
  <c r="AO61" i="44"/>
  <c r="T61" i="44"/>
  <c r="AN61" i="75"/>
  <c r="BB61" i="75"/>
  <c r="L61" i="75"/>
  <c r="AA285" i="75"/>
  <c r="AR180" i="75"/>
  <c r="J316" i="75"/>
  <c r="X136" i="45"/>
  <c r="AJ136" i="45"/>
  <c r="AQ83" i="75"/>
  <c r="M35" i="32"/>
  <c r="AA30" i="32"/>
  <c r="AN30" i="58"/>
  <c r="AH35" i="32"/>
  <c r="AX30" i="32"/>
  <c r="K30" i="32"/>
  <c r="AO136" i="56"/>
  <c r="AB154" i="45"/>
  <c r="AX154" i="75"/>
  <c r="V154" i="75"/>
  <c r="U157" i="53"/>
  <c r="K92" i="75"/>
  <c r="AY31" i="56"/>
  <c r="AD31" i="57"/>
  <c r="X92" i="75"/>
  <c r="AG92" i="75"/>
  <c r="R136" i="75"/>
  <c r="BD148" i="53"/>
  <c r="AE316" i="75"/>
  <c r="AS174" i="75"/>
  <c r="AX174" i="75"/>
  <c r="AY138" i="45"/>
  <c r="Q17" i="57"/>
  <c r="Y51" i="45"/>
  <c r="BC17" i="57"/>
  <c r="M220" i="75"/>
  <c r="L148" i="45"/>
  <c r="AL143" i="53"/>
  <c r="BC144" i="53"/>
  <c r="M309" i="75"/>
  <c r="AO55" i="53"/>
  <c r="BC52" i="75"/>
  <c r="AL266" i="75"/>
  <c r="P261" i="75"/>
  <c r="BF261" i="75"/>
  <c r="AL262" i="75"/>
  <c r="AW123" i="75"/>
  <c r="BC303" i="75"/>
  <c r="BG303" i="75"/>
  <c r="Q57" i="53"/>
  <c r="U70" i="32"/>
  <c r="M70" i="53"/>
  <c r="AY70" i="53"/>
  <c r="Q70" i="53"/>
  <c r="BG176" i="75"/>
  <c r="AH176" i="75"/>
  <c r="AN92" i="75"/>
  <c r="P30" i="57"/>
  <c r="Q31" i="57"/>
  <c r="BB98" i="45"/>
  <c r="Q27" i="53"/>
  <c r="M53" i="44"/>
  <c r="AI316" i="75"/>
  <c r="AZ49" i="32"/>
  <c r="BB49" i="32"/>
  <c r="W49" i="32"/>
  <c r="O49" i="32"/>
  <c r="AG49" i="32"/>
  <c r="AY29" i="44"/>
  <c r="AY17" i="32"/>
  <c r="AP31" i="53"/>
  <c r="L49" i="45"/>
  <c r="AO49" i="57"/>
  <c r="AP93" i="75"/>
  <c r="AD93" i="75"/>
  <c r="P148" i="32"/>
  <c r="AX148" i="32"/>
  <c r="U99" i="32"/>
  <c r="AY15" i="32"/>
  <c r="Q215" i="75"/>
  <c r="AW129" i="57"/>
  <c r="Y84" i="57"/>
  <c r="M163" i="58"/>
  <c r="AU163" i="58"/>
  <c r="X49" i="58"/>
  <c r="R49" i="58"/>
  <c r="Y84" i="32"/>
  <c r="AH318" i="75"/>
  <c r="Y76" i="32"/>
  <c r="AU77" i="75"/>
  <c r="AP106" i="58"/>
  <c r="AD159" i="32"/>
  <c r="AO292" i="75"/>
  <c r="AH69" i="53"/>
  <c r="AJ80" i="75"/>
  <c r="AH156" i="45"/>
  <c r="AU151" i="75"/>
  <c r="AL62" i="58"/>
  <c r="BE92" i="56"/>
  <c r="M90" i="32"/>
  <c r="AL162" i="32"/>
  <c r="Q90" i="56"/>
  <c r="AU151" i="32"/>
  <c r="AH151" i="32"/>
  <c r="M151" i="32"/>
  <c r="V148" i="45"/>
  <c r="AH149" i="45"/>
  <c r="AL149" i="45"/>
  <c r="U15" i="32"/>
  <c r="AH15" i="56"/>
  <c r="AP15" i="56"/>
  <c r="AL26" i="58"/>
  <c r="AP220" i="75"/>
  <c r="U202" i="75"/>
  <c r="AU202" i="75"/>
  <c r="W248" i="75"/>
  <c r="BG84" i="45"/>
  <c r="AH84" i="45"/>
  <c r="AL32" i="45"/>
  <c r="AI92" i="56"/>
  <c r="AU133" i="32"/>
  <c r="U90" i="56"/>
  <c r="AR49" i="57"/>
  <c r="M52" i="57"/>
  <c r="V49" i="57"/>
  <c r="S292" i="75"/>
  <c r="AS292" i="75"/>
  <c r="AC292" i="75"/>
  <c r="S55" i="58"/>
  <c r="AH60" i="57"/>
  <c r="K55" i="57"/>
  <c r="AN55" i="57"/>
  <c r="T49" i="56"/>
  <c r="AZ49" i="56"/>
  <c r="P49" i="56"/>
  <c r="M78" i="56"/>
  <c r="K67" i="44"/>
  <c r="AY214" i="75"/>
  <c r="AI49" i="32"/>
  <c r="AR49" i="32"/>
  <c r="AF30" i="32"/>
  <c r="U32" i="32"/>
  <c r="AY253" i="75"/>
  <c r="U253" i="75"/>
  <c r="AY76" i="32"/>
  <c r="BF55" i="58"/>
  <c r="AD76" i="44"/>
  <c r="Q76" i="44"/>
  <c r="T55" i="57"/>
  <c r="AV55" i="57"/>
  <c r="AP17" i="57"/>
  <c r="AL32" i="58"/>
  <c r="N248" i="75"/>
  <c r="AF129" i="58"/>
  <c r="AY143" i="44"/>
  <c r="AH143" i="44"/>
  <c r="BC244" i="75"/>
  <c r="AW242" i="75"/>
  <c r="AD244" i="75"/>
  <c r="AR242" i="75"/>
  <c r="BC71" i="44"/>
  <c r="AD71" i="44"/>
  <c r="AL71" i="44"/>
  <c r="AD60" i="44"/>
  <c r="AH17" i="32"/>
  <c r="AU303" i="75"/>
  <c r="AY303" i="75"/>
  <c r="Y70" i="45"/>
  <c r="BC165" i="32"/>
  <c r="AP70" i="53"/>
  <c r="AH70" i="53"/>
  <c r="AY165" i="53"/>
  <c r="Y70" i="57"/>
  <c r="AD70" i="57"/>
  <c r="AH70" i="57"/>
  <c r="AL176" i="75"/>
  <c r="Y176" i="75"/>
  <c r="AU176" i="75"/>
  <c r="AR98" i="45"/>
  <c r="L49" i="44"/>
  <c r="AH17" i="57"/>
  <c r="Y29" i="32"/>
  <c r="BD49" i="32"/>
  <c r="R49" i="32"/>
  <c r="BE49" i="32"/>
  <c r="AI49" i="45"/>
  <c r="Y29" i="58"/>
  <c r="Y29" i="44"/>
  <c r="Q309" i="75"/>
  <c r="BB49" i="44"/>
  <c r="U17" i="32"/>
  <c r="Y17" i="53"/>
  <c r="AS316" i="75"/>
  <c r="P49" i="44"/>
  <c r="AF129" i="75"/>
  <c r="AN129" i="75"/>
  <c r="V129" i="75"/>
  <c r="AS129" i="75"/>
  <c r="BH193" i="32"/>
  <c r="Y150" i="32"/>
  <c r="M215" i="75"/>
  <c r="AU215" i="75"/>
  <c r="L129" i="58"/>
  <c r="AO49" i="58"/>
  <c r="W49" i="58"/>
  <c r="N129" i="57"/>
  <c r="AD133" i="58"/>
  <c r="M162" i="56"/>
  <c r="Q76" i="32"/>
  <c r="AJ316" i="75"/>
  <c r="AF316" i="75"/>
  <c r="BB148" i="32"/>
  <c r="AH17" i="58"/>
  <c r="AP76" i="53"/>
  <c r="M76" i="53"/>
  <c r="AL69" i="53"/>
  <c r="AX80" i="75"/>
  <c r="AH159" i="32"/>
  <c r="AX55" i="57"/>
  <c r="AM55" i="58"/>
  <c r="AA55" i="57"/>
  <c r="W55" i="57"/>
  <c r="AU90" i="75"/>
  <c r="AL69" i="75"/>
  <c r="J67" i="44"/>
  <c r="X67" i="44"/>
  <c r="AR67" i="44"/>
  <c r="V285" i="75"/>
  <c r="M289" i="75"/>
  <c r="AT285" i="75"/>
  <c r="Q62" i="44"/>
  <c r="AU62" i="44"/>
  <c r="AD52" i="75"/>
  <c r="AY266" i="75"/>
  <c r="U262" i="75"/>
  <c r="AR261" i="75"/>
  <c r="AQ293" i="75"/>
  <c r="BH78" i="75"/>
  <c r="AU51" i="44"/>
  <c r="AP137" i="32"/>
  <c r="AY202" i="75"/>
  <c r="AY52" i="56"/>
  <c r="AH62" i="53"/>
  <c r="AP253" i="75"/>
  <c r="Z78" i="75"/>
  <c r="AI148" i="57"/>
  <c r="M17" i="57"/>
  <c r="AP244" i="75"/>
  <c r="AS67" i="44"/>
  <c r="L123" i="75"/>
  <c r="Y165" i="32"/>
  <c r="AU70" i="32"/>
  <c r="BG70" i="53"/>
  <c r="AU70" i="53"/>
  <c r="AD70" i="53"/>
  <c r="AH165" i="53"/>
  <c r="BC70" i="57"/>
  <c r="M70" i="57"/>
  <c r="AU64" i="45"/>
  <c r="AP176" i="75"/>
  <c r="AD176" i="75"/>
  <c r="BC176" i="75"/>
  <c r="J175" i="53"/>
  <c r="AN175" i="53"/>
  <c r="R175" i="53"/>
  <c r="BD175" i="58"/>
  <c r="AB175" i="58"/>
  <c r="AN80" i="57"/>
  <c r="R30" i="32"/>
  <c r="AR30" i="56"/>
  <c r="BF129" i="57"/>
  <c r="L80" i="32"/>
  <c r="K160" i="56"/>
  <c r="Q213" i="45"/>
  <c r="AS310" i="75"/>
  <c r="AU53" i="32"/>
  <c r="BB175" i="53"/>
  <c r="L175" i="53"/>
  <c r="AS175" i="53"/>
  <c r="AC175" i="53"/>
  <c r="W175" i="58"/>
  <c r="AV175" i="58"/>
  <c r="AA175" i="58"/>
  <c r="P175" i="58"/>
  <c r="AG175" i="58"/>
  <c r="AU162" i="56"/>
  <c r="U163" i="45"/>
  <c r="AH85" i="44"/>
  <c r="AH32" i="32"/>
  <c r="AB80" i="57"/>
  <c r="M185" i="44"/>
  <c r="M184" i="44" s="1"/>
  <c r="AM142" i="53"/>
  <c r="AQ357" i="75"/>
  <c r="AQ356" i="75" s="1"/>
  <c r="BG110" i="44"/>
  <c r="BF12" i="32"/>
  <c r="AM154" i="58"/>
  <c r="AK248" i="75"/>
  <c r="AD16" i="45"/>
  <c r="AE176" i="32"/>
  <c r="AF176" i="32"/>
  <c r="AB176" i="32"/>
  <c r="J176" i="32"/>
  <c r="BE176" i="32"/>
  <c r="AG176" i="32"/>
  <c r="P176" i="32"/>
  <c r="N176" i="32"/>
  <c r="L176" i="32"/>
  <c r="O176" i="32"/>
  <c r="BA212" i="32"/>
  <c r="BC213" i="32"/>
  <c r="BD212" i="32"/>
  <c r="BG213" i="32"/>
  <c r="BG212" i="32" s="1"/>
  <c r="BG159" i="32"/>
  <c r="S148" i="57"/>
  <c r="U149" i="57"/>
  <c r="BG81" i="75"/>
  <c r="BE80" i="75"/>
  <c r="BD175" i="53"/>
  <c r="BE175" i="53"/>
  <c r="J175" i="58"/>
  <c r="AC175" i="58"/>
  <c r="AU85" i="53"/>
  <c r="Z164" i="58"/>
  <c r="BG85" i="56"/>
  <c r="AB175" i="53"/>
  <c r="AJ175" i="53"/>
  <c r="AX175" i="53"/>
  <c r="AT175" i="53"/>
  <c r="X175" i="58"/>
  <c r="AW175" i="58"/>
  <c r="AZ175" i="58"/>
  <c r="AF175" i="58"/>
  <c r="AS175" i="58"/>
  <c r="I176" i="24"/>
  <c r="Q176" i="24" s="1"/>
  <c r="R176" i="24" s="1"/>
  <c r="BC85" i="57"/>
  <c r="AQ114" i="45"/>
  <c r="AZ129" i="58"/>
  <c r="AI176" i="45"/>
  <c r="F35" i="17"/>
  <c r="F171" i="45" s="1"/>
  <c r="H171" i="45" s="1"/>
  <c r="BC27" i="44"/>
  <c r="BE30" i="32"/>
  <c r="BE186" i="75"/>
  <c r="AK186" i="75"/>
  <c r="BG53" i="32"/>
  <c r="AO154" i="56"/>
  <c r="AT176" i="58"/>
  <c r="AM176" i="58"/>
  <c r="V176" i="58"/>
  <c r="N176" i="58"/>
  <c r="BD176" i="58"/>
  <c r="BF176" i="58"/>
  <c r="X176" i="58"/>
  <c r="AS176" i="58"/>
  <c r="K176" i="58"/>
  <c r="AL150" i="57"/>
  <c r="AZ86" i="75"/>
  <c r="BC90" i="75"/>
  <c r="AP289" i="75"/>
  <c r="AM285" i="75"/>
  <c r="AS160" i="45"/>
  <c r="AU163" i="45"/>
  <c r="V80" i="45"/>
  <c r="AS86" i="44"/>
  <c r="AU88" i="44"/>
  <c r="BE136" i="45"/>
  <c r="P248" i="75"/>
  <c r="N55" i="45"/>
  <c r="Q57" i="45"/>
  <c r="AE55" i="45"/>
  <c r="AH57" i="45"/>
  <c r="AA55" i="45"/>
  <c r="AD57" i="45"/>
  <c r="AP57" i="58"/>
  <c r="AN55" i="58"/>
  <c r="Y57" i="58"/>
  <c r="V55" i="58"/>
  <c r="BA55" i="57"/>
  <c r="BC60" i="57"/>
  <c r="U356" i="75"/>
  <c r="Z357" i="75"/>
  <c r="AU127" i="75"/>
  <c r="AR123" i="75"/>
  <c r="AX49" i="44"/>
  <c r="AL244" i="75"/>
  <c r="AI242" i="75"/>
  <c r="Y71" i="44"/>
  <c r="AN123" i="75"/>
  <c r="AP125" i="75"/>
  <c r="AF248" i="75"/>
  <c r="AP133" i="58"/>
  <c r="AN129" i="58"/>
  <c r="M137" i="57"/>
  <c r="AO212" i="32"/>
  <c r="AP213" i="32"/>
  <c r="AP212" i="32" s="1"/>
  <c r="T49" i="53"/>
  <c r="Q156" i="53"/>
  <c r="Y76" i="53"/>
  <c r="AH27" i="75"/>
  <c r="U289" i="75"/>
  <c r="BG62" i="44"/>
  <c r="AH57" i="75"/>
  <c r="AM49" i="75"/>
  <c r="AP52" i="75"/>
  <c r="Q62" i="57"/>
  <c r="BG32" i="32"/>
  <c r="AY85" i="45"/>
  <c r="M262" i="75"/>
  <c r="J261" i="75"/>
  <c r="AO261" i="75"/>
  <c r="AH262" i="75"/>
  <c r="AE261" i="75"/>
  <c r="Y184" i="75"/>
  <c r="W180" i="75"/>
  <c r="AE180" i="75"/>
  <c r="AH184" i="75"/>
  <c r="Q184" i="75"/>
  <c r="P180" i="75"/>
  <c r="BC125" i="75"/>
  <c r="R123" i="75"/>
  <c r="U125" i="75"/>
  <c r="AN49" i="56"/>
  <c r="AD52" i="56"/>
  <c r="W49" i="56"/>
  <c r="AY62" i="53"/>
  <c r="M132" i="45"/>
  <c r="J129" i="45"/>
  <c r="AD132" i="45"/>
  <c r="AA129" i="45"/>
  <c r="AU185" i="45"/>
  <c r="AU184" i="45" s="1"/>
  <c r="BB67" i="32"/>
  <c r="X67" i="32"/>
  <c r="AT67" i="75"/>
  <c r="AW67" i="75"/>
  <c r="BE67" i="57"/>
  <c r="BF61" i="57"/>
  <c r="T61" i="57"/>
  <c r="O61" i="58"/>
  <c r="AC61" i="58"/>
  <c r="AS61" i="53"/>
  <c r="AW61" i="53"/>
  <c r="AC61" i="44"/>
  <c r="BE61" i="44"/>
  <c r="BB61" i="44"/>
  <c r="BF24" i="44"/>
  <c r="AE136" i="32"/>
  <c r="AT154" i="58"/>
  <c r="P154" i="58"/>
  <c r="AY27" i="58"/>
  <c r="P154" i="45"/>
  <c r="BA154" i="75"/>
  <c r="AL157" i="56"/>
  <c r="AC316" i="75"/>
  <c r="AM30" i="57"/>
  <c r="T117" i="75"/>
  <c r="AJ174" i="75"/>
  <c r="T174" i="75"/>
  <c r="Q99" i="44"/>
  <c r="AH51" i="44"/>
  <c r="R160" i="58"/>
  <c r="V160" i="58"/>
  <c r="AD99" i="58"/>
  <c r="AD143" i="53"/>
  <c r="BG157" i="58"/>
  <c r="AD54" i="58"/>
  <c r="AA49" i="58"/>
  <c r="V49" i="75"/>
  <c r="AO49" i="75"/>
  <c r="U76" i="44"/>
  <c r="AY76" i="44"/>
  <c r="AY74" i="44" s="1"/>
  <c r="BG151" i="53"/>
  <c r="M81" i="75"/>
  <c r="W80" i="75"/>
  <c r="AA49" i="56"/>
  <c r="AD53" i="56"/>
  <c r="AF261" i="75"/>
  <c r="AJ55" i="56"/>
  <c r="AL57" i="56"/>
  <c r="BE55" i="57"/>
  <c r="AW55" i="57"/>
  <c r="AY57" i="57"/>
  <c r="AY244" i="75"/>
  <c r="AH244" i="75"/>
  <c r="BG244" i="75"/>
  <c r="AY71" i="44"/>
  <c r="AE67" i="32"/>
  <c r="AK67" i="32"/>
  <c r="AX67" i="45"/>
  <c r="AT67" i="58"/>
  <c r="O67" i="75"/>
  <c r="K67" i="75"/>
  <c r="BF67" i="75"/>
  <c r="P67" i="57"/>
  <c r="AN67" i="57"/>
  <c r="AB61" i="57"/>
  <c r="AW61" i="57"/>
  <c r="O61" i="57"/>
  <c r="AK61" i="58"/>
  <c r="BE61" i="58"/>
  <c r="AJ61" i="53"/>
  <c r="BF61" i="44"/>
  <c r="AK61" i="44"/>
  <c r="R136" i="44"/>
  <c r="X136" i="57"/>
  <c r="AK136" i="57"/>
  <c r="BB136" i="57"/>
  <c r="K136" i="57"/>
  <c r="K136" i="45"/>
  <c r="O30" i="44"/>
  <c r="AI30" i="58"/>
  <c r="AW30" i="32"/>
  <c r="AR30" i="58"/>
  <c r="BF154" i="58"/>
  <c r="AN154" i="58"/>
  <c r="AO142" i="58"/>
  <c r="AG142" i="57"/>
  <c r="AF142" i="32"/>
  <c r="AY33" i="53"/>
  <c r="AH33" i="53"/>
  <c r="BC31" i="57"/>
  <c r="L80" i="57"/>
  <c r="AZ30" i="57"/>
  <c r="AF174" i="75"/>
  <c r="AY51" i="44"/>
  <c r="BF160" i="58"/>
  <c r="BC17" i="32"/>
  <c r="AP17" i="32"/>
  <c r="BF30" i="53"/>
  <c r="AL31" i="53"/>
  <c r="L49" i="57"/>
  <c r="U163" i="58"/>
  <c r="BE49" i="75"/>
  <c r="T49" i="75"/>
  <c r="AW49" i="75"/>
  <c r="AX49" i="75"/>
  <c r="AY51" i="45"/>
  <c r="BF49" i="75"/>
  <c r="Y143" i="32"/>
  <c r="AT261" i="75"/>
  <c r="AC261" i="75"/>
  <c r="BI347" i="75"/>
  <c r="BJ347" i="75" s="1"/>
  <c r="S123" i="75"/>
  <c r="U132" i="45"/>
  <c r="BC132" i="45"/>
  <c r="AL132" i="45"/>
  <c r="AY132" i="45"/>
  <c r="L248" i="75"/>
  <c r="M253" i="75"/>
  <c r="AU69" i="53"/>
  <c r="Y69" i="53"/>
  <c r="AT55" i="57"/>
  <c r="AH64" i="58"/>
  <c r="AY317" i="75"/>
  <c r="Y317" i="75"/>
  <c r="BG317" i="75"/>
  <c r="AL27" i="57"/>
  <c r="AU27" i="57"/>
  <c r="AH72" i="75"/>
  <c r="Y72" i="75"/>
  <c r="U72" i="75"/>
  <c r="BF148" i="53"/>
  <c r="AS92" i="75"/>
  <c r="AG80" i="57"/>
  <c r="AF148" i="75"/>
  <c r="AZ148" i="75"/>
  <c r="L148" i="75"/>
  <c r="AH138" i="45"/>
  <c r="BF98" i="45"/>
  <c r="AT98" i="45"/>
  <c r="X98" i="45"/>
  <c r="Y17" i="57"/>
  <c r="AU35" i="53"/>
  <c r="Y27" i="58"/>
  <c r="AH27" i="58"/>
  <c r="AP29" i="32"/>
  <c r="BC29" i="32"/>
  <c r="AY16" i="56"/>
  <c r="Q16" i="56"/>
  <c r="AV49" i="44"/>
  <c r="S49" i="44"/>
  <c r="U26" i="45"/>
  <c r="U16" i="75"/>
  <c r="AG30" i="53"/>
  <c r="AG129" i="75"/>
  <c r="U150" i="32"/>
  <c r="AH151" i="45"/>
  <c r="BG99" i="32"/>
  <c r="Y26" i="58"/>
  <c r="BG26" i="56"/>
  <c r="AS211" i="75"/>
  <c r="AP54" i="58"/>
  <c r="AC49" i="75"/>
  <c r="BA49" i="75"/>
  <c r="W49" i="75"/>
  <c r="X49" i="75"/>
  <c r="AS49" i="75"/>
  <c r="AL53" i="45"/>
  <c r="BC318" i="75"/>
  <c r="AL76" i="56"/>
  <c r="O74" i="56"/>
  <c r="AC74" i="56"/>
  <c r="AJ74" i="56"/>
  <c r="AK74" i="44"/>
  <c r="AO92" i="53"/>
  <c r="J49" i="53"/>
  <c r="BA49" i="53"/>
  <c r="AU15" i="53"/>
  <c r="BE92" i="53"/>
  <c r="H135" i="58"/>
  <c r="AU150" i="57"/>
  <c r="AL151" i="53"/>
  <c r="U151" i="53"/>
  <c r="AU149" i="58"/>
  <c r="N148" i="58"/>
  <c r="BF148" i="58"/>
  <c r="Q149" i="57"/>
  <c r="AP149" i="57"/>
  <c r="P148" i="57"/>
  <c r="AU81" i="75"/>
  <c r="AS80" i="75"/>
  <c r="BC156" i="45"/>
  <c r="AP156" i="45"/>
  <c r="AU156" i="45"/>
  <c r="AO248" i="75"/>
  <c r="AF55" i="58"/>
  <c r="R55" i="57"/>
  <c r="Q52" i="53"/>
  <c r="AD52" i="53"/>
  <c r="AY52" i="53"/>
  <c r="U52" i="53"/>
  <c r="AU52" i="53"/>
  <c r="AU69" i="75"/>
  <c r="AN67" i="44"/>
  <c r="T67" i="44"/>
  <c r="AG67" i="44"/>
  <c r="AB67" i="44"/>
  <c r="AJ285" i="75"/>
  <c r="BF285" i="75"/>
  <c r="AH289" i="75"/>
  <c r="P285" i="75"/>
  <c r="Y62" i="44"/>
  <c r="AD62" i="44"/>
  <c r="Q60" i="53"/>
  <c r="M60" i="53"/>
  <c r="AH52" i="75"/>
  <c r="AY52" i="75"/>
  <c r="Q52" i="75"/>
  <c r="AU62" i="57"/>
  <c r="AP62" i="57"/>
  <c r="BA261" i="75"/>
  <c r="BB261" i="75"/>
  <c r="Q64" i="58"/>
  <c r="Q191" i="75"/>
  <c r="AU191" i="75"/>
  <c r="AH191" i="75"/>
  <c r="BC317" i="75"/>
  <c r="AD317" i="75"/>
  <c r="AP317" i="75"/>
  <c r="Q317" i="75"/>
  <c r="M72" i="75"/>
  <c r="AY72" i="75"/>
  <c r="AU72" i="75"/>
  <c r="Y244" i="75"/>
  <c r="Q71" i="44"/>
  <c r="AU71" i="44"/>
  <c r="BG71" i="44"/>
  <c r="AW174" i="75"/>
  <c r="P174" i="75"/>
  <c r="AV174" i="75"/>
  <c r="AL17" i="45"/>
  <c r="AY16" i="44"/>
  <c r="W148" i="75"/>
  <c r="AH99" i="58"/>
  <c r="AW98" i="45"/>
  <c r="AA98" i="45"/>
  <c r="K98" i="45"/>
  <c r="N98" i="45"/>
  <c r="U159" i="57"/>
  <c r="BA49" i="44"/>
  <c r="AO49" i="44"/>
  <c r="AA49" i="44"/>
  <c r="AP32" i="56"/>
  <c r="Y35" i="53"/>
  <c r="M35" i="53"/>
  <c r="AH16" i="58"/>
  <c r="AL16" i="58"/>
  <c r="U16" i="58"/>
  <c r="BC53" i="44"/>
  <c r="AH29" i="32"/>
  <c r="Y17" i="32"/>
  <c r="AY17" i="57"/>
  <c r="U29" i="75"/>
  <c r="AH29" i="75"/>
  <c r="Y29" i="75"/>
  <c r="AL26" i="45"/>
  <c r="AP16" i="75"/>
  <c r="AW49" i="45"/>
  <c r="AY150" i="57"/>
  <c r="N148" i="32"/>
  <c r="BC143" i="53"/>
  <c r="BG143" i="53"/>
  <c r="AU143" i="53"/>
  <c r="AH15" i="32"/>
  <c r="AD15" i="32"/>
  <c r="BF49" i="57"/>
  <c r="BG27" i="53"/>
  <c r="Q314" i="75"/>
  <c r="BG76" i="44"/>
  <c r="Y106" i="75"/>
  <c r="AU106" i="58"/>
  <c r="AP137" i="75"/>
  <c r="Q106" i="56"/>
  <c r="AP106" i="56"/>
  <c r="AO49" i="53"/>
  <c r="AC49" i="53"/>
  <c r="O49" i="53"/>
  <c r="AY15" i="75"/>
  <c r="Y15" i="53"/>
  <c r="BA92" i="53"/>
  <c r="AK74" i="53"/>
  <c r="BC151" i="75"/>
  <c r="AY159" i="32"/>
  <c r="BC159" i="32"/>
  <c r="U85" i="75"/>
  <c r="BG32" i="45"/>
  <c r="Q130" i="56"/>
  <c r="BF148" i="32"/>
  <c r="AD151" i="32"/>
  <c r="BC151" i="32"/>
  <c r="AP151" i="32"/>
  <c r="AS148" i="32"/>
  <c r="U149" i="45"/>
  <c r="Y15" i="56"/>
  <c r="Q26" i="58"/>
  <c r="AD26" i="56"/>
  <c r="Y138" i="45"/>
  <c r="AD138" i="45"/>
  <c r="Q311" i="75"/>
  <c r="AY311" i="75"/>
  <c r="AL220" i="75"/>
  <c r="AD252" i="75"/>
  <c r="S92" i="56"/>
  <c r="AE129" i="58"/>
  <c r="S248" i="75"/>
  <c r="AT248" i="75"/>
  <c r="BH70" i="44"/>
  <c r="BA292" i="75"/>
  <c r="L55" i="58"/>
  <c r="BD49" i="56"/>
  <c r="R49" i="56"/>
  <c r="AY69" i="44"/>
  <c r="Q69" i="44"/>
  <c r="BA67" i="44"/>
  <c r="AF67" i="44"/>
  <c r="O67" i="44"/>
  <c r="AO285" i="75"/>
  <c r="Z70" i="44"/>
  <c r="M62" i="44"/>
  <c r="AL62" i="44"/>
  <c r="BB55" i="53"/>
  <c r="AY60" i="53"/>
  <c r="AP60" i="53"/>
  <c r="V55" i="53"/>
  <c r="BG60" i="53"/>
  <c r="M90" i="57"/>
  <c r="AL52" i="75"/>
  <c r="AN49" i="75"/>
  <c r="BG62" i="57"/>
  <c r="AU85" i="45"/>
  <c r="AH85" i="45"/>
  <c r="T80" i="45"/>
  <c r="M265" i="75"/>
  <c r="AL265" i="75"/>
  <c r="BG265" i="75"/>
  <c r="AY265" i="75"/>
  <c r="AB261" i="75"/>
  <c r="AN261" i="75"/>
  <c r="AK261" i="75"/>
  <c r="AI123" i="75"/>
  <c r="AH179" i="75"/>
  <c r="AU179" i="75"/>
  <c r="BG179" i="75"/>
  <c r="AD179" i="75"/>
  <c r="AL179" i="75"/>
  <c r="AU62" i="53"/>
  <c r="Y132" i="45"/>
  <c r="BG132" i="45"/>
  <c r="AP132" i="45"/>
  <c r="Q253" i="75"/>
  <c r="BG57" i="53"/>
  <c r="BC191" i="75"/>
  <c r="Q72" i="75"/>
  <c r="AD72" i="75"/>
  <c r="AU244" i="75"/>
  <c r="AP71" i="44"/>
  <c r="U71" i="44"/>
  <c r="AH71" i="44"/>
  <c r="AO212" i="57"/>
  <c r="AP213" i="57"/>
  <c r="AP212" i="57" s="1"/>
  <c r="AF212" i="57"/>
  <c r="AH213" i="57"/>
  <c r="AU143" i="45"/>
  <c r="M185" i="45"/>
  <c r="M184" i="45" s="1"/>
  <c r="Z362" i="75"/>
  <c r="AQ189" i="45"/>
  <c r="BG162" i="56"/>
  <c r="BE160" i="56"/>
  <c r="AV49" i="53"/>
  <c r="AY51" i="53"/>
  <c r="AZ80" i="75"/>
  <c r="BC85" i="75"/>
  <c r="AN80" i="75"/>
  <c r="AP85" i="75"/>
  <c r="BF55" i="57"/>
  <c r="BG60" i="57"/>
  <c r="O55" i="57"/>
  <c r="Q60" i="57"/>
  <c r="K248" i="75"/>
  <c r="M252" i="75"/>
  <c r="AX86" i="32"/>
  <c r="AY90" i="32"/>
  <c r="S148" i="32"/>
  <c r="U151" i="32"/>
  <c r="P148" i="45"/>
  <c r="Q149" i="45"/>
  <c r="Q202" i="75"/>
  <c r="AD60" i="57"/>
  <c r="AB55" i="57"/>
  <c r="AU53" i="56"/>
  <c r="AT49" i="56"/>
  <c r="AO49" i="56"/>
  <c r="AP53" i="56"/>
  <c r="M53" i="56"/>
  <c r="L49" i="56"/>
  <c r="AX176" i="45"/>
  <c r="W212" i="58"/>
  <c r="Y213" i="58"/>
  <c r="Y212" i="58" s="1"/>
  <c r="AT212" i="58"/>
  <c r="AU213" i="58"/>
  <c r="AU212" i="58" s="1"/>
  <c r="Q185" i="56"/>
  <c r="Q184" i="56" s="1"/>
  <c r="AU185" i="44"/>
  <c r="AU184" i="44" s="1"/>
  <c r="AB67" i="58"/>
  <c r="P61" i="58"/>
  <c r="M110" i="58"/>
  <c r="AN136" i="45"/>
  <c r="S136" i="45"/>
  <c r="AI136" i="56"/>
  <c r="X74" i="75"/>
  <c r="AJ74" i="75"/>
  <c r="BA74" i="75"/>
  <c r="P74" i="75"/>
  <c r="BG106" i="32"/>
  <c r="Y106" i="53"/>
  <c r="U34" i="57"/>
  <c r="BG137" i="44"/>
  <c r="BC106" i="32"/>
  <c r="AI154" i="53"/>
  <c r="O30" i="58"/>
  <c r="J30" i="56"/>
  <c r="M16" i="56"/>
  <c r="BC35" i="56"/>
  <c r="AW30" i="53"/>
  <c r="AP120" i="75"/>
  <c r="K49" i="45"/>
  <c r="Q220" i="75"/>
  <c r="M99" i="58"/>
  <c r="Y215" i="75"/>
  <c r="AL215" i="75"/>
  <c r="AD212" i="75"/>
  <c r="M29" i="32"/>
  <c r="BI186" i="58"/>
  <c r="BJ186" i="58" s="1"/>
  <c r="BI190" i="32"/>
  <c r="BJ190" i="32" s="1"/>
  <c r="K67" i="58"/>
  <c r="BC110" i="58"/>
  <c r="AP110" i="45"/>
  <c r="V136" i="32"/>
  <c r="K211" i="75"/>
  <c r="BD24" i="56"/>
  <c r="AL312" i="75"/>
  <c r="AW136" i="75"/>
  <c r="AA136" i="75"/>
  <c r="V136" i="45"/>
  <c r="AA136" i="45"/>
  <c r="U16" i="32"/>
  <c r="AM142" i="57"/>
  <c r="AB142" i="58"/>
  <c r="K74" i="75"/>
  <c r="BF154" i="45"/>
  <c r="AL155" i="75"/>
  <c r="AB154" i="44"/>
  <c r="U137" i="44"/>
  <c r="AU29" i="56"/>
  <c r="AY29" i="57"/>
  <c r="BG106" i="53"/>
  <c r="AL106" i="53"/>
  <c r="BB30" i="56"/>
  <c r="AJ148" i="75"/>
  <c r="Y146" i="75"/>
  <c r="AH146" i="75"/>
  <c r="AC49" i="44"/>
  <c r="AD17" i="32"/>
  <c r="AD32" i="56"/>
  <c r="L30" i="56"/>
  <c r="AC129" i="75"/>
  <c r="AW148" i="32"/>
  <c r="AT80" i="57"/>
  <c r="U84" i="57"/>
  <c r="U150" i="58"/>
  <c r="AU53" i="45"/>
  <c r="BG53" i="45"/>
  <c r="Q318" i="75"/>
  <c r="Q120" i="75"/>
  <c r="AN74" i="58"/>
  <c r="U106" i="58"/>
  <c r="AY106" i="58"/>
  <c r="AD76" i="53"/>
  <c r="Q76" i="53"/>
  <c r="M156" i="53"/>
  <c r="BG149" i="58"/>
  <c r="AD149" i="57"/>
  <c r="AD156" i="45"/>
  <c r="M266" i="75"/>
  <c r="AU262" i="75"/>
  <c r="AW261" i="75"/>
  <c r="K261" i="75"/>
  <c r="BH196" i="53"/>
  <c r="AP185" i="53"/>
  <c r="AP184" i="53" s="1"/>
  <c r="W236" i="75"/>
  <c r="AC211" i="75"/>
  <c r="BG239" i="75"/>
  <c r="AZ136" i="45"/>
  <c r="AV205" i="75"/>
  <c r="BE24" i="57"/>
  <c r="K30" i="44"/>
  <c r="U35" i="44"/>
  <c r="BB154" i="44"/>
  <c r="AF154" i="44"/>
  <c r="U238" i="75"/>
  <c r="R80" i="57"/>
  <c r="AX30" i="57"/>
  <c r="AH29" i="56"/>
  <c r="BB142" i="75"/>
  <c r="X142" i="75"/>
  <c r="Y85" i="44"/>
  <c r="AZ30" i="56"/>
  <c r="AD33" i="53"/>
  <c r="X30" i="44"/>
  <c r="V30" i="57"/>
  <c r="AC148" i="75"/>
  <c r="N148" i="75"/>
  <c r="AD159" i="56"/>
  <c r="AY53" i="44"/>
  <c r="AH157" i="75"/>
  <c r="X30" i="53"/>
  <c r="BC159" i="45"/>
  <c r="AL77" i="75"/>
  <c r="AQ70" i="44"/>
  <c r="O261" i="75"/>
  <c r="BA80" i="45"/>
  <c r="AY32" i="45"/>
  <c r="Y130" i="56"/>
  <c r="AY90" i="56"/>
  <c r="Q130" i="58"/>
  <c r="BG151" i="32"/>
  <c r="AJ148" i="45"/>
  <c r="M15" i="56"/>
  <c r="AP26" i="58"/>
  <c r="BC26" i="56"/>
  <c r="J136" i="45"/>
  <c r="AP202" i="75"/>
  <c r="AH69" i="58"/>
  <c r="AU297" i="75"/>
  <c r="AY53" i="56"/>
  <c r="AI49" i="53"/>
  <c r="AE49" i="53"/>
  <c r="U69" i="75"/>
  <c r="M69" i="75"/>
  <c r="AY57" i="75"/>
  <c r="AD266" i="75"/>
  <c r="BE261" i="75"/>
  <c r="S261" i="75"/>
  <c r="R261" i="75"/>
  <c r="BC265" i="75"/>
  <c r="AP179" i="75"/>
  <c r="AM142" i="75"/>
  <c r="AV98" i="45"/>
  <c r="AY159" i="57"/>
  <c r="AK49" i="44"/>
  <c r="T92" i="75"/>
  <c r="AD17" i="53"/>
  <c r="K49" i="44"/>
  <c r="AH53" i="44"/>
  <c r="Y32" i="44"/>
  <c r="Q157" i="75"/>
  <c r="AR154" i="75"/>
  <c r="Y35" i="75"/>
  <c r="BF30" i="56"/>
  <c r="AP35" i="56"/>
  <c r="AB30" i="56"/>
  <c r="BC31" i="53"/>
  <c r="AI129" i="75"/>
  <c r="AV129" i="75"/>
  <c r="BD129" i="75"/>
  <c r="S129" i="75"/>
  <c r="BA129" i="75"/>
  <c r="AN49" i="45"/>
  <c r="V49" i="45"/>
  <c r="BC134" i="75"/>
  <c r="R129" i="75"/>
  <c r="AH134" i="75"/>
  <c r="O129" i="75"/>
  <c r="AL93" i="75"/>
  <c r="Q93" i="75"/>
  <c r="BG150" i="32"/>
  <c r="AC148" i="32"/>
  <c r="AD151" i="45"/>
  <c r="AL99" i="32"/>
  <c r="AV49" i="57"/>
  <c r="Y150" i="58"/>
  <c r="AD150" i="58"/>
  <c r="AP150" i="58"/>
  <c r="AK148" i="58"/>
  <c r="AS148" i="58"/>
  <c r="AY15" i="45"/>
  <c r="AL15" i="45"/>
  <c r="Y15" i="45"/>
  <c r="AU15" i="45"/>
  <c r="BC26" i="44"/>
  <c r="BG26" i="44"/>
  <c r="Q26" i="44"/>
  <c r="Y159" i="56"/>
  <c r="AD51" i="45"/>
  <c r="AD120" i="75"/>
  <c r="U120" i="75"/>
  <c r="AZ148" i="58"/>
  <c r="BB148" i="58"/>
  <c r="U151" i="58"/>
  <c r="AA148" i="58"/>
  <c r="BE148" i="45"/>
  <c r="BC151" i="45"/>
  <c r="S148" i="45"/>
  <c r="AL106" i="75"/>
  <c r="Q17" i="75"/>
  <c r="AD17" i="75"/>
  <c r="Y106" i="58"/>
  <c r="U137" i="75"/>
  <c r="AY106" i="56"/>
  <c r="AH106" i="56"/>
  <c r="AD137" i="32"/>
  <c r="AD137" i="57"/>
  <c r="BG51" i="53"/>
  <c r="AT148" i="32"/>
  <c r="AD15" i="75"/>
  <c r="Q15" i="75"/>
  <c r="AH15" i="53"/>
  <c r="AD15" i="53"/>
  <c r="M15" i="53"/>
  <c r="AL15" i="53"/>
  <c r="AP15" i="53"/>
  <c r="BC16" i="56"/>
  <c r="U16" i="56"/>
  <c r="BG17" i="58"/>
  <c r="AD17" i="58"/>
  <c r="M17" i="58"/>
  <c r="BC17" i="58"/>
  <c r="Y156" i="53"/>
  <c r="AP156" i="53"/>
  <c r="AL156" i="53"/>
  <c r="Q69" i="32"/>
  <c r="AY69" i="32"/>
  <c r="AK292" i="75"/>
  <c r="AD72" i="32"/>
  <c r="AP150" i="57"/>
  <c r="AG148" i="32"/>
  <c r="BC149" i="45"/>
  <c r="AU15" i="56"/>
  <c r="Y311" i="75"/>
  <c r="M311" i="75"/>
  <c r="AD202" i="75"/>
  <c r="AD52" i="57"/>
  <c r="AY69" i="57"/>
  <c r="AH69" i="45"/>
  <c r="AL69" i="58"/>
  <c r="BC69" i="58"/>
  <c r="U57" i="58"/>
  <c r="AD57" i="58"/>
  <c r="AY60" i="44"/>
  <c r="AM49" i="56"/>
  <c r="J49" i="56"/>
  <c r="AL53" i="56"/>
  <c r="BG121" i="53"/>
  <c r="AP76" i="57"/>
  <c r="BG76" i="57"/>
  <c r="AD76" i="57"/>
  <c r="AY76" i="57"/>
  <c r="BC27" i="75"/>
  <c r="AY31" i="44"/>
  <c r="J30" i="32"/>
  <c r="P80" i="45"/>
  <c r="AL85" i="45"/>
  <c r="BC34" i="44"/>
  <c r="AU266" i="75"/>
  <c r="Q266" i="75"/>
  <c r="BG266" i="75"/>
  <c r="U266" i="75"/>
  <c r="AD262" i="75"/>
  <c r="X261" i="75"/>
  <c r="AX261" i="75"/>
  <c r="U94" i="32"/>
  <c r="AP265" i="75"/>
  <c r="AG261" i="75"/>
  <c r="BG184" i="75"/>
  <c r="AD125" i="75"/>
  <c r="AD150" i="57"/>
  <c r="BB49" i="57"/>
  <c r="Y54" i="57"/>
  <c r="AX49" i="57"/>
  <c r="U215" i="75"/>
  <c r="U212" i="75"/>
  <c r="M85" i="53"/>
  <c r="BC84" i="32"/>
  <c r="N129" i="58"/>
  <c r="AT129" i="58"/>
  <c r="L49" i="75"/>
  <c r="AR49" i="75"/>
  <c r="U84" i="32"/>
  <c r="AU84" i="57"/>
  <c r="AK129" i="58"/>
  <c r="U85" i="56"/>
  <c r="AU159" i="45"/>
  <c r="AH159" i="45"/>
  <c r="Q81" i="75"/>
  <c r="M120" i="75"/>
  <c r="AO74" i="58"/>
  <c r="AD76" i="58"/>
  <c r="AZ49" i="53"/>
  <c r="AN49" i="53"/>
  <c r="AL321" i="75"/>
  <c r="BC15" i="75"/>
  <c r="Q15" i="53"/>
  <c r="AH16" i="53"/>
  <c r="AP16" i="56"/>
  <c r="Q17" i="58"/>
  <c r="AU17" i="58"/>
  <c r="AP17" i="58"/>
  <c r="AH156" i="53"/>
  <c r="BA154" i="53"/>
  <c r="Y69" i="32"/>
  <c r="U69" i="32"/>
  <c r="X292" i="75"/>
  <c r="BB292" i="75"/>
  <c r="K292" i="75"/>
  <c r="U72" i="32"/>
  <c r="Y72" i="32"/>
  <c r="T49" i="57"/>
  <c r="AU99" i="44"/>
  <c r="AU98" i="44" s="1"/>
  <c r="Y151" i="75"/>
  <c r="AP83" i="58"/>
  <c r="Q83" i="58"/>
  <c r="AH127" i="44"/>
  <c r="Y95" i="45"/>
  <c r="AL130" i="58"/>
  <c r="AL52" i="57"/>
  <c r="AU52" i="57"/>
  <c r="AK49" i="57"/>
  <c r="BG52" i="57"/>
  <c r="Q52" i="57"/>
  <c r="AP69" i="57"/>
  <c r="Q69" i="57"/>
  <c r="Q69" i="45"/>
  <c r="AY69" i="58"/>
  <c r="Y69" i="58"/>
  <c r="AU69" i="58"/>
  <c r="AP69" i="58"/>
  <c r="M69" i="58"/>
  <c r="BG69" i="58"/>
  <c r="AU62" i="58"/>
  <c r="AD62" i="58"/>
  <c r="M62" i="58"/>
  <c r="L292" i="75"/>
  <c r="AJ292" i="75"/>
  <c r="T292" i="75"/>
  <c r="O292" i="75"/>
  <c r="BG57" i="45"/>
  <c r="M57" i="58"/>
  <c r="BG57" i="58"/>
  <c r="AY57" i="58"/>
  <c r="AL60" i="57"/>
  <c r="AY60" i="57"/>
  <c r="AY34" i="44"/>
  <c r="AL76" i="57"/>
  <c r="Q31" i="44"/>
  <c r="W30" i="32"/>
  <c r="AD32" i="32"/>
  <c r="AZ30" i="32"/>
  <c r="AY32" i="32"/>
  <c r="Y266" i="75"/>
  <c r="AH266" i="75"/>
  <c r="BC266" i="75"/>
  <c r="AP266" i="75"/>
  <c r="BG262" i="75"/>
  <c r="AY262" i="75"/>
  <c r="BC262" i="75"/>
  <c r="AP262" i="75"/>
  <c r="Y262" i="75"/>
  <c r="AY263" i="75"/>
  <c r="Q265" i="75"/>
  <c r="AD265" i="75"/>
  <c r="AU265" i="75"/>
  <c r="R98" i="58"/>
  <c r="U99" i="58"/>
  <c r="AD106" i="75"/>
  <c r="BD248" i="75"/>
  <c r="BG252" i="75"/>
  <c r="AG248" i="75"/>
  <c r="AH252" i="75"/>
  <c r="AH297" i="75"/>
  <c r="AE292" i="75"/>
  <c r="BG297" i="75"/>
  <c r="BD292" i="75"/>
  <c r="M57" i="45"/>
  <c r="K55" i="45"/>
  <c r="AG55" i="44"/>
  <c r="AH60" i="44"/>
  <c r="AM55" i="57"/>
  <c r="AP60" i="57"/>
  <c r="U85" i="45"/>
  <c r="Q133" i="58"/>
  <c r="Y35" i="57"/>
  <c r="U75" i="58"/>
  <c r="AL95" i="56"/>
  <c r="AM30" i="58"/>
  <c r="X80" i="44"/>
  <c r="AR30" i="32"/>
  <c r="AR160" i="58"/>
  <c r="AR98" i="44"/>
  <c r="Q32" i="32"/>
  <c r="BG90" i="45"/>
  <c r="AU90" i="56"/>
  <c r="AH213" i="32"/>
  <c r="AH212" i="32" s="1"/>
  <c r="BH188" i="53"/>
  <c r="AH185" i="57"/>
  <c r="AH184" i="57" s="1"/>
  <c r="AB67" i="45"/>
  <c r="S67" i="57"/>
  <c r="AJ67" i="57"/>
  <c r="M32" i="32"/>
  <c r="M60" i="44"/>
  <c r="R142" i="57"/>
  <c r="T30" i="57"/>
  <c r="U31" i="44"/>
  <c r="BD55" i="45"/>
  <c r="T129" i="75"/>
  <c r="K49" i="57"/>
  <c r="BG15" i="75"/>
  <c r="AW292" i="75"/>
  <c r="Y296" i="75"/>
  <c r="V292" i="75"/>
  <c r="AD296" i="75"/>
  <c r="AB292" i="75"/>
  <c r="AY72" i="32"/>
  <c r="AH106" i="58"/>
  <c r="AD51" i="53"/>
  <c r="AN248" i="75"/>
  <c r="AP252" i="75"/>
  <c r="Y151" i="32"/>
  <c r="W148" i="32"/>
  <c r="Y76" i="57"/>
  <c r="BA175" i="45"/>
  <c r="AU133" i="57"/>
  <c r="Q85" i="45"/>
  <c r="AD163" i="45"/>
  <c r="O86" i="56"/>
  <c r="AU118" i="32"/>
  <c r="AY31" i="53"/>
  <c r="BD74" i="57"/>
  <c r="V160" i="56"/>
  <c r="AH85" i="53"/>
  <c r="Y84" i="45"/>
  <c r="AB148" i="45"/>
  <c r="AH133" i="57"/>
  <c r="AX86" i="44"/>
  <c r="X80" i="57"/>
  <c r="O80" i="58"/>
  <c r="AX80" i="53"/>
  <c r="AB148" i="58"/>
  <c r="BC163" i="45"/>
  <c r="AS80" i="32"/>
  <c r="BB30" i="57"/>
  <c r="AE123" i="44"/>
  <c r="BD80" i="45"/>
  <c r="N148" i="57"/>
  <c r="AN160" i="32"/>
  <c r="AK148" i="53"/>
  <c r="S86" i="56"/>
  <c r="AL83" i="58"/>
  <c r="AI74" i="57"/>
  <c r="AE148" i="32"/>
  <c r="Y85" i="53"/>
  <c r="AO30" i="58"/>
  <c r="L80" i="53"/>
  <c r="BD30" i="58"/>
  <c r="V74" i="57"/>
  <c r="AM74" i="57"/>
  <c r="AH130" i="58"/>
  <c r="Q35" i="57"/>
  <c r="BG213" i="58"/>
  <c r="BG212" i="58" s="1"/>
  <c r="AD213" i="58"/>
  <c r="AD212" i="58" s="1"/>
  <c r="AG67" i="32"/>
  <c r="AN67" i="45"/>
  <c r="T67" i="45"/>
  <c r="V142" i="32"/>
  <c r="AC67" i="58"/>
  <c r="BF67" i="58"/>
  <c r="T353" i="75"/>
  <c r="L67" i="57"/>
  <c r="K61" i="58"/>
  <c r="AC310" i="75"/>
  <c r="L310" i="75"/>
  <c r="AR80" i="75"/>
  <c r="U60" i="57"/>
  <c r="AP321" i="75"/>
  <c r="AD53" i="44"/>
  <c r="AP51" i="75"/>
  <c r="AA49" i="53"/>
  <c r="AY51" i="75"/>
  <c r="BD142" i="57"/>
  <c r="BF74" i="75"/>
  <c r="AU57" i="45"/>
  <c r="L117" i="75"/>
  <c r="L86" i="32"/>
  <c r="M31" i="57"/>
  <c r="X148" i="75"/>
  <c r="H135" i="75"/>
  <c r="V136" i="56"/>
  <c r="M26" i="45"/>
  <c r="Y16" i="75"/>
  <c r="AS30" i="44"/>
  <c r="AL32" i="44"/>
  <c r="U32" i="44"/>
  <c r="J30" i="53"/>
  <c r="Q26" i="56"/>
  <c r="N49" i="57"/>
  <c r="AI49" i="57"/>
  <c r="AP157" i="58"/>
  <c r="AO154" i="58"/>
  <c r="M85" i="56"/>
  <c r="BG163" i="45"/>
  <c r="M159" i="45"/>
  <c r="AD159" i="45"/>
  <c r="AD81" i="75"/>
  <c r="AA80" i="75"/>
  <c r="K49" i="53"/>
  <c r="M51" i="53"/>
  <c r="AH76" i="45"/>
  <c r="Y159" i="32"/>
  <c r="AP51" i="53"/>
  <c r="AM49" i="53"/>
  <c r="AU156" i="53"/>
  <c r="BC156" i="53"/>
  <c r="AH69" i="32"/>
  <c r="AU69" i="32"/>
  <c r="BC69" i="32"/>
  <c r="AP296" i="75"/>
  <c r="AU72" i="32"/>
  <c r="AP72" i="32"/>
  <c r="AP247" i="75"/>
  <c r="AN242" i="75"/>
  <c r="BC247" i="75"/>
  <c r="AP52" i="57"/>
  <c r="U252" i="75"/>
  <c r="S86" i="32"/>
  <c r="U90" i="32"/>
  <c r="AY149" i="45"/>
  <c r="AS148" i="45"/>
  <c r="AU149" i="45"/>
  <c r="BC138" i="45"/>
  <c r="BC52" i="53"/>
  <c r="BG69" i="75"/>
  <c r="AL69" i="44"/>
  <c r="BC289" i="75"/>
  <c r="AZ285" i="75"/>
  <c r="Y289" i="75"/>
  <c r="U57" i="75"/>
  <c r="R55" i="75"/>
  <c r="AU57" i="75"/>
  <c r="AP57" i="75"/>
  <c r="AH60" i="53"/>
  <c r="AF55" i="53"/>
  <c r="AU60" i="53"/>
  <c r="AT55" i="53"/>
  <c r="U52" i="75"/>
  <c r="AY62" i="57"/>
  <c r="BC62" i="57"/>
  <c r="AU106" i="32"/>
  <c r="AC49" i="57"/>
  <c r="AN148" i="57"/>
  <c r="M69" i="57"/>
  <c r="BC57" i="58"/>
  <c r="AZ55" i="58"/>
  <c r="AM55" i="44"/>
  <c r="AP60" i="44"/>
  <c r="X55" i="57"/>
  <c r="Y60" i="57"/>
  <c r="AC148" i="57"/>
  <c r="BG84" i="57"/>
  <c r="AW148" i="53"/>
  <c r="W86" i="44"/>
  <c r="AC30" i="53"/>
  <c r="AY95" i="45"/>
  <c r="AZ236" i="75"/>
  <c r="BE236" i="75"/>
  <c r="BC60" i="44"/>
  <c r="BB154" i="57"/>
  <c r="U57" i="45"/>
  <c r="AY106" i="53"/>
  <c r="Q35" i="75"/>
  <c r="AH54" i="57"/>
  <c r="AE49" i="57"/>
  <c r="J55" i="58"/>
  <c r="AU159" i="32"/>
  <c r="Q16" i="58"/>
  <c r="AH51" i="53"/>
  <c r="AF49" i="53"/>
  <c r="M296" i="75"/>
  <c r="J292" i="75"/>
  <c r="AH296" i="75"/>
  <c r="AG292" i="75"/>
  <c r="U54" i="57"/>
  <c r="AP62" i="58"/>
  <c r="AU252" i="75"/>
  <c r="AH76" i="57"/>
  <c r="AW74" i="57"/>
  <c r="AX148" i="57"/>
  <c r="AP85" i="56"/>
  <c r="X74" i="44"/>
  <c r="AL85" i="44"/>
  <c r="M133" i="58"/>
  <c r="BB80" i="32"/>
  <c r="Y118" i="56"/>
  <c r="Y117" i="56" s="1"/>
  <c r="AM80" i="58"/>
  <c r="AS80" i="45"/>
  <c r="AM148" i="57"/>
  <c r="BD148" i="58"/>
  <c r="AP163" i="45"/>
  <c r="AU133" i="58"/>
  <c r="AL213" i="32"/>
  <c r="K67" i="32"/>
  <c r="L67" i="32"/>
  <c r="S67" i="45"/>
  <c r="AC67" i="45"/>
  <c r="BI350" i="75"/>
  <c r="BJ350" i="75" s="1"/>
  <c r="L61" i="58"/>
  <c r="AO61" i="58"/>
  <c r="AB61" i="58"/>
  <c r="AX310" i="75"/>
  <c r="O310" i="75"/>
  <c r="BA310" i="75"/>
  <c r="H42" i="44"/>
  <c r="N49" i="75"/>
  <c r="Y149" i="45"/>
  <c r="AC98" i="58"/>
  <c r="AI148" i="45"/>
  <c r="BC51" i="53"/>
  <c r="BB136" i="32"/>
  <c r="J136" i="32"/>
  <c r="AZ24" i="56"/>
  <c r="BF136" i="56"/>
  <c r="AY16" i="45"/>
  <c r="M51" i="75"/>
  <c r="BG27" i="75"/>
  <c r="AU29" i="53"/>
  <c r="AL143" i="45"/>
  <c r="AU31" i="44"/>
  <c r="AB148" i="53"/>
  <c r="AU51" i="75"/>
  <c r="BG138" i="45"/>
  <c r="AS160" i="58"/>
  <c r="AK160" i="58"/>
  <c r="BG17" i="32"/>
  <c r="BC75" i="58"/>
  <c r="AB24" i="58"/>
  <c r="AM24" i="58"/>
  <c r="AL29" i="32"/>
  <c r="Q29" i="32"/>
  <c r="Y31" i="53"/>
  <c r="BE148" i="32"/>
  <c r="AP150" i="32"/>
  <c r="Q99" i="32"/>
  <c r="Q98" i="32" s="1"/>
  <c r="N98" i="32"/>
  <c r="AY81" i="75"/>
  <c r="Y76" i="58"/>
  <c r="R148" i="45"/>
  <c r="BC106" i="75"/>
  <c r="M106" i="58"/>
  <c r="Q137" i="32"/>
  <c r="U137" i="32"/>
  <c r="Y137" i="57"/>
  <c r="BG296" i="75"/>
  <c r="Q296" i="75"/>
  <c r="M247" i="75"/>
  <c r="K242" i="75"/>
  <c r="P242" i="75"/>
  <c r="Q247" i="75"/>
  <c r="AD151" i="53"/>
  <c r="AH149" i="57"/>
  <c r="BC219" i="75"/>
  <c r="AP81" i="75"/>
  <c r="Y252" i="75"/>
  <c r="BA49" i="57"/>
  <c r="BC52" i="57"/>
  <c r="AH69" i="57"/>
  <c r="BC69" i="45"/>
  <c r="AP69" i="45"/>
  <c r="AD69" i="58"/>
  <c r="BC62" i="58"/>
  <c r="AD297" i="75"/>
  <c r="AA292" i="75"/>
  <c r="BC297" i="75"/>
  <c r="AZ292" i="75"/>
  <c r="AL297" i="75"/>
  <c r="AI292" i="75"/>
  <c r="Q297" i="75"/>
  <c r="N292" i="75"/>
  <c r="AZ55" i="45"/>
  <c r="BC57" i="45"/>
  <c r="AY57" i="45"/>
  <c r="AL57" i="45"/>
  <c r="BF49" i="56"/>
  <c r="BG53" i="56"/>
  <c r="U53" i="56"/>
  <c r="AD69" i="75"/>
  <c r="AD69" i="44"/>
  <c r="AA67" i="44"/>
  <c r="M57" i="75"/>
  <c r="J55" i="75"/>
  <c r="Q57" i="75"/>
  <c r="O55" i="75"/>
  <c r="AU52" i="75"/>
  <c r="AT49" i="75"/>
  <c r="U62" i="57"/>
  <c r="AG24" i="32"/>
  <c r="AB24" i="32"/>
  <c r="AM24" i="44"/>
  <c r="X136" i="32"/>
  <c r="BF136" i="32"/>
  <c r="AT136" i="32"/>
  <c r="L211" i="75"/>
  <c r="O211" i="75"/>
  <c r="BI196" i="44"/>
  <c r="BJ196" i="44" s="1"/>
  <c r="AO136" i="44"/>
  <c r="AW136" i="44"/>
  <c r="X136" i="58"/>
  <c r="AV136" i="58"/>
  <c r="BA136" i="57"/>
  <c r="AF136" i="57"/>
  <c r="S24" i="75"/>
  <c r="AP312" i="75"/>
  <c r="AK136" i="45"/>
  <c r="O136" i="45"/>
  <c r="AO136" i="45"/>
  <c r="AT304" i="75"/>
  <c r="U306" i="75"/>
  <c r="AP17" i="44"/>
  <c r="AY28" i="32"/>
  <c r="AN154" i="57"/>
  <c r="AC154" i="57"/>
  <c r="AG154" i="57"/>
  <c r="BG235" i="75"/>
  <c r="M138" i="56"/>
  <c r="AW136" i="56"/>
  <c r="AW142" i="57"/>
  <c r="AK142" i="58"/>
  <c r="AN74" i="75"/>
  <c r="AB74" i="75"/>
  <c r="AF74" i="75"/>
  <c r="Q145" i="56"/>
  <c r="AS154" i="44"/>
  <c r="L154" i="44"/>
  <c r="BG238" i="75"/>
  <c r="L154" i="53"/>
  <c r="BD316" i="75"/>
  <c r="AL27" i="75"/>
  <c r="Y29" i="57"/>
  <c r="AP31" i="44"/>
  <c r="U106" i="32"/>
  <c r="AY150" i="53"/>
  <c r="AP237" i="75"/>
  <c r="O154" i="53"/>
  <c r="AT154" i="53"/>
  <c r="AZ154" i="53"/>
  <c r="BE154" i="53"/>
  <c r="J142" i="75"/>
  <c r="O92" i="75"/>
  <c r="BE30" i="53"/>
  <c r="AS30" i="53"/>
  <c r="AS30" i="57"/>
  <c r="T80" i="57"/>
  <c r="BA148" i="75"/>
  <c r="Z189" i="45"/>
  <c r="M138" i="45"/>
  <c r="AQ196" i="57"/>
  <c r="Y159" i="57"/>
  <c r="L160" i="58"/>
  <c r="AL17" i="53"/>
  <c r="BC159" i="56"/>
  <c r="U29" i="58"/>
  <c r="AU143" i="32"/>
  <c r="AY143" i="32"/>
  <c r="AY207" i="75"/>
  <c r="BC16" i="53"/>
  <c r="M17" i="53"/>
  <c r="AL17" i="57"/>
  <c r="AD118" i="32"/>
  <c r="AH118" i="32"/>
  <c r="AP29" i="75"/>
  <c r="AH26" i="45"/>
  <c r="AD16" i="75"/>
  <c r="BB129" i="75"/>
  <c r="AB129" i="75"/>
  <c r="AY120" i="75"/>
  <c r="AU120" i="75"/>
  <c r="BC15" i="32"/>
  <c r="Q15" i="32"/>
  <c r="AP15" i="32"/>
  <c r="BG26" i="58"/>
  <c r="U26" i="58"/>
  <c r="M26" i="56"/>
  <c r="AJ49" i="57"/>
  <c r="AG49" i="57"/>
  <c r="AW49" i="57"/>
  <c r="AD29" i="53"/>
  <c r="AL29" i="53"/>
  <c r="Y143" i="45"/>
  <c r="Q133" i="57"/>
  <c r="Q84" i="57"/>
  <c r="BE129" i="58"/>
  <c r="R49" i="75"/>
  <c r="AI49" i="75"/>
  <c r="AK49" i="45"/>
  <c r="M53" i="45"/>
  <c r="U76" i="57"/>
  <c r="Y318" i="75"/>
  <c r="AL81" i="75"/>
  <c r="BG76" i="56"/>
  <c r="M77" i="75"/>
  <c r="AP77" i="75"/>
  <c r="AD77" i="75"/>
  <c r="AY77" i="75"/>
  <c r="AH76" i="58"/>
  <c r="AY76" i="58"/>
  <c r="Y17" i="75"/>
  <c r="U17" i="75"/>
  <c r="AU17" i="75"/>
  <c r="BC17" i="75"/>
  <c r="AH17" i="75"/>
  <c r="AL106" i="58"/>
  <c r="BC106" i="58"/>
  <c r="BC137" i="75"/>
  <c r="AU137" i="75"/>
  <c r="AU106" i="56"/>
  <c r="AL106" i="56"/>
  <c r="AU137" i="32"/>
  <c r="BG137" i="32"/>
  <c r="AY137" i="32"/>
  <c r="Q137" i="57"/>
  <c r="U137" i="57"/>
  <c r="BG137" i="57"/>
  <c r="AH137" i="57"/>
  <c r="AY213" i="32"/>
  <c r="AY212" i="32" s="1"/>
  <c r="BD30" i="32"/>
  <c r="AA148" i="32"/>
  <c r="AU15" i="75"/>
  <c r="AY15" i="53"/>
  <c r="BC15" i="53"/>
  <c r="AL144" i="53"/>
  <c r="BG144" i="53"/>
  <c r="AD156" i="53"/>
  <c r="BG156" i="53"/>
  <c r="AD69" i="32"/>
  <c r="AP69" i="32"/>
  <c r="AL69" i="32"/>
  <c r="AL296" i="75"/>
  <c r="BG72" i="32"/>
  <c r="AL72" i="32"/>
  <c r="BC72" i="32"/>
  <c r="AH72" i="32"/>
  <c r="AH81" i="75"/>
  <c r="AL138" i="45"/>
  <c r="BC69" i="57"/>
  <c r="AU69" i="57"/>
  <c r="AL69" i="57"/>
  <c r="M69" i="45"/>
  <c r="AU69" i="45"/>
  <c r="Y69" i="45"/>
  <c r="BG69" i="45"/>
  <c r="U69" i="45"/>
  <c r="U297" i="75"/>
  <c r="AP297" i="75"/>
  <c r="Q53" i="56"/>
  <c r="Q76" i="57"/>
  <c r="AP69" i="75"/>
  <c r="AH69" i="75"/>
  <c r="U69" i="44"/>
  <c r="M69" i="44"/>
  <c r="Y69" i="44"/>
  <c r="AU69" i="44"/>
  <c r="Y62" i="57"/>
  <c r="AL39" i="44"/>
  <c r="AS12" i="75"/>
  <c r="BF105" i="56"/>
  <c r="AB136" i="32"/>
  <c r="AI136" i="32"/>
  <c r="AG136" i="32"/>
  <c r="T136" i="32"/>
  <c r="BD136" i="32"/>
  <c r="S211" i="75"/>
  <c r="S136" i="57"/>
  <c r="AM205" i="75"/>
  <c r="AE205" i="75"/>
  <c r="AW24" i="45"/>
  <c r="AT136" i="45"/>
  <c r="BA136" i="45"/>
  <c r="AF304" i="75"/>
  <c r="AD26" i="53"/>
  <c r="M28" i="32"/>
  <c r="AH28" i="32"/>
  <c r="AZ24" i="57"/>
  <c r="BB154" i="45"/>
  <c r="AG154" i="45"/>
  <c r="AK136" i="58"/>
  <c r="K142" i="32"/>
  <c r="Y157" i="44"/>
  <c r="BB316" i="75"/>
  <c r="AA316" i="75"/>
  <c r="S154" i="44"/>
  <c r="AB136" i="44"/>
  <c r="BA92" i="75"/>
  <c r="Q27" i="45"/>
  <c r="AB154" i="57"/>
  <c r="W154" i="45"/>
  <c r="Q146" i="56"/>
  <c r="AL146" i="56"/>
  <c r="Q106" i="32"/>
  <c r="Y106" i="32"/>
  <c r="K154" i="53"/>
  <c r="AG154" i="53"/>
  <c r="AY145" i="32"/>
  <c r="O142" i="75"/>
  <c r="Y33" i="44"/>
  <c r="O142" i="44"/>
  <c r="AU138" i="45"/>
  <c r="AW160" i="58"/>
  <c r="Q16" i="53"/>
  <c r="AY26" i="45"/>
  <c r="AP17" i="53"/>
  <c r="AD17" i="57"/>
  <c r="AD29" i="75"/>
  <c r="Q26" i="45"/>
  <c r="BG26" i="45"/>
  <c r="AU16" i="75"/>
  <c r="AD157" i="75"/>
  <c r="AY157" i="75"/>
  <c r="AY238" i="75"/>
  <c r="AY32" i="44"/>
  <c r="J30" i="44"/>
  <c r="AX30" i="53"/>
  <c r="U31" i="53"/>
  <c r="K30" i="53"/>
  <c r="AT129" i="75"/>
  <c r="BG120" i="75"/>
  <c r="U220" i="75"/>
  <c r="BG220" i="75"/>
  <c r="AH220" i="75"/>
  <c r="AY99" i="58"/>
  <c r="H135" i="32"/>
  <c r="AA129" i="75"/>
  <c r="AU150" i="32"/>
  <c r="O148" i="45"/>
  <c r="AB154" i="58"/>
  <c r="AH314" i="75"/>
  <c r="BG150" i="58"/>
  <c r="AP15" i="45"/>
  <c r="Q51" i="45"/>
  <c r="AS49" i="45"/>
  <c r="AH85" i="56"/>
  <c r="BG29" i="75"/>
  <c r="W148" i="58"/>
  <c r="AU151" i="58"/>
  <c r="BC151" i="58"/>
  <c r="AU106" i="75"/>
  <c r="BG76" i="45"/>
  <c r="U159" i="32"/>
  <c r="AL159" i="32"/>
  <c r="V49" i="53"/>
  <c r="AU51" i="53"/>
  <c r="BB49" i="53"/>
  <c r="M69" i="32"/>
  <c r="BG69" i="32"/>
  <c r="U296" i="75"/>
  <c r="BC296" i="75"/>
  <c r="AU296" i="75"/>
  <c r="AY296" i="75"/>
  <c r="M72" i="32"/>
  <c r="Q72" i="32"/>
  <c r="Q150" i="57"/>
  <c r="BD49" i="57"/>
  <c r="Y81" i="75"/>
  <c r="AP138" i="45"/>
  <c r="AD69" i="57"/>
  <c r="U69" i="57"/>
  <c r="Y69" i="57"/>
  <c r="BG69" i="57"/>
  <c r="AL69" i="45"/>
  <c r="AD69" i="45"/>
  <c r="AY69" i="45"/>
  <c r="Y297" i="75"/>
  <c r="AY297" i="75"/>
  <c r="M297" i="75"/>
  <c r="Q57" i="58"/>
  <c r="BC76" i="57"/>
  <c r="Y69" i="75"/>
  <c r="Q69" i="75"/>
  <c r="BC69" i="44"/>
  <c r="BG69" i="44"/>
  <c r="AH69" i="44"/>
  <c r="AP69" i="44"/>
  <c r="AQ141" i="56"/>
  <c r="M31" i="53"/>
  <c r="AZ176" i="45"/>
  <c r="AN176" i="45"/>
  <c r="P176" i="45"/>
  <c r="AR176" i="45"/>
  <c r="AV176" i="45"/>
  <c r="BE176" i="45"/>
  <c r="AV98" i="58"/>
  <c r="AR30" i="53"/>
  <c r="W30" i="57"/>
  <c r="Y34" i="57"/>
  <c r="AU26" i="45"/>
  <c r="AY16" i="75"/>
  <c r="AK212" i="45"/>
  <c r="AL213" i="45"/>
  <c r="AD26" i="58"/>
  <c r="W49" i="57"/>
  <c r="Y53" i="57"/>
  <c r="J49" i="57"/>
  <c r="M53" i="57"/>
  <c r="AP53" i="57"/>
  <c r="AM49" i="57"/>
  <c r="BC53" i="57"/>
  <c r="AZ49" i="57"/>
  <c r="Y151" i="58"/>
  <c r="AU151" i="45"/>
  <c r="AT148" i="45"/>
  <c r="AY106" i="75"/>
  <c r="AH99" i="44"/>
  <c r="AF98" i="44"/>
  <c r="Q32" i="44"/>
  <c r="BC150" i="57"/>
  <c r="BB148" i="57"/>
  <c r="AU54" i="57"/>
  <c r="AS49" i="57"/>
  <c r="AL76" i="58"/>
  <c r="AI74" i="58"/>
  <c r="M76" i="58"/>
  <c r="J74" i="58"/>
  <c r="AA74" i="58"/>
  <c r="BA74" i="58"/>
  <c r="AT176" i="45"/>
  <c r="AT175" i="45"/>
  <c r="BE175" i="45"/>
  <c r="W175" i="44"/>
  <c r="K175" i="44"/>
  <c r="I1257" i="20"/>
  <c r="C24" i="66" s="1"/>
  <c r="AJ217" i="75"/>
  <c r="X12" i="53"/>
  <c r="AO105" i="45"/>
  <c r="AY53" i="57"/>
  <c r="BB117" i="75"/>
  <c r="BD142" i="32"/>
  <c r="Z83" i="75"/>
  <c r="BB212" i="58"/>
  <c r="BC213" i="58"/>
  <c r="BC212" i="58" s="1"/>
  <c r="K176" i="32"/>
  <c r="AN176" i="32"/>
  <c r="AJ176" i="32"/>
  <c r="AC176" i="32"/>
  <c r="R176" i="32"/>
  <c r="AI176" i="32"/>
  <c r="AR176" i="32"/>
  <c r="AS176" i="32"/>
  <c r="BF176" i="32"/>
  <c r="AZ176" i="32"/>
  <c r="X176" i="32"/>
  <c r="V176" i="32"/>
  <c r="AM176" i="32"/>
  <c r="AV176" i="32"/>
  <c r="AT176" i="32"/>
  <c r="BD176" i="32"/>
  <c r="AO176" i="32"/>
  <c r="AX176" i="32"/>
  <c r="AG154" i="58"/>
  <c r="AP85" i="53"/>
  <c r="AM80" i="53"/>
  <c r="BA160" i="58"/>
  <c r="AC80" i="56"/>
  <c r="AD85" i="56"/>
  <c r="AA49" i="75"/>
  <c r="AD51" i="75"/>
  <c r="AT148" i="58"/>
  <c r="Y26" i="44"/>
  <c r="AT49" i="45"/>
  <c r="AB49" i="45"/>
  <c r="BB24" i="44"/>
  <c r="AO24" i="44"/>
  <c r="H291" i="75"/>
  <c r="AU85" i="44"/>
  <c r="AR80" i="44"/>
  <c r="BE30" i="56"/>
  <c r="BG31" i="56"/>
  <c r="Q106" i="58"/>
  <c r="AX136" i="57"/>
  <c r="AY137" i="57"/>
  <c r="S117" i="32"/>
  <c r="U118" i="32"/>
  <c r="Y78" i="32"/>
  <c r="V74" i="32"/>
  <c r="L74" i="32"/>
  <c r="M78" i="32"/>
  <c r="AF92" i="53"/>
  <c r="AH95" i="53"/>
  <c r="AU76" i="53"/>
  <c r="AS74" i="53"/>
  <c r="U76" i="53"/>
  <c r="R74" i="53"/>
  <c r="AH76" i="53"/>
  <c r="AE74" i="53"/>
  <c r="AH144" i="53"/>
  <c r="S204" i="44"/>
  <c r="S197" i="44" s="1"/>
  <c r="W204" i="45"/>
  <c r="W197" i="45" s="1"/>
  <c r="Y185" i="57"/>
  <c r="Y184" i="57" s="1"/>
  <c r="AY185" i="57"/>
  <c r="AY184" i="57" s="1"/>
  <c r="U185" i="53"/>
  <c r="U184" i="53" s="1"/>
  <c r="K136" i="32"/>
  <c r="AW211" i="75"/>
  <c r="X211" i="75"/>
  <c r="AE136" i="57"/>
  <c r="AJ136" i="57"/>
  <c r="AO24" i="75"/>
  <c r="L24" i="75"/>
  <c r="AG24" i="75"/>
  <c r="AK24" i="53"/>
  <c r="R30" i="53"/>
  <c r="AX30" i="56"/>
  <c r="U77" i="75"/>
  <c r="Q77" i="75"/>
  <c r="AP76" i="45"/>
  <c r="AX175" i="56"/>
  <c r="BA129" i="57"/>
  <c r="AB117" i="32"/>
  <c r="Q84" i="32"/>
  <c r="AD35" i="56"/>
  <c r="U118" i="56"/>
  <c r="AI80" i="56"/>
  <c r="U213" i="32"/>
  <c r="AU213" i="32"/>
  <c r="AU212" i="32" s="1"/>
  <c r="L204" i="44"/>
  <c r="L197" i="44" s="1"/>
  <c r="AC204" i="44"/>
  <c r="AX204" i="44"/>
  <c r="AX197" i="44" s="1"/>
  <c r="AS204" i="44"/>
  <c r="AS197" i="44" s="1"/>
  <c r="AO204" i="45"/>
  <c r="AO197" i="45" s="1"/>
  <c r="AT204" i="45"/>
  <c r="AT197" i="45" s="1"/>
  <c r="BE160" i="45"/>
  <c r="AW353" i="75"/>
  <c r="Y97" i="75"/>
  <c r="AK310" i="75"/>
  <c r="AN310" i="75"/>
  <c r="N74" i="75"/>
  <c r="AC12" i="53"/>
  <c r="T12" i="53"/>
  <c r="P12" i="44"/>
  <c r="O12" i="32"/>
  <c r="L12" i="32"/>
  <c r="BE105" i="56"/>
  <c r="AI105" i="56"/>
  <c r="S12" i="57"/>
  <c r="L12" i="57"/>
  <c r="AX24" i="44"/>
  <c r="S24" i="44"/>
  <c r="BE136" i="32"/>
  <c r="Y51" i="53"/>
  <c r="T136" i="45"/>
  <c r="R304" i="75"/>
  <c r="BG16" i="32"/>
  <c r="Q16" i="45"/>
  <c r="U17" i="44"/>
  <c r="M28" i="56"/>
  <c r="BE154" i="32"/>
  <c r="BE74" i="75"/>
  <c r="O74" i="75"/>
  <c r="T74" i="75"/>
  <c r="AS154" i="75"/>
  <c r="AX117" i="75"/>
  <c r="U145" i="32"/>
  <c r="L142" i="75"/>
  <c r="BD142" i="44"/>
  <c r="P142" i="53"/>
  <c r="Q16" i="32"/>
  <c r="AP16" i="45"/>
  <c r="BC76" i="44"/>
  <c r="U27" i="53"/>
  <c r="AA49" i="45"/>
  <c r="AG49" i="45"/>
  <c r="BE49" i="45"/>
  <c r="M29" i="58"/>
  <c r="Y16" i="53"/>
  <c r="AD16" i="53"/>
  <c r="M16" i="53"/>
  <c r="AU16" i="58"/>
  <c r="AU17" i="57"/>
  <c r="AD118" i="56"/>
  <c r="R30" i="44"/>
  <c r="BG32" i="44"/>
  <c r="BC118" i="56"/>
  <c r="AE30" i="53"/>
  <c r="M162" i="75"/>
  <c r="AD133" i="75"/>
  <c r="T49" i="45"/>
  <c r="AL121" i="75"/>
  <c r="AU220" i="75"/>
  <c r="BC26" i="58"/>
  <c r="AU26" i="58"/>
  <c r="U26" i="56"/>
  <c r="AB49" i="57"/>
  <c r="X49" i="57"/>
  <c r="U29" i="53"/>
  <c r="K160" i="58"/>
  <c r="AY54" i="58"/>
  <c r="AL51" i="75"/>
  <c r="U51" i="75"/>
  <c r="BG76" i="32"/>
  <c r="Q76" i="58"/>
  <c r="AD151" i="58"/>
  <c r="AL137" i="32"/>
  <c r="BG185" i="32"/>
  <c r="BG184" i="32" s="1"/>
  <c r="AG204" i="45"/>
  <c r="AG197" i="45" s="1"/>
  <c r="H104" i="32"/>
  <c r="X12" i="75"/>
  <c r="AF197" i="45"/>
  <c r="AQ95" i="57"/>
  <c r="V80" i="32"/>
  <c r="AH162" i="56"/>
  <c r="V74" i="58"/>
  <c r="AR148" i="32"/>
  <c r="U35" i="53"/>
  <c r="N316" i="75"/>
  <c r="W353" i="75"/>
  <c r="AB310" i="75"/>
  <c r="S310" i="75"/>
  <c r="AF217" i="75"/>
  <c r="AC217" i="75"/>
  <c r="S217" i="75"/>
  <c r="Q151" i="45"/>
  <c r="AK12" i="53"/>
  <c r="W12" i="53"/>
  <c r="L12" i="53"/>
  <c r="K12" i="53"/>
  <c r="AU157" i="75"/>
  <c r="U140" i="32"/>
  <c r="AC136" i="32"/>
  <c r="AJ136" i="32"/>
  <c r="AC136" i="57"/>
  <c r="AS136" i="56"/>
  <c r="BE136" i="75"/>
  <c r="L136" i="75"/>
  <c r="T24" i="57"/>
  <c r="AB24" i="57"/>
  <c r="BA142" i="45"/>
  <c r="AJ142" i="45"/>
  <c r="S142" i="57"/>
  <c r="AB154" i="53"/>
  <c r="AY137" i="44"/>
  <c r="BD142" i="45"/>
  <c r="AI136" i="75"/>
  <c r="BE142" i="44"/>
  <c r="AY306" i="75"/>
  <c r="AK136" i="44"/>
  <c r="AS49" i="44"/>
  <c r="AU53" i="44"/>
  <c r="M157" i="75"/>
  <c r="AP157" i="75"/>
  <c r="BC157" i="75"/>
  <c r="AU31" i="53"/>
  <c r="U93" i="75"/>
  <c r="Q150" i="32"/>
  <c r="AH99" i="32"/>
  <c r="AD215" i="75"/>
  <c r="AY215" i="75"/>
  <c r="M212" i="75"/>
  <c r="R24" i="56"/>
  <c r="AP159" i="45"/>
  <c r="U318" i="75"/>
  <c r="AU76" i="32"/>
  <c r="Y76" i="56"/>
  <c r="AD76" i="56"/>
  <c r="Y76" i="45"/>
  <c r="AP159" i="32"/>
  <c r="Q159" i="32"/>
  <c r="Q51" i="53"/>
  <c r="N49" i="53"/>
  <c r="U51" i="53"/>
  <c r="R316" i="75"/>
  <c r="AY17" i="58"/>
  <c r="AH25" i="56"/>
  <c r="AR205" i="75"/>
  <c r="T136" i="56"/>
  <c r="AZ136" i="56"/>
  <c r="L136" i="56"/>
  <c r="AM136" i="56"/>
  <c r="AT24" i="57"/>
  <c r="AC24" i="57"/>
  <c r="BD24" i="57"/>
  <c r="U16" i="45"/>
  <c r="Q17" i="44"/>
  <c r="BG26" i="53"/>
  <c r="Y26" i="53"/>
  <c r="AU26" i="53"/>
  <c r="AH27" i="44"/>
  <c r="BC28" i="58"/>
  <c r="AS154" i="58"/>
  <c r="T154" i="32"/>
  <c r="AF142" i="53"/>
  <c r="W142" i="57"/>
  <c r="AK142" i="57"/>
  <c r="AL157" i="58"/>
  <c r="BB74" i="75"/>
  <c r="AO154" i="75"/>
  <c r="AL27" i="53"/>
  <c r="BE136" i="58"/>
  <c r="V142" i="58"/>
  <c r="J142" i="58"/>
  <c r="R142" i="58"/>
  <c r="AS142" i="32"/>
  <c r="BE154" i="44"/>
  <c r="M238" i="75"/>
  <c r="AD157" i="53"/>
  <c r="AB316" i="75"/>
  <c r="AU106" i="53"/>
  <c r="AU31" i="57"/>
  <c r="AI30" i="57"/>
  <c r="AA92" i="75"/>
  <c r="AL146" i="44"/>
  <c r="AL146" i="45"/>
  <c r="BC146" i="45"/>
  <c r="AC30" i="44"/>
  <c r="BD154" i="57"/>
  <c r="AK117" i="75"/>
  <c r="AC117" i="75"/>
  <c r="Y189" i="75"/>
  <c r="AF142" i="75"/>
  <c r="M33" i="53"/>
  <c r="BC33" i="53"/>
  <c r="AR30" i="44"/>
  <c r="AY85" i="57"/>
  <c r="AH137" i="56"/>
  <c r="Q99" i="58"/>
  <c r="BC51" i="44"/>
  <c r="Q17" i="53"/>
  <c r="M32" i="56"/>
  <c r="BB74" i="58"/>
  <c r="Q27" i="58"/>
  <c r="BG27" i="58"/>
  <c r="U29" i="32"/>
  <c r="AU16" i="53"/>
  <c r="AD16" i="58"/>
  <c r="AL16" i="56"/>
  <c r="AL17" i="32"/>
  <c r="BG17" i="57"/>
  <c r="AF30" i="58"/>
  <c r="AB74" i="58"/>
  <c r="M29" i="75"/>
  <c r="AP32" i="44"/>
  <c r="AH35" i="75"/>
  <c r="BC35" i="75"/>
  <c r="AS30" i="56"/>
  <c r="K30" i="56"/>
  <c r="BC162" i="75"/>
  <c r="X129" i="75"/>
  <c r="BG121" i="75"/>
  <c r="H135" i="56"/>
  <c r="AP54" i="57"/>
  <c r="AY220" i="75"/>
  <c r="BC220" i="75"/>
  <c r="AW129" i="75"/>
  <c r="AK129" i="75"/>
  <c r="BF92" i="75"/>
  <c r="AH93" i="75"/>
  <c r="AY150" i="32"/>
  <c r="AU15" i="32"/>
  <c r="BG15" i="32"/>
  <c r="AY26" i="58"/>
  <c r="Y26" i="56"/>
  <c r="AP26" i="56"/>
  <c r="AL53" i="57"/>
  <c r="O49" i="57"/>
  <c r="AU212" i="75"/>
  <c r="BC212" i="75"/>
  <c r="W154" i="58"/>
  <c r="Y54" i="58"/>
  <c r="AJ154" i="56"/>
  <c r="AH159" i="56"/>
  <c r="AJ49" i="45"/>
  <c r="AX154" i="45"/>
  <c r="Y159" i="45"/>
  <c r="AD318" i="75"/>
  <c r="AP76" i="56"/>
  <c r="AU76" i="56"/>
  <c r="U76" i="56"/>
  <c r="AL76" i="44"/>
  <c r="P50" i="24"/>
  <c r="Q50" i="24" s="1"/>
  <c r="R50" i="24" s="1"/>
  <c r="Q51" i="24"/>
  <c r="R51" i="24" s="1"/>
  <c r="Y77" i="75"/>
  <c r="AU76" i="58"/>
  <c r="U76" i="45"/>
  <c r="AL76" i="45"/>
  <c r="AD76" i="45"/>
  <c r="AK316" i="75"/>
  <c r="AL76" i="53"/>
  <c r="BE136" i="57"/>
  <c r="P136" i="57"/>
  <c r="L136" i="57"/>
  <c r="AU201" i="75"/>
  <c r="Q233" i="75"/>
  <c r="AI24" i="75"/>
  <c r="AA24" i="75"/>
  <c r="K24" i="45"/>
  <c r="AV24" i="45"/>
  <c r="L136" i="45"/>
  <c r="Y185" i="53"/>
  <c r="Y184" i="53" s="1"/>
  <c r="AS24" i="57"/>
  <c r="Y28" i="32"/>
  <c r="AU28" i="44"/>
  <c r="AH26" i="53"/>
  <c r="BF30" i="44"/>
  <c r="AG186" i="75"/>
  <c r="AW154" i="58"/>
  <c r="BE154" i="57"/>
  <c r="AV142" i="58"/>
  <c r="R142" i="45"/>
  <c r="AU157" i="58"/>
  <c r="AT74" i="75"/>
  <c r="W74" i="75"/>
  <c r="AK74" i="75"/>
  <c r="T154" i="45"/>
  <c r="L154" i="75"/>
  <c r="X154" i="75"/>
  <c r="AB142" i="32"/>
  <c r="L316" i="75"/>
  <c r="X316" i="75"/>
  <c r="AT316" i="75"/>
  <c r="BF154" i="56"/>
  <c r="BF136" i="44"/>
  <c r="AJ136" i="44"/>
  <c r="BD136" i="44"/>
  <c r="AP143" i="45"/>
  <c r="AO92" i="75"/>
  <c r="AM92" i="75"/>
  <c r="AU146" i="56"/>
  <c r="AJ117" i="75"/>
  <c r="AS117" i="75"/>
  <c r="X117" i="75"/>
  <c r="AT117" i="75"/>
  <c r="AG117" i="75"/>
  <c r="W154" i="53"/>
  <c r="AN154" i="53"/>
  <c r="AK154" i="53"/>
  <c r="AM154" i="53"/>
  <c r="K142" i="75"/>
  <c r="T142" i="75"/>
  <c r="AI142" i="75"/>
  <c r="AU147" i="75"/>
  <c r="AD16" i="44"/>
  <c r="AH106" i="53"/>
  <c r="BG137" i="56"/>
  <c r="BG31" i="44"/>
  <c r="AH31" i="44"/>
  <c r="AV30" i="57"/>
  <c r="M146" i="75"/>
  <c r="BC106" i="53"/>
  <c r="U106" i="53"/>
  <c r="Y165" i="57"/>
  <c r="AH165" i="57"/>
  <c r="Y99" i="45"/>
  <c r="Y99" i="44"/>
  <c r="Y27" i="53"/>
  <c r="Y99" i="57"/>
  <c r="AH159" i="57"/>
  <c r="BG159" i="57"/>
  <c r="O49" i="44"/>
  <c r="M16" i="75"/>
  <c r="J92" i="75"/>
  <c r="Q159" i="56"/>
  <c r="AP29" i="58"/>
  <c r="M29" i="44"/>
  <c r="AD309" i="75"/>
  <c r="AL309" i="75"/>
  <c r="AL207" i="75"/>
  <c r="AY16" i="53"/>
  <c r="BG16" i="53"/>
  <c r="AL16" i="53"/>
  <c r="M16" i="58"/>
  <c r="AP16" i="58"/>
  <c r="Y16" i="58"/>
  <c r="BG16" i="58"/>
  <c r="AL29" i="75"/>
  <c r="AD29" i="32"/>
  <c r="AR92" i="75"/>
  <c r="AC154" i="75"/>
  <c r="BC238" i="75"/>
  <c r="AV30" i="44"/>
  <c r="AI30" i="53"/>
  <c r="U162" i="75"/>
  <c r="U133" i="75"/>
  <c r="P129" i="75"/>
  <c r="AJ129" i="75"/>
  <c r="L129" i="75"/>
  <c r="W129" i="75"/>
  <c r="BE129" i="75"/>
  <c r="BC120" i="75"/>
  <c r="AL120" i="75"/>
  <c r="O49" i="45"/>
  <c r="AU54" i="45"/>
  <c r="BB49" i="45"/>
  <c r="AH54" i="45"/>
  <c r="AU121" i="75"/>
  <c r="Q121" i="75"/>
  <c r="Y121" i="75"/>
  <c r="BC121" i="75"/>
  <c r="Y134" i="75"/>
  <c r="AY150" i="58"/>
  <c r="BC150" i="58"/>
  <c r="BG15" i="45"/>
  <c r="U15" i="45"/>
  <c r="M26" i="44"/>
  <c r="AH26" i="44"/>
  <c r="AG160" i="58"/>
  <c r="AH53" i="45"/>
  <c r="BC53" i="45"/>
  <c r="W49" i="45"/>
  <c r="U53" i="45"/>
  <c r="Y314" i="75"/>
  <c r="AP314" i="75"/>
  <c r="M314" i="75"/>
  <c r="U314" i="75"/>
  <c r="BG314" i="75"/>
  <c r="M318" i="75"/>
  <c r="AY76" i="56"/>
  <c r="BC76" i="56"/>
  <c r="Q76" i="56"/>
  <c r="M76" i="56"/>
  <c r="BC77" i="75"/>
  <c r="AH77" i="75"/>
  <c r="BG77" i="75"/>
  <c r="Y120" i="75"/>
  <c r="U76" i="58"/>
  <c r="BC76" i="58"/>
  <c r="AP76" i="58"/>
  <c r="BG76" i="58"/>
  <c r="Q76" i="45"/>
  <c r="AY76" i="45"/>
  <c r="BC76" i="45"/>
  <c r="AU76" i="45"/>
  <c r="M76" i="45"/>
  <c r="BG76" i="53"/>
  <c r="BC85" i="44"/>
  <c r="BA80" i="44"/>
  <c r="U31" i="56"/>
  <c r="S30" i="56"/>
  <c r="AR80" i="57"/>
  <c r="AU85" i="57"/>
  <c r="F179" i="57"/>
  <c r="H179" i="57" s="1"/>
  <c r="AK179" i="57" s="1"/>
  <c r="F179" i="45"/>
  <c r="H179" i="45" s="1"/>
  <c r="F179" i="32"/>
  <c r="H179" i="32" s="1"/>
  <c r="F179" i="58"/>
  <c r="H179" i="58" s="1"/>
  <c r="K179" i="58" s="1"/>
  <c r="AW316" i="75"/>
  <c r="AY321" i="75"/>
  <c r="BC97" i="75"/>
  <c r="BB92" i="75"/>
  <c r="AL35" i="75"/>
  <c r="AK30" i="53"/>
  <c r="BH119" i="32"/>
  <c r="T212" i="57"/>
  <c r="U213" i="57"/>
  <c r="U212" i="57" s="1"/>
  <c r="Q147" i="75"/>
  <c r="N142" i="75"/>
  <c r="AR30" i="57"/>
  <c r="AU34" i="57"/>
  <c r="AP212" i="75"/>
  <c r="AE211" i="75"/>
  <c r="AH212" i="75"/>
  <c r="AY53" i="45"/>
  <c r="AV49" i="45"/>
  <c r="P49" i="45"/>
  <c r="Q53" i="45"/>
  <c r="AP85" i="57"/>
  <c r="BD30" i="44"/>
  <c r="AU118" i="56"/>
  <c r="AO30" i="56"/>
  <c r="AP118" i="32"/>
  <c r="H198" i="24"/>
  <c r="AK92" i="75"/>
  <c r="AL97" i="75"/>
  <c r="AF92" i="75"/>
  <c r="AH97" i="75"/>
  <c r="R92" i="75"/>
  <c r="U97" i="75"/>
  <c r="X154" i="53"/>
  <c r="BE142" i="45"/>
  <c r="BE117" i="56"/>
  <c r="BG118" i="56"/>
  <c r="O117" i="56"/>
  <c r="Q118" i="56"/>
  <c r="Q117" i="56" s="1"/>
  <c r="AL162" i="75"/>
  <c r="AI160" i="75"/>
  <c r="Q162" i="75"/>
  <c r="N160" i="75"/>
  <c r="AY162" i="75"/>
  <c r="AV160" i="75"/>
  <c r="AH133" i="75"/>
  <c r="AE129" i="75"/>
  <c r="Q133" i="75"/>
  <c r="N129" i="75"/>
  <c r="M54" i="45"/>
  <c r="J49" i="45"/>
  <c r="BG54" i="45"/>
  <c r="BD49" i="45"/>
  <c r="U134" i="75"/>
  <c r="Y93" i="75"/>
  <c r="V92" i="75"/>
  <c r="M150" i="32"/>
  <c r="K148" i="32"/>
  <c r="BC150" i="32"/>
  <c r="AZ148" i="32"/>
  <c r="AK148" i="32"/>
  <c r="AL150" i="32"/>
  <c r="M151" i="45"/>
  <c r="K148" i="45"/>
  <c r="BF148" i="45"/>
  <c r="BG151" i="45"/>
  <c r="U151" i="45"/>
  <c r="T148" i="45"/>
  <c r="BC99" i="32"/>
  <c r="AZ98" i="32"/>
  <c r="M99" i="32"/>
  <c r="J98" i="32"/>
  <c r="AW212" i="45"/>
  <c r="AY213" i="45"/>
  <c r="AY212" i="45" s="1"/>
  <c r="AP99" i="57"/>
  <c r="AM98" i="57"/>
  <c r="AY35" i="56"/>
  <c r="AV30" i="56"/>
  <c r="U213" i="56"/>
  <c r="R212" i="56"/>
  <c r="AD32" i="44"/>
  <c r="AA30" i="44"/>
  <c r="AJ212" i="57"/>
  <c r="AL213" i="57"/>
  <c r="AL212" i="57" s="1"/>
  <c r="U35" i="57"/>
  <c r="R30" i="57"/>
  <c r="Q237" i="75"/>
  <c r="N236" i="75"/>
  <c r="BF30" i="57"/>
  <c r="AD26" i="45"/>
  <c r="T154" i="58"/>
  <c r="U157" i="58"/>
  <c r="BG118" i="32"/>
  <c r="X175" i="32"/>
  <c r="L175" i="32"/>
  <c r="AS30" i="75"/>
  <c r="O212" i="56"/>
  <c r="Q213" i="56"/>
  <c r="Q212" i="56" s="1"/>
  <c r="AP31" i="56"/>
  <c r="AM30" i="56"/>
  <c r="BC35" i="57"/>
  <c r="BA30" i="57"/>
  <c r="M26" i="58"/>
  <c r="AL26" i="56"/>
  <c r="AI24" i="56"/>
  <c r="AU26" i="56"/>
  <c r="AH53" i="57"/>
  <c r="AF49" i="57"/>
  <c r="BG53" i="57"/>
  <c r="BE49" i="57"/>
  <c r="AU53" i="57"/>
  <c r="AT49" i="57"/>
  <c r="R49" i="57"/>
  <c r="U53" i="57"/>
  <c r="AL212" i="75"/>
  <c r="AE49" i="45"/>
  <c r="K204" i="58"/>
  <c r="K197" i="58" s="1"/>
  <c r="AU185" i="56"/>
  <c r="AU184" i="56" s="1"/>
  <c r="H167" i="75"/>
  <c r="AK217" i="75"/>
  <c r="AU38" i="58"/>
  <c r="AK211" i="75"/>
  <c r="AQ345" i="75"/>
  <c r="K154" i="45"/>
  <c r="BA117" i="75"/>
  <c r="R142" i="75"/>
  <c r="AS142" i="44"/>
  <c r="AM49" i="44"/>
  <c r="AP51" i="44"/>
  <c r="AU27" i="58"/>
  <c r="AP143" i="32"/>
  <c r="AB30" i="44"/>
  <c r="Y162" i="75"/>
  <c r="AD121" i="75"/>
  <c r="AD157" i="58"/>
  <c r="AL54" i="58"/>
  <c r="AR175" i="53"/>
  <c r="AE175" i="53"/>
  <c r="BA175" i="53"/>
  <c r="AK175" i="53"/>
  <c r="W175" i="53"/>
  <c r="AA175" i="53"/>
  <c r="O175" i="53"/>
  <c r="S175" i="53"/>
  <c r="AZ175" i="53"/>
  <c r="BF175" i="58"/>
  <c r="AE175" i="58"/>
  <c r="AM175" i="58"/>
  <c r="AN175" i="58"/>
  <c r="V175" i="58"/>
  <c r="AI175" i="58"/>
  <c r="O175" i="58"/>
  <c r="BA175" i="58"/>
  <c r="K175" i="58"/>
  <c r="I175" i="32"/>
  <c r="BG133" i="58"/>
  <c r="AY163" i="45"/>
  <c r="Z126" i="45"/>
  <c r="AM148" i="58"/>
  <c r="AF176" i="57"/>
  <c r="AI176" i="57"/>
  <c r="T176" i="57"/>
  <c r="AA176" i="57"/>
  <c r="AW176" i="57"/>
  <c r="AJ176" i="57"/>
  <c r="O176" i="57"/>
  <c r="R176" i="57"/>
  <c r="AN176" i="57"/>
  <c r="AD213" i="57"/>
  <c r="AD212" i="57" s="1"/>
  <c r="K204" i="53"/>
  <c r="K197" i="53" s="1"/>
  <c r="AJ199" i="75"/>
  <c r="AU97" i="75"/>
  <c r="BH196" i="56"/>
  <c r="M48" i="75"/>
  <c r="AN236" i="75"/>
  <c r="Q47" i="44"/>
  <c r="AS12" i="45"/>
  <c r="Y41" i="75"/>
  <c r="BG41" i="58"/>
  <c r="AT24" i="32"/>
  <c r="BD24" i="44"/>
  <c r="AX211" i="75"/>
  <c r="BA211" i="75"/>
  <c r="AN211" i="75"/>
  <c r="Y51" i="75"/>
  <c r="AJ49" i="75"/>
  <c r="AK205" i="75"/>
  <c r="AD185" i="45"/>
  <c r="AD184" i="45" s="1"/>
  <c r="AW24" i="53"/>
  <c r="L24" i="45"/>
  <c r="AC24" i="45"/>
  <c r="AY25" i="57"/>
  <c r="AV24" i="57"/>
  <c r="AR24" i="32"/>
  <c r="AF30" i="44"/>
  <c r="AS186" i="75"/>
  <c r="AE154" i="57"/>
  <c r="L154" i="57"/>
  <c r="AI154" i="57"/>
  <c r="AK154" i="57"/>
  <c r="AB142" i="57"/>
  <c r="BC53" i="32"/>
  <c r="K316" i="75"/>
  <c r="M321" i="75"/>
  <c r="X154" i="56"/>
  <c r="AK154" i="44"/>
  <c r="U150" i="53"/>
  <c r="S148" i="53"/>
  <c r="AX142" i="53"/>
  <c r="AP99" i="44"/>
  <c r="AO98" i="44"/>
  <c r="Q159" i="57"/>
  <c r="T160" i="58"/>
  <c r="Q165" i="58"/>
  <c r="AU165" i="58"/>
  <c r="S316" i="75"/>
  <c r="U321" i="75"/>
  <c r="BF49" i="45"/>
  <c r="N49" i="45"/>
  <c r="AL51" i="45"/>
  <c r="BC143" i="32"/>
  <c r="AH207" i="75"/>
  <c r="Y16" i="56"/>
  <c r="AU16" i="56"/>
  <c r="AH16" i="56"/>
  <c r="Q16" i="75"/>
  <c r="AL16" i="75"/>
  <c r="BG16" i="75"/>
  <c r="M54" i="57"/>
  <c r="Q54" i="57"/>
  <c r="AD53" i="45"/>
  <c r="BG54" i="58"/>
  <c r="BD49" i="58"/>
  <c r="BG51" i="75"/>
  <c r="AU150" i="58"/>
  <c r="AL150" i="58"/>
  <c r="Q150" i="58"/>
  <c r="AH15" i="45"/>
  <c r="AL26" i="44"/>
  <c r="AI24" i="44"/>
  <c r="AU26" i="44"/>
  <c r="R49" i="45"/>
  <c r="U51" i="45"/>
  <c r="BC51" i="45"/>
  <c r="AZ49" i="45"/>
  <c r="BB160" i="58"/>
  <c r="Q159" i="45"/>
  <c r="T204" i="58"/>
  <c r="BG185" i="44"/>
  <c r="BG184" i="44" s="1"/>
  <c r="BF217" i="75"/>
  <c r="U38" i="75"/>
  <c r="AY38" i="53"/>
  <c r="AV24" i="58"/>
  <c r="X154" i="45"/>
  <c r="V304" i="75"/>
  <c r="N92" i="75"/>
  <c r="AU306" i="75"/>
  <c r="AY32" i="75"/>
  <c r="AW117" i="75"/>
  <c r="AF117" i="75"/>
  <c r="BC189" i="75"/>
  <c r="AO142" i="53"/>
  <c r="AA49" i="32"/>
  <c r="AD53" i="32"/>
  <c r="BC309" i="75"/>
  <c r="AT30" i="53"/>
  <c r="M133" i="75"/>
  <c r="J129" i="75"/>
  <c r="Y133" i="75"/>
  <c r="Q54" i="45"/>
  <c r="AY121" i="75"/>
  <c r="M121" i="75"/>
  <c r="BG212" i="75"/>
  <c r="Q162" i="56"/>
  <c r="BC54" i="58"/>
  <c r="AZ49" i="58"/>
  <c r="AR49" i="58"/>
  <c r="AU54" i="58"/>
  <c r="M15" i="45"/>
  <c r="S49" i="45"/>
  <c r="AY159" i="45"/>
  <c r="AG175" i="53"/>
  <c r="K175" i="53"/>
  <c r="AM175" i="53"/>
  <c r="BF175" i="53"/>
  <c r="P175" i="53"/>
  <c r="V175" i="53"/>
  <c r="N175" i="53"/>
  <c r="AV175" i="53"/>
  <c r="AR175" i="58"/>
  <c r="N175" i="58"/>
  <c r="R175" i="58"/>
  <c r="L175" i="58"/>
  <c r="BE175" i="58"/>
  <c r="S175" i="58"/>
  <c r="BB175" i="58"/>
  <c r="AK175" i="58"/>
  <c r="AB148" i="57"/>
  <c r="M85" i="57"/>
  <c r="BG84" i="32"/>
  <c r="V148" i="58"/>
  <c r="Q163" i="45"/>
  <c r="L176" i="57"/>
  <c r="X176" i="57"/>
  <c r="BF176" i="57"/>
  <c r="AZ176" i="57"/>
  <c r="BE176" i="57"/>
  <c r="V176" i="57"/>
  <c r="AR176" i="57"/>
  <c r="S176" i="57"/>
  <c r="M213" i="57"/>
  <c r="M212" i="57" s="1"/>
  <c r="AL185" i="45"/>
  <c r="AL184" i="45" s="1"/>
  <c r="BG185" i="57"/>
  <c r="BG184" i="57" s="1"/>
  <c r="M185" i="58"/>
  <c r="M184" i="58" s="1"/>
  <c r="AP341" i="75"/>
  <c r="AP340" i="75" s="1"/>
  <c r="AQ228" i="75"/>
  <c r="R142" i="32"/>
  <c r="AG310" i="75"/>
  <c r="T310" i="75"/>
  <c r="BE12" i="53"/>
  <c r="BG46" i="75"/>
  <c r="AH46" i="44"/>
  <c r="M46" i="44"/>
  <c r="AM24" i="53"/>
  <c r="BC51" i="75"/>
  <c r="AO136" i="75"/>
  <c r="L98" i="58"/>
  <c r="AZ154" i="56"/>
  <c r="BC17" i="44"/>
  <c r="AH16" i="32"/>
  <c r="BC28" i="45"/>
  <c r="AZ24" i="45"/>
  <c r="X24" i="57"/>
  <c r="K186" i="75"/>
  <c r="AT186" i="75"/>
  <c r="AB186" i="75"/>
  <c r="S186" i="75"/>
  <c r="AJ186" i="75"/>
  <c r="BB186" i="75"/>
  <c r="AW186" i="75"/>
  <c r="BE154" i="58"/>
  <c r="AF154" i="58"/>
  <c r="S154" i="32"/>
  <c r="BB154" i="32"/>
  <c r="BF154" i="57"/>
  <c r="AC142" i="58"/>
  <c r="W142" i="58"/>
  <c r="W142" i="45"/>
  <c r="O142" i="57"/>
  <c r="AK142" i="56"/>
  <c r="BG51" i="45"/>
  <c r="P154" i="44"/>
  <c r="AN154" i="44"/>
  <c r="AY29" i="53"/>
  <c r="U29" i="56"/>
  <c r="BG27" i="45"/>
  <c r="S49" i="75"/>
  <c r="AT142" i="75"/>
  <c r="Q106" i="53"/>
  <c r="BE98" i="58"/>
  <c r="BG99" i="58"/>
  <c r="BC99" i="58"/>
  <c r="Y33" i="58"/>
  <c r="T30" i="58"/>
  <c r="BB154" i="56"/>
  <c r="AY29" i="75"/>
  <c r="AH16" i="75"/>
  <c r="AH238" i="75"/>
  <c r="O160" i="56"/>
  <c r="AO129" i="75"/>
  <c r="AY93" i="75"/>
  <c r="Y99" i="32"/>
  <c r="AH26" i="58"/>
  <c r="Q53" i="57"/>
  <c r="AN49" i="57"/>
  <c r="AA49" i="57"/>
  <c r="AD53" i="57"/>
  <c r="Y53" i="45"/>
  <c r="AD314" i="75"/>
  <c r="BF105" i="53"/>
  <c r="P105" i="53"/>
  <c r="M110" i="53"/>
  <c r="AT12" i="53"/>
  <c r="AB12" i="53"/>
  <c r="BB236" i="75"/>
  <c r="K236" i="75"/>
  <c r="S230" i="75"/>
  <c r="U110" i="58"/>
  <c r="BF12" i="75"/>
  <c r="Q47" i="57"/>
  <c r="U41" i="58"/>
  <c r="M108" i="32"/>
  <c r="BC185" i="53"/>
  <c r="BC184" i="53" s="1"/>
  <c r="AS105" i="56"/>
  <c r="P24" i="32"/>
  <c r="AM24" i="32"/>
  <c r="AJ24" i="32"/>
  <c r="BA24" i="32"/>
  <c r="N24" i="32"/>
  <c r="AN24" i="32"/>
  <c r="BE24" i="32"/>
  <c r="AG24" i="44"/>
  <c r="BE24" i="44"/>
  <c r="AA24" i="44"/>
  <c r="W24" i="44"/>
  <c r="AS24" i="44"/>
  <c r="X24" i="44"/>
  <c r="V24" i="44"/>
  <c r="BF211" i="75"/>
  <c r="AR211" i="75"/>
  <c r="AI211" i="75"/>
  <c r="AB211" i="75"/>
  <c r="T24" i="58"/>
  <c r="BE24" i="56"/>
  <c r="BE136" i="44"/>
  <c r="M234" i="75"/>
  <c r="BF24" i="75"/>
  <c r="AN24" i="75"/>
  <c r="BE136" i="56"/>
  <c r="AK24" i="57"/>
  <c r="AD25" i="57"/>
  <c r="BF24" i="57"/>
  <c r="K24" i="57"/>
  <c r="AO24" i="57"/>
  <c r="BA24" i="57"/>
  <c r="W211" i="75"/>
  <c r="AD16" i="32"/>
  <c r="M26" i="53"/>
  <c r="AM24" i="57"/>
  <c r="AW24" i="57"/>
  <c r="AX24" i="57"/>
  <c r="AY35" i="58"/>
  <c r="AH35" i="44"/>
  <c r="BC35" i="58"/>
  <c r="BC30" i="58" s="1"/>
  <c r="AS154" i="32"/>
  <c r="U157" i="32"/>
  <c r="AF154" i="32"/>
  <c r="AX186" i="75"/>
  <c r="L186" i="75"/>
  <c r="AL194" i="75"/>
  <c r="X154" i="58"/>
  <c r="O154" i="32"/>
  <c r="K154" i="32"/>
  <c r="BF154" i="32"/>
  <c r="L154" i="32"/>
  <c r="P154" i="57"/>
  <c r="O154" i="57"/>
  <c r="AT154" i="57"/>
  <c r="AF154" i="57"/>
  <c r="BC27" i="58"/>
  <c r="AY235" i="75"/>
  <c r="AU235" i="75"/>
  <c r="U235" i="75"/>
  <c r="BC235" i="75"/>
  <c r="U138" i="56"/>
  <c r="W136" i="56"/>
  <c r="BG138" i="56"/>
  <c r="AT136" i="56"/>
  <c r="BA142" i="53"/>
  <c r="AT142" i="53"/>
  <c r="K142" i="58"/>
  <c r="BG145" i="58"/>
  <c r="P142" i="58"/>
  <c r="BB142" i="58"/>
  <c r="AW142" i="58"/>
  <c r="AT142" i="58"/>
  <c r="BG145" i="45"/>
  <c r="AG142" i="45"/>
  <c r="S142" i="45"/>
  <c r="M145" i="45"/>
  <c r="AD145" i="45"/>
  <c r="X142" i="45"/>
  <c r="AL145" i="57"/>
  <c r="AT142" i="57"/>
  <c r="AH145" i="57"/>
  <c r="K142" i="57"/>
  <c r="AH147" i="58"/>
  <c r="AL147" i="58"/>
  <c r="U147" i="58"/>
  <c r="BC147" i="57"/>
  <c r="AL147" i="57"/>
  <c r="AH147" i="57"/>
  <c r="AC142" i="57"/>
  <c r="BG147" i="56"/>
  <c r="AL147" i="56"/>
  <c r="AY157" i="58"/>
  <c r="AO154" i="45"/>
  <c r="AW154" i="75"/>
  <c r="AA154" i="75"/>
  <c r="BE154" i="75"/>
  <c r="S30" i="75"/>
  <c r="V136" i="58"/>
  <c r="L136" i="58"/>
  <c r="AM136" i="58"/>
  <c r="AR136" i="58"/>
  <c r="S136" i="58"/>
  <c r="AO136" i="58"/>
  <c r="BF142" i="56"/>
  <c r="AJ142" i="56"/>
  <c r="AN142" i="32"/>
  <c r="O304" i="75"/>
  <c r="BB304" i="75"/>
  <c r="AC304" i="75"/>
  <c r="AZ304" i="75"/>
  <c r="AM236" i="75"/>
  <c r="AW154" i="56"/>
  <c r="U157" i="56"/>
  <c r="AX154" i="56"/>
  <c r="Q238" i="75"/>
  <c r="BF154" i="53"/>
  <c r="AG154" i="56"/>
  <c r="T154" i="56"/>
  <c r="W154" i="44"/>
  <c r="H135" i="44"/>
  <c r="O154" i="44"/>
  <c r="AL155" i="44"/>
  <c r="AX154" i="44"/>
  <c r="Q29" i="53"/>
  <c r="AO142" i="45"/>
  <c r="AU150" i="53"/>
  <c r="AD29" i="56"/>
  <c r="AN136" i="44"/>
  <c r="AI92" i="75"/>
  <c r="BG97" i="75"/>
  <c r="BD80" i="57"/>
  <c r="H135" i="53"/>
  <c r="V30" i="44"/>
  <c r="AH29" i="57"/>
  <c r="AI24" i="57"/>
  <c r="AB117" i="75"/>
  <c r="K117" i="75"/>
  <c r="AX154" i="53"/>
  <c r="AG142" i="75"/>
  <c r="AZ142" i="53"/>
  <c r="AR142" i="53"/>
  <c r="AY17" i="45"/>
  <c r="Q17" i="45"/>
  <c r="AJ30" i="44"/>
  <c r="AD99" i="45"/>
  <c r="AL99" i="44"/>
  <c r="BC99" i="44"/>
  <c r="AY99" i="44"/>
  <c r="AD99" i="44"/>
  <c r="AY27" i="53"/>
  <c r="BH83" i="75"/>
  <c r="M159" i="57"/>
  <c r="BC165" i="58"/>
  <c r="AL27" i="58"/>
  <c r="O98" i="44"/>
  <c r="X49" i="45"/>
  <c r="BA49" i="45"/>
  <c r="AH51" i="45"/>
  <c r="BC29" i="44"/>
  <c r="AD143" i="32"/>
  <c r="BG207" i="75"/>
  <c r="AF49" i="45"/>
  <c r="AH31" i="53"/>
  <c r="AP162" i="75"/>
  <c r="AD162" i="75"/>
  <c r="AH162" i="75"/>
  <c r="BG162" i="75"/>
  <c r="AZ129" i="75"/>
  <c r="BC133" i="75"/>
  <c r="AX129" i="75"/>
  <c r="AU133" i="75"/>
  <c r="AP54" i="45"/>
  <c r="AL54" i="45"/>
  <c r="U54" i="45"/>
  <c r="AY54" i="45"/>
  <c r="AH121" i="75"/>
  <c r="AL54" i="57"/>
  <c r="M134" i="75"/>
  <c r="BG134" i="75"/>
  <c r="BG93" i="75"/>
  <c r="BC93" i="75"/>
  <c r="AH150" i="32"/>
  <c r="AD150" i="32"/>
  <c r="AD99" i="32"/>
  <c r="AU99" i="32"/>
  <c r="Y157" i="58"/>
  <c r="M54" i="58"/>
  <c r="U54" i="58"/>
  <c r="N49" i="58"/>
  <c r="Q54" i="58"/>
  <c r="M150" i="58"/>
  <c r="AL159" i="45"/>
  <c r="U159" i="45"/>
  <c r="BG159" i="45"/>
  <c r="K105" i="53"/>
  <c r="AU110" i="44"/>
  <c r="Q110" i="58"/>
  <c r="AL110" i="58"/>
  <c r="BC110" i="45"/>
  <c r="AH110" i="45"/>
  <c r="AG12" i="44"/>
  <c r="P12" i="75"/>
  <c r="X105" i="56"/>
  <c r="O12" i="57"/>
  <c r="AJ211" i="75"/>
  <c r="AA211" i="75"/>
  <c r="P211" i="75"/>
  <c r="AF211" i="75"/>
  <c r="AI24" i="58"/>
  <c r="AC24" i="58"/>
  <c r="AF24" i="58"/>
  <c r="BA24" i="58"/>
  <c r="AT24" i="58"/>
  <c r="O24" i="58"/>
  <c r="K24" i="56"/>
  <c r="P24" i="56"/>
  <c r="U210" i="75"/>
  <c r="AB205" i="75"/>
  <c r="Y234" i="75"/>
  <c r="BG233" i="75"/>
  <c r="AX136" i="45"/>
  <c r="U218" i="75"/>
  <c r="W24" i="57"/>
  <c r="AN24" i="57"/>
  <c r="Y16" i="32"/>
  <c r="AI24" i="45"/>
  <c r="BB30" i="44"/>
  <c r="AP35" i="44"/>
  <c r="AW30" i="58"/>
  <c r="AC154" i="58"/>
  <c r="L154" i="58"/>
  <c r="K154" i="57"/>
  <c r="AH235" i="75"/>
  <c r="AJ142" i="53"/>
  <c r="T142" i="57"/>
  <c r="AN142" i="45"/>
  <c r="M157" i="58"/>
  <c r="AH157" i="58"/>
  <c r="J154" i="45"/>
  <c r="AS154" i="45"/>
  <c r="AW154" i="45"/>
  <c r="BE154" i="45"/>
  <c r="BF154" i="75"/>
  <c r="AY33" i="75"/>
  <c r="AZ136" i="58"/>
  <c r="BB136" i="58"/>
  <c r="AR142" i="58"/>
  <c r="AA142" i="58"/>
  <c r="AA142" i="32"/>
  <c r="AJ142" i="32"/>
  <c r="V142" i="56"/>
  <c r="AS142" i="56"/>
  <c r="J142" i="56"/>
  <c r="L142" i="56"/>
  <c r="W142" i="56"/>
  <c r="AE142" i="56"/>
  <c r="AR304" i="75"/>
  <c r="Q157" i="44"/>
  <c r="Y157" i="56"/>
  <c r="Q157" i="53"/>
  <c r="AA154" i="56"/>
  <c r="AT154" i="44"/>
  <c r="T154" i="44"/>
  <c r="BC29" i="53"/>
  <c r="P142" i="44"/>
  <c r="AL137" i="44"/>
  <c r="AT92" i="75"/>
  <c r="P92" i="75"/>
  <c r="AS136" i="75"/>
  <c r="X142" i="44"/>
  <c r="K142" i="44"/>
  <c r="O142" i="45"/>
  <c r="M17" i="44"/>
  <c r="AL213" i="56"/>
  <c r="AL212" i="56" s="1"/>
  <c r="AO154" i="57"/>
  <c r="T154" i="57"/>
  <c r="BG157" i="45"/>
  <c r="AK154" i="45"/>
  <c r="M27" i="45"/>
  <c r="BC29" i="56"/>
  <c r="AU29" i="57"/>
  <c r="AO117" i="75"/>
  <c r="AN117" i="75"/>
  <c r="BF117" i="75"/>
  <c r="P117" i="75"/>
  <c r="O117" i="75"/>
  <c r="U16" i="44"/>
  <c r="AY29" i="56"/>
  <c r="AA136" i="44"/>
  <c r="L92" i="75"/>
  <c r="AU145" i="44"/>
  <c r="AP145" i="44"/>
  <c r="BA142" i="44"/>
  <c r="AC142" i="53"/>
  <c r="T142" i="53"/>
  <c r="AY99" i="53"/>
  <c r="AD99" i="53"/>
  <c r="AL99" i="58"/>
  <c r="AD27" i="53"/>
  <c r="BC27" i="53"/>
  <c r="AZ49" i="44"/>
  <c r="Y53" i="32"/>
  <c r="M159" i="56"/>
  <c r="U159" i="56"/>
  <c r="AP159" i="56"/>
  <c r="M51" i="45"/>
  <c r="AH29" i="44"/>
  <c r="U29" i="44"/>
  <c r="AL143" i="32"/>
  <c r="AC205" i="75"/>
  <c r="AJ205" i="75"/>
  <c r="M207" i="75"/>
  <c r="BG16" i="56"/>
  <c r="AO30" i="44"/>
  <c r="BG157" i="75"/>
  <c r="W154" i="75"/>
  <c r="U35" i="75"/>
  <c r="AD35" i="75"/>
  <c r="M35" i="75"/>
  <c r="AY35" i="75"/>
  <c r="AP35" i="75"/>
  <c r="AL35" i="56"/>
  <c r="AT30" i="56"/>
  <c r="AD213" i="56"/>
  <c r="AL133" i="75"/>
  <c r="AP133" i="75"/>
  <c r="AY133" i="75"/>
  <c r="BG133" i="75"/>
  <c r="Y54" i="45"/>
  <c r="BC54" i="45"/>
  <c r="AD54" i="45"/>
  <c r="U121" i="75"/>
  <c r="AP121" i="75"/>
  <c r="AD54" i="57"/>
  <c r="AY134" i="75"/>
  <c r="AL134" i="75"/>
  <c r="AP134" i="75"/>
  <c r="AU134" i="75"/>
  <c r="AD134" i="75"/>
  <c r="Q134" i="75"/>
  <c r="M93" i="75"/>
  <c r="AU93" i="75"/>
  <c r="AP99" i="32"/>
  <c r="AH54" i="58"/>
  <c r="AH150" i="58"/>
  <c r="AO49" i="45"/>
  <c r="AM129" i="75"/>
  <c r="BH163" i="56"/>
  <c r="V175" i="32"/>
  <c r="BA175" i="32"/>
  <c r="AS175" i="32"/>
  <c r="AJ175" i="32"/>
  <c r="AI175" i="32"/>
  <c r="AO175" i="32"/>
  <c r="R175" i="32"/>
  <c r="J175" i="32"/>
  <c r="BD175" i="32"/>
  <c r="AB175" i="32"/>
  <c r="AW205" i="75"/>
  <c r="AI30" i="56"/>
  <c r="AL32" i="56"/>
  <c r="AL75" i="58"/>
  <c r="AK74" i="58"/>
  <c r="BC35" i="53"/>
  <c r="BA30" i="53"/>
  <c r="AW176" i="56"/>
  <c r="AZ176" i="56"/>
  <c r="AV176" i="56"/>
  <c r="AR176" i="56"/>
  <c r="J176" i="56"/>
  <c r="AK176" i="56"/>
  <c r="L176" i="56"/>
  <c r="AO176" i="56"/>
  <c r="AM176" i="56"/>
  <c r="AN176" i="56"/>
  <c r="AA176" i="56"/>
  <c r="BB176" i="56"/>
  <c r="BD176" i="56"/>
  <c r="BE176" i="56"/>
  <c r="BF176" i="56"/>
  <c r="AB176" i="56"/>
  <c r="K176" i="56"/>
  <c r="R176" i="56"/>
  <c r="BD30" i="56"/>
  <c r="BG35" i="56"/>
  <c r="L175" i="56"/>
  <c r="O175" i="32"/>
  <c r="BE30" i="58"/>
  <c r="Y32" i="56"/>
  <c r="AS176" i="56"/>
  <c r="W176" i="56"/>
  <c r="AU35" i="56"/>
  <c r="AY185" i="45"/>
  <c r="AY184" i="45" s="1"/>
  <c r="BG110" i="58"/>
  <c r="U110" i="45"/>
  <c r="AW49" i="44"/>
  <c r="AO205" i="75"/>
  <c r="BG35" i="44"/>
  <c r="AJ154" i="32"/>
  <c r="BG146" i="53"/>
  <c r="BD142" i="53"/>
  <c r="AU240" i="75"/>
  <c r="Q27" i="75"/>
  <c r="BF136" i="75"/>
  <c r="C21" i="54"/>
  <c r="F34" i="17"/>
  <c r="F170" i="45" s="1"/>
  <c r="H170" i="45" s="1"/>
  <c r="AU159" i="57"/>
  <c r="BD49" i="44"/>
  <c r="BG51" i="44"/>
  <c r="AP165" i="58"/>
  <c r="AM160" i="58"/>
  <c r="AP26" i="45"/>
  <c r="AL238" i="75"/>
  <c r="AN175" i="56"/>
  <c r="BE175" i="56"/>
  <c r="AK175" i="32"/>
  <c r="N175" i="32"/>
  <c r="Z84" i="56"/>
  <c r="AZ30" i="58"/>
  <c r="O176" i="56"/>
  <c r="AG176" i="56"/>
  <c r="S176" i="56"/>
  <c r="T176" i="56"/>
  <c r="N176" i="56"/>
  <c r="AT204" i="58"/>
  <c r="AN204" i="53"/>
  <c r="AN197" i="53" s="1"/>
  <c r="Y213" i="56"/>
  <c r="Y212" i="56" s="1"/>
  <c r="O197" i="32"/>
  <c r="AR175" i="45"/>
  <c r="AA175" i="45"/>
  <c r="BD175" i="45"/>
  <c r="O175" i="45"/>
  <c r="AO175" i="45"/>
  <c r="L175" i="45"/>
  <c r="J175" i="44"/>
  <c r="AF175" i="44"/>
  <c r="AV175" i="44"/>
  <c r="AB175" i="44"/>
  <c r="BD175" i="44"/>
  <c r="BB175" i="44"/>
  <c r="AP185" i="57"/>
  <c r="AP184" i="57" s="1"/>
  <c r="Q185" i="44"/>
  <c r="Q184" i="44" s="1"/>
  <c r="AX197" i="32"/>
  <c r="H197" i="53"/>
  <c r="AD97" i="75"/>
  <c r="AR105" i="56"/>
  <c r="U53" i="44"/>
  <c r="AN24" i="53"/>
  <c r="BA24" i="45"/>
  <c r="T136" i="75"/>
  <c r="AI154" i="44"/>
  <c r="AL17" i="44"/>
  <c r="M155" i="75"/>
  <c r="K154" i="75"/>
  <c r="J154" i="75"/>
  <c r="AU137" i="56"/>
  <c r="AR136" i="56"/>
  <c r="BA30" i="56"/>
  <c r="BG33" i="53"/>
  <c r="BD30" i="53"/>
  <c r="Q33" i="44"/>
  <c r="N30" i="44"/>
  <c r="S154" i="53"/>
  <c r="Q155" i="53"/>
  <c r="N154" i="53"/>
  <c r="AF154" i="53"/>
  <c r="Q33" i="53"/>
  <c r="N30" i="53"/>
  <c r="X136" i="56"/>
  <c r="Y137" i="56"/>
  <c r="AI142" i="44"/>
  <c r="J142" i="53"/>
  <c r="AN49" i="32"/>
  <c r="AP53" i="32"/>
  <c r="AH53" i="32"/>
  <c r="AE49" i="32"/>
  <c r="T49" i="32"/>
  <c r="U53" i="32"/>
  <c r="AV49" i="32"/>
  <c r="AY53" i="32"/>
  <c r="AR49" i="45"/>
  <c r="AU51" i="45"/>
  <c r="AM49" i="45"/>
  <c r="AP51" i="45"/>
  <c r="U309" i="75"/>
  <c r="AK117" i="56"/>
  <c r="AL118" i="56"/>
  <c r="AB175" i="56"/>
  <c r="K175" i="56"/>
  <c r="BD175" i="56"/>
  <c r="AR175" i="56"/>
  <c r="AM175" i="56"/>
  <c r="X175" i="56"/>
  <c r="R175" i="56"/>
  <c r="S175" i="56"/>
  <c r="AS175" i="56"/>
  <c r="AV175" i="56"/>
  <c r="BD205" i="75"/>
  <c r="AP137" i="44"/>
  <c r="AM136" i="44"/>
  <c r="AP35" i="53"/>
  <c r="AN30" i="53"/>
  <c r="AF212" i="58"/>
  <c r="AH213" i="58"/>
  <c r="AH212" i="58" s="1"/>
  <c r="BB175" i="56"/>
  <c r="AC175" i="32"/>
  <c r="P176" i="56"/>
  <c r="AE176" i="56"/>
  <c r="AU110" i="45"/>
  <c r="L205" i="75"/>
  <c r="BB24" i="53"/>
  <c r="BC26" i="53"/>
  <c r="BG35" i="32"/>
  <c r="BF30" i="32"/>
  <c r="U35" i="32"/>
  <c r="S30" i="32"/>
  <c r="AK30" i="44"/>
  <c r="AL35" i="44"/>
  <c r="M150" i="56"/>
  <c r="J148" i="56"/>
  <c r="Q53" i="44"/>
  <c r="AU238" i="75"/>
  <c r="AR236" i="75"/>
  <c r="AT154" i="56"/>
  <c r="BB212" i="45"/>
  <c r="BC213" i="45"/>
  <c r="BC212" i="45" s="1"/>
  <c r="N49" i="44"/>
  <c r="Q51" i="44"/>
  <c r="Y51" i="44"/>
  <c r="V49" i="44"/>
  <c r="M165" i="58"/>
  <c r="J160" i="58"/>
  <c r="AL157" i="75"/>
  <c r="AI154" i="75"/>
  <c r="AF175" i="56"/>
  <c r="AW175" i="56"/>
  <c r="W175" i="32"/>
  <c r="AF175" i="32"/>
  <c r="H197" i="56"/>
  <c r="S197" i="32"/>
  <c r="Z116" i="32"/>
  <c r="AX30" i="58"/>
  <c r="N160" i="58"/>
  <c r="AF176" i="56"/>
  <c r="V176" i="56"/>
  <c r="AJ176" i="56"/>
  <c r="BA176" i="56"/>
  <c r="BC185" i="56"/>
  <c r="BC184" i="56" s="1"/>
  <c r="BE204" i="58"/>
  <c r="BE197" i="58" s="1"/>
  <c r="AA212" i="56"/>
  <c r="BH162" i="45"/>
  <c r="X142" i="58"/>
  <c r="AX142" i="57"/>
  <c r="S154" i="75"/>
  <c r="W142" i="32"/>
  <c r="AY146" i="32"/>
  <c r="AM142" i="32"/>
  <c r="Y31" i="44"/>
  <c r="AL34" i="57"/>
  <c r="AX136" i="44"/>
  <c r="BG143" i="45"/>
  <c r="AU213" i="56"/>
  <c r="AU212" i="56" s="1"/>
  <c r="AC30" i="75"/>
  <c r="BC17" i="45"/>
  <c r="Y17" i="45"/>
  <c r="BG16" i="44"/>
  <c r="AO142" i="44"/>
  <c r="AY145" i="44"/>
  <c r="AV142" i="44"/>
  <c r="AW212" i="58"/>
  <c r="AY213" i="58"/>
  <c r="AY212" i="58" s="1"/>
  <c r="AM212" i="58"/>
  <c r="AP213" i="58"/>
  <c r="AP212" i="58" s="1"/>
  <c r="AJ212" i="58"/>
  <c r="AL213" i="58"/>
  <c r="AL212" i="58" s="1"/>
  <c r="AD27" i="45"/>
  <c r="L148" i="53"/>
  <c r="M150" i="53"/>
  <c r="BG150" i="53"/>
  <c r="AO142" i="56"/>
  <c r="AW142" i="56"/>
  <c r="AG142" i="56"/>
  <c r="BE142" i="56"/>
  <c r="AZ142" i="56"/>
  <c r="AY147" i="75"/>
  <c r="BE30" i="44"/>
  <c r="AG30" i="44"/>
  <c r="BG146" i="75"/>
  <c r="BE142" i="75"/>
  <c r="AJ142" i="75"/>
  <c r="AN142" i="75"/>
  <c r="AD106" i="53"/>
  <c r="S142" i="44"/>
  <c r="Y99" i="58"/>
  <c r="X98" i="58"/>
  <c r="AU99" i="58"/>
  <c r="AT98" i="58"/>
  <c r="BG99" i="44"/>
  <c r="BE98" i="44"/>
  <c r="M99" i="44"/>
  <c r="K98" i="44"/>
  <c r="AH99" i="57"/>
  <c r="M51" i="44"/>
  <c r="J49" i="44"/>
  <c r="AD165" i="58"/>
  <c r="AY165" i="58"/>
  <c r="BG165" i="58"/>
  <c r="AU29" i="75"/>
  <c r="Q29" i="75"/>
  <c r="BC16" i="75"/>
  <c r="U157" i="75"/>
  <c r="H197" i="57"/>
  <c r="V98" i="44"/>
  <c r="BH130" i="45"/>
  <c r="Z141" i="53"/>
  <c r="Z162" i="44"/>
  <c r="AV160" i="58"/>
  <c r="BH138" i="53"/>
  <c r="BA176" i="58"/>
  <c r="AR176" i="58"/>
  <c r="R176" i="58"/>
  <c r="S176" i="58"/>
  <c r="AV176" i="58"/>
  <c r="O176" i="58"/>
  <c r="AI176" i="58"/>
  <c r="AO176" i="58"/>
  <c r="AZ176" i="58"/>
  <c r="BC176" i="58" s="1"/>
  <c r="AQ119" i="56"/>
  <c r="H197" i="45"/>
  <c r="AP213" i="45"/>
  <c r="AP212" i="45" s="1"/>
  <c r="BA204" i="53"/>
  <c r="BA197" i="53" s="1"/>
  <c r="AY206" i="57"/>
  <c r="AD185" i="44"/>
  <c r="AD184" i="44" s="1"/>
  <c r="AN105" i="75"/>
  <c r="BG108" i="57"/>
  <c r="AU108" i="44"/>
  <c r="U108" i="44"/>
  <c r="M108" i="44"/>
  <c r="BG45" i="45"/>
  <c r="P105" i="56"/>
  <c r="AK105" i="56"/>
  <c r="BC25" i="58"/>
  <c r="AZ24" i="58"/>
  <c r="AW24" i="58"/>
  <c r="K24" i="58"/>
  <c r="BE24" i="58"/>
  <c r="V24" i="58"/>
  <c r="AS24" i="58"/>
  <c r="AK24" i="58"/>
  <c r="S24" i="58"/>
  <c r="M25" i="56"/>
  <c r="S24" i="56"/>
  <c r="AI136" i="58"/>
  <c r="AQ189" i="53"/>
  <c r="K24" i="75"/>
  <c r="AX24" i="75"/>
  <c r="AW24" i="75"/>
  <c r="O24" i="75"/>
  <c r="W24" i="75"/>
  <c r="T24" i="75"/>
  <c r="AB24" i="53"/>
  <c r="AR24" i="53"/>
  <c r="O24" i="53"/>
  <c r="AF24" i="53"/>
  <c r="AA24" i="53"/>
  <c r="AX24" i="45"/>
  <c r="BE24" i="45"/>
  <c r="Y306" i="75"/>
  <c r="L24" i="57"/>
  <c r="S24" i="57"/>
  <c r="AG24" i="57"/>
  <c r="BB24" i="57"/>
  <c r="AT154" i="32"/>
  <c r="BA142" i="58"/>
  <c r="AN142" i="58"/>
  <c r="AU185" i="57"/>
  <c r="AU184" i="57" s="1"/>
  <c r="AA236" i="75"/>
  <c r="Q157" i="56"/>
  <c r="AJ154" i="53"/>
  <c r="AL157" i="53"/>
  <c r="AU157" i="53"/>
  <c r="AR154" i="53"/>
  <c r="L154" i="56"/>
  <c r="AB154" i="56"/>
  <c r="S154" i="56"/>
  <c r="BA154" i="56"/>
  <c r="AS154" i="56"/>
  <c r="U27" i="75"/>
  <c r="M29" i="53"/>
  <c r="L142" i="44"/>
  <c r="AF142" i="44"/>
  <c r="U147" i="45"/>
  <c r="Q147" i="45"/>
  <c r="AL27" i="45"/>
  <c r="AH106" i="32"/>
  <c r="AN30" i="44"/>
  <c r="AW30" i="75"/>
  <c r="J30" i="75"/>
  <c r="AX154" i="57"/>
  <c r="L154" i="45"/>
  <c r="BG29" i="56"/>
  <c r="T24" i="56"/>
  <c r="Q29" i="57"/>
  <c r="M29" i="57"/>
  <c r="AO142" i="32"/>
  <c r="BE142" i="32"/>
  <c r="L142" i="32"/>
  <c r="V142" i="75"/>
  <c r="BF142" i="75"/>
  <c r="AB142" i="75"/>
  <c r="AX142" i="75"/>
  <c r="U29" i="57"/>
  <c r="AX136" i="56"/>
  <c r="AY137" i="56"/>
  <c r="Q138" i="45"/>
  <c r="AP99" i="58"/>
  <c r="AN98" i="58"/>
  <c r="AU165" i="57"/>
  <c r="AL165" i="57"/>
  <c r="AY165" i="57"/>
  <c r="Q99" i="45"/>
  <c r="AU99" i="45"/>
  <c r="M99" i="45"/>
  <c r="BG99" i="45"/>
  <c r="AU99" i="57"/>
  <c r="AL99" i="57"/>
  <c r="BC99" i="57"/>
  <c r="AY29" i="32"/>
  <c r="V24" i="45"/>
  <c r="Y26" i="45"/>
  <c r="U17" i="57"/>
  <c r="AU29" i="32"/>
  <c r="AI49" i="44"/>
  <c r="AL53" i="44"/>
  <c r="AU17" i="53"/>
  <c r="AQ33" i="56"/>
  <c r="V98" i="45"/>
  <c r="BH119" i="56"/>
  <c r="AB117" i="56"/>
  <c r="U33" i="58"/>
  <c r="Z138" i="53"/>
  <c r="V98" i="57"/>
  <c r="AX176" i="58"/>
  <c r="BE176" i="58"/>
  <c r="P176" i="58"/>
  <c r="J176" i="58"/>
  <c r="W176" i="58"/>
  <c r="AB176" i="58"/>
  <c r="AK176" i="58"/>
  <c r="T176" i="58"/>
  <c r="AF204" i="58"/>
  <c r="AJ204" i="32"/>
  <c r="AJ197" i="32" s="1"/>
  <c r="O204" i="53"/>
  <c r="BF204" i="53"/>
  <c r="BF197" i="53" s="1"/>
  <c r="AC204" i="53"/>
  <c r="AU206" i="57"/>
  <c r="M213" i="58"/>
  <c r="M212" i="58" s="1"/>
  <c r="U213" i="58"/>
  <c r="U212" i="58" s="1"/>
  <c r="AQ352" i="75"/>
  <c r="T105" i="53"/>
  <c r="AW105" i="53"/>
  <c r="AD110" i="53"/>
  <c r="AL110" i="53"/>
  <c r="AP110" i="53"/>
  <c r="AP110" i="44"/>
  <c r="AD46" i="45"/>
  <c r="AX12" i="75"/>
  <c r="AL200" i="75"/>
  <c r="AP110" i="56"/>
  <c r="AA160" i="58"/>
  <c r="P24" i="53"/>
  <c r="AF136" i="45"/>
  <c r="H136" i="24"/>
  <c r="R136" i="24" s="1"/>
  <c r="AF205" i="75"/>
  <c r="M306" i="75"/>
  <c r="BH188" i="44"/>
  <c r="AL16" i="45"/>
  <c r="Y17" i="44"/>
  <c r="AX24" i="56"/>
  <c r="AG24" i="56"/>
  <c r="AT24" i="56"/>
  <c r="AP28" i="75"/>
  <c r="BG28" i="53"/>
  <c r="AF24" i="57"/>
  <c r="AX154" i="58"/>
  <c r="AG154" i="32"/>
  <c r="BB136" i="56"/>
  <c r="AN142" i="53"/>
  <c r="T142" i="58"/>
  <c r="AE142" i="58"/>
  <c r="AC142" i="45"/>
  <c r="P142" i="45"/>
  <c r="BA142" i="57"/>
  <c r="AJ142" i="57"/>
  <c r="AF142" i="57"/>
  <c r="AU99" i="56"/>
  <c r="AL99" i="56"/>
  <c r="AI98" i="56"/>
  <c r="M143" i="45"/>
  <c r="BG138" i="75"/>
  <c r="W136" i="75"/>
  <c r="AB30" i="75"/>
  <c r="AP32" i="75"/>
  <c r="BB142" i="32"/>
  <c r="AG142" i="32"/>
  <c r="S142" i="75"/>
  <c r="BA142" i="75"/>
  <c r="AL99" i="53"/>
  <c r="Q99" i="53"/>
  <c r="Y99" i="53"/>
  <c r="Y53" i="44"/>
  <c r="W49" i="44"/>
  <c r="AG316" i="75"/>
  <c r="AH321" i="75"/>
  <c r="M97" i="75"/>
  <c r="K49" i="32"/>
  <c r="M53" i="32"/>
  <c r="AJ49" i="32"/>
  <c r="AL53" i="32"/>
  <c r="BG159" i="56"/>
  <c r="AY159" i="56"/>
  <c r="AU29" i="58"/>
  <c r="Q143" i="32"/>
  <c r="T205" i="75"/>
  <c r="AA24" i="45"/>
  <c r="Y157" i="75"/>
  <c r="L30" i="53"/>
  <c r="AA98" i="53"/>
  <c r="AV105" i="32"/>
  <c r="AA105" i="58"/>
  <c r="U39" i="57"/>
  <c r="AG105" i="53"/>
  <c r="X105" i="53"/>
  <c r="AY45" i="57"/>
  <c r="AX236" i="75"/>
  <c r="AT236" i="75"/>
  <c r="BA236" i="75"/>
  <c r="AD46" i="56"/>
  <c r="H229" i="75"/>
  <c r="BA12" i="75"/>
  <c r="AW12" i="75"/>
  <c r="AD45" i="44"/>
  <c r="AY45" i="44"/>
  <c r="AQ282" i="75"/>
  <c r="AX12" i="57"/>
  <c r="P12" i="57"/>
  <c r="AL110" i="56"/>
  <c r="AL110" i="75"/>
  <c r="M110" i="32"/>
  <c r="Q110" i="32"/>
  <c r="M14" i="57"/>
  <c r="BD24" i="32"/>
  <c r="R24" i="32"/>
  <c r="AV24" i="32"/>
  <c r="V24" i="32"/>
  <c r="M25" i="44"/>
  <c r="AZ24" i="44"/>
  <c r="AF24" i="44"/>
  <c r="AB24" i="44"/>
  <c r="AK24" i="44"/>
  <c r="P24" i="44"/>
  <c r="BB211" i="75"/>
  <c r="N211" i="75"/>
  <c r="T211" i="75"/>
  <c r="BE211" i="75"/>
  <c r="Q25" i="58"/>
  <c r="AG24" i="58"/>
  <c r="BF24" i="58"/>
  <c r="X24" i="58"/>
  <c r="X24" i="56"/>
  <c r="AC24" i="56"/>
  <c r="BA24" i="56"/>
  <c r="P136" i="44"/>
  <c r="AG136" i="58"/>
  <c r="AJ136" i="58"/>
  <c r="BF136" i="58"/>
  <c r="AS136" i="58"/>
  <c r="BE205" i="75"/>
  <c r="V205" i="75"/>
  <c r="AX205" i="75"/>
  <c r="AQ196" i="32"/>
  <c r="BA24" i="75"/>
  <c r="AC24" i="75"/>
  <c r="BD24" i="53"/>
  <c r="S24" i="53"/>
  <c r="AN24" i="45"/>
  <c r="W24" i="45"/>
  <c r="S24" i="45"/>
  <c r="J24" i="45"/>
  <c r="O24" i="45"/>
  <c r="AQ189" i="57"/>
  <c r="AB136" i="75"/>
  <c r="U140" i="75"/>
  <c r="X136" i="75"/>
  <c r="U203" i="75"/>
  <c r="AY203" i="75"/>
  <c r="P136" i="45"/>
  <c r="AX304" i="75"/>
  <c r="AL206" i="75"/>
  <c r="AL216" i="75"/>
  <c r="Q28" i="53"/>
  <c r="P30" i="44"/>
  <c r="M35" i="58"/>
  <c r="AD35" i="58"/>
  <c r="Y35" i="58"/>
  <c r="AL35" i="32"/>
  <c r="AX30" i="44"/>
  <c r="P30" i="58"/>
  <c r="AT30" i="58"/>
  <c r="BC35" i="32"/>
  <c r="AU35" i="32"/>
  <c r="W154" i="32"/>
  <c r="AD157" i="32"/>
  <c r="BC194" i="75"/>
  <c r="BB154" i="58"/>
  <c r="AB154" i="32"/>
  <c r="AO154" i="32"/>
  <c r="P154" i="32"/>
  <c r="BA154" i="32"/>
  <c r="X154" i="57"/>
  <c r="AS154" i="57"/>
  <c r="AD27" i="32"/>
  <c r="AP27" i="58"/>
  <c r="AD27" i="58"/>
  <c r="Q235" i="75"/>
  <c r="U146" i="53"/>
  <c r="AB142" i="53"/>
  <c r="BB142" i="53"/>
  <c r="AG142" i="53"/>
  <c r="AU146" i="57"/>
  <c r="O142" i="58"/>
  <c r="AS142" i="58"/>
  <c r="AG142" i="58"/>
  <c r="AI142" i="58"/>
  <c r="AX142" i="45"/>
  <c r="U145" i="57"/>
  <c r="BF142" i="57"/>
  <c r="BE142" i="57"/>
  <c r="AU147" i="58"/>
  <c r="M147" i="58"/>
  <c r="AY147" i="56"/>
  <c r="O154" i="58"/>
  <c r="AL75" i="75"/>
  <c r="S154" i="45"/>
  <c r="AN154" i="75"/>
  <c r="AH155" i="75"/>
  <c r="P154" i="75"/>
  <c r="AH27" i="53"/>
  <c r="O30" i="75"/>
  <c r="BA30" i="75"/>
  <c r="AP33" i="75"/>
  <c r="AT30" i="75"/>
  <c r="AD33" i="75"/>
  <c r="BC33" i="75"/>
  <c r="AN30" i="75"/>
  <c r="AC136" i="58"/>
  <c r="M138" i="58"/>
  <c r="BA136" i="58"/>
  <c r="AW136" i="58"/>
  <c r="AX142" i="58"/>
  <c r="AF142" i="58"/>
  <c r="BF142" i="58"/>
  <c r="AL146" i="32"/>
  <c r="BA142" i="32"/>
  <c r="P142" i="32"/>
  <c r="X142" i="32"/>
  <c r="O142" i="32"/>
  <c r="S142" i="56"/>
  <c r="AR142" i="56"/>
  <c r="BA142" i="56"/>
  <c r="AD145" i="56"/>
  <c r="AF142" i="56"/>
  <c r="Y147" i="32"/>
  <c r="AY305" i="75"/>
  <c r="X304" i="75"/>
  <c r="AH305" i="75"/>
  <c r="AK304" i="75"/>
  <c r="AH99" i="56"/>
  <c r="BG99" i="56"/>
  <c r="AD99" i="56"/>
  <c r="Q185" i="57"/>
  <c r="Q184" i="57" s="1"/>
  <c r="Z189" i="53"/>
  <c r="AU157" i="56"/>
  <c r="AU155" i="44"/>
  <c r="S30" i="44"/>
  <c r="AK142" i="45"/>
  <c r="Q138" i="75"/>
  <c r="AH146" i="44"/>
  <c r="AH213" i="56"/>
  <c r="AH212" i="56" s="1"/>
  <c r="BG85" i="44"/>
  <c r="M85" i="44"/>
  <c r="AU33" i="53"/>
  <c r="AL33" i="53"/>
  <c r="Y85" i="57"/>
  <c r="BG85" i="57"/>
  <c r="BA30" i="44"/>
  <c r="AO30" i="57"/>
  <c r="AK30" i="75"/>
  <c r="K30" i="75"/>
  <c r="AW154" i="57"/>
  <c r="BA154" i="57"/>
  <c r="AP157" i="57"/>
  <c r="W154" i="57"/>
  <c r="S154" i="57"/>
  <c r="U157" i="45"/>
  <c r="AT154" i="45"/>
  <c r="BA154" i="45"/>
  <c r="AF154" i="45"/>
  <c r="AA24" i="56"/>
  <c r="Y29" i="56"/>
  <c r="BC29" i="57"/>
  <c r="AD29" i="57"/>
  <c r="AL150" i="53"/>
  <c r="Y237" i="75"/>
  <c r="AO154" i="53"/>
  <c r="M189" i="75"/>
  <c r="AU189" i="75"/>
  <c r="AP145" i="75"/>
  <c r="M147" i="75"/>
  <c r="AO142" i="75"/>
  <c r="M175" i="75"/>
  <c r="U143" i="45"/>
  <c r="U85" i="57"/>
  <c r="AW30" i="44"/>
  <c r="BC31" i="44"/>
  <c r="AA30" i="57"/>
  <c r="Q34" i="57"/>
  <c r="M34" i="57"/>
  <c r="BC146" i="75"/>
  <c r="AC142" i="75"/>
  <c r="M106" i="53"/>
  <c r="AP106" i="53"/>
  <c r="M145" i="44"/>
  <c r="BC16" i="32"/>
  <c r="AY16" i="32"/>
  <c r="AP99" i="53"/>
  <c r="U138" i="45"/>
  <c r="AP165" i="57"/>
  <c r="Q165" i="57"/>
  <c r="U165" i="57"/>
  <c r="BG165" i="57"/>
  <c r="AH99" i="45"/>
  <c r="BC99" i="45"/>
  <c r="U99" i="44"/>
  <c r="BG99" i="57"/>
  <c r="F335" i="75"/>
  <c r="H335" i="75" s="1"/>
  <c r="G43" i="17"/>
  <c r="I43" i="17" s="1"/>
  <c r="J43" i="17" s="1"/>
  <c r="F180" i="24"/>
  <c r="H180" i="24" s="1"/>
  <c r="F179" i="56"/>
  <c r="H179" i="56" s="1"/>
  <c r="F179" i="44"/>
  <c r="H179" i="44" s="1"/>
  <c r="F179" i="53"/>
  <c r="H179" i="53" s="1"/>
  <c r="X49" i="44"/>
  <c r="AH165" i="58"/>
  <c r="AU159" i="56"/>
  <c r="AY330" i="75"/>
  <c r="AY334" i="75"/>
  <c r="AH48" i="75"/>
  <c r="Q48" i="75"/>
  <c r="Y48" i="53"/>
  <c r="BG48" i="53"/>
  <c r="AL48" i="53"/>
  <c r="U48" i="53"/>
  <c r="AH48" i="53"/>
  <c r="AP48" i="58"/>
  <c r="BG48" i="58"/>
  <c r="AD48" i="58"/>
  <c r="H104" i="75"/>
  <c r="W105" i="75"/>
  <c r="X105" i="75"/>
  <c r="AG105" i="75"/>
  <c r="T236" i="75"/>
  <c r="AK236" i="75"/>
  <c r="AW236" i="75"/>
  <c r="AX43" i="53"/>
  <c r="BE43" i="53"/>
  <c r="P43" i="53"/>
  <c r="BA43" i="53"/>
  <c r="L43" i="53"/>
  <c r="AY46" i="45"/>
  <c r="AP46" i="56"/>
  <c r="AW230" i="75"/>
  <c r="X230" i="75"/>
  <c r="AS12" i="32"/>
  <c r="BH307" i="75"/>
  <c r="U46" i="75"/>
  <c r="AD46" i="44"/>
  <c r="Q46" i="44"/>
  <c r="Y46" i="44"/>
  <c r="AU47" i="56"/>
  <c r="BE12" i="75"/>
  <c r="L12" i="75"/>
  <c r="O12" i="75"/>
  <c r="S12" i="75"/>
  <c r="AN12" i="56"/>
  <c r="AO12" i="45"/>
  <c r="H11" i="58"/>
  <c r="Y41" i="58"/>
  <c r="T12" i="57"/>
  <c r="AY14" i="75"/>
  <c r="T24" i="32"/>
  <c r="Z196" i="57"/>
  <c r="BH193" i="58"/>
  <c r="AH213" i="75"/>
  <c r="BB24" i="58"/>
  <c r="P24" i="58"/>
  <c r="X205" i="75"/>
  <c r="AL208" i="75"/>
  <c r="BA205" i="75"/>
  <c r="Z196" i="32"/>
  <c r="AZ24" i="75"/>
  <c r="AE24" i="75"/>
  <c r="J24" i="53"/>
  <c r="BA24" i="53"/>
  <c r="BF24" i="45"/>
  <c r="BB24" i="45"/>
  <c r="K136" i="75"/>
  <c r="AF136" i="75"/>
  <c r="BB136" i="75"/>
  <c r="P304" i="75"/>
  <c r="BG306" i="75"/>
  <c r="Q27" i="56"/>
  <c r="AF24" i="56"/>
  <c r="BC27" i="56"/>
  <c r="AJ24" i="75"/>
  <c r="AZ24" i="53"/>
  <c r="AJ24" i="53"/>
  <c r="AY28" i="58"/>
  <c r="Y28" i="58"/>
  <c r="AH28" i="58"/>
  <c r="AU28" i="58"/>
  <c r="U28" i="58"/>
  <c r="AD28" i="58"/>
  <c r="AU28" i="45"/>
  <c r="AP28" i="45"/>
  <c r="Q28" i="45"/>
  <c r="AY26" i="53"/>
  <c r="AD28" i="57"/>
  <c r="P24" i="57"/>
  <c r="U28" i="57"/>
  <c r="AU28" i="57"/>
  <c r="BA186" i="75"/>
  <c r="K154" i="58"/>
  <c r="X154" i="32"/>
  <c r="AX154" i="32"/>
  <c r="U27" i="58"/>
  <c r="M27" i="58"/>
  <c r="AD145" i="58"/>
  <c r="Q145" i="45"/>
  <c r="K142" i="45"/>
  <c r="AN154" i="45"/>
  <c r="O154" i="45"/>
  <c r="BB154" i="75"/>
  <c r="AJ154" i="75"/>
  <c r="AB154" i="75"/>
  <c r="BG34" i="75"/>
  <c r="U33" i="75"/>
  <c r="M33" i="75"/>
  <c r="AB136" i="58"/>
  <c r="AH138" i="58"/>
  <c r="U146" i="32"/>
  <c r="BF142" i="32"/>
  <c r="AC142" i="32"/>
  <c r="AC142" i="56"/>
  <c r="P142" i="56"/>
  <c r="AX142" i="56"/>
  <c r="T142" i="56"/>
  <c r="S142" i="32"/>
  <c r="AB304" i="75"/>
  <c r="K304" i="75"/>
  <c r="Q99" i="56"/>
  <c r="BG240" i="75"/>
  <c r="AG154" i="44"/>
  <c r="AC154" i="44"/>
  <c r="AP157" i="44"/>
  <c r="AW154" i="44"/>
  <c r="AP238" i="75"/>
  <c r="Y238" i="75"/>
  <c r="AE236" i="75"/>
  <c r="P154" i="56"/>
  <c r="AN154" i="56"/>
  <c r="O154" i="56"/>
  <c r="W154" i="56"/>
  <c r="AO154" i="44"/>
  <c r="X154" i="44"/>
  <c r="BH189" i="45"/>
  <c r="Y27" i="75"/>
  <c r="AU27" i="75"/>
  <c r="AY27" i="75"/>
  <c r="AP27" i="75"/>
  <c r="AP29" i="53"/>
  <c r="M29" i="56"/>
  <c r="AL106" i="32"/>
  <c r="M137" i="56"/>
  <c r="U137" i="56"/>
  <c r="AU137" i="44"/>
  <c r="S136" i="44"/>
  <c r="M137" i="44"/>
  <c r="J142" i="45"/>
  <c r="AD143" i="45"/>
  <c r="AY97" i="75"/>
  <c r="H73" i="75"/>
  <c r="AT136" i="75"/>
  <c r="AH138" i="75"/>
  <c r="BC138" i="75"/>
  <c r="AP146" i="44"/>
  <c r="BC146" i="44"/>
  <c r="AW142" i="44"/>
  <c r="Y146" i="44"/>
  <c r="AT142" i="44"/>
  <c r="AN142" i="44"/>
  <c r="AS142" i="45"/>
  <c r="M146" i="45"/>
  <c r="T142" i="45"/>
  <c r="Q146" i="45"/>
  <c r="M213" i="56"/>
  <c r="M212" i="56" s="1"/>
  <c r="AP213" i="56"/>
  <c r="AP212" i="56" s="1"/>
  <c r="AP29" i="57"/>
  <c r="AD106" i="32"/>
  <c r="AP106" i="32"/>
  <c r="BG32" i="75"/>
  <c r="AU237" i="75"/>
  <c r="AW142" i="75"/>
  <c r="AH147" i="75"/>
  <c r="U147" i="75"/>
  <c r="BG147" i="75"/>
  <c r="BC147" i="75"/>
  <c r="BG147" i="53"/>
  <c r="O142" i="53"/>
  <c r="BE142" i="53"/>
  <c r="M99" i="75"/>
  <c r="AH99" i="75"/>
  <c r="AU99" i="75"/>
  <c r="AL29" i="57"/>
  <c r="AL29" i="56"/>
  <c r="AH143" i="45"/>
  <c r="AD85" i="44"/>
  <c r="AH31" i="56"/>
  <c r="Y33" i="53"/>
  <c r="AT30" i="44"/>
  <c r="AK30" i="57"/>
  <c r="Y150" i="75"/>
  <c r="AP137" i="56"/>
  <c r="W142" i="44"/>
  <c r="AJ142" i="44"/>
  <c r="AG142" i="44"/>
  <c r="L142" i="53"/>
  <c r="AK142" i="53"/>
  <c r="S142" i="53"/>
  <c r="BF142" i="53"/>
  <c r="BG99" i="53"/>
  <c r="BC99" i="53"/>
  <c r="M99" i="53"/>
  <c r="AU99" i="53"/>
  <c r="AH99" i="53"/>
  <c r="M165" i="57"/>
  <c r="BC165" i="57"/>
  <c r="AD165" i="57"/>
  <c r="AY99" i="45"/>
  <c r="U99" i="45"/>
  <c r="AL99" i="45"/>
  <c r="AP99" i="45"/>
  <c r="M27" i="53"/>
  <c r="AY99" i="57"/>
  <c r="AD99" i="57"/>
  <c r="U99" i="57"/>
  <c r="Q99" i="57"/>
  <c r="M99" i="57"/>
  <c r="AD51" i="44"/>
  <c r="AE49" i="44"/>
  <c r="AL165" i="58"/>
  <c r="U165" i="58"/>
  <c r="Y165" i="58"/>
  <c r="BG17" i="53"/>
  <c r="BC157" i="56"/>
  <c r="BA154" i="58"/>
  <c r="BC157" i="58"/>
  <c r="Y75" i="75"/>
  <c r="V74" i="75"/>
  <c r="BC75" i="75"/>
  <c r="AZ74" i="75"/>
  <c r="AH155" i="45"/>
  <c r="AE154" i="45"/>
  <c r="AD155" i="45"/>
  <c r="AA154" i="45"/>
  <c r="Y155" i="45"/>
  <c r="V154" i="45"/>
  <c r="Q138" i="58"/>
  <c r="AH146" i="32"/>
  <c r="AE142" i="32"/>
  <c r="AL145" i="56"/>
  <c r="AI142" i="56"/>
  <c r="U145" i="56"/>
  <c r="R142" i="56"/>
  <c r="AU147" i="32"/>
  <c r="AW142" i="45"/>
  <c r="AY143" i="45"/>
  <c r="Q143" i="45"/>
  <c r="N142" i="45"/>
  <c r="AD146" i="45"/>
  <c r="AF30" i="75"/>
  <c r="AJ30" i="75"/>
  <c r="T30" i="75"/>
  <c r="BB30" i="75"/>
  <c r="AY157" i="57"/>
  <c r="Q32" i="75"/>
  <c r="N30" i="75"/>
  <c r="BG145" i="75"/>
  <c r="BD142" i="75"/>
  <c r="AH145" i="75"/>
  <c r="AE142" i="75"/>
  <c r="AZ30" i="75"/>
  <c r="BB175" i="45"/>
  <c r="AX175" i="45"/>
  <c r="R175" i="45"/>
  <c r="V175" i="45"/>
  <c r="S175" i="44"/>
  <c r="AR175" i="44"/>
  <c r="AC175" i="44"/>
  <c r="AZ175" i="44"/>
  <c r="AQ114" i="44"/>
  <c r="O30" i="57"/>
  <c r="BH116" i="32"/>
  <c r="AG30" i="56"/>
  <c r="BH88" i="32"/>
  <c r="BH114" i="45"/>
  <c r="AB80" i="44"/>
  <c r="S176" i="45"/>
  <c r="W176" i="45"/>
  <c r="AC176" i="45"/>
  <c r="AW176" i="45"/>
  <c r="AY185" i="44"/>
  <c r="AY184" i="44" s="1"/>
  <c r="W310" i="75"/>
  <c r="P310" i="75"/>
  <c r="AO105" i="53"/>
  <c r="AE154" i="75"/>
  <c r="V211" i="75"/>
  <c r="O136" i="58"/>
  <c r="AY233" i="75"/>
  <c r="Y25" i="75"/>
  <c r="AK24" i="75"/>
  <c r="X24" i="75"/>
  <c r="R24" i="53"/>
  <c r="Q312" i="75"/>
  <c r="AJ304" i="75"/>
  <c r="AP27" i="56"/>
  <c r="BG28" i="75"/>
  <c r="AC24" i="53"/>
  <c r="BG187" i="75"/>
  <c r="BD186" i="75"/>
  <c r="AZ186" i="75"/>
  <c r="BC187" i="75"/>
  <c r="AP187" i="75"/>
  <c r="AM186" i="75"/>
  <c r="AH194" i="75"/>
  <c r="AE192" i="75"/>
  <c r="AY194" i="75"/>
  <c r="AV192" i="75"/>
  <c r="AW154" i="32"/>
  <c r="AP155" i="32"/>
  <c r="AM154" i="32"/>
  <c r="Y155" i="32"/>
  <c r="V154" i="32"/>
  <c r="AJ154" i="57"/>
  <c r="AL150" i="56"/>
  <c r="Y146" i="53"/>
  <c r="V142" i="53"/>
  <c r="AH146" i="57"/>
  <c r="BB142" i="57"/>
  <c r="BG75" i="75"/>
  <c r="BD74" i="75"/>
  <c r="AH75" i="75"/>
  <c r="AL155" i="45"/>
  <c r="AI154" i="45"/>
  <c r="N154" i="45"/>
  <c r="Q155" i="45"/>
  <c r="AU155" i="45"/>
  <c r="AR154" i="45"/>
  <c r="BC155" i="75"/>
  <c r="AZ154" i="75"/>
  <c r="AP27" i="53"/>
  <c r="AO24" i="53"/>
  <c r="Q34" i="75"/>
  <c r="BC146" i="58"/>
  <c r="AZ142" i="58"/>
  <c r="U146" i="58"/>
  <c r="O142" i="56"/>
  <c r="X142" i="56"/>
  <c r="AT142" i="56"/>
  <c r="AY99" i="56"/>
  <c r="M240" i="75"/>
  <c r="J236" i="75"/>
  <c r="AP155" i="56"/>
  <c r="AM154" i="56"/>
  <c r="AH155" i="44"/>
  <c r="AE154" i="44"/>
  <c r="BC155" i="44"/>
  <c r="AZ154" i="44"/>
  <c r="BA154" i="44"/>
  <c r="BG29" i="53"/>
  <c r="AU147" i="44"/>
  <c r="AH147" i="44"/>
  <c r="AT212" i="57"/>
  <c r="AU213" i="57"/>
  <c r="AU212" i="57" s="1"/>
  <c r="BF212" i="56"/>
  <c r="BG213" i="56"/>
  <c r="BG212" i="56" s="1"/>
  <c r="Y150" i="53"/>
  <c r="Q150" i="53"/>
  <c r="Y155" i="53"/>
  <c r="V154" i="53"/>
  <c r="U189" i="75"/>
  <c r="T142" i="32"/>
  <c r="AD145" i="75"/>
  <c r="AS142" i="75"/>
  <c r="AC142" i="44"/>
  <c r="Y145" i="44"/>
  <c r="AH145" i="44"/>
  <c r="AE142" i="44"/>
  <c r="AL145" i="53"/>
  <c r="AI142" i="53"/>
  <c r="U145" i="53"/>
  <c r="R142" i="53"/>
  <c r="S175" i="45"/>
  <c r="AK175" i="45"/>
  <c r="T175" i="45"/>
  <c r="AG175" i="45"/>
  <c r="AB175" i="45"/>
  <c r="P175" i="45"/>
  <c r="AZ175" i="45"/>
  <c r="W175" i="45"/>
  <c r="K175" i="45"/>
  <c r="V175" i="44"/>
  <c r="AK175" i="44"/>
  <c r="X175" i="44"/>
  <c r="R175" i="44"/>
  <c r="AA175" i="44"/>
  <c r="L175" i="44"/>
  <c r="AJ175" i="44"/>
  <c r="AX175" i="44"/>
  <c r="AI175" i="44"/>
  <c r="W175" i="56"/>
  <c r="N175" i="56"/>
  <c r="T175" i="56"/>
  <c r="AC175" i="56"/>
  <c r="AI175" i="56"/>
  <c r="AO175" i="56"/>
  <c r="AJ175" i="56"/>
  <c r="AT175" i="56"/>
  <c r="AZ175" i="56"/>
  <c r="K175" i="32"/>
  <c r="P175" i="32"/>
  <c r="T175" i="32"/>
  <c r="AE175" i="32"/>
  <c r="BE175" i="32"/>
  <c r="AR175" i="32"/>
  <c r="AN175" i="32"/>
  <c r="AV175" i="32"/>
  <c r="BF175" i="32"/>
  <c r="H197" i="58"/>
  <c r="BH121" i="32"/>
  <c r="Q35" i="58"/>
  <c r="Z119" i="56"/>
  <c r="AQ90" i="44"/>
  <c r="Z103" i="32"/>
  <c r="N98" i="56"/>
  <c r="AU35" i="58"/>
  <c r="AQ126" i="45"/>
  <c r="BH162" i="44"/>
  <c r="AQ91" i="57"/>
  <c r="BC31" i="56"/>
  <c r="AL31" i="56"/>
  <c r="W80" i="57"/>
  <c r="W30" i="44"/>
  <c r="Q31" i="56"/>
  <c r="AM30" i="44"/>
  <c r="BF80" i="57"/>
  <c r="AL35" i="57"/>
  <c r="AI136" i="44"/>
  <c r="BC34" i="57"/>
  <c r="Q35" i="44"/>
  <c r="BD176" i="45"/>
  <c r="AM176" i="45"/>
  <c r="BF176" i="45"/>
  <c r="AA176" i="45"/>
  <c r="X176" i="45"/>
  <c r="BA176" i="45"/>
  <c r="AE176" i="45"/>
  <c r="R176" i="45"/>
  <c r="AJ176" i="45"/>
  <c r="BC185" i="58"/>
  <c r="BC184" i="58" s="1"/>
  <c r="BG213" i="57"/>
  <c r="BG212" i="57" s="1"/>
  <c r="Q185" i="32"/>
  <c r="Q184" i="32" s="1"/>
  <c r="Q185" i="53"/>
  <c r="Q184" i="53" s="1"/>
  <c r="V142" i="44"/>
  <c r="AI142" i="57"/>
  <c r="AE142" i="57"/>
  <c r="Q341" i="75"/>
  <c r="Q340" i="75" s="1"/>
  <c r="AA142" i="56"/>
  <c r="AY341" i="75"/>
  <c r="AY340" i="75" s="1"/>
  <c r="AH341" i="75"/>
  <c r="AH340" i="75" s="1"/>
  <c r="BD142" i="56"/>
  <c r="AM142" i="44"/>
  <c r="AI142" i="45"/>
  <c r="Q97" i="75"/>
  <c r="AI192" i="75"/>
  <c r="AP328" i="75"/>
  <c r="AP336" i="75"/>
  <c r="AF105" i="75"/>
  <c r="X236" i="75"/>
  <c r="AF236" i="75"/>
  <c r="L43" i="58"/>
  <c r="AK43" i="58"/>
  <c r="AP46" i="45"/>
  <c r="Q46" i="45"/>
  <c r="AL46" i="45"/>
  <c r="M46" i="45"/>
  <c r="AH46" i="45"/>
  <c r="AL46" i="56"/>
  <c r="AG230" i="75"/>
  <c r="BA230" i="75"/>
  <c r="AB230" i="75"/>
  <c r="AP14" i="56"/>
  <c r="BC47" i="56"/>
  <c r="Q47" i="56"/>
  <c r="AD47" i="56"/>
  <c r="AX105" i="56"/>
  <c r="U14" i="57"/>
  <c r="BA105" i="56"/>
  <c r="BG40" i="58"/>
  <c r="AP40" i="53"/>
  <c r="AK24" i="32"/>
  <c r="BB24" i="32"/>
  <c r="AO211" i="75"/>
  <c r="AU25" i="58"/>
  <c r="Q25" i="56"/>
  <c r="N24" i="56"/>
  <c r="O24" i="56"/>
  <c r="AJ24" i="56"/>
  <c r="AN24" i="56"/>
  <c r="AB24" i="56"/>
  <c r="Y140" i="44"/>
  <c r="AT136" i="44"/>
  <c r="AC136" i="44"/>
  <c r="AP140" i="58"/>
  <c r="AD140" i="58"/>
  <c r="K136" i="58"/>
  <c r="BC201" i="75"/>
  <c r="BF205" i="75"/>
  <c r="AS205" i="75"/>
  <c r="Z345" i="75"/>
  <c r="AJ136" i="56"/>
  <c r="AN136" i="75"/>
  <c r="AV98" i="56"/>
  <c r="AG304" i="75"/>
  <c r="AH306" i="75"/>
  <c r="AN304" i="75"/>
  <c r="AP306" i="75"/>
  <c r="AP16" i="32"/>
  <c r="AH16" i="45"/>
  <c r="BC16" i="45"/>
  <c r="AY17" i="44"/>
  <c r="AU16" i="45"/>
  <c r="BG16" i="45"/>
  <c r="Y16" i="45"/>
  <c r="AB24" i="45"/>
  <c r="AJ24" i="57"/>
  <c r="AY35" i="44"/>
  <c r="AL157" i="32"/>
  <c r="AU157" i="32"/>
  <c r="AH157" i="32"/>
  <c r="AC186" i="75"/>
  <c r="AY187" i="75"/>
  <c r="AV186" i="75"/>
  <c r="P186" i="75"/>
  <c r="J186" i="75"/>
  <c r="M187" i="75"/>
  <c r="BF186" i="75"/>
  <c r="Y187" i="75"/>
  <c r="V186" i="75"/>
  <c r="AA186" i="75"/>
  <c r="AD187" i="75"/>
  <c r="BG194" i="75"/>
  <c r="BD192" i="75"/>
  <c r="U194" i="75"/>
  <c r="R192" i="75"/>
  <c r="AD194" i="75"/>
  <c r="AE154" i="58"/>
  <c r="AH155" i="58"/>
  <c r="AY155" i="58"/>
  <c r="AH155" i="32"/>
  <c r="AE154" i="32"/>
  <c r="AC154" i="32"/>
  <c r="AN154" i="32"/>
  <c r="M155" i="32"/>
  <c r="AU155" i="57"/>
  <c r="AR154" i="57"/>
  <c r="R154" i="57"/>
  <c r="U155" i="57"/>
  <c r="Y155" i="57"/>
  <c r="V154" i="57"/>
  <c r="BC27" i="32"/>
  <c r="U27" i="32"/>
  <c r="AH27" i="32"/>
  <c r="Y27" i="32"/>
  <c r="AU27" i="32"/>
  <c r="AP150" i="56"/>
  <c r="BG150" i="56"/>
  <c r="Q150" i="56"/>
  <c r="AL235" i="75"/>
  <c r="M235" i="75"/>
  <c r="AD138" i="56"/>
  <c r="AP138" i="56"/>
  <c r="Y146" i="57"/>
  <c r="V142" i="57"/>
  <c r="P142" i="57"/>
  <c r="Q145" i="58"/>
  <c r="N142" i="58"/>
  <c r="L142" i="58"/>
  <c r="M145" i="58"/>
  <c r="AH145" i="45"/>
  <c r="AE142" i="45"/>
  <c r="AY145" i="45"/>
  <c r="AV142" i="45"/>
  <c r="AT142" i="45"/>
  <c r="AU145" i="57"/>
  <c r="AR142" i="57"/>
  <c r="X142" i="57"/>
  <c r="AS142" i="57"/>
  <c r="AD145" i="57"/>
  <c r="AA142" i="57"/>
  <c r="AY147" i="58"/>
  <c r="AP147" i="58"/>
  <c r="AM142" i="58"/>
  <c r="AU147" i="57"/>
  <c r="M147" i="57"/>
  <c r="J142" i="57"/>
  <c r="BG147" i="57"/>
  <c r="AD147" i="56"/>
  <c r="AP147" i="56"/>
  <c r="Q147" i="56"/>
  <c r="AX142" i="32"/>
  <c r="BB142" i="56"/>
  <c r="AB142" i="56"/>
  <c r="AP240" i="75"/>
  <c r="Q240" i="75"/>
  <c r="AY240" i="75"/>
  <c r="AV236" i="75"/>
  <c r="AU157" i="44"/>
  <c r="AR154" i="44"/>
  <c r="BG157" i="44"/>
  <c r="M157" i="44"/>
  <c r="J154" i="44"/>
  <c r="BA316" i="75"/>
  <c r="BC321" i="75"/>
  <c r="V316" i="75"/>
  <c r="Y321" i="75"/>
  <c r="AH155" i="56"/>
  <c r="AE154" i="56"/>
  <c r="AF154" i="56"/>
  <c r="AL155" i="56"/>
  <c r="AI154" i="56"/>
  <c r="K154" i="56"/>
  <c r="AK154" i="56"/>
  <c r="U155" i="44"/>
  <c r="R154" i="44"/>
  <c r="BF154" i="44"/>
  <c r="AJ154" i="44"/>
  <c r="AP155" i="44"/>
  <c r="AM154" i="44"/>
  <c r="BC147" i="44"/>
  <c r="AD147" i="44"/>
  <c r="M147" i="44"/>
  <c r="J142" i="44"/>
  <c r="BC147" i="45"/>
  <c r="AZ142" i="45"/>
  <c r="AP147" i="45"/>
  <c r="AU147" i="45"/>
  <c r="P212" i="57"/>
  <c r="Q213" i="57"/>
  <c r="Q212" i="57" s="1"/>
  <c r="X212" i="57"/>
  <c r="Y213" i="57"/>
  <c r="Y212" i="57" s="1"/>
  <c r="L142" i="45"/>
  <c r="AD17" i="44"/>
  <c r="AH137" i="44"/>
  <c r="BF142" i="45"/>
  <c r="AP29" i="56"/>
  <c r="S212" i="45"/>
  <c r="U213" i="45"/>
  <c r="U212" i="45" s="1"/>
  <c r="U27" i="45"/>
  <c r="BG237" i="75"/>
  <c r="BD236" i="75"/>
  <c r="AU118" i="75"/>
  <c r="AR117" i="75"/>
  <c r="AE117" i="75"/>
  <c r="AH118" i="75"/>
  <c r="U155" i="53"/>
  <c r="R154" i="53"/>
  <c r="AS154" i="53"/>
  <c r="BB154" i="53"/>
  <c r="AD155" i="53"/>
  <c r="AA154" i="53"/>
  <c r="BG155" i="53"/>
  <c r="BD154" i="53"/>
  <c r="AY155" i="53"/>
  <c r="AV154" i="53"/>
  <c r="AC154" i="53"/>
  <c r="AP189" i="75"/>
  <c r="Q175" i="75"/>
  <c r="N174" i="75"/>
  <c r="AH175" i="75"/>
  <c r="AE174" i="75"/>
  <c r="AY175" i="75"/>
  <c r="AP99" i="75"/>
  <c r="AM98" i="75"/>
  <c r="Y99" i="75"/>
  <c r="V98" i="75"/>
  <c r="AL16" i="44"/>
  <c r="Y27" i="45"/>
  <c r="R148" i="75"/>
  <c r="U150" i="75"/>
  <c r="K136" i="56"/>
  <c r="AU146" i="75"/>
  <c r="AR142" i="75"/>
  <c r="U146" i="75"/>
  <c r="Q145" i="44"/>
  <c r="N142" i="44"/>
  <c r="AD145" i="44"/>
  <c r="AA142" i="44"/>
  <c r="AK142" i="44"/>
  <c r="BC145" i="44"/>
  <c r="AZ142" i="44"/>
  <c r="AW142" i="53"/>
  <c r="X142" i="53"/>
  <c r="AD145" i="53"/>
  <c r="AA142" i="53"/>
  <c r="Q145" i="53"/>
  <c r="N142" i="53"/>
  <c r="AV154" i="58"/>
  <c r="AU75" i="75"/>
  <c r="AR74" i="75"/>
  <c r="U75" i="75"/>
  <c r="R74" i="75"/>
  <c r="U155" i="75"/>
  <c r="R154" i="75"/>
  <c r="Q155" i="75"/>
  <c r="N154" i="75"/>
  <c r="AY145" i="56"/>
  <c r="AV142" i="56"/>
  <c r="BC147" i="32"/>
  <c r="AZ142" i="32"/>
  <c r="M305" i="75"/>
  <c r="J304" i="75"/>
  <c r="BB142" i="45"/>
  <c r="BC143" i="45"/>
  <c r="AP97" i="75"/>
  <c r="AP138" i="75"/>
  <c r="AM136" i="75"/>
  <c r="U146" i="44"/>
  <c r="T142" i="44"/>
  <c r="AU146" i="45"/>
  <c r="BG31" i="75"/>
  <c r="BD30" i="75"/>
  <c r="AO30" i="75"/>
  <c r="AL157" i="45"/>
  <c r="Q157" i="45"/>
  <c r="M106" i="32"/>
  <c r="Y32" i="75"/>
  <c r="AK142" i="32"/>
  <c r="M145" i="32"/>
  <c r="J142" i="32"/>
  <c r="AL145" i="32"/>
  <c r="AI142" i="32"/>
  <c r="Q145" i="32"/>
  <c r="N142" i="32"/>
  <c r="AY145" i="75"/>
  <c r="AV142" i="75"/>
  <c r="AF142" i="45"/>
  <c r="AS142" i="53"/>
  <c r="AM175" i="45"/>
  <c r="AV175" i="45"/>
  <c r="AS175" i="45"/>
  <c r="AC175" i="45"/>
  <c r="AN175" i="45"/>
  <c r="BA175" i="44"/>
  <c r="AW175" i="44"/>
  <c r="AO175" i="44"/>
  <c r="O175" i="44"/>
  <c r="P175" i="44"/>
  <c r="Z101" i="32"/>
  <c r="AL33" i="44"/>
  <c r="AS136" i="44"/>
  <c r="AA98" i="56"/>
  <c r="Z133" i="44"/>
  <c r="AQ114" i="56"/>
  <c r="V30" i="53"/>
  <c r="BH134" i="44"/>
  <c r="AQ134" i="44"/>
  <c r="AP34" i="57"/>
  <c r="K176" i="45"/>
  <c r="J176" i="45"/>
  <c r="V176" i="45"/>
  <c r="N176" i="45"/>
  <c r="O176" i="45"/>
  <c r="AH185" i="45"/>
  <c r="AH184" i="45" s="1"/>
  <c r="AR142" i="32"/>
  <c r="N142" i="56"/>
  <c r="BB310" i="75"/>
  <c r="AZ142" i="75"/>
  <c r="AU25" i="56"/>
  <c r="AR24" i="56"/>
  <c r="BC233" i="75"/>
  <c r="Y312" i="75"/>
  <c r="AD140" i="45"/>
  <c r="AY27" i="56"/>
  <c r="AH27" i="56"/>
  <c r="Y28" i="75"/>
  <c r="AH28" i="53"/>
  <c r="X24" i="53"/>
  <c r="M157" i="32"/>
  <c r="U187" i="75"/>
  <c r="R186" i="75"/>
  <c r="M155" i="58"/>
  <c r="J154" i="58"/>
  <c r="AD155" i="58"/>
  <c r="AA154" i="58"/>
  <c r="AL155" i="58"/>
  <c r="AI154" i="58"/>
  <c r="AU155" i="58"/>
  <c r="AR154" i="58"/>
  <c r="AK154" i="32"/>
  <c r="AV154" i="57"/>
  <c r="AY155" i="57"/>
  <c r="AY138" i="56"/>
  <c r="AV136" i="56"/>
  <c r="AY146" i="53"/>
  <c r="AY146" i="57"/>
  <c r="BC146" i="57"/>
  <c r="S142" i="58"/>
  <c r="AY145" i="58"/>
  <c r="AB142" i="45"/>
  <c r="U145" i="45"/>
  <c r="AN142" i="57"/>
  <c r="AY145" i="57"/>
  <c r="AV142" i="57"/>
  <c r="AO142" i="57"/>
  <c r="AI74" i="75"/>
  <c r="Q157" i="58"/>
  <c r="N154" i="58"/>
  <c r="M75" i="75"/>
  <c r="AP155" i="45"/>
  <c r="AM154" i="45"/>
  <c r="U155" i="45"/>
  <c r="R154" i="45"/>
  <c r="AY155" i="75"/>
  <c r="AV154" i="75"/>
  <c r="AP155" i="75"/>
  <c r="AM154" i="75"/>
  <c r="AL34" i="75"/>
  <c r="Y34" i="75"/>
  <c r="AH33" i="75"/>
  <c r="AU33" i="75"/>
  <c r="AY138" i="58"/>
  <c r="Y146" i="58"/>
  <c r="M146" i="58"/>
  <c r="Y146" i="32"/>
  <c r="AP145" i="56"/>
  <c r="AM142" i="56"/>
  <c r="K142" i="56"/>
  <c r="BG147" i="32"/>
  <c r="AL147" i="32"/>
  <c r="AY147" i="32"/>
  <c r="Y305" i="75"/>
  <c r="Z189" i="57"/>
  <c r="BG157" i="56"/>
  <c r="M157" i="53"/>
  <c r="J154" i="53"/>
  <c r="AE154" i="53"/>
  <c r="AH157" i="53"/>
  <c r="BG155" i="56"/>
  <c r="BD154" i="56"/>
  <c r="BE154" i="56"/>
  <c r="BG155" i="44"/>
  <c r="BD154" i="44"/>
  <c r="AD27" i="75"/>
  <c r="BB212" i="57"/>
  <c r="BC213" i="57"/>
  <c r="BC212" i="57" s="1"/>
  <c r="AY213" i="56"/>
  <c r="AY212" i="56" s="1"/>
  <c r="AV212" i="56"/>
  <c r="BB212" i="56"/>
  <c r="BC213" i="56"/>
  <c r="BC212" i="56" s="1"/>
  <c r="AX30" i="75"/>
  <c r="L30" i="75"/>
  <c r="AP150" i="53"/>
  <c r="AW142" i="32"/>
  <c r="AU145" i="32"/>
  <c r="AT142" i="32"/>
  <c r="Y145" i="75"/>
  <c r="W142" i="75"/>
  <c r="U145" i="75"/>
  <c r="U145" i="44"/>
  <c r="R142" i="44"/>
  <c r="AB142" i="44"/>
  <c r="W142" i="53"/>
  <c r="K142" i="53"/>
  <c r="N175" i="45"/>
  <c r="AF175" i="45"/>
  <c r="X175" i="45"/>
  <c r="AI175" i="45"/>
  <c r="AJ175" i="45"/>
  <c r="AW175" i="45"/>
  <c r="AE175" i="45"/>
  <c r="BF175" i="45"/>
  <c r="AK179" i="58"/>
  <c r="T175" i="44"/>
  <c r="AE175" i="44"/>
  <c r="BF175" i="44"/>
  <c r="AS175" i="44"/>
  <c r="AM175" i="44"/>
  <c r="AT175" i="44"/>
  <c r="N175" i="44"/>
  <c r="AN175" i="44"/>
  <c r="BF175" i="56"/>
  <c r="BA175" i="56"/>
  <c r="O175" i="56"/>
  <c r="J175" i="56"/>
  <c r="P175" i="56"/>
  <c r="V175" i="56"/>
  <c r="AE175" i="56"/>
  <c r="AK175" i="56"/>
  <c r="AZ175" i="32"/>
  <c r="BB175" i="32"/>
  <c r="S175" i="32"/>
  <c r="AW175" i="32"/>
  <c r="AG175" i="32"/>
  <c r="AA175" i="32"/>
  <c r="AX175" i="32"/>
  <c r="AM175" i="32"/>
  <c r="H197" i="44"/>
  <c r="H197" i="32"/>
  <c r="BD98" i="56"/>
  <c r="R136" i="56"/>
  <c r="N136" i="58"/>
  <c r="N148" i="53"/>
  <c r="BH114" i="44"/>
  <c r="AQ79" i="57"/>
  <c r="AE136" i="58"/>
  <c r="AT30" i="57"/>
  <c r="AQ126" i="53"/>
  <c r="J136" i="58"/>
  <c r="AF30" i="57"/>
  <c r="AI148" i="56"/>
  <c r="V136" i="44"/>
  <c r="AR148" i="53"/>
  <c r="K30" i="57"/>
  <c r="BB176" i="45"/>
  <c r="AF176" i="45"/>
  <c r="AK176" i="45"/>
  <c r="T176" i="45"/>
  <c r="L176" i="45"/>
  <c r="AB176" i="45"/>
  <c r="AO176" i="45"/>
  <c r="AG176" i="45"/>
  <c r="AY213" i="57"/>
  <c r="AY212" i="57" s="1"/>
  <c r="AY185" i="32"/>
  <c r="AY184" i="32" s="1"/>
  <c r="BG321" i="75"/>
  <c r="BG279" i="75"/>
  <c r="AV142" i="53"/>
  <c r="AR142" i="44"/>
  <c r="BA199" i="75"/>
  <c r="P199" i="75"/>
  <c r="AV142" i="32"/>
  <c r="AD321" i="75"/>
  <c r="AR142" i="45"/>
  <c r="AE136" i="75"/>
  <c r="AA142" i="45"/>
  <c r="AV92" i="75"/>
  <c r="BD142" i="58"/>
  <c r="AA142" i="75"/>
  <c r="J74" i="75"/>
  <c r="AE24" i="53"/>
  <c r="P12" i="32"/>
  <c r="AJ12" i="75"/>
  <c r="W12" i="75"/>
  <c r="AK154" i="75"/>
  <c r="AU321" i="75"/>
  <c r="J24" i="56"/>
  <c r="AW12" i="57"/>
  <c r="L136" i="44"/>
  <c r="Z51" i="56"/>
  <c r="BH159" i="75"/>
  <c r="O24" i="32"/>
  <c r="AD25" i="32"/>
  <c r="AA24" i="32"/>
  <c r="BH189" i="57"/>
  <c r="AD140" i="53"/>
  <c r="AH140" i="53"/>
  <c r="Z349" i="75"/>
  <c r="AW304" i="75"/>
  <c r="O205" i="75"/>
  <c r="BB205" i="75"/>
  <c r="AG205" i="75"/>
  <c r="AT205" i="75"/>
  <c r="W205" i="75"/>
  <c r="BC306" i="75"/>
  <c r="BG28" i="32"/>
  <c r="BC28" i="32"/>
  <c r="Q28" i="56"/>
  <c r="BB24" i="56"/>
  <c r="BC28" i="56"/>
  <c r="AY27" i="44"/>
  <c r="AD27" i="44"/>
  <c r="Q27" i="44"/>
  <c r="AT24" i="53"/>
  <c r="O24" i="57"/>
  <c r="N24" i="57"/>
  <c r="AK154" i="58"/>
  <c r="BE142" i="58"/>
  <c r="AE74" i="75"/>
  <c r="AM142" i="45"/>
  <c r="Y138" i="75"/>
  <c r="V136" i="75"/>
  <c r="AL138" i="75"/>
  <c r="AD138" i="75"/>
  <c r="AX136" i="75"/>
  <c r="AJ136" i="75"/>
  <c r="BB142" i="44"/>
  <c r="AX142" i="44"/>
  <c r="AY146" i="44"/>
  <c r="BF142" i="44"/>
  <c r="AY146" i="45"/>
  <c r="Y146" i="45"/>
  <c r="V142" i="45"/>
  <c r="AU213" i="45"/>
  <c r="AU212" i="45" s="1"/>
  <c r="AR212" i="45"/>
  <c r="P30" i="75"/>
  <c r="AY31" i="75"/>
  <c r="AV30" i="75"/>
  <c r="BE30" i="75"/>
  <c r="R30" i="75"/>
  <c r="U31" i="75"/>
  <c r="AD31" i="75"/>
  <c r="AA30" i="75"/>
  <c r="M31" i="75"/>
  <c r="AR30" i="75"/>
  <c r="AU31" i="75"/>
  <c r="AP146" i="56"/>
  <c r="AN142" i="56"/>
  <c r="BG146" i="56"/>
  <c r="AD32" i="75"/>
  <c r="AB236" i="75"/>
  <c r="U118" i="75"/>
  <c r="R117" i="75"/>
  <c r="BC118" i="75"/>
  <c r="AZ117" i="75"/>
  <c r="P142" i="75"/>
  <c r="AL147" i="75"/>
  <c r="AK142" i="75"/>
  <c r="AL147" i="53"/>
  <c r="Q147" i="53"/>
  <c r="AH147" i="53"/>
  <c r="AE142" i="53"/>
  <c r="AI174" i="75"/>
  <c r="AL175" i="75"/>
  <c r="Y175" i="75"/>
  <c r="V174" i="75"/>
  <c r="U175" i="75"/>
  <c r="BC175" i="75"/>
  <c r="BG99" i="75"/>
  <c r="BD98" i="75"/>
  <c r="AI98" i="75"/>
  <c r="AL99" i="75"/>
  <c r="J154" i="32"/>
  <c r="AD137" i="44"/>
  <c r="BG213" i="45"/>
  <c r="BG212" i="45" s="1"/>
  <c r="BD212" i="45"/>
  <c r="AU33" i="44"/>
  <c r="AU35" i="57"/>
  <c r="AH85" i="57"/>
  <c r="AE148" i="75"/>
  <c r="AH150" i="75"/>
  <c r="AD150" i="75"/>
  <c r="AA148" i="75"/>
  <c r="Q150" i="75"/>
  <c r="AM148" i="75"/>
  <c r="AP150" i="75"/>
  <c r="AL137" i="56"/>
  <c r="Q137" i="56"/>
  <c r="O136" i="56"/>
  <c r="V30" i="75"/>
  <c r="AD213" i="45"/>
  <c r="AD212" i="45" s="1"/>
  <c r="AA212" i="45"/>
  <c r="AS204" i="58"/>
  <c r="AS197" i="58" s="1"/>
  <c r="AG204" i="58"/>
  <c r="AG197" i="58" s="1"/>
  <c r="X204" i="32"/>
  <c r="X197" i="32" s="1"/>
  <c r="W204" i="53"/>
  <c r="AD206" i="57"/>
  <c r="AD185" i="58"/>
  <c r="AD184" i="58" s="1"/>
  <c r="U185" i="56"/>
  <c r="U184" i="56" s="1"/>
  <c r="BH192" i="57"/>
  <c r="AQ188" i="58"/>
  <c r="BC185" i="32"/>
  <c r="BC184" i="32" s="1"/>
  <c r="BH196" i="58"/>
  <c r="AF199" i="75"/>
  <c r="AN199" i="75"/>
  <c r="AJ310" i="75"/>
  <c r="AT310" i="75"/>
  <c r="BE310" i="75"/>
  <c r="AQ196" i="53"/>
  <c r="AU48" i="58"/>
  <c r="M48" i="58"/>
  <c r="AQ149" i="75"/>
  <c r="AB105" i="75"/>
  <c r="AW105" i="75"/>
  <c r="L105" i="75"/>
  <c r="AU39" i="75"/>
  <c r="AP39" i="57"/>
  <c r="Q48" i="45"/>
  <c r="AY48" i="44"/>
  <c r="AB105" i="53"/>
  <c r="BA12" i="53"/>
  <c r="BH151" i="44"/>
  <c r="AS236" i="75"/>
  <c r="AC236" i="75"/>
  <c r="AQ158" i="53"/>
  <c r="BG47" i="32"/>
  <c r="BC41" i="56"/>
  <c r="AJ230" i="75"/>
  <c r="AX230" i="75"/>
  <c r="W230" i="75"/>
  <c r="Q14" i="56"/>
  <c r="AX12" i="44"/>
  <c r="AL46" i="44"/>
  <c r="AK12" i="75"/>
  <c r="P12" i="45"/>
  <c r="AJ105" i="56"/>
  <c r="AA105" i="56"/>
  <c r="AD47" i="45"/>
  <c r="Q41" i="75"/>
  <c r="AY41" i="75"/>
  <c r="AD41" i="58"/>
  <c r="Q46" i="53"/>
  <c r="BB12" i="57"/>
  <c r="K12" i="57"/>
  <c r="AY14" i="44"/>
  <c r="R105" i="56"/>
  <c r="AM105" i="56"/>
  <c r="Y14" i="75"/>
  <c r="Q14" i="57"/>
  <c r="AL40" i="58"/>
  <c r="U40" i="58"/>
  <c r="Q40" i="53"/>
  <c r="AS24" i="32"/>
  <c r="AF24" i="32"/>
  <c r="W24" i="32"/>
  <c r="O24" i="44"/>
  <c r="R24" i="44"/>
  <c r="AT24" i="44"/>
  <c r="AP140" i="53"/>
  <c r="U140" i="53"/>
  <c r="AG211" i="75"/>
  <c r="AT211" i="75"/>
  <c r="AY239" i="75"/>
  <c r="AO24" i="58"/>
  <c r="AN24" i="58"/>
  <c r="AX24" i="58"/>
  <c r="AS24" i="56"/>
  <c r="AW24" i="56"/>
  <c r="AG136" i="44"/>
  <c r="P136" i="58"/>
  <c r="AX136" i="58"/>
  <c r="BH19" i="53"/>
  <c r="BB24" i="75"/>
  <c r="AB24" i="75"/>
  <c r="BE24" i="75"/>
  <c r="AY25" i="75"/>
  <c r="N24" i="75"/>
  <c r="AM24" i="75"/>
  <c r="AR24" i="75"/>
  <c r="T24" i="53"/>
  <c r="AI24" i="53"/>
  <c r="BF24" i="53"/>
  <c r="Q25" i="53"/>
  <c r="AS24" i="45"/>
  <c r="AK24" i="45"/>
  <c r="BD24" i="45"/>
  <c r="P24" i="45"/>
  <c r="AN136" i="56"/>
  <c r="AY140" i="56"/>
  <c r="AK136" i="56"/>
  <c r="S136" i="56"/>
  <c r="AG136" i="56"/>
  <c r="BA136" i="75"/>
  <c r="AK136" i="75"/>
  <c r="AC136" i="75"/>
  <c r="Y203" i="75"/>
  <c r="Q203" i="75"/>
  <c r="AL308" i="75"/>
  <c r="AD308" i="75"/>
  <c r="M218" i="75"/>
  <c r="AN205" i="75"/>
  <c r="M16" i="32"/>
  <c r="AY157" i="32"/>
  <c r="Q157" i="32"/>
  <c r="Y157" i="32"/>
  <c r="N186" i="75"/>
  <c r="Q187" i="75"/>
  <c r="W186" i="75"/>
  <c r="T186" i="75"/>
  <c r="AO186" i="75"/>
  <c r="AR186" i="75"/>
  <c r="AU187" i="75"/>
  <c r="X186" i="75"/>
  <c r="AH187" i="75"/>
  <c r="AE186" i="75"/>
  <c r="Q194" i="75"/>
  <c r="AU194" i="75"/>
  <c r="M194" i="75"/>
  <c r="BC155" i="58"/>
  <c r="AZ154" i="58"/>
  <c r="AP155" i="58"/>
  <c r="AD155" i="32"/>
  <c r="AA154" i="32"/>
  <c r="AL155" i="32"/>
  <c r="AI154" i="32"/>
  <c r="BG155" i="32"/>
  <c r="BD154" i="32"/>
  <c r="U155" i="32"/>
  <c r="R154" i="32"/>
  <c r="AR154" i="32"/>
  <c r="AU155" i="32"/>
  <c r="AH155" i="57"/>
  <c r="BC155" i="57"/>
  <c r="AZ154" i="57"/>
  <c r="AL155" i="57"/>
  <c r="BG155" i="57"/>
  <c r="AP27" i="32"/>
  <c r="BC150" i="56"/>
  <c r="Y150" i="56"/>
  <c r="AD235" i="75"/>
  <c r="Y235" i="75"/>
  <c r="AU138" i="56"/>
  <c r="AL138" i="56"/>
  <c r="BC138" i="56"/>
  <c r="BC146" i="53"/>
  <c r="Q146" i="53"/>
  <c r="AU146" i="53"/>
  <c r="BG146" i="57"/>
  <c r="AL146" i="57"/>
  <c r="M146" i="57"/>
  <c r="BC145" i="58"/>
  <c r="Y145" i="58"/>
  <c r="AL145" i="58"/>
  <c r="AP145" i="45"/>
  <c r="AL145" i="45"/>
  <c r="BC145" i="45"/>
  <c r="Q145" i="57"/>
  <c r="M145" i="57"/>
  <c r="AP145" i="57"/>
  <c r="Y147" i="58"/>
  <c r="BC147" i="58"/>
  <c r="AD147" i="58"/>
  <c r="AY147" i="57"/>
  <c r="AP147" i="57"/>
  <c r="Q147" i="57"/>
  <c r="AD147" i="57"/>
  <c r="Y147" i="56"/>
  <c r="AH147" i="56"/>
  <c r="BC147" i="56"/>
  <c r="U147" i="56"/>
  <c r="AU147" i="56"/>
  <c r="Q75" i="75"/>
  <c r="AY75" i="75"/>
  <c r="AP75" i="75"/>
  <c r="AY155" i="45"/>
  <c r="AV154" i="45"/>
  <c r="BG155" i="45"/>
  <c r="BD154" i="45"/>
  <c r="AD155" i="75"/>
  <c r="AU155" i="75"/>
  <c r="BG155" i="75"/>
  <c r="AP34" i="75"/>
  <c r="BC34" i="75"/>
  <c r="AD34" i="75"/>
  <c r="BG33" i="75"/>
  <c r="AL33" i="75"/>
  <c r="Y138" i="58"/>
  <c r="AP138" i="58"/>
  <c r="AU138" i="58"/>
  <c r="Q146" i="58"/>
  <c r="AP146" i="58"/>
  <c r="AH146" i="58"/>
  <c r="AY146" i="58"/>
  <c r="BG146" i="32"/>
  <c r="AP146" i="32"/>
  <c r="BC145" i="56"/>
  <c r="BG145" i="56"/>
  <c r="U147" i="32"/>
  <c r="AU305" i="75"/>
  <c r="AP305" i="75"/>
  <c r="Q305" i="75"/>
  <c r="BG305" i="75"/>
  <c r="BC305" i="75"/>
  <c r="BC99" i="56"/>
  <c r="Y99" i="56"/>
  <c r="AJ142" i="58"/>
  <c r="AL240" i="75"/>
  <c r="AD240" i="75"/>
  <c r="BC157" i="44"/>
  <c r="U157" i="44"/>
  <c r="AH157" i="56"/>
  <c r="AY157" i="56"/>
  <c r="M157" i="56"/>
  <c r="Q321" i="75"/>
  <c r="Q155" i="56"/>
  <c r="N154" i="56"/>
  <c r="M155" i="56"/>
  <c r="J154" i="56"/>
  <c r="AD155" i="56"/>
  <c r="AY155" i="44"/>
  <c r="AV154" i="44"/>
  <c r="U147" i="44"/>
  <c r="BG147" i="44"/>
  <c r="Y147" i="44"/>
  <c r="Y147" i="45"/>
  <c r="BG147" i="45"/>
  <c r="AY147" i="45"/>
  <c r="AD137" i="56"/>
  <c r="Q85" i="44"/>
  <c r="U138" i="75"/>
  <c r="M138" i="75"/>
  <c r="AU138" i="75"/>
  <c r="BG146" i="44"/>
  <c r="M146" i="44"/>
  <c r="Q146" i="44"/>
  <c r="AP146" i="45"/>
  <c r="Q31" i="75"/>
  <c r="AL31" i="75"/>
  <c r="AI30" i="75"/>
  <c r="W30" i="75"/>
  <c r="Y31" i="75"/>
  <c r="AU157" i="57"/>
  <c r="BC157" i="57"/>
  <c r="BG157" i="57"/>
  <c r="AL157" i="57"/>
  <c r="AH157" i="57"/>
  <c r="AH157" i="45"/>
  <c r="AP157" i="45"/>
  <c r="AY157" i="45"/>
  <c r="AU27" i="45"/>
  <c r="AH27" i="45"/>
  <c r="Q29" i="56"/>
  <c r="BC146" i="56"/>
  <c r="M146" i="56"/>
  <c r="AD146" i="56"/>
  <c r="Y146" i="56"/>
  <c r="AY146" i="56"/>
  <c r="U146" i="56"/>
  <c r="BC32" i="75"/>
  <c r="AH32" i="75"/>
  <c r="Y118" i="75"/>
  <c r="V117" i="75"/>
  <c r="AL118" i="75"/>
  <c r="AI117" i="75"/>
  <c r="BG118" i="75"/>
  <c r="BD117" i="75"/>
  <c r="AD118" i="75"/>
  <c r="AA117" i="75"/>
  <c r="J117" i="75"/>
  <c r="M118" i="75"/>
  <c r="AU155" i="53"/>
  <c r="AP155" i="53"/>
  <c r="AD189" i="75"/>
  <c r="AY189" i="75"/>
  <c r="AH189" i="75"/>
  <c r="AL189" i="75"/>
  <c r="BC145" i="32"/>
  <c r="AL145" i="75"/>
  <c r="M145" i="75"/>
  <c r="Y147" i="75"/>
  <c r="AD147" i="75"/>
  <c r="U147" i="53"/>
  <c r="BC147" i="53"/>
  <c r="Y147" i="53"/>
  <c r="AP147" i="53"/>
  <c r="AU147" i="53"/>
  <c r="M147" i="53"/>
  <c r="AR174" i="75"/>
  <c r="AU175" i="75"/>
  <c r="AM174" i="75"/>
  <c r="AP175" i="75"/>
  <c r="AD175" i="75"/>
  <c r="AY99" i="75"/>
  <c r="AD99" i="75"/>
  <c r="U17" i="45"/>
  <c r="BC150" i="75"/>
  <c r="M150" i="75"/>
  <c r="J148" i="75"/>
  <c r="AY150" i="75"/>
  <c r="AV148" i="75"/>
  <c r="AL146" i="75"/>
  <c r="BG145" i="44"/>
  <c r="AL145" i="44"/>
  <c r="AH145" i="53"/>
  <c r="Y145" i="53"/>
  <c r="AP145" i="53"/>
  <c r="M145" i="53"/>
  <c r="Z194" i="44"/>
  <c r="U185" i="32"/>
  <c r="U184" i="32" s="1"/>
  <c r="U185" i="44"/>
  <c r="U184" i="44" s="1"/>
  <c r="AQ192" i="44"/>
  <c r="AQ192" i="58"/>
  <c r="Z188" i="57"/>
  <c r="M185" i="57"/>
  <c r="M184" i="57" s="1"/>
  <c r="Z192" i="32"/>
  <c r="BG185" i="45"/>
  <c r="BG184" i="45" s="1"/>
  <c r="AQ284" i="75"/>
  <c r="BC341" i="75"/>
  <c r="BC340" i="75" s="1"/>
  <c r="BG341" i="75"/>
  <c r="BG340" i="75" s="1"/>
  <c r="AS199" i="75"/>
  <c r="AW199" i="75"/>
  <c r="BB199" i="75"/>
  <c r="AT199" i="75"/>
  <c r="AB199" i="75"/>
  <c r="AL341" i="75"/>
  <c r="AL340" i="75" s="1"/>
  <c r="K310" i="75"/>
  <c r="AF310" i="75"/>
  <c r="X217" i="75"/>
  <c r="AW217" i="75"/>
  <c r="AY48" i="75"/>
  <c r="O105" i="75"/>
  <c r="BA105" i="75"/>
  <c r="BE105" i="75"/>
  <c r="J105" i="44"/>
  <c r="AN43" i="32"/>
  <c r="BC48" i="57"/>
  <c r="W105" i="58"/>
  <c r="AT105" i="53"/>
  <c r="Q107" i="53"/>
  <c r="AK105" i="53"/>
  <c r="BD105" i="53"/>
  <c r="V105" i="53"/>
  <c r="S12" i="53"/>
  <c r="AJ236" i="75"/>
  <c r="L236" i="75"/>
  <c r="S236" i="75"/>
  <c r="AO236" i="75"/>
  <c r="U46" i="45"/>
  <c r="M46" i="56"/>
  <c r="AK230" i="75"/>
  <c r="K230" i="75"/>
  <c r="AN230" i="75"/>
  <c r="AS230" i="75"/>
  <c r="AL14" i="58"/>
  <c r="AY110" i="45"/>
  <c r="AN12" i="32"/>
  <c r="X12" i="32"/>
  <c r="Y108" i="44"/>
  <c r="AY108" i="44"/>
  <c r="AU45" i="56"/>
  <c r="AP45" i="56"/>
  <c r="AB12" i="75"/>
  <c r="H11" i="56"/>
  <c r="BA12" i="56"/>
  <c r="S12" i="45"/>
  <c r="AW12" i="45"/>
  <c r="Z151" i="44"/>
  <c r="BG45" i="58"/>
  <c r="AP200" i="75"/>
  <c r="AQ226" i="75"/>
  <c r="U14" i="44"/>
  <c r="AT105" i="56"/>
  <c r="U40" i="53"/>
  <c r="AU40" i="32"/>
  <c r="AQ51" i="56"/>
  <c r="AQ159" i="75"/>
  <c r="S24" i="32"/>
  <c r="AW24" i="32"/>
  <c r="AX24" i="32"/>
  <c r="L24" i="32"/>
  <c r="X24" i="32"/>
  <c r="AJ24" i="44"/>
  <c r="AL140" i="53"/>
  <c r="AY140" i="53"/>
  <c r="BG140" i="53"/>
  <c r="M140" i="32"/>
  <c r="AD213" i="75"/>
  <c r="M213" i="75"/>
  <c r="BG213" i="75"/>
  <c r="AL25" i="58"/>
  <c r="L24" i="58"/>
  <c r="AJ24" i="58"/>
  <c r="BF24" i="56"/>
  <c r="AO24" i="56"/>
  <c r="M140" i="44"/>
  <c r="AD140" i="44"/>
  <c r="BA136" i="44"/>
  <c r="Q140" i="44"/>
  <c r="AU140" i="44"/>
  <c r="AF136" i="58"/>
  <c r="Y140" i="58"/>
  <c r="M140" i="58"/>
  <c r="AU140" i="58"/>
  <c r="Q140" i="58"/>
  <c r="T136" i="58"/>
  <c r="U140" i="57"/>
  <c r="Q140" i="57"/>
  <c r="AP140" i="57"/>
  <c r="AL140" i="57"/>
  <c r="Q201" i="75"/>
  <c r="BH345" i="75"/>
  <c r="BH196" i="32"/>
  <c r="AT24" i="75"/>
  <c r="P24" i="75"/>
  <c r="K24" i="53"/>
  <c r="W24" i="53"/>
  <c r="AH25" i="53"/>
  <c r="AT24" i="45"/>
  <c r="AJ24" i="45"/>
  <c r="AO24" i="45"/>
  <c r="AF24" i="45"/>
  <c r="BC312" i="75"/>
  <c r="AH312" i="75"/>
  <c r="AU312" i="75"/>
  <c r="AY312" i="75"/>
  <c r="AC136" i="56"/>
  <c r="AA136" i="56"/>
  <c r="O136" i="75"/>
  <c r="S136" i="75"/>
  <c r="AH140" i="45"/>
  <c r="AP140" i="45"/>
  <c r="Y27" i="56"/>
  <c r="U28" i="32"/>
  <c r="U28" i="44"/>
  <c r="AY28" i="44"/>
  <c r="AU28" i="56"/>
  <c r="AL27" i="44"/>
  <c r="AP28" i="58"/>
  <c r="M28" i="58"/>
  <c r="BG28" i="57"/>
  <c r="AH28" i="57"/>
  <c r="T30" i="44"/>
  <c r="AP157" i="32"/>
  <c r="AF186" i="75"/>
  <c r="AI186" i="75"/>
  <c r="AL187" i="75"/>
  <c r="AP194" i="75"/>
  <c r="Y194" i="75"/>
  <c r="U155" i="58"/>
  <c r="Q155" i="58"/>
  <c r="BG155" i="58"/>
  <c r="BD154" i="58"/>
  <c r="Y155" i="58"/>
  <c r="V154" i="58"/>
  <c r="N154" i="32"/>
  <c r="Q155" i="32"/>
  <c r="BC155" i="32"/>
  <c r="AZ154" i="32"/>
  <c r="AY155" i="32"/>
  <c r="AV154" i="32"/>
  <c r="M155" i="57"/>
  <c r="J154" i="57"/>
  <c r="AD155" i="57"/>
  <c r="AA154" i="57"/>
  <c r="Q155" i="57"/>
  <c r="N154" i="57"/>
  <c r="AP155" i="57"/>
  <c r="AM154" i="57"/>
  <c r="AY27" i="32"/>
  <c r="Q27" i="32"/>
  <c r="M27" i="32"/>
  <c r="BG27" i="32"/>
  <c r="AL27" i="32"/>
  <c r="AH150" i="56"/>
  <c r="AY150" i="56"/>
  <c r="U150" i="56"/>
  <c r="AD150" i="56"/>
  <c r="AU150" i="56"/>
  <c r="AP235" i="75"/>
  <c r="Q138" i="56"/>
  <c r="Y138" i="56"/>
  <c r="AP146" i="53"/>
  <c r="M146" i="53"/>
  <c r="AH146" i="53"/>
  <c r="AD146" i="53"/>
  <c r="AL146" i="53"/>
  <c r="Q146" i="57"/>
  <c r="AP146" i="57"/>
  <c r="AU145" i="58"/>
  <c r="AP145" i="58"/>
  <c r="AH145" i="58"/>
  <c r="U145" i="58"/>
  <c r="AU145" i="45"/>
  <c r="Y145" i="45"/>
  <c r="BC145" i="57"/>
  <c r="BG145" i="57"/>
  <c r="Y145" i="57"/>
  <c r="Q147" i="58"/>
  <c r="BG147" i="58"/>
  <c r="Y147" i="57"/>
  <c r="U147" i="57"/>
  <c r="M147" i="56"/>
  <c r="AD75" i="75"/>
  <c r="M155" i="45"/>
  <c r="BC155" i="45"/>
  <c r="AZ154" i="45"/>
  <c r="Y155" i="75"/>
  <c r="AY34" i="75"/>
  <c r="AH34" i="75"/>
  <c r="U34" i="75"/>
  <c r="M34" i="75"/>
  <c r="AU34" i="75"/>
  <c r="Q33" i="75"/>
  <c r="Y33" i="75"/>
  <c r="BG138" i="58"/>
  <c r="BC138" i="58"/>
  <c r="AD138" i="58"/>
  <c r="AL138" i="58"/>
  <c r="U138" i="58"/>
  <c r="AU146" i="58"/>
  <c r="AL146" i="58"/>
  <c r="AD146" i="58"/>
  <c r="BG146" i="58"/>
  <c r="AD146" i="32"/>
  <c r="BC146" i="32"/>
  <c r="M146" i="32"/>
  <c r="AU146" i="32"/>
  <c r="Y145" i="56"/>
  <c r="AU145" i="56"/>
  <c r="M145" i="56"/>
  <c r="AH145" i="56"/>
  <c r="AP147" i="32"/>
  <c r="AH147" i="32"/>
  <c r="Q147" i="32"/>
  <c r="AD147" i="32"/>
  <c r="M147" i="32"/>
  <c r="U305" i="75"/>
  <c r="AD305" i="75"/>
  <c r="M99" i="56"/>
  <c r="AP99" i="56"/>
  <c r="U99" i="56"/>
  <c r="AA74" i="75"/>
  <c r="Y240" i="75"/>
  <c r="U240" i="75"/>
  <c r="AH240" i="75"/>
  <c r="BC240" i="75"/>
  <c r="AL157" i="44"/>
  <c r="AH157" i="44"/>
  <c r="AY157" i="44"/>
  <c r="AD157" i="44"/>
  <c r="AD157" i="56"/>
  <c r="AP157" i="56"/>
  <c r="AR154" i="56"/>
  <c r="AU155" i="56"/>
  <c r="AY155" i="56"/>
  <c r="AV154" i="56"/>
  <c r="U155" i="56"/>
  <c r="R154" i="56"/>
  <c r="BC155" i="56"/>
  <c r="Y155" i="56"/>
  <c r="V154" i="56"/>
  <c r="AD155" i="44"/>
  <c r="AA154" i="44"/>
  <c r="Y155" i="44"/>
  <c r="V154" i="44"/>
  <c r="N154" i="44"/>
  <c r="Q155" i="44"/>
  <c r="M155" i="44"/>
  <c r="AH29" i="53"/>
  <c r="AL147" i="44"/>
  <c r="Q147" i="44"/>
  <c r="AP147" i="44"/>
  <c r="AY147" i="44"/>
  <c r="AH147" i="45"/>
  <c r="AD147" i="45"/>
  <c r="AL147" i="45"/>
  <c r="M147" i="45"/>
  <c r="U33" i="44"/>
  <c r="AY138" i="75"/>
  <c r="AU146" i="44"/>
  <c r="AD146" i="44"/>
  <c r="U146" i="45"/>
  <c r="AH146" i="45"/>
  <c r="BG146" i="45"/>
  <c r="AM30" i="75"/>
  <c r="AP31" i="75"/>
  <c r="AG30" i="75"/>
  <c r="X30" i="75"/>
  <c r="BF30" i="75"/>
  <c r="AH31" i="75"/>
  <c r="BC31" i="75"/>
  <c r="Y157" i="57"/>
  <c r="Q157" i="57"/>
  <c r="U157" i="57"/>
  <c r="AD157" i="57"/>
  <c r="M157" i="57"/>
  <c r="BC157" i="45"/>
  <c r="Y157" i="45"/>
  <c r="AU157" i="45"/>
  <c r="M157" i="45"/>
  <c r="AD157" i="45"/>
  <c r="BC27" i="45"/>
  <c r="AD150" i="53"/>
  <c r="BC150" i="53"/>
  <c r="AH146" i="56"/>
  <c r="U32" i="75"/>
  <c r="AL32" i="75"/>
  <c r="M32" i="75"/>
  <c r="AU32" i="75"/>
  <c r="AM117" i="75"/>
  <c r="AP118" i="75"/>
  <c r="N117" i="75"/>
  <c r="Q118" i="75"/>
  <c r="AV117" i="75"/>
  <c r="AY118" i="75"/>
  <c r="AH155" i="53"/>
  <c r="BC155" i="53"/>
  <c r="AL155" i="53"/>
  <c r="M155" i="53"/>
  <c r="BG189" i="75"/>
  <c r="Q189" i="75"/>
  <c r="AH145" i="32"/>
  <c r="BG145" i="32"/>
  <c r="AP145" i="32"/>
  <c r="AD145" i="32"/>
  <c r="AU145" i="75"/>
  <c r="Q145" i="75"/>
  <c r="BC145" i="75"/>
  <c r="AP147" i="75"/>
  <c r="AY147" i="53"/>
  <c r="AD147" i="53"/>
  <c r="BG175" i="75"/>
  <c r="Q99" i="75"/>
  <c r="U99" i="75"/>
  <c r="R98" i="75"/>
  <c r="BC99" i="75"/>
  <c r="AP27" i="45"/>
  <c r="BG150" i="75"/>
  <c r="BD148" i="75"/>
  <c r="AU150" i="75"/>
  <c r="AL150" i="75"/>
  <c r="AP146" i="75"/>
  <c r="AY146" i="75"/>
  <c r="Q146" i="75"/>
  <c r="AD146" i="75"/>
  <c r="BG145" i="53"/>
  <c r="BC145" i="53"/>
  <c r="AU145" i="53"/>
  <c r="AY145" i="53"/>
  <c r="AH150" i="53"/>
  <c r="AE30" i="75"/>
  <c r="AU39" i="58"/>
  <c r="AL38" i="75"/>
  <c r="AD38" i="75"/>
  <c r="AY38" i="58"/>
  <c r="Y38" i="58"/>
  <c r="M41" i="45"/>
  <c r="AD41" i="44"/>
  <c r="U39" i="53"/>
  <c r="H11" i="75"/>
  <c r="Y38" i="45"/>
  <c r="M38" i="45"/>
  <c r="AD37" i="53"/>
  <c r="Q40" i="75"/>
  <c r="AD40" i="75"/>
  <c r="Q38" i="56"/>
  <c r="M40" i="58"/>
  <c r="AD40" i="58"/>
  <c r="AK36" i="53"/>
  <c r="AD40" i="53"/>
  <c r="M40" i="53"/>
  <c r="BC40" i="53"/>
  <c r="U40" i="32"/>
  <c r="Q40" i="32"/>
  <c r="M41" i="56"/>
  <c r="M40" i="45"/>
  <c r="BC41" i="75"/>
  <c r="BG38" i="32"/>
  <c r="Y39" i="58"/>
  <c r="Y39" i="56"/>
  <c r="AD40" i="57"/>
  <c r="BC40" i="57"/>
  <c r="AU40" i="45"/>
  <c r="AY38" i="75"/>
  <c r="AH38" i="75"/>
  <c r="AU38" i="75"/>
  <c r="U38" i="53"/>
  <c r="AP38" i="58"/>
  <c r="AL38" i="58"/>
  <c r="BC38" i="58"/>
  <c r="AF36" i="58"/>
  <c r="BA36" i="57"/>
  <c r="X36" i="57"/>
  <c r="AP40" i="56"/>
  <c r="Y40" i="56"/>
  <c r="U40" i="75"/>
  <c r="AS30" i="32"/>
  <c r="AH35" i="58"/>
  <c r="AY35" i="32"/>
  <c r="J30" i="58"/>
  <c r="AI30" i="32"/>
  <c r="M35" i="44"/>
  <c r="BA30" i="32"/>
  <c r="Z34" i="56"/>
  <c r="X30" i="58"/>
  <c r="AZ30" i="44"/>
  <c r="AB30" i="58"/>
  <c r="Q35" i="32"/>
  <c r="BH33" i="56"/>
  <c r="Y28" i="56"/>
  <c r="AH28" i="45"/>
  <c r="Y28" i="57"/>
  <c r="AE24" i="45"/>
  <c r="N24" i="44"/>
  <c r="AA24" i="58"/>
  <c r="V24" i="57"/>
  <c r="AV24" i="56"/>
  <c r="AR24" i="58"/>
  <c r="AR24" i="57"/>
  <c r="V24" i="56"/>
  <c r="AV24" i="44"/>
  <c r="BD24" i="75"/>
  <c r="R24" i="57"/>
  <c r="AY25" i="32"/>
  <c r="AC24" i="32"/>
  <c r="K24" i="44"/>
  <c r="AG24" i="53"/>
  <c r="L24" i="56"/>
  <c r="AQ29" i="45"/>
  <c r="AS24" i="75"/>
  <c r="AS24" i="53"/>
  <c r="BE24" i="53"/>
  <c r="AG24" i="45"/>
  <c r="AD27" i="56"/>
  <c r="AH28" i="75"/>
  <c r="Q28" i="75"/>
  <c r="AU28" i="53"/>
  <c r="Y28" i="53"/>
  <c r="AL28" i="53"/>
  <c r="AL28" i="44"/>
  <c r="BG28" i="44"/>
  <c r="AP28" i="56"/>
  <c r="AD28" i="56"/>
  <c r="BG28" i="56"/>
  <c r="M27" i="44"/>
  <c r="AU27" i="44"/>
  <c r="AL28" i="58"/>
  <c r="M28" i="45"/>
  <c r="AL28" i="45"/>
  <c r="AY28" i="57"/>
  <c r="Q28" i="57"/>
  <c r="U28" i="45"/>
  <c r="M28" i="57"/>
  <c r="AM24" i="45"/>
  <c r="N24" i="45"/>
  <c r="AV24" i="75"/>
  <c r="AA24" i="57"/>
  <c r="AV24" i="53"/>
  <c r="AR24" i="44"/>
  <c r="AE24" i="32"/>
  <c r="J24" i="32"/>
  <c r="AO24" i="32"/>
  <c r="BF24" i="32"/>
  <c r="BA24" i="44"/>
  <c r="AC24" i="44"/>
  <c r="AK24" i="56"/>
  <c r="AF24" i="75"/>
  <c r="T24" i="45"/>
  <c r="X24" i="45"/>
  <c r="AU27" i="56"/>
  <c r="BG27" i="56"/>
  <c r="M27" i="56"/>
  <c r="U28" i="75"/>
  <c r="AL28" i="75"/>
  <c r="BC28" i="75"/>
  <c r="AD28" i="53"/>
  <c r="M28" i="53"/>
  <c r="AD28" i="32"/>
  <c r="AL28" i="32"/>
  <c r="AP28" i="32"/>
  <c r="AD28" i="44"/>
  <c r="M28" i="44"/>
  <c r="AH28" i="44"/>
  <c r="AY28" i="56"/>
  <c r="U28" i="56"/>
  <c r="BG27" i="44"/>
  <c r="Q28" i="58"/>
  <c r="Y28" i="45"/>
  <c r="BG28" i="45"/>
  <c r="AP28" i="57"/>
  <c r="R24" i="58"/>
  <c r="N24" i="53"/>
  <c r="R24" i="45"/>
  <c r="V24" i="75"/>
  <c r="H11" i="53"/>
  <c r="AE24" i="56"/>
  <c r="N24" i="58"/>
  <c r="AM24" i="56"/>
  <c r="L24" i="44"/>
  <c r="AN24" i="44"/>
  <c r="BG25" i="56"/>
  <c r="W24" i="56"/>
  <c r="AX24" i="53"/>
  <c r="L24" i="53"/>
  <c r="Q25" i="45"/>
  <c r="AL27" i="56"/>
  <c r="M28" i="75"/>
  <c r="AD28" i="75"/>
  <c r="AU28" i="75"/>
  <c r="AY28" i="53"/>
  <c r="BC28" i="53"/>
  <c r="U28" i="53"/>
  <c r="AP28" i="53"/>
  <c r="Q28" i="32"/>
  <c r="AU28" i="32"/>
  <c r="BC28" i="44"/>
  <c r="AP28" i="44"/>
  <c r="Y28" i="44"/>
  <c r="Q28" i="44"/>
  <c r="AL28" i="56"/>
  <c r="AH28" i="56"/>
  <c r="AP27" i="44"/>
  <c r="Y27" i="44"/>
  <c r="U27" i="44"/>
  <c r="BG28" i="58"/>
  <c r="AD28" i="45"/>
  <c r="AL28" i="57"/>
  <c r="BC28" i="57"/>
  <c r="AX12" i="53"/>
  <c r="BG14" i="58"/>
  <c r="Y14" i="58"/>
  <c r="AL14" i="56"/>
  <c r="BE12" i="32"/>
  <c r="AO12" i="32"/>
  <c r="BB12" i="75"/>
  <c r="AN12" i="75"/>
  <c r="K12" i="45"/>
  <c r="O12" i="45"/>
  <c r="BE12" i="57"/>
  <c r="BF12" i="57"/>
  <c r="BG14" i="75"/>
  <c r="AY14" i="57"/>
  <c r="AH14" i="57"/>
  <c r="AD14" i="57"/>
  <c r="BG17" i="44"/>
  <c r="AU17" i="44"/>
  <c r="U14" i="58"/>
  <c r="BC14" i="56"/>
  <c r="AY14" i="56"/>
  <c r="U14" i="56"/>
  <c r="AS12" i="56"/>
  <c r="AF12" i="45"/>
  <c r="AC12" i="45"/>
  <c r="M16" i="45"/>
  <c r="AL16" i="32"/>
  <c r="AW12" i="44"/>
  <c r="T12" i="75"/>
  <c r="AT12" i="45"/>
  <c r="AB12" i="57"/>
  <c r="AU16" i="32"/>
  <c r="BH102" i="32"/>
  <c r="M140" i="53"/>
  <c r="Q210" i="75"/>
  <c r="N205" i="75"/>
  <c r="M210" i="75"/>
  <c r="J205" i="75"/>
  <c r="AD210" i="75"/>
  <c r="AP234" i="75"/>
  <c r="BG234" i="75"/>
  <c r="AD208" i="75"/>
  <c r="AA205" i="75"/>
  <c r="BC208" i="75"/>
  <c r="K205" i="75"/>
  <c r="Z19" i="53"/>
  <c r="AP308" i="75"/>
  <c r="AM304" i="75"/>
  <c r="AY308" i="75"/>
  <c r="AV304" i="75"/>
  <c r="BG308" i="75"/>
  <c r="AH308" i="75"/>
  <c r="AE304" i="75"/>
  <c r="Y218" i="75"/>
  <c r="AO230" i="75"/>
  <c r="P230" i="75"/>
  <c r="O230" i="75"/>
  <c r="BD304" i="75"/>
  <c r="K105" i="56"/>
  <c r="AO105" i="56"/>
  <c r="AW105" i="56"/>
  <c r="BH29" i="45"/>
  <c r="P236" i="75"/>
  <c r="U239" i="75"/>
  <c r="R236" i="75"/>
  <c r="AL239" i="75"/>
  <c r="AH140" i="44"/>
  <c r="AF136" i="44"/>
  <c r="U140" i="58"/>
  <c r="R136" i="58"/>
  <c r="BG140" i="45"/>
  <c r="BD136" i="45"/>
  <c r="M25" i="57"/>
  <c r="AH25" i="57"/>
  <c r="AE24" i="57"/>
  <c r="BC216" i="75"/>
  <c r="AZ211" i="75"/>
  <c r="BG216" i="75"/>
  <c r="BD211" i="75"/>
  <c r="M216" i="75"/>
  <c r="J211" i="75"/>
  <c r="AY216" i="75"/>
  <c r="AV211" i="75"/>
  <c r="Y216" i="75"/>
  <c r="U216" i="75"/>
  <c r="R211" i="75"/>
  <c r="AH185" i="44"/>
  <c r="AH184" i="44" s="1"/>
  <c r="Z143" i="57"/>
  <c r="X105" i="45"/>
  <c r="L105" i="45"/>
  <c r="BF105" i="45"/>
  <c r="AI205" i="75"/>
  <c r="W12" i="57"/>
  <c r="AP213" i="75"/>
  <c r="AM211" i="75"/>
  <c r="Y25" i="58"/>
  <c r="W24" i="58"/>
  <c r="M25" i="58"/>
  <c r="J24" i="58"/>
  <c r="AH25" i="58"/>
  <c r="AE24" i="58"/>
  <c r="BG25" i="58"/>
  <c r="BD24" i="58"/>
  <c r="AQ19" i="53"/>
  <c r="AD140" i="56"/>
  <c r="AB136" i="56"/>
  <c r="BG140" i="56"/>
  <c r="BD136" i="56"/>
  <c r="BG140" i="75"/>
  <c r="BD136" i="75"/>
  <c r="M140" i="75"/>
  <c r="J136" i="75"/>
  <c r="Q140" i="75"/>
  <c r="N136" i="75"/>
  <c r="Z51" i="58"/>
  <c r="AP185" i="44"/>
  <c r="AP184" i="44" s="1"/>
  <c r="W105" i="53"/>
  <c r="AO43" i="53"/>
  <c r="AB43" i="53"/>
  <c r="BF43" i="58"/>
  <c r="BE43" i="58"/>
  <c r="BB43" i="58"/>
  <c r="P43" i="58"/>
  <c r="O43" i="58"/>
  <c r="AX36" i="57"/>
  <c r="T36" i="57"/>
  <c r="AP185" i="56"/>
  <c r="AP184" i="56" s="1"/>
  <c r="AG36" i="53"/>
  <c r="AX36" i="53"/>
  <c r="X36" i="53"/>
  <c r="AS36" i="53"/>
  <c r="AL25" i="32"/>
  <c r="AI24" i="32"/>
  <c r="BC25" i="32"/>
  <c r="AZ24" i="32"/>
  <c r="M25" i="32"/>
  <c r="K24" i="32"/>
  <c r="U25" i="44"/>
  <c r="T24" i="44"/>
  <c r="AH25" i="44"/>
  <c r="AE24" i="44"/>
  <c r="U25" i="75"/>
  <c r="R24" i="75"/>
  <c r="M25" i="75"/>
  <c r="J24" i="75"/>
  <c r="AY25" i="53"/>
  <c r="AU25" i="45"/>
  <c r="AR24" i="45"/>
  <c r="U206" i="75"/>
  <c r="R205" i="75"/>
  <c r="BC206" i="75"/>
  <c r="AZ205" i="75"/>
  <c r="Q306" i="75"/>
  <c r="N304" i="75"/>
  <c r="AD306" i="75"/>
  <c r="AA304" i="75"/>
  <c r="AL306" i="75"/>
  <c r="AI304" i="75"/>
  <c r="BG185" i="56"/>
  <c r="BG184" i="56" s="1"/>
  <c r="AH185" i="56"/>
  <c r="AH184" i="56" s="1"/>
  <c r="AU185" i="32"/>
  <c r="AU184" i="32" s="1"/>
  <c r="BA204" i="58"/>
  <c r="BA197" i="58" s="1"/>
  <c r="AF204" i="53"/>
  <c r="AL185" i="58"/>
  <c r="AL184" i="58" s="1"/>
  <c r="BF204" i="45"/>
  <c r="AS204" i="45"/>
  <c r="AS197" i="45" s="1"/>
  <c r="BC185" i="45"/>
  <c r="BC184" i="45" s="1"/>
  <c r="AO199" i="75"/>
  <c r="AK199" i="75"/>
  <c r="L199" i="75"/>
  <c r="BF199" i="75"/>
  <c r="Z196" i="56"/>
  <c r="BG338" i="75"/>
  <c r="AN217" i="75"/>
  <c r="BE217" i="75"/>
  <c r="AS217" i="75"/>
  <c r="BG330" i="75"/>
  <c r="BG334" i="75"/>
  <c r="AY107" i="75"/>
  <c r="K105" i="75"/>
  <c r="AO43" i="32"/>
  <c r="AP48" i="57"/>
  <c r="M48" i="57"/>
  <c r="AY107" i="58"/>
  <c r="AD39" i="75"/>
  <c r="M39" i="75"/>
  <c r="AU221" i="75"/>
  <c r="AH221" i="75"/>
  <c r="U48" i="45"/>
  <c r="AL48" i="44"/>
  <c r="AX105" i="53"/>
  <c r="AY39" i="44"/>
  <c r="Y39" i="44"/>
  <c r="AY110" i="53"/>
  <c r="AW12" i="53"/>
  <c r="AF12" i="53"/>
  <c r="AN12" i="53"/>
  <c r="M108" i="45"/>
  <c r="Q108" i="45"/>
  <c r="BG108" i="45"/>
  <c r="AY108" i="53"/>
  <c r="AC105" i="53"/>
  <c r="L105" i="53"/>
  <c r="S105" i="53"/>
  <c r="AL108" i="53"/>
  <c r="BG45" i="57"/>
  <c r="M45" i="57"/>
  <c r="Z158" i="56"/>
  <c r="O236" i="75"/>
  <c r="BF236" i="75"/>
  <c r="BH158" i="53"/>
  <c r="AD47" i="44"/>
  <c r="AL41" i="56"/>
  <c r="AL40" i="57"/>
  <c r="U40" i="57"/>
  <c r="M40" i="57"/>
  <c r="AJ36" i="45"/>
  <c r="AS36" i="45"/>
  <c r="W36" i="45"/>
  <c r="AG36" i="45"/>
  <c r="AX36" i="45"/>
  <c r="AF230" i="75"/>
  <c r="BF230" i="75"/>
  <c r="AT230" i="75"/>
  <c r="AY48" i="56"/>
  <c r="AL48" i="56"/>
  <c r="X36" i="32"/>
  <c r="AC36" i="32"/>
  <c r="AG36" i="32"/>
  <c r="AX36" i="32"/>
  <c r="AQ307" i="75"/>
  <c r="AD108" i="57"/>
  <c r="BG108" i="44"/>
  <c r="AP44" i="32"/>
  <c r="Y46" i="75"/>
  <c r="U46" i="57"/>
  <c r="AP46" i="57"/>
  <c r="BC46" i="44"/>
  <c r="AY47" i="75"/>
  <c r="U47" i="75"/>
  <c r="BG47" i="75"/>
  <c r="AL47" i="53"/>
  <c r="AU41" i="45"/>
  <c r="BG41" i="45"/>
  <c r="BC41" i="45"/>
  <c r="Q41" i="45"/>
  <c r="Y41" i="44"/>
  <c r="AU41" i="44"/>
  <c r="U41" i="44"/>
  <c r="AP41" i="44"/>
  <c r="AK12" i="45"/>
  <c r="AN12" i="45"/>
  <c r="BG38" i="57"/>
  <c r="U38" i="57"/>
  <c r="AD45" i="32"/>
  <c r="T43" i="75"/>
  <c r="AW43" i="75"/>
  <c r="K43" i="75"/>
  <c r="AJ43" i="45"/>
  <c r="O43" i="45"/>
  <c r="P43" i="45"/>
  <c r="AB43" i="45"/>
  <c r="AB43" i="56"/>
  <c r="AO43" i="56"/>
  <c r="M47" i="45"/>
  <c r="AL108" i="32"/>
  <c r="AD108" i="32"/>
  <c r="AP108" i="32"/>
  <c r="Q108" i="32"/>
  <c r="AT105" i="75"/>
  <c r="Q45" i="58"/>
  <c r="Q45" i="53"/>
  <c r="AB43" i="44"/>
  <c r="AG43" i="44"/>
  <c r="BB43" i="44"/>
  <c r="M40" i="75"/>
  <c r="AN12" i="57"/>
  <c r="X12" i="57"/>
  <c r="S12" i="58"/>
  <c r="AP47" i="58"/>
  <c r="Q47" i="58"/>
  <c r="AX43" i="58"/>
  <c r="AD47" i="58"/>
  <c r="AU110" i="56"/>
  <c r="U110" i="75"/>
  <c r="U110" i="32"/>
  <c r="AP110" i="32"/>
  <c r="AL107" i="56"/>
  <c r="S105" i="56"/>
  <c r="AD107" i="56"/>
  <c r="M107" i="56"/>
  <c r="U38" i="56"/>
  <c r="AH38" i="56"/>
  <c r="AP41" i="57"/>
  <c r="BC14" i="32"/>
  <c r="Z29" i="45"/>
  <c r="AU25" i="44"/>
  <c r="BG25" i="44"/>
  <c r="AP25" i="44"/>
  <c r="Q25" i="44"/>
  <c r="AY25" i="44"/>
  <c r="AH140" i="32"/>
  <c r="BC140" i="32"/>
  <c r="AD140" i="32"/>
  <c r="AP140" i="32"/>
  <c r="BC213" i="75"/>
  <c r="AU213" i="75"/>
  <c r="AL213" i="75"/>
  <c r="BC239" i="75"/>
  <c r="AP239" i="75"/>
  <c r="Y239" i="75"/>
  <c r="AD239" i="75"/>
  <c r="AD25" i="58"/>
  <c r="AP25" i="58"/>
  <c r="Y25" i="56"/>
  <c r="AD25" i="56"/>
  <c r="AY25" i="56"/>
  <c r="AY140" i="44"/>
  <c r="AL140" i="44"/>
  <c r="BG140" i="58"/>
  <c r="AY140" i="58"/>
  <c r="AH140" i="57"/>
  <c r="AU140" i="57"/>
  <c r="AY140" i="57"/>
  <c r="BC140" i="57"/>
  <c r="AD201" i="75"/>
  <c r="AL201" i="75"/>
  <c r="AP201" i="75"/>
  <c r="BH51" i="56"/>
  <c r="AL210" i="75"/>
  <c r="Y210" i="75"/>
  <c r="AH210" i="75"/>
  <c r="AY234" i="75"/>
  <c r="AL234" i="75"/>
  <c r="AH234" i="75"/>
  <c r="Q234" i="75"/>
  <c r="AP208" i="75"/>
  <c r="U208" i="75"/>
  <c r="AH208" i="75"/>
  <c r="M208" i="75"/>
  <c r="AQ193" i="45"/>
  <c r="AD233" i="75"/>
  <c r="Y233" i="75"/>
  <c r="AH233" i="75"/>
  <c r="AL233" i="75"/>
  <c r="U233" i="75"/>
  <c r="AL25" i="75"/>
  <c r="AD25" i="75"/>
  <c r="AU25" i="53"/>
  <c r="Y25" i="53"/>
  <c r="AD25" i="53"/>
  <c r="AP25" i="53"/>
  <c r="U25" i="45"/>
  <c r="AY25" i="45"/>
  <c r="M312" i="75"/>
  <c r="U312" i="75"/>
  <c r="BG312" i="75"/>
  <c r="AH140" i="56"/>
  <c r="AY140" i="75"/>
  <c r="AV136" i="75"/>
  <c r="AP140" i="75"/>
  <c r="AH140" i="75"/>
  <c r="Z193" i="44"/>
  <c r="AP203" i="75"/>
  <c r="AH203" i="75"/>
  <c r="V24" i="53"/>
  <c r="AU140" i="45"/>
  <c r="BC308" i="75"/>
  <c r="Y308" i="75"/>
  <c r="M308" i="75"/>
  <c r="Q308" i="75"/>
  <c r="AH218" i="75"/>
  <c r="BC218" i="75"/>
  <c r="AU218" i="75"/>
  <c r="AD218" i="75"/>
  <c r="AL218" i="75"/>
  <c r="AD206" i="75"/>
  <c r="BG206" i="75"/>
  <c r="BA304" i="75"/>
  <c r="S304" i="75"/>
  <c r="W304" i="75"/>
  <c r="BC25" i="57"/>
  <c r="U25" i="57"/>
  <c r="Q25" i="57"/>
  <c r="AU25" i="57"/>
  <c r="Y25" i="57"/>
  <c r="AD216" i="75"/>
  <c r="Q216" i="75"/>
  <c r="BF204" i="58"/>
  <c r="X204" i="53"/>
  <c r="X197" i="53" s="1"/>
  <c r="AS204" i="53"/>
  <c r="M206" i="53"/>
  <c r="U206" i="58"/>
  <c r="BC206" i="58"/>
  <c r="AT204" i="44"/>
  <c r="AT197" i="44" s="1"/>
  <c r="BE204" i="44"/>
  <c r="BE197" i="44" s="1"/>
  <c r="BE204" i="45"/>
  <c r="BE197" i="45" s="1"/>
  <c r="U185" i="58"/>
  <c r="U184" i="58" s="1"/>
  <c r="BH188" i="32"/>
  <c r="Z192" i="56"/>
  <c r="Q185" i="58"/>
  <c r="Q184" i="58" s="1"/>
  <c r="AD185" i="53"/>
  <c r="AD184" i="53" s="1"/>
  <c r="BI186" i="32"/>
  <c r="BJ186" i="32" s="1"/>
  <c r="Y185" i="45"/>
  <c r="Y184" i="45" s="1"/>
  <c r="AD185" i="57"/>
  <c r="AD184" i="57" s="1"/>
  <c r="AV353" i="75"/>
  <c r="AC199" i="75"/>
  <c r="T199" i="75"/>
  <c r="AO310" i="75"/>
  <c r="BF310" i="75"/>
  <c r="AH338" i="75"/>
  <c r="Y338" i="75"/>
  <c r="BB217" i="75"/>
  <c r="AH330" i="75"/>
  <c r="Y330" i="75"/>
  <c r="AH334" i="75"/>
  <c r="Y334" i="75"/>
  <c r="P105" i="75"/>
  <c r="AS105" i="75"/>
  <c r="S105" i="75"/>
  <c r="AC105" i="75"/>
  <c r="AY107" i="32"/>
  <c r="AH39" i="57"/>
  <c r="BG39" i="57"/>
  <c r="AD39" i="57"/>
  <c r="Q39" i="45"/>
  <c r="AP39" i="45"/>
  <c r="Y39" i="45"/>
  <c r="AU39" i="45"/>
  <c r="M39" i="45"/>
  <c r="AP48" i="44"/>
  <c r="BB105" i="53"/>
  <c r="AM105" i="53"/>
  <c r="BE105" i="53"/>
  <c r="BA105" i="53"/>
  <c r="O105" i="53"/>
  <c r="AW105" i="44"/>
  <c r="K105" i="44"/>
  <c r="Y110" i="44"/>
  <c r="BE105" i="44"/>
  <c r="T105" i="44"/>
  <c r="AS12" i="53"/>
  <c r="AY38" i="44"/>
  <c r="BG45" i="75"/>
  <c r="U45" i="75"/>
  <c r="AH45" i="75"/>
  <c r="BC45" i="57"/>
  <c r="AH45" i="57"/>
  <c r="Y45" i="57"/>
  <c r="U47" i="44"/>
  <c r="AY47" i="44"/>
  <c r="AD41" i="56"/>
  <c r="Y41" i="53"/>
  <c r="BE230" i="75"/>
  <c r="BB230" i="75"/>
  <c r="T230" i="75"/>
  <c r="U48" i="56"/>
  <c r="AP48" i="56"/>
  <c r="H11" i="44"/>
  <c r="AO12" i="44"/>
  <c r="K12" i="32"/>
  <c r="AX105" i="58"/>
  <c r="BE105" i="58"/>
  <c r="BC108" i="58"/>
  <c r="P105" i="58"/>
  <c r="AU108" i="58"/>
  <c r="AL45" i="45"/>
  <c r="Q45" i="45"/>
  <c r="AP46" i="75"/>
  <c r="Z158" i="53"/>
  <c r="AD110" i="57"/>
  <c r="AX12" i="45"/>
  <c r="Y38" i="57"/>
  <c r="AU38" i="57"/>
  <c r="BG38" i="45"/>
  <c r="AP108" i="56"/>
  <c r="AV105" i="75"/>
  <c r="Q45" i="32"/>
  <c r="AL45" i="44"/>
  <c r="AQ158" i="56"/>
  <c r="AP46" i="58"/>
  <c r="AU46" i="58"/>
  <c r="AH41" i="75"/>
  <c r="AP41" i="58"/>
  <c r="BC41" i="58"/>
  <c r="AP41" i="32"/>
  <c r="AH41" i="32"/>
  <c r="AD41" i="32"/>
  <c r="BB36" i="75"/>
  <c r="BC45" i="53"/>
  <c r="U46" i="53"/>
  <c r="AP46" i="53"/>
  <c r="AB36" i="56"/>
  <c r="AK36" i="56"/>
  <c r="BF36" i="56"/>
  <c r="P36" i="56"/>
  <c r="AO36" i="56"/>
  <c r="S36" i="56"/>
  <c r="AX36" i="56"/>
  <c r="AH40" i="75"/>
  <c r="Y40" i="75"/>
  <c r="AL40" i="75"/>
  <c r="Y40" i="44"/>
  <c r="Q110" i="56"/>
  <c r="AB105" i="56"/>
  <c r="BG110" i="75"/>
  <c r="L105" i="32"/>
  <c r="BF105" i="32"/>
  <c r="Y110" i="32"/>
  <c r="AC105" i="32"/>
  <c r="AC105" i="56"/>
  <c r="M14" i="32"/>
  <c r="AP25" i="32"/>
  <c r="Q25" i="32"/>
  <c r="BG25" i="32"/>
  <c r="AD25" i="44"/>
  <c r="Y25" i="44"/>
  <c r="BC140" i="53"/>
  <c r="AU140" i="53"/>
  <c r="AY140" i="32"/>
  <c r="Q140" i="32"/>
  <c r="AU140" i="32"/>
  <c r="Z193" i="58"/>
  <c r="Z193" i="45"/>
  <c r="BH349" i="75"/>
  <c r="U213" i="75"/>
  <c r="AY213" i="75"/>
  <c r="Q239" i="75"/>
  <c r="M239" i="75"/>
  <c r="AU239" i="75"/>
  <c r="AH239" i="75"/>
  <c r="U25" i="58"/>
  <c r="AP25" i="56"/>
  <c r="BC140" i="44"/>
  <c r="AP140" i="44"/>
  <c r="BG140" i="44"/>
  <c r="BC140" i="58"/>
  <c r="AL140" i="58"/>
  <c r="Y140" i="57"/>
  <c r="AD140" i="57"/>
  <c r="M140" i="57"/>
  <c r="AY201" i="75"/>
  <c r="AY210" i="75"/>
  <c r="AP210" i="75"/>
  <c r="AU210" i="75"/>
  <c r="U234" i="75"/>
  <c r="AD234" i="75"/>
  <c r="BC234" i="75"/>
  <c r="BG208" i="75"/>
  <c r="AY208" i="75"/>
  <c r="M233" i="75"/>
  <c r="AP233" i="75"/>
  <c r="AU233" i="75"/>
  <c r="BG25" i="75"/>
  <c r="BG25" i="53"/>
  <c r="U25" i="53"/>
  <c r="AH25" i="45"/>
  <c r="M25" i="45"/>
  <c r="AP25" i="45"/>
  <c r="AL25" i="45"/>
  <c r="AD312" i="75"/>
  <c r="M140" i="56"/>
  <c r="J136" i="56"/>
  <c r="U140" i="56"/>
  <c r="Q140" i="56"/>
  <c r="P136" i="56"/>
  <c r="AL140" i="56"/>
  <c r="AP140" i="56"/>
  <c r="Y140" i="75"/>
  <c r="BH189" i="53"/>
  <c r="AQ51" i="58"/>
  <c r="AW24" i="44"/>
  <c r="BC203" i="75"/>
  <c r="AL203" i="75"/>
  <c r="AU203" i="75"/>
  <c r="AQ349" i="75"/>
  <c r="Y140" i="45"/>
  <c r="AY140" i="45"/>
  <c r="AL140" i="45"/>
  <c r="U140" i="45"/>
  <c r="R136" i="45"/>
  <c r="AP218" i="75"/>
  <c r="Y206" i="75"/>
  <c r="AH206" i="75"/>
  <c r="Q206" i="75"/>
  <c r="S205" i="75"/>
  <c r="L304" i="75"/>
  <c r="BF304" i="75"/>
  <c r="BE304" i="75"/>
  <c r="AP25" i="57"/>
  <c r="AL25" i="57"/>
  <c r="BG25" i="57"/>
  <c r="AP216" i="75"/>
  <c r="P204" i="58"/>
  <c r="AJ204" i="58"/>
  <c r="AH185" i="32"/>
  <c r="AH184" i="32" s="1"/>
  <c r="S204" i="53"/>
  <c r="S197" i="53" s="1"/>
  <c r="AX204" i="53"/>
  <c r="AX197" i="53" s="1"/>
  <c r="BB204" i="53"/>
  <c r="BB197" i="53" s="1"/>
  <c r="BB204" i="44"/>
  <c r="BB197" i="44" s="1"/>
  <c r="W204" i="44"/>
  <c r="W197" i="44" s="1"/>
  <c r="AB204" i="44"/>
  <c r="AB197" i="44" s="1"/>
  <c r="AJ204" i="45"/>
  <c r="T204" i="45"/>
  <c r="T197" i="45" s="1"/>
  <c r="P204" i="45"/>
  <c r="P197" i="45" s="1"/>
  <c r="Z188" i="53"/>
  <c r="AQ192" i="53"/>
  <c r="BI186" i="57"/>
  <c r="BJ186" i="57" s="1"/>
  <c r="Q279" i="75"/>
  <c r="Y341" i="75"/>
  <c r="Y340" i="75" s="1"/>
  <c r="AP223" i="75"/>
  <c r="W199" i="75"/>
  <c r="K199" i="75"/>
  <c r="BI344" i="75"/>
  <c r="BJ344" i="75" s="1"/>
  <c r="U341" i="75"/>
  <c r="U340" i="75" s="1"/>
  <c r="Z352" i="75"/>
  <c r="AT217" i="75"/>
  <c r="P217" i="75"/>
  <c r="AG217" i="75"/>
  <c r="U185" i="45"/>
  <c r="U184" i="45" s="1"/>
  <c r="BH362" i="75"/>
  <c r="AP107" i="32"/>
  <c r="BC107" i="58"/>
  <c r="Y107" i="58"/>
  <c r="AY48" i="45"/>
  <c r="AU48" i="44"/>
  <c r="BC48" i="44"/>
  <c r="BC39" i="32"/>
  <c r="BB12" i="53"/>
  <c r="AO12" i="53"/>
  <c r="AT36" i="44"/>
  <c r="BF36" i="44"/>
  <c r="BB36" i="44"/>
  <c r="AN36" i="44"/>
  <c r="AS36" i="44"/>
  <c r="AL38" i="44"/>
  <c r="P36" i="44"/>
  <c r="AP108" i="45"/>
  <c r="M241" i="75"/>
  <c r="AG236" i="75"/>
  <c r="AH47" i="44"/>
  <c r="BH63" i="44"/>
  <c r="BG40" i="57"/>
  <c r="Y40" i="57"/>
  <c r="AP40" i="45"/>
  <c r="U40" i="45"/>
  <c r="AC230" i="75"/>
  <c r="L230" i="75"/>
  <c r="X12" i="44"/>
  <c r="AF12" i="44"/>
  <c r="H11" i="32"/>
  <c r="AW43" i="57"/>
  <c r="S43" i="57"/>
  <c r="AJ43" i="57"/>
  <c r="AN43" i="57"/>
  <c r="AJ43" i="32"/>
  <c r="AK43" i="32"/>
  <c r="BA43" i="32"/>
  <c r="AH44" i="32"/>
  <c r="AU44" i="32"/>
  <c r="BG39" i="53"/>
  <c r="Y39" i="53"/>
  <c r="AN105" i="57"/>
  <c r="BE105" i="57"/>
  <c r="AJ105" i="57"/>
  <c r="AO105" i="57"/>
  <c r="AF105" i="57"/>
  <c r="AG12" i="75"/>
  <c r="K12" i="75"/>
  <c r="P12" i="56"/>
  <c r="BB12" i="56"/>
  <c r="AX12" i="56"/>
  <c r="AK12" i="56"/>
  <c r="H11" i="45"/>
  <c r="BC38" i="57"/>
  <c r="AU38" i="45"/>
  <c r="AH38" i="45"/>
  <c r="AD38" i="45"/>
  <c r="T105" i="56"/>
  <c r="AL108" i="56"/>
  <c r="BB105" i="56"/>
  <c r="M45" i="32"/>
  <c r="AP45" i="32"/>
  <c r="Y46" i="32"/>
  <c r="BC46" i="58"/>
  <c r="M46" i="58"/>
  <c r="U46" i="58"/>
  <c r="AY47" i="45"/>
  <c r="AP47" i="45"/>
  <c r="BG108" i="75"/>
  <c r="M108" i="75"/>
  <c r="AU45" i="58"/>
  <c r="Y45" i="53"/>
  <c r="AL45" i="53"/>
  <c r="M45" i="53"/>
  <c r="H11" i="57"/>
  <c r="M47" i="58"/>
  <c r="AK12" i="44"/>
  <c r="AL14" i="44"/>
  <c r="Q14" i="44"/>
  <c r="M14" i="44"/>
  <c r="AY14" i="53"/>
  <c r="Y14" i="53"/>
  <c r="AN105" i="56"/>
  <c r="AF105" i="56"/>
  <c r="BG38" i="56"/>
  <c r="Q38" i="32"/>
  <c r="BC38" i="32"/>
  <c r="AQ193" i="58"/>
  <c r="BH193" i="45"/>
  <c r="AU25" i="32"/>
  <c r="U25" i="32"/>
  <c r="AH25" i="32"/>
  <c r="Y25" i="32"/>
  <c r="BC25" i="44"/>
  <c r="AL25" i="44"/>
  <c r="Y140" i="53"/>
  <c r="Q140" i="53"/>
  <c r="Y140" i="32"/>
  <c r="AL140" i="32"/>
  <c r="BG140" i="32"/>
  <c r="BH193" i="44"/>
  <c r="Y213" i="75"/>
  <c r="Q213" i="75"/>
  <c r="Z159" i="75"/>
  <c r="AY25" i="58"/>
  <c r="AL25" i="56"/>
  <c r="BC25" i="56"/>
  <c r="U25" i="56"/>
  <c r="U140" i="44"/>
  <c r="AH140" i="58"/>
  <c r="BG140" i="57"/>
  <c r="AH201" i="75"/>
  <c r="M201" i="75"/>
  <c r="U201" i="75"/>
  <c r="BG201" i="75"/>
  <c r="BC210" i="75"/>
  <c r="BG210" i="75"/>
  <c r="AU234" i="75"/>
  <c r="Y208" i="75"/>
  <c r="AU208" i="75"/>
  <c r="Q208" i="75"/>
  <c r="Q25" i="75"/>
  <c r="AP25" i="75"/>
  <c r="AU25" i="75"/>
  <c r="BC25" i="75"/>
  <c r="AH25" i="75"/>
  <c r="M25" i="53"/>
  <c r="AL25" i="53"/>
  <c r="BC25" i="53"/>
  <c r="AD25" i="45"/>
  <c r="BG25" i="45"/>
  <c r="BC25" i="45"/>
  <c r="Y25" i="45"/>
  <c r="BC140" i="56"/>
  <c r="BA136" i="56"/>
  <c r="Y140" i="56"/>
  <c r="BC140" i="75"/>
  <c r="AZ136" i="75"/>
  <c r="AL140" i="75"/>
  <c r="AU140" i="75"/>
  <c r="AD140" i="75"/>
  <c r="AQ193" i="44"/>
  <c r="AD203" i="75"/>
  <c r="M203" i="75"/>
  <c r="BG203" i="75"/>
  <c r="BC140" i="45"/>
  <c r="M140" i="45"/>
  <c r="Q140" i="45"/>
  <c r="AU308" i="75"/>
  <c r="U308" i="75"/>
  <c r="Q218" i="75"/>
  <c r="AY218" i="75"/>
  <c r="BG218" i="75"/>
  <c r="AR136" i="45"/>
  <c r="P205" i="75"/>
  <c r="AP206" i="75"/>
  <c r="AU206" i="75"/>
  <c r="AY206" i="75"/>
  <c r="AO304" i="75"/>
  <c r="AS304" i="75"/>
  <c r="T304" i="75"/>
  <c r="AH216" i="75"/>
  <c r="AU216" i="75"/>
  <c r="Z149" i="75"/>
  <c r="BG107" i="75"/>
  <c r="BD105" i="75"/>
  <c r="AH107" i="75"/>
  <c r="AE105" i="75"/>
  <c r="U107" i="44"/>
  <c r="R105" i="44"/>
  <c r="AY107" i="44"/>
  <c r="AV105" i="44"/>
  <c r="AL107" i="45"/>
  <c r="AI105" i="45"/>
  <c r="AU39" i="32"/>
  <c r="U241" i="75"/>
  <c r="Y13" i="44"/>
  <c r="V12" i="44"/>
  <c r="BC13" i="44"/>
  <c r="AZ12" i="44"/>
  <c r="R12" i="32"/>
  <c r="BG37" i="45"/>
  <c r="BD36" i="45"/>
  <c r="M37" i="32"/>
  <c r="J36" i="32"/>
  <c r="AK197" i="32"/>
  <c r="BH97" i="56"/>
  <c r="Z115" i="58"/>
  <c r="Z89" i="53"/>
  <c r="Z130" i="45"/>
  <c r="Z114" i="56"/>
  <c r="Z134" i="44"/>
  <c r="U185" i="57"/>
  <c r="U184" i="57" s="1"/>
  <c r="BC48" i="53"/>
  <c r="M39" i="56"/>
  <c r="Q107" i="32"/>
  <c r="N105" i="32"/>
  <c r="BG107" i="32"/>
  <c r="BD105" i="32"/>
  <c r="BG107" i="58"/>
  <c r="BD105" i="58"/>
  <c r="AC105" i="44"/>
  <c r="AJ105" i="44"/>
  <c r="BC45" i="75"/>
  <c r="Q45" i="57"/>
  <c r="AH47" i="75"/>
  <c r="AL47" i="56"/>
  <c r="AH47" i="53"/>
  <c r="BC39" i="53"/>
  <c r="AA12" i="75"/>
  <c r="AD13" i="75"/>
  <c r="BD12" i="75"/>
  <c r="BG13" i="75"/>
  <c r="AE12" i="75"/>
  <c r="AH13" i="75"/>
  <c r="AR12" i="75"/>
  <c r="AU13" i="75"/>
  <c r="U13" i="56"/>
  <c r="R12" i="56"/>
  <c r="AV12" i="56"/>
  <c r="AY13" i="56"/>
  <c r="AB12" i="56"/>
  <c r="BE12" i="56"/>
  <c r="AA12" i="56"/>
  <c r="AD13" i="56"/>
  <c r="T12" i="45"/>
  <c r="AZ12" i="45"/>
  <c r="BC13" i="45"/>
  <c r="BC108" i="56"/>
  <c r="AZ105" i="56"/>
  <c r="M108" i="56"/>
  <c r="BG46" i="32"/>
  <c r="AD46" i="58"/>
  <c r="U45" i="58"/>
  <c r="AH45" i="53"/>
  <c r="BG110" i="56"/>
  <c r="BD105" i="56"/>
  <c r="AY110" i="56"/>
  <c r="BC110" i="75"/>
  <c r="AD110" i="75"/>
  <c r="AX105" i="32"/>
  <c r="AB105" i="32"/>
  <c r="AT105" i="32"/>
  <c r="AH107" i="57"/>
  <c r="AE105" i="57"/>
  <c r="AU107" i="57"/>
  <c r="AR105" i="57"/>
  <c r="AY107" i="56"/>
  <c r="AV105" i="56"/>
  <c r="Q107" i="56"/>
  <c r="N105" i="56"/>
  <c r="O105" i="56"/>
  <c r="W105" i="56"/>
  <c r="AU107" i="56"/>
  <c r="M41" i="57"/>
  <c r="AY107" i="45"/>
  <c r="AV105" i="45"/>
  <c r="BG107" i="45"/>
  <c r="BD105" i="45"/>
  <c r="Y39" i="75"/>
  <c r="AP107" i="53"/>
  <c r="AP13" i="53"/>
  <c r="AM12" i="53"/>
  <c r="Y241" i="75"/>
  <c r="V236" i="75"/>
  <c r="N43" i="53"/>
  <c r="Q44" i="53"/>
  <c r="Y44" i="58"/>
  <c r="V43" i="58"/>
  <c r="Q13" i="32"/>
  <c r="AZ12" i="32"/>
  <c r="AU37" i="45"/>
  <c r="AR36" i="45"/>
  <c r="AZ36" i="32"/>
  <c r="BC37" i="32"/>
  <c r="AS36" i="32"/>
  <c r="AU46" i="53"/>
  <c r="L197" i="32"/>
  <c r="Z97" i="56"/>
  <c r="Z32" i="53"/>
  <c r="BG185" i="53"/>
  <c r="BG184" i="53" s="1"/>
  <c r="BH282" i="75"/>
  <c r="AJ105" i="53"/>
  <c r="AN105" i="53"/>
  <c r="T36" i="44"/>
  <c r="AK36" i="44"/>
  <c r="R36" i="44"/>
  <c r="U37" i="44"/>
  <c r="AP37" i="44"/>
  <c r="AM36" i="44"/>
  <c r="AF36" i="44"/>
  <c r="AP108" i="44"/>
  <c r="AD108" i="44"/>
  <c r="K105" i="58"/>
  <c r="AM105" i="58"/>
  <c r="AP108" i="58"/>
  <c r="AF105" i="58"/>
  <c r="M108" i="58"/>
  <c r="AU46" i="75"/>
  <c r="M46" i="75"/>
  <c r="Q46" i="57"/>
  <c r="BG46" i="57"/>
  <c r="BG41" i="75"/>
  <c r="U41" i="75"/>
  <c r="J36" i="53"/>
  <c r="AY37" i="53"/>
  <c r="AV36" i="53"/>
  <c r="Y37" i="53"/>
  <c r="V36" i="53"/>
  <c r="AY37" i="56"/>
  <c r="AV36" i="56"/>
  <c r="BC37" i="56"/>
  <c r="AZ36" i="56"/>
  <c r="AH37" i="56"/>
  <c r="AE36" i="56"/>
  <c r="AJ36" i="75"/>
  <c r="BE36" i="75"/>
  <c r="J36" i="75"/>
  <c r="M37" i="75"/>
  <c r="O36" i="75"/>
  <c r="X36" i="75"/>
  <c r="AL37" i="75"/>
  <c r="AI36" i="75"/>
  <c r="BG37" i="75"/>
  <c r="BD36" i="75"/>
  <c r="AE36" i="75"/>
  <c r="AH37" i="75"/>
  <c r="BA43" i="44"/>
  <c r="AM43" i="44"/>
  <c r="AP44" i="44"/>
  <c r="AE43" i="44"/>
  <c r="AH44" i="44"/>
  <c r="S43" i="44"/>
  <c r="W43" i="44"/>
  <c r="AI43" i="44"/>
  <c r="AL44" i="44"/>
  <c r="BH192" i="53"/>
  <c r="AU185" i="53"/>
  <c r="AU184" i="53" s="1"/>
  <c r="U107" i="75"/>
  <c r="R105" i="75"/>
  <c r="Y107" i="75"/>
  <c r="V105" i="75"/>
  <c r="BC107" i="44"/>
  <c r="AZ105" i="44"/>
  <c r="Q107" i="44"/>
  <c r="N105" i="44"/>
  <c r="AD107" i="45"/>
  <c r="AA105" i="45"/>
  <c r="Z52" i="32"/>
  <c r="M107" i="53"/>
  <c r="J105" i="53"/>
  <c r="AD107" i="53"/>
  <c r="AA105" i="53"/>
  <c r="M39" i="32"/>
  <c r="U39" i="44"/>
  <c r="R12" i="53"/>
  <c r="U13" i="53"/>
  <c r="AL241" i="75"/>
  <c r="AI236" i="75"/>
  <c r="AA43" i="53"/>
  <c r="AD44" i="53"/>
  <c r="N12" i="44"/>
  <c r="Q13" i="44"/>
  <c r="AW36" i="32"/>
  <c r="W36" i="32"/>
  <c r="AT36" i="32"/>
  <c r="BC40" i="58"/>
  <c r="M40" i="32"/>
  <c r="AH14" i="45"/>
  <c r="AQ89" i="45"/>
  <c r="Z79" i="57"/>
  <c r="AR353" i="75"/>
  <c r="T217" i="75"/>
  <c r="BA217" i="75"/>
  <c r="AM43" i="32"/>
  <c r="AP48" i="32"/>
  <c r="AE43" i="32"/>
  <c r="AH48" i="32"/>
  <c r="Y48" i="45"/>
  <c r="BC48" i="45"/>
  <c r="AS105" i="53"/>
  <c r="AY47" i="32"/>
  <c r="BA36" i="45"/>
  <c r="X36" i="45"/>
  <c r="Y231" i="75"/>
  <c r="V230" i="75"/>
  <c r="BG231" i="75"/>
  <c r="BD230" i="75"/>
  <c r="O105" i="45"/>
  <c r="AC105" i="45"/>
  <c r="BA12" i="32"/>
  <c r="AU38" i="53"/>
  <c r="L43" i="57"/>
  <c r="AX43" i="57"/>
  <c r="AH44" i="57"/>
  <c r="AE43" i="57"/>
  <c r="Q44" i="57"/>
  <c r="N43" i="57"/>
  <c r="U44" i="57"/>
  <c r="R43" i="57"/>
  <c r="X43" i="32"/>
  <c r="P43" i="32"/>
  <c r="AY44" i="32"/>
  <c r="AV43" i="32"/>
  <c r="K43" i="32"/>
  <c r="BG110" i="57"/>
  <c r="BA105" i="57"/>
  <c r="AL110" i="57"/>
  <c r="X105" i="57"/>
  <c r="AZ36" i="58"/>
  <c r="BC37" i="58"/>
  <c r="W36" i="58"/>
  <c r="AD37" i="58"/>
  <c r="AA36" i="58"/>
  <c r="AM36" i="58"/>
  <c r="AP37" i="58"/>
  <c r="BB36" i="58"/>
  <c r="R36" i="58"/>
  <c r="U37" i="58"/>
  <c r="P36" i="58"/>
  <c r="AZ36" i="57"/>
  <c r="BC37" i="57"/>
  <c r="BB36" i="57"/>
  <c r="J36" i="57"/>
  <c r="M37" i="57"/>
  <c r="P36" i="57"/>
  <c r="O36" i="57"/>
  <c r="AD38" i="57"/>
  <c r="AY38" i="57"/>
  <c r="Q38" i="45"/>
  <c r="AP44" i="75"/>
  <c r="AM43" i="75"/>
  <c r="AX43" i="75"/>
  <c r="AH44" i="75"/>
  <c r="AE43" i="75"/>
  <c r="AK43" i="75"/>
  <c r="BG44" i="75"/>
  <c r="BD43" i="75"/>
  <c r="Y44" i="45"/>
  <c r="V43" i="45"/>
  <c r="W43" i="45"/>
  <c r="AV43" i="45"/>
  <c r="AY44" i="45"/>
  <c r="AX43" i="45"/>
  <c r="T43" i="56"/>
  <c r="AI43" i="56"/>
  <c r="AL44" i="56"/>
  <c r="BE43" i="56"/>
  <c r="X43" i="56"/>
  <c r="AX43" i="56"/>
  <c r="V43" i="56"/>
  <c r="Y44" i="56"/>
  <c r="AM43" i="56"/>
  <c r="AP44" i="56"/>
  <c r="AS43" i="57"/>
  <c r="AL47" i="45"/>
  <c r="U200" i="75"/>
  <c r="BG200" i="75"/>
  <c r="BG13" i="57"/>
  <c r="BD12" i="57"/>
  <c r="AH13" i="57"/>
  <c r="AE12" i="57"/>
  <c r="AL13" i="58"/>
  <c r="AI12" i="58"/>
  <c r="L12" i="58"/>
  <c r="AX12" i="58"/>
  <c r="Y13" i="58"/>
  <c r="V12" i="58"/>
  <c r="M13" i="58"/>
  <c r="J12" i="58"/>
  <c r="AH13" i="58"/>
  <c r="AE12" i="58"/>
  <c r="BB12" i="58"/>
  <c r="BD12" i="58"/>
  <c r="BG13" i="58"/>
  <c r="AD14" i="75"/>
  <c r="AG105" i="56"/>
  <c r="BC38" i="56"/>
  <c r="Y38" i="56"/>
  <c r="AL38" i="32"/>
  <c r="AO204" i="58"/>
  <c r="AO197" i="58" s="1"/>
  <c r="S204" i="58"/>
  <c r="S197" i="58" s="1"/>
  <c r="AK204" i="58"/>
  <c r="AK197" i="58" s="1"/>
  <c r="AS204" i="32"/>
  <c r="AS197" i="32" s="1"/>
  <c r="AB204" i="32"/>
  <c r="AB197" i="32" s="1"/>
  <c r="AC204" i="32"/>
  <c r="AG204" i="53"/>
  <c r="AG197" i="53" s="1"/>
  <c r="AL206" i="58"/>
  <c r="AY185" i="56"/>
  <c r="AY184" i="56" s="1"/>
  <c r="AP185" i="32"/>
  <c r="AP184" i="32" s="1"/>
  <c r="AF204" i="44"/>
  <c r="AG204" i="44"/>
  <c r="AG197" i="44" s="1"/>
  <c r="BA204" i="45"/>
  <c r="BA197" i="45" s="1"/>
  <c r="AX204" i="45"/>
  <c r="AX197" i="45" s="1"/>
  <c r="Y206" i="44"/>
  <c r="Y185" i="44"/>
  <c r="Y184" i="44" s="1"/>
  <c r="AD185" i="56"/>
  <c r="AD184" i="56" s="1"/>
  <c r="BH192" i="32"/>
  <c r="Z192" i="53"/>
  <c r="BH188" i="56"/>
  <c r="AQ192" i="57"/>
  <c r="BH192" i="45"/>
  <c r="AA353" i="75"/>
  <c r="AL223" i="75"/>
  <c r="AQ362" i="75"/>
  <c r="AG199" i="75"/>
  <c r="AX199" i="75"/>
  <c r="AP338" i="75"/>
  <c r="L217" i="75"/>
  <c r="AB217" i="75"/>
  <c r="AO217" i="75"/>
  <c r="AP330" i="75"/>
  <c r="AP334" i="75"/>
  <c r="Q328" i="75"/>
  <c r="Q336" i="75"/>
  <c r="U48" i="75"/>
  <c r="AU48" i="53"/>
  <c r="AP107" i="75"/>
  <c r="AM105" i="75"/>
  <c r="Q107" i="75"/>
  <c r="AU107" i="75"/>
  <c r="AR105" i="75"/>
  <c r="AD107" i="44"/>
  <c r="AA105" i="44"/>
  <c r="AU107" i="45"/>
  <c r="AY39" i="58"/>
  <c r="AH39" i="58"/>
  <c r="AL39" i="58"/>
  <c r="BG39" i="58"/>
  <c r="Q39" i="56"/>
  <c r="BG39" i="56"/>
  <c r="AL39" i="56"/>
  <c r="AY39" i="56"/>
  <c r="BC39" i="56"/>
  <c r="U48" i="32"/>
  <c r="AR43" i="32"/>
  <c r="AU48" i="32"/>
  <c r="AY48" i="32"/>
  <c r="N43" i="32"/>
  <c r="Q48" i="32"/>
  <c r="U48" i="57"/>
  <c r="AY48" i="57"/>
  <c r="AH48" i="57"/>
  <c r="AU48" i="57"/>
  <c r="AM105" i="32"/>
  <c r="AL107" i="32"/>
  <c r="AI105" i="32"/>
  <c r="AD107" i="58"/>
  <c r="AL107" i="58"/>
  <c r="AI105" i="58"/>
  <c r="U107" i="58"/>
  <c r="R105" i="58"/>
  <c r="AW105" i="58"/>
  <c r="BG39" i="75"/>
  <c r="AH39" i="75"/>
  <c r="Q39" i="75"/>
  <c r="AP39" i="75"/>
  <c r="Q39" i="57"/>
  <c r="AD39" i="45"/>
  <c r="AY39" i="45"/>
  <c r="AH39" i="45"/>
  <c r="AL39" i="45"/>
  <c r="BG39" i="45"/>
  <c r="BG221" i="75"/>
  <c r="U221" i="75"/>
  <c r="AD221" i="75"/>
  <c r="AL221" i="75"/>
  <c r="AU48" i="45"/>
  <c r="AH48" i="44"/>
  <c r="BG48" i="44"/>
  <c r="AL107" i="53"/>
  <c r="AF105" i="53"/>
  <c r="AY107" i="53"/>
  <c r="BC107" i="53"/>
  <c r="U107" i="53"/>
  <c r="BG39" i="32"/>
  <c r="Q39" i="32"/>
  <c r="AL39" i="32"/>
  <c r="AP39" i="32"/>
  <c r="AU39" i="44"/>
  <c r="M39" i="44"/>
  <c r="U110" i="53"/>
  <c r="X105" i="44"/>
  <c r="M110" i="44"/>
  <c r="Q110" i="44"/>
  <c r="BF105" i="44"/>
  <c r="BC110" i="44"/>
  <c r="U110" i="44"/>
  <c r="S105" i="44"/>
  <c r="AG105" i="44"/>
  <c r="AT105" i="44"/>
  <c r="AZ12" i="53"/>
  <c r="BC13" i="53"/>
  <c r="BG13" i="53"/>
  <c r="BD12" i="53"/>
  <c r="O12" i="53"/>
  <c r="AJ12" i="53"/>
  <c r="P12" i="53"/>
  <c r="AH13" i="53"/>
  <c r="AE12" i="53"/>
  <c r="AV36" i="44"/>
  <c r="AY37" i="44"/>
  <c r="AH37" i="44"/>
  <c r="AE36" i="44"/>
  <c r="Y37" i="44"/>
  <c r="V36" i="44"/>
  <c r="AG36" i="44"/>
  <c r="AU37" i="44"/>
  <c r="AR36" i="44"/>
  <c r="AW36" i="44"/>
  <c r="M37" i="44"/>
  <c r="J36" i="44"/>
  <c r="BC38" i="44"/>
  <c r="Q38" i="44"/>
  <c r="U38" i="44"/>
  <c r="AH38" i="44"/>
  <c r="AH108" i="45"/>
  <c r="U108" i="45"/>
  <c r="AL108" i="45"/>
  <c r="BC108" i="53"/>
  <c r="AU108" i="53"/>
  <c r="Q108" i="53"/>
  <c r="N105" i="75"/>
  <c r="Q45" i="75"/>
  <c r="AL45" i="75"/>
  <c r="M45" i="75"/>
  <c r="AL45" i="57"/>
  <c r="BH158" i="56"/>
  <c r="AH241" i="75"/>
  <c r="BC241" i="75"/>
  <c r="AU241" i="75"/>
  <c r="BG241" i="75"/>
  <c r="AP241" i="75"/>
  <c r="X43" i="53"/>
  <c r="R43" i="53"/>
  <c r="U44" i="53"/>
  <c r="BG44" i="53"/>
  <c r="BD43" i="53"/>
  <c r="AY44" i="53"/>
  <c r="AV43" i="53"/>
  <c r="AG43" i="53"/>
  <c r="AT43" i="53"/>
  <c r="V43" i="53"/>
  <c r="Y44" i="53"/>
  <c r="AE43" i="53"/>
  <c r="AH44" i="53"/>
  <c r="AR43" i="53"/>
  <c r="AU44" i="53"/>
  <c r="AV43" i="58"/>
  <c r="AY44" i="58"/>
  <c r="AG43" i="58"/>
  <c r="W43" i="58"/>
  <c r="N43" i="58"/>
  <c r="Q44" i="58"/>
  <c r="K43" i="58"/>
  <c r="AO43" i="58"/>
  <c r="AT43" i="58"/>
  <c r="AU46" i="45"/>
  <c r="Y46" i="45"/>
  <c r="BA43" i="45"/>
  <c r="U46" i="56"/>
  <c r="AU46" i="56"/>
  <c r="BC47" i="44"/>
  <c r="AU47" i="44"/>
  <c r="M47" i="44"/>
  <c r="AP47" i="44"/>
  <c r="AD47" i="32"/>
  <c r="AL47" i="32"/>
  <c r="Y47" i="32"/>
  <c r="BC47" i="32"/>
  <c r="U47" i="32"/>
  <c r="U41" i="56"/>
  <c r="AY41" i="56"/>
  <c r="AU41" i="56"/>
  <c r="AY41" i="53"/>
  <c r="AH41" i="53"/>
  <c r="AY40" i="57"/>
  <c r="Q40" i="57"/>
  <c r="AP40" i="57"/>
  <c r="AU40" i="57"/>
  <c r="AN36" i="45"/>
  <c r="AW36" i="45"/>
  <c r="K36" i="45"/>
  <c r="L36" i="45"/>
  <c r="BB36" i="45"/>
  <c r="AT36" i="45"/>
  <c r="S36" i="45"/>
  <c r="BC40" i="45"/>
  <c r="AF36" i="45"/>
  <c r="AD231" i="75"/>
  <c r="AA230" i="75"/>
  <c r="N230" i="75"/>
  <c r="Q231" i="75"/>
  <c r="AV230" i="75"/>
  <c r="AY231" i="75"/>
  <c r="BC14" i="58"/>
  <c r="Q14" i="58"/>
  <c r="AP14" i="58"/>
  <c r="AD14" i="56"/>
  <c r="M14" i="56"/>
  <c r="Y48" i="56"/>
  <c r="M48" i="56"/>
  <c r="AU48" i="56"/>
  <c r="Q48" i="56"/>
  <c r="AH110" i="58"/>
  <c r="AY110" i="58"/>
  <c r="AD110" i="58"/>
  <c r="AW105" i="45"/>
  <c r="Y110" i="45"/>
  <c r="BG110" i="45"/>
  <c r="AX105" i="45"/>
  <c r="AK105" i="45"/>
  <c r="K105" i="45"/>
  <c r="AG105" i="45"/>
  <c r="AN105" i="45"/>
  <c r="BB105" i="45"/>
  <c r="AS12" i="44"/>
  <c r="AR12" i="44"/>
  <c r="AU13" i="44"/>
  <c r="AD13" i="44"/>
  <c r="AA12" i="44"/>
  <c r="AA12" i="32"/>
  <c r="AP13" i="32"/>
  <c r="AQ151" i="44"/>
  <c r="M37" i="45"/>
  <c r="J36" i="45"/>
  <c r="Y37" i="45"/>
  <c r="V36" i="45"/>
  <c r="AH37" i="45"/>
  <c r="AE36" i="45"/>
  <c r="L36" i="32"/>
  <c r="AF36" i="32"/>
  <c r="O36" i="32"/>
  <c r="AY37" i="32"/>
  <c r="AV36" i="32"/>
  <c r="AN36" i="32"/>
  <c r="BD36" i="32"/>
  <c r="BG37" i="32"/>
  <c r="AI36" i="32"/>
  <c r="AL37" i="32"/>
  <c r="T36" i="32"/>
  <c r="AM36" i="32"/>
  <c r="AP37" i="32"/>
  <c r="AP38" i="75"/>
  <c r="BC38" i="75"/>
  <c r="BG38" i="75"/>
  <c r="Q38" i="53"/>
  <c r="BC38" i="53"/>
  <c r="AH38" i="53"/>
  <c r="AL38" i="53"/>
  <c r="BG38" i="53"/>
  <c r="BG38" i="58"/>
  <c r="M38" i="58"/>
  <c r="Q38" i="58"/>
  <c r="AY108" i="57"/>
  <c r="U108" i="57"/>
  <c r="AL108" i="57"/>
  <c r="AU108" i="57"/>
  <c r="AP108" i="57"/>
  <c r="BC108" i="44"/>
  <c r="AG105" i="58"/>
  <c r="AL108" i="58"/>
  <c r="AS105" i="58"/>
  <c r="X105" i="58"/>
  <c r="U108" i="58"/>
  <c r="BB105" i="58"/>
  <c r="O105" i="58"/>
  <c r="BG108" i="58"/>
  <c r="AK105" i="58"/>
  <c r="AD45" i="45"/>
  <c r="AP45" i="45"/>
  <c r="BC45" i="45"/>
  <c r="U45" i="45"/>
  <c r="BG45" i="56"/>
  <c r="M45" i="56"/>
  <c r="AH45" i="56"/>
  <c r="U45" i="56"/>
  <c r="AV105" i="53"/>
  <c r="V43" i="57"/>
  <c r="Y44" i="57"/>
  <c r="W43" i="57"/>
  <c r="AB43" i="57"/>
  <c r="J43" i="57"/>
  <c r="M44" i="57"/>
  <c r="AO43" i="57"/>
  <c r="BE43" i="57"/>
  <c r="AA43" i="57"/>
  <c r="AD44" i="57"/>
  <c r="AV43" i="57"/>
  <c r="AY44" i="57"/>
  <c r="Q44" i="32"/>
  <c r="AX43" i="32"/>
  <c r="W43" i="32"/>
  <c r="AT43" i="32"/>
  <c r="BE43" i="32"/>
  <c r="O43" i="32"/>
  <c r="Y44" i="32"/>
  <c r="V43" i="32"/>
  <c r="AB43" i="32"/>
  <c r="AL46" i="75"/>
  <c r="Q46" i="75"/>
  <c r="AD46" i="75"/>
  <c r="AY46" i="57"/>
  <c r="AU46" i="57"/>
  <c r="BG46" i="44"/>
  <c r="AU46" i="44"/>
  <c r="AY46" i="44"/>
  <c r="M47" i="75"/>
  <c r="AP47" i="75"/>
  <c r="AU47" i="75"/>
  <c r="Q47" i="75"/>
  <c r="AY47" i="56"/>
  <c r="BG47" i="56"/>
  <c r="AD47" i="53"/>
  <c r="M47" i="53"/>
  <c r="AP47" i="53"/>
  <c r="BC47" i="53"/>
  <c r="AY47" i="53"/>
  <c r="BG47" i="53"/>
  <c r="Q47" i="53"/>
  <c r="AH41" i="45"/>
  <c r="AP41" i="45"/>
  <c r="BG41" i="44"/>
  <c r="AL39" i="53"/>
  <c r="M39" i="53"/>
  <c r="AD39" i="53"/>
  <c r="AU39" i="53"/>
  <c r="Q39" i="53"/>
  <c r="BH52" i="32"/>
  <c r="S105" i="57"/>
  <c r="BC110" i="57"/>
  <c r="AB105" i="57"/>
  <c r="AH110" i="57"/>
  <c r="BB105" i="57"/>
  <c r="P105" i="57"/>
  <c r="AP110" i="57"/>
  <c r="AY110" i="57"/>
  <c r="Q110" i="57"/>
  <c r="AL13" i="75"/>
  <c r="AI12" i="75"/>
  <c r="AT12" i="75"/>
  <c r="AV12" i="75"/>
  <c r="AY13" i="75"/>
  <c r="N12" i="75"/>
  <c r="Q13" i="75"/>
  <c r="R12" i="75"/>
  <c r="U13" i="75"/>
  <c r="BF12" i="56"/>
  <c r="N12" i="56"/>
  <c r="Q13" i="56"/>
  <c r="AU13" i="56"/>
  <c r="AR12" i="56"/>
  <c r="V12" i="56"/>
  <c r="Y13" i="56"/>
  <c r="AJ12" i="56"/>
  <c r="BD12" i="56"/>
  <c r="BG13" i="56"/>
  <c r="W12" i="56"/>
  <c r="AB12" i="45"/>
  <c r="AH13" i="45"/>
  <c r="AE12" i="45"/>
  <c r="AU13" i="45"/>
  <c r="AR12" i="45"/>
  <c r="AM12" i="45"/>
  <c r="AP13" i="45"/>
  <c r="AX36" i="58"/>
  <c r="AC36" i="58"/>
  <c r="S36" i="58"/>
  <c r="N36" i="58"/>
  <c r="Q37" i="58"/>
  <c r="L36" i="58"/>
  <c r="BA36" i="58"/>
  <c r="AS36" i="58"/>
  <c r="AG36" i="58"/>
  <c r="AI36" i="58"/>
  <c r="AJ36" i="58"/>
  <c r="K36" i="57"/>
  <c r="AM36" i="57"/>
  <c r="AP37" i="57"/>
  <c r="L36" i="57"/>
  <c r="AS36" i="57"/>
  <c r="AU37" i="57"/>
  <c r="AR36" i="57"/>
  <c r="AN36" i="57"/>
  <c r="AV36" i="57"/>
  <c r="AY37" i="57"/>
  <c r="AG36" i="57"/>
  <c r="Q38" i="57"/>
  <c r="U38" i="45"/>
  <c r="AD108" i="56"/>
  <c r="Y108" i="56"/>
  <c r="AH108" i="56"/>
  <c r="Q108" i="56"/>
  <c r="AY108" i="56"/>
  <c r="BC45" i="32"/>
  <c r="AU45" i="32"/>
  <c r="U45" i="32"/>
  <c r="AL45" i="32"/>
  <c r="AP45" i="44"/>
  <c r="BC45" i="44"/>
  <c r="AU45" i="44"/>
  <c r="M45" i="44"/>
  <c r="N105" i="53"/>
  <c r="X43" i="75"/>
  <c r="AT43" i="75"/>
  <c r="AI43" i="75"/>
  <c r="AL44" i="75"/>
  <c r="BC44" i="75"/>
  <c r="AZ43" i="75"/>
  <c r="AG43" i="75"/>
  <c r="AB43" i="75"/>
  <c r="P43" i="75"/>
  <c r="L43" i="75"/>
  <c r="Q44" i="75"/>
  <c r="N43" i="75"/>
  <c r="O43" i="75"/>
  <c r="AP44" i="45"/>
  <c r="AM43" i="45"/>
  <c r="J43" i="45"/>
  <c r="M44" i="45"/>
  <c r="BF43" i="45"/>
  <c r="N43" i="45"/>
  <c r="Q44" i="45"/>
  <c r="AN43" i="45"/>
  <c r="AG43" i="45"/>
  <c r="BB43" i="45"/>
  <c r="P43" i="56"/>
  <c r="BF43" i="56"/>
  <c r="BD43" i="56"/>
  <c r="BG44" i="56"/>
  <c r="S43" i="56"/>
  <c r="AK43" i="56"/>
  <c r="N43" i="56"/>
  <c r="Q44" i="56"/>
  <c r="AF43" i="56"/>
  <c r="L43" i="56"/>
  <c r="AC43" i="56"/>
  <c r="AL46" i="32"/>
  <c r="AH46" i="32"/>
  <c r="U46" i="32"/>
  <c r="M46" i="32"/>
  <c r="AH46" i="58"/>
  <c r="BG46" i="58"/>
  <c r="AY46" i="58"/>
  <c r="AY47" i="57"/>
  <c r="AH47" i="57"/>
  <c r="M47" i="57"/>
  <c r="BF43" i="57"/>
  <c r="AD47" i="57"/>
  <c r="BC47" i="45"/>
  <c r="Q47" i="45"/>
  <c r="Y47" i="45"/>
  <c r="AH47" i="45"/>
  <c r="AQ63" i="44"/>
  <c r="M41" i="75"/>
  <c r="AD41" i="75"/>
  <c r="AU41" i="75"/>
  <c r="AP41" i="75"/>
  <c r="Q41" i="58"/>
  <c r="AU41" i="32"/>
  <c r="M41" i="32"/>
  <c r="AY41" i="32"/>
  <c r="U41" i="32"/>
  <c r="AH37" i="53"/>
  <c r="AE36" i="53"/>
  <c r="AZ36" i="53"/>
  <c r="BC37" i="53"/>
  <c r="Q37" i="53"/>
  <c r="N36" i="53"/>
  <c r="Y37" i="56"/>
  <c r="V36" i="56"/>
  <c r="M37" i="56"/>
  <c r="J36" i="56"/>
  <c r="Q37" i="56"/>
  <c r="N36" i="56"/>
  <c r="S36" i="75"/>
  <c r="AN36" i="75"/>
  <c r="AS36" i="75"/>
  <c r="AX36" i="75"/>
  <c r="AR36" i="75"/>
  <c r="AU37" i="75"/>
  <c r="AF36" i="75"/>
  <c r="AK36" i="75"/>
  <c r="Q37" i="75"/>
  <c r="N36" i="75"/>
  <c r="AG36" i="75"/>
  <c r="U108" i="32"/>
  <c r="BG108" i="32"/>
  <c r="U108" i="75"/>
  <c r="AH108" i="75"/>
  <c r="BC108" i="75"/>
  <c r="AL108" i="75"/>
  <c r="Y45" i="58"/>
  <c r="AL45" i="58"/>
  <c r="AY45" i="58"/>
  <c r="M45" i="58"/>
  <c r="AU45" i="53"/>
  <c r="BG45" i="53"/>
  <c r="AY200" i="75"/>
  <c r="AD200" i="75"/>
  <c r="BC200" i="75"/>
  <c r="AH200" i="75"/>
  <c r="Q200" i="75"/>
  <c r="AI105" i="53"/>
  <c r="AC43" i="44"/>
  <c r="Q44" i="44"/>
  <c r="N43" i="44"/>
  <c r="AX43" i="44"/>
  <c r="AO43" i="44"/>
  <c r="BG44" i="44"/>
  <c r="BD43" i="44"/>
  <c r="R43" i="44"/>
  <c r="U44" i="44"/>
  <c r="AF43" i="44"/>
  <c r="BF43" i="44"/>
  <c r="T43" i="44"/>
  <c r="BC46" i="53"/>
  <c r="AD46" i="53"/>
  <c r="AH46" i="53"/>
  <c r="AL46" i="53"/>
  <c r="BG46" i="53"/>
  <c r="AY40" i="56"/>
  <c r="BE36" i="56"/>
  <c r="AU40" i="56"/>
  <c r="O36" i="56"/>
  <c r="T36" i="56"/>
  <c r="AJ36" i="56"/>
  <c r="BB36" i="56"/>
  <c r="AH40" i="56"/>
  <c r="BG40" i="56"/>
  <c r="BG40" i="75"/>
  <c r="AY40" i="75"/>
  <c r="AK12" i="57"/>
  <c r="AD13" i="57"/>
  <c r="AA12" i="57"/>
  <c r="N12" i="58"/>
  <c r="Q13" i="58"/>
  <c r="X12" i="58"/>
  <c r="AF12" i="58"/>
  <c r="AA12" i="58"/>
  <c r="AD13" i="58"/>
  <c r="AN12" i="58"/>
  <c r="AB12" i="58"/>
  <c r="W12" i="58"/>
  <c r="K12" i="58"/>
  <c r="AJ12" i="58"/>
  <c r="AH47" i="58"/>
  <c r="BC47" i="58"/>
  <c r="T43" i="58"/>
  <c r="AC43" i="58"/>
  <c r="AP40" i="44"/>
  <c r="M40" i="44"/>
  <c r="Q40" i="44"/>
  <c r="AU40" i="44"/>
  <c r="AL40" i="44"/>
  <c r="BE12" i="44"/>
  <c r="AJ12" i="44"/>
  <c r="BC14" i="44"/>
  <c r="AD14" i="44"/>
  <c r="Y14" i="44"/>
  <c r="AP14" i="44"/>
  <c r="BC14" i="53"/>
  <c r="AP14" i="53"/>
  <c r="M110" i="56"/>
  <c r="U110" i="56"/>
  <c r="AD110" i="56"/>
  <c r="Y110" i="75"/>
  <c r="Q110" i="75"/>
  <c r="AY110" i="75"/>
  <c r="M110" i="75"/>
  <c r="AK105" i="75"/>
  <c r="AK105" i="32"/>
  <c r="AO105" i="32"/>
  <c r="AD110" i="32"/>
  <c r="O105" i="32"/>
  <c r="BG110" i="32"/>
  <c r="BA105" i="32"/>
  <c r="T105" i="32"/>
  <c r="AL110" i="32"/>
  <c r="BC110" i="32"/>
  <c r="Q14" i="75"/>
  <c r="BC14" i="75"/>
  <c r="AU14" i="75"/>
  <c r="BG14" i="57"/>
  <c r="AF12" i="57"/>
  <c r="AO12" i="57"/>
  <c r="AL14" i="57"/>
  <c r="BC14" i="57"/>
  <c r="AY107" i="57"/>
  <c r="AV105" i="57"/>
  <c r="BG107" i="57"/>
  <c r="BD105" i="57"/>
  <c r="AD107" i="57"/>
  <c r="AA105" i="57"/>
  <c r="Z307" i="75"/>
  <c r="AU38" i="56"/>
  <c r="AD38" i="56"/>
  <c r="AL38" i="56"/>
  <c r="M38" i="32"/>
  <c r="AU38" i="32"/>
  <c r="J105" i="56"/>
  <c r="Y41" i="57"/>
  <c r="AL41" i="57"/>
  <c r="BC41" i="57"/>
  <c r="Q40" i="58"/>
  <c r="AP40" i="58"/>
  <c r="Y40" i="58"/>
  <c r="AY40" i="58"/>
  <c r="AH40" i="58"/>
  <c r="AW36" i="53"/>
  <c r="AT36" i="53"/>
  <c r="AY40" i="53"/>
  <c r="AB36" i="53"/>
  <c r="AN36" i="53"/>
  <c r="Y40" i="53"/>
  <c r="BF36" i="53"/>
  <c r="BE36" i="53"/>
  <c r="AL40" i="53"/>
  <c r="AL40" i="32"/>
  <c r="AD40" i="32"/>
  <c r="AP40" i="32"/>
  <c r="BC40" i="32"/>
  <c r="AU14" i="45"/>
  <c r="AP14" i="45"/>
  <c r="AL14" i="32"/>
  <c r="W204" i="58"/>
  <c r="AW204" i="58"/>
  <c r="AB204" i="58"/>
  <c r="AB197" i="58" s="1"/>
  <c r="BA204" i="32"/>
  <c r="T204" i="32"/>
  <c r="Y185" i="56"/>
  <c r="Y184" i="56" s="1"/>
  <c r="T204" i="53"/>
  <c r="T197" i="53" s="1"/>
  <c r="AO204" i="53"/>
  <c r="AB204" i="53"/>
  <c r="AO204" i="44"/>
  <c r="O204" i="44"/>
  <c r="O204" i="45"/>
  <c r="O197" i="45" s="1"/>
  <c r="AC204" i="45"/>
  <c r="AC197" i="45" s="1"/>
  <c r="AD206" i="45"/>
  <c r="V353" i="75"/>
  <c r="AZ353" i="75"/>
  <c r="AQ196" i="58"/>
  <c r="Z196" i="53"/>
  <c r="O199" i="75"/>
  <c r="BH352" i="75"/>
  <c r="O217" i="75"/>
  <c r="AH328" i="75"/>
  <c r="Y328" i="75"/>
  <c r="AH336" i="75"/>
  <c r="Y336" i="75"/>
  <c r="BC48" i="75"/>
  <c r="AD48" i="75"/>
  <c r="AP48" i="75"/>
  <c r="AU48" i="75"/>
  <c r="AP48" i="53"/>
  <c r="AD48" i="53"/>
  <c r="AY48" i="53"/>
  <c r="AH48" i="58"/>
  <c r="U48" i="58"/>
  <c r="AY48" i="58"/>
  <c r="Y48" i="58"/>
  <c r="BC107" i="75"/>
  <c r="AZ105" i="75"/>
  <c r="BB105" i="75"/>
  <c r="AD107" i="75"/>
  <c r="AA105" i="75"/>
  <c r="M107" i="44"/>
  <c r="AU107" i="44"/>
  <c r="AR105" i="44"/>
  <c r="BG107" i="44"/>
  <c r="BD105" i="44"/>
  <c r="AP107" i="44"/>
  <c r="AM105" i="44"/>
  <c r="BC107" i="45"/>
  <c r="AZ105" i="45"/>
  <c r="AH107" i="45"/>
  <c r="AE105" i="45"/>
  <c r="U107" i="45"/>
  <c r="R105" i="45"/>
  <c r="U39" i="58"/>
  <c r="Q39" i="58"/>
  <c r="AP39" i="56"/>
  <c r="AD39" i="56"/>
  <c r="Q44" i="24"/>
  <c r="R44" i="24" s="1"/>
  <c r="Y48" i="32"/>
  <c r="M48" i="32"/>
  <c r="BG48" i="32"/>
  <c r="BF43" i="32"/>
  <c r="AL48" i="57"/>
  <c r="BH149" i="75"/>
  <c r="AD107" i="32"/>
  <c r="AA105" i="32"/>
  <c r="U107" i="32"/>
  <c r="R105" i="32"/>
  <c r="AH107" i="32"/>
  <c r="AE105" i="32"/>
  <c r="BC107" i="32"/>
  <c r="AZ105" i="32"/>
  <c r="AU107" i="32"/>
  <c r="AR105" i="32"/>
  <c r="M107" i="32"/>
  <c r="J105" i="32"/>
  <c r="AU107" i="58"/>
  <c r="AR105" i="58"/>
  <c r="Q107" i="58"/>
  <c r="N105" i="58"/>
  <c r="M107" i="58"/>
  <c r="J105" i="58"/>
  <c r="AH107" i="58"/>
  <c r="AE105" i="58"/>
  <c r="U39" i="75"/>
  <c r="AU39" i="57"/>
  <c r="AY39" i="57"/>
  <c r="M39" i="57"/>
  <c r="Y39" i="57"/>
  <c r="Q221" i="75"/>
  <c r="BC221" i="75"/>
  <c r="AP221" i="75"/>
  <c r="BG48" i="45"/>
  <c r="AD48" i="45"/>
  <c r="AL48" i="45"/>
  <c r="AD48" i="44"/>
  <c r="M48" i="44"/>
  <c r="AH107" i="53"/>
  <c r="AU107" i="53"/>
  <c r="BG107" i="53"/>
  <c r="Y39" i="32"/>
  <c r="AH39" i="32"/>
  <c r="AY39" i="32"/>
  <c r="BC39" i="44"/>
  <c r="AD39" i="44"/>
  <c r="AP39" i="44"/>
  <c r="BG39" i="44"/>
  <c r="BC110" i="53"/>
  <c r="Y110" i="53"/>
  <c r="Q110" i="53"/>
  <c r="W105" i="44"/>
  <c r="AB105" i="44"/>
  <c r="AX105" i="44"/>
  <c r="AD110" i="44"/>
  <c r="AY110" i="44"/>
  <c r="P105" i="44"/>
  <c r="O105" i="44"/>
  <c r="AH110" i="44"/>
  <c r="BA105" i="44"/>
  <c r="J12" i="53"/>
  <c r="M13" i="53"/>
  <c r="AV12" i="53"/>
  <c r="AY13" i="53"/>
  <c r="AA12" i="53"/>
  <c r="AD13" i="53"/>
  <c r="BF12" i="53"/>
  <c r="AQ143" i="57"/>
  <c r="BE36" i="44"/>
  <c r="AL37" i="44"/>
  <c r="AI36" i="44"/>
  <c r="AJ36" i="44"/>
  <c r="Q37" i="44"/>
  <c r="N36" i="44"/>
  <c r="AD37" i="44"/>
  <c r="AB36" i="44"/>
  <c r="AC36" i="44"/>
  <c r="AO36" i="44"/>
  <c r="AD38" i="44"/>
  <c r="X36" i="44"/>
  <c r="AP38" i="44"/>
  <c r="Y38" i="44"/>
  <c r="AU38" i="44"/>
  <c r="M38" i="44"/>
  <c r="AY108" i="45"/>
  <c r="BC108" i="45"/>
  <c r="Y108" i="53"/>
  <c r="AD108" i="53"/>
  <c r="BG108" i="53"/>
  <c r="AD45" i="75"/>
  <c r="AP45" i="57"/>
  <c r="U45" i="57"/>
  <c r="Q241" i="75"/>
  <c r="AJ43" i="53"/>
  <c r="AC43" i="53"/>
  <c r="T43" i="53"/>
  <c r="AW43" i="53"/>
  <c r="BB43" i="53"/>
  <c r="S43" i="53"/>
  <c r="J43" i="53"/>
  <c r="M44" i="53"/>
  <c r="BF43" i="53"/>
  <c r="O43" i="53"/>
  <c r="BA43" i="58"/>
  <c r="AL44" i="58"/>
  <c r="AI43" i="58"/>
  <c r="AN43" i="58"/>
  <c r="AP44" i="58"/>
  <c r="AM43" i="58"/>
  <c r="AU44" i="58"/>
  <c r="AR43" i="58"/>
  <c r="BG44" i="58"/>
  <c r="BD43" i="58"/>
  <c r="U44" i="58"/>
  <c r="R43" i="58"/>
  <c r="AF43" i="58"/>
  <c r="BC46" i="45"/>
  <c r="BG46" i="56"/>
  <c r="AY46" i="56"/>
  <c r="Y46" i="56"/>
  <c r="Y47" i="44"/>
  <c r="BG47" i="44"/>
  <c r="AU47" i="32"/>
  <c r="AH47" i="32"/>
  <c r="Q47" i="32"/>
  <c r="M47" i="32"/>
  <c r="Y41" i="56"/>
  <c r="AP41" i="56"/>
  <c r="BG41" i="56"/>
  <c r="AL41" i="53"/>
  <c r="BC41" i="53"/>
  <c r="Q41" i="53"/>
  <c r="M41" i="53"/>
  <c r="AH40" i="57"/>
  <c r="AC36" i="45"/>
  <c r="AD40" i="45"/>
  <c r="AK36" i="45"/>
  <c r="AB36" i="45"/>
  <c r="AH40" i="45"/>
  <c r="Q40" i="45"/>
  <c r="AO36" i="45"/>
  <c r="AP231" i="75"/>
  <c r="AM230" i="75"/>
  <c r="R230" i="75"/>
  <c r="U231" i="75"/>
  <c r="AZ230" i="75"/>
  <c r="BC231" i="75"/>
  <c r="AD14" i="58"/>
  <c r="AU14" i="58"/>
  <c r="AU14" i="56"/>
  <c r="AH48" i="56"/>
  <c r="AD48" i="56"/>
  <c r="AU110" i="58"/>
  <c r="Q110" i="45"/>
  <c r="M110" i="45"/>
  <c r="BE105" i="45"/>
  <c r="AS105" i="45"/>
  <c r="AJ105" i="45"/>
  <c r="T105" i="45"/>
  <c r="BA105" i="45"/>
  <c r="AF105" i="45"/>
  <c r="U13" i="44"/>
  <c r="R12" i="44"/>
  <c r="AE12" i="44"/>
  <c r="AH13" i="44"/>
  <c r="BG13" i="44"/>
  <c r="BD12" i="44"/>
  <c r="O12" i="44"/>
  <c r="AL13" i="44"/>
  <c r="AI12" i="44"/>
  <c r="AY37" i="45"/>
  <c r="AV36" i="45"/>
  <c r="Q37" i="45"/>
  <c r="N36" i="45"/>
  <c r="AP37" i="45"/>
  <c r="AM36" i="45"/>
  <c r="S36" i="32"/>
  <c r="AO36" i="32"/>
  <c r="BA36" i="32"/>
  <c r="AB36" i="32"/>
  <c r="U37" i="32"/>
  <c r="R36" i="32"/>
  <c r="BE36" i="32"/>
  <c r="P36" i="32"/>
  <c r="K36" i="32"/>
  <c r="AK36" i="32"/>
  <c r="M38" i="75"/>
  <c r="Q38" i="75"/>
  <c r="Y38" i="53"/>
  <c r="U38" i="58"/>
  <c r="AH38" i="58"/>
  <c r="AH108" i="57"/>
  <c r="Y108" i="57"/>
  <c r="Q108" i="44"/>
  <c r="AL108" i="44"/>
  <c r="S105" i="58"/>
  <c r="AN105" i="58"/>
  <c r="AT105" i="58"/>
  <c r="AB105" i="58"/>
  <c r="AC105" i="58"/>
  <c r="AJ105" i="58"/>
  <c r="BA105" i="58"/>
  <c r="L105" i="58"/>
  <c r="AY45" i="45"/>
  <c r="Y45" i="45"/>
  <c r="AH45" i="45"/>
  <c r="AU45" i="45"/>
  <c r="AL45" i="56"/>
  <c r="AY45" i="56"/>
  <c r="BC45" i="56"/>
  <c r="AR105" i="53"/>
  <c r="BB43" i="57"/>
  <c r="AU44" i="57"/>
  <c r="AR43" i="57"/>
  <c r="AC43" i="57"/>
  <c r="P43" i="57"/>
  <c r="K43" i="57"/>
  <c r="T43" i="57"/>
  <c r="AG43" i="57"/>
  <c r="O43" i="57"/>
  <c r="X43" i="57"/>
  <c r="AS43" i="32"/>
  <c r="AW43" i="32"/>
  <c r="AL44" i="32"/>
  <c r="AI43" i="32"/>
  <c r="M44" i="32"/>
  <c r="J43" i="32"/>
  <c r="R43" i="32"/>
  <c r="U44" i="32"/>
  <c r="AF43" i="32"/>
  <c r="AY46" i="75"/>
  <c r="M46" i="57"/>
  <c r="AD46" i="57"/>
  <c r="AP46" i="44"/>
  <c r="U46" i="44"/>
  <c r="Y47" i="75"/>
  <c r="BC47" i="75"/>
  <c r="AD47" i="75"/>
  <c r="Y47" i="56"/>
  <c r="M47" i="56"/>
  <c r="AL41" i="45"/>
  <c r="Y41" i="45"/>
  <c r="AY41" i="44"/>
  <c r="Q41" i="44"/>
  <c r="AL41" i="44"/>
  <c r="BC41" i="44"/>
  <c r="AY39" i="53"/>
  <c r="AP39" i="53"/>
  <c r="AT105" i="57"/>
  <c r="L105" i="57"/>
  <c r="W105" i="57"/>
  <c r="AG105" i="57"/>
  <c r="AS105" i="57"/>
  <c r="M110" i="57"/>
  <c r="AK105" i="57"/>
  <c r="AW105" i="57"/>
  <c r="AC105" i="57"/>
  <c r="Y13" i="75"/>
  <c r="V12" i="75"/>
  <c r="AF12" i="75"/>
  <c r="J12" i="75"/>
  <c r="M13" i="75"/>
  <c r="AP13" i="75"/>
  <c r="AM12" i="75"/>
  <c r="AH13" i="56"/>
  <c r="AE12" i="56"/>
  <c r="AC12" i="56"/>
  <c r="T12" i="56"/>
  <c r="AW12" i="56"/>
  <c r="AI12" i="56"/>
  <c r="AL13" i="56"/>
  <c r="BC13" i="56"/>
  <c r="AZ12" i="56"/>
  <c r="M13" i="56"/>
  <c r="J12" i="56"/>
  <c r="O12" i="56"/>
  <c r="L12" i="56"/>
  <c r="R12" i="45"/>
  <c r="U13" i="45"/>
  <c r="AL13" i="45"/>
  <c r="N12" i="45"/>
  <c r="Q13" i="45"/>
  <c r="BB12" i="45"/>
  <c r="BG13" i="45"/>
  <c r="AD13" i="45"/>
  <c r="AA12" i="45"/>
  <c r="Y13" i="45"/>
  <c r="V12" i="45"/>
  <c r="V36" i="58"/>
  <c r="Y37" i="58"/>
  <c r="O36" i="58"/>
  <c r="AN36" i="58"/>
  <c r="AE36" i="58"/>
  <c r="AH37" i="58"/>
  <c r="J36" i="58"/>
  <c r="M37" i="58"/>
  <c r="X36" i="58"/>
  <c r="T36" i="58"/>
  <c r="K36" i="58"/>
  <c r="BD36" i="58"/>
  <c r="BG37" i="58"/>
  <c r="W36" i="57"/>
  <c r="BE36" i="57"/>
  <c r="V36" i="57"/>
  <c r="Y37" i="57"/>
  <c r="S36" i="57"/>
  <c r="AF36" i="57"/>
  <c r="AK36" i="57"/>
  <c r="AD37" i="57"/>
  <c r="AA36" i="57"/>
  <c r="AO36" i="57"/>
  <c r="AW36" i="57"/>
  <c r="AH37" i="57"/>
  <c r="AE36" i="57"/>
  <c r="AP38" i="57"/>
  <c r="AL38" i="57"/>
  <c r="AL38" i="45"/>
  <c r="AY38" i="45"/>
  <c r="BG108" i="56"/>
  <c r="U108" i="56"/>
  <c r="AU108" i="56"/>
  <c r="AH45" i="32"/>
  <c r="U45" i="44"/>
  <c r="AH45" i="44"/>
  <c r="AZ105" i="53"/>
  <c r="BA43" i="75"/>
  <c r="AF43" i="75"/>
  <c r="BF43" i="75"/>
  <c r="J43" i="75"/>
  <c r="M44" i="75"/>
  <c r="AA43" i="75"/>
  <c r="AD44" i="75"/>
  <c r="AV43" i="75"/>
  <c r="AY44" i="75"/>
  <c r="AJ43" i="75"/>
  <c r="AN43" i="75"/>
  <c r="S43" i="75"/>
  <c r="AL44" i="45"/>
  <c r="AI43" i="45"/>
  <c r="AT43" i="45"/>
  <c r="AW43" i="45"/>
  <c r="T43" i="45"/>
  <c r="K43" i="45"/>
  <c r="BC44" i="45"/>
  <c r="AZ43" i="45"/>
  <c r="S43" i="45"/>
  <c r="R43" i="45"/>
  <c r="U44" i="45"/>
  <c r="AE43" i="45"/>
  <c r="AH44" i="45"/>
  <c r="AJ43" i="56"/>
  <c r="AY44" i="56"/>
  <c r="AV43" i="56"/>
  <c r="AS43" i="56"/>
  <c r="M44" i="56"/>
  <c r="J43" i="56"/>
  <c r="K43" i="56"/>
  <c r="BB43" i="56"/>
  <c r="AG43" i="56"/>
  <c r="BC44" i="56"/>
  <c r="AZ43" i="56"/>
  <c r="O43" i="56"/>
  <c r="AY46" i="32"/>
  <c r="AD46" i="32"/>
  <c r="Y46" i="58"/>
  <c r="Y47" i="57"/>
  <c r="BA43" i="57"/>
  <c r="AU47" i="57"/>
  <c r="AP47" i="57"/>
  <c r="U47" i="45"/>
  <c r="AU47" i="45"/>
  <c r="AE105" i="56"/>
  <c r="AL41" i="58"/>
  <c r="AH41" i="58"/>
  <c r="AU41" i="58"/>
  <c r="AL41" i="32"/>
  <c r="AL37" i="53"/>
  <c r="AI36" i="53"/>
  <c r="M37" i="53"/>
  <c r="AP37" i="53"/>
  <c r="AM36" i="53"/>
  <c r="AL37" i="56"/>
  <c r="AI36" i="56"/>
  <c r="AP37" i="56"/>
  <c r="AM36" i="56"/>
  <c r="AU37" i="56"/>
  <c r="AR36" i="56"/>
  <c r="K36" i="75"/>
  <c r="AT36" i="75"/>
  <c r="AW36" i="75"/>
  <c r="L36" i="75"/>
  <c r="AB36" i="75"/>
  <c r="AM36" i="75"/>
  <c r="AP37" i="75"/>
  <c r="BF36" i="75"/>
  <c r="P36" i="75"/>
  <c r="AA36" i="75"/>
  <c r="AD37" i="75"/>
  <c r="BC108" i="32"/>
  <c r="AH108" i="32"/>
  <c r="AU108" i="32"/>
  <c r="AY108" i="32"/>
  <c r="Q108" i="75"/>
  <c r="AU108" i="75"/>
  <c r="Y108" i="75"/>
  <c r="AH45" i="58"/>
  <c r="AD45" i="58"/>
  <c r="AP45" i="58"/>
  <c r="BC45" i="58"/>
  <c r="AD45" i="53"/>
  <c r="AY45" i="53"/>
  <c r="M200" i="75"/>
  <c r="AE105" i="53"/>
  <c r="K43" i="44"/>
  <c r="X43" i="44"/>
  <c r="AS43" i="44"/>
  <c r="AZ43" i="44"/>
  <c r="BC44" i="44"/>
  <c r="AJ43" i="44"/>
  <c r="AU44" i="44"/>
  <c r="AR43" i="44"/>
  <c r="Y44" i="44"/>
  <c r="V43" i="44"/>
  <c r="AN43" i="44"/>
  <c r="AT43" i="44"/>
  <c r="Y46" i="53"/>
  <c r="Q40" i="56"/>
  <c r="U40" i="56"/>
  <c r="L36" i="56"/>
  <c r="AC36" i="56"/>
  <c r="AL40" i="56"/>
  <c r="K36" i="56"/>
  <c r="AT36" i="56"/>
  <c r="M40" i="56"/>
  <c r="AF36" i="56"/>
  <c r="BC40" i="75"/>
  <c r="AP40" i="75"/>
  <c r="AP13" i="57"/>
  <c r="AM12" i="57"/>
  <c r="AY13" i="57"/>
  <c r="AV12" i="57"/>
  <c r="AL13" i="57"/>
  <c r="AI12" i="57"/>
  <c r="Q13" i="57"/>
  <c r="N12" i="57"/>
  <c r="AW12" i="58"/>
  <c r="AT12" i="58"/>
  <c r="AZ12" i="58"/>
  <c r="BC13" i="58"/>
  <c r="AS12" i="58"/>
  <c r="AC12" i="58"/>
  <c r="AO12" i="58"/>
  <c r="P12" i="58"/>
  <c r="BE12" i="58"/>
  <c r="AU47" i="58"/>
  <c r="BG47" i="58"/>
  <c r="U47" i="58"/>
  <c r="U40" i="44"/>
  <c r="BC40" i="44"/>
  <c r="AY40" i="44"/>
  <c r="BG40" i="44"/>
  <c r="AT12" i="44"/>
  <c r="L12" i="44"/>
  <c r="BA12" i="44"/>
  <c r="BB12" i="44"/>
  <c r="S12" i="44"/>
  <c r="AB12" i="44"/>
  <c r="AL14" i="53"/>
  <c r="AD14" i="53"/>
  <c r="M14" i="53"/>
  <c r="AH110" i="56"/>
  <c r="BC110" i="56"/>
  <c r="BF105" i="75"/>
  <c r="T105" i="75"/>
  <c r="AP110" i="75"/>
  <c r="AH110" i="75"/>
  <c r="AS105" i="32"/>
  <c r="BB105" i="32"/>
  <c r="AJ105" i="32"/>
  <c r="X105" i="32"/>
  <c r="AF105" i="32"/>
  <c r="AW105" i="32"/>
  <c r="AH110" i="32"/>
  <c r="AN105" i="32"/>
  <c r="BE105" i="32"/>
  <c r="AH14" i="75"/>
  <c r="M14" i="75"/>
  <c r="U14" i="75"/>
  <c r="AJ12" i="57"/>
  <c r="AG12" i="57"/>
  <c r="AT12" i="57"/>
  <c r="AU14" i="57"/>
  <c r="H12" i="24"/>
  <c r="Q107" i="57"/>
  <c r="N105" i="57"/>
  <c r="AP107" i="57"/>
  <c r="AM105" i="57"/>
  <c r="AL107" i="57"/>
  <c r="AI105" i="57"/>
  <c r="BC107" i="57"/>
  <c r="AZ105" i="57"/>
  <c r="U107" i="56"/>
  <c r="AH107" i="56"/>
  <c r="M38" i="56"/>
  <c r="AH38" i="32"/>
  <c r="Y38" i="32"/>
  <c r="AP38" i="32"/>
  <c r="U38" i="32"/>
  <c r="Q41" i="57"/>
  <c r="BG41" i="57"/>
  <c r="U41" i="57"/>
  <c r="AD41" i="57"/>
  <c r="W36" i="53"/>
  <c r="K36" i="53"/>
  <c r="AU40" i="53"/>
  <c r="O36" i="53"/>
  <c r="AH40" i="53"/>
  <c r="S36" i="53"/>
  <c r="T36" i="53"/>
  <c r="AO36" i="53"/>
  <c r="Y40" i="32"/>
  <c r="U14" i="45"/>
  <c r="AY14" i="45"/>
  <c r="Q14" i="45"/>
  <c r="O147" i="17"/>
  <c r="O179" i="17" s="1"/>
  <c r="O178" i="17" s="1"/>
  <c r="L204" i="58"/>
  <c r="L197" i="58" s="1"/>
  <c r="AO204" i="32"/>
  <c r="AH185" i="58"/>
  <c r="AH184" i="58" s="1"/>
  <c r="AL185" i="44"/>
  <c r="AL184" i="44" s="1"/>
  <c r="AW204" i="53"/>
  <c r="AW197" i="53" s="1"/>
  <c r="AJ204" i="53"/>
  <c r="AJ197" i="53" s="1"/>
  <c r="X204" i="44"/>
  <c r="AK204" i="45"/>
  <c r="L204" i="45"/>
  <c r="L197" i="45" s="1"/>
  <c r="AY206" i="45"/>
  <c r="AP185" i="58"/>
  <c r="AP184" i="58" s="1"/>
  <c r="BC185" i="44"/>
  <c r="BC184" i="44" s="1"/>
  <c r="BH192" i="58"/>
  <c r="AL185" i="57"/>
  <c r="AL184" i="57" s="1"/>
  <c r="AP185" i="45"/>
  <c r="AP184" i="45" s="1"/>
  <c r="BI186" i="56"/>
  <c r="BJ186" i="56" s="1"/>
  <c r="BH225" i="75"/>
  <c r="H198" i="75"/>
  <c r="S199" i="75"/>
  <c r="X199" i="75"/>
  <c r="BE199" i="75"/>
  <c r="Q338" i="75"/>
  <c r="AX217" i="75"/>
  <c r="W217" i="75"/>
  <c r="K217" i="75"/>
  <c r="Q330" i="75"/>
  <c r="Q334" i="75"/>
  <c r="Y48" i="75"/>
  <c r="AL48" i="75"/>
  <c r="BG48" i="75"/>
  <c r="M48" i="53"/>
  <c r="Q48" i="53"/>
  <c r="Q48" i="58"/>
  <c r="AL48" i="58"/>
  <c r="BC48" i="58"/>
  <c r="M107" i="75"/>
  <c r="J105" i="75"/>
  <c r="AL107" i="75"/>
  <c r="AI105" i="75"/>
  <c r="Y107" i="44"/>
  <c r="V105" i="44"/>
  <c r="AH107" i="44"/>
  <c r="AE105" i="44"/>
  <c r="AL107" i="44"/>
  <c r="AI105" i="44"/>
  <c r="Q107" i="45"/>
  <c r="N105" i="45"/>
  <c r="Y107" i="45"/>
  <c r="V105" i="45"/>
  <c r="AR105" i="45"/>
  <c r="M107" i="45"/>
  <c r="J105" i="45"/>
  <c r="AP107" i="45"/>
  <c r="AM105" i="45"/>
  <c r="AP39" i="58"/>
  <c r="BC39" i="58"/>
  <c r="AD39" i="58"/>
  <c r="M39" i="58"/>
  <c r="AH39" i="56"/>
  <c r="AU39" i="56"/>
  <c r="U39" i="56"/>
  <c r="AQ52" i="32"/>
  <c r="AL48" i="32"/>
  <c r="AD48" i="32"/>
  <c r="Y48" i="57"/>
  <c r="AD48" i="57"/>
  <c r="BG48" i="57"/>
  <c r="Q48" i="57"/>
  <c r="Y107" i="32"/>
  <c r="V105" i="32"/>
  <c r="AO105" i="58"/>
  <c r="AP107" i="58"/>
  <c r="AZ105" i="58"/>
  <c r="AL39" i="75"/>
  <c r="AL39" i="57"/>
  <c r="BC39" i="57"/>
  <c r="BC39" i="45"/>
  <c r="U39" i="45"/>
  <c r="AY221" i="75"/>
  <c r="Y221" i="75"/>
  <c r="M221" i="75"/>
  <c r="AH48" i="45"/>
  <c r="AP48" i="45"/>
  <c r="M48" i="45"/>
  <c r="Q48" i="44"/>
  <c r="Y48" i="44"/>
  <c r="U48" i="44"/>
  <c r="Y107" i="53"/>
  <c r="U39" i="32"/>
  <c r="AD39" i="32"/>
  <c r="AH39" i="44"/>
  <c r="AH110" i="53"/>
  <c r="AU110" i="53"/>
  <c r="BG110" i="53"/>
  <c r="AF105" i="44"/>
  <c r="AN105" i="44"/>
  <c r="AK105" i="44"/>
  <c r="L105" i="44"/>
  <c r="AO105" i="44"/>
  <c r="BB105" i="44"/>
  <c r="AL110" i="44"/>
  <c r="AS105" i="44"/>
  <c r="Y13" i="53"/>
  <c r="V12" i="53"/>
  <c r="AR12" i="53"/>
  <c r="AU13" i="53"/>
  <c r="AL13" i="53"/>
  <c r="AI12" i="53"/>
  <c r="Q13" i="53"/>
  <c r="N12" i="53"/>
  <c r="AG12" i="53"/>
  <c r="BC37" i="44"/>
  <c r="AZ36" i="44"/>
  <c r="BG37" i="44"/>
  <c r="BD36" i="44"/>
  <c r="K36" i="44"/>
  <c r="AA36" i="44"/>
  <c r="BA36" i="44"/>
  <c r="L36" i="44"/>
  <c r="S36" i="44"/>
  <c r="O36" i="44"/>
  <c r="AX36" i="44"/>
  <c r="W36" i="44"/>
  <c r="BG38" i="44"/>
  <c r="AU108" i="45"/>
  <c r="AD108" i="45"/>
  <c r="AH108" i="53"/>
  <c r="M108" i="53"/>
  <c r="U108" i="53"/>
  <c r="AP108" i="53"/>
  <c r="Y45" i="75"/>
  <c r="AP45" i="75"/>
  <c r="AU45" i="75"/>
  <c r="AY45" i="75"/>
  <c r="AD45" i="57"/>
  <c r="AU45" i="57"/>
  <c r="AY241" i="75"/>
  <c r="AL44" i="53"/>
  <c r="AI43" i="53"/>
  <c r="W43" i="53"/>
  <c r="AF43" i="53"/>
  <c r="K43" i="53"/>
  <c r="AS43" i="53"/>
  <c r="AM43" i="53"/>
  <c r="AP44" i="53"/>
  <c r="BC44" i="53"/>
  <c r="AZ43" i="53"/>
  <c r="AN43" i="53"/>
  <c r="AK43" i="53"/>
  <c r="J43" i="58"/>
  <c r="M44" i="58"/>
  <c r="AZ43" i="58"/>
  <c r="BC44" i="58"/>
  <c r="S43" i="58"/>
  <c r="AW43" i="58"/>
  <c r="AD44" i="58"/>
  <c r="AA43" i="58"/>
  <c r="X43" i="58"/>
  <c r="AB43" i="58"/>
  <c r="AH44" i="58"/>
  <c r="AE43" i="58"/>
  <c r="AS43" i="58"/>
  <c r="AO43" i="45"/>
  <c r="BE43" i="45"/>
  <c r="BG46" i="45"/>
  <c r="AH46" i="56"/>
  <c r="BC46" i="56"/>
  <c r="AL47" i="44"/>
  <c r="AP47" i="32"/>
  <c r="Z63" i="44"/>
  <c r="Q41" i="56"/>
  <c r="AH41" i="56"/>
  <c r="BG41" i="53"/>
  <c r="U41" i="53"/>
  <c r="AD41" i="53"/>
  <c r="AU41" i="53"/>
  <c r="AP41" i="53"/>
  <c r="BF36" i="45"/>
  <c r="P36" i="45"/>
  <c r="T36" i="45"/>
  <c r="O36" i="45"/>
  <c r="AY40" i="45"/>
  <c r="BE36" i="45"/>
  <c r="AL40" i="45"/>
  <c r="AL231" i="75"/>
  <c r="AI230" i="75"/>
  <c r="AH231" i="75"/>
  <c r="AE230" i="75"/>
  <c r="J230" i="75"/>
  <c r="M231" i="75"/>
  <c r="AR230" i="75"/>
  <c r="AU231" i="75"/>
  <c r="AH14" i="58"/>
  <c r="AH14" i="56"/>
  <c r="BG14" i="56"/>
  <c r="Y14" i="56"/>
  <c r="BC48" i="56"/>
  <c r="BG48" i="56"/>
  <c r="Y110" i="58"/>
  <c r="AP110" i="58"/>
  <c r="AT105" i="45"/>
  <c r="AB105" i="45"/>
  <c r="P105" i="45"/>
  <c r="W105" i="45"/>
  <c r="AL110" i="45"/>
  <c r="AD110" i="45"/>
  <c r="S105" i="45"/>
  <c r="AP13" i="44"/>
  <c r="AM12" i="44"/>
  <c r="AN12" i="44"/>
  <c r="BF12" i="44"/>
  <c r="AY13" i="44"/>
  <c r="AV12" i="44"/>
  <c r="M13" i="44"/>
  <c r="J12" i="44"/>
  <c r="BG13" i="32"/>
  <c r="AB12" i="32"/>
  <c r="AE12" i="32"/>
  <c r="AR12" i="32"/>
  <c r="J12" i="32"/>
  <c r="BH143" i="57"/>
  <c r="AD37" i="45"/>
  <c r="AA36" i="45"/>
  <c r="AL37" i="45"/>
  <c r="AI36" i="45"/>
  <c r="BC37" i="45"/>
  <c r="AZ36" i="45"/>
  <c r="U37" i="45"/>
  <c r="R36" i="45"/>
  <c r="AR36" i="32"/>
  <c r="AU37" i="32"/>
  <c r="BB36" i="32"/>
  <c r="BF36" i="32"/>
  <c r="AD37" i="32"/>
  <c r="AA36" i="32"/>
  <c r="AJ36" i="32"/>
  <c r="N36" i="32"/>
  <c r="Q37" i="32"/>
  <c r="AE36" i="32"/>
  <c r="AH37" i="32"/>
  <c r="Y37" i="32"/>
  <c r="V36" i="32"/>
  <c r="Y38" i="75"/>
  <c r="M38" i="53"/>
  <c r="AD38" i="53"/>
  <c r="AD38" i="58"/>
  <c r="BC108" i="57"/>
  <c r="M108" i="57"/>
  <c r="Q108" i="57"/>
  <c r="AH108" i="44"/>
  <c r="AH108" i="58"/>
  <c r="AV105" i="58"/>
  <c r="AY108" i="58"/>
  <c r="V105" i="58"/>
  <c r="Y108" i="58"/>
  <c r="T105" i="58"/>
  <c r="AD108" i="58"/>
  <c r="BF105" i="58"/>
  <c r="Q108" i="58"/>
  <c r="M45" i="45"/>
  <c r="Y45" i="56"/>
  <c r="Q45" i="56"/>
  <c r="AD45" i="56"/>
  <c r="BC44" i="57"/>
  <c r="AZ43" i="57"/>
  <c r="AP44" i="57"/>
  <c r="AM43" i="57"/>
  <c r="AF43" i="57"/>
  <c r="AI43" i="57"/>
  <c r="AL44" i="57"/>
  <c r="BG44" i="57"/>
  <c r="BD43" i="57"/>
  <c r="AK43" i="57"/>
  <c r="AC43" i="32"/>
  <c r="BC44" i="32"/>
  <c r="AZ43" i="32"/>
  <c r="S43" i="32"/>
  <c r="BB43" i="32"/>
  <c r="AD44" i="32"/>
  <c r="AA43" i="32"/>
  <c r="BG44" i="32"/>
  <c r="BD43" i="32"/>
  <c r="L43" i="32"/>
  <c r="T43" i="32"/>
  <c r="AG43" i="32"/>
  <c r="AH46" i="75"/>
  <c r="BC46" i="75"/>
  <c r="AL46" i="57"/>
  <c r="AH46" i="57"/>
  <c r="Y46" i="57"/>
  <c r="BC46" i="57"/>
  <c r="AL47" i="75"/>
  <c r="U47" i="56"/>
  <c r="Y47" i="53"/>
  <c r="U47" i="53"/>
  <c r="AU47" i="53"/>
  <c r="AD41" i="45"/>
  <c r="AY41" i="45"/>
  <c r="AH41" i="44"/>
  <c r="AH39" i="53"/>
  <c r="O105" i="57"/>
  <c r="Y110" i="57"/>
  <c r="T105" i="57"/>
  <c r="AX105" i="57"/>
  <c r="BF105" i="57"/>
  <c r="AU110" i="57"/>
  <c r="K105" i="57"/>
  <c r="U110" i="57"/>
  <c r="AO12" i="75"/>
  <c r="BC13" i="75"/>
  <c r="AZ12" i="75"/>
  <c r="AC12" i="75"/>
  <c r="S12" i="56"/>
  <c r="AF12" i="56"/>
  <c r="AO12" i="56"/>
  <c r="K12" i="56"/>
  <c r="AG12" i="56"/>
  <c r="X12" i="56"/>
  <c r="AT12" i="56"/>
  <c r="AM12" i="56"/>
  <c r="AP13" i="56"/>
  <c r="X12" i="45"/>
  <c r="M13" i="45"/>
  <c r="J12" i="45"/>
  <c r="AJ12" i="45"/>
  <c r="AG12" i="45"/>
  <c r="AY13" i="45"/>
  <c r="AV12" i="45"/>
  <c r="AV36" i="58"/>
  <c r="AY37" i="58"/>
  <c r="AR36" i="58"/>
  <c r="AU37" i="58"/>
  <c r="AL37" i="58"/>
  <c r="AK36" i="58"/>
  <c r="AW36" i="58"/>
  <c r="BF36" i="58"/>
  <c r="AB36" i="58"/>
  <c r="AO36" i="58"/>
  <c r="AT36" i="58"/>
  <c r="BE36" i="58"/>
  <c r="AB36" i="57"/>
  <c r="AT36" i="57"/>
  <c r="AC36" i="57"/>
  <c r="AJ36" i="57"/>
  <c r="BD36" i="57"/>
  <c r="BG37" i="57"/>
  <c r="Q37" i="57"/>
  <c r="N36" i="57"/>
  <c r="BF36" i="57"/>
  <c r="AI36" i="57"/>
  <c r="AL37" i="57"/>
  <c r="U37" i="57"/>
  <c r="R36" i="57"/>
  <c r="AH38" i="57"/>
  <c r="M38" i="57"/>
  <c r="AP38" i="45"/>
  <c r="BC38" i="45"/>
  <c r="AY45" i="32"/>
  <c r="BG45" i="32"/>
  <c r="Q45" i="44"/>
  <c r="BG45" i="44"/>
  <c r="Y45" i="44"/>
  <c r="R105" i="53"/>
  <c r="AS43" i="75"/>
  <c r="U44" i="75"/>
  <c r="R43" i="75"/>
  <c r="BB43" i="75"/>
  <c r="Y44" i="75"/>
  <c r="V43" i="75"/>
  <c r="AC43" i="75"/>
  <c r="BE43" i="75"/>
  <c r="AO43" i="75"/>
  <c r="AU44" i="75"/>
  <c r="AR43" i="75"/>
  <c r="W43" i="75"/>
  <c r="AS43" i="45"/>
  <c r="AC43" i="45"/>
  <c r="BG44" i="45"/>
  <c r="BD43" i="45"/>
  <c r="AF43" i="45"/>
  <c r="L43" i="45"/>
  <c r="X43" i="45"/>
  <c r="AA43" i="45"/>
  <c r="AD44" i="45"/>
  <c r="AK43" i="45"/>
  <c r="AR43" i="45"/>
  <c r="AU44" i="45"/>
  <c r="AH44" i="56"/>
  <c r="AE43" i="56"/>
  <c r="AA43" i="56"/>
  <c r="AD44" i="56"/>
  <c r="AW43" i="56"/>
  <c r="AT43" i="56"/>
  <c r="BA43" i="56"/>
  <c r="AU44" i="56"/>
  <c r="AR43" i="56"/>
  <c r="W43" i="56"/>
  <c r="AN43" i="56"/>
  <c r="R43" i="56"/>
  <c r="U44" i="56"/>
  <c r="Q46" i="32"/>
  <c r="AU46" i="32"/>
  <c r="BC46" i="32"/>
  <c r="AP46" i="32"/>
  <c r="Q46" i="58"/>
  <c r="U47" i="57"/>
  <c r="AL47" i="57"/>
  <c r="BC47" i="57"/>
  <c r="AT43" i="57"/>
  <c r="BG47" i="45"/>
  <c r="V105" i="56"/>
  <c r="AL41" i="75"/>
  <c r="AY41" i="58"/>
  <c r="M41" i="58"/>
  <c r="Y41" i="32"/>
  <c r="Q41" i="32"/>
  <c r="BG41" i="32"/>
  <c r="BC41" i="32"/>
  <c r="AA36" i="53"/>
  <c r="BG37" i="53"/>
  <c r="BD36" i="53"/>
  <c r="AU37" i="53"/>
  <c r="AR36" i="53"/>
  <c r="U37" i="53"/>
  <c r="R36" i="53"/>
  <c r="U37" i="56"/>
  <c r="R36" i="56"/>
  <c r="AD37" i="56"/>
  <c r="AA36" i="56"/>
  <c r="BG37" i="56"/>
  <c r="BD36" i="56"/>
  <c r="AY37" i="75"/>
  <c r="AV36" i="75"/>
  <c r="U37" i="75"/>
  <c r="R36" i="75"/>
  <c r="BA36" i="75"/>
  <c r="W36" i="75"/>
  <c r="V36" i="75"/>
  <c r="Y37" i="75"/>
  <c r="AO36" i="75"/>
  <c r="BC37" i="75"/>
  <c r="AZ36" i="75"/>
  <c r="T36" i="75"/>
  <c r="AC36" i="75"/>
  <c r="Y108" i="32"/>
  <c r="AD108" i="75"/>
  <c r="AY108" i="75"/>
  <c r="AP108" i="75"/>
  <c r="AP45" i="53"/>
  <c r="U45" i="53"/>
  <c r="Y200" i="75"/>
  <c r="AU200" i="75"/>
  <c r="AD44" i="44"/>
  <c r="AA43" i="44"/>
  <c r="P43" i="44"/>
  <c r="AK43" i="44"/>
  <c r="L43" i="44"/>
  <c r="AW43" i="44"/>
  <c r="BE43" i="44"/>
  <c r="O43" i="44"/>
  <c r="AY44" i="44"/>
  <c r="AV43" i="44"/>
  <c r="J43" i="44"/>
  <c r="M44" i="44"/>
  <c r="AY46" i="53"/>
  <c r="M46" i="53"/>
  <c r="AN36" i="56"/>
  <c r="AG36" i="56"/>
  <c r="W36" i="56"/>
  <c r="AW36" i="56"/>
  <c r="BA36" i="56"/>
  <c r="AD40" i="56"/>
  <c r="BC40" i="56"/>
  <c r="X36" i="56"/>
  <c r="AS36" i="56"/>
  <c r="AU40" i="75"/>
  <c r="AZ12" i="57"/>
  <c r="BC13" i="57"/>
  <c r="J12" i="57"/>
  <c r="M13" i="57"/>
  <c r="AU13" i="57"/>
  <c r="AR12" i="57"/>
  <c r="Y13" i="57"/>
  <c r="V12" i="57"/>
  <c r="U13" i="57"/>
  <c r="R12" i="57"/>
  <c r="BA12" i="57"/>
  <c r="AV12" i="58"/>
  <c r="AY13" i="58"/>
  <c r="AK12" i="58"/>
  <c r="BF12" i="58"/>
  <c r="AP13" i="58"/>
  <c r="AM12" i="58"/>
  <c r="T12" i="58"/>
  <c r="O12" i="58"/>
  <c r="BA12" i="58"/>
  <c r="AR12" i="58"/>
  <c r="AU13" i="58"/>
  <c r="R12" i="58"/>
  <c r="U13" i="58"/>
  <c r="AG12" i="58"/>
  <c r="Y47" i="58"/>
  <c r="AJ43" i="58"/>
  <c r="AL47" i="58"/>
  <c r="AY47" i="58"/>
  <c r="AH40" i="44"/>
  <c r="AD40" i="44"/>
  <c r="T12" i="44"/>
  <c r="W12" i="44"/>
  <c r="BG14" i="44"/>
  <c r="K12" i="44"/>
  <c r="AC12" i="44"/>
  <c r="AU14" i="44"/>
  <c r="AH14" i="44"/>
  <c r="U14" i="53"/>
  <c r="AH14" i="53"/>
  <c r="AU14" i="53"/>
  <c r="BG14" i="53"/>
  <c r="Y110" i="56"/>
  <c r="AU110" i="75"/>
  <c r="AX105" i="75"/>
  <c r="AJ105" i="75"/>
  <c r="AO105" i="75"/>
  <c r="W105" i="32"/>
  <c r="AG105" i="32"/>
  <c r="AU110" i="32"/>
  <c r="K105" i="32"/>
  <c r="P105" i="32"/>
  <c r="AY110" i="32"/>
  <c r="S105" i="32"/>
  <c r="AP14" i="75"/>
  <c r="AL14" i="75"/>
  <c r="AC12" i="57"/>
  <c r="Y14" i="57"/>
  <c r="AS12" i="57"/>
  <c r="AP14" i="57"/>
  <c r="U107" i="57"/>
  <c r="R105" i="57"/>
  <c r="M107" i="57"/>
  <c r="J105" i="57"/>
  <c r="Y107" i="57"/>
  <c r="V105" i="57"/>
  <c r="Y107" i="56"/>
  <c r="AP107" i="56"/>
  <c r="BC107" i="56"/>
  <c r="BG107" i="56"/>
  <c r="AP38" i="56"/>
  <c r="AY38" i="56"/>
  <c r="AD38" i="32"/>
  <c r="AY38" i="32"/>
  <c r="AU41" i="57"/>
  <c r="AH41" i="57"/>
  <c r="AY41" i="57"/>
  <c r="AU40" i="58"/>
  <c r="AF36" i="53"/>
  <c r="AJ36" i="53"/>
  <c r="BA36" i="53"/>
  <c r="L36" i="53"/>
  <c r="AC36" i="53"/>
  <c r="BB36" i="53"/>
  <c r="P36" i="53"/>
  <c r="BG40" i="53"/>
  <c r="BG40" i="32"/>
  <c r="AH40" i="32"/>
  <c r="AY40" i="32"/>
  <c r="AD14" i="45"/>
  <c r="AU14" i="32"/>
  <c r="U14" i="32"/>
  <c r="AY185" i="53"/>
  <c r="AY184" i="53" s="1"/>
  <c r="AQ225" i="75"/>
  <c r="AQ281" i="75"/>
  <c r="AQ192" i="56"/>
  <c r="Z196" i="58"/>
  <c r="AQ196" i="56"/>
  <c r="BC328" i="75"/>
  <c r="BC336" i="75"/>
  <c r="Y329" i="75"/>
  <c r="AU329" i="75"/>
  <c r="AL329" i="75"/>
  <c r="AZ67" i="32"/>
  <c r="BC71" i="32"/>
  <c r="AY71" i="32"/>
  <c r="AV67" i="32"/>
  <c r="BG71" i="32"/>
  <c r="BF67" i="32"/>
  <c r="AH71" i="32"/>
  <c r="AF67" i="32"/>
  <c r="AH71" i="45"/>
  <c r="AE67" i="45"/>
  <c r="AZ67" i="45"/>
  <c r="BC71" i="45"/>
  <c r="Y71" i="45"/>
  <c r="V67" i="45"/>
  <c r="BH365" i="75"/>
  <c r="BH364" i="75" s="1"/>
  <c r="AU364" i="75"/>
  <c r="AE67" i="56"/>
  <c r="AH71" i="56"/>
  <c r="AI67" i="56"/>
  <c r="AL71" i="56"/>
  <c r="BC71" i="56"/>
  <c r="AZ67" i="56"/>
  <c r="U71" i="56"/>
  <c r="R67" i="56"/>
  <c r="AY71" i="56"/>
  <c r="AV67" i="56"/>
  <c r="M358" i="75"/>
  <c r="Z359" i="75"/>
  <c r="Y71" i="58"/>
  <c r="V67" i="58"/>
  <c r="AY71" i="58"/>
  <c r="AV67" i="58"/>
  <c r="AM67" i="53"/>
  <c r="AP71" i="53"/>
  <c r="AH71" i="53"/>
  <c r="AE67" i="53"/>
  <c r="AP204" i="75"/>
  <c r="AM199" i="75"/>
  <c r="AD204" i="75"/>
  <c r="AA199" i="75"/>
  <c r="BC204" i="75"/>
  <c r="AZ199" i="75"/>
  <c r="M204" i="75"/>
  <c r="J199" i="75"/>
  <c r="Y204" i="75"/>
  <c r="V199" i="75"/>
  <c r="BH280" i="75"/>
  <c r="AU279" i="75"/>
  <c r="M372" i="75"/>
  <c r="Z373" i="75"/>
  <c r="Z361" i="75"/>
  <c r="AU71" i="75"/>
  <c r="AR67" i="75"/>
  <c r="Y71" i="75"/>
  <c r="V67" i="75"/>
  <c r="AM67" i="57"/>
  <c r="AP71" i="57"/>
  <c r="AZ67" i="57"/>
  <c r="BC71" i="57"/>
  <c r="Y71" i="57"/>
  <c r="V67" i="57"/>
  <c r="J67" i="57"/>
  <c r="M71" i="57"/>
  <c r="AH173" i="75"/>
  <c r="AE168" i="75"/>
  <c r="BC173" i="75"/>
  <c r="AZ168" i="75"/>
  <c r="M173" i="75"/>
  <c r="J168" i="75"/>
  <c r="AY278" i="75"/>
  <c r="AV273" i="75"/>
  <c r="BC278" i="75"/>
  <c r="AZ273" i="75"/>
  <c r="M278" i="75"/>
  <c r="J273" i="75"/>
  <c r="Z281" i="75"/>
  <c r="AL279" i="75"/>
  <c r="BH284" i="75"/>
  <c r="BG223" i="75"/>
  <c r="AH223" i="75"/>
  <c r="BH227" i="75"/>
  <c r="AH279" i="75"/>
  <c r="AP71" i="32"/>
  <c r="AM67" i="32"/>
  <c r="AA67" i="32"/>
  <c r="AD71" i="32"/>
  <c r="AR67" i="32"/>
  <c r="AU71" i="32"/>
  <c r="M71" i="32"/>
  <c r="J67" i="32"/>
  <c r="AV67" i="45"/>
  <c r="AY71" i="45"/>
  <c r="R67" i="45"/>
  <c r="U71" i="45"/>
  <c r="AI67" i="45"/>
  <c r="AL71" i="45"/>
  <c r="Z348" i="75"/>
  <c r="M341" i="75"/>
  <c r="M340" i="75" s="1"/>
  <c r="Z224" i="75"/>
  <c r="M223" i="75"/>
  <c r="AD223" i="75"/>
  <c r="AQ224" i="75"/>
  <c r="AQ359" i="75"/>
  <c r="AQ358" i="75" s="1"/>
  <c r="AD358" i="75"/>
  <c r="N67" i="56"/>
  <c r="Q71" i="56"/>
  <c r="M71" i="56"/>
  <c r="J67" i="56"/>
  <c r="N67" i="58"/>
  <c r="Q71" i="58"/>
  <c r="AP71" i="58"/>
  <c r="AM67" i="58"/>
  <c r="BC71" i="58"/>
  <c r="AZ67" i="58"/>
  <c r="U71" i="58"/>
  <c r="R67" i="58"/>
  <c r="AU71" i="53"/>
  <c r="AR67" i="53"/>
  <c r="Q71" i="53"/>
  <c r="N67" i="53"/>
  <c r="BG71" i="53"/>
  <c r="BD67" i="53"/>
  <c r="AL204" i="75"/>
  <c r="AI199" i="75"/>
  <c r="U204" i="75"/>
  <c r="R199" i="75"/>
  <c r="AU370" i="75"/>
  <c r="BH371" i="75"/>
  <c r="BH370" i="75" s="1"/>
  <c r="BC71" i="75"/>
  <c r="AZ67" i="75"/>
  <c r="M71" i="75"/>
  <c r="J67" i="75"/>
  <c r="AL71" i="75"/>
  <c r="AJ67" i="75"/>
  <c r="AP71" i="75"/>
  <c r="AN67" i="75"/>
  <c r="AV67" i="57"/>
  <c r="AY71" i="57"/>
  <c r="AU71" i="57"/>
  <c r="AR67" i="57"/>
  <c r="N67" i="57"/>
  <c r="Q71" i="57"/>
  <c r="AA67" i="57"/>
  <c r="AD71" i="57"/>
  <c r="AQ348" i="75"/>
  <c r="AD341" i="75"/>
  <c r="AD340" i="75" s="1"/>
  <c r="AP173" i="75"/>
  <c r="AM168" i="75"/>
  <c r="U173" i="75"/>
  <c r="R168" i="75"/>
  <c r="AY173" i="75"/>
  <c r="AV168" i="75"/>
  <c r="Z365" i="75"/>
  <c r="M364" i="75"/>
  <c r="BG278" i="75"/>
  <c r="BD273" i="75"/>
  <c r="Q278" i="75"/>
  <c r="N273" i="75"/>
  <c r="U278" i="75"/>
  <c r="R273" i="75"/>
  <c r="AH278" i="75"/>
  <c r="AE273" i="75"/>
  <c r="AD278" i="75"/>
  <c r="AA273" i="75"/>
  <c r="U279" i="75"/>
  <c r="BH281" i="75"/>
  <c r="AQ227" i="75"/>
  <c r="BC279" i="75"/>
  <c r="AP279" i="75"/>
  <c r="Z282" i="75"/>
  <c r="Z225" i="75"/>
  <c r="AY223" i="75"/>
  <c r="V67" i="32"/>
  <c r="Y71" i="32"/>
  <c r="AI67" i="32"/>
  <c r="AL71" i="32"/>
  <c r="AR67" i="45"/>
  <c r="AU71" i="45"/>
  <c r="BG71" i="45"/>
  <c r="BD67" i="45"/>
  <c r="AM67" i="45"/>
  <c r="AP71" i="45"/>
  <c r="N67" i="45"/>
  <c r="Q71" i="45"/>
  <c r="AA67" i="45"/>
  <c r="AD71" i="45"/>
  <c r="AP71" i="56"/>
  <c r="AM67" i="56"/>
  <c r="AU71" i="56"/>
  <c r="AR67" i="56"/>
  <c r="BH348" i="75"/>
  <c r="AU341" i="75"/>
  <c r="AU340" i="75" s="1"/>
  <c r="Z374" i="75"/>
  <c r="BI375" i="75"/>
  <c r="AD364" i="75"/>
  <c r="AQ365" i="75"/>
  <c r="AQ364" i="75" s="1"/>
  <c r="AD279" i="75"/>
  <c r="AQ280" i="75"/>
  <c r="M370" i="75"/>
  <c r="Z371" i="75"/>
  <c r="AE67" i="58"/>
  <c r="AH71" i="58"/>
  <c r="AR67" i="58"/>
  <c r="AU71" i="58"/>
  <c r="AD71" i="58"/>
  <c r="AA67" i="58"/>
  <c r="AD71" i="53"/>
  <c r="AA67" i="53"/>
  <c r="AL71" i="53"/>
  <c r="AI67" i="53"/>
  <c r="AV67" i="53"/>
  <c r="AY71" i="53"/>
  <c r="R67" i="53"/>
  <c r="U71" i="53"/>
  <c r="AY204" i="75"/>
  <c r="AV199" i="75"/>
  <c r="AQ371" i="75"/>
  <c r="AQ370" i="75" s="1"/>
  <c r="AD370" i="75"/>
  <c r="U71" i="75"/>
  <c r="R67" i="75"/>
  <c r="AH71" i="75"/>
  <c r="AF67" i="75"/>
  <c r="AY71" i="75"/>
  <c r="AV67" i="75"/>
  <c r="AE67" i="57"/>
  <c r="AH71" i="57"/>
  <c r="AL71" i="57"/>
  <c r="AI67" i="57"/>
  <c r="AD173" i="75"/>
  <c r="AA168" i="75"/>
  <c r="BG173" i="75"/>
  <c r="BD168" i="75"/>
  <c r="Q173" i="75"/>
  <c r="N168" i="75"/>
  <c r="Y278" i="75"/>
  <c r="V273" i="75"/>
  <c r="AP278" i="75"/>
  <c r="AM273" i="75"/>
  <c r="AL278" i="75"/>
  <c r="AI273" i="75"/>
  <c r="Z228" i="75"/>
  <c r="Y223" i="75"/>
  <c r="BH228" i="75"/>
  <c r="Z226" i="75"/>
  <c r="BH226" i="75"/>
  <c r="Y279" i="75"/>
  <c r="AU372" i="75"/>
  <c r="BH373" i="75"/>
  <c r="BH372" i="75" s="1"/>
  <c r="BH361" i="75"/>
  <c r="R67" i="32"/>
  <c r="U71" i="32"/>
  <c r="Q71" i="32"/>
  <c r="N67" i="32"/>
  <c r="M71" i="45"/>
  <c r="J67" i="45"/>
  <c r="Y71" i="56"/>
  <c r="V67" i="56"/>
  <c r="BG71" i="56"/>
  <c r="BD67" i="56"/>
  <c r="AD71" i="56"/>
  <c r="AA67" i="56"/>
  <c r="Z280" i="75"/>
  <c r="M279" i="75"/>
  <c r="BH224" i="75"/>
  <c r="AU223" i="75"/>
  <c r="AD372" i="75"/>
  <c r="AQ373" i="75"/>
  <c r="AQ372" i="75" s="1"/>
  <c r="BG71" i="58"/>
  <c r="BD67" i="58"/>
  <c r="M71" i="58"/>
  <c r="J67" i="58"/>
  <c r="AL71" i="58"/>
  <c r="AI67" i="58"/>
  <c r="BC71" i="53"/>
  <c r="AZ67" i="53"/>
  <c r="Y71" i="53"/>
  <c r="V67" i="53"/>
  <c r="M71" i="53"/>
  <c r="J67" i="53"/>
  <c r="AH204" i="75"/>
  <c r="AE199" i="75"/>
  <c r="AU204" i="75"/>
  <c r="AR199" i="75"/>
  <c r="BG204" i="75"/>
  <c r="BD199" i="75"/>
  <c r="Q204" i="75"/>
  <c r="N199" i="75"/>
  <c r="AQ361" i="75"/>
  <c r="AU358" i="75"/>
  <c r="BH359" i="75"/>
  <c r="BH358" i="75" s="1"/>
  <c r="AD71" i="75"/>
  <c r="AB67" i="75"/>
  <c r="BG71" i="75"/>
  <c r="BD67" i="75"/>
  <c r="Q71" i="75"/>
  <c r="N67" i="75"/>
  <c r="R67" i="57"/>
  <c r="U71" i="57"/>
  <c r="BD67" i="57"/>
  <c r="BG71" i="57"/>
  <c r="AL173" i="75"/>
  <c r="AI168" i="75"/>
  <c r="AU173" i="75"/>
  <c r="AR168" i="75"/>
  <c r="Y173" i="75"/>
  <c r="V168" i="75"/>
  <c r="AU278" i="75"/>
  <c r="AR273" i="75"/>
  <c r="U223" i="75"/>
  <c r="Z284" i="75"/>
  <c r="AY279" i="75"/>
  <c r="BC223" i="75"/>
  <c r="Z227" i="75"/>
  <c r="Q223" i="75"/>
  <c r="AE61" i="57"/>
  <c r="AH65" i="57"/>
  <c r="BG65" i="57"/>
  <c r="BD61" i="57"/>
  <c r="U65" i="57"/>
  <c r="R61" i="57"/>
  <c r="AI61" i="57"/>
  <c r="AL65" i="57"/>
  <c r="Y65" i="58"/>
  <c r="V61" i="58"/>
  <c r="AI61" i="58"/>
  <c r="AL65" i="58"/>
  <c r="BG65" i="58"/>
  <c r="BD61" i="58"/>
  <c r="AD368" i="75"/>
  <c r="BC315" i="75"/>
  <c r="AZ310" i="75"/>
  <c r="AH315" i="75"/>
  <c r="AE310" i="75"/>
  <c r="BG315" i="75"/>
  <c r="BD310" i="75"/>
  <c r="Q315" i="75"/>
  <c r="N310" i="75"/>
  <c r="AS331" i="75"/>
  <c r="AI331" i="75"/>
  <c r="AA331" i="75"/>
  <c r="K331" i="75"/>
  <c r="AZ331" i="75"/>
  <c r="AR331" i="75"/>
  <c r="AB331" i="75"/>
  <c r="R331" i="75"/>
  <c r="J331" i="75"/>
  <c r="AW331" i="75"/>
  <c r="AK331" i="75"/>
  <c r="AC331" i="75"/>
  <c r="O331" i="75"/>
  <c r="BB331" i="75"/>
  <c r="AT331" i="75"/>
  <c r="AF331" i="75"/>
  <c r="T331" i="75"/>
  <c r="L331" i="75"/>
  <c r="BA331" i="75"/>
  <c r="AM331" i="75"/>
  <c r="AE331" i="75"/>
  <c r="S331" i="75"/>
  <c r="BD331" i="75"/>
  <c r="AV331" i="75"/>
  <c r="AJ331" i="75"/>
  <c r="V331" i="75"/>
  <c r="N331" i="75"/>
  <c r="BE331" i="75"/>
  <c r="AO331" i="75"/>
  <c r="AG331" i="75"/>
  <c r="W331" i="75"/>
  <c r="BF331" i="75"/>
  <c r="AX331" i="75"/>
  <c r="AN331" i="75"/>
  <c r="X331" i="75"/>
  <c r="P331" i="75"/>
  <c r="AP65" i="53"/>
  <c r="AM61" i="53"/>
  <c r="AR61" i="53"/>
  <c r="AU65" i="53"/>
  <c r="BD61" i="53"/>
  <c r="BG65" i="53"/>
  <c r="AH65" i="53"/>
  <c r="AE61" i="53"/>
  <c r="AL65" i="45"/>
  <c r="AI61" i="45"/>
  <c r="BG65" i="45"/>
  <c r="BD61" i="45"/>
  <c r="J61" i="45"/>
  <c r="M65" i="45"/>
  <c r="AD65" i="44"/>
  <c r="AA61" i="44"/>
  <c r="AZ61" i="44"/>
  <c r="BC65" i="44"/>
  <c r="Y65" i="44"/>
  <c r="V61" i="44"/>
  <c r="BG222" i="75"/>
  <c r="BD217" i="75"/>
  <c r="Q222" i="75"/>
  <c r="N217" i="75"/>
  <c r="U222" i="75"/>
  <c r="R217" i="75"/>
  <c r="AD222" i="75"/>
  <c r="AA217" i="75"/>
  <c r="AH222" i="75"/>
  <c r="AE217" i="75"/>
  <c r="Y325" i="75"/>
  <c r="AU325" i="75"/>
  <c r="AL325" i="75"/>
  <c r="Y65" i="75"/>
  <c r="V61" i="75"/>
  <c r="AU65" i="75"/>
  <c r="AR61" i="75"/>
  <c r="AM61" i="32"/>
  <c r="AP65" i="32"/>
  <c r="N61" i="32"/>
  <c r="Q65" i="32"/>
  <c r="AP65" i="56"/>
  <c r="AM61" i="56"/>
  <c r="AR61" i="56"/>
  <c r="AU65" i="56"/>
  <c r="BC65" i="56"/>
  <c r="AZ61" i="56"/>
  <c r="AL338" i="75"/>
  <c r="Y333" i="75"/>
  <c r="AU333" i="75"/>
  <c r="AL333" i="75"/>
  <c r="M330" i="75"/>
  <c r="BC330" i="75"/>
  <c r="Y339" i="75"/>
  <c r="AU339" i="75"/>
  <c r="AL339" i="75"/>
  <c r="AU334" i="75"/>
  <c r="H42" i="32"/>
  <c r="M328" i="75"/>
  <c r="M336" i="75"/>
  <c r="AV61" i="57"/>
  <c r="AY65" i="57"/>
  <c r="J61" i="57"/>
  <c r="M65" i="57"/>
  <c r="AD65" i="57"/>
  <c r="AA61" i="57"/>
  <c r="BC65" i="57"/>
  <c r="AZ61" i="57"/>
  <c r="AD65" i="58"/>
  <c r="AA61" i="58"/>
  <c r="AY65" i="58"/>
  <c r="AV61" i="58"/>
  <c r="Q65" i="58"/>
  <c r="N61" i="58"/>
  <c r="AP315" i="75"/>
  <c r="AM310" i="75"/>
  <c r="U315" i="75"/>
  <c r="R310" i="75"/>
  <c r="Y315" i="75"/>
  <c r="V310" i="75"/>
  <c r="AY65" i="53"/>
  <c r="AV61" i="53"/>
  <c r="AI61" i="53"/>
  <c r="AL65" i="53"/>
  <c r="AD65" i="45"/>
  <c r="AA61" i="45"/>
  <c r="AV61" i="45"/>
  <c r="AY65" i="45"/>
  <c r="AM61" i="44"/>
  <c r="AP65" i="44"/>
  <c r="AU65" i="44"/>
  <c r="AR61" i="44"/>
  <c r="Q65" i="44"/>
  <c r="N61" i="44"/>
  <c r="Y222" i="75"/>
  <c r="V217" i="75"/>
  <c r="AL222" i="75"/>
  <c r="AI217" i="75"/>
  <c r="AP222" i="75"/>
  <c r="AM217" i="75"/>
  <c r="Q325" i="75"/>
  <c r="BG325" i="75"/>
  <c r="AD325" i="75"/>
  <c r="AD65" i="75"/>
  <c r="AA61" i="75"/>
  <c r="AH65" i="75"/>
  <c r="AE61" i="75"/>
  <c r="BC65" i="75"/>
  <c r="AZ61" i="75"/>
  <c r="M65" i="75"/>
  <c r="J61" i="75"/>
  <c r="AV61" i="32"/>
  <c r="AY65" i="32"/>
  <c r="AA61" i="32"/>
  <c r="AD65" i="32"/>
  <c r="AZ61" i="32"/>
  <c r="BC65" i="32"/>
  <c r="AE61" i="32"/>
  <c r="AH65" i="32"/>
  <c r="BG65" i="32"/>
  <c r="BD61" i="32"/>
  <c r="V61" i="32"/>
  <c r="Y65" i="32"/>
  <c r="Y65" i="56"/>
  <c r="V61" i="56"/>
  <c r="AH65" i="56"/>
  <c r="AE61" i="56"/>
  <c r="M65" i="56"/>
  <c r="J61" i="56"/>
  <c r="AL65" i="56"/>
  <c r="AI61" i="56"/>
  <c r="AY338" i="75"/>
  <c r="AD338" i="75"/>
  <c r="U338" i="75"/>
  <c r="Q333" i="75"/>
  <c r="BG333" i="75"/>
  <c r="AD333" i="75"/>
  <c r="AQ283" i="75"/>
  <c r="AU330" i="75"/>
  <c r="Q339" i="75"/>
  <c r="BG339" i="75"/>
  <c r="AD339" i="75"/>
  <c r="AL334" i="75"/>
  <c r="BH283" i="75"/>
  <c r="AU328" i="75"/>
  <c r="AU336" i="75"/>
  <c r="Q329" i="75"/>
  <c r="BG329" i="75"/>
  <c r="AD329" i="75"/>
  <c r="AR61" i="57"/>
  <c r="AU65" i="57"/>
  <c r="V61" i="57"/>
  <c r="Y65" i="57"/>
  <c r="AM61" i="58"/>
  <c r="AP65" i="58"/>
  <c r="AR61" i="58"/>
  <c r="AU65" i="58"/>
  <c r="BC65" i="58"/>
  <c r="AZ61" i="58"/>
  <c r="R61" i="58"/>
  <c r="U65" i="58"/>
  <c r="AD315" i="75"/>
  <c r="AA310" i="75"/>
  <c r="M315" i="75"/>
  <c r="J310" i="75"/>
  <c r="AU315" i="75"/>
  <c r="AR310" i="75"/>
  <c r="U65" i="53"/>
  <c r="R61" i="53"/>
  <c r="AD65" i="53"/>
  <c r="AA61" i="53"/>
  <c r="J61" i="53"/>
  <c r="M65" i="53"/>
  <c r="Y65" i="53"/>
  <c r="V61" i="53"/>
  <c r="AP65" i="45"/>
  <c r="AM61" i="45"/>
  <c r="AU65" i="45"/>
  <c r="AR61" i="45"/>
  <c r="BC65" i="45"/>
  <c r="AZ61" i="45"/>
  <c r="V61" i="45"/>
  <c r="Y65" i="45"/>
  <c r="BD61" i="44"/>
  <c r="BG65" i="44"/>
  <c r="J61" i="44"/>
  <c r="M65" i="44"/>
  <c r="U65" i="44"/>
  <c r="R61" i="44"/>
  <c r="AH65" i="44"/>
  <c r="AE61" i="44"/>
  <c r="R62" i="24"/>
  <c r="H43" i="24"/>
  <c r="AU222" i="75"/>
  <c r="AR217" i="75"/>
  <c r="AY325" i="75"/>
  <c r="AP325" i="75"/>
  <c r="U325" i="75"/>
  <c r="AL65" i="75"/>
  <c r="AI61" i="75"/>
  <c r="AP65" i="75"/>
  <c r="AM61" i="75"/>
  <c r="AY65" i="75"/>
  <c r="AV61" i="75"/>
  <c r="U65" i="75"/>
  <c r="R61" i="75"/>
  <c r="AI61" i="32"/>
  <c r="AL65" i="32"/>
  <c r="BG65" i="56"/>
  <c r="BD61" i="56"/>
  <c r="AV61" i="56"/>
  <c r="AY65" i="56"/>
  <c r="H42" i="57"/>
  <c r="M338" i="75"/>
  <c r="BC338" i="75"/>
  <c r="AY333" i="75"/>
  <c r="AP333" i="75"/>
  <c r="U333" i="75"/>
  <c r="AQ101" i="75"/>
  <c r="AL330" i="75"/>
  <c r="AY339" i="75"/>
  <c r="AP339" i="75"/>
  <c r="U339" i="75"/>
  <c r="AD334" i="75"/>
  <c r="U334" i="75"/>
  <c r="H42" i="56"/>
  <c r="BG328" i="75"/>
  <c r="AL328" i="75"/>
  <c r="BG336" i="75"/>
  <c r="AL336" i="75"/>
  <c r="AY329" i="75"/>
  <c r="AP329" i="75"/>
  <c r="U329" i="75"/>
  <c r="AM61" i="57"/>
  <c r="AP65" i="57"/>
  <c r="Q65" i="57"/>
  <c r="N61" i="57"/>
  <c r="M65" i="58"/>
  <c r="J61" i="58"/>
  <c r="AE61" i="58"/>
  <c r="AH65" i="58"/>
  <c r="AL315" i="75"/>
  <c r="AI310" i="75"/>
  <c r="AY315" i="75"/>
  <c r="AV310" i="75"/>
  <c r="BC65" i="53"/>
  <c r="AZ61" i="53"/>
  <c r="Q65" i="53"/>
  <c r="N61" i="53"/>
  <c r="U65" i="45"/>
  <c r="R61" i="45"/>
  <c r="N61" i="45"/>
  <c r="Q65" i="45"/>
  <c r="AE61" i="45"/>
  <c r="AH65" i="45"/>
  <c r="AL65" i="44"/>
  <c r="AI61" i="44"/>
  <c r="AY65" i="44"/>
  <c r="AV61" i="44"/>
  <c r="AY222" i="75"/>
  <c r="AV217" i="75"/>
  <c r="BC222" i="75"/>
  <c r="AZ217" i="75"/>
  <c r="M222" i="75"/>
  <c r="J217" i="75"/>
  <c r="AH325" i="75"/>
  <c r="M325" i="75"/>
  <c r="BC325" i="75"/>
  <c r="BG65" i="75"/>
  <c r="BD61" i="75"/>
  <c r="Q65" i="75"/>
  <c r="N61" i="75"/>
  <c r="M65" i="32"/>
  <c r="J61" i="32"/>
  <c r="R61" i="32"/>
  <c r="U65" i="32"/>
  <c r="AU65" i="32"/>
  <c r="AR61" i="32"/>
  <c r="Q65" i="56"/>
  <c r="N61" i="56"/>
  <c r="AD65" i="56"/>
  <c r="AA61" i="56"/>
  <c r="U65" i="56"/>
  <c r="R61" i="56"/>
  <c r="H42" i="58"/>
  <c r="AU338" i="75"/>
  <c r="AH333" i="75"/>
  <c r="M333" i="75"/>
  <c r="BC333" i="75"/>
  <c r="H42" i="53"/>
  <c r="H42" i="45"/>
  <c r="Z283" i="75"/>
  <c r="AD330" i="75"/>
  <c r="U330" i="75"/>
  <c r="AH339" i="75"/>
  <c r="M339" i="75"/>
  <c r="BC339" i="75"/>
  <c r="M334" i="75"/>
  <c r="BC334" i="75"/>
  <c r="H42" i="75"/>
  <c r="AY328" i="75"/>
  <c r="AD328" i="75"/>
  <c r="U328" i="75"/>
  <c r="AY336" i="75"/>
  <c r="AD336" i="75"/>
  <c r="U336" i="75"/>
  <c r="AH329" i="75"/>
  <c r="M329" i="75"/>
  <c r="BC329" i="75"/>
  <c r="BJ342" i="75"/>
  <c r="M354" i="75"/>
  <c r="Z355" i="75"/>
  <c r="AU354" i="75"/>
  <c r="BH355" i="75"/>
  <c r="BH354" i="75" s="1"/>
  <c r="AQ355" i="75"/>
  <c r="AQ354" i="75" s="1"/>
  <c r="AD354" i="75"/>
  <c r="BH192" i="56"/>
  <c r="Q185" i="45"/>
  <c r="Q184" i="45" s="1"/>
  <c r="BI190" i="44"/>
  <c r="BJ190" i="44" s="1"/>
  <c r="AL185" i="32"/>
  <c r="AL184" i="32" s="1"/>
  <c r="AL185" i="56"/>
  <c r="AL184" i="56" s="1"/>
  <c r="BH188" i="57"/>
  <c r="BG185" i="58"/>
  <c r="BG184" i="58" s="1"/>
  <c r="AW204" i="32"/>
  <c r="Z188" i="45"/>
  <c r="AQ192" i="45"/>
  <c r="BH188" i="58"/>
  <c r="AQ188" i="56"/>
  <c r="Y185" i="32"/>
  <c r="Y184" i="32" s="1"/>
  <c r="AG204" i="32"/>
  <c r="AG197" i="32" s="1"/>
  <c r="AF204" i="32"/>
  <c r="AF197" i="32" s="1"/>
  <c r="M206" i="56"/>
  <c r="AL206" i="56"/>
  <c r="U206" i="32"/>
  <c r="Y185" i="58"/>
  <c r="Y184" i="58" s="1"/>
  <c r="AH206" i="53"/>
  <c r="AY185" i="58"/>
  <c r="AY184" i="58" s="1"/>
  <c r="AL185" i="53"/>
  <c r="AL184" i="53" s="1"/>
  <c r="AQ188" i="32"/>
  <c r="BH188" i="45"/>
  <c r="BI189" i="56"/>
  <c r="BJ189" i="56" s="1"/>
  <c r="BI190" i="45"/>
  <c r="BJ190" i="45" s="1"/>
  <c r="AN204" i="58"/>
  <c r="AN197" i="58" s="1"/>
  <c r="O204" i="58"/>
  <c r="O197" i="58" s="1"/>
  <c r="BF204" i="32"/>
  <c r="BF197" i="32" s="1"/>
  <c r="AY206" i="56"/>
  <c r="BI186" i="45"/>
  <c r="BJ186" i="45" s="1"/>
  <c r="BC206" i="53"/>
  <c r="AH206" i="58"/>
  <c r="AQ188" i="44"/>
  <c r="AQ192" i="32"/>
  <c r="Z188" i="58"/>
  <c r="AQ139" i="58"/>
  <c r="R198" i="56"/>
  <c r="U199" i="56"/>
  <c r="U198" i="56" s="1"/>
  <c r="AI198" i="56"/>
  <c r="AL199" i="56"/>
  <c r="AL198" i="56" s="1"/>
  <c r="M199" i="56"/>
  <c r="J198" i="56"/>
  <c r="AE198" i="56"/>
  <c r="AH199" i="56"/>
  <c r="AH198" i="56" s="1"/>
  <c r="AA198" i="58"/>
  <c r="AD199" i="58"/>
  <c r="AL199" i="58"/>
  <c r="AL198" i="58" s="1"/>
  <c r="AI198" i="58"/>
  <c r="AE198" i="45"/>
  <c r="AH199" i="45"/>
  <c r="AH198" i="45" s="1"/>
  <c r="BD198" i="45"/>
  <c r="BG199" i="45"/>
  <c r="BG198" i="45" s="1"/>
  <c r="AU199" i="45"/>
  <c r="AR198" i="45"/>
  <c r="AZ198" i="45"/>
  <c r="BC199" i="45"/>
  <c r="BC198" i="45" s="1"/>
  <c r="AZ198" i="57"/>
  <c r="BC199" i="57"/>
  <c r="BC198" i="57" s="1"/>
  <c r="N198" i="57"/>
  <c r="Q199" i="57"/>
  <c r="Q198" i="57" s="1"/>
  <c r="AD199" i="32"/>
  <c r="AA198" i="32"/>
  <c r="AE198" i="32"/>
  <c r="AH199" i="32"/>
  <c r="AH198" i="32" s="1"/>
  <c r="AZ198" i="32"/>
  <c r="BC199" i="32"/>
  <c r="BC198" i="32" s="1"/>
  <c r="AI198" i="53"/>
  <c r="AL199" i="53"/>
  <c r="AL198" i="53" s="1"/>
  <c r="M199" i="53"/>
  <c r="J198" i="53"/>
  <c r="N198" i="53"/>
  <c r="Q199" i="53"/>
  <c r="Q198" i="53" s="1"/>
  <c r="R198" i="53"/>
  <c r="U199" i="53"/>
  <c r="U198" i="53" s="1"/>
  <c r="AA198" i="53"/>
  <c r="AD199" i="53"/>
  <c r="AY199" i="44"/>
  <c r="AY198" i="44" s="1"/>
  <c r="AV198" i="44"/>
  <c r="AZ198" i="44"/>
  <c r="BC199" i="44"/>
  <c r="BC198" i="44" s="1"/>
  <c r="V198" i="44"/>
  <c r="Y199" i="44"/>
  <c r="Y198" i="44" s="1"/>
  <c r="AL199" i="44"/>
  <c r="AL198" i="44" s="1"/>
  <c r="AI198" i="44"/>
  <c r="AQ188" i="45"/>
  <c r="Z192" i="45"/>
  <c r="BC185" i="57"/>
  <c r="BC184" i="57" s="1"/>
  <c r="Z192" i="57"/>
  <c r="Z188" i="32"/>
  <c r="BH192" i="44"/>
  <c r="BD198" i="56"/>
  <c r="BG199" i="56"/>
  <c r="BG198" i="56" s="1"/>
  <c r="AD199" i="56"/>
  <c r="AA198" i="56"/>
  <c r="AU199" i="58"/>
  <c r="AR198" i="58"/>
  <c r="AH199" i="58"/>
  <c r="AH198" i="58" s="1"/>
  <c r="AE198" i="58"/>
  <c r="BD198" i="58"/>
  <c r="BG199" i="58"/>
  <c r="BG198" i="58" s="1"/>
  <c r="U199" i="58"/>
  <c r="U198" i="58" s="1"/>
  <c r="R198" i="58"/>
  <c r="M199" i="45"/>
  <c r="J198" i="45"/>
  <c r="AP199" i="45"/>
  <c r="AP198" i="45" s="1"/>
  <c r="AM198" i="45"/>
  <c r="R198" i="45"/>
  <c r="U199" i="45"/>
  <c r="U198" i="45" s="1"/>
  <c r="M199" i="57"/>
  <c r="J198" i="57"/>
  <c r="AI198" i="57"/>
  <c r="AL199" i="57"/>
  <c r="AL198" i="57" s="1"/>
  <c r="BD198" i="57"/>
  <c r="BG199" i="57"/>
  <c r="BG198" i="57" s="1"/>
  <c r="AR198" i="57"/>
  <c r="AU199" i="57"/>
  <c r="AV198" i="57"/>
  <c r="AY199" i="57"/>
  <c r="AY198" i="57" s="1"/>
  <c r="Y199" i="32"/>
  <c r="Y198" i="32" s="1"/>
  <c r="V198" i="32"/>
  <c r="R198" i="32"/>
  <c r="U199" i="32"/>
  <c r="U198" i="32" s="1"/>
  <c r="AV198" i="53"/>
  <c r="AY199" i="53"/>
  <c r="AY198" i="53" s="1"/>
  <c r="AM198" i="53"/>
  <c r="AP199" i="53"/>
  <c r="AP198" i="53" s="1"/>
  <c r="U199" i="44"/>
  <c r="U198" i="44" s="1"/>
  <c r="R198" i="44"/>
  <c r="N198" i="44"/>
  <c r="Q199" i="44"/>
  <c r="Q198" i="44" s="1"/>
  <c r="AE198" i="44"/>
  <c r="AH199" i="44"/>
  <c r="AH198" i="44" s="1"/>
  <c r="AR198" i="44"/>
  <c r="AU199" i="44"/>
  <c r="AQ188" i="57"/>
  <c r="BI190" i="53"/>
  <c r="BJ190" i="53" s="1"/>
  <c r="AD185" i="32"/>
  <c r="AD184" i="32" s="1"/>
  <c r="AQ188" i="53"/>
  <c r="Z188" i="44"/>
  <c r="Z188" i="56"/>
  <c r="AZ198" i="56"/>
  <c r="BC199" i="56"/>
  <c r="BC198" i="56" s="1"/>
  <c r="Y199" i="56"/>
  <c r="Y198" i="56" s="1"/>
  <c r="V198" i="56"/>
  <c r="AV198" i="56"/>
  <c r="AY199" i="56"/>
  <c r="AY198" i="56" s="1"/>
  <c r="V198" i="58"/>
  <c r="Y199" i="58"/>
  <c r="Y198" i="58" s="1"/>
  <c r="AZ198" i="58"/>
  <c r="BC199" i="58"/>
  <c r="BC198" i="58" s="1"/>
  <c r="N198" i="58"/>
  <c r="Q199" i="58"/>
  <c r="Q198" i="58" s="1"/>
  <c r="V198" i="45"/>
  <c r="Y199" i="45"/>
  <c r="Y198" i="45" s="1"/>
  <c r="AY199" i="45"/>
  <c r="AY198" i="45" s="1"/>
  <c r="AV198" i="45"/>
  <c r="AD199" i="45"/>
  <c r="AA198" i="45"/>
  <c r="AP199" i="32"/>
  <c r="AP198" i="32" s="1"/>
  <c r="AM198" i="32"/>
  <c r="BG199" i="32"/>
  <c r="BG198" i="32" s="1"/>
  <c r="BD198" i="32"/>
  <c r="AR198" i="32"/>
  <c r="AU199" i="32"/>
  <c r="AY199" i="32"/>
  <c r="AY198" i="32" s="1"/>
  <c r="AV198" i="32"/>
  <c r="AL199" i="32"/>
  <c r="AL198" i="32" s="1"/>
  <c r="AI198" i="32"/>
  <c r="BC199" i="53"/>
  <c r="BC198" i="53" s="1"/>
  <c r="AZ198" i="53"/>
  <c r="AR198" i="53"/>
  <c r="AU199" i="53"/>
  <c r="Y199" i="53"/>
  <c r="Y198" i="53" s="1"/>
  <c r="V198" i="53"/>
  <c r="AH199" i="53"/>
  <c r="AH198" i="53" s="1"/>
  <c r="AE198" i="53"/>
  <c r="AM198" i="44"/>
  <c r="AP199" i="44"/>
  <c r="AP198" i="44" s="1"/>
  <c r="AA198" i="44"/>
  <c r="AD199" i="44"/>
  <c r="Z192" i="58"/>
  <c r="AP199" i="56"/>
  <c r="AP198" i="56" s="1"/>
  <c r="AM198" i="56"/>
  <c r="AU199" i="56"/>
  <c r="AR198" i="56"/>
  <c r="N198" i="56"/>
  <c r="Q199" i="56"/>
  <c r="Q198" i="56" s="1"/>
  <c r="M199" i="58"/>
  <c r="J198" i="58"/>
  <c r="AV198" i="58"/>
  <c r="AY199" i="58"/>
  <c r="AY198" i="58" s="1"/>
  <c r="AM198" i="58"/>
  <c r="AP199" i="58"/>
  <c r="AP198" i="58" s="1"/>
  <c r="AI198" i="45"/>
  <c r="AL199" i="45"/>
  <c r="AL198" i="45" s="1"/>
  <c r="N198" i="45"/>
  <c r="Q199" i="45"/>
  <c r="Q198" i="45" s="1"/>
  <c r="U199" i="57"/>
  <c r="U198" i="57" s="1"/>
  <c r="R198" i="57"/>
  <c r="AP199" i="57"/>
  <c r="AP198" i="57" s="1"/>
  <c r="AM198" i="57"/>
  <c r="AD199" i="57"/>
  <c r="AA198" i="57"/>
  <c r="V198" i="57"/>
  <c r="Y199" i="57"/>
  <c r="Y198" i="57" s="1"/>
  <c r="AE198" i="57"/>
  <c r="AH199" i="57"/>
  <c r="AH198" i="57" s="1"/>
  <c r="J198" i="32"/>
  <c r="M199" i="32"/>
  <c r="N198" i="32"/>
  <c r="Q199" i="32"/>
  <c r="Q198" i="32" s="1"/>
  <c r="BD198" i="53"/>
  <c r="BG199" i="53"/>
  <c r="BG198" i="53" s="1"/>
  <c r="BG199" i="44"/>
  <c r="BG198" i="44" s="1"/>
  <c r="BD198" i="44"/>
  <c r="J198" i="44"/>
  <c r="M199" i="44"/>
  <c r="M185" i="53"/>
  <c r="M184" i="53" s="1"/>
  <c r="Z192" i="44"/>
  <c r="AH185" i="53"/>
  <c r="AH184" i="53" s="1"/>
  <c r="AC204" i="58"/>
  <c r="AC197" i="58" s="1"/>
  <c r="BB204" i="32"/>
  <c r="BB197" i="32" s="1"/>
  <c r="L204" i="53"/>
  <c r="L197" i="53" s="1"/>
  <c r="P204" i="53"/>
  <c r="P197" i="53" s="1"/>
  <c r="BE204" i="53"/>
  <c r="BE197" i="53" s="1"/>
  <c r="Z207" i="53"/>
  <c r="Y206" i="53"/>
  <c r="U206" i="45"/>
  <c r="AL206" i="44"/>
  <c r="AY206" i="44"/>
  <c r="BH207" i="53"/>
  <c r="BB204" i="58"/>
  <c r="X204" i="58"/>
  <c r="X197" i="58" s="1"/>
  <c r="BE204" i="32"/>
  <c r="BE197" i="32" s="1"/>
  <c r="AT204" i="32"/>
  <c r="AT197" i="32" s="1"/>
  <c r="P204" i="32"/>
  <c r="P197" i="32" s="1"/>
  <c r="AY206" i="32"/>
  <c r="BG206" i="53"/>
  <c r="Q206" i="53"/>
  <c r="Q206" i="58"/>
  <c r="Y206" i="58"/>
  <c r="T204" i="44"/>
  <c r="T197" i="44" s="1"/>
  <c r="BA204" i="44"/>
  <c r="BA197" i="44" s="1"/>
  <c r="AW204" i="45"/>
  <c r="AN204" i="45"/>
  <c r="M206" i="45"/>
  <c r="AQ207" i="53"/>
  <c r="AX204" i="58"/>
  <c r="AX197" i="58" s="1"/>
  <c r="AN204" i="32"/>
  <c r="AN197" i="32" s="1"/>
  <c r="BG206" i="56"/>
  <c r="U206" i="56"/>
  <c r="BG206" i="32"/>
  <c r="AK204" i="53"/>
  <c r="AK197" i="53" s="1"/>
  <c r="AT204" i="53"/>
  <c r="AT197" i="53" s="1"/>
  <c r="BH194" i="44"/>
  <c r="AU206" i="53"/>
  <c r="AP206" i="58"/>
  <c r="BI186" i="44"/>
  <c r="BJ186" i="44" s="1"/>
  <c r="AK204" i="44"/>
  <c r="AK197" i="44" s="1"/>
  <c r="BF204" i="44"/>
  <c r="BF197" i="44" s="1"/>
  <c r="P204" i="44"/>
  <c r="P197" i="44" s="1"/>
  <c r="K204" i="45"/>
  <c r="BB204" i="45"/>
  <c r="X204" i="45"/>
  <c r="S204" i="45"/>
  <c r="BC203" i="57"/>
  <c r="BC202" i="57" s="1"/>
  <c r="AZ202" i="57"/>
  <c r="AL203" i="57"/>
  <c r="AL202" i="57" s="1"/>
  <c r="AI202" i="57"/>
  <c r="AY203" i="57"/>
  <c r="AY202" i="57" s="1"/>
  <c r="AV202" i="57"/>
  <c r="BG203" i="56"/>
  <c r="BG202" i="56" s="1"/>
  <c r="BD202" i="56"/>
  <c r="AI202" i="56"/>
  <c r="AL203" i="56"/>
  <c r="AL202" i="56" s="1"/>
  <c r="AR202" i="56"/>
  <c r="AU203" i="56"/>
  <c r="AE202" i="53"/>
  <c r="AH203" i="53"/>
  <c r="AH202" i="53" s="1"/>
  <c r="M203" i="53"/>
  <c r="J202" i="53"/>
  <c r="N202" i="32"/>
  <c r="Q203" i="32"/>
  <c r="Q202" i="32" s="1"/>
  <c r="AZ202" i="32"/>
  <c r="BC203" i="32"/>
  <c r="BC202" i="32" s="1"/>
  <c r="AV202" i="32"/>
  <c r="AY203" i="32"/>
  <c r="AY202" i="32" s="1"/>
  <c r="AR202" i="45"/>
  <c r="AU203" i="45"/>
  <c r="AE202" i="58"/>
  <c r="AH203" i="58"/>
  <c r="AH202" i="58" s="1"/>
  <c r="V202" i="58"/>
  <c r="Y203" i="58"/>
  <c r="Y202" i="58" s="1"/>
  <c r="AY203" i="44"/>
  <c r="AY202" i="44" s="1"/>
  <c r="AV202" i="44"/>
  <c r="J202" i="44"/>
  <c r="M203" i="44"/>
  <c r="Q203" i="44"/>
  <c r="Q202" i="44" s="1"/>
  <c r="N202" i="44"/>
  <c r="V202" i="57"/>
  <c r="Y203" i="57"/>
  <c r="Y202" i="57" s="1"/>
  <c r="AH203" i="57"/>
  <c r="AH202" i="57" s="1"/>
  <c r="AE202" i="57"/>
  <c r="AU203" i="57"/>
  <c r="AR202" i="57"/>
  <c r="AY203" i="56"/>
  <c r="AY202" i="56" s="1"/>
  <c r="AV202" i="56"/>
  <c r="R202" i="56"/>
  <c r="U203" i="56"/>
  <c r="U202" i="56" s="1"/>
  <c r="M203" i="56"/>
  <c r="J202" i="56"/>
  <c r="AM202" i="56"/>
  <c r="AP203" i="56"/>
  <c r="AP202" i="56" s="1"/>
  <c r="BC203" i="53"/>
  <c r="BC202" i="53" s="1"/>
  <c r="AZ202" i="53"/>
  <c r="AM202" i="53"/>
  <c r="AP203" i="53"/>
  <c r="AP202" i="53" s="1"/>
  <c r="BD202" i="32"/>
  <c r="BG203" i="32"/>
  <c r="BG202" i="32" s="1"/>
  <c r="J202" i="32"/>
  <c r="M203" i="32"/>
  <c r="AP203" i="32"/>
  <c r="AP202" i="32" s="1"/>
  <c r="AM202" i="32"/>
  <c r="V202" i="45"/>
  <c r="Y203" i="45"/>
  <c r="Y202" i="45" s="1"/>
  <c r="R202" i="45"/>
  <c r="U203" i="45"/>
  <c r="U202" i="45" s="1"/>
  <c r="Q203" i="58"/>
  <c r="Q202" i="58" s="1"/>
  <c r="N202" i="58"/>
  <c r="U203" i="58"/>
  <c r="U202" i="58" s="1"/>
  <c r="R202" i="58"/>
  <c r="BC203" i="58"/>
  <c r="BC202" i="58" s="1"/>
  <c r="AZ202" i="58"/>
  <c r="AE202" i="44"/>
  <c r="AH203" i="44"/>
  <c r="AH202" i="44" s="1"/>
  <c r="AA202" i="44"/>
  <c r="AD203" i="44"/>
  <c r="Y203" i="44"/>
  <c r="Y202" i="44" s="1"/>
  <c r="V202" i="44"/>
  <c r="AI202" i="44"/>
  <c r="AL203" i="44"/>
  <c r="AL202" i="44" s="1"/>
  <c r="AL206" i="32"/>
  <c r="BI190" i="57"/>
  <c r="BJ190" i="57" s="1"/>
  <c r="R202" i="57"/>
  <c r="U203" i="57"/>
  <c r="U202" i="57" s="1"/>
  <c r="AD203" i="57"/>
  <c r="AA202" i="57"/>
  <c r="AM202" i="57"/>
  <c r="AP203" i="57"/>
  <c r="AP202" i="57" s="1"/>
  <c r="Q203" i="57"/>
  <c r="Q202" i="57" s="1"/>
  <c r="N202" i="57"/>
  <c r="BC203" i="56"/>
  <c r="BC202" i="56" s="1"/>
  <c r="AZ202" i="56"/>
  <c r="AE202" i="56"/>
  <c r="AH203" i="56"/>
  <c r="AH202" i="56" s="1"/>
  <c r="V202" i="56"/>
  <c r="Y203" i="56"/>
  <c r="Y202" i="56" s="1"/>
  <c r="R202" i="53"/>
  <c r="U203" i="53"/>
  <c r="U202" i="53" s="1"/>
  <c r="V202" i="53"/>
  <c r="Y203" i="53"/>
  <c r="Y202" i="53" s="1"/>
  <c r="BG203" i="53"/>
  <c r="BG202" i="53" s="1"/>
  <c r="BD202" i="53"/>
  <c r="AI202" i="53"/>
  <c r="AL203" i="53"/>
  <c r="AL202" i="53" s="1"/>
  <c r="AR202" i="53"/>
  <c r="AU203" i="53"/>
  <c r="AU203" i="32"/>
  <c r="AR202" i="32"/>
  <c r="V202" i="32"/>
  <c r="Y203" i="32"/>
  <c r="Y202" i="32" s="1"/>
  <c r="AD203" i="32"/>
  <c r="AA202" i="32"/>
  <c r="Q203" i="45"/>
  <c r="Q202" i="45" s="1"/>
  <c r="N202" i="45"/>
  <c r="BD202" i="45"/>
  <c r="BG203" i="45"/>
  <c r="BG202" i="45" s="1"/>
  <c r="AL203" i="45"/>
  <c r="AL202" i="45" s="1"/>
  <c r="AI202" i="45"/>
  <c r="J202" i="45"/>
  <c r="M203" i="45"/>
  <c r="AY203" i="45"/>
  <c r="AY202" i="45" s="1"/>
  <c r="AV202" i="45"/>
  <c r="AM202" i="45"/>
  <c r="AP203" i="45"/>
  <c r="AP202" i="45" s="1"/>
  <c r="BD202" i="58"/>
  <c r="BG203" i="58"/>
  <c r="BG202" i="58" s="1"/>
  <c r="AA202" i="58"/>
  <c r="AD203" i="58"/>
  <c r="AV202" i="58"/>
  <c r="AY203" i="58"/>
  <c r="AY202" i="58" s="1"/>
  <c r="R202" i="44"/>
  <c r="U203" i="44"/>
  <c r="U202" i="44" s="1"/>
  <c r="BD202" i="44"/>
  <c r="BG203" i="44"/>
  <c r="BG202" i="44" s="1"/>
  <c r="AR202" i="44"/>
  <c r="AU203" i="44"/>
  <c r="BC203" i="44"/>
  <c r="BC202" i="44" s="1"/>
  <c r="AZ202" i="44"/>
  <c r="BD202" i="57"/>
  <c r="BG203" i="57"/>
  <c r="BG202" i="57" s="1"/>
  <c r="M203" i="57"/>
  <c r="J202" i="57"/>
  <c r="AD203" i="56"/>
  <c r="AA202" i="56"/>
  <c r="N202" i="56"/>
  <c r="Q203" i="56"/>
  <c r="Q202" i="56" s="1"/>
  <c r="AY203" i="53"/>
  <c r="AY202" i="53" s="1"/>
  <c r="AV202" i="53"/>
  <c r="N202" i="53"/>
  <c r="Q203" i="53"/>
  <c r="Q202" i="53" s="1"/>
  <c r="AD203" i="53"/>
  <c r="AA202" i="53"/>
  <c r="AL203" i="32"/>
  <c r="AL202" i="32" s="1"/>
  <c r="AI202" i="32"/>
  <c r="AH203" i="32"/>
  <c r="AH202" i="32" s="1"/>
  <c r="AE202" i="32"/>
  <c r="R202" i="32"/>
  <c r="U203" i="32"/>
  <c r="U202" i="32" s="1"/>
  <c r="AA202" i="45"/>
  <c r="AD203" i="45"/>
  <c r="AZ202" i="45"/>
  <c r="BC203" i="45"/>
  <c r="BC202" i="45" s="1"/>
  <c r="AE202" i="45"/>
  <c r="AH203" i="45"/>
  <c r="AH202" i="45" s="1"/>
  <c r="M203" i="58"/>
  <c r="J202" i="58"/>
  <c r="AI202" i="58"/>
  <c r="AL203" i="58"/>
  <c r="AL202" i="58" s="1"/>
  <c r="AP203" i="58"/>
  <c r="AP202" i="58" s="1"/>
  <c r="AM202" i="58"/>
  <c r="AU203" i="58"/>
  <c r="AR202" i="58"/>
  <c r="AM202" i="44"/>
  <c r="AP203" i="44"/>
  <c r="AP202" i="44" s="1"/>
  <c r="Z194" i="58"/>
  <c r="AR208" i="44"/>
  <c r="AU209" i="44"/>
  <c r="AA208" i="44"/>
  <c r="AD209" i="44"/>
  <c r="AR208" i="53"/>
  <c r="AU209" i="53"/>
  <c r="AV208" i="53"/>
  <c r="AY209" i="53"/>
  <c r="AY208" i="53" s="1"/>
  <c r="AI208" i="53"/>
  <c r="AL209" i="53"/>
  <c r="AL208" i="53" s="1"/>
  <c r="AZ208" i="32"/>
  <c r="BC209" i="32"/>
  <c r="BC208" i="32" s="1"/>
  <c r="AY209" i="32"/>
  <c r="AY208" i="32" s="1"/>
  <c r="AV208" i="32"/>
  <c r="AR208" i="32"/>
  <c r="AU209" i="32"/>
  <c r="AR204" i="58"/>
  <c r="AU205" i="58"/>
  <c r="AM204" i="58"/>
  <c r="AP205" i="58"/>
  <c r="AY205" i="32"/>
  <c r="AV204" i="32"/>
  <c r="BD204" i="32"/>
  <c r="BG205" i="32"/>
  <c r="BH194" i="58"/>
  <c r="AU185" i="58"/>
  <c r="AU184" i="58" s="1"/>
  <c r="V204" i="56"/>
  <c r="Y205" i="56"/>
  <c r="AV204" i="56"/>
  <c r="AY205" i="56"/>
  <c r="R204" i="53"/>
  <c r="U205" i="53"/>
  <c r="AI204" i="53"/>
  <c r="AL205" i="53"/>
  <c r="AY205" i="53"/>
  <c r="AV204" i="53"/>
  <c r="AY209" i="58"/>
  <c r="AY208" i="58" s="1"/>
  <c r="AV208" i="58"/>
  <c r="U209" i="58"/>
  <c r="U208" i="58" s="1"/>
  <c r="R208" i="58"/>
  <c r="Y209" i="58"/>
  <c r="Y208" i="58" s="1"/>
  <c r="V208" i="58"/>
  <c r="BC209" i="56"/>
  <c r="BC208" i="56" s="1"/>
  <c r="AZ208" i="56"/>
  <c r="Y209" i="56"/>
  <c r="Y208" i="56" s="1"/>
  <c r="V208" i="56"/>
  <c r="AL205" i="57"/>
  <c r="AI204" i="57"/>
  <c r="AY205" i="57"/>
  <c r="AV204" i="57"/>
  <c r="V204" i="57"/>
  <c r="Y205" i="57"/>
  <c r="AH205" i="57"/>
  <c r="AE204" i="57"/>
  <c r="Z194" i="32"/>
  <c r="M185" i="32"/>
  <c r="M184" i="32" s="1"/>
  <c r="AL209" i="45"/>
  <c r="AL208" i="45" s="1"/>
  <c r="AI208" i="45"/>
  <c r="AV208" i="45"/>
  <c r="AY209" i="45"/>
  <c r="AY208" i="45" s="1"/>
  <c r="J208" i="45"/>
  <c r="M209" i="45"/>
  <c r="AE208" i="45"/>
  <c r="AH209" i="45"/>
  <c r="AH208" i="45" s="1"/>
  <c r="AH209" i="57"/>
  <c r="AH208" i="57" s="1"/>
  <c r="AE208" i="57"/>
  <c r="V208" i="57"/>
  <c r="Y209" i="57"/>
  <c r="Y208" i="57" s="1"/>
  <c r="AI208" i="57"/>
  <c r="AL209" i="57"/>
  <c r="AL208" i="57" s="1"/>
  <c r="AV204" i="44"/>
  <c r="AY205" i="44"/>
  <c r="N204" i="44"/>
  <c r="Q205" i="44"/>
  <c r="AU205" i="44"/>
  <c r="AR204" i="44"/>
  <c r="U205" i="45"/>
  <c r="R204" i="45"/>
  <c r="AU200" i="32"/>
  <c r="AP206" i="56"/>
  <c r="AU206" i="56"/>
  <c r="Y206" i="32"/>
  <c r="AD206" i="32"/>
  <c r="BE204" i="56"/>
  <c r="BE197" i="56" s="1"/>
  <c r="X204" i="56"/>
  <c r="X197" i="56" s="1"/>
  <c r="L204" i="56"/>
  <c r="L197" i="56" s="1"/>
  <c r="W204" i="56"/>
  <c r="W197" i="56" s="1"/>
  <c r="AG204" i="56"/>
  <c r="AG197" i="56" s="1"/>
  <c r="AB204" i="56"/>
  <c r="AW204" i="56"/>
  <c r="BC206" i="57"/>
  <c r="Y206" i="57"/>
  <c r="AQ194" i="44"/>
  <c r="AQ194" i="58"/>
  <c r="AF204" i="57"/>
  <c r="BF204" i="57"/>
  <c r="BF197" i="57" s="1"/>
  <c r="K204" i="57"/>
  <c r="L204" i="57"/>
  <c r="L197" i="57" s="1"/>
  <c r="AO204" i="57"/>
  <c r="AP206" i="53"/>
  <c r="AL206" i="53"/>
  <c r="M206" i="58"/>
  <c r="Y206" i="45"/>
  <c r="AP206" i="44"/>
  <c r="BC206" i="44"/>
  <c r="BD208" i="44"/>
  <c r="BG209" i="44"/>
  <c r="BG208" i="44" s="1"/>
  <c r="R208" i="44"/>
  <c r="U209" i="44"/>
  <c r="U208" i="44" s="1"/>
  <c r="AE208" i="53"/>
  <c r="AH209" i="53"/>
  <c r="AH208" i="53" s="1"/>
  <c r="AA208" i="53"/>
  <c r="AD209" i="53"/>
  <c r="AM208" i="32"/>
  <c r="AP209" i="32"/>
  <c r="AP208" i="32" s="1"/>
  <c r="AH209" i="32"/>
  <c r="AH208" i="32" s="1"/>
  <c r="AE208" i="32"/>
  <c r="Q207" i="24"/>
  <c r="R207" i="24" s="1"/>
  <c r="I205" i="24"/>
  <c r="V204" i="58"/>
  <c r="Y205" i="58"/>
  <c r="AE204" i="58"/>
  <c r="AH205" i="58"/>
  <c r="N204" i="58"/>
  <c r="Q205" i="58"/>
  <c r="AM204" i="32"/>
  <c r="AP205" i="32"/>
  <c r="BC205" i="32"/>
  <c r="AZ204" i="32"/>
  <c r="V204" i="32"/>
  <c r="Y205" i="32"/>
  <c r="AI204" i="32"/>
  <c r="AL205" i="32"/>
  <c r="U205" i="56"/>
  <c r="R204" i="56"/>
  <c r="AP205" i="56"/>
  <c r="AM204" i="56"/>
  <c r="AU205" i="56"/>
  <c r="AR204" i="56"/>
  <c r="Q205" i="56"/>
  <c r="N204" i="56"/>
  <c r="AU205" i="53"/>
  <c r="AR204" i="53"/>
  <c r="Y205" i="53"/>
  <c r="V204" i="53"/>
  <c r="M205" i="53"/>
  <c r="J204" i="53"/>
  <c r="AD205" i="53"/>
  <c r="AA204" i="53"/>
  <c r="AU209" i="58"/>
  <c r="AR208" i="58"/>
  <c r="Q209" i="58"/>
  <c r="Q208" i="58" s="1"/>
  <c r="N208" i="58"/>
  <c r="AD209" i="58"/>
  <c r="AA208" i="58"/>
  <c r="AY209" i="56"/>
  <c r="AY208" i="56" s="1"/>
  <c r="AV208" i="56"/>
  <c r="U209" i="56"/>
  <c r="U208" i="56" s="1"/>
  <c r="R208" i="56"/>
  <c r="AD209" i="56"/>
  <c r="AA208" i="56"/>
  <c r="AP209" i="56"/>
  <c r="AP208" i="56" s="1"/>
  <c r="AM208" i="56"/>
  <c r="AR208" i="56"/>
  <c r="AU209" i="56"/>
  <c r="AU205" i="57"/>
  <c r="AR204" i="57"/>
  <c r="U205" i="57"/>
  <c r="R204" i="57"/>
  <c r="AD205" i="57"/>
  <c r="AA204" i="57"/>
  <c r="AU209" i="45"/>
  <c r="AR208" i="45"/>
  <c r="BG209" i="45"/>
  <c r="BG208" i="45" s="1"/>
  <c r="BD208" i="45"/>
  <c r="AD209" i="45"/>
  <c r="AA208" i="45"/>
  <c r="BC209" i="45"/>
  <c r="BC208" i="45" s="1"/>
  <c r="AZ208" i="45"/>
  <c r="Q209" i="57"/>
  <c r="Q208" i="57" s="1"/>
  <c r="N208" i="57"/>
  <c r="AD209" i="57"/>
  <c r="AA208" i="57"/>
  <c r="AP205" i="44"/>
  <c r="AM204" i="44"/>
  <c r="Y205" i="45"/>
  <c r="V204" i="45"/>
  <c r="AI204" i="45"/>
  <c r="AL205" i="45"/>
  <c r="J204" i="45"/>
  <c r="M205" i="45"/>
  <c r="AM204" i="45"/>
  <c r="AP205" i="45"/>
  <c r="Q206" i="56"/>
  <c r="Q206" i="32"/>
  <c r="AU206" i="32"/>
  <c r="AQ194" i="56"/>
  <c r="AS204" i="56"/>
  <c r="AS197" i="56" s="1"/>
  <c r="O204" i="56"/>
  <c r="AC204" i="56"/>
  <c r="AC197" i="56" s="1"/>
  <c r="AN204" i="56"/>
  <c r="AN197" i="56" s="1"/>
  <c r="BB204" i="56"/>
  <c r="U206" i="57"/>
  <c r="AP206" i="57"/>
  <c r="AQ194" i="32"/>
  <c r="BB204" i="57"/>
  <c r="BA204" i="57"/>
  <c r="BA197" i="57" s="1"/>
  <c r="W204" i="57"/>
  <c r="W197" i="57" s="1"/>
  <c r="AK204" i="57"/>
  <c r="AK197" i="57" s="1"/>
  <c r="AJ204" i="57"/>
  <c r="AX204" i="57"/>
  <c r="AX197" i="57" s="1"/>
  <c r="AD206" i="53"/>
  <c r="AD206" i="58"/>
  <c r="AY206" i="58"/>
  <c r="BI207" i="32"/>
  <c r="BJ207" i="32" s="1"/>
  <c r="AP206" i="45"/>
  <c r="BC206" i="45"/>
  <c r="BG206" i="45"/>
  <c r="AH206" i="44"/>
  <c r="U206" i="44"/>
  <c r="Z194" i="56"/>
  <c r="M185" i="56"/>
  <c r="M184" i="56" s="1"/>
  <c r="Q209" i="44"/>
  <c r="Q208" i="44" s="1"/>
  <c r="N208" i="44"/>
  <c r="J208" i="44"/>
  <c r="M209" i="44"/>
  <c r="V208" i="44"/>
  <c r="Y209" i="44"/>
  <c r="Y208" i="44" s="1"/>
  <c r="AM208" i="44"/>
  <c r="AP209" i="44"/>
  <c r="AP208" i="44" s="1"/>
  <c r="BC209" i="44"/>
  <c r="BC208" i="44" s="1"/>
  <c r="AZ208" i="44"/>
  <c r="J208" i="53"/>
  <c r="M209" i="53"/>
  <c r="BG209" i="53"/>
  <c r="BG208" i="53" s="1"/>
  <c r="BD208" i="53"/>
  <c r="Y209" i="32"/>
  <c r="Y208" i="32" s="1"/>
  <c r="V208" i="32"/>
  <c r="U209" i="32"/>
  <c r="U208" i="32" s="1"/>
  <c r="R208" i="32"/>
  <c r="N208" i="32"/>
  <c r="Q209" i="32"/>
  <c r="Q208" i="32" s="1"/>
  <c r="AI204" i="58"/>
  <c r="AL205" i="58"/>
  <c r="R204" i="58"/>
  <c r="U205" i="58"/>
  <c r="BD204" i="58"/>
  <c r="BG205" i="58"/>
  <c r="AA204" i="58"/>
  <c r="AD205" i="58"/>
  <c r="N204" i="32"/>
  <c r="Q205" i="32"/>
  <c r="R204" i="32"/>
  <c r="U205" i="32"/>
  <c r="AH205" i="32"/>
  <c r="AE204" i="32"/>
  <c r="AR204" i="32"/>
  <c r="AU205" i="32"/>
  <c r="AI204" i="56"/>
  <c r="AL205" i="56"/>
  <c r="J204" i="56"/>
  <c r="M205" i="56"/>
  <c r="AE204" i="56"/>
  <c r="AH205" i="56"/>
  <c r="N204" i="53"/>
  <c r="Q205" i="53"/>
  <c r="M209" i="58"/>
  <c r="J208" i="58"/>
  <c r="AL209" i="58"/>
  <c r="AL208" i="58" s="1"/>
  <c r="AI208" i="58"/>
  <c r="AP209" i="58"/>
  <c r="AP208" i="58" s="1"/>
  <c r="AM208" i="58"/>
  <c r="Q209" i="56"/>
  <c r="Q208" i="56" s="1"/>
  <c r="N208" i="56"/>
  <c r="AL209" i="56"/>
  <c r="AL208" i="56" s="1"/>
  <c r="AI208" i="56"/>
  <c r="M209" i="56"/>
  <c r="J208" i="56"/>
  <c r="Q205" i="57"/>
  <c r="N204" i="57"/>
  <c r="BD204" i="57"/>
  <c r="BG205" i="57"/>
  <c r="Y209" i="45"/>
  <c r="Y208" i="45" s="1"/>
  <c r="V208" i="45"/>
  <c r="U209" i="45"/>
  <c r="U208" i="45" s="1"/>
  <c r="R208" i="45"/>
  <c r="BG209" i="57"/>
  <c r="BG208" i="57" s="1"/>
  <c r="BD208" i="57"/>
  <c r="U209" i="57"/>
  <c r="U208" i="57" s="1"/>
  <c r="R208" i="57"/>
  <c r="AV208" i="57"/>
  <c r="AY209" i="57"/>
  <c r="AY208" i="57" s="1"/>
  <c r="U205" i="44"/>
  <c r="R204" i="44"/>
  <c r="AL205" i="44"/>
  <c r="AI204" i="44"/>
  <c r="BG205" i="44"/>
  <c r="BD204" i="44"/>
  <c r="M205" i="44"/>
  <c r="J204" i="44"/>
  <c r="Q205" i="45"/>
  <c r="N204" i="45"/>
  <c r="AA204" i="45"/>
  <c r="AD205" i="45"/>
  <c r="AZ204" i="45"/>
  <c r="BC205" i="45"/>
  <c r="AH205" i="45"/>
  <c r="AE204" i="45"/>
  <c r="BD204" i="45"/>
  <c r="BG205" i="45"/>
  <c r="AH206" i="56"/>
  <c r="BC206" i="56"/>
  <c r="AP206" i="32"/>
  <c r="BC206" i="32"/>
  <c r="AO204" i="56"/>
  <c r="BF204" i="56"/>
  <c r="AF204" i="56"/>
  <c r="AF197" i="56" s="1"/>
  <c r="BA204" i="56"/>
  <c r="BA197" i="56" s="1"/>
  <c r="AX204" i="56"/>
  <c r="AX197" i="56" s="1"/>
  <c r="T204" i="56"/>
  <c r="T197" i="56" s="1"/>
  <c r="S204" i="56"/>
  <c r="S197" i="56" s="1"/>
  <c r="Q206" i="57"/>
  <c r="AL206" i="57"/>
  <c r="BH194" i="32"/>
  <c r="AS204" i="57"/>
  <c r="AS197" i="57" s="1"/>
  <c r="O204" i="57"/>
  <c r="O197" i="57" s="1"/>
  <c r="X204" i="57"/>
  <c r="AG204" i="57"/>
  <c r="AB204" i="57"/>
  <c r="AT204" i="57"/>
  <c r="BE204" i="57"/>
  <c r="AU206" i="58"/>
  <c r="BH194" i="56"/>
  <c r="Q206" i="45"/>
  <c r="AL206" i="45"/>
  <c r="AU206" i="44"/>
  <c r="Q206" i="44"/>
  <c r="AD206" i="44"/>
  <c r="AE208" i="44"/>
  <c r="AH209" i="44"/>
  <c r="AH208" i="44" s="1"/>
  <c r="AL209" i="44"/>
  <c r="AL208" i="44" s="1"/>
  <c r="AI208" i="44"/>
  <c r="AV208" i="44"/>
  <c r="AY209" i="44"/>
  <c r="AY208" i="44" s="1"/>
  <c r="AP209" i="53"/>
  <c r="AP208" i="53" s="1"/>
  <c r="AM208" i="53"/>
  <c r="AZ208" i="53"/>
  <c r="BC209" i="53"/>
  <c r="BC208" i="53" s="1"/>
  <c r="R208" i="53"/>
  <c r="U209" i="53"/>
  <c r="U208" i="53" s="1"/>
  <c r="Y209" i="53"/>
  <c r="Y208" i="53" s="1"/>
  <c r="V208" i="53"/>
  <c r="N208" i="53"/>
  <c r="Q209" i="53"/>
  <c r="Q208" i="53" s="1"/>
  <c r="AL209" i="32"/>
  <c r="AL208" i="32" s="1"/>
  <c r="AI208" i="32"/>
  <c r="M209" i="32"/>
  <c r="J208" i="32"/>
  <c r="BG209" i="32"/>
  <c r="BG208" i="32" s="1"/>
  <c r="BD208" i="32"/>
  <c r="AD209" i="32"/>
  <c r="AA208" i="32"/>
  <c r="R84" i="17"/>
  <c r="S84" i="17" s="1"/>
  <c r="J146" i="17"/>
  <c r="R146" i="17" s="1"/>
  <c r="S146" i="17" s="1"/>
  <c r="M205" i="58"/>
  <c r="J204" i="58"/>
  <c r="AV204" i="58"/>
  <c r="AY205" i="58"/>
  <c r="AZ204" i="58"/>
  <c r="BC205" i="58"/>
  <c r="AA204" i="32"/>
  <c r="AD205" i="32"/>
  <c r="M205" i="32"/>
  <c r="J204" i="32"/>
  <c r="BC205" i="56"/>
  <c r="AZ204" i="56"/>
  <c r="BD204" i="56"/>
  <c r="BG205" i="56"/>
  <c r="AD205" i="56"/>
  <c r="AA204" i="56"/>
  <c r="AH205" i="53"/>
  <c r="AE204" i="53"/>
  <c r="BG205" i="53"/>
  <c r="BD204" i="53"/>
  <c r="AP205" i="53"/>
  <c r="AM204" i="53"/>
  <c r="BC205" i="53"/>
  <c r="AZ204" i="53"/>
  <c r="AH209" i="58"/>
  <c r="AH208" i="58" s="1"/>
  <c r="AE208" i="58"/>
  <c r="BC209" i="58"/>
  <c r="BC208" i="58" s="1"/>
  <c r="AZ208" i="58"/>
  <c r="BG209" i="58"/>
  <c r="BG208" i="58" s="1"/>
  <c r="BD208" i="58"/>
  <c r="AH209" i="56"/>
  <c r="AH208" i="56" s="1"/>
  <c r="AE208" i="56"/>
  <c r="BG209" i="56"/>
  <c r="BG208" i="56" s="1"/>
  <c r="BD208" i="56"/>
  <c r="M205" i="57"/>
  <c r="J204" i="57"/>
  <c r="AM204" i="57"/>
  <c r="AP205" i="57"/>
  <c r="BC205" i="57"/>
  <c r="AZ204" i="57"/>
  <c r="AP209" i="45"/>
  <c r="AP208" i="45" s="1"/>
  <c r="AM208" i="45"/>
  <c r="Q209" i="45"/>
  <c r="Q208" i="45" s="1"/>
  <c r="N208" i="45"/>
  <c r="AZ208" i="57"/>
  <c r="BC209" i="57"/>
  <c r="BC208" i="57" s="1"/>
  <c r="M209" i="57"/>
  <c r="J208" i="57"/>
  <c r="AM208" i="57"/>
  <c r="AP209" i="57"/>
  <c r="AP208" i="57" s="1"/>
  <c r="AU209" i="57"/>
  <c r="AR208" i="57"/>
  <c r="M200" i="44"/>
  <c r="AE204" i="44"/>
  <c r="AH205" i="44"/>
  <c r="BC205" i="44"/>
  <c r="AZ204" i="44"/>
  <c r="Y205" i="44"/>
  <c r="V204" i="44"/>
  <c r="AD205" i="44"/>
  <c r="AA204" i="44"/>
  <c r="AU205" i="45"/>
  <c r="AR204" i="45"/>
  <c r="AV204" i="45"/>
  <c r="AY205" i="45"/>
  <c r="Y206" i="56"/>
  <c r="AD206" i="56"/>
  <c r="AH206" i="32"/>
  <c r="M206" i="32"/>
  <c r="AT204" i="56"/>
  <c r="P204" i="56"/>
  <c r="P197" i="56" s="1"/>
  <c r="K204" i="56"/>
  <c r="K197" i="56" s="1"/>
  <c r="AK204" i="56"/>
  <c r="AK197" i="56" s="1"/>
  <c r="AJ204" i="56"/>
  <c r="M206" i="57"/>
  <c r="AH206" i="57"/>
  <c r="BG206" i="57"/>
  <c r="T204" i="57"/>
  <c r="AC204" i="57"/>
  <c r="AC197" i="57" s="1"/>
  <c r="AN204" i="57"/>
  <c r="AW204" i="57"/>
  <c r="S204" i="57"/>
  <c r="S197" i="57" s="1"/>
  <c r="P204" i="57"/>
  <c r="AY206" i="53"/>
  <c r="U206" i="53"/>
  <c r="BG206" i="58"/>
  <c r="AH206" i="45"/>
  <c r="AU206" i="45"/>
  <c r="BG206" i="44"/>
  <c r="M206" i="44"/>
  <c r="AD210" i="53"/>
  <c r="AU210" i="45"/>
  <c r="Z20" i="32"/>
  <c r="AU210" i="44"/>
  <c r="BH20" i="32"/>
  <c r="AQ89" i="53"/>
  <c r="BH132" i="56"/>
  <c r="AQ20" i="32"/>
  <c r="M179" i="17"/>
  <c r="M178" i="17" s="1"/>
  <c r="M155" i="17"/>
  <c r="Z120" i="56"/>
  <c r="Z126" i="53"/>
  <c r="BH113" i="57"/>
  <c r="AQ153" i="56"/>
  <c r="BH84" i="58"/>
  <c r="AQ83" i="53"/>
  <c r="AQ120" i="56"/>
  <c r="Z114" i="45"/>
  <c r="AQ121" i="56"/>
  <c r="BH131" i="44"/>
  <c r="AQ101" i="44"/>
  <c r="AQ122" i="45"/>
  <c r="AQ119" i="32"/>
  <c r="AQ162" i="44"/>
  <c r="AQ34" i="56"/>
  <c r="BH101" i="44"/>
  <c r="AQ102" i="44"/>
  <c r="AQ130" i="45"/>
  <c r="BH90" i="44"/>
  <c r="Z33" i="56"/>
  <c r="Z35" i="45"/>
  <c r="AQ32" i="53"/>
  <c r="BH121" i="58"/>
  <c r="R46" i="17"/>
  <c r="S46" i="17" s="1"/>
  <c r="I182" i="32"/>
  <c r="I183" i="24"/>
  <c r="Q183" i="24" s="1"/>
  <c r="R183" i="24" s="1"/>
  <c r="BD214" i="45"/>
  <c r="BG215" i="45"/>
  <c r="BG214" i="45" s="1"/>
  <c r="BC215" i="45"/>
  <c r="BC214" i="45" s="1"/>
  <c r="AZ214" i="45"/>
  <c r="Q215" i="32"/>
  <c r="Q214" i="32" s="1"/>
  <c r="N214" i="32"/>
  <c r="AH215" i="32"/>
  <c r="AH214" i="32" s="1"/>
  <c r="AE214" i="32"/>
  <c r="AL215" i="32"/>
  <c r="AL214" i="32" s="1"/>
  <c r="AI214" i="32"/>
  <c r="AM214" i="32"/>
  <c r="AP215" i="32"/>
  <c r="AP214" i="32" s="1"/>
  <c r="AU215" i="32"/>
  <c r="AR214" i="32"/>
  <c r="AH215" i="58"/>
  <c r="AH214" i="58" s="1"/>
  <c r="AE214" i="58"/>
  <c r="BG215" i="58"/>
  <c r="BG214" i="58" s="1"/>
  <c r="BD214" i="58"/>
  <c r="AU215" i="58"/>
  <c r="AR214" i="58"/>
  <c r="Q215" i="58"/>
  <c r="Q214" i="58" s="1"/>
  <c r="N214" i="58"/>
  <c r="AD215" i="58"/>
  <c r="AA214" i="58"/>
  <c r="Y215" i="44"/>
  <c r="Y214" i="44" s="1"/>
  <c r="V214" i="44"/>
  <c r="U215" i="44"/>
  <c r="U214" i="44" s="1"/>
  <c r="R214" i="44"/>
  <c r="AL215" i="44"/>
  <c r="AL214" i="44" s="1"/>
  <c r="AI214" i="44"/>
  <c r="BG215" i="44"/>
  <c r="BG214" i="44" s="1"/>
  <c r="BD214" i="44"/>
  <c r="R214" i="53"/>
  <c r="U215" i="53"/>
  <c r="U214" i="53" s="1"/>
  <c r="Q215" i="53"/>
  <c r="Q214" i="53" s="1"/>
  <c r="N214" i="53"/>
  <c r="AR214" i="53"/>
  <c r="AU215" i="53"/>
  <c r="Y215" i="53"/>
  <c r="Y214" i="53" s="1"/>
  <c r="V214" i="53"/>
  <c r="AI214" i="57"/>
  <c r="AL215" i="57"/>
  <c r="AL214" i="57" s="1"/>
  <c r="AY215" i="57"/>
  <c r="AY214" i="57" s="1"/>
  <c r="AV214" i="57"/>
  <c r="BG215" i="56"/>
  <c r="BG214" i="56" s="1"/>
  <c r="BD214" i="56"/>
  <c r="BE182" i="32"/>
  <c r="AG182" i="32"/>
  <c r="AJ182" i="32"/>
  <c r="R182" i="32"/>
  <c r="AS182" i="32"/>
  <c r="AX182" i="32"/>
  <c r="AV182" i="32"/>
  <c r="J182" i="32"/>
  <c r="K182" i="32"/>
  <c r="AB182" i="32"/>
  <c r="W182" i="32"/>
  <c r="AI182" i="32"/>
  <c r="L182" i="32"/>
  <c r="AZ182" i="32"/>
  <c r="V182" i="32"/>
  <c r="AM182" i="32"/>
  <c r="BF182" i="32"/>
  <c r="T182" i="32"/>
  <c r="S182" i="32"/>
  <c r="AA182" i="32"/>
  <c r="O182" i="32"/>
  <c r="AW182" i="32"/>
  <c r="AO182" i="32"/>
  <c r="AR182" i="32"/>
  <c r="X182" i="32"/>
  <c r="P182" i="32"/>
  <c r="N182" i="32"/>
  <c r="AF182" i="32"/>
  <c r="AK182" i="32"/>
  <c r="BA182" i="32"/>
  <c r="AN182" i="32"/>
  <c r="AT182" i="32"/>
  <c r="BB182" i="32"/>
  <c r="AC182" i="32"/>
  <c r="AE182" i="32"/>
  <c r="BD182" i="32"/>
  <c r="BA182" i="56"/>
  <c r="AS182" i="56"/>
  <c r="T182" i="56"/>
  <c r="BF182" i="56"/>
  <c r="J182" i="56"/>
  <c r="AG182" i="56"/>
  <c r="L182" i="56"/>
  <c r="AV182" i="56"/>
  <c r="AZ182" i="56"/>
  <c r="P182" i="56"/>
  <c r="K182" i="56"/>
  <c r="AO182" i="56"/>
  <c r="W182" i="56"/>
  <c r="BD182" i="56"/>
  <c r="R182" i="56"/>
  <c r="AE182" i="56"/>
  <c r="X182" i="56"/>
  <c r="AK182" i="56"/>
  <c r="AN182" i="56"/>
  <c r="AA182" i="56"/>
  <c r="N182" i="56"/>
  <c r="AC182" i="56"/>
  <c r="AM182" i="56"/>
  <c r="O182" i="56"/>
  <c r="AW182" i="56"/>
  <c r="BE182" i="56"/>
  <c r="AB182" i="56"/>
  <c r="V182" i="56"/>
  <c r="AF182" i="56"/>
  <c r="AJ182" i="56"/>
  <c r="AI182" i="56"/>
  <c r="BB182" i="56"/>
  <c r="AX182" i="56"/>
  <c r="AR182" i="56"/>
  <c r="S182" i="56"/>
  <c r="AT182" i="56"/>
  <c r="AW182" i="58"/>
  <c r="V182" i="58"/>
  <c r="J182" i="58"/>
  <c r="AZ182" i="58"/>
  <c r="AB182" i="58"/>
  <c r="BF182" i="58"/>
  <c r="AE182" i="58"/>
  <c r="AT182" i="58"/>
  <c r="O182" i="58"/>
  <c r="AF182" i="58"/>
  <c r="N182" i="58"/>
  <c r="BE182" i="58"/>
  <c r="AN182" i="58"/>
  <c r="AI182" i="58"/>
  <c r="AX182" i="58"/>
  <c r="W182" i="58"/>
  <c r="BA182" i="58"/>
  <c r="T182" i="58"/>
  <c r="BD182" i="58"/>
  <c r="AG182" i="58"/>
  <c r="AR182" i="58"/>
  <c r="AJ182" i="58"/>
  <c r="AK182" i="58"/>
  <c r="AO182" i="58"/>
  <c r="AA182" i="58"/>
  <c r="X182" i="58"/>
  <c r="L182" i="58"/>
  <c r="AV182" i="58"/>
  <c r="AS182" i="58"/>
  <c r="AC182" i="58"/>
  <c r="R182" i="58"/>
  <c r="BB182" i="58"/>
  <c r="K182" i="58"/>
  <c r="AM182" i="58"/>
  <c r="S182" i="58"/>
  <c r="P182" i="58"/>
  <c r="AL215" i="45"/>
  <c r="AL214" i="45" s="1"/>
  <c r="AI214" i="45"/>
  <c r="AM214" i="45"/>
  <c r="AP215" i="45"/>
  <c r="AP214" i="45" s="1"/>
  <c r="U215" i="45"/>
  <c r="U214" i="45" s="1"/>
  <c r="R214" i="45"/>
  <c r="M215" i="32"/>
  <c r="J214" i="32"/>
  <c r="M215" i="58"/>
  <c r="J214" i="58"/>
  <c r="Q215" i="44"/>
  <c r="Q214" i="44" s="1"/>
  <c r="N214" i="44"/>
  <c r="AH215" i="44"/>
  <c r="AH214" i="44" s="1"/>
  <c r="AE214" i="44"/>
  <c r="BC215" i="44"/>
  <c r="BC214" i="44" s="1"/>
  <c r="AZ214" i="44"/>
  <c r="J214" i="53"/>
  <c r="M215" i="53"/>
  <c r="AU215" i="57"/>
  <c r="AR214" i="57"/>
  <c r="R214" i="57"/>
  <c r="U215" i="57"/>
  <c r="U214" i="57" s="1"/>
  <c r="AD215" i="57"/>
  <c r="AA214" i="57"/>
  <c r="AL215" i="56"/>
  <c r="AL214" i="56" s="1"/>
  <c r="AI214" i="56"/>
  <c r="M215" i="56"/>
  <c r="J214" i="56"/>
  <c r="AP215" i="56"/>
  <c r="AP214" i="56" s="1"/>
  <c r="AM214" i="56"/>
  <c r="BC215" i="56"/>
  <c r="BC214" i="56" s="1"/>
  <c r="AZ214" i="56"/>
  <c r="Y215" i="56"/>
  <c r="Y214" i="56" s="1"/>
  <c r="V214" i="56"/>
  <c r="BH133" i="44"/>
  <c r="Z153" i="56"/>
  <c r="AK182" i="57"/>
  <c r="AF182" i="57"/>
  <c r="AS182" i="57"/>
  <c r="AB182" i="57"/>
  <c r="AZ182" i="57"/>
  <c r="AW182" i="57"/>
  <c r="N182" i="57"/>
  <c r="AC182" i="57"/>
  <c r="AT182" i="57"/>
  <c r="K182" i="57"/>
  <c r="AO182" i="57"/>
  <c r="AN182" i="57"/>
  <c r="BA182" i="57"/>
  <c r="AI182" i="57"/>
  <c r="AV182" i="57"/>
  <c r="R182" i="57"/>
  <c r="BB182" i="57"/>
  <c r="AM182" i="57"/>
  <c r="AG182" i="57"/>
  <c r="L182" i="57"/>
  <c r="AX182" i="57"/>
  <c r="X182" i="57"/>
  <c r="S182" i="57"/>
  <c r="O182" i="57"/>
  <c r="BD182" i="57"/>
  <c r="J182" i="57"/>
  <c r="BF182" i="57"/>
  <c r="AA182" i="57"/>
  <c r="AD182" i="57" s="1"/>
  <c r="V182" i="57"/>
  <c r="AJ182" i="57"/>
  <c r="T182" i="57"/>
  <c r="P182" i="57"/>
  <c r="W182" i="57"/>
  <c r="AR182" i="57"/>
  <c r="AE182" i="57"/>
  <c r="BE182" i="57"/>
  <c r="AE182" i="53"/>
  <c r="AS182" i="53"/>
  <c r="BE182" i="53"/>
  <c r="K182" i="53"/>
  <c r="AN182" i="53"/>
  <c r="J182" i="53"/>
  <c r="P182" i="53"/>
  <c r="AM182" i="53"/>
  <c r="AK182" i="53"/>
  <c r="AZ182" i="53"/>
  <c r="AG182" i="53"/>
  <c r="AJ182" i="53"/>
  <c r="BB182" i="53"/>
  <c r="S182" i="53"/>
  <c r="AT182" i="53"/>
  <c r="AV182" i="53"/>
  <c r="AR182" i="53"/>
  <c r="W182" i="53"/>
  <c r="BD182" i="53"/>
  <c r="AW182" i="53"/>
  <c r="T182" i="53"/>
  <c r="AF182" i="53"/>
  <c r="BA182" i="53"/>
  <c r="AA182" i="53"/>
  <c r="X182" i="53"/>
  <c r="AI182" i="53"/>
  <c r="AO182" i="53"/>
  <c r="V182" i="53"/>
  <c r="AC182" i="53"/>
  <c r="AB182" i="53"/>
  <c r="L182" i="53"/>
  <c r="BF182" i="53"/>
  <c r="R182" i="53"/>
  <c r="AX182" i="53"/>
  <c r="N182" i="53"/>
  <c r="O182" i="53"/>
  <c r="V214" i="45"/>
  <c r="Y215" i="45"/>
  <c r="Y214" i="45" s="1"/>
  <c r="AU215" i="45"/>
  <c r="AR214" i="45"/>
  <c r="AY215" i="45"/>
  <c r="AY214" i="45" s="1"/>
  <c r="AV214" i="45"/>
  <c r="AY215" i="32"/>
  <c r="AY214" i="32" s="1"/>
  <c r="AV214" i="32"/>
  <c r="BC215" i="32"/>
  <c r="BC214" i="32" s="1"/>
  <c r="AZ214" i="32"/>
  <c r="BD214" i="32"/>
  <c r="BG215" i="32"/>
  <c r="BG214" i="32" s="1"/>
  <c r="AD215" i="32"/>
  <c r="AA214" i="32"/>
  <c r="AP215" i="58"/>
  <c r="AP214" i="58" s="1"/>
  <c r="AM214" i="58"/>
  <c r="AZ214" i="58"/>
  <c r="BC215" i="58"/>
  <c r="BC214" i="58" s="1"/>
  <c r="AA214" i="44"/>
  <c r="AD215" i="44"/>
  <c r="AY215" i="44"/>
  <c r="AY214" i="44" s="1"/>
  <c r="AV214" i="44"/>
  <c r="BC215" i="53"/>
  <c r="BC214" i="53" s="1"/>
  <c r="AZ214" i="53"/>
  <c r="AM214" i="53"/>
  <c r="AP215" i="53"/>
  <c r="AP214" i="53" s="1"/>
  <c r="AH215" i="57"/>
  <c r="AH214" i="57" s="1"/>
  <c r="AE214" i="57"/>
  <c r="Q215" i="57"/>
  <c r="Q214" i="57" s="1"/>
  <c r="N214" i="57"/>
  <c r="AV214" i="56"/>
  <c r="AY215" i="56"/>
  <c r="AY214" i="56" s="1"/>
  <c r="U215" i="56"/>
  <c r="U214" i="56" s="1"/>
  <c r="R214" i="56"/>
  <c r="AE214" i="56"/>
  <c r="AH215" i="56"/>
  <c r="AH214" i="56" s="1"/>
  <c r="AA182" i="45"/>
  <c r="AV182" i="45"/>
  <c r="AJ182" i="45"/>
  <c r="AB182" i="45"/>
  <c r="K182" i="45"/>
  <c r="BB182" i="45"/>
  <c r="AS182" i="45"/>
  <c r="AC182" i="45"/>
  <c r="AI182" i="45"/>
  <c r="AM182" i="45"/>
  <c r="BE182" i="45"/>
  <c r="AZ182" i="45"/>
  <c r="BD182" i="45"/>
  <c r="AR182" i="45"/>
  <c r="BA182" i="45"/>
  <c r="BF182" i="45"/>
  <c r="AO182" i="45"/>
  <c r="N182" i="45"/>
  <c r="J182" i="45"/>
  <c r="V182" i="45"/>
  <c r="AN182" i="45"/>
  <c r="P182" i="45"/>
  <c r="AW182" i="45"/>
  <c r="AX182" i="45"/>
  <c r="S182" i="45"/>
  <c r="AT182" i="45"/>
  <c r="X182" i="45"/>
  <c r="AG182" i="45"/>
  <c r="W182" i="45"/>
  <c r="T182" i="45"/>
  <c r="O182" i="45"/>
  <c r="AK182" i="45"/>
  <c r="L182" i="45"/>
  <c r="AF182" i="45"/>
  <c r="R182" i="45"/>
  <c r="AE182" i="45"/>
  <c r="AA182" i="44"/>
  <c r="AZ182" i="44"/>
  <c r="L182" i="44"/>
  <c r="O182" i="44"/>
  <c r="BE182" i="44"/>
  <c r="BD182" i="44"/>
  <c r="N182" i="44"/>
  <c r="AV182" i="44"/>
  <c r="AW182" i="44"/>
  <c r="AR182" i="44"/>
  <c r="J182" i="44"/>
  <c r="BB182" i="44"/>
  <c r="AX182" i="44"/>
  <c r="AJ182" i="44"/>
  <c r="AT182" i="44"/>
  <c r="AM182" i="44"/>
  <c r="AK182" i="44"/>
  <c r="X182" i="44"/>
  <c r="K182" i="44"/>
  <c r="AO182" i="44"/>
  <c r="T182" i="44"/>
  <c r="R182" i="44"/>
  <c r="AB182" i="44"/>
  <c r="AF182" i="44"/>
  <c r="AE182" i="44"/>
  <c r="W182" i="44"/>
  <c r="BF182" i="44"/>
  <c r="AC182" i="44"/>
  <c r="AN182" i="44"/>
  <c r="AS182" i="44"/>
  <c r="S182" i="44"/>
  <c r="AI182" i="44"/>
  <c r="V182" i="44"/>
  <c r="AG182" i="44"/>
  <c r="P182" i="44"/>
  <c r="BA182" i="44"/>
  <c r="M215" i="45"/>
  <c r="J214" i="45"/>
  <c r="Q215" i="45"/>
  <c r="Q214" i="45" s="1"/>
  <c r="N214" i="45"/>
  <c r="AD215" i="45"/>
  <c r="AA214" i="45"/>
  <c r="AH215" i="45"/>
  <c r="AH214" i="45" s="1"/>
  <c r="AE214" i="45"/>
  <c r="U215" i="32"/>
  <c r="U214" i="32" s="1"/>
  <c r="R214" i="32"/>
  <c r="V214" i="32"/>
  <c r="Y215" i="32"/>
  <c r="Y214" i="32" s="1"/>
  <c r="Y215" i="58"/>
  <c r="Y214" i="58" s="1"/>
  <c r="V214" i="58"/>
  <c r="AI214" i="58"/>
  <c r="AL215" i="58"/>
  <c r="AL214" i="58" s="1"/>
  <c r="AY215" i="58"/>
  <c r="AY214" i="58" s="1"/>
  <c r="AV214" i="58"/>
  <c r="R214" i="58"/>
  <c r="U215" i="58"/>
  <c r="U214" i="58" s="1"/>
  <c r="AR214" i="44"/>
  <c r="AU215" i="44"/>
  <c r="J214" i="44"/>
  <c r="M215" i="44"/>
  <c r="AP215" i="44"/>
  <c r="AP214" i="44" s="1"/>
  <c r="AM214" i="44"/>
  <c r="AA214" i="53"/>
  <c r="AD215" i="53"/>
  <c r="BG215" i="53"/>
  <c r="BG214" i="53" s="1"/>
  <c r="BD214" i="53"/>
  <c r="AE214" i="53"/>
  <c r="AH215" i="53"/>
  <c r="AH214" i="53" s="1"/>
  <c r="AL215" i="53"/>
  <c r="AL214" i="53" s="1"/>
  <c r="AI214" i="53"/>
  <c r="AV214" i="53"/>
  <c r="AY215" i="53"/>
  <c r="AY214" i="53" s="1"/>
  <c r="BG215" i="57"/>
  <c r="BG214" i="57" s="1"/>
  <c r="BD214" i="57"/>
  <c r="Y215" i="57"/>
  <c r="Y214" i="57" s="1"/>
  <c r="V214" i="57"/>
  <c r="M215" i="57"/>
  <c r="J214" i="57"/>
  <c r="AP215" i="57"/>
  <c r="AP214" i="57" s="1"/>
  <c r="AM214" i="57"/>
  <c r="AZ214" i="57"/>
  <c r="BC215" i="57"/>
  <c r="BC214" i="57" s="1"/>
  <c r="AU215" i="56"/>
  <c r="AR214" i="56"/>
  <c r="N214" i="56"/>
  <c r="Q215" i="56"/>
  <c r="Q214" i="56" s="1"/>
  <c r="AD215" i="56"/>
  <c r="AA214" i="56"/>
  <c r="BH32" i="53"/>
  <c r="AJ172" i="32"/>
  <c r="K172" i="32"/>
  <c r="AN172" i="32"/>
  <c r="AO172" i="32"/>
  <c r="BA172" i="32"/>
  <c r="X172" i="32"/>
  <c r="AR172" i="32"/>
  <c r="AM172" i="32"/>
  <c r="J172" i="32"/>
  <c r="W172" i="32"/>
  <c r="L172" i="32"/>
  <c r="N172" i="32"/>
  <c r="AA172" i="32"/>
  <c r="AE172" i="32"/>
  <c r="AK172" i="32"/>
  <c r="BF172" i="32"/>
  <c r="AI172" i="32"/>
  <c r="AF172" i="32"/>
  <c r="AZ172" i="32"/>
  <c r="BD172" i="32"/>
  <c r="P172" i="32"/>
  <c r="R172" i="32"/>
  <c r="AW172" i="32"/>
  <c r="AG172" i="32"/>
  <c r="T172" i="32"/>
  <c r="AS172" i="32"/>
  <c r="AV172" i="32"/>
  <c r="O172" i="32"/>
  <c r="V172" i="32"/>
  <c r="AX172" i="32"/>
  <c r="AB172" i="32"/>
  <c r="BB172" i="32"/>
  <c r="AC172" i="32"/>
  <c r="AT172" i="32"/>
  <c r="BE172" i="32"/>
  <c r="S172" i="32"/>
  <c r="BA172" i="58"/>
  <c r="T172" i="58"/>
  <c r="AV172" i="58"/>
  <c r="BD172" i="58"/>
  <c r="AG172" i="58"/>
  <c r="AZ172" i="58"/>
  <c r="K172" i="58"/>
  <c r="BF172" i="58"/>
  <c r="L172" i="58"/>
  <c r="AJ172" i="58"/>
  <c r="N172" i="58"/>
  <c r="AN172" i="58"/>
  <c r="AW172" i="58"/>
  <c r="AA172" i="58"/>
  <c r="AR172" i="58"/>
  <c r="P172" i="58"/>
  <c r="BE172" i="58"/>
  <c r="AX172" i="58"/>
  <c r="AK172" i="58"/>
  <c r="BB172" i="58"/>
  <c r="AI172" i="58"/>
  <c r="AM172" i="58"/>
  <c r="W172" i="58"/>
  <c r="AS172" i="58"/>
  <c r="J172" i="58"/>
  <c r="AO172" i="58"/>
  <c r="AF172" i="58"/>
  <c r="AE172" i="58"/>
  <c r="AT172" i="58"/>
  <c r="S172" i="58"/>
  <c r="V172" i="58"/>
  <c r="R172" i="58"/>
  <c r="AB172" i="58"/>
  <c r="AC172" i="58"/>
  <c r="O172" i="58"/>
  <c r="X172" i="58"/>
  <c r="AR172" i="56"/>
  <c r="AK172" i="56"/>
  <c r="L172" i="56"/>
  <c r="AX172" i="56"/>
  <c r="AM172" i="56"/>
  <c r="N172" i="56"/>
  <c r="AA172" i="56"/>
  <c r="J172" i="56"/>
  <c r="AS172" i="56"/>
  <c r="V172" i="56"/>
  <c r="BF172" i="56"/>
  <c r="AF172" i="56"/>
  <c r="AI172" i="56"/>
  <c r="AZ172" i="56"/>
  <c r="S172" i="56"/>
  <c r="BB172" i="56"/>
  <c r="O172" i="56"/>
  <c r="R172" i="56"/>
  <c r="AW172" i="56"/>
  <c r="AO172" i="56"/>
  <c r="K172" i="56"/>
  <c r="AJ172" i="56"/>
  <c r="P172" i="56"/>
  <c r="AE172" i="56"/>
  <c r="X172" i="56"/>
  <c r="AV172" i="56"/>
  <c r="AN172" i="56"/>
  <c r="T172" i="56"/>
  <c r="AG172" i="56"/>
  <c r="AB172" i="56"/>
  <c r="W172" i="56"/>
  <c r="BD172" i="56"/>
  <c r="BE172" i="56"/>
  <c r="AC172" i="56"/>
  <c r="BA172" i="56"/>
  <c r="AT172" i="56"/>
  <c r="AK172" i="57"/>
  <c r="S172" i="57"/>
  <c r="AT172" i="57"/>
  <c r="AE172" i="57"/>
  <c r="AB172" i="57"/>
  <c r="AR172" i="57"/>
  <c r="J172" i="57"/>
  <c r="AZ172" i="57"/>
  <c r="AO172" i="57"/>
  <c r="AC172" i="57"/>
  <c r="BA172" i="57"/>
  <c r="AG172" i="57"/>
  <c r="X172" i="57"/>
  <c r="V172" i="57"/>
  <c r="K172" i="57"/>
  <c r="AM172" i="57"/>
  <c r="AN172" i="57"/>
  <c r="AJ172" i="57"/>
  <c r="BB172" i="57"/>
  <c r="T172" i="57"/>
  <c r="W172" i="57"/>
  <c r="O172" i="57"/>
  <c r="AI172" i="57"/>
  <c r="AS172" i="57"/>
  <c r="AF172" i="57"/>
  <c r="N172" i="57"/>
  <c r="P172" i="57"/>
  <c r="AV172" i="57"/>
  <c r="L172" i="57"/>
  <c r="BF172" i="57"/>
  <c r="BD172" i="57"/>
  <c r="AA172" i="57"/>
  <c r="AX172" i="57"/>
  <c r="R172" i="57"/>
  <c r="BE172" i="57"/>
  <c r="AW172" i="57"/>
  <c r="R36" i="17"/>
  <c r="S36" i="17" s="1"/>
  <c r="I173" i="24"/>
  <c r="Q173" i="24" s="1"/>
  <c r="R173" i="24" s="1"/>
  <c r="I172" i="32"/>
  <c r="AE172" i="53"/>
  <c r="AW172" i="53"/>
  <c r="AJ172" i="53"/>
  <c r="L172" i="53"/>
  <c r="BA172" i="53"/>
  <c r="AZ172" i="53"/>
  <c r="W172" i="53"/>
  <c r="AV172" i="53"/>
  <c r="S172" i="53"/>
  <c r="AF172" i="53"/>
  <c r="BD172" i="53"/>
  <c r="P172" i="53"/>
  <c r="K172" i="53"/>
  <c r="AK172" i="53"/>
  <c r="AO172" i="53"/>
  <c r="BE172" i="53"/>
  <c r="AC172" i="53"/>
  <c r="AB172" i="53"/>
  <c r="R172" i="53"/>
  <c r="AT172" i="53"/>
  <c r="N172" i="53"/>
  <c r="BB172" i="53"/>
  <c r="T172" i="53"/>
  <c r="AG172" i="53"/>
  <c r="BF172" i="53"/>
  <c r="X172" i="53"/>
  <c r="J172" i="53"/>
  <c r="AX172" i="53"/>
  <c r="AM172" i="53"/>
  <c r="O172" i="53"/>
  <c r="AI172" i="53"/>
  <c r="AR172" i="53"/>
  <c r="AN172" i="53"/>
  <c r="V172" i="53"/>
  <c r="AS172" i="53"/>
  <c r="AA172" i="53"/>
  <c r="AE172" i="45"/>
  <c r="BD172" i="45"/>
  <c r="AB172" i="45"/>
  <c r="S172" i="45"/>
  <c r="AT172" i="45"/>
  <c r="BE172" i="45"/>
  <c r="X172" i="45"/>
  <c r="BB172" i="45"/>
  <c r="N172" i="45"/>
  <c r="AF172" i="45"/>
  <c r="AV172" i="45"/>
  <c r="O172" i="45"/>
  <c r="J172" i="45"/>
  <c r="K172" i="45"/>
  <c r="AO172" i="45"/>
  <c r="R172" i="45"/>
  <c r="AS172" i="45"/>
  <c r="BA172" i="45"/>
  <c r="AW172" i="45"/>
  <c r="V172" i="45"/>
  <c r="AR172" i="45"/>
  <c r="AU172" i="45" s="1"/>
  <c r="AZ172" i="45"/>
  <c r="AG172" i="45"/>
  <c r="BF172" i="45"/>
  <c r="AA172" i="45"/>
  <c r="AJ172" i="45"/>
  <c r="T172" i="45"/>
  <c r="AM172" i="45"/>
  <c r="L172" i="45"/>
  <c r="AK172" i="45"/>
  <c r="AI172" i="45"/>
  <c r="AN172" i="45"/>
  <c r="AX172" i="45"/>
  <c r="W172" i="45"/>
  <c r="P172" i="45"/>
  <c r="AC172" i="45"/>
  <c r="W172" i="44"/>
  <c r="AW172" i="44"/>
  <c r="AB172" i="44"/>
  <c r="AE172" i="44"/>
  <c r="BA172" i="44"/>
  <c r="R172" i="44"/>
  <c r="K172" i="44"/>
  <c r="X172" i="44"/>
  <c r="O172" i="44"/>
  <c r="AR172" i="44"/>
  <c r="AM172" i="44"/>
  <c r="V172" i="44"/>
  <c r="AN172" i="44"/>
  <c r="J172" i="44"/>
  <c r="AK172" i="44"/>
  <c r="P172" i="44"/>
  <c r="AZ172" i="44"/>
  <c r="AJ172" i="44"/>
  <c r="N172" i="44"/>
  <c r="AG172" i="44"/>
  <c r="AT172" i="44"/>
  <c r="AC172" i="44"/>
  <c r="BF172" i="44"/>
  <c r="AV172" i="44"/>
  <c r="AA172" i="44"/>
  <c r="AX172" i="44"/>
  <c r="S172" i="44"/>
  <c r="AS172" i="44"/>
  <c r="AF172" i="44"/>
  <c r="BE172" i="44"/>
  <c r="BD172" i="44"/>
  <c r="AI172" i="44"/>
  <c r="T172" i="44"/>
  <c r="AO172" i="44"/>
  <c r="L172" i="44"/>
  <c r="BB172" i="44"/>
  <c r="AG180" i="58"/>
  <c r="W180" i="58"/>
  <c r="T180" i="58"/>
  <c r="BD180" i="58"/>
  <c r="AB180" i="58"/>
  <c r="BE180" i="58"/>
  <c r="AF180" i="58"/>
  <c r="AM180" i="58"/>
  <c r="AS180" i="58"/>
  <c r="AX180" i="58"/>
  <c r="AJ180" i="58"/>
  <c r="J180" i="58"/>
  <c r="L180" i="58"/>
  <c r="R180" i="58"/>
  <c r="P180" i="58"/>
  <c r="BB180" i="58"/>
  <c r="AV180" i="58"/>
  <c r="AI180" i="58"/>
  <c r="AO180" i="58"/>
  <c r="AC180" i="58"/>
  <c r="O180" i="58"/>
  <c r="AA180" i="58"/>
  <c r="K180" i="58"/>
  <c r="AN180" i="58"/>
  <c r="AK180" i="58"/>
  <c r="AE180" i="58"/>
  <c r="N180" i="58"/>
  <c r="AR180" i="58"/>
  <c r="BF180" i="58"/>
  <c r="AT180" i="58"/>
  <c r="BA180" i="58"/>
  <c r="AZ180" i="58"/>
  <c r="AW180" i="58"/>
  <c r="S180" i="58"/>
  <c r="X180" i="58"/>
  <c r="V180" i="58"/>
  <c r="AE180" i="32"/>
  <c r="O180" i="32"/>
  <c r="AZ180" i="32"/>
  <c r="BB180" i="32"/>
  <c r="BD180" i="32"/>
  <c r="BF180" i="32"/>
  <c r="AO180" i="32"/>
  <c r="AX180" i="32"/>
  <c r="AF180" i="32"/>
  <c r="AG180" i="32"/>
  <c r="AK180" i="32"/>
  <c r="L180" i="32"/>
  <c r="BA180" i="32"/>
  <c r="P180" i="32"/>
  <c r="AN180" i="32"/>
  <c r="AI180" i="32"/>
  <c r="AW180" i="32"/>
  <c r="X180" i="32"/>
  <c r="AJ180" i="32"/>
  <c r="K180" i="32"/>
  <c r="AC180" i="32"/>
  <c r="S180" i="32"/>
  <c r="W180" i="32"/>
  <c r="AR180" i="32"/>
  <c r="AT180" i="32"/>
  <c r="R180" i="32"/>
  <c r="AM180" i="32"/>
  <c r="AP180" i="32" s="1"/>
  <c r="V180" i="32"/>
  <c r="AS180" i="32"/>
  <c r="BE180" i="32"/>
  <c r="T180" i="32"/>
  <c r="AV180" i="32"/>
  <c r="AB180" i="32"/>
  <c r="AA180" i="32"/>
  <c r="J180" i="32"/>
  <c r="N180" i="32"/>
  <c r="I181" i="24"/>
  <c r="Q181" i="24" s="1"/>
  <c r="R181" i="24" s="1"/>
  <c r="R44" i="17"/>
  <c r="S44" i="17" s="1"/>
  <c r="I180" i="32"/>
  <c r="AG174" i="44"/>
  <c r="AS174" i="44"/>
  <c r="AC174" i="44"/>
  <c r="AM174" i="44"/>
  <c r="BE174" i="44"/>
  <c r="AV174" i="44"/>
  <c r="R174" i="44"/>
  <c r="BD174" i="44"/>
  <c r="W174" i="44"/>
  <c r="AA174" i="44"/>
  <c r="AX174" i="44"/>
  <c r="L174" i="44"/>
  <c r="N174" i="44"/>
  <c r="AZ174" i="44"/>
  <c r="AJ174" i="44"/>
  <c r="S174" i="44"/>
  <c r="AO174" i="44"/>
  <c r="AT174" i="44"/>
  <c r="AR174" i="44"/>
  <c r="J174" i="44"/>
  <c r="AW174" i="44"/>
  <c r="X174" i="44"/>
  <c r="AK174" i="44"/>
  <c r="BA174" i="44"/>
  <c r="AI174" i="44"/>
  <c r="P174" i="44"/>
  <c r="V174" i="44"/>
  <c r="AB174" i="44"/>
  <c r="K174" i="44"/>
  <c r="AN174" i="44"/>
  <c r="BF174" i="44"/>
  <c r="AE174" i="44"/>
  <c r="BB174" i="44"/>
  <c r="T174" i="44"/>
  <c r="O174" i="44"/>
  <c r="AF174" i="44"/>
  <c r="AN174" i="57"/>
  <c r="BF174" i="57"/>
  <c r="X174" i="57"/>
  <c r="N174" i="57"/>
  <c r="AS174" i="57"/>
  <c r="AT174" i="57"/>
  <c r="L174" i="57"/>
  <c r="BD174" i="57"/>
  <c r="AZ174" i="57"/>
  <c r="AX174" i="57"/>
  <c r="P174" i="57"/>
  <c r="BA174" i="57"/>
  <c r="AA174" i="57"/>
  <c r="AK174" i="57"/>
  <c r="O174" i="57"/>
  <c r="AM174" i="57"/>
  <c r="AI174" i="57"/>
  <c r="J174" i="57"/>
  <c r="AO174" i="57"/>
  <c r="W174" i="57"/>
  <c r="AV174" i="57"/>
  <c r="K174" i="57"/>
  <c r="AC174" i="57"/>
  <c r="AW174" i="57"/>
  <c r="AJ174" i="57"/>
  <c r="V174" i="57"/>
  <c r="AR174" i="57"/>
  <c r="AG174" i="57"/>
  <c r="BE174" i="57"/>
  <c r="AE174" i="57"/>
  <c r="AB174" i="57"/>
  <c r="AF174" i="57"/>
  <c r="BB174" i="57"/>
  <c r="T174" i="57"/>
  <c r="S174" i="57"/>
  <c r="R174" i="57"/>
  <c r="AX181" i="56"/>
  <c r="P181" i="56"/>
  <c r="AJ181" i="56"/>
  <c r="S181" i="56"/>
  <c r="AK181" i="56"/>
  <c r="AW181" i="56"/>
  <c r="AA181" i="56"/>
  <c r="AZ181" i="56"/>
  <c r="R181" i="56"/>
  <c r="AN181" i="56"/>
  <c r="W181" i="56"/>
  <c r="AM181" i="56"/>
  <c r="BA181" i="56"/>
  <c r="AC181" i="56"/>
  <c r="BB181" i="56"/>
  <c r="T181" i="56"/>
  <c r="AR181" i="56"/>
  <c r="J181" i="56"/>
  <c r="AO181" i="56"/>
  <c r="BE181" i="56"/>
  <c r="AE181" i="56"/>
  <c r="BD181" i="56"/>
  <c r="V181" i="56"/>
  <c r="AT181" i="56"/>
  <c r="L181" i="56"/>
  <c r="AB181" i="56"/>
  <c r="K181" i="56"/>
  <c r="AG181" i="56"/>
  <c r="BF181" i="56"/>
  <c r="X181" i="56"/>
  <c r="AV181" i="56"/>
  <c r="N181" i="56"/>
  <c r="AF181" i="56"/>
  <c r="O181" i="56"/>
  <c r="AI181" i="56"/>
  <c r="AS181" i="56"/>
  <c r="P181" i="32"/>
  <c r="AR181" i="32"/>
  <c r="BE181" i="32"/>
  <c r="AJ181" i="32"/>
  <c r="AN181" i="32"/>
  <c r="BA181" i="32"/>
  <c r="AC181" i="32"/>
  <c r="AW181" i="32"/>
  <c r="T181" i="32"/>
  <c r="BD181" i="32"/>
  <c r="S181" i="32"/>
  <c r="BF181" i="32"/>
  <c r="O181" i="32"/>
  <c r="AT181" i="32"/>
  <c r="AV181" i="32"/>
  <c r="AE181" i="32"/>
  <c r="J181" i="32"/>
  <c r="AB181" i="32"/>
  <c r="AS181" i="32"/>
  <c r="N181" i="32"/>
  <c r="AK181" i="32"/>
  <c r="L181" i="32"/>
  <c r="X181" i="32"/>
  <c r="AZ181" i="32"/>
  <c r="R181" i="32"/>
  <c r="AG181" i="32"/>
  <c r="AM181" i="32"/>
  <c r="AF180" i="44"/>
  <c r="AS180" i="44"/>
  <c r="AT180" i="44"/>
  <c r="AJ180" i="44"/>
  <c r="AN180" i="44"/>
  <c r="BB180" i="44"/>
  <c r="V180" i="44"/>
  <c r="AZ180" i="44"/>
  <c r="X180" i="44"/>
  <c r="AV180" i="44"/>
  <c r="L180" i="44"/>
  <c r="AX180" i="44"/>
  <c r="N180" i="44"/>
  <c r="P180" i="44"/>
  <c r="S180" i="44"/>
  <c r="BF180" i="44"/>
  <c r="AI180" i="44"/>
  <c r="T180" i="44"/>
  <c r="J180" i="44"/>
  <c r="AE180" i="44"/>
  <c r="AO180" i="44"/>
  <c r="AC180" i="44"/>
  <c r="W180" i="44"/>
  <c r="BD180" i="44"/>
  <c r="AM180" i="44"/>
  <c r="AP180" i="44" s="1"/>
  <c r="AR180" i="44"/>
  <c r="K180" i="44"/>
  <c r="R180" i="44"/>
  <c r="AG180" i="44"/>
  <c r="BA180" i="44"/>
  <c r="AW180" i="44"/>
  <c r="AA180" i="44"/>
  <c r="BE180" i="44"/>
  <c r="AB180" i="44"/>
  <c r="O180" i="44"/>
  <c r="AK180" i="44"/>
  <c r="AK174" i="58"/>
  <c r="BB174" i="58"/>
  <c r="AE174" i="58"/>
  <c r="S174" i="58"/>
  <c r="AR174" i="58"/>
  <c r="AN174" i="58"/>
  <c r="P174" i="58"/>
  <c r="BA174" i="58"/>
  <c r="AZ174" i="58"/>
  <c r="AC174" i="58"/>
  <c r="AT174" i="58"/>
  <c r="O174" i="58"/>
  <c r="N174" i="58"/>
  <c r="AA174" i="58"/>
  <c r="AO174" i="58"/>
  <c r="BF174" i="58"/>
  <c r="AM174" i="58"/>
  <c r="AI174" i="58"/>
  <c r="AW174" i="58"/>
  <c r="T174" i="58"/>
  <c r="AV174" i="58"/>
  <c r="R174" i="58"/>
  <c r="AG174" i="58"/>
  <c r="AX174" i="58"/>
  <c r="W174" i="58"/>
  <c r="V174" i="58"/>
  <c r="J174" i="58"/>
  <c r="AF174" i="58"/>
  <c r="L174" i="58"/>
  <c r="AJ174" i="58"/>
  <c r="AS174" i="58"/>
  <c r="K174" i="58"/>
  <c r="BE174" i="58"/>
  <c r="X174" i="58"/>
  <c r="BD174" i="58"/>
  <c r="AB174" i="58"/>
  <c r="AS174" i="32"/>
  <c r="V174" i="32"/>
  <c r="W174" i="32"/>
  <c r="AX174" i="32"/>
  <c r="AG174" i="32"/>
  <c r="AI174" i="32"/>
  <c r="N174" i="32"/>
  <c r="O174" i="32"/>
  <c r="AT174" i="32"/>
  <c r="R174" i="32"/>
  <c r="AA174" i="32"/>
  <c r="AM174" i="32"/>
  <c r="BF174" i="32"/>
  <c r="AO174" i="32"/>
  <c r="AZ174" i="32"/>
  <c r="S174" i="32"/>
  <c r="AE174" i="32"/>
  <c r="BB174" i="32"/>
  <c r="AK174" i="32"/>
  <c r="AR174" i="32"/>
  <c r="BA174" i="32"/>
  <c r="P174" i="32"/>
  <c r="AN174" i="32"/>
  <c r="AB174" i="32"/>
  <c r="AJ174" i="32"/>
  <c r="L174" i="32"/>
  <c r="AF174" i="32"/>
  <c r="AC174" i="32"/>
  <c r="K174" i="32"/>
  <c r="BD174" i="32"/>
  <c r="X174" i="32"/>
  <c r="BE174" i="32"/>
  <c r="J174" i="32"/>
  <c r="AV174" i="32"/>
  <c r="T174" i="32"/>
  <c r="AW174" i="32"/>
  <c r="AT181" i="44"/>
  <c r="W181" i="44"/>
  <c r="AW181" i="44"/>
  <c r="V181" i="44"/>
  <c r="AB180" i="57"/>
  <c r="R180" i="57"/>
  <c r="L180" i="57"/>
  <c r="S180" i="57"/>
  <c r="BE180" i="57"/>
  <c r="AS180" i="57"/>
  <c r="BB180" i="57"/>
  <c r="AV180" i="57"/>
  <c r="AO180" i="57"/>
  <c r="AT180" i="57"/>
  <c r="AG180" i="57"/>
  <c r="T180" i="57"/>
  <c r="K180" i="57"/>
  <c r="AW180" i="57"/>
  <c r="BD180" i="57"/>
  <c r="AX180" i="57"/>
  <c r="AR180" i="57"/>
  <c r="AK180" i="57"/>
  <c r="AE180" i="57"/>
  <c r="AN180" i="57"/>
  <c r="X180" i="57"/>
  <c r="AM180" i="57"/>
  <c r="AF180" i="57"/>
  <c r="AI180" i="57"/>
  <c r="AC180" i="57"/>
  <c r="AJ180" i="57"/>
  <c r="V180" i="57"/>
  <c r="P180" i="57"/>
  <c r="J180" i="57"/>
  <c r="O180" i="57"/>
  <c r="BA180" i="57"/>
  <c r="BF180" i="57"/>
  <c r="AZ180" i="57"/>
  <c r="AA180" i="57"/>
  <c r="N180" i="57"/>
  <c r="W180" i="57"/>
  <c r="AE180" i="45"/>
  <c r="AB180" i="45"/>
  <c r="K180" i="45"/>
  <c r="X180" i="45"/>
  <c r="AJ180" i="45"/>
  <c r="S180" i="45"/>
  <c r="R180" i="45"/>
  <c r="P180" i="45"/>
  <c r="AT180" i="45"/>
  <c r="AO180" i="45"/>
  <c r="V180" i="45"/>
  <c r="J180" i="45"/>
  <c r="BF180" i="45"/>
  <c r="BB180" i="45"/>
  <c r="N180" i="45"/>
  <c r="AZ180" i="45"/>
  <c r="AX180" i="45"/>
  <c r="AW180" i="45"/>
  <c r="O180" i="45"/>
  <c r="AR180" i="45"/>
  <c r="AV180" i="45"/>
  <c r="T180" i="45"/>
  <c r="BA180" i="45"/>
  <c r="AI180" i="45"/>
  <c r="AG180" i="45"/>
  <c r="AF180" i="45"/>
  <c r="AM180" i="45"/>
  <c r="AA180" i="45"/>
  <c r="AN180" i="45"/>
  <c r="W180" i="45"/>
  <c r="L180" i="45"/>
  <c r="BD180" i="45"/>
  <c r="BE180" i="45"/>
  <c r="AK180" i="45"/>
  <c r="AS180" i="45"/>
  <c r="AC180" i="45"/>
  <c r="I175" i="24"/>
  <c r="Q175" i="24" s="1"/>
  <c r="R175" i="24" s="1"/>
  <c r="R38" i="17"/>
  <c r="S38" i="17" s="1"/>
  <c r="I174" i="32"/>
  <c r="AC174" i="53"/>
  <c r="BA174" i="53"/>
  <c r="V174" i="53"/>
  <c r="W174" i="53"/>
  <c r="P174" i="53"/>
  <c r="AR174" i="53"/>
  <c r="L174" i="53"/>
  <c r="AM174" i="53"/>
  <c r="AO174" i="53"/>
  <c r="AJ174" i="53"/>
  <c r="BB174" i="53"/>
  <c r="N174" i="53"/>
  <c r="BF174" i="53"/>
  <c r="AN174" i="53"/>
  <c r="AI174" i="53"/>
  <c r="K174" i="53"/>
  <c r="AF174" i="53"/>
  <c r="X174" i="53"/>
  <c r="AV174" i="53"/>
  <c r="T174" i="53"/>
  <c r="AT174" i="53"/>
  <c r="BD174" i="53"/>
  <c r="AA174" i="53"/>
  <c r="AS174" i="53"/>
  <c r="R174" i="53"/>
  <c r="BE174" i="53"/>
  <c r="AW174" i="53"/>
  <c r="AK174" i="53"/>
  <c r="S174" i="53"/>
  <c r="AG174" i="53"/>
  <c r="AE174" i="53"/>
  <c r="AB174" i="53"/>
  <c r="AX174" i="53"/>
  <c r="J174" i="53"/>
  <c r="AZ174" i="53"/>
  <c r="O174" i="53"/>
  <c r="AO181" i="45"/>
  <c r="AZ181" i="45"/>
  <c r="T181" i="45"/>
  <c r="AX181" i="45"/>
  <c r="AC180" i="56"/>
  <c r="AS180" i="56"/>
  <c r="R180" i="56"/>
  <c r="AA180" i="56"/>
  <c r="AT180" i="56"/>
  <c r="BD180" i="56"/>
  <c r="AM180" i="56"/>
  <c r="BE180" i="56"/>
  <c r="O180" i="56"/>
  <c r="AV180" i="56"/>
  <c r="T180" i="56"/>
  <c r="AX180" i="56"/>
  <c r="AB180" i="56"/>
  <c r="N180" i="56"/>
  <c r="BA180" i="56"/>
  <c r="AZ180" i="56"/>
  <c r="AE180" i="56"/>
  <c r="AW180" i="56"/>
  <c r="X180" i="56"/>
  <c r="AO180" i="56"/>
  <c r="BF180" i="56"/>
  <c r="S180" i="56"/>
  <c r="AF180" i="56"/>
  <c r="P180" i="56"/>
  <c r="AG180" i="56"/>
  <c r="AR180" i="56"/>
  <c r="V180" i="56"/>
  <c r="AI180" i="56"/>
  <c r="BB180" i="56"/>
  <c r="J180" i="56"/>
  <c r="AJ180" i="56"/>
  <c r="W180" i="56"/>
  <c r="AN180" i="56"/>
  <c r="AK180" i="56"/>
  <c r="K180" i="56"/>
  <c r="L180" i="56"/>
  <c r="AN180" i="53"/>
  <c r="AF180" i="53"/>
  <c r="T180" i="53"/>
  <c r="BE180" i="53"/>
  <c r="O180" i="53"/>
  <c r="K180" i="53"/>
  <c r="BA180" i="53"/>
  <c r="BF180" i="53"/>
  <c r="AT180" i="53"/>
  <c r="BD180" i="53"/>
  <c r="AJ180" i="53"/>
  <c r="AC180" i="53"/>
  <c r="X180" i="53"/>
  <c r="J180" i="53"/>
  <c r="S180" i="53"/>
  <c r="AX180" i="53"/>
  <c r="AK180" i="53"/>
  <c r="AZ180" i="53"/>
  <c r="AV180" i="53"/>
  <c r="AI180" i="53"/>
  <c r="AE180" i="53"/>
  <c r="N180" i="53"/>
  <c r="AR180" i="53"/>
  <c r="AM180" i="53"/>
  <c r="AA180" i="53"/>
  <c r="V180" i="53"/>
  <c r="P180" i="53"/>
  <c r="L180" i="53"/>
  <c r="R180" i="53"/>
  <c r="W180" i="53"/>
  <c r="BB180" i="53"/>
  <c r="AS180" i="53"/>
  <c r="AO180" i="53"/>
  <c r="AG180" i="53"/>
  <c r="AB180" i="53"/>
  <c r="AW180" i="53"/>
  <c r="AK174" i="56"/>
  <c r="BB174" i="56"/>
  <c r="AI174" i="56"/>
  <c r="AV174" i="56"/>
  <c r="W174" i="56"/>
  <c r="AS174" i="56"/>
  <c r="P174" i="56"/>
  <c r="AN174" i="56"/>
  <c r="R174" i="56"/>
  <c r="AE174" i="56"/>
  <c r="AT174" i="56"/>
  <c r="S174" i="56"/>
  <c r="AW174" i="56"/>
  <c r="X174" i="56"/>
  <c r="AB174" i="56"/>
  <c r="J174" i="56"/>
  <c r="AO174" i="56"/>
  <c r="BF174" i="56"/>
  <c r="BA174" i="56"/>
  <c r="T174" i="56"/>
  <c r="AF174" i="56"/>
  <c r="L174" i="56"/>
  <c r="AG174" i="56"/>
  <c r="AZ174" i="56"/>
  <c r="AC174" i="56"/>
  <c r="AX174" i="56"/>
  <c r="O174" i="56"/>
  <c r="AJ174" i="56"/>
  <c r="N174" i="56"/>
  <c r="AM174" i="56"/>
  <c r="BD174" i="56"/>
  <c r="AA174" i="56"/>
  <c r="AR174" i="56"/>
  <c r="K174" i="56"/>
  <c r="BE174" i="56"/>
  <c r="V174" i="56"/>
  <c r="AA174" i="45"/>
  <c r="AZ174" i="45"/>
  <c r="AF174" i="45"/>
  <c r="AV174" i="45"/>
  <c r="W174" i="45"/>
  <c r="BA174" i="45"/>
  <c r="T174" i="45"/>
  <c r="AO174" i="45"/>
  <c r="R174" i="45"/>
  <c r="AB174" i="45"/>
  <c r="AR174" i="45"/>
  <c r="K174" i="45"/>
  <c r="AW174" i="45"/>
  <c r="X174" i="45"/>
  <c r="AK174" i="45"/>
  <c r="N174" i="45"/>
  <c r="AG174" i="45"/>
  <c r="BF174" i="45"/>
  <c r="AS174" i="45"/>
  <c r="P174" i="45"/>
  <c r="AM174" i="45"/>
  <c r="L174" i="45"/>
  <c r="AC174" i="45"/>
  <c r="BB174" i="45"/>
  <c r="AN174" i="45"/>
  <c r="AX174" i="45"/>
  <c r="O174" i="45"/>
  <c r="AI174" i="45"/>
  <c r="J174" i="45"/>
  <c r="AE174" i="45"/>
  <c r="BD174" i="45"/>
  <c r="AJ174" i="45"/>
  <c r="AT174" i="45"/>
  <c r="S174" i="45"/>
  <c r="BE174" i="45"/>
  <c r="V174" i="45"/>
  <c r="BF181" i="58"/>
  <c r="T181" i="58"/>
  <c r="AW181" i="58"/>
  <c r="AE181" i="58"/>
  <c r="E24" i="66"/>
  <c r="K148" i="17"/>
  <c r="K147" i="17" s="1"/>
  <c r="BH121" i="56"/>
  <c r="BH121" i="44"/>
  <c r="Z82" i="53"/>
  <c r="BH131" i="45"/>
  <c r="AQ164" i="58"/>
  <c r="Z121" i="56"/>
  <c r="Z91" i="32"/>
  <c r="Z88" i="32"/>
  <c r="J11" i="24"/>
  <c r="BH23" i="45"/>
  <c r="Z91" i="57"/>
  <c r="BH82" i="53"/>
  <c r="AQ153" i="32"/>
  <c r="AQ116" i="45"/>
  <c r="Z90" i="44"/>
  <c r="BH164" i="58"/>
  <c r="Y129" i="44"/>
  <c r="BH35" i="45"/>
  <c r="AQ82" i="53"/>
  <c r="BH84" i="56"/>
  <c r="AQ83" i="32"/>
  <c r="AQ138" i="53"/>
  <c r="AQ139" i="53"/>
  <c r="BH93" i="58"/>
  <c r="Z139" i="53"/>
  <c r="Z75" i="32"/>
  <c r="AQ81" i="57"/>
  <c r="Z161" i="53"/>
  <c r="Z162" i="45"/>
  <c r="Z101" i="44"/>
  <c r="AH123" i="32"/>
  <c r="BH95" i="32"/>
  <c r="BH103" i="32"/>
  <c r="Z139" i="45"/>
  <c r="AQ91" i="32"/>
  <c r="BH114" i="56"/>
  <c r="BH141" i="53"/>
  <c r="AQ102" i="57"/>
  <c r="AQ128" i="32"/>
  <c r="Z131" i="45"/>
  <c r="BH75" i="32"/>
  <c r="Z93" i="58"/>
  <c r="BH130" i="44"/>
  <c r="AU129" i="44"/>
  <c r="AQ112" i="44"/>
  <c r="Z132" i="53"/>
  <c r="Z31" i="58"/>
  <c r="Z112" i="45"/>
  <c r="BH112" i="56"/>
  <c r="Z139" i="44"/>
  <c r="BH31" i="58"/>
  <c r="AQ112" i="56"/>
  <c r="BH125" i="53"/>
  <c r="AQ130" i="44"/>
  <c r="BH112" i="45"/>
  <c r="AQ152" i="58"/>
  <c r="Z87" i="57"/>
  <c r="AQ97" i="56"/>
  <c r="Z153" i="32"/>
  <c r="BH126" i="53"/>
  <c r="AQ139" i="45"/>
  <c r="AQ116" i="32"/>
  <c r="BH89" i="53"/>
  <c r="BH97" i="45"/>
  <c r="Z163" i="56"/>
  <c r="BH132" i="53"/>
  <c r="BH88" i="45"/>
  <c r="BH133" i="56"/>
  <c r="BH95" i="57"/>
  <c r="Z81" i="57"/>
  <c r="AQ118" i="58"/>
  <c r="BH139" i="53"/>
  <c r="AQ112" i="45"/>
  <c r="AD111" i="45"/>
  <c r="Z112" i="56"/>
  <c r="AQ75" i="32"/>
  <c r="Z118" i="58"/>
  <c r="Z152" i="58"/>
  <c r="Z161" i="57"/>
  <c r="Z87" i="58"/>
  <c r="AQ31" i="58"/>
  <c r="BH118" i="58"/>
  <c r="AQ87" i="57"/>
  <c r="AQ35" i="45"/>
  <c r="BH119" i="53"/>
  <c r="AQ162" i="45"/>
  <c r="BH120" i="56"/>
  <c r="Z122" i="45"/>
  <c r="BH79" i="57"/>
  <c r="AQ103" i="32"/>
  <c r="BH128" i="32"/>
  <c r="AQ115" i="58"/>
  <c r="AQ84" i="56"/>
  <c r="AQ133" i="44"/>
  <c r="AQ77" i="45"/>
  <c r="AQ101" i="32"/>
  <c r="AQ125" i="53"/>
  <c r="Z119" i="32"/>
  <c r="BC129" i="44"/>
  <c r="AQ139" i="44"/>
  <c r="BH34" i="56"/>
  <c r="AQ93" i="58"/>
  <c r="AQ124" i="32"/>
  <c r="BH87" i="58"/>
  <c r="BH81" i="57"/>
  <c r="Z124" i="32"/>
  <c r="Z112" i="44"/>
  <c r="BH112" i="44"/>
  <c r="AQ132" i="53"/>
  <c r="BH152" i="58"/>
  <c r="AQ93" i="56"/>
  <c r="Z120" i="58"/>
  <c r="AP86" i="32"/>
  <c r="Z114" i="44"/>
  <c r="BH34" i="53"/>
  <c r="AQ102" i="58"/>
  <c r="BH77" i="45"/>
  <c r="AQ128" i="53"/>
  <c r="AQ163" i="56"/>
  <c r="BC80" i="53"/>
  <c r="BH115" i="58"/>
  <c r="BH153" i="56"/>
  <c r="Z125" i="53"/>
  <c r="AQ141" i="53"/>
  <c r="BH153" i="32"/>
  <c r="Z95" i="57"/>
  <c r="BH91" i="57"/>
  <c r="Z132" i="56"/>
  <c r="BG111" i="56"/>
  <c r="BH87" i="57"/>
  <c r="AI216" i="56"/>
  <c r="AL217" i="56"/>
  <c r="AL216" i="56" s="1"/>
  <c r="AP217" i="56"/>
  <c r="AP216" i="56" s="1"/>
  <c r="AM216" i="56"/>
  <c r="Y217" i="44"/>
  <c r="Y216" i="44" s="1"/>
  <c r="V216" i="44"/>
  <c r="AP217" i="44"/>
  <c r="AP216" i="44" s="1"/>
  <c r="AM216" i="44"/>
  <c r="U217" i="58"/>
  <c r="U216" i="58" s="1"/>
  <c r="R216" i="58"/>
  <c r="AA216" i="58"/>
  <c r="AD217" i="58"/>
  <c r="Y217" i="57"/>
  <c r="Y216" i="57" s="1"/>
  <c r="V216" i="57"/>
  <c r="BG217" i="57"/>
  <c r="BG216" i="57" s="1"/>
  <c r="BD216" i="57"/>
  <c r="AL217" i="57"/>
  <c r="AL216" i="57" s="1"/>
  <c r="AI216" i="57"/>
  <c r="AV216" i="57"/>
  <c r="AY217" i="57"/>
  <c r="AY216" i="57" s="1"/>
  <c r="AM216" i="45"/>
  <c r="AP217" i="45"/>
  <c r="AP216" i="45" s="1"/>
  <c r="Y217" i="45"/>
  <c r="Y216" i="45" s="1"/>
  <c r="V216" i="45"/>
  <c r="AP217" i="53"/>
  <c r="AP216" i="53" s="1"/>
  <c r="AM216" i="53"/>
  <c r="AI216" i="32"/>
  <c r="AL217" i="32"/>
  <c r="AL216" i="32" s="1"/>
  <c r="AD217" i="32"/>
  <c r="AA216" i="32"/>
  <c r="J216" i="56"/>
  <c r="M217" i="56"/>
  <c r="AV216" i="56"/>
  <c r="AY217" i="56"/>
  <c r="AY216" i="56" s="1"/>
  <c r="AD217" i="56"/>
  <c r="AA216" i="56"/>
  <c r="BC217" i="44"/>
  <c r="BC216" i="44" s="1"/>
  <c r="AZ216" i="44"/>
  <c r="AM216" i="58"/>
  <c r="AP217" i="58"/>
  <c r="AP216" i="58" s="1"/>
  <c r="Y217" i="58"/>
  <c r="Y216" i="58" s="1"/>
  <c r="V216" i="58"/>
  <c r="AV216" i="58"/>
  <c r="AY217" i="58"/>
  <c r="AY216" i="58" s="1"/>
  <c r="BG217" i="58"/>
  <c r="BG216" i="58" s="1"/>
  <c r="BD216" i="58"/>
  <c r="AH217" i="57"/>
  <c r="AH216" i="57" s="1"/>
  <c r="AE216" i="57"/>
  <c r="AZ216" i="57"/>
  <c r="BC217" i="57"/>
  <c r="BC216" i="57" s="1"/>
  <c r="AY217" i="45"/>
  <c r="AY216" i="45" s="1"/>
  <c r="AV216" i="45"/>
  <c r="U217" i="45"/>
  <c r="U216" i="45" s="1"/>
  <c r="R216" i="45"/>
  <c r="M217" i="45"/>
  <c r="J216" i="45"/>
  <c r="AU217" i="45"/>
  <c r="AR216" i="45"/>
  <c r="AL217" i="45"/>
  <c r="AL216" i="45" s="1"/>
  <c r="AI216" i="45"/>
  <c r="BG217" i="53"/>
  <c r="BG216" i="53" s="1"/>
  <c r="BD216" i="53"/>
  <c r="Q217" i="53"/>
  <c r="Q216" i="53" s="1"/>
  <c r="N216" i="53"/>
  <c r="BC217" i="53"/>
  <c r="BC216" i="53" s="1"/>
  <c r="AZ216" i="53"/>
  <c r="AU217" i="53"/>
  <c r="AR216" i="53"/>
  <c r="J216" i="32"/>
  <c r="M217" i="32"/>
  <c r="AU217" i="32"/>
  <c r="AR216" i="32"/>
  <c r="AZ216" i="32"/>
  <c r="BC217" i="32"/>
  <c r="BC216" i="32" s="1"/>
  <c r="AU217" i="56"/>
  <c r="AR216" i="56"/>
  <c r="N216" i="56"/>
  <c r="Q217" i="56"/>
  <c r="Q216" i="56" s="1"/>
  <c r="U217" i="56"/>
  <c r="U216" i="56" s="1"/>
  <c r="R216" i="56"/>
  <c r="BC217" i="56"/>
  <c r="BC216" i="56" s="1"/>
  <c r="AZ216" i="56"/>
  <c r="V216" i="56"/>
  <c r="Y217" i="56"/>
  <c r="Y216" i="56" s="1"/>
  <c r="AH217" i="56"/>
  <c r="AH216" i="56" s="1"/>
  <c r="AE216" i="56"/>
  <c r="AY217" i="44"/>
  <c r="AY216" i="44" s="1"/>
  <c r="AV216" i="44"/>
  <c r="R216" i="44"/>
  <c r="U217" i="44"/>
  <c r="U216" i="44" s="1"/>
  <c r="AD217" i="44"/>
  <c r="AA216" i="44"/>
  <c r="AH217" i="58"/>
  <c r="AH216" i="58" s="1"/>
  <c r="AE216" i="58"/>
  <c r="J216" i="57"/>
  <c r="M217" i="57"/>
  <c r="N216" i="57"/>
  <c r="Q217" i="57"/>
  <c r="Q216" i="57" s="1"/>
  <c r="AD217" i="45"/>
  <c r="AA216" i="45"/>
  <c r="AH217" i="45"/>
  <c r="AH216" i="45" s="1"/>
  <c r="AE216" i="45"/>
  <c r="AE216" i="53"/>
  <c r="AH217" i="53"/>
  <c r="AH216" i="53" s="1"/>
  <c r="AD217" i="53"/>
  <c r="AA216" i="53"/>
  <c r="AI216" i="53"/>
  <c r="AL217" i="53"/>
  <c r="AL216" i="53" s="1"/>
  <c r="AY217" i="53"/>
  <c r="AY216" i="53" s="1"/>
  <c r="AV216" i="53"/>
  <c r="U217" i="32"/>
  <c r="U216" i="32" s="1"/>
  <c r="R216" i="32"/>
  <c r="AH217" i="32"/>
  <c r="AH216" i="32" s="1"/>
  <c r="AE216" i="32"/>
  <c r="AP217" i="32"/>
  <c r="AP216" i="32" s="1"/>
  <c r="AM216" i="32"/>
  <c r="BG217" i="56"/>
  <c r="BG216" i="56" s="1"/>
  <c r="BD216" i="56"/>
  <c r="BG217" i="44"/>
  <c r="BG216" i="44" s="1"/>
  <c r="BD216" i="44"/>
  <c r="Q217" i="44"/>
  <c r="Q216" i="44" s="1"/>
  <c r="N216" i="44"/>
  <c r="M217" i="44"/>
  <c r="J216" i="44"/>
  <c r="AI216" i="44"/>
  <c r="AL217" i="44"/>
  <c r="AL216" i="44" s="1"/>
  <c r="AH217" i="44"/>
  <c r="AH216" i="44" s="1"/>
  <c r="AE216" i="44"/>
  <c r="AR216" i="44"/>
  <c r="AU217" i="44"/>
  <c r="AR216" i="58"/>
  <c r="AU217" i="58"/>
  <c r="AI216" i="58"/>
  <c r="AL217" i="58"/>
  <c r="AL216" i="58" s="1"/>
  <c r="M217" i="58"/>
  <c r="J216" i="58"/>
  <c r="AZ216" i="58"/>
  <c r="BC217" i="58"/>
  <c r="BC216" i="58" s="1"/>
  <c r="N216" i="58"/>
  <c r="Q217" i="58"/>
  <c r="Q216" i="58" s="1"/>
  <c r="AP217" i="57"/>
  <c r="AP216" i="57" s="1"/>
  <c r="AM216" i="57"/>
  <c r="AD217" i="57"/>
  <c r="AA216" i="57"/>
  <c r="AU217" i="57"/>
  <c r="AR216" i="57"/>
  <c r="U217" i="57"/>
  <c r="U216" i="57" s="1"/>
  <c r="R216" i="57"/>
  <c r="BC217" i="45"/>
  <c r="BC216" i="45" s="1"/>
  <c r="AZ216" i="45"/>
  <c r="BG217" i="45"/>
  <c r="BG216" i="45" s="1"/>
  <c r="BD216" i="45"/>
  <c r="Q217" i="45"/>
  <c r="Q216" i="45" s="1"/>
  <c r="N216" i="45"/>
  <c r="U217" i="53"/>
  <c r="U216" i="53" s="1"/>
  <c r="R216" i="53"/>
  <c r="V216" i="53"/>
  <c r="Y217" i="53"/>
  <c r="Y216" i="53" s="1"/>
  <c r="J216" i="53"/>
  <c r="M217" i="53"/>
  <c r="Y217" i="32"/>
  <c r="Y216" i="32" s="1"/>
  <c r="V216" i="32"/>
  <c r="AY217" i="32"/>
  <c r="AY216" i="32" s="1"/>
  <c r="AV216" i="32"/>
  <c r="BG217" i="32"/>
  <c r="BG216" i="32" s="1"/>
  <c r="BD216" i="32"/>
  <c r="Q217" i="32"/>
  <c r="Q216" i="32" s="1"/>
  <c r="N216" i="32"/>
  <c r="AC183" i="44"/>
  <c r="AF183" i="44"/>
  <c r="AT183" i="44"/>
  <c r="L183" i="44"/>
  <c r="O183" i="44"/>
  <c r="AI183" i="44"/>
  <c r="AS183" i="44"/>
  <c r="AZ183" i="44"/>
  <c r="R183" i="44"/>
  <c r="AG183" i="44"/>
  <c r="AN183" i="44"/>
  <c r="AX183" i="44"/>
  <c r="P183" i="44"/>
  <c r="W183" i="44"/>
  <c r="AM183" i="44"/>
  <c r="BA183" i="44"/>
  <c r="BD183" i="44"/>
  <c r="V183" i="44"/>
  <c r="AK183" i="44"/>
  <c r="AW183" i="44"/>
  <c r="BB183" i="44"/>
  <c r="T183" i="44"/>
  <c r="AA183" i="44"/>
  <c r="AB183" i="44"/>
  <c r="AR183" i="44"/>
  <c r="J183" i="44"/>
  <c r="K183" i="44"/>
  <c r="AO183" i="44"/>
  <c r="BE183" i="44"/>
  <c r="BF183" i="44"/>
  <c r="X183" i="44"/>
  <c r="AE183" i="44"/>
  <c r="AJ183" i="44"/>
  <c r="AV183" i="44"/>
  <c r="N183" i="44"/>
  <c r="S183" i="44"/>
  <c r="AA183" i="32"/>
  <c r="AZ183" i="32"/>
  <c r="AO183" i="32"/>
  <c r="R183" i="32"/>
  <c r="BB183" i="32"/>
  <c r="AJ183" i="32"/>
  <c r="AS183" i="32"/>
  <c r="W183" i="32"/>
  <c r="AK183" i="32"/>
  <c r="T183" i="32"/>
  <c r="N183" i="32"/>
  <c r="AM183" i="32"/>
  <c r="X183" i="32"/>
  <c r="AG183" i="32"/>
  <c r="AB183" i="32"/>
  <c r="O183" i="32"/>
  <c r="AV183" i="32"/>
  <c r="AX183" i="32"/>
  <c r="L183" i="32"/>
  <c r="AR183" i="32"/>
  <c r="BE183" i="32"/>
  <c r="AC183" i="32"/>
  <c r="P183" i="32"/>
  <c r="K183" i="32"/>
  <c r="AN183" i="32"/>
  <c r="BA183" i="32"/>
  <c r="AW183" i="32"/>
  <c r="AE183" i="32"/>
  <c r="BD183" i="32"/>
  <c r="AT183" i="32"/>
  <c r="BF183" i="32"/>
  <c r="AI183" i="32"/>
  <c r="S183" i="32"/>
  <c r="AF183" i="32"/>
  <c r="V183" i="32"/>
  <c r="J183" i="32"/>
  <c r="AN183" i="45"/>
  <c r="AO183" i="45"/>
  <c r="BF183" i="45"/>
  <c r="W183" i="45"/>
  <c r="V183" i="45"/>
  <c r="AE183" i="45"/>
  <c r="AV183" i="45"/>
  <c r="BA183" i="45"/>
  <c r="T183" i="45"/>
  <c r="AF183" i="45"/>
  <c r="AK183" i="45"/>
  <c r="BB183" i="45"/>
  <c r="O183" i="45"/>
  <c r="N183" i="45"/>
  <c r="AA183" i="45"/>
  <c r="AR183" i="45"/>
  <c r="AS183" i="45"/>
  <c r="L183" i="45"/>
  <c r="AG183" i="45"/>
  <c r="AX183" i="45"/>
  <c r="BE183" i="45"/>
  <c r="X183" i="45"/>
  <c r="AJ183" i="45"/>
  <c r="AM183" i="45"/>
  <c r="BD183" i="45"/>
  <c r="S183" i="45"/>
  <c r="R183" i="45"/>
  <c r="AC183" i="45"/>
  <c r="AT183" i="45"/>
  <c r="AW183" i="45"/>
  <c r="P183" i="45"/>
  <c r="AB183" i="45"/>
  <c r="AI183" i="45"/>
  <c r="AZ183" i="45"/>
  <c r="K183" i="45"/>
  <c r="J183" i="45"/>
  <c r="R37" i="17"/>
  <c r="S37" i="17" s="1"/>
  <c r="I174" i="24"/>
  <c r="Q174" i="24" s="1"/>
  <c r="R174" i="24" s="1"/>
  <c r="I173" i="32"/>
  <c r="AJ173" i="32"/>
  <c r="K173" i="32"/>
  <c r="AN173" i="32"/>
  <c r="AI173" i="32"/>
  <c r="BD173" i="32"/>
  <c r="R173" i="32"/>
  <c r="X173" i="32"/>
  <c r="AT173" i="32"/>
  <c r="P173" i="32"/>
  <c r="AR173" i="32"/>
  <c r="L173" i="32"/>
  <c r="BF173" i="32"/>
  <c r="AM173" i="32"/>
  <c r="BA173" i="32"/>
  <c r="AO173" i="32"/>
  <c r="AC173" i="32"/>
  <c r="BB173" i="32"/>
  <c r="N173" i="32"/>
  <c r="AV173" i="32"/>
  <c r="J173" i="32"/>
  <c r="W173" i="32"/>
  <c r="AB173" i="32"/>
  <c r="S173" i="32"/>
  <c r="AX173" i="32"/>
  <c r="AK173" i="32"/>
  <c r="AW173" i="32"/>
  <c r="AA173" i="32"/>
  <c r="AE173" i="32"/>
  <c r="AS173" i="32"/>
  <c r="AG173" i="32"/>
  <c r="V173" i="32"/>
  <c r="AZ173" i="32"/>
  <c r="T173" i="32"/>
  <c r="BE173" i="32"/>
  <c r="AF173" i="32"/>
  <c r="O173" i="32"/>
  <c r="AE173" i="53"/>
  <c r="AM173" i="53"/>
  <c r="AJ173" i="53"/>
  <c r="BA173" i="53"/>
  <c r="AV173" i="53"/>
  <c r="BD173" i="53"/>
  <c r="N173" i="53"/>
  <c r="V173" i="53"/>
  <c r="S173" i="53"/>
  <c r="AK173" i="53"/>
  <c r="AW173" i="53"/>
  <c r="BB173" i="53"/>
  <c r="T173" i="53"/>
  <c r="AO173" i="53"/>
  <c r="BF173" i="53"/>
  <c r="AG173" i="53"/>
  <c r="AX173" i="53"/>
  <c r="W173" i="53"/>
  <c r="AA173" i="53"/>
  <c r="AI173" i="53"/>
  <c r="AB173" i="53"/>
  <c r="AS173" i="53"/>
  <c r="AR173" i="53"/>
  <c r="AZ173" i="53"/>
  <c r="BC173" i="53" s="1"/>
  <c r="J173" i="53"/>
  <c r="R173" i="53"/>
  <c r="K173" i="53"/>
  <c r="AC173" i="53"/>
  <c r="AF173" i="53"/>
  <c r="AT173" i="53"/>
  <c r="L173" i="53"/>
  <c r="O173" i="53"/>
  <c r="BE173" i="53"/>
  <c r="X173" i="53"/>
  <c r="AN173" i="53"/>
  <c r="P173" i="53"/>
  <c r="AJ173" i="58"/>
  <c r="AE173" i="58"/>
  <c r="AM173" i="58"/>
  <c r="AV173" i="58"/>
  <c r="BD173" i="58"/>
  <c r="BA173" i="58"/>
  <c r="S173" i="58"/>
  <c r="T173" i="58"/>
  <c r="R173" i="58"/>
  <c r="AF173" i="58"/>
  <c r="AK173" i="58"/>
  <c r="BB173" i="58"/>
  <c r="O173" i="58"/>
  <c r="AN173" i="58"/>
  <c r="BF173" i="58"/>
  <c r="AG173" i="58"/>
  <c r="BE173" i="58"/>
  <c r="AB173" i="58"/>
  <c r="AA173" i="58"/>
  <c r="AI173" i="58"/>
  <c r="AR173" i="58"/>
  <c r="AZ173" i="58"/>
  <c r="AS173" i="58"/>
  <c r="K173" i="58"/>
  <c r="L173" i="58"/>
  <c r="J173" i="58"/>
  <c r="N173" i="58"/>
  <c r="V173" i="58"/>
  <c r="AC173" i="58"/>
  <c r="AT173" i="58"/>
  <c r="AW173" i="58"/>
  <c r="P173" i="58"/>
  <c r="AO173" i="58"/>
  <c r="W173" i="58"/>
  <c r="AX173" i="58"/>
  <c r="X173" i="58"/>
  <c r="AU218" i="32"/>
  <c r="BH219" i="32"/>
  <c r="BH218" i="32" s="1"/>
  <c r="AQ219" i="57"/>
  <c r="AQ218" i="57" s="1"/>
  <c r="AD218" i="57"/>
  <c r="AU218" i="57"/>
  <c r="BH219" i="57"/>
  <c r="BH218" i="57" s="1"/>
  <c r="Z219" i="57"/>
  <c r="M218" i="57"/>
  <c r="AC169" i="44"/>
  <c r="AK169" i="44"/>
  <c r="AF169" i="44"/>
  <c r="AT169" i="44"/>
  <c r="BB169" i="44"/>
  <c r="AW169" i="44"/>
  <c r="O169" i="44"/>
  <c r="N169" i="44"/>
  <c r="P169" i="44"/>
  <c r="AE169" i="44"/>
  <c r="AJ169" i="44"/>
  <c r="BD169" i="44"/>
  <c r="S169" i="44"/>
  <c r="T169" i="44"/>
  <c r="AB169" i="44"/>
  <c r="K169" i="44"/>
  <c r="AI169" i="44"/>
  <c r="AS169" i="44"/>
  <c r="AG169" i="44"/>
  <c r="AO169" i="44"/>
  <c r="AN169" i="44"/>
  <c r="AX169" i="44"/>
  <c r="BF169" i="44"/>
  <c r="BE169" i="44"/>
  <c r="W169" i="44"/>
  <c r="V169" i="44"/>
  <c r="X169" i="44"/>
  <c r="AM169" i="44"/>
  <c r="AV169" i="44"/>
  <c r="BA169" i="44"/>
  <c r="R169" i="44"/>
  <c r="AA169" i="44"/>
  <c r="AZ169" i="44"/>
  <c r="L169" i="44"/>
  <c r="AR169" i="44"/>
  <c r="J169" i="44"/>
  <c r="AF169" i="45"/>
  <c r="AC169" i="45"/>
  <c r="AK169" i="45"/>
  <c r="AW169" i="45"/>
  <c r="AT169" i="45"/>
  <c r="BB169" i="45"/>
  <c r="L169" i="45"/>
  <c r="T169" i="45"/>
  <c r="O169" i="45"/>
  <c r="AJ169" i="45"/>
  <c r="AM169" i="45"/>
  <c r="AV169" i="45"/>
  <c r="N169" i="45"/>
  <c r="S169" i="45"/>
  <c r="AS169" i="45"/>
  <c r="R169" i="45"/>
  <c r="AB169" i="45"/>
  <c r="AR169" i="45"/>
  <c r="K169" i="45"/>
  <c r="AN169" i="45"/>
  <c r="AG169" i="45"/>
  <c r="AO169" i="45"/>
  <c r="BE169" i="45"/>
  <c r="AX169" i="45"/>
  <c r="BF169" i="45"/>
  <c r="P169" i="45"/>
  <c r="X169" i="45"/>
  <c r="W169" i="45"/>
  <c r="AE169" i="45"/>
  <c r="BA169" i="45"/>
  <c r="BD169" i="45"/>
  <c r="V169" i="45"/>
  <c r="AA169" i="45"/>
  <c r="AZ169" i="45"/>
  <c r="AI169" i="45"/>
  <c r="J169" i="45"/>
  <c r="AG169" i="56"/>
  <c r="AO169" i="56"/>
  <c r="AN169" i="56"/>
  <c r="BE169" i="56"/>
  <c r="AX169" i="56"/>
  <c r="BF169" i="56"/>
  <c r="P169" i="56"/>
  <c r="X169" i="56"/>
  <c r="W169" i="56"/>
  <c r="AM169" i="56"/>
  <c r="AJ169" i="56"/>
  <c r="AV169" i="56"/>
  <c r="V169" i="56"/>
  <c r="S169" i="56"/>
  <c r="AB169" i="56"/>
  <c r="J169" i="56"/>
  <c r="AI169" i="56"/>
  <c r="AS169" i="56"/>
  <c r="R169" i="56"/>
  <c r="AC169" i="56"/>
  <c r="AK169" i="56"/>
  <c r="AF169" i="56"/>
  <c r="AW169" i="56"/>
  <c r="AT169" i="56"/>
  <c r="BB169" i="56"/>
  <c r="L169" i="56"/>
  <c r="T169" i="56"/>
  <c r="O169" i="56"/>
  <c r="AE169" i="56"/>
  <c r="BA169" i="56"/>
  <c r="BD169" i="56"/>
  <c r="N169" i="56"/>
  <c r="AA169" i="56"/>
  <c r="AR169" i="56"/>
  <c r="K169" i="56"/>
  <c r="AZ169" i="56"/>
  <c r="AN169" i="57"/>
  <c r="AG169" i="57"/>
  <c r="AO169" i="57"/>
  <c r="AX169" i="57"/>
  <c r="BF169" i="57"/>
  <c r="BE169" i="57"/>
  <c r="W169" i="57"/>
  <c r="P169" i="57"/>
  <c r="X169" i="57"/>
  <c r="AE169" i="57"/>
  <c r="AV169" i="57"/>
  <c r="BA169" i="57"/>
  <c r="N169" i="57"/>
  <c r="AA169" i="57"/>
  <c r="AS169" i="57"/>
  <c r="AB169" i="57"/>
  <c r="K169" i="57"/>
  <c r="AF169" i="57"/>
  <c r="AC169" i="57"/>
  <c r="AK169" i="57"/>
  <c r="AT169" i="57"/>
  <c r="BB169" i="57"/>
  <c r="AW169" i="57"/>
  <c r="O169" i="57"/>
  <c r="L169" i="57"/>
  <c r="T169" i="57"/>
  <c r="AJ169" i="57"/>
  <c r="AM169" i="57"/>
  <c r="BD169" i="57"/>
  <c r="S169" i="57"/>
  <c r="V169" i="57"/>
  <c r="AR169" i="57"/>
  <c r="J169" i="57"/>
  <c r="AI169" i="57"/>
  <c r="AZ169" i="57"/>
  <c r="R169" i="57"/>
  <c r="AB178" i="45"/>
  <c r="AA178" i="45"/>
  <c r="AG178" i="45"/>
  <c r="AO178" i="45"/>
  <c r="BE178" i="45"/>
  <c r="AZ178" i="45"/>
  <c r="J178" i="45"/>
  <c r="R178" i="45"/>
  <c r="X178" i="45"/>
  <c r="W178" i="45"/>
  <c r="AM178" i="45"/>
  <c r="AV178" i="45"/>
  <c r="L178" i="45"/>
  <c r="K178" i="45"/>
  <c r="AC178" i="45"/>
  <c r="AR178" i="45"/>
  <c r="BF178" i="45"/>
  <c r="S178" i="45"/>
  <c r="AJ178" i="45"/>
  <c r="AE178" i="45"/>
  <c r="AK178" i="45"/>
  <c r="AW178" i="45"/>
  <c r="AT178" i="45"/>
  <c r="BD178" i="45"/>
  <c r="N178" i="45"/>
  <c r="V178" i="45"/>
  <c r="O178" i="45"/>
  <c r="AN178" i="45"/>
  <c r="BA178" i="45"/>
  <c r="BB178" i="45"/>
  <c r="T178" i="45"/>
  <c r="AF178" i="45"/>
  <c r="AI178" i="45"/>
  <c r="AS178" i="45"/>
  <c r="AX178" i="45"/>
  <c r="P178" i="45"/>
  <c r="AG178" i="44"/>
  <c r="AO178" i="44"/>
  <c r="AN178" i="44"/>
  <c r="AX178" i="44"/>
  <c r="AS178" i="44"/>
  <c r="K178" i="44"/>
  <c r="J178" i="44"/>
  <c r="L178" i="44"/>
  <c r="AA178" i="44"/>
  <c r="AB178" i="44"/>
  <c r="AZ178" i="44"/>
  <c r="BE178" i="44"/>
  <c r="V178" i="44"/>
  <c r="AE178" i="44"/>
  <c r="AJ178" i="44"/>
  <c r="BD178" i="44"/>
  <c r="O178" i="44"/>
  <c r="P178" i="44"/>
  <c r="AC178" i="44"/>
  <c r="AK178" i="44"/>
  <c r="AF178" i="44"/>
  <c r="AT178" i="44"/>
  <c r="BB178" i="44"/>
  <c r="BA178" i="44"/>
  <c r="S178" i="44"/>
  <c r="R178" i="44"/>
  <c r="T178" i="44"/>
  <c r="AI178" i="44"/>
  <c r="AR178" i="44"/>
  <c r="BF178" i="44"/>
  <c r="W178" i="44"/>
  <c r="X178" i="44"/>
  <c r="AM178" i="44"/>
  <c r="AV178" i="44"/>
  <c r="AW178" i="44"/>
  <c r="N178" i="44"/>
  <c r="AJ178" i="57"/>
  <c r="AE178" i="57"/>
  <c r="AM178" i="57"/>
  <c r="AT178" i="57"/>
  <c r="BB178" i="57"/>
  <c r="AW178" i="57"/>
  <c r="O178" i="57"/>
  <c r="L178" i="57"/>
  <c r="T178" i="57"/>
  <c r="AN178" i="57"/>
  <c r="AV178" i="57"/>
  <c r="S178" i="57"/>
  <c r="V178" i="57"/>
  <c r="AF178" i="57"/>
  <c r="AK178" i="57"/>
  <c r="AZ178" i="57"/>
  <c r="AS178" i="57"/>
  <c r="J178" i="57"/>
  <c r="AB178" i="57"/>
  <c r="AA178" i="57"/>
  <c r="AI178" i="57"/>
  <c r="AO178" i="57"/>
  <c r="AX178" i="57"/>
  <c r="BF178" i="57"/>
  <c r="BE178" i="57"/>
  <c r="W178" i="57"/>
  <c r="P178" i="57"/>
  <c r="X178" i="57"/>
  <c r="AG178" i="57"/>
  <c r="BD178" i="57"/>
  <c r="BA178" i="57"/>
  <c r="N178" i="57"/>
  <c r="AC178" i="57"/>
  <c r="AR178" i="57"/>
  <c r="K178" i="57"/>
  <c r="R178" i="57"/>
  <c r="AC178" i="58"/>
  <c r="AK178" i="58"/>
  <c r="AF178" i="58"/>
  <c r="AW178" i="58"/>
  <c r="AT178" i="58"/>
  <c r="BB178" i="58"/>
  <c r="L178" i="58"/>
  <c r="T178" i="58"/>
  <c r="O178" i="58"/>
  <c r="AE178" i="58"/>
  <c r="BA178" i="58"/>
  <c r="BD178" i="58"/>
  <c r="N178" i="58"/>
  <c r="AA178" i="58"/>
  <c r="AS178" i="58"/>
  <c r="AZ178" i="58"/>
  <c r="R178" i="58"/>
  <c r="K178" i="58"/>
  <c r="AG178" i="58"/>
  <c r="AO178" i="58"/>
  <c r="AN178" i="58"/>
  <c r="BE178" i="58"/>
  <c r="AX178" i="58"/>
  <c r="BF178" i="58"/>
  <c r="P178" i="58"/>
  <c r="X178" i="58"/>
  <c r="W178" i="58"/>
  <c r="AM178" i="58"/>
  <c r="AJ178" i="58"/>
  <c r="AV178" i="58"/>
  <c r="V178" i="58"/>
  <c r="S178" i="58"/>
  <c r="AI178" i="58"/>
  <c r="AB178" i="58"/>
  <c r="AR178" i="58"/>
  <c r="J178" i="58"/>
  <c r="I179" i="24"/>
  <c r="Q179" i="24" s="1"/>
  <c r="R179" i="24" s="1"/>
  <c r="R42" i="17"/>
  <c r="S42" i="17" s="1"/>
  <c r="I178" i="32"/>
  <c r="AB177" i="57"/>
  <c r="AG177" i="57"/>
  <c r="AR177" i="57"/>
  <c r="J177" i="57"/>
  <c r="X177" i="57"/>
  <c r="AN177" i="57"/>
  <c r="AO177" i="57"/>
  <c r="AZ177" i="57"/>
  <c r="R177" i="57"/>
  <c r="AJ177" i="57"/>
  <c r="AM177" i="57"/>
  <c r="BA177" i="57"/>
  <c r="BD177" i="57"/>
  <c r="N177" i="57"/>
  <c r="O177" i="57"/>
  <c r="AE177" i="57"/>
  <c r="AW177" i="57"/>
  <c r="BB177" i="57"/>
  <c r="V177" i="57"/>
  <c r="AA177" i="57"/>
  <c r="AS177" i="57"/>
  <c r="AX177" i="57"/>
  <c r="P177" i="57"/>
  <c r="W177" i="57"/>
  <c r="AI177" i="57"/>
  <c r="BE177" i="57"/>
  <c r="BF177" i="57"/>
  <c r="K177" i="57"/>
  <c r="AC177" i="57"/>
  <c r="AT177" i="57"/>
  <c r="T177" i="57"/>
  <c r="AF177" i="57"/>
  <c r="AK177" i="57"/>
  <c r="AV177" i="57"/>
  <c r="L177" i="57"/>
  <c r="S177" i="57"/>
  <c r="AC177" i="32"/>
  <c r="AK177" i="32"/>
  <c r="AF177" i="32"/>
  <c r="AT177" i="32"/>
  <c r="BB177" i="32"/>
  <c r="AW177" i="32"/>
  <c r="O177" i="32"/>
  <c r="P177" i="32"/>
  <c r="N177" i="32"/>
  <c r="V177" i="32"/>
  <c r="AA177" i="32"/>
  <c r="AI177" i="32"/>
  <c r="AJ177" i="32"/>
  <c r="AV177" i="32"/>
  <c r="BD177" i="32"/>
  <c r="AS177" i="32"/>
  <c r="K177" i="32"/>
  <c r="L177" i="32"/>
  <c r="J177" i="32"/>
  <c r="R177" i="32"/>
  <c r="AG177" i="32"/>
  <c r="AO177" i="32"/>
  <c r="AN177" i="32"/>
  <c r="AX177" i="32"/>
  <c r="BF177" i="32"/>
  <c r="BE177" i="32"/>
  <c r="W177" i="32"/>
  <c r="X177" i="32"/>
  <c r="AE177" i="32"/>
  <c r="AB177" i="32"/>
  <c r="AZ177" i="32"/>
  <c r="BA177" i="32"/>
  <c r="T177" i="32"/>
  <c r="AM177" i="32"/>
  <c r="AR177" i="32"/>
  <c r="S177" i="32"/>
  <c r="AF177" i="53"/>
  <c r="AC177" i="53"/>
  <c r="AK177" i="53"/>
  <c r="AW177" i="53"/>
  <c r="AT177" i="53"/>
  <c r="BB177" i="53"/>
  <c r="L177" i="53"/>
  <c r="T177" i="53"/>
  <c r="O177" i="53"/>
  <c r="AB177" i="53"/>
  <c r="AA177" i="53"/>
  <c r="AE177" i="53"/>
  <c r="AM177" i="53"/>
  <c r="AS177" i="53"/>
  <c r="AR177" i="53"/>
  <c r="AV177" i="53"/>
  <c r="BD177" i="53"/>
  <c r="J177" i="53"/>
  <c r="R177" i="53"/>
  <c r="S177" i="53"/>
  <c r="AG177" i="53"/>
  <c r="BE177" i="53"/>
  <c r="BF177" i="53"/>
  <c r="X177" i="53"/>
  <c r="AJ177" i="53"/>
  <c r="AI177" i="53"/>
  <c r="BA177" i="53"/>
  <c r="AZ177" i="53"/>
  <c r="N177" i="53"/>
  <c r="K177" i="53"/>
  <c r="AN177" i="53"/>
  <c r="AO177" i="53"/>
  <c r="AX177" i="53"/>
  <c r="P177" i="53"/>
  <c r="W177" i="53"/>
  <c r="V177" i="53"/>
  <c r="M218" i="58"/>
  <c r="Z219" i="58"/>
  <c r="AQ219" i="56"/>
  <c r="AQ218" i="56" s="1"/>
  <c r="AD218" i="56"/>
  <c r="Z219" i="56"/>
  <c r="M218" i="56"/>
  <c r="AQ219" i="45"/>
  <c r="AQ218" i="45" s="1"/>
  <c r="AD218" i="45"/>
  <c r="Z219" i="45"/>
  <c r="M218" i="45"/>
  <c r="AQ219" i="44"/>
  <c r="AQ218" i="44" s="1"/>
  <c r="AD218" i="44"/>
  <c r="AD218" i="53"/>
  <c r="AQ219" i="53"/>
  <c r="AQ218" i="53" s="1"/>
  <c r="BH219" i="53"/>
  <c r="BH218" i="53" s="1"/>
  <c r="AU218" i="53"/>
  <c r="M218" i="53"/>
  <c r="Z219" i="53"/>
  <c r="R47" i="17"/>
  <c r="S47" i="17" s="1"/>
  <c r="I183" i="32"/>
  <c r="I184" i="24"/>
  <c r="Q184" i="24" s="1"/>
  <c r="R184" i="24" s="1"/>
  <c r="AC183" i="56"/>
  <c r="AF183" i="56"/>
  <c r="BB183" i="56"/>
  <c r="O183" i="56"/>
  <c r="T183" i="56"/>
  <c r="AI183" i="56"/>
  <c r="AR183" i="56"/>
  <c r="AS183" i="56"/>
  <c r="J183" i="56"/>
  <c r="AG183" i="56"/>
  <c r="AN183" i="56"/>
  <c r="BF183" i="56"/>
  <c r="W183" i="56"/>
  <c r="X183" i="56"/>
  <c r="AM183" i="56"/>
  <c r="AV183" i="56"/>
  <c r="BA183" i="56"/>
  <c r="N183" i="56"/>
  <c r="AK183" i="56"/>
  <c r="AT183" i="56"/>
  <c r="AW183" i="56"/>
  <c r="L183" i="56"/>
  <c r="AA183" i="56"/>
  <c r="AB183" i="56"/>
  <c r="AZ183" i="56"/>
  <c r="K183" i="56"/>
  <c r="R183" i="56"/>
  <c r="AO183" i="56"/>
  <c r="AX183" i="56"/>
  <c r="BE183" i="56"/>
  <c r="P183" i="56"/>
  <c r="AE183" i="56"/>
  <c r="AJ183" i="56"/>
  <c r="BD183" i="56"/>
  <c r="S183" i="56"/>
  <c r="V183" i="56"/>
  <c r="AM183" i="58"/>
  <c r="AE183" i="58"/>
  <c r="T183" i="58"/>
  <c r="AX183" i="58"/>
  <c r="V183" i="58"/>
  <c r="AZ183" i="58"/>
  <c r="AK183" i="58"/>
  <c r="AW183" i="58"/>
  <c r="J183" i="58"/>
  <c r="AV183" i="58"/>
  <c r="R183" i="58"/>
  <c r="S183" i="58"/>
  <c r="AN183" i="58"/>
  <c r="W183" i="58"/>
  <c r="K183" i="58"/>
  <c r="AC183" i="58"/>
  <c r="BB183" i="58"/>
  <c r="P183" i="58"/>
  <c r="AI183" i="58"/>
  <c r="BA183" i="58"/>
  <c r="BD183" i="58"/>
  <c r="AO183" i="58"/>
  <c r="BE183" i="58"/>
  <c r="L183" i="58"/>
  <c r="AA183" i="58"/>
  <c r="AT183" i="58"/>
  <c r="N183" i="58"/>
  <c r="AR183" i="58"/>
  <c r="AJ183" i="58"/>
  <c r="AG183" i="58"/>
  <c r="BF183" i="58"/>
  <c r="X183" i="58"/>
  <c r="AB183" i="58"/>
  <c r="AF183" i="58"/>
  <c r="O183" i="58"/>
  <c r="AS183" i="58"/>
  <c r="AG183" i="57"/>
  <c r="BE183" i="57"/>
  <c r="BF183" i="57"/>
  <c r="X183" i="57"/>
  <c r="AJ183" i="57"/>
  <c r="AM183" i="57"/>
  <c r="AV183" i="57"/>
  <c r="N183" i="57"/>
  <c r="S183" i="57"/>
  <c r="AC183" i="57"/>
  <c r="AW183" i="57"/>
  <c r="BB183" i="57"/>
  <c r="T183" i="57"/>
  <c r="AB183" i="57"/>
  <c r="AI183" i="57"/>
  <c r="AR183" i="57"/>
  <c r="J183" i="57"/>
  <c r="K183" i="57"/>
  <c r="AN183" i="57"/>
  <c r="AO183" i="57"/>
  <c r="AX183" i="57"/>
  <c r="P183" i="57"/>
  <c r="W183" i="57"/>
  <c r="AE183" i="57"/>
  <c r="BA183" i="57"/>
  <c r="BD183" i="57"/>
  <c r="V183" i="57"/>
  <c r="AF183" i="57"/>
  <c r="AK183" i="57"/>
  <c r="AT183" i="57"/>
  <c r="L183" i="57"/>
  <c r="O183" i="57"/>
  <c r="AA183" i="57"/>
  <c r="AS183" i="57"/>
  <c r="AZ183" i="57"/>
  <c r="R183" i="57"/>
  <c r="N183" i="53"/>
  <c r="BE183" i="53"/>
  <c r="AG183" i="53"/>
  <c r="BF183" i="53"/>
  <c r="R183" i="53"/>
  <c r="AF183" i="53"/>
  <c r="AV183" i="53"/>
  <c r="O183" i="53"/>
  <c r="AE183" i="53"/>
  <c r="AA183" i="53"/>
  <c r="S183" i="53"/>
  <c r="BD183" i="53"/>
  <c r="AS183" i="53"/>
  <c r="P183" i="53"/>
  <c r="AT183" i="53"/>
  <c r="AC183" i="53"/>
  <c r="BB183" i="53"/>
  <c r="K183" i="53"/>
  <c r="AO183" i="53"/>
  <c r="AB183" i="53"/>
  <c r="V183" i="53"/>
  <c r="AR183" i="53"/>
  <c r="X183" i="53"/>
  <c r="AK183" i="53"/>
  <c r="AM183" i="53"/>
  <c r="L183" i="53"/>
  <c r="J183" i="53"/>
  <c r="AX183" i="53"/>
  <c r="AI183" i="53"/>
  <c r="AN183" i="53"/>
  <c r="AZ183" i="53"/>
  <c r="W183" i="53"/>
  <c r="AJ183" i="53"/>
  <c r="BA183" i="53"/>
  <c r="T183" i="53"/>
  <c r="AW183" i="53"/>
  <c r="AI173" i="45"/>
  <c r="AO173" i="45"/>
  <c r="AN173" i="45"/>
  <c r="AZ173" i="45"/>
  <c r="BF173" i="45"/>
  <c r="BE173" i="45"/>
  <c r="W173" i="45"/>
  <c r="V173" i="45"/>
  <c r="X173" i="45"/>
  <c r="AG173" i="45"/>
  <c r="AV173" i="45"/>
  <c r="AS173" i="45"/>
  <c r="J173" i="45"/>
  <c r="AE173" i="45"/>
  <c r="AB173" i="45"/>
  <c r="AX173" i="45"/>
  <c r="S173" i="45"/>
  <c r="T173" i="45"/>
  <c r="AC173" i="45"/>
  <c r="AM173" i="45"/>
  <c r="AF173" i="45"/>
  <c r="AT173" i="45"/>
  <c r="BD173" i="45"/>
  <c r="AW173" i="45"/>
  <c r="O173" i="45"/>
  <c r="N173" i="45"/>
  <c r="P173" i="45"/>
  <c r="AA173" i="45"/>
  <c r="AJ173" i="45"/>
  <c r="BB173" i="45"/>
  <c r="K173" i="45"/>
  <c r="L173" i="45"/>
  <c r="AK173" i="45"/>
  <c r="AR173" i="45"/>
  <c r="BA173" i="45"/>
  <c r="R173" i="45"/>
  <c r="AN173" i="44"/>
  <c r="AG173" i="44"/>
  <c r="AO173" i="44"/>
  <c r="BE173" i="44"/>
  <c r="AX173" i="44"/>
  <c r="BF173" i="44"/>
  <c r="R173" i="44"/>
  <c r="X173" i="44"/>
  <c r="W173" i="44"/>
  <c r="AA173" i="44"/>
  <c r="AS173" i="44"/>
  <c r="BB173" i="44"/>
  <c r="P173" i="44"/>
  <c r="AJ173" i="44"/>
  <c r="AI173" i="44"/>
  <c r="AT173" i="44"/>
  <c r="N173" i="44"/>
  <c r="K173" i="44"/>
  <c r="AF173" i="44"/>
  <c r="AE173" i="44"/>
  <c r="AM173" i="44"/>
  <c r="AW173" i="44"/>
  <c r="AV173" i="44"/>
  <c r="BD173" i="44"/>
  <c r="L173" i="44"/>
  <c r="V173" i="44"/>
  <c r="O173" i="44"/>
  <c r="AB173" i="44"/>
  <c r="AK173" i="44"/>
  <c r="AR173" i="44"/>
  <c r="J173" i="44"/>
  <c r="S173" i="44"/>
  <c r="AC173" i="44"/>
  <c r="BA173" i="44"/>
  <c r="AZ173" i="44"/>
  <c r="T173" i="44"/>
  <c r="AI173" i="57"/>
  <c r="AO173" i="57"/>
  <c r="AN173" i="57"/>
  <c r="BE173" i="57"/>
  <c r="AX173" i="57"/>
  <c r="BF173" i="57"/>
  <c r="R173" i="57"/>
  <c r="X173" i="57"/>
  <c r="W173" i="57"/>
  <c r="AK173" i="57"/>
  <c r="AS173" i="57"/>
  <c r="BB173" i="57"/>
  <c r="P173" i="57"/>
  <c r="AA173" i="57"/>
  <c r="AJ173" i="57"/>
  <c r="AT173" i="57"/>
  <c r="N173" i="57"/>
  <c r="K173" i="57"/>
  <c r="AC173" i="57"/>
  <c r="AM173" i="57"/>
  <c r="AF173" i="57"/>
  <c r="AW173" i="57"/>
  <c r="AV173" i="57"/>
  <c r="BD173" i="57"/>
  <c r="L173" i="57"/>
  <c r="V173" i="57"/>
  <c r="O173" i="57"/>
  <c r="AE173" i="57"/>
  <c r="AB173" i="57"/>
  <c r="AR173" i="57"/>
  <c r="J173" i="57"/>
  <c r="S173" i="57"/>
  <c r="AG173" i="57"/>
  <c r="BA173" i="57"/>
  <c r="AZ173" i="57"/>
  <c r="T173" i="57"/>
  <c r="AN173" i="56"/>
  <c r="AG173" i="56"/>
  <c r="AO173" i="56"/>
  <c r="AZ173" i="56"/>
  <c r="BF173" i="56"/>
  <c r="BE173" i="56"/>
  <c r="W173" i="56"/>
  <c r="P173" i="56"/>
  <c r="X173" i="56"/>
  <c r="AC173" i="56"/>
  <c r="AV173" i="56"/>
  <c r="AS173" i="56"/>
  <c r="J173" i="56"/>
  <c r="AB173" i="56"/>
  <c r="AK173" i="56"/>
  <c r="AX173" i="56"/>
  <c r="S173" i="56"/>
  <c r="R173" i="56"/>
  <c r="AF173" i="56"/>
  <c r="AE173" i="56"/>
  <c r="AM173" i="56"/>
  <c r="AT173" i="56"/>
  <c r="BD173" i="56"/>
  <c r="AW173" i="56"/>
  <c r="O173" i="56"/>
  <c r="N173" i="56"/>
  <c r="V173" i="56"/>
  <c r="AJ173" i="56"/>
  <c r="AI173" i="56"/>
  <c r="BB173" i="56"/>
  <c r="K173" i="56"/>
  <c r="T173" i="56"/>
  <c r="AA173" i="56"/>
  <c r="AR173" i="56"/>
  <c r="BA173" i="56"/>
  <c r="L173" i="56"/>
  <c r="AQ219" i="32"/>
  <c r="AQ218" i="32" s="1"/>
  <c r="AD218" i="32"/>
  <c r="Z219" i="32"/>
  <c r="M218" i="32"/>
  <c r="I33" i="17"/>
  <c r="AJ169" i="32"/>
  <c r="N169" i="32"/>
  <c r="AW169" i="32"/>
  <c r="T169" i="32"/>
  <c r="AB169" i="32"/>
  <c r="J169" i="32"/>
  <c r="AG169" i="32"/>
  <c r="AX169" i="32"/>
  <c r="X169" i="32"/>
  <c r="BA169" i="32"/>
  <c r="V169" i="32"/>
  <c r="BE169" i="32"/>
  <c r="W169" i="32"/>
  <c r="AS169" i="32"/>
  <c r="R169" i="32"/>
  <c r="AK169" i="32"/>
  <c r="BB169" i="32"/>
  <c r="O169" i="32"/>
  <c r="AE169" i="32"/>
  <c r="AV169" i="32"/>
  <c r="S169" i="32"/>
  <c r="AT169" i="32"/>
  <c r="AA169" i="32"/>
  <c r="AR169" i="32"/>
  <c r="K169" i="32"/>
  <c r="AO169" i="32"/>
  <c r="BF169" i="32"/>
  <c r="AM169" i="32"/>
  <c r="BD169" i="32"/>
  <c r="AN169" i="32"/>
  <c r="P169" i="32"/>
  <c r="AI169" i="32"/>
  <c r="AZ169" i="32"/>
  <c r="AC169" i="32"/>
  <c r="AF169" i="32"/>
  <c r="L169" i="32"/>
  <c r="AG169" i="58"/>
  <c r="AO169" i="58"/>
  <c r="AN169" i="58"/>
  <c r="BE169" i="58"/>
  <c r="AX169" i="58"/>
  <c r="BF169" i="58"/>
  <c r="P169" i="58"/>
  <c r="X169" i="58"/>
  <c r="W169" i="58"/>
  <c r="AI169" i="58"/>
  <c r="AS169" i="58"/>
  <c r="AZ169" i="58"/>
  <c r="R169" i="58"/>
  <c r="AE169" i="58"/>
  <c r="AJ169" i="58"/>
  <c r="AV169" i="58"/>
  <c r="N169" i="58"/>
  <c r="S169" i="58"/>
  <c r="AC169" i="58"/>
  <c r="AK169" i="58"/>
  <c r="AF169" i="58"/>
  <c r="AW169" i="58"/>
  <c r="AT169" i="58"/>
  <c r="BB169" i="58"/>
  <c r="L169" i="58"/>
  <c r="T169" i="58"/>
  <c r="O169" i="58"/>
  <c r="AA169" i="58"/>
  <c r="AB169" i="58"/>
  <c r="AR169" i="58"/>
  <c r="J169" i="58"/>
  <c r="K169" i="58"/>
  <c r="AM169" i="58"/>
  <c r="BA169" i="58"/>
  <c r="BD169" i="58"/>
  <c r="V169" i="58"/>
  <c r="AN169" i="53"/>
  <c r="AG169" i="53"/>
  <c r="AO169" i="53"/>
  <c r="AX169" i="53"/>
  <c r="BF169" i="53"/>
  <c r="BE169" i="53"/>
  <c r="W169" i="53"/>
  <c r="X169" i="53"/>
  <c r="V169" i="53"/>
  <c r="AA169" i="53"/>
  <c r="AR169" i="53"/>
  <c r="AS169" i="53"/>
  <c r="L169" i="53"/>
  <c r="AJ169" i="53"/>
  <c r="AM169" i="53"/>
  <c r="BD169" i="53"/>
  <c r="S169" i="53"/>
  <c r="R169" i="53"/>
  <c r="AF169" i="53"/>
  <c r="AC169" i="53"/>
  <c r="AK169" i="53"/>
  <c r="AT169" i="53"/>
  <c r="BB169" i="53"/>
  <c r="AW169" i="53"/>
  <c r="O169" i="53"/>
  <c r="P169" i="53"/>
  <c r="N169" i="53"/>
  <c r="AB169" i="53"/>
  <c r="AI169" i="53"/>
  <c r="AZ169" i="53"/>
  <c r="K169" i="53"/>
  <c r="J169" i="53"/>
  <c r="AE169" i="53"/>
  <c r="AV169" i="53"/>
  <c r="BA169" i="53"/>
  <c r="T169" i="53"/>
  <c r="AG178" i="32"/>
  <c r="AO178" i="32"/>
  <c r="AN178" i="32"/>
  <c r="BE178" i="32"/>
  <c r="AX178" i="32"/>
  <c r="BF178" i="32"/>
  <c r="P178" i="32"/>
  <c r="X178" i="32"/>
  <c r="W178" i="32"/>
  <c r="AM178" i="32"/>
  <c r="AJ178" i="32"/>
  <c r="AV178" i="32"/>
  <c r="V178" i="32"/>
  <c r="S178" i="32"/>
  <c r="AS178" i="32"/>
  <c r="R178" i="32"/>
  <c r="AA178" i="32"/>
  <c r="AR178" i="32"/>
  <c r="K178" i="32"/>
  <c r="AC178" i="32"/>
  <c r="AK178" i="32"/>
  <c r="AF178" i="32"/>
  <c r="AW178" i="32"/>
  <c r="AT178" i="32"/>
  <c r="BB178" i="32"/>
  <c r="L178" i="32"/>
  <c r="T178" i="32"/>
  <c r="O178" i="32"/>
  <c r="AE178" i="32"/>
  <c r="BA178" i="32"/>
  <c r="BD178" i="32"/>
  <c r="N178" i="32"/>
  <c r="AI178" i="32"/>
  <c r="AZ178" i="32"/>
  <c r="AB178" i="32"/>
  <c r="J178" i="32"/>
  <c r="AN178" i="53"/>
  <c r="AG178" i="53"/>
  <c r="AO178" i="53"/>
  <c r="AX178" i="53"/>
  <c r="BF178" i="53"/>
  <c r="BE178" i="53"/>
  <c r="W178" i="53"/>
  <c r="X178" i="53"/>
  <c r="AE178" i="53"/>
  <c r="AV178" i="53"/>
  <c r="BA178" i="53"/>
  <c r="T178" i="53"/>
  <c r="AI178" i="53"/>
  <c r="K178" i="53"/>
  <c r="AA178" i="53"/>
  <c r="AS178" i="53"/>
  <c r="R178" i="53"/>
  <c r="AF178" i="53"/>
  <c r="AC178" i="53"/>
  <c r="AK178" i="53"/>
  <c r="AT178" i="53"/>
  <c r="BB178" i="53"/>
  <c r="AW178" i="53"/>
  <c r="O178" i="53"/>
  <c r="P178" i="53"/>
  <c r="AJ178" i="53"/>
  <c r="AM178" i="53"/>
  <c r="BD178" i="53"/>
  <c r="S178" i="53"/>
  <c r="N178" i="53"/>
  <c r="V178" i="53"/>
  <c r="AB178" i="53"/>
  <c r="AZ178" i="53"/>
  <c r="J178" i="53"/>
  <c r="AR178" i="53"/>
  <c r="L178" i="53"/>
  <c r="AG178" i="56"/>
  <c r="AO178" i="56"/>
  <c r="AN178" i="56"/>
  <c r="BE178" i="56"/>
  <c r="AX178" i="56"/>
  <c r="J178" i="56"/>
  <c r="R178" i="56"/>
  <c r="K178" i="56"/>
  <c r="AE178" i="56"/>
  <c r="AJ178" i="56"/>
  <c r="AV178" i="56"/>
  <c r="L178" i="56"/>
  <c r="O178" i="56"/>
  <c r="AB178" i="56"/>
  <c r="BF178" i="56"/>
  <c r="AI178" i="56"/>
  <c r="AZ178" i="56"/>
  <c r="W178" i="56"/>
  <c r="AC178" i="56"/>
  <c r="AK178" i="56"/>
  <c r="AF178" i="56"/>
  <c r="AW178" i="56"/>
  <c r="AT178" i="56"/>
  <c r="BD178" i="56"/>
  <c r="N178" i="56"/>
  <c r="V178" i="56"/>
  <c r="S178" i="56"/>
  <c r="AM178" i="56"/>
  <c r="BA178" i="56"/>
  <c r="BB178" i="56"/>
  <c r="T178" i="56"/>
  <c r="AA178" i="56"/>
  <c r="AR178" i="56"/>
  <c r="X178" i="56"/>
  <c r="AS178" i="56"/>
  <c r="P178" i="56"/>
  <c r="R41" i="17"/>
  <c r="S41" i="17" s="1"/>
  <c r="I178" i="24"/>
  <c r="Q178" i="24" s="1"/>
  <c r="R178" i="24" s="1"/>
  <c r="I177" i="32"/>
  <c r="AG177" i="58"/>
  <c r="AO177" i="58"/>
  <c r="AN177" i="58"/>
  <c r="AX177" i="58"/>
  <c r="BF177" i="58"/>
  <c r="BE177" i="58"/>
  <c r="W177" i="58"/>
  <c r="X177" i="58"/>
  <c r="AE177" i="58"/>
  <c r="AM177" i="58"/>
  <c r="AB177" i="58"/>
  <c r="AR177" i="58"/>
  <c r="AZ177" i="58"/>
  <c r="BA177" i="58"/>
  <c r="S177" i="58"/>
  <c r="T177" i="58"/>
  <c r="AK177" i="58"/>
  <c r="AT177" i="58"/>
  <c r="AW177" i="58"/>
  <c r="P177" i="58"/>
  <c r="V177" i="58"/>
  <c r="AI177" i="58"/>
  <c r="AJ177" i="58"/>
  <c r="BD177" i="58"/>
  <c r="K177" i="58"/>
  <c r="J177" i="58"/>
  <c r="AC177" i="58"/>
  <c r="AF177" i="58"/>
  <c r="BB177" i="58"/>
  <c r="O177" i="58"/>
  <c r="N177" i="58"/>
  <c r="AA177" i="58"/>
  <c r="AV177" i="58"/>
  <c r="AS177" i="58"/>
  <c r="L177" i="58"/>
  <c r="R177" i="58"/>
  <c r="AB177" i="45"/>
  <c r="AA177" i="45"/>
  <c r="AI177" i="45"/>
  <c r="AR177" i="45"/>
  <c r="AZ177" i="45"/>
  <c r="AS177" i="45"/>
  <c r="K177" i="45"/>
  <c r="J177" i="45"/>
  <c r="L177" i="45"/>
  <c r="AF177" i="45"/>
  <c r="AC177" i="45"/>
  <c r="AK177" i="45"/>
  <c r="AT177" i="45"/>
  <c r="BB177" i="45"/>
  <c r="AW177" i="45"/>
  <c r="O177" i="45"/>
  <c r="N177" i="45"/>
  <c r="P177" i="45"/>
  <c r="AJ177" i="45"/>
  <c r="AE177" i="45"/>
  <c r="AM177" i="45"/>
  <c r="AV177" i="45"/>
  <c r="BD177" i="45"/>
  <c r="BA177" i="45"/>
  <c r="S177" i="45"/>
  <c r="R177" i="45"/>
  <c r="T177" i="45"/>
  <c r="AN177" i="45"/>
  <c r="AG177" i="45"/>
  <c r="AO177" i="45"/>
  <c r="AX177" i="45"/>
  <c r="BF177" i="45"/>
  <c r="BE177" i="45"/>
  <c r="W177" i="45"/>
  <c r="V177" i="45"/>
  <c r="X177" i="45"/>
  <c r="AA177" i="44"/>
  <c r="AI177" i="44"/>
  <c r="AB177" i="44"/>
  <c r="AS177" i="44"/>
  <c r="AR177" i="44"/>
  <c r="AX177" i="44"/>
  <c r="BF177" i="44"/>
  <c r="P177" i="44"/>
  <c r="X177" i="44"/>
  <c r="W177" i="44"/>
  <c r="AG177" i="44"/>
  <c r="AO177" i="44"/>
  <c r="AN177" i="44"/>
  <c r="BE177" i="44"/>
  <c r="AZ177" i="44"/>
  <c r="J177" i="44"/>
  <c r="R177" i="44"/>
  <c r="K177" i="44"/>
  <c r="AE177" i="44"/>
  <c r="AM177" i="44"/>
  <c r="AJ177" i="44"/>
  <c r="BA177" i="44"/>
  <c r="AT177" i="44"/>
  <c r="BB177" i="44"/>
  <c r="L177" i="44"/>
  <c r="T177" i="44"/>
  <c r="O177" i="44"/>
  <c r="AC177" i="44"/>
  <c r="AK177" i="44"/>
  <c r="AF177" i="44"/>
  <c r="AW177" i="44"/>
  <c r="AV177" i="44"/>
  <c r="BD177" i="44"/>
  <c r="N177" i="44"/>
  <c r="V177" i="44"/>
  <c r="S177" i="44"/>
  <c r="AC177" i="56"/>
  <c r="AF177" i="56"/>
  <c r="BB177" i="56"/>
  <c r="AA177" i="56"/>
  <c r="AB177" i="56"/>
  <c r="AZ177" i="56"/>
  <c r="O177" i="56"/>
  <c r="T177" i="56"/>
  <c r="J177" i="56"/>
  <c r="AG177" i="56"/>
  <c r="AN177" i="56"/>
  <c r="BF177" i="56"/>
  <c r="AE177" i="56"/>
  <c r="AM177" i="56"/>
  <c r="AV177" i="56"/>
  <c r="BD177" i="56"/>
  <c r="W177" i="56"/>
  <c r="X177" i="56"/>
  <c r="L177" i="56"/>
  <c r="AK177" i="56"/>
  <c r="AT177" i="56"/>
  <c r="AW177" i="56"/>
  <c r="AI177" i="56"/>
  <c r="AR177" i="56"/>
  <c r="AS177" i="56"/>
  <c r="N177" i="56"/>
  <c r="K177" i="56"/>
  <c r="P177" i="56"/>
  <c r="AO177" i="56"/>
  <c r="AX177" i="56"/>
  <c r="BE177" i="56"/>
  <c r="AJ177" i="56"/>
  <c r="BA177" i="56"/>
  <c r="R177" i="56"/>
  <c r="S177" i="56"/>
  <c r="V177" i="56"/>
  <c r="AD218" i="58"/>
  <c r="AQ219" i="58"/>
  <c r="AQ218" i="58" s="1"/>
  <c r="BH219" i="58"/>
  <c r="BH218" i="58" s="1"/>
  <c r="AU218" i="58"/>
  <c r="BH219" i="56"/>
  <c r="BH218" i="56" s="1"/>
  <c r="AU218" i="56"/>
  <c r="AU218" i="45"/>
  <c r="BH219" i="45"/>
  <c r="BH218" i="45" s="1"/>
  <c r="BH219" i="44"/>
  <c r="BH218" i="44" s="1"/>
  <c r="AU218" i="44"/>
  <c r="M218" i="44"/>
  <c r="Z219" i="44"/>
  <c r="Y92" i="56" l="1"/>
  <c r="AQ79" i="53"/>
  <c r="BC123" i="53"/>
  <c r="N179" i="17"/>
  <c r="N178" i="17" s="1"/>
  <c r="O233" i="24"/>
  <c r="I6" i="73"/>
  <c r="Z23" i="45"/>
  <c r="BH139" i="58"/>
  <c r="Z119" i="58"/>
  <c r="Z77" i="45"/>
  <c r="AQ132" i="56"/>
  <c r="BH51" i="58"/>
  <c r="AQ162" i="53"/>
  <c r="AJ12" i="32"/>
  <c r="AX12" i="32"/>
  <c r="K12" i="24"/>
  <c r="K11" i="24" s="1"/>
  <c r="O155" i="17"/>
  <c r="BI193" i="57"/>
  <c r="Z127" i="32"/>
  <c r="BH15" i="57"/>
  <c r="BH95" i="58"/>
  <c r="AQ95" i="58"/>
  <c r="Z115" i="44"/>
  <c r="Z88" i="57"/>
  <c r="AQ88" i="45"/>
  <c r="U123" i="53"/>
  <c r="Z60" i="56"/>
  <c r="AY129" i="44"/>
  <c r="AQ126" i="44"/>
  <c r="AQ128" i="56"/>
  <c r="BH139" i="45"/>
  <c r="F24" i="66"/>
  <c r="W12" i="32"/>
  <c r="AT12" i="32"/>
  <c r="AI12" i="32"/>
  <c r="AI11" i="32" s="1"/>
  <c r="AD14" i="32"/>
  <c r="AH14" i="32"/>
  <c r="BC13" i="32"/>
  <c r="AQ207" i="58"/>
  <c r="AQ141" i="58"/>
  <c r="Z126" i="44"/>
  <c r="AU123" i="56"/>
  <c r="BH126" i="45"/>
  <c r="AP92" i="56"/>
  <c r="AQ87" i="58"/>
  <c r="AQ56" i="53"/>
  <c r="BH93" i="45"/>
  <c r="Z75" i="44"/>
  <c r="AQ133" i="56"/>
  <c r="AQ121" i="32"/>
  <c r="Z133" i="56"/>
  <c r="Z144" i="56"/>
  <c r="BI190" i="56"/>
  <c r="BJ190" i="56" s="1"/>
  <c r="AW12" i="32"/>
  <c r="BG14" i="32"/>
  <c r="BG12" i="32" s="1"/>
  <c r="AQ131" i="45"/>
  <c r="Q25" i="24"/>
  <c r="R25" i="24" s="1"/>
  <c r="S24" i="63"/>
  <c r="AD13" i="32"/>
  <c r="AC12" i="32"/>
  <c r="AG12" i="32"/>
  <c r="AG11" i="32" s="1"/>
  <c r="AH13" i="32"/>
  <c r="U13" i="32"/>
  <c r="T12" i="32"/>
  <c r="V12" i="32"/>
  <c r="V11" i="32" s="1"/>
  <c r="Y14" i="32"/>
  <c r="BA12" i="45"/>
  <c r="BC14" i="45"/>
  <c r="AI12" i="45"/>
  <c r="AL14" i="45"/>
  <c r="BD12" i="45"/>
  <c r="BG14" i="45"/>
  <c r="W12" i="45"/>
  <c r="Y14" i="45"/>
  <c r="N12" i="32"/>
  <c r="N11" i="32" s="1"/>
  <c r="Q14" i="32"/>
  <c r="BD12" i="32"/>
  <c r="BG210" i="45"/>
  <c r="BH211" i="45"/>
  <c r="BH210" i="45" s="1"/>
  <c r="AA181" i="32"/>
  <c r="BB181" i="32"/>
  <c r="AX181" i="32"/>
  <c r="AI181" i="32"/>
  <c r="AO181" i="32"/>
  <c r="W181" i="32"/>
  <c r="V181" i="32"/>
  <c r="K181" i="32"/>
  <c r="AF181" i="32"/>
  <c r="AD129" i="44"/>
  <c r="AQ131" i="44"/>
  <c r="AQ88" i="32"/>
  <c r="BI88" i="32" s="1"/>
  <c r="BJ88" i="32" s="1"/>
  <c r="AQ156" i="56"/>
  <c r="AQ93" i="45"/>
  <c r="Z82" i="58"/>
  <c r="AV12" i="32"/>
  <c r="AY14" i="32"/>
  <c r="BH14" i="32" s="1"/>
  <c r="M14" i="45"/>
  <c r="W181" i="45"/>
  <c r="AB181" i="45"/>
  <c r="AK181" i="45"/>
  <c r="AP14" i="32"/>
  <c r="AP12" i="32" s="1"/>
  <c r="AM12" i="32"/>
  <c r="AY13" i="32"/>
  <c r="AN197" i="57"/>
  <c r="AP111" i="58"/>
  <c r="Q136" i="53"/>
  <c r="AH136" i="53"/>
  <c r="O197" i="53"/>
  <c r="AP123" i="56"/>
  <c r="AQ114" i="58"/>
  <c r="Y13" i="32"/>
  <c r="AL13" i="32"/>
  <c r="AF12" i="32"/>
  <c r="AF11" i="32" s="1"/>
  <c r="U136" i="53"/>
  <c r="AU123" i="45"/>
  <c r="BH75" i="44"/>
  <c r="Z128" i="32"/>
  <c r="I11" i="45"/>
  <c r="I10" i="45" s="1"/>
  <c r="BB12" i="32"/>
  <c r="BB11" i="32" s="1"/>
  <c r="BH134" i="53"/>
  <c r="Z62" i="56"/>
  <c r="O181" i="45"/>
  <c r="J181" i="45"/>
  <c r="V181" i="45"/>
  <c r="BH156" i="56"/>
  <c r="AU13" i="32"/>
  <c r="AU12" i="32" s="1"/>
  <c r="AQ81" i="53"/>
  <c r="BH130" i="32"/>
  <c r="Z83" i="32"/>
  <c r="BH102" i="58"/>
  <c r="BH128" i="56"/>
  <c r="BH124" i="32"/>
  <c r="BI124" i="32" s="1"/>
  <c r="AQ102" i="32"/>
  <c r="BH56" i="75"/>
  <c r="Z132" i="58"/>
  <c r="AD92" i="53"/>
  <c r="Z122" i="44"/>
  <c r="Q86" i="58"/>
  <c r="AL111" i="53"/>
  <c r="BG92" i="58"/>
  <c r="AQ103" i="53"/>
  <c r="Z134" i="53"/>
  <c r="AQ137" i="45"/>
  <c r="BH116" i="57"/>
  <c r="AQ103" i="56"/>
  <c r="BH68" i="32"/>
  <c r="AQ128" i="45"/>
  <c r="Z84" i="44"/>
  <c r="Z161" i="56"/>
  <c r="K197" i="44"/>
  <c r="BH137" i="58"/>
  <c r="AQ161" i="53"/>
  <c r="Z152" i="56"/>
  <c r="BH124" i="53"/>
  <c r="AQ128" i="58"/>
  <c r="AQ158" i="57"/>
  <c r="BH125" i="44"/>
  <c r="Z144" i="75"/>
  <c r="BH83" i="57"/>
  <c r="BH94" i="58"/>
  <c r="AQ163" i="57"/>
  <c r="BH101" i="45"/>
  <c r="Z141" i="44"/>
  <c r="AH123" i="53"/>
  <c r="AQ143" i="56"/>
  <c r="U129" i="44"/>
  <c r="BH102" i="44"/>
  <c r="AL129" i="44"/>
  <c r="AQ78" i="44"/>
  <c r="AH129" i="44"/>
  <c r="BH139" i="57"/>
  <c r="BH122" i="45"/>
  <c r="BH116" i="45"/>
  <c r="Z116" i="45"/>
  <c r="Q129" i="44"/>
  <c r="BH56" i="53"/>
  <c r="Z139" i="58"/>
  <c r="BH103" i="53"/>
  <c r="Z121" i="32"/>
  <c r="Z102" i="32"/>
  <c r="AR104" i="53"/>
  <c r="AJ197" i="45"/>
  <c r="BC136" i="53"/>
  <c r="AD136" i="53"/>
  <c r="AK12" i="32"/>
  <c r="AH98" i="32"/>
  <c r="U117" i="56"/>
  <c r="AP129" i="45"/>
  <c r="BH126" i="57"/>
  <c r="Z153" i="44"/>
  <c r="BC92" i="56"/>
  <c r="Y176" i="44"/>
  <c r="BC123" i="45"/>
  <c r="AY123" i="56"/>
  <c r="AL123" i="53"/>
  <c r="BH100" i="56"/>
  <c r="BC123" i="56"/>
  <c r="AQ156" i="44"/>
  <c r="AQ113" i="44"/>
  <c r="BH96" i="56"/>
  <c r="BH134" i="57"/>
  <c r="Y123" i="53"/>
  <c r="BG123" i="45"/>
  <c r="BC86" i="44"/>
  <c r="Z84" i="53"/>
  <c r="Q86" i="32"/>
  <c r="BH125" i="56"/>
  <c r="BH68" i="45"/>
  <c r="Z116" i="56"/>
  <c r="AQ161" i="56"/>
  <c r="AQ79" i="32"/>
  <c r="BH124" i="45"/>
  <c r="AB197" i="53"/>
  <c r="AP98" i="32"/>
  <c r="Q74" i="56"/>
  <c r="BC117" i="56"/>
  <c r="Y86" i="45"/>
  <c r="AP74" i="44"/>
  <c r="AM353" i="75"/>
  <c r="BC111" i="44"/>
  <c r="U86" i="45"/>
  <c r="M117" i="56"/>
  <c r="Y80" i="58"/>
  <c r="Z103" i="57"/>
  <c r="U117" i="58"/>
  <c r="Q111" i="45"/>
  <c r="Z127" i="56"/>
  <c r="Z127" i="75"/>
  <c r="Q111" i="53"/>
  <c r="U123" i="56"/>
  <c r="AH30" i="45"/>
  <c r="BH82" i="32"/>
  <c r="BH114" i="58"/>
  <c r="Z128" i="45"/>
  <c r="AY111" i="57"/>
  <c r="AQ34" i="53"/>
  <c r="BG111" i="58"/>
  <c r="AQ81" i="45"/>
  <c r="BH96" i="45"/>
  <c r="AH111" i="32"/>
  <c r="AQ60" i="75"/>
  <c r="BH101" i="56"/>
  <c r="AQ75" i="45"/>
  <c r="AQ103" i="58"/>
  <c r="BH79" i="32"/>
  <c r="BH152" i="56"/>
  <c r="AQ163" i="53"/>
  <c r="M111" i="56"/>
  <c r="BH131" i="53"/>
  <c r="AQ95" i="44"/>
  <c r="Z83" i="53"/>
  <c r="BH60" i="56"/>
  <c r="BH83" i="45"/>
  <c r="AL123" i="45"/>
  <c r="Z141" i="58"/>
  <c r="AQ82" i="32"/>
  <c r="Z93" i="45"/>
  <c r="BI93" i="45" s="1"/>
  <c r="BH91" i="32"/>
  <c r="BH139" i="44"/>
  <c r="BI139" i="44" s="1"/>
  <c r="Z101" i="58"/>
  <c r="BH124" i="56"/>
  <c r="Z56" i="53"/>
  <c r="Z156" i="56"/>
  <c r="BH87" i="45"/>
  <c r="Z141" i="56"/>
  <c r="G7" i="73"/>
  <c r="D27" i="61"/>
  <c r="K32" i="63"/>
  <c r="K33" i="63" s="1"/>
  <c r="M232" i="24"/>
  <c r="M233" i="24" s="1"/>
  <c r="L229" i="24"/>
  <c r="F6" i="73" s="1"/>
  <c r="L155" i="17"/>
  <c r="L179" i="17"/>
  <c r="L178" i="17" s="1"/>
  <c r="K232" i="24" s="1"/>
  <c r="Q13" i="24"/>
  <c r="R13" i="24" s="1"/>
  <c r="I12" i="24"/>
  <c r="R259" i="20"/>
  <c r="S259" i="20" s="1"/>
  <c r="J1257" i="20"/>
  <c r="Q1259" i="20" s="1"/>
  <c r="BH33" i="57"/>
  <c r="BH23" i="53"/>
  <c r="BH15" i="58"/>
  <c r="BH23" i="57"/>
  <c r="AQ82" i="58"/>
  <c r="BH19" i="58"/>
  <c r="Z153" i="58"/>
  <c r="AY111" i="44"/>
  <c r="AQ144" i="58"/>
  <c r="BH152" i="45"/>
  <c r="U111" i="56"/>
  <c r="U117" i="57"/>
  <c r="AY117" i="58"/>
  <c r="BH299" i="75"/>
  <c r="Z121" i="58"/>
  <c r="Z78" i="45"/>
  <c r="AQ141" i="57"/>
  <c r="AP92" i="32"/>
  <c r="AQ23" i="45"/>
  <c r="Y30" i="45"/>
  <c r="BH93" i="56"/>
  <c r="AQ88" i="57"/>
  <c r="BH79" i="58"/>
  <c r="Z121" i="44"/>
  <c r="Z33" i="45"/>
  <c r="AQ75" i="44"/>
  <c r="Z84" i="58"/>
  <c r="BH82" i="58"/>
  <c r="AQ119" i="53"/>
  <c r="AQ124" i="56"/>
  <c r="BH31" i="45"/>
  <c r="BH143" i="56"/>
  <c r="AQ84" i="58"/>
  <c r="AP129" i="44"/>
  <c r="AL92" i="45"/>
  <c r="BH90" i="53"/>
  <c r="Z128" i="57"/>
  <c r="Z128" i="53"/>
  <c r="BI128" i="53" s="1"/>
  <c r="BJ128" i="53" s="1"/>
  <c r="BH33" i="45"/>
  <c r="Z124" i="56"/>
  <c r="M129" i="44"/>
  <c r="AQ119" i="58"/>
  <c r="Z60" i="45"/>
  <c r="BH83" i="32"/>
  <c r="BI83" i="32" s="1"/>
  <c r="BJ83" i="32" s="1"/>
  <c r="BH128" i="58"/>
  <c r="AQ120" i="32"/>
  <c r="BH126" i="44"/>
  <c r="Z128" i="56"/>
  <c r="BI128" i="56" s="1"/>
  <c r="BJ128" i="56" s="1"/>
  <c r="Z141" i="57"/>
  <c r="Z88" i="45"/>
  <c r="AQ141" i="45"/>
  <c r="AQ56" i="75"/>
  <c r="AQ83" i="45"/>
  <c r="AQ60" i="45"/>
  <c r="AQ152" i="32"/>
  <c r="AU123" i="53"/>
  <c r="AL148" i="32"/>
  <c r="AQ94" i="32"/>
  <c r="AL160" i="44"/>
  <c r="AL117" i="58"/>
  <c r="AQ91" i="56"/>
  <c r="BH15" i="44"/>
  <c r="Z268" i="75"/>
  <c r="Z141" i="75"/>
  <c r="BH152" i="32"/>
  <c r="AQ31" i="32"/>
  <c r="Z170" i="75"/>
  <c r="Z35" i="56"/>
  <c r="Z139" i="57"/>
  <c r="AQ122" i="57"/>
  <c r="AQ95" i="32"/>
  <c r="Z87" i="45"/>
  <c r="Z78" i="44"/>
  <c r="Z103" i="53"/>
  <c r="Z130" i="44"/>
  <c r="BI130" i="44" s="1"/>
  <c r="AP98" i="58"/>
  <c r="BG98" i="58"/>
  <c r="AD92" i="56"/>
  <c r="BC86" i="53"/>
  <c r="BH76" i="75"/>
  <c r="AQ125" i="56"/>
  <c r="AD98" i="58"/>
  <c r="BH78" i="56"/>
  <c r="Z60" i="75"/>
  <c r="BH275" i="75"/>
  <c r="M123" i="53"/>
  <c r="Z114" i="53"/>
  <c r="Z163" i="53"/>
  <c r="BH116" i="56"/>
  <c r="Z164" i="56"/>
  <c r="AU111" i="56"/>
  <c r="AQ32" i="57"/>
  <c r="AQ130" i="56"/>
  <c r="AL123" i="44"/>
  <c r="BH75" i="57"/>
  <c r="Z120" i="53"/>
  <c r="BH126" i="58"/>
  <c r="U92" i="58"/>
  <c r="AQ139" i="57"/>
  <c r="BH101" i="58"/>
  <c r="Z50" i="75"/>
  <c r="AQ113" i="57"/>
  <c r="BI113" i="57" s="1"/>
  <c r="BJ113" i="57" s="1"/>
  <c r="BG129" i="44"/>
  <c r="Z102" i="44"/>
  <c r="Z119" i="53"/>
  <c r="BI119" i="53" s="1"/>
  <c r="BJ119" i="53" s="1"/>
  <c r="BH119" i="58"/>
  <c r="BH78" i="44"/>
  <c r="BH141" i="56"/>
  <c r="Z131" i="44"/>
  <c r="BI131" i="44" s="1"/>
  <c r="BJ131" i="44" s="1"/>
  <c r="BG136" i="53"/>
  <c r="BC80" i="32"/>
  <c r="Q111" i="58"/>
  <c r="AQ163" i="32"/>
  <c r="Z113" i="58"/>
  <c r="Z114" i="32"/>
  <c r="BH62" i="56"/>
  <c r="Z125" i="56"/>
  <c r="AD111" i="44"/>
  <c r="Z83" i="45"/>
  <c r="Z81" i="45"/>
  <c r="Z94" i="58"/>
  <c r="BH50" i="75"/>
  <c r="AV181" i="58"/>
  <c r="W181" i="58"/>
  <c r="AZ181" i="58"/>
  <c r="AB181" i="57"/>
  <c r="AZ181" i="44"/>
  <c r="AI181" i="44"/>
  <c r="BF181" i="44"/>
  <c r="AK181" i="44"/>
  <c r="V104" i="53"/>
  <c r="AQ33" i="44"/>
  <c r="M160" i="57"/>
  <c r="Z132" i="44"/>
  <c r="BE181" i="58"/>
  <c r="AB181" i="58"/>
  <c r="S181" i="58"/>
  <c r="BB181" i="44"/>
  <c r="AG181" i="44"/>
  <c r="J181" i="44"/>
  <c r="AB181" i="44"/>
  <c r="N181" i="44"/>
  <c r="S104" i="44"/>
  <c r="AS197" i="53"/>
  <c r="AP98" i="56"/>
  <c r="AD148" i="56"/>
  <c r="AH80" i="57"/>
  <c r="AQ132" i="44"/>
  <c r="AQ129" i="44" s="1"/>
  <c r="Q74" i="44"/>
  <c r="BH23" i="32"/>
  <c r="BG80" i="58"/>
  <c r="Z34" i="58"/>
  <c r="BG123" i="53"/>
  <c r="K181" i="58"/>
  <c r="AJ181" i="58"/>
  <c r="AS181" i="58"/>
  <c r="V181" i="58"/>
  <c r="AF181" i="44"/>
  <c r="X181" i="44"/>
  <c r="Y181" i="44" s="1"/>
  <c r="BA181" i="44"/>
  <c r="K181" i="44"/>
  <c r="AR181" i="44"/>
  <c r="AU136" i="53"/>
  <c r="AU129" i="32"/>
  <c r="AQ115" i="44"/>
  <c r="M129" i="53"/>
  <c r="AD86" i="32"/>
  <c r="Q86" i="53"/>
  <c r="BC129" i="32"/>
  <c r="M117" i="44"/>
  <c r="AU86" i="57"/>
  <c r="AQ100" i="56"/>
  <c r="BH207" i="45"/>
  <c r="Q86" i="45"/>
  <c r="AY92" i="58"/>
  <c r="AH123" i="56"/>
  <c r="AD123" i="45"/>
  <c r="BH103" i="58"/>
  <c r="AQ96" i="56"/>
  <c r="M123" i="45"/>
  <c r="Z144" i="32"/>
  <c r="AP117" i="56"/>
  <c r="AG73" i="32"/>
  <c r="AQ126" i="56"/>
  <c r="BH185" i="75"/>
  <c r="AU117" i="45"/>
  <c r="BH78" i="57"/>
  <c r="BH112" i="53"/>
  <c r="Z164" i="45"/>
  <c r="BH137" i="45"/>
  <c r="AU111" i="32"/>
  <c r="AQ101" i="57"/>
  <c r="AP123" i="53"/>
  <c r="Z126" i="58"/>
  <c r="BH88" i="53"/>
  <c r="Z88" i="56"/>
  <c r="Z22" i="44"/>
  <c r="BH83" i="56"/>
  <c r="AQ94" i="45"/>
  <c r="AQ102" i="56"/>
  <c r="BH101" i="57"/>
  <c r="Z101" i="53"/>
  <c r="Z68" i="45"/>
  <c r="AQ164" i="44"/>
  <c r="AU30" i="45"/>
  <c r="AQ19" i="56"/>
  <c r="BH91" i="56"/>
  <c r="BH26" i="57"/>
  <c r="AH74" i="56"/>
  <c r="AU129" i="56"/>
  <c r="AL111" i="57"/>
  <c r="AQ78" i="45"/>
  <c r="BH161" i="57"/>
  <c r="BH153" i="57"/>
  <c r="BH88" i="57"/>
  <c r="AQ121" i="58"/>
  <c r="Z152" i="57"/>
  <c r="Z127" i="45"/>
  <c r="BH32" i="57"/>
  <c r="BH139" i="32"/>
  <c r="AQ116" i="57"/>
  <c r="BH103" i="56"/>
  <c r="BH120" i="32"/>
  <c r="BH78" i="45"/>
  <c r="BI78" i="45" s="1"/>
  <c r="BJ78" i="45" s="1"/>
  <c r="BH164" i="53"/>
  <c r="Z207" i="58"/>
  <c r="BH96" i="57"/>
  <c r="BH31" i="32"/>
  <c r="Z23" i="56"/>
  <c r="Z31" i="32"/>
  <c r="Z101" i="56"/>
  <c r="BC111" i="56"/>
  <c r="BH102" i="53"/>
  <c r="Z90" i="53"/>
  <c r="Z75" i="57"/>
  <c r="AQ83" i="57"/>
  <c r="AQ64" i="32"/>
  <c r="AQ137" i="53"/>
  <c r="Z15" i="44"/>
  <c r="BI15" i="44" s="1"/>
  <c r="BJ15" i="44" s="1"/>
  <c r="Z163" i="44"/>
  <c r="AQ78" i="57"/>
  <c r="AQ122" i="53"/>
  <c r="Z102" i="56"/>
  <c r="BH52" i="45"/>
  <c r="Z158" i="58"/>
  <c r="AQ62" i="56"/>
  <c r="AQ141" i="75"/>
  <c r="BH75" i="56"/>
  <c r="AQ170" i="75"/>
  <c r="Z64" i="53"/>
  <c r="AL129" i="56"/>
  <c r="BH102" i="57"/>
  <c r="AQ158" i="58"/>
  <c r="AQ50" i="75"/>
  <c r="Y92" i="32"/>
  <c r="BH144" i="56"/>
  <c r="AQ77" i="57"/>
  <c r="Z32" i="57"/>
  <c r="AQ156" i="58"/>
  <c r="Z100" i="57"/>
  <c r="BH300" i="75"/>
  <c r="AQ156" i="57"/>
  <c r="Z131" i="53"/>
  <c r="AQ23" i="57"/>
  <c r="AQ83" i="56"/>
  <c r="Y123" i="45"/>
  <c r="BH141" i="44"/>
  <c r="Z143" i="56"/>
  <c r="BB181" i="58"/>
  <c r="AO181" i="58"/>
  <c r="AR181" i="58"/>
  <c r="BD181" i="58"/>
  <c r="X181" i="58"/>
  <c r="AT181" i="58"/>
  <c r="AG181" i="58"/>
  <c r="AM181" i="44"/>
  <c r="BE181" i="44"/>
  <c r="L181" i="44"/>
  <c r="S181" i="44"/>
  <c r="AO181" i="44"/>
  <c r="AV181" i="44"/>
  <c r="T181" i="44"/>
  <c r="AE181" i="44"/>
  <c r="AS181" i="44"/>
  <c r="AU181" i="44" s="1"/>
  <c r="Z211" i="44"/>
  <c r="Z211" i="45"/>
  <c r="Z210" i="45" s="1"/>
  <c r="O197" i="44"/>
  <c r="AH98" i="53"/>
  <c r="AL160" i="57"/>
  <c r="AD98" i="44"/>
  <c r="U30" i="56"/>
  <c r="BG74" i="57"/>
  <c r="Q160" i="53"/>
  <c r="BH94" i="56"/>
  <c r="BH26" i="75"/>
  <c r="AH111" i="45"/>
  <c r="Z122" i="57"/>
  <c r="AD160" i="32"/>
  <c r="Z151" i="56"/>
  <c r="Z79" i="58"/>
  <c r="BI79" i="58" s="1"/>
  <c r="BJ79" i="58" s="1"/>
  <c r="AQ75" i="57"/>
  <c r="Z119" i="45"/>
  <c r="BH87" i="32"/>
  <c r="AH80" i="53"/>
  <c r="AG181" i="53"/>
  <c r="R181" i="58"/>
  <c r="AA181" i="58"/>
  <c r="BA181" i="58"/>
  <c r="O181" i="58"/>
  <c r="AC181" i="58"/>
  <c r="L181" i="58"/>
  <c r="P181" i="57"/>
  <c r="P181" i="44"/>
  <c r="AA181" i="44"/>
  <c r="AJ181" i="44"/>
  <c r="AX181" i="44"/>
  <c r="R181" i="44"/>
  <c r="AC181" i="44"/>
  <c r="AN181" i="44"/>
  <c r="BD181" i="44"/>
  <c r="BH201" i="53"/>
  <c r="BH200" i="53" s="1"/>
  <c r="AC104" i="53"/>
  <c r="Q98" i="58"/>
  <c r="AP74" i="45"/>
  <c r="BG129" i="53"/>
  <c r="BH97" i="58"/>
  <c r="BC30" i="45"/>
  <c r="Z62" i="75"/>
  <c r="Z158" i="57"/>
  <c r="BH156" i="58"/>
  <c r="Z152" i="44"/>
  <c r="BH164" i="57"/>
  <c r="AQ64" i="53"/>
  <c r="AQ162" i="58"/>
  <c r="AQ84" i="57"/>
  <c r="AQ164" i="53"/>
  <c r="Z102" i="53"/>
  <c r="AQ88" i="56"/>
  <c r="Z124" i="57"/>
  <c r="BH141" i="57"/>
  <c r="AQ127" i="45"/>
  <c r="AQ90" i="53"/>
  <c r="Z83" i="57"/>
  <c r="Z95" i="32"/>
  <c r="BI95" i="32" s="1"/>
  <c r="BJ95" i="32" s="1"/>
  <c r="AQ141" i="44"/>
  <c r="Z164" i="53"/>
  <c r="AQ161" i="57"/>
  <c r="Z81" i="56"/>
  <c r="BH23" i="56"/>
  <c r="BH163" i="57"/>
  <c r="AQ131" i="53"/>
  <c r="BI131" i="53" s="1"/>
  <c r="BJ131" i="53" s="1"/>
  <c r="AQ34" i="58"/>
  <c r="BI34" i="58" s="1"/>
  <c r="BJ34" i="58" s="1"/>
  <c r="AQ152" i="57"/>
  <c r="AQ163" i="58"/>
  <c r="BH60" i="45"/>
  <c r="AQ130" i="32"/>
  <c r="AL80" i="57"/>
  <c r="Z102" i="57"/>
  <c r="BI102" i="57" s="1"/>
  <c r="BJ102" i="57" s="1"/>
  <c r="Z102" i="58"/>
  <c r="BI102" i="58" s="1"/>
  <c r="BJ102" i="58" s="1"/>
  <c r="AQ33" i="45"/>
  <c r="AQ75" i="56"/>
  <c r="BH60" i="75"/>
  <c r="AQ103" i="45"/>
  <c r="BH81" i="56"/>
  <c r="BH79" i="45"/>
  <c r="Z112" i="32"/>
  <c r="Z81" i="32"/>
  <c r="AQ144" i="56"/>
  <c r="Z134" i="57"/>
  <c r="Z162" i="58"/>
  <c r="BI162" i="58" s="1"/>
  <c r="BJ162" i="58" s="1"/>
  <c r="Q185" i="24"/>
  <c r="R185" i="24" s="1"/>
  <c r="J167" i="24"/>
  <c r="J221" i="24" s="1"/>
  <c r="M80" i="32"/>
  <c r="BH113" i="32"/>
  <c r="AF197" i="44"/>
  <c r="W197" i="53"/>
  <c r="M98" i="57"/>
  <c r="M80" i="57"/>
  <c r="Y74" i="45"/>
  <c r="AY86" i="32"/>
  <c r="AU86" i="45"/>
  <c r="U74" i="32"/>
  <c r="BH132" i="44"/>
  <c r="N181" i="53"/>
  <c r="BA181" i="53"/>
  <c r="BH201" i="44"/>
  <c r="BH200" i="44" s="1"/>
  <c r="AR104" i="32"/>
  <c r="Q160" i="44"/>
  <c r="AQ124" i="53"/>
  <c r="AM181" i="53"/>
  <c r="BH211" i="44"/>
  <c r="BH210" i="44" s="1"/>
  <c r="AQ201" i="44"/>
  <c r="AQ200" i="44" s="1"/>
  <c r="Y273" i="75"/>
  <c r="AS104" i="32"/>
  <c r="BB104" i="53"/>
  <c r="S104" i="53"/>
  <c r="AL136" i="53"/>
  <c r="AD98" i="75"/>
  <c r="AP136" i="53"/>
  <c r="AC197" i="53"/>
  <c r="BC98" i="57"/>
  <c r="AH148" i="32"/>
  <c r="T197" i="58"/>
  <c r="AQ112" i="32"/>
  <c r="AX181" i="53"/>
  <c r="BH211" i="56"/>
  <c r="BH210" i="56" s="1"/>
  <c r="Z201" i="44"/>
  <c r="V104" i="56"/>
  <c r="BD179" i="58"/>
  <c r="BF73" i="57"/>
  <c r="AD30" i="58"/>
  <c r="AL98" i="56"/>
  <c r="Y98" i="58"/>
  <c r="AH160" i="57"/>
  <c r="AP74" i="57"/>
  <c r="U160" i="57"/>
  <c r="BG80" i="44"/>
  <c r="BG160" i="53"/>
  <c r="AU74" i="57"/>
  <c r="BC129" i="53"/>
  <c r="AQ26" i="75"/>
  <c r="AQ134" i="32"/>
  <c r="Z77" i="32"/>
  <c r="AH92" i="58"/>
  <c r="U123" i="44"/>
  <c r="Z131" i="32"/>
  <c r="BC111" i="45"/>
  <c r="AQ96" i="45"/>
  <c r="Q92" i="45"/>
  <c r="AQ134" i="45"/>
  <c r="BH88" i="44"/>
  <c r="BC80" i="57"/>
  <c r="AU160" i="56"/>
  <c r="AP86" i="57"/>
  <c r="AH86" i="32"/>
  <c r="AD80" i="53"/>
  <c r="BG129" i="56"/>
  <c r="X353" i="75"/>
  <c r="AY117" i="45"/>
  <c r="Q92" i="57"/>
  <c r="BH19" i="57"/>
  <c r="Z116" i="44"/>
  <c r="BC18" i="56"/>
  <c r="AQ120" i="58"/>
  <c r="AQ133" i="45"/>
  <c r="BH82" i="57"/>
  <c r="AL123" i="56"/>
  <c r="AQ93" i="44"/>
  <c r="AQ89" i="57"/>
  <c r="AH92" i="56"/>
  <c r="Z79" i="53"/>
  <c r="Z77" i="44"/>
  <c r="AQ133" i="53"/>
  <c r="Z161" i="58"/>
  <c r="AD18" i="53"/>
  <c r="BH106" i="57"/>
  <c r="T73" i="58"/>
  <c r="Z277" i="75"/>
  <c r="AQ54" i="53"/>
  <c r="BH19" i="32"/>
  <c r="M111" i="58"/>
  <c r="BH79" i="44"/>
  <c r="BH21" i="53"/>
  <c r="BH96" i="53"/>
  <c r="BH125" i="58"/>
  <c r="AQ119" i="57"/>
  <c r="AP111" i="57"/>
  <c r="BH120" i="53"/>
  <c r="BH97" i="44"/>
  <c r="AQ22" i="44"/>
  <c r="AQ162" i="57"/>
  <c r="Z26" i="57"/>
  <c r="AQ158" i="32"/>
  <c r="AQ161" i="58"/>
  <c r="Z152" i="45"/>
  <c r="AU111" i="53"/>
  <c r="AJ73" i="57"/>
  <c r="Z101" i="57"/>
  <c r="BH131" i="56"/>
  <c r="Q92" i="44"/>
  <c r="AQ125" i="45"/>
  <c r="Z79" i="32"/>
  <c r="AQ139" i="32"/>
  <c r="AQ34" i="45"/>
  <c r="AQ109" i="75"/>
  <c r="AQ121" i="45"/>
  <c r="AQ101" i="53"/>
  <c r="BH152" i="57"/>
  <c r="AQ134" i="53"/>
  <c r="BI134" i="53" s="1"/>
  <c r="BJ134" i="53" s="1"/>
  <c r="Z132" i="57"/>
  <c r="Z81" i="58"/>
  <c r="Z96" i="45"/>
  <c r="BH115" i="53"/>
  <c r="Z112" i="58"/>
  <c r="M86" i="32"/>
  <c r="Z162" i="57"/>
  <c r="Z103" i="58"/>
  <c r="AR73" i="56"/>
  <c r="Z156" i="58"/>
  <c r="BI156" i="58" s="1"/>
  <c r="BJ156" i="58" s="1"/>
  <c r="BH161" i="56"/>
  <c r="BH112" i="57"/>
  <c r="BH81" i="58"/>
  <c r="BH81" i="45"/>
  <c r="Z83" i="44"/>
  <c r="AQ211" i="45"/>
  <c r="AQ210" i="45" s="1"/>
  <c r="AQ299" i="75"/>
  <c r="AQ96" i="57"/>
  <c r="Z96" i="57"/>
  <c r="AQ81" i="56"/>
  <c r="AQ164" i="56"/>
  <c r="BH161" i="53"/>
  <c r="BI161" i="53" s="1"/>
  <c r="Z163" i="57"/>
  <c r="BI163" i="57" s="1"/>
  <c r="BJ163" i="57" s="1"/>
  <c r="BH77" i="57"/>
  <c r="AY111" i="53"/>
  <c r="BH144" i="58"/>
  <c r="Z94" i="45"/>
  <c r="Z149" i="32"/>
  <c r="AQ131" i="56"/>
  <c r="BC111" i="58"/>
  <c r="AQ15" i="57"/>
  <c r="AQ182" i="75"/>
  <c r="AQ103" i="57"/>
  <c r="BH207" i="58"/>
  <c r="BI207" i="58" s="1"/>
  <c r="BJ207" i="58" s="1"/>
  <c r="Z299" i="75"/>
  <c r="Z153" i="57"/>
  <c r="AQ134" i="57"/>
  <c r="BH141" i="45"/>
  <c r="BH88" i="56"/>
  <c r="BH124" i="57"/>
  <c r="Z23" i="57"/>
  <c r="AQ23" i="56"/>
  <c r="AQ94" i="58"/>
  <c r="BI94" i="58" s="1"/>
  <c r="BJ94" i="58" s="1"/>
  <c r="Z141" i="45"/>
  <c r="Z77" i="57"/>
  <c r="Z95" i="44"/>
  <c r="AY111" i="56"/>
  <c r="AQ102" i="53"/>
  <c r="BI102" i="53" s="1"/>
  <c r="BJ102" i="53" s="1"/>
  <c r="Z101" i="45"/>
  <c r="AQ101" i="45"/>
  <c r="BH95" i="44"/>
  <c r="AQ153" i="57"/>
  <c r="BH64" i="53"/>
  <c r="BH137" i="53"/>
  <c r="AQ68" i="45"/>
  <c r="BI68" i="45" s="1"/>
  <c r="BJ68" i="45" s="1"/>
  <c r="Z122" i="53"/>
  <c r="BH163" i="53"/>
  <c r="BI163" i="53" s="1"/>
  <c r="BJ163" i="53" s="1"/>
  <c r="BH91" i="44"/>
  <c r="BG111" i="32"/>
  <c r="AQ91" i="44"/>
  <c r="BH77" i="32"/>
  <c r="AQ60" i="56"/>
  <c r="AQ124" i="57"/>
  <c r="AY92" i="53"/>
  <c r="BH33" i="58"/>
  <c r="Z75" i="56"/>
  <c r="AQ33" i="58"/>
  <c r="AQ113" i="58"/>
  <c r="BH120" i="45"/>
  <c r="AL123" i="32"/>
  <c r="AQ114" i="53"/>
  <c r="Z22" i="45"/>
  <c r="BH164" i="56"/>
  <c r="AQ15" i="58"/>
  <c r="BH113" i="58"/>
  <c r="AP123" i="45"/>
  <c r="AT104" i="45"/>
  <c r="BB104" i="45"/>
  <c r="AW104" i="45"/>
  <c r="AH129" i="56"/>
  <c r="F20" i="63"/>
  <c r="Z143" i="58"/>
  <c r="Z26" i="75"/>
  <c r="AH86" i="53"/>
  <c r="Z82" i="57"/>
  <c r="AY80" i="56"/>
  <c r="BE337" i="75"/>
  <c r="AD210" i="45"/>
  <c r="AQ201" i="53"/>
  <c r="AQ200" i="53" s="1"/>
  <c r="Z201" i="53"/>
  <c r="AN197" i="45"/>
  <c r="AY111" i="58"/>
  <c r="BH115" i="56"/>
  <c r="AH123" i="45"/>
  <c r="Q98" i="53"/>
  <c r="K197" i="32"/>
  <c r="AQ275" i="75"/>
  <c r="BH127" i="45"/>
  <c r="K337" i="75"/>
  <c r="AI337" i="75"/>
  <c r="AW337" i="75"/>
  <c r="L337" i="75"/>
  <c r="V337" i="75"/>
  <c r="AN337" i="75"/>
  <c r="AA337" i="75"/>
  <c r="AK337" i="75"/>
  <c r="BA337" i="75"/>
  <c r="N337" i="75"/>
  <c r="X337" i="75"/>
  <c r="BB337" i="75"/>
  <c r="AG337" i="75"/>
  <c r="BD337" i="75"/>
  <c r="AT337" i="75"/>
  <c r="W337" i="75"/>
  <c r="AR337" i="75"/>
  <c r="S337" i="75"/>
  <c r="AB337" i="75"/>
  <c r="AX337" i="75"/>
  <c r="T337" i="75"/>
  <c r="AS337" i="75"/>
  <c r="AV337" i="75"/>
  <c r="R337" i="75"/>
  <c r="AO337" i="75"/>
  <c r="O337" i="75"/>
  <c r="P337" i="75"/>
  <c r="AM337" i="75"/>
  <c r="AJ337" i="75"/>
  <c r="J337" i="75"/>
  <c r="BF337" i="75"/>
  <c r="AF337" i="75"/>
  <c r="AC104" i="58"/>
  <c r="AP92" i="58"/>
  <c r="BC117" i="53"/>
  <c r="AE337" i="75"/>
  <c r="J104" i="53"/>
  <c r="AY136" i="53"/>
  <c r="AL160" i="58"/>
  <c r="BG160" i="58"/>
  <c r="AY74" i="45"/>
  <c r="AP129" i="53"/>
  <c r="BH115" i="57"/>
  <c r="AL86" i="45"/>
  <c r="Q111" i="56"/>
  <c r="M129" i="56"/>
  <c r="U18" i="58"/>
  <c r="Z138" i="57"/>
  <c r="AQ158" i="44"/>
  <c r="BC74" i="32"/>
  <c r="BD73" i="32"/>
  <c r="AP176" i="44"/>
  <c r="Y111" i="58"/>
  <c r="AQ96" i="44"/>
  <c r="M123" i="58"/>
  <c r="BH116" i="44"/>
  <c r="Z68" i="32"/>
  <c r="BH34" i="32"/>
  <c r="AQ81" i="58"/>
  <c r="AQ207" i="56"/>
  <c r="BH19" i="56"/>
  <c r="BH100" i="57"/>
  <c r="Z79" i="45"/>
  <c r="BH152" i="53"/>
  <c r="BH122" i="57"/>
  <c r="Z139" i="56"/>
  <c r="Z137" i="53"/>
  <c r="AX104" i="56"/>
  <c r="M98" i="53"/>
  <c r="BA42" i="53"/>
  <c r="U74" i="45"/>
  <c r="Q74" i="57"/>
  <c r="U30" i="45"/>
  <c r="AP30" i="58"/>
  <c r="BH120" i="44"/>
  <c r="AH86" i="45"/>
  <c r="AQ91" i="53"/>
  <c r="AP86" i="53"/>
  <c r="U176" i="44"/>
  <c r="Z22" i="58"/>
  <c r="BG86" i="44"/>
  <c r="BC129" i="56"/>
  <c r="BH255" i="75"/>
  <c r="AQ272" i="75"/>
  <c r="AQ101" i="56"/>
  <c r="BH109" i="53"/>
  <c r="BH114" i="32"/>
  <c r="Z109" i="75"/>
  <c r="BI109" i="75" s="1"/>
  <c r="BJ109" i="75" s="1"/>
  <c r="AQ52" i="45"/>
  <c r="Z134" i="45"/>
  <c r="Z78" i="57"/>
  <c r="BH149" i="32"/>
  <c r="BG18" i="32"/>
  <c r="AQ85" i="32"/>
  <c r="BH141" i="75"/>
  <c r="BH113" i="56"/>
  <c r="BH102" i="56"/>
  <c r="BI102" i="56" s="1"/>
  <c r="BJ102" i="56" s="1"/>
  <c r="BH83" i="53"/>
  <c r="BI83" i="53" s="1"/>
  <c r="BJ83" i="53" s="1"/>
  <c r="X104" i="45"/>
  <c r="AO104" i="56"/>
  <c r="M136" i="53"/>
  <c r="BC74" i="56"/>
  <c r="Y74" i="57"/>
  <c r="BH94" i="32"/>
  <c r="Q123" i="57"/>
  <c r="N181" i="58"/>
  <c r="AI181" i="58"/>
  <c r="J181" i="58"/>
  <c r="AK181" i="58"/>
  <c r="AN181" i="58"/>
  <c r="AF181" i="58"/>
  <c r="AH181" i="58" s="1"/>
  <c r="AX181" i="58"/>
  <c r="P181" i="58"/>
  <c r="X181" i="45"/>
  <c r="Y181" i="45" s="1"/>
  <c r="BD181" i="45"/>
  <c r="AF181" i="45"/>
  <c r="AW181" i="45"/>
  <c r="AK104" i="44"/>
  <c r="BF104" i="32"/>
  <c r="Y148" i="56"/>
  <c r="AH98" i="57"/>
  <c r="X104" i="56"/>
  <c r="BC74" i="45"/>
  <c r="AY74" i="56"/>
  <c r="AP74" i="56"/>
  <c r="AH74" i="53"/>
  <c r="M74" i="32"/>
  <c r="AH74" i="57"/>
  <c r="AL74" i="57"/>
  <c r="AY74" i="57"/>
  <c r="U98" i="32"/>
  <c r="AA181" i="45"/>
  <c r="K181" i="45"/>
  <c r="AE181" i="45"/>
  <c r="S181" i="45"/>
  <c r="AM181" i="45"/>
  <c r="AU148" i="56"/>
  <c r="BG160" i="57"/>
  <c r="AD74" i="45"/>
  <c r="AP80" i="53"/>
  <c r="BA73" i="58"/>
  <c r="AH80" i="56"/>
  <c r="Q80" i="57"/>
  <c r="AD117" i="32"/>
  <c r="AD74" i="57"/>
  <c r="Q30" i="56"/>
  <c r="BC160" i="57"/>
  <c r="M98" i="75"/>
  <c r="AH98" i="56"/>
  <c r="AY160" i="57"/>
  <c r="BG98" i="44"/>
  <c r="AL98" i="44"/>
  <c r="M98" i="32"/>
  <c r="BG98" i="32"/>
  <c r="AL129" i="45"/>
  <c r="Q98" i="44"/>
  <c r="AD98" i="32"/>
  <c r="AP98" i="57"/>
  <c r="AU74" i="45"/>
  <c r="U74" i="57"/>
  <c r="Y74" i="58"/>
  <c r="AL30" i="45"/>
  <c r="AP129" i="32"/>
  <c r="U129" i="57"/>
  <c r="AQ143" i="75"/>
  <c r="Y123" i="57"/>
  <c r="BH96" i="32"/>
  <c r="AH117" i="58"/>
  <c r="Z79" i="56"/>
  <c r="BI195" i="44"/>
  <c r="BJ195" i="44" s="1"/>
  <c r="M92" i="58"/>
  <c r="U98" i="53"/>
  <c r="Y117" i="58"/>
  <c r="AY123" i="44"/>
  <c r="Z100" i="32"/>
  <c r="AJ73" i="32"/>
  <c r="AQ63" i="58"/>
  <c r="Z101" i="75"/>
  <c r="BH112" i="58"/>
  <c r="M74" i="57"/>
  <c r="M92" i="56"/>
  <c r="U160" i="53"/>
  <c r="AQ258" i="75"/>
  <c r="M117" i="57"/>
  <c r="AP92" i="57"/>
  <c r="AD80" i="58"/>
  <c r="AY92" i="57"/>
  <c r="Z132" i="32"/>
  <c r="AL176" i="44"/>
  <c r="Z78" i="53"/>
  <c r="M80" i="53"/>
  <c r="Z82" i="45"/>
  <c r="BH151" i="56"/>
  <c r="BC117" i="45"/>
  <c r="AQ82" i="57"/>
  <c r="AQ118" i="45"/>
  <c r="BH153" i="58"/>
  <c r="M86" i="44"/>
  <c r="BH20" i="75"/>
  <c r="AL160" i="56"/>
  <c r="AI73" i="44"/>
  <c r="Y123" i="56"/>
  <c r="Z188" i="75"/>
  <c r="BH100" i="44"/>
  <c r="Z124" i="44"/>
  <c r="BH100" i="53"/>
  <c r="BG117" i="45"/>
  <c r="BC123" i="44"/>
  <c r="AE73" i="44"/>
  <c r="AD111" i="53"/>
  <c r="Q123" i="56"/>
  <c r="AQ84" i="44"/>
  <c r="BH162" i="57"/>
  <c r="BH84" i="44"/>
  <c r="AQ34" i="32"/>
  <c r="BG117" i="57"/>
  <c r="BH89" i="45"/>
  <c r="Z159" i="58"/>
  <c r="Y160" i="56"/>
  <c r="AQ89" i="44"/>
  <c r="AQ134" i="58"/>
  <c r="BH109" i="44"/>
  <c r="M111" i="57"/>
  <c r="BH120" i="58"/>
  <c r="AL92" i="57"/>
  <c r="Z153" i="45"/>
  <c r="AQ115" i="53"/>
  <c r="BH94" i="44"/>
  <c r="AQ120" i="53"/>
  <c r="AQ62" i="75"/>
  <c r="BH63" i="58"/>
  <c r="Z207" i="56"/>
  <c r="Z152" i="53"/>
  <c r="U111" i="53"/>
  <c r="Z152" i="32"/>
  <c r="AL117" i="45"/>
  <c r="BH127" i="56"/>
  <c r="BC111" i="32"/>
  <c r="AQ151" i="56"/>
  <c r="BH128" i="57"/>
  <c r="BH75" i="45"/>
  <c r="Y111" i="57"/>
  <c r="AQ100" i="57"/>
  <c r="Z124" i="53"/>
  <c r="BI124" i="53" s="1"/>
  <c r="AQ152" i="53"/>
  <c r="Z114" i="57"/>
  <c r="Z125" i="45"/>
  <c r="AH111" i="58"/>
  <c r="BH134" i="45"/>
  <c r="BG160" i="44"/>
  <c r="BH158" i="57"/>
  <c r="Z144" i="58"/>
  <c r="BI144" i="58" s="1"/>
  <c r="AQ120" i="45"/>
  <c r="AQ128" i="57"/>
  <c r="Z22" i="53"/>
  <c r="Z137" i="45"/>
  <c r="AQ152" i="44"/>
  <c r="Z103" i="56"/>
  <c r="Z34" i="53"/>
  <c r="BH152" i="44"/>
  <c r="AQ77" i="56"/>
  <c r="AQ116" i="56"/>
  <c r="Z82" i="44"/>
  <c r="AP111" i="53"/>
  <c r="Z75" i="45"/>
  <c r="AQ26" i="57"/>
  <c r="Z15" i="57"/>
  <c r="BI15" i="57" s="1"/>
  <c r="BJ15" i="57" s="1"/>
  <c r="AY160" i="44"/>
  <c r="Z89" i="32"/>
  <c r="BH125" i="32"/>
  <c r="BH163" i="44"/>
  <c r="BH207" i="56"/>
  <c r="BG92" i="45"/>
  <c r="AU111" i="57"/>
  <c r="BH112" i="32"/>
  <c r="Z275" i="75"/>
  <c r="BI275" i="75" s="1"/>
  <c r="BJ275" i="75" s="1"/>
  <c r="Z130" i="32"/>
  <c r="Y92" i="44"/>
  <c r="Z120" i="45"/>
  <c r="AQ97" i="32"/>
  <c r="AQ152" i="56"/>
  <c r="Z96" i="56"/>
  <c r="BH125" i="45"/>
  <c r="BH161" i="32"/>
  <c r="AY30" i="45"/>
  <c r="AQ132" i="57"/>
  <c r="AH111" i="57"/>
  <c r="BH103" i="57"/>
  <c r="Z164" i="32"/>
  <c r="AQ118" i="53"/>
  <c r="Z369" i="75"/>
  <c r="Z368" i="75" s="1"/>
  <c r="AH160" i="53"/>
  <c r="Q129" i="45"/>
  <c r="AQ151" i="75"/>
  <c r="BH23" i="44"/>
  <c r="AY86" i="57"/>
  <c r="AP18" i="58"/>
  <c r="U111" i="57"/>
  <c r="BC254" i="75"/>
  <c r="AQ91" i="58"/>
  <c r="AL123" i="57"/>
  <c r="AP92" i="45"/>
  <c r="AB73" i="32"/>
  <c r="Q80" i="53"/>
  <c r="AU123" i="57"/>
  <c r="AP80" i="32"/>
  <c r="BH78" i="53"/>
  <c r="Z115" i="56"/>
  <c r="BG18" i="53"/>
  <c r="BC123" i="58"/>
  <c r="Z93" i="44"/>
  <c r="AU80" i="56"/>
  <c r="BH182" i="75"/>
  <c r="AP117" i="57"/>
  <c r="BH124" i="44"/>
  <c r="AQ125" i="57"/>
  <c r="BC117" i="58"/>
  <c r="BH114" i="53"/>
  <c r="AY92" i="32"/>
  <c r="Z164" i="57"/>
  <c r="Z17" i="56"/>
  <c r="BI187" i="53"/>
  <c r="BJ187" i="53" s="1"/>
  <c r="Z96" i="44"/>
  <c r="Z72" i="45"/>
  <c r="Z91" i="56"/>
  <c r="AD123" i="32"/>
  <c r="BH161" i="45"/>
  <c r="Z300" i="75"/>
  <c r="Z103" i="44"/>
  <c r="AD123" i="56"/>
  <c r="AZ73" i="58"/>
  <c r="Z196" i="75"/>
  <c r="AD18" i="58"/>
  <c r="AQ19" i="32"/>
  <c r="Q111" i="44"/>
  <c r="AQ100" i="32"/>
  <c r="M86" i="56"/>
  <c r="Z125" i="44"/>
  <c r="BI125" i="44" s="1"/>
  <c r="BJ125" i="44" s="1"/>
  <c r="BH87" i="56"/>
  <c r="AP111" i="32"/>
  <c r="BH144" i="75"/>
  <c r="BH114" i="57"/>
  <c r="Z95" i="58"/>
  <c r="BI95" i="58" s="1"/>
  <c r="BJ95" i="58" s="1"/>
  <c r="BH22" i="53"/>
  <c r="AY117" i="44"/>
  <c r="BH153" i="53"/>
  <c r="AQ207" i="45"/>
  <c r="BG80" i="53"/>
  <c r="AQ93" i="32"/>
  <c r="BH132" i="57"/>
  <c r="Z52" i="45"/>
  <c r="Z85" i="32"/>
  <c r="Z112" i="53"/>
  <c r="Z82" i="32"/>
  <c r="BI82" i="32" s="1"/>
  <c r="BJ82" i="32" s="1"/>
  <c r="AD111" i="32"/>
  <c r="BH93" i="53"/>
  <c r="Z63" i="58"/>
  <c r="Z131" i="56"/>
  <c r="Z112" i="57"/>
  <c r="Z115" i="53"/>
  <c r="Z77" i="56"/>
  <c r="BH133" i="53"/>
  <c r="BH164" i="32"/>
  <c r="BH134" i="32"/>
  <c r="BA73" i="32"/>
  <c r="AL80" i="32"/>
  <c r="AP117" i="44"/>
  <c r="AQ120" i="57"/>
  <c r="BG123" i="56"/>
  <c r="Z75" i="53"/>
  <c r="AQ113" i="53"/>
  <c r="AP111" i="44"/>
  <c r="AQ112" i="57"/>
  <c r="Z116" i="57"/>
  <c r="AO197" i="56"/>
  <c r="M368" i="75"/>
  <c r="M353" i="75" s="1"/>
  <c r="AQ369" i="75"/>
  <c r="AQ368" i="75" s="1"/>
  <c r="U98" i="56"/>
  <c r="AS73" i="45"/>
  <c r="Y80" i="53"/>
  <c r="M98" i="58"/>
  <c r="AW73" i="56"/>
  <c r="M148" i="57"/>
  <c r="O73" i="45"/>
  <c r="AP123" i="57"/>
  <c r="AD74" i="32"/>
  <c r="Q86" i="57"/>
  <c r="AU111" i="45"/>
  <c r="AQ115" i="32"/>
  <c r="AU123" i="32"/>
  <c r="U111" i="32"/>
  <c r="BH54" i="53"/>
  <c r="AQ31" i="45"/>
  <c r="AC181" i="53"/>
  <c r="AI181" i="53"/>
  <c r="J181" i="57"/>
  <c r="AQ211" i="44"/>
  <c r="AQ210" i="44" s="1"/>
  <c r="X197" i="44"/>
  <c r="X104" i="32"/>
  <c r="AF104" i="45"/>
  <c r="AV104" i="53"/>
  <c r="N104" i="56"/>
  <c r="Y136" i="53"/>
  <c r="Y98" i="56"/>
  <c r="AP98" i="75"/>
  <c r="BG148" i="56"/>
  <c r="Q98" i="57"/>
  <c r="AH98" i="75"/>
  <c r="U98" i="44"/>
  <c r="Q160" i="57"/>
  <c r="AP98" i="53"/>
  <c r="AL30" i="32"/>
  <c r="AU98" i="57"/>
  <c r="AD160" i="58"/>
  <c r="AU98" i="58"/>
  <c r="AD160" i="75"/>
  <c r="AP98" i="44"/>
  <c r="AP176" i="57"/>
  <c r="Y98" i="57"/>
  <c r="Y160" i="57"/>
  <c r="Q80" i="32"/>
  <c r="AH74" i="45"/>
  <c r="AL98" i="32"/>
  <c r="BG129" i="45"/>
  <c r="BC129" i="45"/>
  <c r="U129" i="56"/>
  <c r="Q80" i="56"/>
  <c r="AL117" i="32"/>
  <c r="AH18" i="32"/>
  <c r="BF73" i="58"/>
  <c r="AU123" i="58"/>
  <c r="AY129" i="53"/>
  <c r="Z85" i="58"/>
  <c r="AV73" i="57"/>
  <c r="M111" i="45"/>
  <c r="AU160" i="44"/>
  <c r="BC86" i="56"/>
  <c r="Z89" i="58"/>
  <c r="BH313" i="75"/>
  <c r="Z127" i="58"/>
  <c r="AH86" i="44"/>
  <c r="AQ78" i="53"/>
  <c r="AQ164" i="32"/>
  <c r="AQ207" i="57"/>
  <c r="BH93" i="57"/>
  <c r="BG86" i="58"/>
  <c r="AY18" i="53"/>
  <c r="U86" i="57"/>
  <c r="BH115" i="32"/>
  <c r="BI194" i="53"/>
  <c r="BJ194" i="53" s="1"/>
  <c r="Z89" i="57"/>
  <c r="AD117" i="45"/>
  <c r="BH77" i="56"/>
  <c r="Q123" i="53"/>
  <c r="Z141" i="32"/>
  <c r="AQ164" i="57"/>
  <c r="AQ163" i="44"/>
  <c r="AQ119" i="45"/>
  <c r="BC111" i="53"/>
  <c r="AQ56" i="32"/>
  <c r="Z128" i="44"/>
  <c r="Z182" i="75"/>
  <c r="BH190" i="75"/>
  <c r="Q123" i="44"/>
  <c r="BH272" i="75"/>
  <c r="AQ118" i="44"/>
  <c r="AL86" i="32"/>
  <c r="AQ300" i="75"/>
  <c r="Z119" i="75"/>
  <c r="Z137" i="58"/>
  <c r="Z96" i="32"/>
  <c r="AQ84" i="53"/>
  <c r="BH100" i="45"/>
  <c r="BH113" i="53"/>
  <c r="AQ93" i="57"/>
  <c r="AZ73" i="56"/>
  <c r="M117" i="45"/>
  <c r="AQ97" i="44"/>
  <c r="P73" i="57"/>
  <c r="BH97" i="32"/>
  <c r="BH119" i="45"/>
  <c r="AQ149" i="32"/>
  <c r="BH101" i="53"/>
  <c r="AQ77" i="32"/>
  <c r="BI77" i="32" s="1"/>
  <c r="BJ77" i="32" s="1"/>
  <c r="BH164" i="44"/>
  <c r="BG92" i="32"/>
  <c r="BH122" i="53"/>
  <c r="AQ22" i="53"/>
  <c r="U117" i="53"/>
  <c r="Z91" i="44"/>
  <c r="Z19" i="56"/>
  <c r="AQ79" i="45"/>
  <c r="BI79" i="45" s="1"/>
  <c r="BJ79" i="45" s="1"/>
  <c r="AY111" i="32"/>
  <c r="AP117" i="53"/>
  <c r="AR104" i="45"/>
  <c r="AX104" i="44"/>
  <c r="AQ114" i="57"/>
  <c r="AY98" i="57"/>
  <c r="AH160" i="58"/>
  <c r="AL98" i="53"/>
  <c r="AL98" i="57"/>
  <c r="P104" i="56"/>
  <c r="J73" i="32"/>
  <c r="AD74" i="56"/>
  <c r="AF73" i="32"/>
  <c r="AQ122" i="32"/>
  <c r="Q111" i="57"/>
  <c r="O73" i="32"/>
  <c r="AQ22" i="58"/>
  <c r="BG117" i="58"/>
  <c r="AQ126" i="58"/>
  <c r="AP123" i="58"/>
  <c r="U80" i="53"/>
  <c r="U92" i="44"/>
  <c r="BG18" i="56"/>
  <c r="AD92" i="32"/>
  <c r="AH92" i="32"/>
  <c r="AQ114" i="32"/>
  <c r="AQ96" i="32"/>
  <c r="AB181" i="53"/>
  <c r="V181" i="53"/>
  <c r="S181" i="57"/>
  <c r="R104" i="53"/>
  <c r="BF104" i="58"/>
  <c r="BB104" i="44"/>
  <c r="AN104" i="44"/>
  <c r="AN104" i="58"/>
  <c r="BD104" i="44"/>
  <c r="BB104" i="57"/>
  <c r="O104" i="45"/>
  <c r="BD104" i="45"/>
  <c r="U98" i="75"/>
  <c r="AP148" i="56"/>
  <c r="AU98" i="53"/>
  <c r="BG98" i="57"/>
  <c r="AP160" i="57"/>
  <c r="M148" i="56"/>
  <c r="M74" i="45"/>
  <c r="Q74" i="45"/>
  <c r="AL74" i="45"/>
  <c r="BG74" i="45"/>
  <c r="Q80" i="45"/>
  <c r="BH263" i="75"/>
  <c r="Z151" i="75"/>
  <c r="U80" i="32"/>
  <c r="Y129" i="45"/>
  <c r="Y80" i="32"/>
  <c r="BH163" i="58"/>
  <c r="AH129" i="45"/>
  <c r="AP30" i="32"/>
  <c r="AH86" i="57"/>
  <c r="AU129" i="45"/>
  <c r="M80" i="58"/>
  <c r="AY86" i="45"/>
  <c r="BC123" i="57"/>
  <c r="AD160" i="53"/>
  <c r="AY267" i="75"/>
  <c r="AW73" i="53"/>
  <c r="BC80" i="58"/>
  <c r="BG86" i="56"/>
  <c r="M117" i="53"/>
  <c r="AY111" i="75"/>
  <c r="BB73" i="44"/>
  <c r="AL111" i="45"/>
  <c r="AP111" i="56"/>
  <c r="Z193" i="75"/>
  <c r="BG92" i="57"/>
  <c r="AN73" i="32"/>
  <c r="BI195" i="58"/>
  <c r="BJ195" i="58" s="1"/>
  <c r="Z87" i="32"/>
  <c r="AD18" i="56"/>
  <c r="BH32" i="56"/>
  <c r="AQ124" i="44"/>
  <c r="Z97" i="58"/>
  <c r="Y18" i="53"/>
  <c r="AQ96" i="53"/>
  <c r="Z163" i="32"/>
  <c r="AQ125" i="58"/>
  <c r="BH134" i="58"/>
  <c r="AQ97" i="53"/>
  <c r="AQ150" i="45"/>
  <c r="AY123" i="45"/>
  <c r="Z158" i="32"/>
  <c r="AQ287" i="75"/>
  <c r="U111" i="58"/>
  <c r="AP129" i="56"/>
  <c r="AL80" i="53"/>
  <c r="BH149" i="56"/>
  <c r="BA73" i="57"/>
  <c r="AQ271" i="75"/>
  <c r="Z70" i="75"/>
  <c r="Y111" i="53"/>
  <c r="AQ141" i="32"/>
  <c r="BH141" i="32"/>
  <c r="AQ59" i="53"/>
  <c r="Z116" i="53"/>
  <c r="Z34" i="45"/>
  <c r="BG30" i="57"/>
  <c r="AW73" i="32"/>
  <c r="AQ82" i="44"/>
  <c r="Z15" i="58"/>
  <c r="BI15" i="58" s="1"/>
  <c r="BJ15" i="58" s="1"/>
  <c r="BH84" i="53"/>
  <c r="BG117" i="44"/>
  <c r="BH165" i="75"/>
  <c r="Y117" i="45"/>
  <c r="AQ190" i="75"/>
  <c r="Q117" i="58"/>
  <c r="BH196" i="75"/>
  <c r="BH101" i="75"/>
  <c r="BH163" i="32"/>
  <c r="BH91" i="58"/>
  <c r="AQ103" i="44"/>
  <c r="AQ196" i="75"/>
  <c r="AQ153" i="45"/>
  <c r="AD117" i="44"/>
  <c r="BC117" i="57"/>
  <c r="BH87" i="44"/>
  <c r="AQ121" i="44"/>
  <c r="Z128" i="58"/>
  <c r="AD111" i="56"/>
  <c r="Z211" i="56"/>
  <c r="AQ112" i="53"/>
  <c r="Z64" i="32"/>
  <c r="Q123" i="45"/>
  <c r="BH62" i="75"/>
  <c r="AD117" i="58"/>
  <c r="AQ87" i="56"/>
  <c r="Z118" i="57"/>
  <c r="M92" i="32"/>
  <c r="BH94" i="45"/>
  <c r="T104" i="58"/>
  <c r="AN104" i="45"/>
  <c r="K104" i="44"/>
  <c r="AU86" i="32"/>
  <c r="BC74" i="53"/>
  <c r="Z50" i="53"/>
  <c r="AH92" i="44"/>
  <c r="O104" i="44"/>
  <c r="R104" i="44"/>
  <c r="BC136" i="44"/>
  <c r="AS104" i="45"/>
  <c r="AH129" i="57"/>
  <c r="M92" i="53"/>
  <c r="Y18" i="56"/>
  <c r="AQ277" i="75"/>
  <c r="U86" i="32"/>
  <c r="BC92" i="45"/>
  <c r="U267" i="75"/>
  <c r="Y123" i="58"/>
  <c r="AQ34" i="44"/>
  <c r="BH81" i="44"/>
  <c r="BH89" i="56"/>
  <c r="AD117" i="57"/>
  <c r="Z178" i="75"/>
  <c r="BH89" i="44"/>
  <c r="BH133" i="45"/>
  <c r="BH90" i="58"/>
  <c r="Q98" i="56"/>
  <c r="AY86" i="56"/>
  <c r="Q129" i="56"/>
  <c r="U74" i="44"/>
  <c r="AQ151" i="57"/>
  <c r="Y92" i="53"/>
  <c r="AY117" i="53"/>
  <c r="M92" i="45"/>
  <c r="Z209" i="75"/>
  <c r="BH139" i="56"/>
  <c r="AU129" i="53"/>
  <c r="Z158" i="44"/>
  <c r="BH118" i="53"/>
  <c r="AQ75" i="53"/>
  <c r="AQ113" i="45"/>
  <c r="AH18" i="56"/>
  <c r="BH165" i="44"/>
  <c r="AQ87" i="53"/>
  <c r="BH274" i="75"/>
  <c r="AX73" i="44"/>
  <c r="AT73" i="57"/>
  <c r="BH151" i="53"/>
  <c r="S73" i="58"/>
  <c r="BC92" i="53"/>
  <c r="BC86" i="32"/>
  <c r="AQ94" i="57"/>
  <c r="AQ153" i="53"/>
  <c r="AU18" i="44"/>
  <c r="AD148" i="44"/>
  <c r="BH118" i="57"/>
  <c r="Z97" i="44"/>
  <c r="P73" i="32"/>
  <c r="N73" i="58"/>
  <c r="AQ130" i="57"/>
  <c r="AO73" i="45"/>
  <c r="BH125" i="57"/>
  <c r="M160" i="56"/>
  <c r="R73" i="44"/>
  <c r="AV73" i="32"/>
  <c r="AL80" i="56"/>
  <c r="AQ207" i="44"/>
  <c r="BI187" i="44"/>
  <c r="BJ187" i="44" s="1"/>
  <c r="S73" i="44"/>
  <c r="BH62" i="45"/>
  <c r="AQ93" i="53"/>
  <c r="AQ100" i="58"/>
  <c r="Z125" i="32"/>
  <c r="BH188" i="75"/>
  <c r="Z133" i="53"/>
  <c r="Z33" i="57"/>
  <c r="AD123" i="53"/>
  <c r="Z134" i="56"/>
  <c r="BH83" i="44"/>
  <c r="AQ121" i="57"/>
  <c r="AM73" i="56"/>
  <c r="Z149" i="56"/>
  <c r="Z19" i="58"/>
  <c r="BH156" i="44"/>
  <c r="Z20" i="58"/>
  <c r="Z100" i="58"/>
  <c r="AQ165" i="56"/>
  <c r="Z79" i="44"/>
  <c r="BH290" i="75"/>
  <c r="AQ188" i="75"/>
  <c r="K73" i="32"/>
  <c r="AQ127" i="58"/>
  <c r="AQ20" i="75"/>
  <c r="AP117" i="58"/>
  <c r="BI96" i="75"/>
  <c r="BJ96" i="75" s="1"/>
  <c r="AQ58" i="58"/>
  <c r="AQ158" i="75"/>
  <c r="BH211" i="58"/>
  <c r="BH210" i="58" s="1"/>
  <c r="AT73" i="56"/>
  <c r="U111" i="44"/>
  <c r="U18" i="56"/>
  <c r="AP176" i="53"/>
  <c r="BH158" i="75"/>
  <c r="BH88" i="58"/>
  <c r="Z89" i="45"/>
  <c r="Z58" i="58"/>
  <c r="BH59" i="53"/>
  <c r="BH158" i="45"/>
  <c r="Z124" i="45"/>
  <c r="Z271" i="75"/>
  <c r="Z272" i="75"/>
  <c r="AQ79" i="56"/>
  <c r="Z126" i="32"/>
  <c r="Z96" i="53"/>
  <c r="AZ73" i="44"/>
  <c r="AQ100" i="44"/>
  <c r="Z100" i="53"/>
  <c r="U129" i="45"/>
  <c r="BH161" i="58"/>
  <c r="BH156" i="57"/>
  <c r="Z58" i="56"/>
  <c r="BH17" i="56"/>
  <c r="Z34" i="32"/>
  <c r="Z100" i="56"/>
  <c r="BG123" i="32"/>
  <c r="AQ152" i="45"/>
  <c r="Z103" i="45"/>
  <c r="BH106" i="45"/>
  <c r="Z109" i="44"/>
  <c r="Z190" i="75"/>
  <c r="Z54" i="53"/>
  <c r="AL111" i="75"/>
  <c r="AQ23" i="53"/>
  <c r="AP160" i="56"/>
  <c r="Y123" i="32"/>
  <c r="BE73" i="32"/>
  <c r="BH112" i="75"/>
  <c r="BH119" i="75"/>
  <c r="AQ144" i="75"/>
  <c r="AQ79" i="44"/>
  <c r="AQ126" i="32"/>
  <c r="Z274" i="75"/>
  <c r="AQ159" i="58"/>
  <c r="Z33" i="32"/>
  <c r="BD73" i="58"/>
  <c r="AY80" i="53"/>
  <c r="BH64" i="32"/>
  <c r="AQ122" i="44"/>
  <c r="AZ73" i="57"/>
  <c r="BC92" i="44"/>
  <c r="AL111" i="44"/>
  <c r="Z22" i="56"/>
  <c r="AQ116" i="44"/>
  <c r="AQ68" i="32"/>
  <c r="AL111" i="58"/>
  <c r="Z83" i="56"/>
  <c r="BH22" i="44"/>
  <c r="BI22" i="44" s="1"/>
  <c r="BJ22" i="44" s="1"/>
  <c r="Z93" i="56"/>
  <c r="AQ137" i="58"/>
  <c r="BC111" i="57"/>
  <c r="BH170" i="75"/>
  <c r="AU80" i="44"/>
  <c r="Z139" i="32"/>
  <c r="AQ124" i="45"/>
  <c r="BH127" i="57"/>
  <c r="BI194" i="57"/>
  <c r="BJ194" i="57" s="1"/>
  <c r="BH128" i="45"/>
  <c r="BI128" i="45" s="1"/>
  <c r="BJ128" i="45" s="1"/>
  <c r="BH100" i="58"/>
  <c r="Z121" i="45"/>
  <c r="AH117" i="57"/>
  <c r="AK73" i="32"/>
  <c r="Z133" i="45"/>
  <c r="AQ294" i="75"/>
  <c r="BC160" i="44"/>
  <c r="AZ104" i="32"/>
  <c r="AZ73" i="32"/>
  <c r="S73" i="32"/>
  <c r="BE73" i="45"/>
  <c r="AD80" i="57"/>
  <c r="AQ72" i="45"/>
  <c r="Q30" i="45"/>
  <c r="BH259" i="75"/>
  <c r="BG111" i="45"/>
  <c r="BH118" i="45"/>
  <c r="BH118" i="44"/>
  <c r="Z93" i="32"/>
  <c r="AQ112" i="58"/>
  <c r="Z93" i="53"/>
  <c r="AH117" i="45"/>
  <c r="AL86" i="57"/>
  <c r="BH93" i="32"/>
  <c r="AS181" i="53"/>
  <c r="L181" i="53"/>
  <c r="AV181" i="53"/>
  <c r="O181" i="53"/>
  <c r="AA181" i="57"/>
  <c r="AG181" i="57"/>
  <c r="AM181" i="57"/>
  <c r="AU210" i="58"/>
  <c r="AQ211" i="56"/>
  <c r="AQ210" i="56" s="1"/>
  <c r="AB197" i="56"/>
  <c r="AD61" i="32"/>
  <c r="P104" i="32"/>
  <c r="R104" i="58"/>
  <c r="K104" i="58"/>
  <c r="AQ116" i="53"/>
  <c r="W104" i="56"/>
  <c r="AC104" i="44"/>
  <c r="BH113" i="45"/>
  <c r="BB104" i="56"/>
  <c r="BF104" i="45"/>
  <c r="U148" i="56"/>
  <c r="AK104" i="53"/>
  <c r="BC148" i="56"/>
  <c r="AM104" i="56"/>
  <c r="AL98" i="75"/>
  <c r="BA104" i="56"/>
  <c r="AY98" i="56"/>
  <c r="AD98" i="56"/>
  <c r="AP160" i="58"/>
  <c r="P104" i="53"/>
  <c r="BH82" i="44"/>
  <c r="BC98" i="32"/>
  <c r="U80" i="56"/>
  <c r="U92" i="32"/>
  <c r="AG73" i="57"/>
  <c r="U160" i="45"/>
  <c r="AH332" i="75"/>
  <c r="BH138" i="44"/>
  <c r="U80" i="58"/>
  <c r="AQ72" i="44"/>
  <c r="Z270" i="75"/>
  <c r="R73" i="45"/>
  <c r="BG80" i="45"/>
  <c r="BH21" i="45"/>
  <c r="Z59" i="75"/>
  <c r="Z91" i="58"/>
  <c r="Y160" i="44"/>
  <c r="AQ130" i="75"/>
  <c r="Z119" i="57"/>
  <c r="Z165" i="75"/>
  <c r="Z81" i="53"/>
  <c r="BH103" i="45"/>
  <c r="AQ164" i="75"/>
  <c r="AH111" i="53"/>
  <c r="AI73" i="45"/>
  <c r="Q117" i="57"/>
  <c r="AU80" i="32"/>
  <c r="AD86" i="58"/>
  <c r="BC86" i="58"/>
  <c r="BH82" i="45"/>
  <c r="BC18" i="58"/>
  <c r="Z158" i="45"/>
  <c r="AJ104" i="57"/>
  <c r="AL18" i="56"/>
  <c r="AG73" i="58"/>
  <c r="AO104" i="44"/>
  <c r="BE104" i="57"/>
  <c r="N73" i="56"/>
  <c r="AL98" i="58"/>
  <c r="K104" i="53"/>
  <c r="BA73" i="44"/>
  <c r="AI73" i="57"/>
  <c r="U98" i="58"/>
  <c r="Y129" i="56"/>
  <c r="BG30" i="45"/>
  <c r="BH75" i="53"/>
  <c r="AL49" i="53"/>
  <c r="AU18" i="56"/>
  <c r="AQ89" i="58"/>
  <c r="AQ97" i="58"/>
  <c r="BH207" i="44"/>
  <c r="Z125" i="57"/>
  <c r="AU117" i="53"/>
  <c r="AQ118" i="57"/>
  <c r="BH116" i="53"/>
  <c r="AR181" i="53"/>
  <c r="BE181" i="53"/>
  <c r="W181" i="53"/>
  <c r="R181" i="53"/>
  <c r="AF181" i="53"/>
  <c r="BA181" i="57"/>
  <c r="AT181" i="57"/>
  <c r="AY273" i="75"/>
  <c r="V104" i="44"/>
  <c r="AE104" i="32"/>
  <c r="AZ104" i="45"/>
  <c r="AK104" i="45"/>
  <c r="BF104" i="44"/>
  <c r="AN104" i="56"/>
  <c r="BE104" i="53"/>
  <c r="AY148" i="56"/>
  <c r="AA73" i="56"/>
  <c r="AY98" i="45"/>
  <c r="M80" i="44"/>
  <c r="X104" i="53"/>
  <c r="AR104" i="56"/>
  <c r="AY98" i="53"/>
  <c r="BF104" i="53"/>
  <c r="Y98" i="32"/>
  <c r="AO73" i="44"/>
  <c r="AP80" i="57"/>
  <c r="AU74" i="32"/>
  <c r="AB73" i="57"/>
  <c r="Q123" i="75"/>
  <c r="AL92" i="53"/>
  <c r="U129" i="53"/>
  <c r="AY332" i="75"/>
  <c r="AT73" i="32"/>
  <c r="U18" i="53"/>
  <c r="AD111" i="57"/>
  <c r="AU92" i="57"/>
  <c r="Z22" i="32"/>
  <c r="BH270" i="75"/>
  <c r="AL160" i="45"/>
  <c r="BH89" i="32"/>
  <c r="BH82" i="56"/>
  <c r="Y80" i="56"/>
  <c r="AK73" i="57"/>
  <c r="AQ119" i="44"/>
  <c r="BH134" i="56"/>
  <c r="AQ96" i="58"/>
  <c r="AH123" i="58"/>
  <c r="Y123" i="44"/>
  <c r="AQ87" i="32"/>
  <c r="AD123" i="44"/>
  <c r="P104" i="44"/>
  <c r="AK104" i="32"/>
  <c r="AB104" i="57"/>
  <c r="BB104" i="58"/>
  <c r="AI104" i="32"/>
  <c r="U123" i="45"/>
  <c r="AW104" i="44"/>
  <c r="AH148" i="56"/>
  <c r="AD160" i="57"/>
  <c r="AQ122" i="58"/>
  <c r="Q98" i="45"/>
  <c r="AD98" i="53"/>
  <c r="BC160" i="58"/>
  <c r="BC98" i="58"/>
  <c r="BC80" i="44"/>
  <c r="Y98" i="45"/>
  <c r="AU74" i="56"/>
  <c r="L104" i="56"/>
  <c r="BF73" i="56"/>
  <c r="Y55" i="56"/>
  <c r="AY123" i="57"/>
  <c r="AP92" i="53"/>
  <c r="M74" i="44"/>
  <c r="AQ100" i="45"/>
  <c r="Q111" i="32"/>
  <c r="AQ109" i="53"/>
  <c r="U18" i="32"/>
  <c r="AH86" i="56"/>
  <c r="Z90" i="58"/>
  <c r="U123" i="32"/>
  <c r="BH81" i="53"/>
  <c r="AQ201" i="32"/>
  <c r="AQ200" i="32" s="1"/>
  <c r="S104" i="45"/>
  <c r="P104" i="45"/>
  <c r="J104" i="58"/>
  <c r="AR104" i="58"/>
  <c r="AR104" i="44"/>
  <c r="AV104" i="57"/>
  <c r="AT104" i="44"/>
  <c r="X104" i="44"/>
  <c r="AJ104" i="53"/>
  <c r="AV104" i="56"/>
  <c r="O104" i="53"/>
  <c r="W104" i="53"/>
  <c r="Y98" i="53"/>
  <c r="AQ151" i="58"/>
  <c r="N73" i="45"/>
  <c r="AH98" i="58"/>
  <c r="T73" i="32"/>
  <c r="BG176" i="53"/>
  <c r="AP80" i="44"/>
  <c r="Z54" i="32"/>
  <c r="Y129" i="53"/>
  <c r="Q117" i="45"/>
  <c r="Q111" i="75"/>
  <c r="BH64" i="57"/>
  <c r="AQ115" i="56"/>
  <c r="Z164" i="75"/>
  <c r="BG111" i="53"/>
  <c r="AP117" i="45"/>
  <c r="AQ211" i="57"/>
  <c r="AQ210" i="57" s="1"/>
  <c r="AH273" i="75"/>
  <c r="V104" i="45"/>
  <c r="AJ104" i="45"/>
  <c r="X104" i="58"/>
  <c r="K104" i="45"/>
  <c r="AG104" i="44"/>
  <c r="AM104" i="32"/>
  <c r="AM104" i="53"/>
  <c r="AH30" i="56"/>
  <c r="BC148" i="45"/>
  <c r="AV73" i="45"/>
  <c r="AP74" i="53"/>
  <c r="Q267" i="75"/>
  <c r="AD160" i="44"/>
  <c r="AU117" i="44"/>
  <c r="AL55" i="75"/>
  <c r="W73" i="53"/>
  <c r="AA73" i="57"/>
  <c r="M18" i="57"/>
  <c r="AE73" i="57"/>
  <c r="BH152" i="75"/>
  <c r="AL55" i="58"/>
  <c r="AL123" i="58"/>
  <c r="AQ58" i="56"/>
  <c r="U86" i="53"/>
  <c r="AQ127" i="53"/>
  <c r="AQ123" i="53" s="1"/>
  <c r="BG18" i="58"/>
  <c r="Y160" i="45"/>
  <c r="BI189" i="32"/>
  <c r="BJ189" i="32" s="1"/>
  <c r="AQ21" i="56"/>
  <c r="U129" i="32"/>
  <c r="AP18" i="53"/>
  <c r="BB73" i="57"/>
  <c r="BI187" i="57"/>
  <c r="BJ187" i="57" s="1"/>
  <c r="AQ87" i="44"/>
  <c r="Z134" i="32"/>
  <c r="AQ161" i="45"/>
  <c r="BH96" i="44"/>
  <c r="AA73" i="44"/>
  <c r="AQ106" i="57"/>
  <c r="Z290" i="75"/>
  <c r="AQ90" i="58"/>
  <c r="Z181" i="75"/>
  <c r="BH127" i="53"/>
  <c r="Y86" i="44"/>
  <c r="Y117" i="44"/>
  <c r="BH97" i="53"/>
  <c r="Z122" i="58"/>
  <c r="BI191" i="32"/>
  <c r="BJ191" i="32" s="1"/>
  <c r="AQ290" i="75"/>
  <c r="BH232" i="75"/>
  <c r="W73" i="32"/>
  <c r="K73" i="57"/>
  <c r="Z255" i="75"/>
  <c r="AQ17" i="56"/>
  <c r="AH111" i="56"/>
  <c r="BH56" i="32"/>
  <c r="Q148" i="56"/>
  <c r="AD80" i="44"/>
  <c r="M98" i="44"/>
  <c r="AQ162" i="56"/>
  <c r="M74" i="58"/>
  <c r="AY98" i="58"/>
  <c r="T73" i="57"/>
  <c r="BB73" i="32"/>
  <c r="AL80" i="58"/>
  <c r="O73" i="58"/>
  <c r="AX73" i="32"/>
  <c r="BG160" i="56"/>
  <c r="AJ73" i="56"/>
  <c r="AU80" i="53"/>
  <c r="U74" i="56"/>
  <c r="Z94" i="56"/>
  <c r="AP123" i="44"/>
  <c r="AY98" i="32"/>
  <c r="BG267" i="75"/>
  <c r="Q117" i="44"/>
  <c r="AQ63" i="56"/>
  <c r="BH156" i="32"/>
  <c r="AS73" i="56"/>
  <c r="AR73" i="58"/>
  <c r="AX73" i="58"/>
  <c r="Z165" i="45"/>
  <c r="Q18" i="58"/>
  <c r="Z88" i="58"/>
  <c r="BH122" i="32"/>
  <c r="BI124" i="75"/>
  <c r="BJ124" i="75" s="1"/>
  <c r="AL117" i="53"/>
  <c r="Z152" i="75"/>
  <c r="J73" i="57"/>
  <c r="AQ245" i="75"/>
  <c r="AQ232" i="75"/>
  <c r="AQ165" i="45"/>
  <c r="BH59" i="32"/>
  <c r="AQ165" i="44"/>
  <c r="AQ103" i="75"/>
  <c r="Z59" i="56"/>
  <c r="AY129" i="57"/>
  <c r="AQ20" i="58"/>
  <c r="BI189" i="58"/>
  <c r="BJ189" i="58" s="1"/>
  <c r="BH66" i="56"/>
  <c r="Z23" i="53"/>
  <c r="U92" i="57"/>
  <c r="BH97" i="57"/>
  <c r="BH87" i="53"/>
  <c r="AQ134" i="56"/>
  <c r="AQ144" i="32"/>
  <c r="AD92" i="44"/>
  <c r="BG86" i="32"/>
  <c r="AQ259" i="75"/>
  <c r="AX73" i="56"/>
  <c r="U117" i="45"/>
  <c r="Z161" i="45"/>
  <c r="Z97" i="53"/>
  <c r="AL92" i="44"/>
  <c r="Z115" i="75"/>
  <c r="AQ83" i="44"/>
  <c r="BH181" i="75"/>
  <c r="AJ73" i="44"/>
  <c r="Z106" i="57"/>
  <c r="BH70" i="75"/>
  <c r="AQ178" i="75"/>
  <c r="AY92" i="44"/>
  <c r="Y92" i="58"/>
  <c r="Z109" i="32"/>
  <c r="W73" i="58"/>
  <c r="Z150" i="45"/>
  <c r="AZ73" i="53"/>
  <c r="AQ255" i="75"/>
  <c r="AP30" i="45"/>
  <c r="AB73" i="56"/>
  <c r="X73" i="56"/>
  <c r="Z21" i="53"/>
  <c r="Q123" i="32"/>
  <c r="Z116" i="58"/>
  <c r="Z156" i="57"/>
  <c r="AQ21" i="53"/>
  <c r="AQ158" i="45"/>
  <c r="Z207" i="45"/>
  <c r="BH271" i="75"/>
  <c r="BH287" i="75"/>
  <c r="Z149" i="53"/>
  <c r="AH18" i="53"/>
  <c r="BC92" i="58"/>
  <c r="Z134" i="58"/>
  <c r="AQ181" i="75"/>
  <c r="BH277" i="75"/>
  <c r="AD160" i="56"/>
  <c r="BH79" i="56"/>
  <c r="BH121" i="57"/>
  <c r="Z127" i="53"/>
  <c r="AQ33" i="57"/>
  <c r="AQ100" i="53"/>
  <c r="AA73" i="32"/>
  <c r="AL117" i="57"/>
  <c r="Z294" i="75"/>
  <c r="AQ119" i="75"/>
  <c r="BH54" i="32"/>
  <c r="AI104" i="56"/>
  <c r="BC160" i="45"/>
  <c r="AO73" i="58"/>
  <c r="AH80" i="44"/>
  <c r="Q92" i="32"/>
  <c r="AQ50" i="53"/>
  <c r="Q92" i="53"/>
  <c r="BC353" i="75"/>
  <c r="BF73" i="53"/>
  <c r="P73" i="58"/>
  <c r="Z113" i="44"/>
  <c r="Z111" i="44" s="1"/>
  <c r="AQ139" i="56"/>
  <c r="Z139" i="75"/>
  <c r="M18" i="45"/>
  <c r="P73" i="44"/>
  <c r="BC111" i="75"/>
  <c r="BG123" i="58"/>
  <c r="AH80" i="32"/>
  <c r="Y111" i="45"/>
  <c r="AY18" i="32"/>
  <c r="BH319" i="75"/>
  <c r="BI195" i="45"/>
  <c r="BJ195" i="45" s="1"/>
  <c r="AQ20" i="56"/>
  <c r="AU86" i="53"/>
  <c r="N73" i="44"/>
  <c r="AU18" i="57"/>
  <c r="AQ81" i="32"/>
  <c r="BH119" i="44"/>
  <c r="AH92" i="57"/>
  <c r="BG86" i="53"/>
  <c r="Z87" i="53"/>
  <c r="AT73" i="53"/>
  <c r="AY176" i="44"/>
  <c r="BG176" i="44"/>
  <c r="N73" i="32"/>
  <c r="BH294" i="75"/>
  <c r="Z106" i="45"/>
  <c r="AL86" i="44"/>
  <c r="BH172" i="75"/>
  <c r="AE73" i="32"/>
  <c r="AU176" i="44"/>
  <c r="AQ22" i="45"/>
  <c r="BH100" i="32"/>
  <c r="BH21" i="56"/>
  <c r="AL92" i="58"/>
  <c r="Y111" i="32"/>
  <c r="AY117" i="56"/>
  <c r="Z131" i="57"/>
  <c r="AD86" i="56"/>
  <c r="AN73" i="56"/>
  <c r="AQ33" i="32"/>
  <c r="AH123" i="57"/>
  <c r="Z94" i="44"/>
  <c r="AP92" i="44"/>
  <c r="Z100" i="44"/>
  <c r="AN73" i="44"/>
  <c r="AQ319" i="75"/>
  <c r="M123" i="44"/>
  <c r="BH150" i="45"/>
  <c r="Z93" i="57"/>
  <c r="Q129" i="32"/>
  <c r="BH161" i="44"/>
  <c r="AD129" i="56"/>
  <c r="L181" i="57"/>
  <c r="AI181" i="57"/>
  <c r="AV181" i="57"/>
  <c r="AF181" i="57"/>
  <c r="AO181" i="57"/>
  <c r="X181" i="57"/>
  <c r="X73" i="32"/>
  <c r="BB73" i="56"/>
  <c r="AP111" i="45"/>
  <c r="AQ153" i="58"/>
  <c r="Y111" i="44"/>
  <c r="Y86" i="57"/>
  <c r="AY86" i="53"/>
  <c r="AU86" i="58"/>
  <c r="M129" i="57"/>
  <c r="AY86" i="44"/>
  <c r="BH85" i="32"/>
  <c r="M123" i="56"/>
  <c r="AU117" i="57"/>
  <c r="AU92" i="44"/>
  <c r="AU123" i="44"/>
  <c r="Y129" i="58"/>
  <c r="BG111" i="57"/>
  <c r="I181" i="32"/>
  <c r="AN181" i="53"/>
  <c r="BD181" i="53"/>
  <c r="J181" i="53"/>
  <c r="AK181" i="53"/>
  <c r="AA181" i="53"/>
  <c r="T181" i="53"/>
  <c r="AE181" i="53"/>
  <c r="AT181" i="53"/>
  <c r="P181" i="53"/>
  <c r="AK181" i="57"/>
  <c r="AX181" i="57"/>
  <c r="T181" i="57"/>
  <c r="AJ181" i="57"/>
  <c r="AS181" i="57"/>
  <c r="BD181" i="57"/>
  <c r="K181" i="57"/>
  <c r="AC181" i="57"/>
  <c r="BE181" i="57"/>
  <c r="AI181" i="45"/>
  <c r="BF181" i="45"/>
  <c r="N181" i="45"/>
  <c r="AN181" i="45"/>
  <c r="AR181" i="45"/>
  <c r="BE181" i="45"/>
  <c r="L181" i="45"/>
  <c r="AC181" i="45"/>
  <c r="AV181" i="45"/>
  <c r="AH30" i="57"/>
  <c r="AQ211" i="58"/>
  <c r="AQ210" i="58" s="1"/>
  <c r="Z201" i="32"/>
  <c r="Z200" i="32" s="1"/>
  <c r="AH168" i="75"/>
  <c r="AO104" i="58"/>
  <c r="AI104" i="57"/>
  <c r="AX104" i="45"/>
  <c r="AG104" i="56"/>
  <c r="AV104" i="45"/>
  <c r="Z114" i="58"/>
  <c r="AI104" i="45"/>
  <c r="AO104" i="57"/>
  <c r="BF197" i="58"/>
  <c r="AF197" i="53"/>
  <c r="J104" i="44"/>
  <c r="AB104" i="53"/>
  <c r="AU98" i="56"/>
  <c r="AU148" i="53"/>
  <c r="L73" i="58"/>
  <c r="Z163" i="45"/>
  <c r="BG148" i="45"/>
  <c r="BD73" i="45"/>
  <c r="Y80" i="44"/>
  <c r="X73" i="45"/>
  <c r="Q74" i="32"/>
  <c r="AD176" i="53"/>
  <c r="AD86" i="44"/>
  <c r="J73" i="45"/>
  <c r="Y74" i="44"/>
  <c r="BH122" i="58"/>
  <c r="Z58" i="32"/>
  <c r="AH148" i="44"/>
  <c r="AQ138" i="44"/>
  <c r="AQ66" i="57"/>
  <c r="AU111" i="44"/>
  <c r="X73" i="53"/>
  <c r="AQ120" i="44"/>
  <c r="BG30" i="58"/>
  <c r="BH268" i="75"/>
  <c r="AH129" i="53"/>
  <c r="Z60" i="32"/>
  <c r="BH22" i="58"/>
  <c r="Y117" i="53"/>
  <c r="BH60" i="58"/>
  <c r="AQ131" i="32"/>
  <c r="Z97" i="45"/>
  <c r="BH127" i="58"/>
  <c r="BH20" i="57"/>
  <c r="AQ109" i="32"/>
  <c r="AD129" i="57"/>
  <c r="AQ109" i="44"/>
  <c r="AJ73" i="58"/>
  <c r="M18" i="56"/>
  <c r="N73" i="57"/>
  <c r="AH175" i="57"/>
  <c r="AC73" i="57"/>
  <c r="AQ59" i="32"/>
  <c r="Z20" i="75"/>
  <c r="AQ274" i="75"/>
  <c r="U80" i="44"/>
  <c r="U92" i="56"/>
  <c r="T73" i="56"/>
  <c r="Z100" i="45"/>
  <c r="BH132" i="58"/>
  <c r="BD73" i="44"/>
  <c r="AQ116" i="58"/>
  <c r="BH127" i="32"/>
  <c r="BA73" i="56"/>
  <c r="K73" i="58"/>
  <c r="W181" i="57"/>
  <c r="R181" i="57"/>
  <c r="BB181" i="57"/>
  <c r="BH213" i="53"/>
  <c r="BH212" i="53" s="1"/>
  <c r="AO197" i="53"/>
  <c r="AI104" i="58"/>
  <c r="AC104" i="56"/>
  <c r="M148" i="58"/>
  <c r="AU98" i="32"/>
  <c r="Z23" i="44"/>
  <c r="AQ63" i="75"/>
  <c r="AL267" i="75"/>
  <c r="U18" i="75"/>
  <c r="BC92" i="57"/>
  <c r="AD254" i="75"/>
  <c r="AX73" i="57"/>
  <c r="O73" i="53"/>
  <c r="BH132" i="32"/>
  <c r="AQ89" i="32"/>
  <c r="AY86" i="58"/>
  <c r="AQ89" i="56"/>
  <c r="Z118" i="45"/>
  <c r="Z121" i="57"/>
  <c r="Y86" i="58"/>
  <c r="M18" i="53"/>
  <c r="I182" i="24"/>
  <c r="Q182" i="24" s="1"/>
  <c r="R182" i="24" s="1"/>
  <c r="BB181" i="53"/>
  <c r="X181" i="53"/>
  <c r="S181" i="53"/>
  <c r="AZ181" i="53"/>
  <c r="K181" i="53"/>
  <c r="AW181" i="53"/>
  <c r="BF181" i="53"/>
  <c r="AJ181" i="53"/>
  <c r="AZ181" i="57"/>
  <c r="V181" i="57"/>
  <c r="AN181" i="57"/>
  <c r="AW181" i="57"/>
  <c r="BF181" i="57"/>
  <c r="O181" i="57"/>
  <c r="AE181" i="57"/>
  <c r="AR181" i="57"/>
  <c r="AS181" i="45"/>
  <c r="R181" i="45"/>
  <c r="AJ181" i="45"/>
  <c r="AT181" i="45"/>
  <c r="BA181" i="45"/>
  <c r="P181" i="45"/>
  <c r="AG181" i="45"/>
  <c r="BB181" i="45"/>
  <c r="AW197" i="56"/>
  <c r="BH201" i="32"/>
  <c r="BH200" i="32" s="1"/>
  <c r="AY61" i="56"/>
  <c r="AP273" i="75"/>
  <c r="T104" i="57"/>
  <c r="AF104" i="44"/>
  <c r="V104" i="32"/>
  <c r="N104" i="45"/>
  <c r="AW104" i="32"/>
  <c r="AE104" i="53"/>
  <c r="T104" i="45"/>
  <c r="N104" i="58"/>
  <c r="AO197" i="44"/>
  <c r="AC104" i="45"/>
  <c r="AJ104" i="44"/>
  <c r="AX104" i="58"/>
  <c r="AT104" i="53"/>
  <c r="AY98" i="75"/>
  <c r="AG104" i="53"/>
  <c r="AU160" i="57"/>
  <c r="Z207" i="75"/>
  <c r="AH92" i="53"/>
  <c r="AO104" i="45"/>
  <c r="BG180" i="75"/>
  <c r="Z15" i="75"/>
  <c r="AD74" i="44"/>
  <c r="BE73" i="56"/>
  <c r="BG92" i="56"/>
  <c r="Q117" i="32"/>
  <c r="BG160" i="32"/>
  <c r="M298" i="75"/>
  <c r="AU74" i="44"/>
  <c r="AU92" i="53"/>
  <c r="Z127" i="44"/>
  <c r="K73" i="56"/>
  <c r="AH55" i="57"/>
  <c r="Q18" i="53"/>
  <c r="AQ211" i="32"/>
  <c r="AQ210" i="32" s="1"/>
  <c r="BH20" i="44"/>
  <c r="AO73" i="32"/>
  <c r="BH115" i="44"/>
  <c r="BI115" i="44" s="1"/>
  <c r="BJ115" i="44" s="1"/>
  <c r="AQ268" i="75"/>
  <c r="AU267" i="75"/>
  <c r="Y160" i="53"/>
  <c r="BI187" i="32"/>
  <c r="BJ187" i="32" s="1"/>
  <c r="AQ132" i="58"/>
  <c r="Z313" i="75"/>
  <c r="BH211" i="53"/>
  <c r="BH210" i="53" s="1"/>
  <c r="AV73" i="44"/>
  <c r="V73" i="56"/>
  <c r="Z21" i="56"/>
  <c r="BH54" i="56"/>
  <c r="Z213" i="53"/>
  <c r="Z212" i="53" s="1"/>
  <c r="AQ127" i="56"/>
  <c r="AP18" i="56"/>
  <c r="Z259" i="75"/>
  <c r="AQ70" i="75"/>
  <c r="BH158" i="32"/>
  <c r="AQ19" i="58"/>
  <c r="Z287" i="75"/>
  <c r="BI100" i="75"/>
  <c r="BJ100" i="75" s="1"/>
  <c r="AC73" i="44"/>
  <c r="BC18" i="53"/>
  <c r="Z165" i="56"/>
  <c r="BH96" i="58"/>
  <c r="AQ149" i="56"/>
  <c r="BH59" i="56"/>
  <c r="BH72" i="45"/>
  <c r="BH58" i="58"/>
  <c r="BH33" i="32"/>
  <c r="AD80" i="45"/>
  <c r="Z119" i="44"/>
  <c r="AY18" i="56"/>
  <c r="V73" i="53"/>
  <c r="AL86" i="58"/>
  <c r="BH58" i="56"/>
  <c r="AT73" i="44"/>
  <c r="Z158" i="75"/>
  <c r="BH103" i="44"/>
  <c r="BH50" i="53"/>
  <c r="Z156" i="44"/>
  <c r="BH20" i="58"/>
  <c r="BA104" i="53"/>
  <c r="AQ125" i="32"/>
  <c r="M111" i="32"/>
  <c r="Z96" i="58"/>
  <c r="Z56" i="32"/>
  <c r="Z59" i="53"/>
  <c r="BH144" i="32"/>
  <c r="AQ106" i="45"/>
  <c r="BH149" i="53"/>
  <c r="Z113" i="53"/>
  <c r="Z87" i="44"/>
  <c r="BH93" i="44"/>
  <c r="BH116" i="58"/>
  <c r="BC123" i="32"/>
  <c r="Z232" i="75"/>
  <c r="BH115" i="75"/>
  <c r="BH164" i="75"/>
  <c r="AY176" i="53"/>
  <c r="Y176" i="53"/>
  <c r="Q86" i="44"/>
  <c r="M123" i="32"/>
  <c r="AD111" i="58"/>
  <c r="AU111" i="58"/>
  <c r="Z89" i="44"/>
  <c r="AU92" i="58"/>
  <c r="AG197" i="57"/>
  <c r="W104" i="45"/>
  <c r="BA104" i="45"/>
  <c r="AG104" i="58"/>
  <c r="BG92" i="44"/>
  <c r="M111" i="53"/>
  <c r="Z118" i="44"/>
  <c r="U117" i="44"/>
  <c r="Z126" i="56"/>
  <c r="BH121" i="45"/>
  <c r="K104" i="57"/>
  <c r="BH115" i="45"/>
  <c r="O73" i="44"/>
  <c r="Q160" i="58"/>
  <c r="AU129" i="57"/>
  <c r="BH133" i="57"/>
  <c r="BG111" i="75"/>
  <c r="AJ73" i="53"/>
  <c r="Z113" i="32"/>
  <c r="Y92" i="57"/>
  <c r="Q210" i="58"/>
  <c r="Z211" i="58"/>
  <c r="Z210" i="58" s="1"/>
  <c r="BH128" i="44"/>
  <c r="U160" i="56"/>
  <c r="M117" i="58"/>
  <c r="AY123" i="53"/>
  <c r="AM104" i="44"/>
  <c r="BH22" i="56"/>
  <c r="BC98" i="56"/>
  <c r="AW197" i="32"/>
  <c r="BC273" i="75"/>
  <c r="AB104" i="45"/>
  <c r="M136" i="44"/>
  <c r="AL30" i="56"/>
  <c r="BC98" i="44"/>
  <c r="AA73" i="58"/>
  <c r="AM73" i="58"/>
  <c r="AD148" i="45"/>
  <c r="BH178" i="75"/>
  <c r="AB73" i="58"/>
  <c r="Y86" i="56"/>
  <c r="AR73" i="53"/>
  <c r="AG73" i="56"/>
  <c r="AC73" i="32"/>
  <c r="AW104" i="53"/>
  <c r="AK104" i="57"/>
  <c r="AW104" i="58"/>
  <c r="L104" i="53"/>
  <c r="BC98" i="53"/>
  <c r="BF73" i="44"/>
  <c r="AD180" i="75"/>
  <c r="AM73" i="44"/>
  <c r="AL148" i="56"/>
  <c r="BG98" i="53"/>
  <c r="AY148" i="53"/>
  <c r="Q176" i="53"/>
  <c r="BH114" i="75"/>
  <c r="Z153" i="53"/>
  <c r="AD129" i="53"/>
  <c r="Z62" i="32"/>
  <c r="BC117" i="44"/>
  <c r="BC117" i="32"/>
  <c r="BC129" i="57"/>
  <c r="AQ161" i="32"/>
  <c r="Z51" i="32"/>
  <c r="AO73" i="56"/>
  <c r="AH18" i="58"/>
  <c r="Z64" i="57"/>
  <c r="N73" i="53"/>
  <c r="AH80" i="45"/>
  <c r="BH151" i="75"/>
  <c r="AK73" i="44"/>
  <c r="BG92" i="53"/>
  <c r="BH20" i="45"/>
  <c r="AQ109" i="58"/>
  <c r="Y117" i="57"/>
  <c r="BH209" i="75"/>
  <c r="BF73" i="32"/>
  <c r="BG18" i="45"/>
  <c r="AG73" i="44"/>
  <c r="BH169" i="75"/>
  <c r="AQ138" i="57"/>
  <c r="AQ82" i="45"/>
  <c r="BH126" i="32"/>
  <c r="AQ81" i="44"/>
  <c r="AQ76" i="75"/>
  <c r="AS73" i="58"/>
  <c r="AQ62" i="45"/>
  <c r="L73" i="56"/>
  <c r="U55" i="32"/>
  <c r="AL129" i="32"/>
  <c r="AY160" i="56"/>
  <c r="BH122" i="56"/>
  <c r="AY80" i="58"/>
  <c r="BH77" i="58"/>
  <c r="AQ113" i="56"/>
  <c r="AQ111" i="56" s="1"/>
  <c r="BH143" i="75"/>
  <c r="AG73" i="45"/>
  <c r="AS73" i="57"/>
  <c r="AB73" i="53"/>
  <c r="AP86" i="56"/>
  <c r="BH165" i="45"/>
  <c r="BH59" i="75"/>
  <c r="BH130" i="57"/>
  <c r="Z89" i="56"/>
  <c r="Z59" i="32"/>
  <c r="Z66" i="56"/>
  <c r="BH21" i="57"/>
  <c r="AO73" i="57"/>
  <c r="Q176" i="44"/>
  <c r="R73" i="56"/>
  <c r="Y111" i="75"/>
  <c r="BH165" i="56"/>
  <c r="BH22" i="45"/>
  <c r="BH89" i="57"/>
  <c r="U55" i="53"/>
  <c r="AK73" i="53"/>
  <c r="AV73" i="53"/>
  <c r="AR73" i="32"/>
  <c r="M176" i="44"/>
  <c r="BH81" i="32"/>
  <c r="BI81" i="32" s="1"/>
  <c r="Z31" i="45"/>
  <c r="AP123" i="32"/>
  <c r="Q123" i="58"/>
  <c r="AQ22" i="56"/>
  <c r="AP111" i="75"/>
  <c r="Z19" i="32"/>
  <c r="AQ59" i="56"/>
  <c r="Z68" i="58"/>
  <c r="U86" i="58"/>
  <c r="Y111" i="56"/>
  <c r="AQ127" i="32"/>
  <c r="AD92" i="58"/>
  <c r="AH117" i="44"/>
  <c r="Z81" i="44"/>
  <c r="AQ94" i="44"/>
  <c r="BH90" i="57"/>
  <c r="BH94" i="57"/>
  <c r="Z211" i="53"/>
  <c r="Z20" i="56"/>
  <c r="BG273" i="75"/>
  <c r="AY168" i="75"/>
  <c r="AQ112" i="75"/>
  <c r="O104" i="32"/>
  <c r="AS104" i="53"/>
  <c r="BH34" i="45"/>
  <c r="AN104" i="57"/>
  <c r="L104" i="32"/>
  <c r="L104" i="45"/>
  <c r="BG98" i="56"/>
  <c r="AL148" i="58"/>
  <c r="AY176" i="57"/>
  <c r="AI73" i="58"/>
  <c r="AY148" i="45"/>
  <c r="X260" i="75"/>
  <c r="R73" i="57"/>
  <c r="K73" i="45"/>
  <c r="Y74" i="53"/>
  <c r="AW73" i="44"/>
  <c r="AY160" i="32"/>
  <c r="AL129" i="57"/>
  <c r="BH151" i="57"/>
  <c r="Z68" i="44"/>
  <c r="BH153" i="45"/>
  <c r="Z144" i="44"/>
  <c r="BH68" i="44"/>
  <c r="BH276" i="75"/>
  <c r="AQ276" i="75"/>
  <c r="AQ63" i="53"/>
  <c r="Z130" i="75"/>
  <c r="AH176" i="44"/>
  <c r="AQ70" i="45"/>
  <c r="AQ66" i="56"/>
  <c r="Z109" i="53"/>
  <c r="BH257" i="75"/>
  <c r="BH207" i="57"/>
  <c r="Z207" i="57"/>
  <c r="Z16" i="57"/>
  <c r="BC176" i="44"/>
  <c r="Z34" i="44"/>
  <c r="BE73" i="57"/>
  <c r="Y129" i="57"/>
  <c r="AQ165" i="75"/>
  <c r="AQ115" i="75"/>
  <c r="Z207" i="44"/>
  <c r="AN73" i="53"/>
  <c r="Z82" i="75"/>
  <c r="BH126" i="56"/>
  <c r="M111" i="44"/>
  <c r="AP148" i="58"/>
  <c r="AY80" i="32"/>
  <c r="Z125" i="58"/>
  <c r="Z115" i="57"/>
  <c r="BH201" i="57"/>
  <c r="BH200" i="57" s="1"/>
  <c r="BB197" i="58"/>
  <c r="Y61" i="58"/>
  <c r="W104" i="44"/>
  <c r="R508" i="20"/>
  <c r="S508" i="20" s="1"/>
  <c r="AX104" i="32"/>
  <c r="AV104" i="44"/>
  <c r="AY18" i="57"/>
  <c r="W73" i="57"/>
  <c r="M30" i="58"/>
  <c r="AL160" i="75"/>
  <c r="Y98" i="44"/>
  <c r="AQ127" i="44"/>
  <c r="AU160" i="32"/>
  <c r="Q160" i="32"/>
  <c r="AH49" i="56"/>
  <c r="BC160" i="56"/>
  <c r="Q148" i="44"/>
  <c r="AU80" i="58"/>
  <c r="AL111" i="32"/>
  <c r="AQ19" i="44"/>
  <c r="BH68" i="53"/>
  <c r="AQ66" i="32"/>
  <c r="AH160" i="45"/>
  <c r="AQ51" i="57"/>
  <c r="Z58" i="44"/>
  <c r="BH22" i="57"/>
  <c r="R73" i="32"/>
  <c r="AQ21" i="45"/>
  <c r="AU111" i="75"/>
  <c r="AQ313" i="75"/>
  <c r="AY129" i="58"/>
  <c r="BH131" i="57"/>
  <c r="AY123" i="32"/>
  <c r="Q92" i="58"/>
  <c r="M92" i="44"/>
  <c r="AQ127" i="57"/>
  <c r="U86" i="56"/>
  <c r="Z118" i="53"/>
  <c r="U92" i="45"/>
  <c r="V104" i="58"/>
  <c r="BE104" i="45"/>
  <c r="AG42" i="53"/>
  <c r="T104" i="56"/>
  <c r="P197" i="58"/>
  <c r="T104" i="44"/>
  <c r="BG148" i="75"/>
  <c r="V73" i="44"/>
  <c r="BC176" i="57"/>
  <c r="Q80" i="58"/>
  <c r="AY148" i="57"/>
  <c r="Z77" i="53"/>
  <c r="T73" i="44"/>
  <c r="Z32" i="58"/>
  <c r="AQ72" i="56"/>
  <c r="BH50" i="56"/>
  <c r="BH159" i="53"/>
  <c r="BC80" i="56"/>
  <c r="AH129" i="32"/>
  <c r="AY80" i="44"/>
  <c r="AQ149" i="53"/>
  <c r="AD18" i="32"/>
  <c r="AQ77" i="58"/>
  <c r="BH131" i="58"/>
  <c r="Z63" i="32"/>
  <c r="Z276" i="75"/>
  <c r="AY74" i="53"/>
  <c r="Z68" i="57"/>
  <c r="Z63" i="57"/>
  <c r="BI187" i="56"/>
  <c r="BJ187" i="56" s="1"/>
  <c r="M30" i="45"/>
  <c r="M18" i="32"/>
  <c r="Z103" i="75"/>
  <c r="M160" i="44"/>
  <c r="AQ115" i="45"/>
  <c r="O73" i="57"/>
  <c r="Y18" i="57"/>
  <c r="AQ122" i="56"/>
  <c r="AU117" i="32"/>
  <c r="Y30" i="32"/>
  <c r="BH119" i="57"/>
  <c r="BI119" i="57" s="1"/>
  <c r="BJ119" i="57" s="1"/>
  <c r="BH79" i="53"/>
  <c r="Z53" i="53"/>
  <c r="BI191" i="44"/>
  <c r="BJ191" i="44" s="1"/>
  <c r="AQ54" i="32"/>
  <c r="Z257" i="75"/>
  <c r="BI307" i="75"/>
  <c r="BJ307" i="75" s="1"/>
  <c r="AQ31" i="53"/>
  <c r="AV104" i="58"/>
  <c r="M98" i="45"/>
  <c r="U111" i="45"/>
  <c r="Z113" i="45"/>
  <c r="BI195" i="32"/>
  <c r="BJ195" i="32" s="1"/>
  <c r="Z63" i="45"/>
  <c r="Y160" i="75"/>
  <c r="AP212" i="53"/>
  <c r="AQ213" i="53"/>
  <c r="AQ212" i="53" s="1"/>
  <c r="AH210" i="53"/>
  <c r="AQ211" i="53"/>
  <c r="AQ210" i="53" s="1"/>
  <c r="AL61" i="56"/>
  <c r="AP67" i="56"/>
  <c r="AM104" i="45"/>
  <c r="BA104" i="44"/>
  <c r="AO104" i="32"/>
  <c r="AG104" i="45"/>
  <c r="AM104" i="58"/>
  <c r="BD104" i="56"/>
  <c r="U136" i="57"/>
  <c r="Q136" i="44"/>
  <c r="Q148" i="75"/>
  <c r="AO104" i="53"/>
  <c r="U98" i="45"/>
  <c r="BC98" i="45"/>
  <c r="AA104" i="58"/>
  <c r="AU98" i="45"/>
  <c r="AK73" i="58"/>
  <c r="AD98" i="45"/>
  <c r="AU176" i="57"/>
  <c r="Q160" i="75"/>
  <c r="V73" i="58"/>
  <c r="AD117" i="56"/>
  <c r="U117" i="32"/>
  <c r="Q55" i="75"/>
  <c r="AL80" i="44"/>
  <c r="W73" i="44"/>
  <c r="BA73" i="45"/>
  <c r="AB260" i="75"/>
  <c r="AL148" i="57"/>
  <c r="AH30" i="32"/>
  <c r="BH52" i="44"/>
  <c r="P73" i="56"/>
  <c r="AQ72" i="58"/>
  <c r="BH102" i="45"/>
  <c r="S73" i="53"/>
  <c r="AC73" i="45"/>
  <c r="BH68" i="56"/>
  <c r="Z251" i="75"/>
  <c r="BH63" i="32"/>
  <c r="BH66" i="44"/>
  <c r="AF73" i="58"/>
  <c r="BH91" i="45"/>
  <c r="AU254" i="75"/>
  <c r="AQ85" i="58"/>
  <c r="BH54" i="75"/>
  <c r="Z112" i="75"/>
  <c r="AQ82" i="56"/>
  <c r="Z115" i="32"/>
  <c r="AQ84" i="32"/>
  <c r="AH80" i="58"/>
  <c r="BH68" i="58"/>
  <c r="Z20" i="57"/>
  <c r="AQ243" i="75"/>
  <c r="BH59" i="45"/>
  <c r="Z169" i="75"/>
  <c r="Q18" i="56"/>
  <c r="M18" i="75"/>
  <c r="Y55" i="32"/>
  <c r="AQ144" i="57"/>
  <c r="M254" i="75"/>
  <c r="BH159" i="58"/>
  <c r="BH20" i="56"/>
  <c r="Z165" i="44"/>
  <c r="BH89" i="75"/>
  <c r="Z21" i="45"/>
  <c r="AD61" i="56"/>
  <c r="AS104" i="44"/>
  <c r="L104" i="44"/>
  <c r="AN104" i="32"/>
  <c r="AZ104" i="53"/>
  <c r="P42" i="75"/>
  <c r="O104" i="58"/>
  <c r="AT104" i="32"/>
  <c r="AF104" i="57"/>
  <c r="AY136" i="45"/>
  <c r="P104" i="58"/>
  <c r="AV135" i="44"/>
  <c r="AP148" i="75"/>
  <c r="AE73" i="75"/>
  <c r="BG192" i="75"/>
  <c r="AU30" i="58"/>
  <c r="Q148" i="53"/>
  <c r="M49" i="32"/>
  <c r="K73" i="44"/>
  <c r="M148" i="53"/>
  <c r="Y30" i="56"/>
  <c r="AP160" i="75"/>
  <c r="BB73" i="58"/>
  <c r="P135" i="53"/>
  <c r="U74" i="53"/>
  <c r="L73" i="53"/>
  <c r="R73" i="58"/>
  <c r="AD129" i="45"/>
  <c r="Q86" i="56"/>
  <c r="AL123" i="75"/>
  <c r="Y123" i="75"/>
  <c r="AL254" i="75"/>
  <c r="BH70" i="45"/>
  <c r="AU18" i="58"/>
  <c r="BH124" i="58"/>
  <c r="AD175" i="57"/>
  <c r="Y55" i="75"/>
  <c r="BG86" i="57"/>
  <c r="BC86" i="45"/>
  <c r="AX73" i="45"/>
  <c r="Z68" i="56"/>
  <c r="BH138" i="57"/>
  <c r="Z66" i="44"/>
  <c r="AQ54" i="56"/>
  <c r="Q18" i="32"/>
  <c r="BH143" i="58"/>
  <c r="Z22" i="57"/>
  <c r="BH63" i="75"/>
  <c r="AQ144" i="44"/>
  <c r="BH120" i="57"/>
  <c r="AQ68" i="56"/>
  <c r="AQ78" i="32"/>
  <c r="Z159" i="53"/>
  <c r="AQ64" i="57"/>
  <c r="BG148" i="57"/>
  <c r="BI193" i="53"/>
  <c r="BJ193" i="53" s="1"/>
  <c r="M117" i="32"/>
  <c r="BG18" i="57"/>
  <c r="Z21" i="75"/>
  <c r="Z245" i="75"/>
  <c r="BH59" i="44"/>
  <c r="AQ68" i="44"/>
  <c r="Z172" i="75"/>
  <c r="AQ163" i="75"/>
  <c r="AL86" i="53"/>
  <c r="Z91" i="53"/>
  <c r="BH109" i="45"/>
  <c r="AQ20" i="45"/>
  <c r="BH63" i="56"/>
  <c r="AQ139" i="75"/>
  <c r="AJ73" i="45"/>
  <c r="BI196" i="45"/>
  <c r="BJ196" i="45" s="1"/>
  <c r="Z161" i="32"/>
  <c r="AQ52" i="44"/>
  <c r="AL148" i="44"/>
  <c r="Z97" i="57"/>
  <c r="BH22" i="32"/>
  <c r="M148" i="44"/>
  <c r="AQ152" i="75"/>
  <c r="BH21" i="32"/>
  <c r="Z115" i="45"/>
  <c r="BH91" i="53"/>
  <c r="AM73" i="45"/>
  <c r="Z144" i="57"/>
  <c r="AU55" i="56"/>
  <c r="AY117" i="57"/>
  <c r="AL117" i="44"/>
  <c r="I148" i="17"/>
  <c r="AH111" i="44"/>
  <c r="Z113" i="56"/>
  <c r="AL111" i="56"/>
  <c r="AW197" i="57"/>
  <c r="BH201" i="58"/>
  <c r="BH200" i="58" s="1"/>
  <c r="BG61" i="32"/>
  <c r="X42" i="58"/>
  <c r="AG104" i="57"/>
  <c r="U160" i="58"/>
  <c r="AU98" i="75"/>
  <c r="AH98" i="45"/>
  <c r="AL30" i="53"/>
  <c r="M67" i="44"/>
  <c r="AD160" i="45"/>
  <c r="Y92" i="45"/>
  <c r="AP180" i="75"/>
  <c r="BC55" i="56"/>
  <c r="Z143" i="44"/>
  <c r="BH60" i="32"/>
  <c r="AE73" i="45"/>
  <c r="Z72" i="44"/>
  <c r="BI191" i="45"/>
  <c r="BJ191" i="45" s="1"/>
  <c r="M92" i="57"/>
  <c r="BG61" i="75"/>
  <c r="AU61" i="56"/>
  <c r="AZ229" i="75"/>
  <c r="AU74" i="53"/>
  <c r="AQ109" i="57"/>
  <c r="U18" i="45"/>
  <c r="AU18" i="32"/>
  <c r="Z20" i="53"/>
  <c r="BH369" i="75"/>
  <c r="BH368" i="75" s="1"/>
  <c r="U273" i="75"/>
  <c r="V104" i="57"/>
  <c r="R104" i="57"/>
  <c r="AA104" i="44"/>
  <c r="BF197" i="45"/>
  <c r="BH85" i="58"/>
  <c r="Z237" i="75"/>
  <c r="Z62" i="45"/>
  <c r="BG148" i="53"/>
  <c r="M160" i="58"/>
  <c r="M176" i="57"/>
  <c r="BG80" i="32"/>
  <c r="AP117" i="32"/>
  <c r="BG74" i="58"/>
  <c r="M74" i="56"/>
  <c r="AS73" i="53"/>
  <c r="AH98" i="44"/>
  <c r="BF104" i="56"/>
  <c r="BG55" i="53"/>
  <c r="BC160" i="32"/>
  <c r="U129" i="58"/>
  <c r="BD73" i="53"/>
  <c r="AL298" i="75"/>
  <c r="BG123" i="75"/>
  <c r="J73" i="44"/>
  <c r="BC175" i="57"/>
  <c r="Y175" i="57"/>
  <c r="AL74" i="32"/>
  <c r="BH64" i="56"/>
  <c r="AL160" i="53"/>
  <c r="M80" i="45"/>
  <c r="Y148" i="57"/>
  <c r="AD18" i="45"/>
  <c r="AP18" i="45"/>
  <c r="T73" i="53"/>
  <c r="AP148" i="45"/>
  <c r="Z109" i="57"/>
  <c r="Z56" i="58"/>
  <c r="U254" i="75"/>
  <c r="AQ88" i="75"/>
  <c r="AY123" i="75"/>
  <c r="Z22" i="75"/>
  <c r="M55" i="32"/>
  <c r="Z57" i="44"/>
  <c r="BI194" i="45"/>
  <c r="BJ194" i="45" s="1"/>
  <c r="L73" i="45"/>
  <c r="AQ91" i="75"/>
  <c r="BH164" i="45"/>
  <c r="BH256" i="75"/>
  <c r="BH128" i="75"/>
  <c r="BH243" i="75"/>
  <c r="AQ72" i="53"/>
  <c r="AQ69" i="56"/>
  <c r="AC260" i="75"/>
  <c r="T73" i="45"/>
  <c r="AQ21" i="44"/>
  <c r="BH66" i="57"/>
  <c r="BH153" i="75"/>
  <c r="Z130" i="57"/>
  <c r="BH21" i="75"/>
  <c r="AH353" i="75"/>
  <c r="Z153" i="75"/>
  <c r="BH150" i="44"/>
  <c r="BH20" i="53"/>
  <c r="AQ131" i="57"/>
  <c r="AH160" i="44"/>
  <c r="AH55" i="56"/>
  <c r="BH213" i="44"/>
  <c r="BH212" i="44" s="1"/>
  <c r="AY129" i="32"/>
  <c r="BH130" i="75"/>
  <c r="AQ97" i="45"/>
  <c r="U18" i="57"/>
  <c r="Z319" i="75"/>
  <c r="AH254" i="75"/>
  <c r="AQ59" i="44"/>
  <c r="AQ54" i="44"/>
  <c r="BG55" i="44"/>
  <c r="AH55" i="58"/>
  <c r="J73" i="53"/>
  <c r="AP129" i="57"/>
  <c r="AQ16" i="57"/>
  <c r="Z68" i="53"/>
  <c r="AP175" i="57"/>
  <c r="AQ59" i="75"/>
  <c r="Z82" i="56"/>
  <c r="Z63" i="56"/>
  <c r="AQ97" i="57"/>
  <c r="BH87" i="75"/>
  <c r="BC18" i="57"/>
  <c r="Z161" i="44"/>
  <c r="AG73" i="53"/>
  <c r="J73" i="56"/>
  <c r="AD176" i="44"/>
  <c r="P73" i="53"/>
  <c r="AS104" i="56"/>
  <c r="Q176" i="57"/>
  <c r="U160" i="75"/>
  <c r="Q55" i="58"/>
  <c r="AU129" i="58"/>
  <c r="AP80" i="56"/>
  <c r="BG49" i="53"/>
  <c r="BF260" i="75"/>
  <c r="BH57" i="57"/>
  <c r="AH55" i="75"/>
  <c r="BG129" i="32"/>
  <c r="AQ127" i="75"/>
  <c r="W260" i="75"/>
  <c r="U92" i="53"/>
  <c r="AU175" i="57"/>
  <c r="AK73" i="56"/>
  <c r="BG86" i="75"/>
  <c r="L73" i="44"/>
  <c r="AD332" i="75"/>
  <c r="Z52" i="58"/>
  <c r="Y254" i="75"/>
  <c r="Q18" i="45"/>
  <c r="BI56" i="57"/>
  <c r="BJ56" i="57" s="1"/>
  <c r="BC18" i="45"/>
  <c r="BH59" i="58"/>
  <c r="AP267" i="75"/>
  <c r="Z126" i="57"/>
  <c r="BH22" i="75"/>
  <c r="BH58" i="44"/>
  <c r="BH54" i="44"/>
  <c r="BI191" i="58"/>
  <c r="BJ191" i="58" s="1"/>
  <c r="Z159" i="44"/>
  <c r="BG18" i="75"/>
  <c r="AQ89" i="75"/>
  <c r="AL18" i="53"/>
  <c r="AQ20" i="53"/>
  <c r="Z213" i="44"/>
  <c r="Z212" i="44" s="1"/>
  <c r="AQ22" i="32"/>
  <c r="BH245" i="75"/>
  <c r="Z150" i="44"/>
  <c r="AQ35" i="32"/>
  <c r="Z95" i="53"/>
  <c r="U160" i="44"/>
  <c r="AU61" i="32"/>
  <c r="AJ104" i="32"/>
  <c r="S104" i="57"/>
  <c r="AA104" i="53"/>
  <c r="AA104" i="56"/>
  <c r="U98" i="57"/>
  <c r="AP98" i="45"/>
  <c r="AF73" i="53"/>
  <c r="AQ237" i="75"/>
  <c r="AY55" i="45"/>
  <c r="AS73" i="32"/>
  <c r="U80" i="57"/>
  <c r="Q55" i="57"/>
  <c r="AQ256" i="75"/>
  <c r="L73" i="57"/>
  <c r="Z162" i="32"/>
  <c r="BG332" i="75"/>
  <c r="BH57" i="44"/>
  <c r="BH162" i="53"/>
  <c r="BH77" i="53"/>
  <c r="AH18" i="44"/>
  <c r="AD18" i="75"/>
  <c r="AQ19" i="75"/>
  <c r="AQ19" i="57"/>
  <c r="AQ58" i="44"/>
  <c r="BH68" i="75"/>
  <c r="AH267" i="75"/>
  <c r="AQ270" i="75"/>
  <c r="Z19" i="57"/>
  <c r="Z54" i="44"/>
  <c r="Q55" i="44"/>
  <c r="Y18" i="45"/>
  <c r="AQ201" i="45"/>
  <c r="AQ200" i="45" s="1"/>
  <c r="AY18" i="58"/>
  <c r="BH21" i="58"/>
  <c r="Z263" i="75"/>
  <c r="AL200" i="58"/>
  <c r="AQ201" i="58"/>
  <c r="AQ200" i="58" s="1"/>
  <c r="BH109" i="58"/>
  <c r="Y148" i="53"/>
  <c r="AQ137" i="75"/>
  <c r="AQ66" i="53"/>
  <c r="AU148" i="44"/>
  <c r="U61" i="44"/>
  <c r="AP61" i="56"/>
  <c r="AL273" i="75"/>
  <c r="S104" i="58"/>
  <c r="M136" i="32"/>
  <c r="AQ115" i="57"/>
  <c r="BG98" i="45"/>
  <c r="AP55" i="44"/>
  <c r="X73" i="57"/>
  <c r="AL92" i="56"/>
  <c r="AT73" i="45"/>
  <c r="BI189" i="44"/>
  <c r="BJ189" i="44" s="1"/>
  <c r="AQ82" i="75"/>
  <c r="BH16" i="57"/>
  <c r="AD200" i="57"/>
  <c r="AQ201" i="57"/>
  <c r="AQ200" i="57" s="1"/>
  <c r="AQ59" i="57"/>
  <c r="M111" i="75"/>
  <c r="Z114" i="75"/>
  <c r="AQ209" i="75"/>
  <c r="Z51" i="57"/>
  <c r="BH103" i="75"/>
  <c r="Z120" i="57"/>
  <c r="AQ53" i="53"/>
  <c r="AQ58" i="75"/>
  <c r="AJ197" i="56"/>
  <c r="AT197" i="56"/>
  <c r="U61" i="32"/>
  <c r="K104" i="32"/>
  <c r="AI104" i="44"/>
  <c r="AZ104" i="57"/>
  <c r="AM104" i="57"/>
  <c r="BB104" i="32"/>
  <c r="J104" i="32"/>
  <c r="R104" i="32"/>
  <c r="AA104" i="57"/>
  <c r="X104" i="57"/>
  <c r="AE104" i="57"/>
  <c r="AZ104" i="56"/>
  <c r="BD104" i="58"/>
  <c r="AF104" i="56"/>
  <c r="AH136" i="75"/>
  <c r="BB42" i="58"/>
  <c r="AJ104" i="56"/>
  <c r="AU316" i="75"/>
  <c r="AC167" i="75"/>
  <c r="AY192" i="75"/>
  <c r="AY176" i="45"/>
  <c r="AV104" i="32"/>
  <c r="AH49" i="32"/>
  <c r="AH176" i="57"/>
  <c r="AD30" i="44"/>
  <c r="AR73" i="57"/>
  <c r="AL74" i="53"/>
  <c r="AY80" i="57"/>
  <c r="AL49" i="75"/>
  <c r="R73" i="53"/>
  <c r="AD80" i="56"/>
  <c r="AH80" i="75"/>
  <c r="AP55" i="75"/>
  <c r="BG160" i="45"/>
  <c r="M55" i="44"/>
  <c r="AD74" i="53"/>
  <c r="AQ85" i="75"/>
  <c r="AO73" i="53"/>
  <c r="Z163" i="58"/>
  <c r="AL55" i="44"/>
  <c r="AP160" i="53"/>
  <c r="AL180" i="75"/>
  <c r="Z249" i="75"/>
  <c r="Z106" i="44"/>
  <c r="AH92" i="45"/>
  <c r="Z102" i="45"/>
  <c r="Q332" i="75"/>
  <c r="Z84" i="75"/>
  <c r="BH50" i="44"/>
  <c r="BH162" i="32"/>
  <c r="AD55" i="75"/>
  <c r="AY117" i="32"/>
  <c r="Z128" i="75"/>
  <c r="AQ53" i="58"/>
  <c r="BH51" i="32"/>
  <c r="AQ68" i="53"/>
  <c r="AQ68" i="75"/>
  <c r="AQ62" i="32"/>
  <c r="Y18" i="58"/>
  <c r="AM73" i="32"/>
  <c r="Z56" i="44"/>
  <c r="AQ269" i="75"/>
  <c r="AD92" i="57"/>
  <c r="AQ66" i="44"/>
  <c r="Z68" i="75"/>
  <c r="AQ183" i="75"/>
  <c r="BH158" i="44"/>
  <c r="AQ109" i="45"/>
  <c r="BC80" i="45"/>
  <c r="BH19" i="44"/>
  <c r="AQ87" i="75"/>
  <c r="Z109" i="56"/>
  <c r="AD123" i="58"/>
  <c r="AQ149" i="44"/>
  <c r="U18" i="44"/>
  <c r="Z89" i="75"/>
  <c r="BH72" i="44"/>
  <c r="Z21" i="57"/>
  <c r="BH56" i="58"/>
  <c r="AQ56" i="58"/>
  <c r="AQ320" i="75"/>
  <c r="Z87" i="75"/>
  <c r="Q61" i="56"/>
  <c r="AP61" i="45"/>
  <c r="U61" i="53"/>
  <c r="BG67" i="56"/>
  <c r="AB104" i="44"/>
  <c r="R104" i="45"/>
  <c r="AI104" i="53"/>
  <c r="AG42" i="58"/>
  <c r="AU136" i="32"/>
  <c r="AU148" i="75"/>
  <c r="BC98" i="75"/>
  <c r="BC148" i="53"/>
  <c r="BD104" i="53"/>
  <c r="AY148" i="75"/>
  <c r="BG98" i="75"/>
  <c r="AP148" i="53"/>
  <c r="AI135" i="53"/>
  <c r="Y160" i="58"/>
  <c r="AN135" i="58"/>
  <c r="X73" i="58"/>
  <c r="BE73" i="58"/>
  <c r="AD176" i="57"/>
  <c r="AY160" i="45"/>
  <c r="AU74" i="58"/>
  <c r="BG74" i="32"/>
  <c r="J73" i="58"/>
  <c r="AF73" i="44"/>
  <c r="BC55" i="44"/>
  <c r="BC55" i="58"/>
  <c r="AP49" i="53"/>
  <c r="M80" i="56"/>
  <c r="AY55" i="58"/>
  <c r="Z137" i="75"/>
  <c r="AK260" i="75"/>
  <c r="AW73" i="45"/>
  <c r="AD49" i="58"/>
  <c r="AU160" i="45"/>
  <c r="AY175" i="58"/>
  <c r="Y160" i="32"/>
  <c r="M74" i="53"/>
  <c r="AL30" i="58"/>
  <c r="M86" i="75"/>
  <c r="AQ94" i="56"/>
  <c r="AC73" i="75"/>
  <c r="AL86" i="75"/>
  <c r="AH160" i="32"/>
  <c r="AW73" i="58"/>
  <c r="AP332" i="75"/>
  <c r="BC332" i="75"/>
  <c r="AH117" i="53"/>
  <c r="BB73" i="53"/>
  <c r="Z88" i="44"/>
  <c r="BH78" i="32"/>
  <c r="M123" i="57"/>
  <c r="AQ78" i="56"/>
  <c r="Y129" i="32"/>
  <c r="AL18" i="45"/>
  <c r="BG55" i="56"/>
  <c r="AY18" i="45"/>
  <c r="BC129" i="58"/>
  <c r="AQ88" i="53"/>
  <c r="AQ21" i="58"/>
  <c r="AC73" i="53"/>
  <c r="M55" i="56"/>
  <c r="Z78" i="58"/>
  <c r="AQ143" i="58"/>
  <c r="BI126" i="75"/>
  <c r="BJ126" i="75" s="1"/>
  <c r="S73" i="57"/>
  <c r="BH144" i="44"/>
  <c r="BH32" i="58"/>
  <c r="BH139" i="75"/>
  <c r="AQ51" i="32"/>
  <c r="BG148" i="44"/>
  <c r="BI193" i="56"/>
  <c r="BJ193" i="56" s="1"/>
  <c r="M242" i="75"/>
  <c r="AQ159" i="44"/>
  <c r="Y18" i="32"/>
  <c r="BH23" i="75"/>
  <c r="BH109" i="32"/>
  <c r="AQ20" i="57"/>
  <c r="AF73" i="56"/>
  <c r="U123" i="57"/>
  <c r="Y267" i="75"/>
  <c r="AQ21" i="57"/>
  <c r="BH109" i="56"/>
  <c r="BH51" i="57"/>
  <c r="AQ59" i="58"/>
  <c r="AQ169" i="75"/>
  <c r="AQ153" i="75"/>
  <c r="Z59" i="44"/>
  <c r="BH159" i="44"/>
  <c r="Y86" i="53"/>
  <c r="Z88" i="53"/>
  <c r="AQ78" i="58"/>
  <c r="BH163" i="75"/>
  <c r="BH58" i="45"/>
  <c r="Z131" i="58"/>
  <c r="BH78" i="58"/>
  <c r="BH58" i="57"/>
  <c r="M18" i="44"/>
  <c r="Z138" i="44"/>
  <c r="BH144" i="45"/>
  <c r="Z185" i="75"/>
  <c r="Z63" i="53"/>
  <c r="AQ172" i="75"/>
  <c r="Z162" i="53"/>
  <c r="Q168" i="75"/>
  <c r="AP168" i="75"/>
  <c r="BC142" i="58"/>
  <c r="AE135" i="45"/>
  <c r="AU136" i="44"/>
  <c r="BG160" i="75"/>
  <c r="AL175" i="53"/>
  <c r="Y49" i="58"/>
  <c r="Q148" i="45"/>
  <c r="Z21" i="32"/>
  <c r="AT135" i="53"/>
  <c r="BG86" i="45"/>
  <c r="P73" i="45"/>
  <c r="BH122" i="44"/>
  <c r="M86" i="53"/>
  <c r="BH90" i="32"/>
  <c r="BH85" i="53"/>
  <c r="AQ90" i="57"/>
  <c r="AQ52" i="53"/>
  <c r="AL148" i="75"/>
  <c r="AL18" i="57"/>
  <c r="Y98" i="75"/>
  <c r="BG117" i="32"/>
  <c r="BD135" i="57"/>
  <c r="AE73" i="53"/>
  <c r="AD242" i="75"/>
  <c r="M160" i="45"/>
  <c r="AU92" i="56"/>
  <c r="BH211" i="32"/>
  <c r="BH210" i="32" s="1"/>
  <c r="U168" i="75"/>
  <c r="U67" i="56"/>
  <c r="AC104" i="32"/>
  <c r="AE135" i="58"/>
  <c r="BG117" i="56"/>
  <c r="BH314" i="75"/>
  <c r="Z314" i="75"/>
  <c r="BG117" i="53"/>
  <c r="AD55" i="58"/>
  <c r="Z90" i="57"/>
  <c r="Z106" i="56"/>
  <c r="AU80" i="75"/>
  <c r="Q180" i="75"/>
  <c r="Y180" i="75"/>
  <c r="AY160" i="53"/>
  <c r="BH288" i="75"/>
  <c r="AD55" i="53"/>
  <c r="Q175" i="57"/>
  <c r="AQ121" i="53"/>
  <c r="AQ26" i="32"/>
  <c r="U111" i="75"/>
  <c r="AL18" i="44"/>
  <c r="BH127" i="44"/>
  <c r="AQ102" i="45"/>
  <c r="Z59" i="57"/>
  <c r="AQ116" i="75"/>
  <c r="BI195" i="53"/>
  <c r="BJ195" i="53" s="1"/>
  <c r="BG129" i="57"/>
  <c r="BH158" i="58"/>
  <c r="Z320" i="75"/>
  <c r="AL55" i="56"/>
  <c r="AP55" i="58"/>
  <c r="AP175" i="53"/>
  <c r="AD129" i="58"/>
  <c r="Z130" i="53"/>
  <c r="AU285" i="75"/>
  <c r="BA260" i="75"/>
  <c r="BC248" i="75"/>
  <c r="BC30" i="32"/>
  <c r="U55" i="45"/>
  <c r="AD129" i="32"/>
  <c r="Z132" i="75"/>
  <c r="AP18" i="44"/>
  <c r="AQ150" i="44"/>
  <c r="AU55" i="57"/>
  <c r="AU55" i="58"/>
  <c r="AD298" i="75"/>
  <c r="Z197" i="75"/>
  <c r="Q254" i="75"/>
  <c r="BH66" i="32"/>
  <c r="BH72" i="57"/>
  <c r="BG129" i="58"/>
  <c r="AB73" i="45"/>
  <c r="AH18" i="57"/>
  <c r="Z50" i="45"/>
  <c r="BH57" i="56"/>
  <c r="AU30" i="32"/>
  <c r="AQ219" i="75"/>
  <c r="Z246" i="75"/>
  <c r="Z58" i="53"/>
  <c r="AQ63" i="57"/>
  <c r="BH183" i="75"/>
  <c r="BH91" i="75"/>
  <c r="Z19" i="45"/>
  <c r="AD111" i="75"/>
  <c r="BH363" i="75"/>
  <c r="BH360" i="75" s="1"/>
  <c r="BH63" i="57"/>
  <c r="BH62" i="32"/>
  <c r="Z66" i="57"/>
  <c r="Z54" i="75"/>
  <c r="Z69" i="56"/>
  <c r="AQ58" i="45"/>
  <c r="Z122" i="32"/>
  <c r="Q74" i="58"/>
  <c r="BC86" i="75"/>
  <c r="AQ94" i="53"/>
  <c r="Z21" i="58"/>
  <c r="AP55" i="53"/>
  <c r="AQ251" i="75"/>
  <c r="AQ68" i="57"/>
  <c r="Z63" i="75"/>
  <c r="Z109" i="58"/>
  <c r="AQ161" i="44"/>
  <c r="AQ131" i="58"/>
  <c r="BH144" i="57"/>
  <c r="AQ156" i="75"/>
  <c r="AQ164" i="45"/>
  <c r="AZ135" i="57"/>
  <c r="AQ249" i="75"/>
  <c r="AQ153" i="44"/>
  <c r="AD55" i="45"/>
  <c r="AU298" i="75"/>
  <c r="BC298" i="75"/>
  <c r="AE73" i="56"/>
  <c r="BH197" i="75"/>
  <c r="AH86" i="75"/>
  <c r="AF73" i="45"/>
  <c r="AQ50" i="58"/>
  <c r="AL18" i="58"/>
  <c r="AY175" i="57"/>
  <c r="BC18" i="32"/>
  <c r="AL332" i="75"/>
  <c r="BH66" i="53"/>
  <c r="AD285" i="75"/>
  <c r="BH249" i="75"/>
  <c r="BH53" i="53"/>
  <c r="BH26" i="32"/>
  <c r="BI191" i="53"/>
  <c r="BJ191" i="53" s="1"/>
  <c r="AD74" i="58"/>
  <c r="AR73" i="45"/>
  <c r="BG254" i="75"/>
  <c r="Z116" i="75"/>
  <c r="BH320" i="75"/>
  <c r="U176" i="57"/>
  <c r="BH84" i="57"/>
  <c r="AD80" i="32"/>
  <c r="M18" i="58"/>
  <c r="BC61" i="58"/>
  <c r="Y61" i="75"/>
  <c r="AY360" i="75"/>
  <c r="AY353" i="75" s="1"/>
  <c r="U86" i="44"/>
  <c r="AP160" i="44"/>
  <c r="Z94" i="57"/>
  <c r="AQ113" i="32"/>
  <c r="Z211" i="57"/>
  <c r="Z210" i="57" s="1"/>
  <c r="Z201" i="45"/>
  <c r="Z200" i="45" s="1"/>
  <c r="AY204" i="57"/>
  <c r="AY197" i="57" s="1"/>
  <c r="X197" i="45"/>
  <c r="BC61" i="57"/>
  <c r="AV260" i="75"/>
  <c r="BC168" i="75"/>
  <c r="AL67" i="56"/>
  <c r="AG104" i="32"/>
  <c r="F170" i="57"/>
  <c r="H170" i="57" s="1"/>
  <c r="S170" i="57" s="1"/>
  <c r="AQ20" i="44"/>
  <c r="BG111" i="44"/>
  <c r="Z77" i="58"/>
  <c r="AH148" i="53"/>
  <c r="AQ286" i="75"/>
  <c r="AD49" i="44"/>
  <c r="AJ135" i="53"/>
  <c r="AH160" i="75"/>
  <c r="O135" i="44"/>
  <c r="Q18" i="44"/>
  <c r="AY49" i="75"/>
  <c r="BG55" i="58"/>
  <c r="AL129" i="58"/>
  <c r="AD148" i="58"/>
  <c r="AU242" i="75"/>
  <c r="U175" i="53"/>
  <c r="BH130" i="56"/>
  <c r="BH64" i="58"/>
  <c r="U180" i="75"/>
  <c r="Z219" i="75"/>
  <c r="O167" i="75"/>
  <c r="Z50" i="57"/>
  <c r="BH149" i="44"/>
  <c r="Z54" i="56"/>
  <c r="AQ21" i="75"/>
  <c r="AQ23" i="75"/>
  <c r="Z20" i="44"/>
  <c r="BC267" i="75"/>
  <c r="AL18" i="75"/>
  <c r="AQ193" i="75"/>
  <c r="Z23" i="75"/>
  <c r="AP176" i="58"/>
  <c r="AL92" i="32"/>
  <c r="Z120" i="44"/>
  <c r="BC61" i="32"/>
  <c r="AF104" i="32"/>
  <c r="Y136" i="45"/>
  <c r="Q148" i="32"/>
  <c r="M49" i="53"/>
  <c r="BB260" i="75"/>
  <c r="BC55" i="75"/>
  <c r="AY123" i="58"/>
  <c r="AU117" i="58"/>
  <c r="AD86" i="53"/>
  <c r="AP148" i="44"/>
  <c r="AQ95" i="53"/>
  <c r="BH23" i="58"/>
  <c r="Z83" i="58"/>
  <c r="Z201" i="56"/>
  <c r="Z200" i="56" s="1"/>
  <c r="AT197" i="57"/>
  <c r="U61" i="56"/>
  <c r="Q61" i="75"/>
  <c r="U61" i="45"/>
  <c r="AL61" i="32"/>
  <c r="AY61" i="45"/>
  <c r="AL61" i="53"/>
  <c r="BC61" i="44"/>
  <c r="AE104" i="56"/>
  <c r="T104" i="32"/>
  <c r="AD267" i="75"/>
  <c r="U136" i="45"/>
  <c r="P42" i="45"/>
  <c r="AW42" i="75"/>
  <c r="Y136" i="44"/>
  <c r="Q49" i="58"/>
  <c r="AD148" i="32"/>
  <c r="W135" i="45"/>
  <c r="Y176" i="57"/>
  <c r="AQ35" i="56"/>
  <c r="Y148" i="45"/>
  <c r="AW73" i="57"/>
  <c r="AQ85" i="53"/>
  <c r="Z202" i="75"/>
  <c r="AU86" i="75"/>
  <c r="AX73" i="75"/>
  <c r="BE73" i="53"/>
  <c r="AP55" i="56"/>
  <c r="AQ128" i="75"/>
  <c r="U55" i="44"/>
  <c r="BH132" i="75"/>
  <c r="BH95" i="75"/>
  <c r="Z171" i="75"/>
  <c r="AY254" i="75"/>
  <c r="Z144" i="45"/>
  <c r="Y18" i="44"/>
  <c r="BI191" i="57"/>
  <c r="BJ191" i="57" s="1"/>
  <c r="AL248" i="75"/>
  <c r="AI73" i="53"/>
  <c r="BH116" i="75"/>
  <c r="Y298" i="75"/>
  <c r="Y55" i="53"/>
  <c r="AQ165" i="32"/>
  <c r="AQ50" i="56"/>
  <c r="AY80" i="75"/>
  <c r="Z64" i="75"/>
  <c r="AQ70" i="32"/>
  <c r="BI102" i="75"/>
  <c r="BJ102" i="75" s="1"/>
  <c r="AQ77" i="53"/>
  <c r="W73" i="45"/>
  <c r="AQ70" i="58"/>
  <c r="AQ66" i="45"/>
  <c r="BH72" i="58"/>
  <c r="BH88" i="75"/>
  <c r="BI161" i="75"/>
  <c r="BJ161" i="75" s="1"/>
  <c r="BH56" i="44"/>
  <c r="AU18" i="45"/>
  <c r="M123" i="75"/>
  <c r="BH264" i="75"/>
  <c r="U148" i="44"/>
  <c r="AP18" i="75"/>
  <c r="AU55" i="44"/>
  <c r="AN73" i="45"/>
  <c r="BH70" i="58"/>
  <c r="AQ264" i="75"/>
  <c r="Z50" i="56"/>
  <c r="BH66" i="75"/>
  <c r="Z295" i="75"/>
  <c r="Z50" i="44"/>
  <c r="Q285" i="75"/>
  <c r="Z52" i="44"/>
  <c r="BH171" i="75"/>
  <c r="BH63" i="53"/>
  <c r="BH50" i="57"/>
  <c r="Z66" i="32"/>
  <c r="Z66" i="53"/>
  <c r="AQ149" i="45"/>
  <c r="Z156" i="75"/>
  <c r="AQ132" i="75"/>
  <c r="AY18" i="75"/>
  <c r="BG55" i="75"/>
  <c r="Q55" i="32"/>
  <c r="Z90" i="45"/>
  <c r="U332" i="75"/>
  <c r="AE73" i="58"/>
  <c r="BH109" i="57"/>
  <c r="AH111" i="75"/>
  <c r="AY148" i="44"/>
  <c r="Y18" i="75"/>
  <c r="Z163" i="75"/>
  <c r="Z53" i="58"/>
  <c r="AP18" i="57"/>
  <c r="Y117" i="32"/>
  <c r="Z143" i="53"/>
  <c r="BH59" i="57"/>
  <c r="AQ363" i="75"/>
  <c r="AQ360" i="75" s="1"/>
  <c r="BH79" i="75"/>
  <c r="AY18" i="44"/>
  <c r="AQ302" i="75"/>
  <c r="BH58" i="53"/>
  <c r="BI113" i="75"/>
  <c r="BJ113" i="75" s="1"/>
  <c r="AQ63" i="32"/>
  <c r="AQ144" i="45"/>
  <c r="AQ185" i="75"/>
  <c r="AD18" i="44"/>
  <c r="BI187" i="58"/>
  <c r="BJ187" i="58" s="1"/>
  <c r="Z21" i="44"/>
  <c r="BH251" i="75"/>
  <c r="M285" i="75"/>
  <c r="BC18" i="44"/>
  <c r="BH246" i="75"/>
  <c r="AU18" i="75"/>
  <c r="AY298" i="75"/>
  <c r="AU180" i="75"/>
  <c r="M160" i="32"/>
  <c r="AH123" i="75"/>
  <c r="BH94" i="53"/>
  <c r="Z156" i="45"/>
  <c r="BC55" i="53"/>
  <c r="AL18" i="32"/>
  <c r="AZ73" i="45"/>
  <c r="Z32" i="45"/>
  <c r="AL175" i="57"/>
  <c r="BH70" i="56"/>
  <c r="BC80" i="75"/>
  <c r="Z144" i="53"/>
  <c r="AH74" i="32"/>
  <c r="X73" i="75"/>
  <c r="AQ159" i="53"/>
  <c r="Z143" i="75"/>
  <c r="AQ60" i="58"/>
  <c r="BH69" i="56"/>
  <c r="AQ32" i="45"/>
  <c r="AQ90" i="45"/>
  <c r="Z72" i="56"/>
  <c r="AQ64" i="75"/>
  <c r="AQ50" i="44"/>
  <c r="AQ126" i="57"/>
  <c r="AH285" i="75"/>
  <c r="Z130" i="58"/>
  <c r="AQ171" i="75"/>
  <c r="AQ50" i="57"/>
  <c r="AQ68" i="58"/>
  <c r="AQ57" i="44"/>
  <c r="Z264" i="75"/>
  <c r="AQ246" i="75"/>
  <c r="AQ22" i="75"/>
  <c r="AP86" i="45"/>
  <c r="AQ54" i="75"/>
  <c r="Z201" i="57"/>
  <c r="Z200" i="57" s="1"/>
  <c r="BH63" i="45"/>
  <c r="Z269" i="75"/>
  <c r="Z286" i="75"/>
  <c r="Q18" i="75"/>
  <c r="Z19" i="44"/>
  <c r="Y353" i="75"/>
  <c r="AQ59" i="45"/>
  <c r="Z109" i="45"/>
  <c r="BH53" i="58"/>
  <c r="Z72" i="53"/>
  <c r="AQ63" i="45"/>
  <c r="BH68" i="57"/>
  <c r="BI187" i="45"/>
  <c r="BJ187" i="45" s="1"/>
  <c r="Z58" i="57"/>
  <c r="BH156" i="75"/>
  <c r="Z91" i="45"/>
  <c r="BH295" i="75"/>
  <c r="Z156" i="32"/>
  <c r="AH86" i="58"/>
  <c r="AP18" i="32"/>
  <c r="AQ109" i="56"/>
  <c r="BH130" i="53"/>
  <c r="Z302" i="75"/>
  <c r="BD135" i="44"/>
  <c r="Z90" i="32"/>
  <c r="AU55" i="75"/>
  <c r="AH136" i="32"/>
  <c r="Z27" i="57"/>
  <c r="Z94" i="53"/>
  <c r="AQ197" i="75"/>
  <c r="Z72" i="57"/>
  <c r="AQ29" i="58"/>
  <c r="T179" i="58"/>
  <c r="V135" i="57"/>
  <c r="AV73" i="56"/>
  <c r="AB73" i="44"/>
  <c r="Z143" i="45"/>
  <c r="AY92" i="75"/>
  <c r="N179" i="58"/>
  <c r="Z212" i="75"/>
  <c r="Z220" i="75"/>
  <c r="U30" i="57"/>
  <c r="BG242" i="75"/>
  <c r="BC55" i="57"/>
  <c r="AY86" i="75"/>
  <c r="AP298" i="75"/>
  <c r="Z64" i="44"/>
  <c r="BF73" i="45"/>
  <c r="BH72" i="53"/>
  <c r="BH64" i="44"/>
  <c r="AQ64" i="56"/>
  <c r="AU136" i="57"/>
  <c r="Z58" i="75"/>
  <c r="BC160" i="53"/>
  <c r="AQ66" i="75"/>
  <c r="AK167" i="75"/>
  <c r="S73" i="45"/>
  <c r="Z58" i="45"/>
  <c r="Z149" i="58"/>
  <c r="Y332" i="75"/>
  <c r="Z91" i="75"/>
  <c r="BH21" i="44"/>
  <c r="BC148" i="44"/>
  <c r="BH130" i="58"/>
  <c r="Z95" i="45"/>
  <c r="AD86" i="45"/>
  <c r="BC92" i="32"/>
  <c r="AQ124" i="58"/>
  <c r="M86" i="57"/>
  <c r="AQ132" i="32"/>
  <c r="BH113" i="44"/>
  <c r="AQ23" i="32"/>
  <c r="AD18" i="57"/>
  <c r="M200" i="57"/>
  <c r="AY61" i="44"/>
  <c r="AH61" i="45"/>
  <c r="AL61" i="75"/>
  <c r="Y61" i="56"/>
  <c r="Q61" i="58"/>
  <c r="AD61" i="57"/>
  <c r="Q61" i="32"/>
  <c r="Y61" i="44"/>
  <c r="AL61" i="57"/>
  <c r="AP86" i="75"/>
  <c r="AD360" i="75"/>
  <c r="Y67" i="56"/>
  <c r="Q273" i="75"/>
  <c r="J104" i="57"/>
  <c r="L42" i="32"/>
  <c r="BE104" i="32"/>
  <c r="BA197" i="32"/>
  <c r="BA104" i="32"/>
  <c r="AG42" i="75"/>
  <c r="N104" i="53"/>
  <c r="AC197" i="32"/>
  <c r="N104" i="44"/>
  <c r="BH269" i="75"/>
  <c r="BG24" i="57"/>
  <c r="AQ57" i="58"/>
  <c r="AP192" i="75"/>
  <c r="AF167" i="75"/>
  <c r="AH136" i="45"/>
  <c r="Z20" i="45"/>
  <c r="Z57" i="32"/>
  <c r="AP136" i="58"/>
  <c r="AP154" i="58"/>
  <c r="AQ288" i="75"/>
  <c r="BG316" i="75"/>
  <c r="AB179" i="58"/>
  <c r="AP30" i="57"/>
  <c r="Z127" i="57"/>
  <c r="U148" i="75"/>
  <c r="Q92" i="75"/>
  <c r="AQ35" i="57"/>
  <c r="AX42" i="53"/>
  <c r="AA73" i="53"/>
  <c r="AQ114" i="75"/>
  <c r="AH148" i="58"/>
  <c r="Z35" i="75"/>
  <c r="U49" i="58"/>
  <c r="BC49" i="58"/>
  <c r="AP49" i="44"/>
  <c r="BB73" i="75"/>
  <c r="AP74" i="58"/>
  <c r="BC160" i="75"/>
  <c r="AD129" i="75"/>
  <c r="AP176" i="32"/>
  <c r="BC148" i="57"/>
  <c r="Q129" i="57"/>
  <c r="Y248" i="75"/>
  <c r="U49" i="75"/>
  <c r="U55" i="75"/>
  <c r="U248" i="75"/>
  <c r="U55" i="57"/>
  <c r="O260" i="75"/>
  <c r="M49" i="56"/>
  <c r="AY55" i="53"/>
  <c r="AL74" i="56"/>
  <c r="U148" i="32"/>
  <c r="AL242" i="75"/>
  <c r="Y55" i="58"/>
  <c r="Q176" i="58"/>
  <c r="Z78" i="56"/>
  <c r="AL160" i="32"/>
  <c r="AX167" i="75"/>
  <c r="AY80" i="45"/>
  <c r="AL285" i="75"/>
  <c r="AN73" i="57"/>
  <c r="Y49" i="57"/>
  <c r="AQ72" i="57"/>
  <c r="BH106" i="44"/>
  <c r="K73" i="53"/>
  <c r="AP80" i="45"/>
  <c r="AQ53" i="75"/>
  <c r="AQ301" i="75"/>
  <c r="Z133" i="32"/>
  <c r="AQ88" i="44"/>
  <c r="T104" i="53"/>
  <c r="M175" i="57"/>
  <c r="AL55" i="32"/>
  <c r="BH250" i="75"/>
  <c r="Y55" i="45"/>
  <c r="Z301" i="75"/>
  <c r="Z53" i="75"/>
  <c r="BH56" i="56"/>
  <c r="BC180" i="75"/>
  <c r="BH31" i="56"/>
  <c r="Z64" i="56"/>
  <c r="U148" i="57"/>
  <c r="Z52" i="56"/>
  <c r="AH176" i="58"/>
  <c r="BH83" i="58"/>
  <c r="Z243" i="75"/>
  <c r="Z183" i="75"/>
  <c r="Z59" i="58"/>
  <c r="BH302" i="75"/>
  <c r="AQ79" i="75"/>
  <c r="Z59" i="45"/>
  <c r="BF167" i="75"/>
  <c r="AQ88" i="58"/>
  <c r="J179" i="58"/>
  <c r="BC192" i="75"/>
  <c r="M49" i="44"/>
  <c r="L73" i="75"/>
  <c r="AP175" i="58"/>
  <c r="AQ21" i="32"/>
  <c r="BG49" i="32"/>
  <c r="AS260" i="75"/>
  <c r="AK73" i="45"/>
  <c r="AP285" i="75"/>
  <c r="AH55" i="53"/>
  <c r="AQ122" i="75"/>
  <c r="AP55" i="45"/>
  <c r="BG55" i="32"/>
  <c r="AQ133" i="32"/>
  <c r="AQ58" i="53"/>
  <c r="AQ58" i="57"/>
  <c r="Z79" i="75"/>
  <c r="Z363" i="75"/>
  <c r="Y86" i="32"/>
  <c r="AQ23" i="44"/>
  <c r="AU18" i="53"/>
  <c r="BH201" i="56"/>
  <c r="BH200" i="56" s="1"/>
  <c r="AH61" i="58"/>
  <c r="Y61" i="32"/>
  <c r="AL168" i="75"/>
  <c r="BC67" i="56"/>
  <c r="AF42" i="53"/>
  <c r="M105" i="45"/>
  <c r="AI104" i="75"/>
  <c r="AT42" i="44"/>
  <c r="BB42" i="56"/>
  <c r="AS42" i="56"/>
  <c r="S42" i="45"/>
  <c r="AC104" i="57"/>
  <c r="AS104" i="57"/>
  <c r="AT104" i="57"/>
  <c r="BF42" i="53"/>
  <c r="BB42" i="53"/>
  <c r="AC42" i="56"/>
  <c r="AS104" i="58"/>
  <c r="BD104" i="32"/>
  <c r="BG18" i="44"/>
  <c r="AP154" i="53"/>
  <c r="W167" i="75"/>
  <c r="AY24" i="75"/>
  <c r="AL98" i="45"/>
  <c r="AW229" i="75"/>
  <c r="BG80" i="57"/>
  <c r="Z143" i="32"/>
  <c r="AD176" i="58"/>
  <c r="AT73" i="58"/>
  <c r="AP30" i="53"/>
  <c r="U316" i="75"/>
  <c r="BG74" i="53"/>
  <c r="AY292" i="75"/>
  <c r="Q49" i="56"/>
  <c r="AL80" i="75"/>
  <c r="BH58" i="75"/>
  <c r="BG136" i="45"/>
  <c r="AC73" i="58"/>
  <c r="AL67" i="44"/>
  <c r="AQ83" i="58"/>
  <c r="BH106" i="56"/>
  <c r="S260" i="75"/>
  <c r="BE260" i="75"/>
  <c r="AD148" i="57"/>
  <c r="BA73" i="53"/>
  <c r="Z64" i="58"/>
  <c r="AQ289" i="75"/>
  <c r="U123" i="75"/>
  <c r="AU123" i="75"/>
  <c r="N104" i="57"/>
  <c r="Z57" i="56"/>
  <c r="Y86" i="75"/>
  <c r="Z70" i="58"/>
  <c r="Q49" i="32"/>
  <c r="BI131" i="75"/>
  <c r="BJ131" i="75" s="1"/>
  <c r="AQ106" i="44"/>
  <c r="BB73" i="45"/>
  <c r="AQ149" i="58"/>
  <c r="BE135" i="53"/>
  <c r="AQ90" i="75"/>
  <c r="BG175" i="57"/>
  <c r="BI195" i="56"/>
  <c r="BJ195" i="56" s="1"/>
  <c r="Z250" i="75"/>
  <c r="BH149" i="57"/>
  <c r="AY30" i="58"/>
  <c r="BI193" i="32"/>
  <c r="BJ193" i="32" s="1"/>
  <c r="Z26" i="32"/>
  <c r="AQ95" i="75"/>
  <c r="AY55" i="75"/>
  <c r="BI94" i="75"/>
  <c r="BJ94" i="75" s="1"/>
  <c r="AH74" i="44"/>
  <c r="BH72" i="56"/>
  <c r="Z76" i="75"/>
  <c r="BH50" i="45"/>
  <c r="AQ17" i="45"/>
  <c r="Z85" i="75"/>
  <c r="Z149" i="44"/>
  <c r="S73" i="75"/>
  <c r="Z258" i="75"/>
  <c r="AD30" i="45"/>
  <c r="AD117" i="53"/>
  <c r="BH95" i="53"/>
  <c r="Z201" i="58"/>
  <c r="Z200" i="58" s="1"/>
  <c r="AB197" i="57"/>
  <c r="BC61" i="53"/>
  <c r="Y61" i="53"/>
  <c r="AE42" i="75"/>
  <c r="Y168" i="75"/>
  <c r="U67" i="53"/>
  <c r="AL67" i="75"/>
  <c r="AX42" i="56"/>
  <c r="AH18" i="75"/>
  <c r="AB42" i="53"/>
  <c r="K104" i="56"/>
  <c r="BH19" i="45"/>
  <c r="AP136" i="57"/>
  <c r="Q192" i="75"/>
  <c r="Y148" i="44"/>
  <c r="U49" i="44"/>
  <c r="AZ135" i="53"/>
  <c r="BC49" i="44"/>
  <c r="M160" i="75"/>
  <c r="AE135" i="57"/>
  <c r="BH26" i="45"/>
  <c r="AY30" i="53"/>
  <c r="Q129" i="58"/>
  <c r="Z52" i="57"/>
  <c r="U55" i="58"/>
  <c r="Z52" i="53"/>
  <c r="AU148" i="57"/>
  <c r="AF260" i="75"/>
  <c r="AU49" i="32"/>
  <c r="W73" i="56"/>
  <c r="BC49" i="56"/>
  <c r="BH82" i="75"/>
  <c r="AQ295" i="75"/>
  <c r="Y55" i="44"/>
  <c r="Z60" i="58"/>
  <c r="Z72" i="58"/>
  <c r="BH52" i="58"/>
  <c r="M86" i="45"/>
  <c r="AP86" i="44"/>
  <c r="AD123" i="57"/>
  <c r="BG123" i="57"/>
  <c r="M129" i="32"/>
  <c r="Z23" i="58"/>
  <c r="Z23" i="32"/>
  <c r="AQ91" i="45"/>
  <c r="AQ201" i="56"/>
  <c r="AQ200" i="56" s="1"/>
  <c r="O197" i="56"/>
  <c r="BH201" i="45"/>
  <c r="BH200" i="45" s="1"/>
  <c r="K197" i="57"/>
  <c r="K197" i="45"/>
  <c r="Q61" i="45"/>
  <c r="AL310" i="75"/>
  <c r="U61" i="58"/>
  <c r="AH61" i="75"/>
  <c r="AY61" i="58"/>
  <c r="AP61" i="32"/>
  <c r="AL61" i="45"/>
  <c r="AP61" i="53"/>
  <c r="U67" i="57"/>
  <c r="BH258" i="75"/>
  <c r="V260" i="75"/>
  <c r="AA260" i="75"/>
  <c r="U67" i="58"/>
  <c r="AP67" i="58"/>
  <c r="AT42" i="56"/>
  <c r="L42" i="45"/>
  <c r="O104" i="57"/>
  <c r="AE229" i="75"/>
  <c r="AJ42" i="44"/>
  <c r="W104" i="57"/>
  <c r="AS42" i="32"/>
  <c r="M180" i="75"/>
  <c r="AA104" i="32"/>
  <c r="BD104" i="57"/>
  <c r="O42" i="32"/>
  <c r="AF104" i="53"/>
  <c r="BH127" i="75"/>
  <c r="AH160" i="56"/>
  <c r="N104" i="32"/>
  <c r="BG136" i="32"/>
  <c r="AL136" i="45"/>
  <c r="AD136" i="57"/>
  <c r="Z288" i="75"/>
  <c r="S104" i="56"/>
  <c r="AX42" i="58"/>
  <c r="BF229" i="75"/>
  <c r="AF135" i="44"/>
  <c r="Z19" i="75"/>
  <c r="BA135" i="75"/>
  <c r="AV73" i="75"/>
  <c r="Q18" i="57"/>
  <c r="AB135" i="44"/>
  <c r="X135" i="53"/>
  <c r="BH213" i="57"/>
  <c r="BH212" i="57" s="1"/>
  <c r="AL148" i="53"/>
  <c r="BE135" i="57"/>
  <c r="AL49" i="32"/>
  <c r="BG30" i="56"/>
  <c r="Y49" i="32"/>
  <c r="Z16" i="44"/>
  <c r="Z26" i="53"/>
  <c r="AS167" i="75"/>
  <c r="M148" i="32"/>
  <c r="BE104" i="56"/>
  <c r="AM135" i="53"/>
  <c r="AO73" i="75"/>
  <c r="M30" i="56"/>
  <c r="AR73" i="44"/>
  <c r="AM73" i="53"/>
  <c r="Z150" i="57"/>
  <c r="Z133" i="58"/>
  <c r="BH252" i="75"/>
  <c r="AQ130" i="58"/>
  <c r="Y148" i="32"/>
  <c r="BH90" i="56"/>
  <c r="M55" i="58"/>
  <c r="Z15" i="53"/>
  <c r="AG260" i="75"/>
  <c r="BH15" i="56"/>
  <c r="BG148" i="58"/>
  <c r="AO260" i="75"/>
  <c r="BH52" i="75"/>
  <c r="BH27" i="57"/>
  <c r="AQ64" i="58"/>
  <c r="M80" i="75"/>
  <c r="BC123" i="75"/>
  <c r="AY74" i="32"/>
  <c r="U176" i="53"/>
  <c r="AU176" i="53"/>
  <c r="AF73" i="57"/>
  <c r="Z151" i="57"/>
  <c r="U298" i="75"/>
  <c r="AQ143" i="44"/>
  <c r="AP49" i="56"/>
  <c r="AQ263" i="75"/>
  <c r="AW73" i="75"/>
  <c r="AU160" i="75"/>
  <c r="AP254" i="75"/>
  <c r="U55" i="56"/>
  <c r="BH57" i="53"/>
  <c r="BH53" i="75"/>
  <c r="BH138" i="32"/>
  <c r="AQ311" i="75"/>
  <c r="AX291" i="75"/>
  <c r="AT42" i="32"/>
  <c r="U86" i="75"/>
  <c r="Z88" i="75"/>
  <c r="BH84" i="75"/>
  <c r="AQ250" i="75"/>
  <c r="BH50" i="32"/>
  <c r="BH50" i="58"/>
  <c r="Z70" i="56"/>
  <c r="AY55" i="56"/>
  <c r="AY148" i="58"/>
  <c r="AQ156" i="32"/>
  <c r="AQ64" i="45"/>
  <c r="Z66" i="58"/>
  <c r="AY248" i="75"/>
  <c r="AN167" i="75"/>
  <c r="AQ22" i="57"/>
  <c r="AU55" i="32"/>
  <c r="BH90" i="45"/>
  <c r="AU175" i="53"/>
  <c r="BE42" i="44"/>
  <c r="K42" i="56"/>
  <c r="W11" i="57"/>
  <c r="U142" i="57"/>
  <c r="AT104" i="56"/>
  <c r="U242" i="75"/>
  <c r="AH148" i="75"/>
  <c r="AX135" i="75"/>
  <c r="AD192" i="75"/>
  <c r="S167" i="75"/>
  <c r="BG49" i="75"/>
  <c r="AC197" i="44"/>
  <c r="BC176" i="32"/>
  <c r="Q55" i="56"/>
  <c r="Y80" i="45"/>
  <c r="AH55" i="44"/>
  <c r="AQ32" i="32"/>
  <c r="AX260" i="75"/>
  <c r="AQ85" i="45"/>
  <c r="K260" i="75"/>
  <c r="AF42" i="58"/>
  <c r="AP49" i="58"/>
  <c r="M248" i="75"/>
  <c r="Z214" i="75"/>
  <c r="AO42" i="57"/>
  <c r="Z56" i="45"/>
  <c r="BH122" i="75"/>
  <c r="Z57" i="57"/>
  <c r="AG73" i="75"/>
  <c r="Z78" i="32"/>
  <c r="BH153" i="44"/>
  <c r="AQ90" i="32"/>
  <c r="BH211" i="57"/>
  <c r="BH210" i="57" s="1"/>
  <c r="Z211" i="32"/>
  <c r="AQ213" i="44"/>
  <c r="AQ212" i="44" s="1"/>
  <c r="BE197" i="57"/>
  <c r="U61" i="75"/>
  <c r="AP61" i="75"/>
  <c r="BG61" i="44"/>
  <c r="AY61" i="53"/>
  <c r="BC61" i="56"/>
  <c r="AD86" i="75"/>
  <c r="BG168" i="75"/>
  <c r="AY67" i="53"/>
  <c r="AP67" i="75"/>
  <c r="AH67" i="56"/>
  <c r="AH67" i="45"/>
  <c r="BG67" i="32"/>
  <c r="AJ104" i="75"/>
  <c r="AW42" i="56"/>
  <c r="AF42" i="45"/>
  <c r="AS42" i="45"/>
  <c r="AO42" i="75"/>
  <c r="AS42" i="75"/>
  <c r="AX104" i="57"/>
  <c r="M267" i="75"/>
  <c r="AB104" i="58"/>
  <c r="S42" i="53"/>
  <c r="T197" i="32"/>
  <c r="AC42" i="58"/>
  <c r="P104" i="57"/>
  <c r="AB42" i="32"/>
  <c r="BE42" i="32"/>
  <c r="BA42" i="45"/>
  <c r="BE42" i="56"/>
  <c r="AZ104" i="44"/>
  <c r="AR104" i="57"/>
  <c r="BE104" i="58"/>
  <c r="BE104" i="44"/>
  <c r="BC136" i="57"/>
  <c r="K42" i="75"/>
  <c r="AX104" i="53"/>
  <c r="AP353" i="75"/>
  <c r="BC154" i="32"/>
  <c r="Y154" i="58"/>
  <c r="U154" i="58"/>
  <c r="Y192" i="75"/>
  <c r="W104" i="58"/>
  <c r="U192" i="75"/>
  <c r="P167" i="75"/>
  <c r="U175" i="45"/>
  <c r="Y148" i="75"/>
  <c r="BE42" i="53"/>
  <c r="M174" i="75"/>
  <c r="U30" i="58"/>
  <c r="U176" i="56"/>
  <c r="AU175" i="32"/>
  <c r="Z93" i="75"/>
  <c r="Y49" i="45"/>
  <c r="AS135" i="56"/>
  <c r="Z16" i="32"/>
  <c r="BH29" i="44"/>
  <c r="AD49" i="32"/>
  <c r="Q148" i="58"/>
  <c r="BG49" i="58"/>
  <c r="AX135" i="53"/>
  <c r="AH49" i="57"/>
  <c r="U148" i="45"/>
  <c r="U136" i="32"/>
  <c r="AY49" i="58"/>
  <c r="AQ144" i="53"/>
  <c r="Y176" i="32"/>
  <c r="AO135" i="44"/>
  <c r="U49" i="56"/>
  <c r="BC55" i="45"/>
  <c r="AP55" i="57"/>
  <c r="BG55" i="45"/>
  <c r="Z62" i="58"/>
  <c r="AU292" i="75"/>
  <c r="AH49" i="75"/>
  <c r="AP123" i="75"/>
  <c r="Q55" i="45"/>
  <c r="AS73" i="44"/>
  <c r="M176" i="32"/>
  <c r="AM135" i="58"/>
  <c r="BH64" i="45"/>
  <c r="BH70" i="32"/>
  <c r="AQ62" i="53"/>
  <c r="BH62" i="44"/>
  <c r="Z176" i="75"/>
  <c r="BH143" i="44"/>
  <c r="BH133" i="32"/>
  <c r="BH84" i="45"/>
  <c r="AQ15" i="56"/>
  <c r="AU148" i="32"/>
  <c r="AQ156" i="45"/>
  <c r="Z70" i="32"/>
  <c r="AD30" i="57"/>
  <c r="T260" i="75"/>
  <c r="Z62" i="53"/>
  <c r="BE73" i="44"/>
  <c r="L260" i="75"/>
  <c r="U80" i="75"/>
  <c r="AQ130" i="53"/>
  <c r="Z195" i="75"/>
  <c r="BH66" i="58"/>
  <c r="Z66" i="45"/>
  <c r="Z66" i="75"/>
  <c r="Z50" i="58"/>
  <c r="BG49" i="56"/>
  <c r="AH298" i="75"/>
  <c r="AQ15" i="75"/>
  <c r="AU49" i="56"/>
  <c r="Q74" i="53"/>
  <c r="AP160" i="32"/>
  <c r="AQ50" i="32"/>
  <c r="AD55" i="32"/>
  <c r="BH193" i="75"/>
  <c r="BH57" i="32"/>
  <c r="Z95" i="56"/>
  <c r="AQ56" i="56"/>
  <c r="AQ52" i="58"/>
  <c r="BI195" i="57"/>
  <c r="BJ195" i="57" s="1"/>
  <c r="Z64" i="45"/>
  <c r="AQ64" i="44"/>
  <c r="AU332" i="75"/>
  <c r="M332" i="75"/>
  <c r="AQ84" i="75"/>
  <c r="AQ19" i="45"/>
  <c r="AQ70" i="56"/>
  <c r="BH121" i="53"/>
  <c r="Z256" i="75"/>
  <c r="AY176" i="32"/>
  <c r="AQ50" i="45"/>
  <c r="AD49" i="45"/>
  <c r="Z84" i="45"/>
  <c r="AP80" i="58"/>
  <c r="AL80" i="45"/>
  <c r="AJ42" i="32"/>
  <c r="Y174" i="75"/>
  <c r="M55" i="53"/>
  <c r="Z60" i="53"/>
  <c r="AY49" i="56"/>
  <c r="BH184" i="75"/>
  <c r="AY180" i="75"/>
  <c r="M176" i="53"/>
  <c r="AI73" i="32"/>
  <c r="AL176" i="53"/>
  <c r="BH95" i="56"/>
  <c r="BH64" i="75"/>
  <c r="AH55" i="32"/>
  <c r="AQ57" i="32"/>
  <c r="Z95" i="75"/>
  <c r="AL176" i="56"/>
  <c r="AY92" i="45"/>
  <c r="BH95" i="45"/>
  <c r="BH19" i="75"/>
  <c r="BC18" i="75"/>
  <c r="BI126" i="45"/>
  <c r="BJ126" i="45" s="1"/>
  <c r="AP136" i="32"/>
  <c r="AB135" i="53"/>
  <c r="AH129" i="58"/>
  <c r="Q92" i="56"/>
  <c r="AD30" i="32"/>
  <c r="AU86" i="56"/>
  <c r="AQ95" i="56"/>
  <c r="M129" i="58"/>
  <c r="Q160" i="45"/>
  <c r="G35" i="17"/>
  <c r="I35" i="17" s="1"/>
  <c r="J35" i="17" s="1"/>
  <c r="J291" i="75"/>
  <c r="Q67" i="45"/>
  <c r="AS42" i="58"/>
  <c r="S42" i="58"/>
  <c r="AO42" i="58"/>
  <c r="X167" i="75"/>
  <c r="AP175" i="44"/>
  <c r="U186" i="75"/>
  <c r="R135" i="57"/>
  <c r="Y80" i="57"/>
  <c r="AF135" i="32"/>
  <c r="O73" i="75"/>
  <c r="BC67" i="44"/>
  <c r="AQ220" i="75"/>
  <c r="AQ17" i="57"/>
  <c r="BG74" i="56"/>
  <c r="BH69" i="53"/>
  <c r="AQ184" i="75"/>
  <c r="Z138" i="32"/>
  <c r="AG42" i="44"/>
  <c r="AO167" i="75"/>
  <c r="F170" i="44"/>
  <c r="H170" i="44" s="1"/>
  <c r="X170" i="44" s="1"/>
  <c r="F171" i="24"/>
  <c r="H171" i="24" s="1"/>
  <c r="Q129" i="53"/>
  <c r="AQ32" i="58"/>
  <c r="Y61" i="45"/>
  <c r="H10" i="32"/>
  <c r="AL61" i="58"/>
  <c r="AK42" i="45"/>
  <c r="AC42" i="45"/>
  <c r="S42" i="32"/>
  <c r="AF104" i="58"/>
  <c r="V135" i="45"/>
  <c r="BI189" i="45"/>
  <c r="BJ189" i="45" s="1"/>
  <c r="K135" i="44"/>
  <c r="M49" i="58"/>
  <c r="L167" i="75"/>
  <c r="BH97" i="75"/>
  <c r="AH30" i="44"/>
  <c r="BG148" i="32"/>
  <c r="BE167" i="75"/>
  <c r="AQ57" i="53"/>
  <c r="AL55" i="53"/>
  <c r="AQ58" i="32"/>
  <c r="AP55" i="32"/>
  <c r="Z106" i="75"/>
  <c r="AQ138" i="32"/>
  <c r="AQ57" i="57"/>
  <c r="AY30" i="57"/>
  <c r="AI260" i="75"/>
  <c r="BG67" i="45"/>
  <c r="U353" i="75"/>
  <c r="BG67" i="53"/>
  <c r="Q67" i="56"/>
  <c r="S198" i="75"/>
  <c r="X42" i="44"/>
  <c r="L104" i="57"/>
  <c r="X42" i="57"/>
  <c r="L104" i="58"/>
  <c r="BA42" i="58"/>
  <c r="T42" i="53"/>
  <c r="AE104" i="45"/>
  <c r="T42" i="58"/>
  <c r="X42" i="53"/>
  <c r="X42" i="56"/>
  <c r="AX42" i="75"/>
  <c r="T291" i="75"/>
  <c r="R135" i="45"/>
  <c r="AO42" i="32"/>
  <c r="AL154" i="53"/>
  <c r="AU142" i="32"/>
  <c r="N135" i="32"/>
  <c r="AL136" i="57"/>
  <c r="AP174" i="75"/>
  <c r="AJ135" i="58"/>
  <c r="BB135" i="45"/>
  <c r="AK42" i="58"/>
  <c r="T135" i="56"/>
  <c r="AK135" i="45"/>
  <c r="AL49" i="44"/>
  <c r="AH18" i="45"/>
  <c r="BG49" i="44"/>
  <c r="AH49" i="58"/>
  <c r="BH35" i="75"/>
  <c r="BB167" i="75"/>
  <c r="AY175" i="53"/>
  <c r="BC49" i="32"/>
  <c r="BC175" i="53"/>
  <c r="Y175" i="53"/>
  <c r="AL49" i="58"/>
  <c r="Y74" i="56"/>
  <c r="BH26" i="58"/>
  <c r="BH32" i="44"/>
  <c r="BH54" i="57"/>
  <c r="AY74" i="58"/>
  <c r="AD67" i="44"/>
  <c r="BH53" i="56"/>
  <c r="Q292" i="75"/>
  <c r="AP80" i="75"/>
  <c r="K229" i="75"/>
  <c r="Q136" i="32"/>
  <c r="BH51" i="53"/>
  <c r="AX73" i="53"/>
  <c r="AQ133" i="57"/>
  <c r="Z85" i="45"/>
  <c r="AH248" i="75"/>
  <c r="Q80" i="75"/>
  <c r="AD123" i="75"/>
  <c r="U261" i="75"/>
  <c r="Z15" i="56"/>
  <c r="BH85" i="75"/>
  <c r="AQ72" i="75"/>
  <c r="AN260" i="75"/>
  <c r="BI70" i="44"/>
  <c r="BJ70" i="44" s="1"/>
  <c r="AQ62" i="57"/>
  <c r="U148" i="53"/>
  <c r="BH70" i="57"/>
  <c r="AQ162" i="32"/>
  <c r="Y49" i="56"/>
  <c r="U204" i="58"/>
  <c r="U197" i="58" s="1"/>
  <c r="AI291" i="75"/>
  <c r="AH61" i="44"/>
  <c r="BG67" i="57"/>
  <c r="Y67" i="53"/>
  <c r="R260" i="75"/>
  <c r="BC67" i="75"/>
  <c r="AH67" i="53"/>
  <c r="AY67" i="56"/>
  <c r="AK42" i="44"/>
  <c r="AN42" i="56"/>
  <c r="BA42" i="56"/>
  <c r="BF104" i="57"/>
  <c r="AW42" i="58"/>
  <c r="AZ104" i="58"/>
  <c r="AG42" i="56"/>
  <c r="AJ42" i="56"/>
  <c r="BB42" i="57"/>
  <c r="BA104" i="58"/>
  <c r="AN42" i="58"/>
  <c r="O42" i="53"/>
  <c r="AE104" i="58"/>
  <c r="J104" i="56"/>
  <c r="AF42" i="44"/>
  <c r="S42" i="56"/>
  <c r="P42" i="56"/>
  <c r="AT42" i="58"/>
  <c r="AK42" i="75"/>
  <c r="AA104" i="45"/>
  <c r="S42" i="44"/>
  <c r="AP136" i="75"/>
  <c r="AY136" i="44"/>
  <c r="BC136" i="32"/>
  <c r="AB42" i="56"/>
  <c r="BC154" i="53"/>
  <c r="AD148" i="53"/>
  <c r="N135" i="44"/>
  <c r="J135" i="57"/>
  <c r="BC148" i="75"/>
  <c r="BC154" i="44"/>
  <c r="AP74" i="75"/>
  <c r="BD135" i="32"/>
  <c r="U174" i="75"/>
  <c r="U117" i="75"/>
  <c r="V135" i="75"/>
  <c r="AD136" i="45"/>
  <c r="Q154" i="75"/>
  <c r="BI196" i="57"/>
  <c r="BJ196" i="57" s="1"/>
  <c r="P42" i="53"/>
  <c r="M176" i="58"/>
  <c r="U30" i="32"/>
  <c r="Q30" i="53"/>
  <c r="AU30" i="56"/>
  <c r="AQ29" i="44"/>
  <c r="AL192" i="75"/>
  <c r="U175" i="58"/>
  <c r="BH26" i="44"/>
  <c r="W73" i="75"/>
  <c r="AQ76" i="44"/>
  <c r="BF73" i="75"/>
  <c r="U49" i="53"/>
  <c r="L73" i="32"/>
  <c r="AU67" i="44"/>
  <c r="AL292" i="75"/>
  <c r="BG136" i="57"/>
  <c r="AL55" i="45"/>
  <c r="M49" i="75"/>
  <c r="AU55" i="45"/>
  <c r="AL316" i="75"/>
  <c r="AY55" i="44"/>
  <c r="U148" i="58"/>
  <c r="AW260" i="75"/>
  <c r="AD248" i="75"/>
  <c r="AQ191" i="75"/>
  <c r="BH318" i="75"/>
  <c r="BH214" i="75"/>
  <c r="AQ195" i="75"/>
  <c r="AQ56" i="44"/>
  <c r="M55" i="57"/>
  <c r="BG30" i="44"/>
  <c r="AL129" i="53"/>
  <c r="BH163" i="45"/>
  <c r="Q61" i="53"/>
  <c r="AY61" i="75"/>
  <c r="R291" i="75"/>
  <c r="AD61" i="44"/>
  <c r="AH67" i="75"/>
  <c r="Z110" i="58"/>
  <c r="W42" i="53"/>
  <c r="AQ52" i="75"/>
  <c r="F170" i="58"/>
  <c r="H170" i="58" s="1"/>
  <c r="AT170" i="58" s="1"/>
  <c r="G34" i="17"/>
  <c r="F326" i="75"/>
  <c r="H326" i="75" s="1"/>
  <c r="W326" i="75" s="1"/>
  <c r="BF11" i="75"/>
  <c r="AW11" i="45"/>
  <c r="BG353" i="75"/>
  <c r="BA42" i="44"/>
  <c r="Z151" i="53"/>
  <c r="AD154" i="75"/>
  <c r="AU136" i="56"/>
  <c r="BH35" i="57"/>
  <c r="BG154" i="44"/>
  <c r="U74" i="75"/>
  <c r="AY154" i="53"/>
  <c r="Z31" i="56"/>
  <c r="V73" i="45"/>
  <c r="U175" i="56"/>
  <c r="BG175" i="56"/>
  <c r="AP176" i="56"/>
  <c r="U129" i="75"/>
  <c r="U92" i="75"/>
  <c r="L135" i="57"/>
  <c r="BH212" i="75"/>
  <c r="AQ26" i="58"/>
  <c r="AG135" i="32"/>
  <c r="Z62" i="44"/>
  <c r="AD30" i="56"/>
  <c r="H10" i="57"/>
  <c r="Q61" i="44"/>
  <c r="Z125" i="75"/>
  <c r="AH12" i="44"/>
  <c r="F170" i="53"/>
  <c r="H170" i="53" s="1"/>
  <c r="AV170" i="53" s="1"/>
  <c r="F170" i="56"/>
  <c r="H170" i="56" s="1"/>
  <c r="AM170" i="56" s="1"/>
  <c r="AM229" i="75"/>
  <c r="Z137" i="32"/>
  <c r="S291" i="75"/>
  <c r="Q24" i="58"/>
  <c r="Q136" i="56"/>
  <c r="BF11" i="56"/>
  <c r="AN229" i="75"/>
  <c r="R104" i="56"/>
  <c r="AR73" i="75"/>
  <c r="AY174" i="75"/>
  <c r="BG176" i="45"/>
  <c r="M175" i="45"/>
  <c r="BH57" i="75"/>
  <c r="Z17" i="44"/>
  <c r="AU176" i="58"/>
  <c r="Y30" i="44"/>
  <c r="AY148" i="32"/>
  <c r="V73" i="32"/>
  <c r="BG176" i="32"/>
  <c r="BC49" i="57"/>
  <c r="BH301" i="75"/>
  <c r="BG298" i="75"/>
  <c r="AY92" i="56"/>
  <c r="Z118" i="56"/>
  <c r="Z117" i="56" s="1"/>
  <c r="BC61" i="45"/>
  <c r="AZ42" i="44"/>
  <c r="BG61" i="58"/>
  <c r="BC67" i="53"/>
  <c r="F170" i="32"/>
  <c r="H170" i="32" s="1"/>
  <c r="X170" i="32" s="1"/>
  <c r="T42" i="45"/>
  <c r="W42" i="57"/>
  <c r="AY136" i="75"/>
  <c r="AY24" i="45"/>
  <c r="AP154" i="56"/>
  <c r="M24" i="58"/>
  <c r="BG154" i="75"/>
  <c r="P135" i="58"/>
  <c r="AY175" i="45"/>
  <c r="AF135" i="56"/>
  <c r="Y175" i="56"/>
  <c r="AH175" i="45"/>
  <c r="P135" i="45"/>
  <c r="BH29" i="32"/>
  <c r="BH16" i="44"/>
  <c r="AU92" i="75"/>
  <c r="AJ198" i="75"/>
  <c r="BH17" i="45"/>
  <c r="K135" i="57"/>
  <c r="Z106" i="53"/>
  <c r="M175" i="58"/>
  <c r="Y175" i="58"/>
  <c r="BG175" i="58"/>
  <c r="AH175" i="53"/>
  <c r="BC30" i="53"/>
  <c r="BH106" i="53"/>
  <c r="Z35" i="53"/>
  <c r="AQ84" i="45"/>
  <c r="W104" i="32"/>
  <c r="AH292" i="75"/>
  <c r="Z32" i="44"/>
  <c r="AL55" i="57"/>
  <c r="Z311" i="75"/>
  <c r="BH179" i="75"/>
  <c r="Q67" i="44"/>
  <c r="AA73" i="45"/>
  <c r="AW167" i="75"/>
  <c r="AP316" i="75"/>
  <c r="BH52" i="53"/>
  <c r="BH156" i="45"/>
  <c r="AU148" i="58"/>
  <c r="O73" i="56"/>
  <c r="AH148" i="45"/>
  <c r="BF135" i="53"/>
  <c r="AY55" i="57"/>
  <c r="Z184" i="75"/>
  <c r="AQ133" i="58"/>
  <c r="Z215" i="75"/>
  <c r="Z70" i="45"/>
  <c r="AI73" i="56"/>
  <c r="BH202" i="75"/>
  <c r="Z90" i="56"/>
  <c r="P260" i="75"/>
  <c r="AQ57" i="56"/>
  <c r="BH215" i="75"/>
  <c r="AQ214" i="75"/>
  <c r="K73" i="75"/>
  <c r="AJ104" i="58"/>
  <c r="AH176" i="53"/>
  <c r="BC148" i="58"/>
  <c r="L42" i="53"/>
  <c r="BH58" i="32"/>
  <c r="AQ56" i="45"/>
  <c r="Z177" i="75"/>
  <c r="AM135" i="57"/>
  <c r="Y285" i="75"/>
  <c r="BD73" i="57"/>
  <c r="AQ62" i="44"/>
  <c r="S73" i="56"/>
  <c r="BH311" i="75"/>
  <c r="Z191" i="75"/>
  <c r="Z69" i="53"/>
  <c r="AT260" i="75"/>
  <c r="AD175" i="58"/>
  <c r="AI135" i="57"/>
  <c r="AQ253" i="75"/>
  <c r="AQ137" i="32"/>
  <c r="AQ69" i="53"/>
  <c r="Z17" i="32"/>
  <c r="Z309" i="75"/>
  <c r="AC291" i="75"/>
  <c r="AL148" i="45"/>
  <c r="AQ143" i="53"/>
  <c r="AQ202" i="75"/>
  <c r="AB167" i="75"/>
  <c r="AQ165" i="53"/>
  <c r="AQ66" i="58"/>
  <c r="BH66" i="45"/>
  <c r="U160" i="32"/>
  <c r="BH253" i="75"/>
  <c r="BH77" i="44"/>
  <c r="BI77" i="44" s="1"/>
  <c r="BJ77" i="44" s="1"/>
  <c r="BG285" i="75"/>
  <c r="U80" i="45"/>
  <c r="AH74" i="58"/>
  <c r="T135" i="53"/>
  <c r="Z122" i="75"/>
  <c r="BH177" i="75"/>
  <c r="Z56" i="56"/>
  <c r="AQ177" i="75"/>
  <c r="AQ51" i="75"/>
  <c r="AU176" i="32"/>
  <c r="AL176" i="32"/>
  <c r="AY49" i="57"/>
  <c r="BH144" i="53"/>
  <c r="AQ137" i="57"/>
  <c r="AQ159" i="45"/>
  <c r="Z85" i="56"/>
  <c r="BH52" i="57"/>
  <c r="Y148" i="58"/>
  <c r="AY49" i="53"/>
  <c r="Z76" i="44"/>
  <c r="BH90" i="75"/>
  <c r="BC175" i="58"/>
  <c r="BG80" i="75"/>
  <c r="AH176" i="32"/>
  <c r="AQ176" i="75"/>
  <c r="BH303" i="75"/>
  <c r="Z179" i="75"/>
  <c r="P135" i="32"/>
  <c r="BC176" i="53"/>
  <c r="AN104" i="53"/>
  <c r="BH195" i="75"/>
  <c r="AV73" i="58"/>
  <c r="BH56" i="45"/>
  <c r="AA135" i="57"/>
  <c r="Q49" i="75"/>
  <c r="Z52" i="75"/>
  <c r="AY285" i="75"/>
  <c r="BH286" i="75"/>
  <c r="Z121" i="53"/>
  <c r="Q117" i="53"/>
  <c r="AL86" i="56"/>
  <c r="AQ90" i="56"/>
  <c r="Q366" i="75"/>
  <c r="Q353" i="75" s="1"/>
  <c r="Z367" i="75"/>
  <c r="Z366" i="75" s="1"/>
  <c r="U175" i="57"/>
  <c r="AQ31" i="57"/>
  <c r="Y67" i="57"/>
  <c r="AK42" i="53"/>
  <c r="L11" i="57"/>
  <c r="BB42" i="44"/>
  <c r="BD135" i="53"/>
  <c r="Z31" i="57"/>
  <c r="M30" i="57"/>
  <c r="BC148" i="32"/>
  <c r="BH151" i="32"/>
  <c r="AU366" i="75"/>
  <c r="AU353" i="75" s="1"/>
  <c r="BH367" i="75"/>
  <c r="BH366" i="75" s="1"/>
  <c r="M160" i="53"/>
  <c r="Z165" i="53"/>
  <c r="U49" i="57"/>
  <c r="Z130" i="56"/>
  <c r="BG61" i="53"/>
  <c r="BD260" i="75"/>
  <c r="BI196" i="56"/>
  <c r="BJ196" i="56" s="1"/>
  <c r="AW42" i="32"/>
  <c r="AG42" i="57"/>
  <c r="AC11" i="45"/>
  <c r="AC42" i="53"/>
  <c r="T42" i="56"/>
  <c r="H10" i="44"/>
  <c r="Z50" i="32"/>
  <c r="AX229" i="75"/>
  <c r="W135" i="75"/>
  <c r="AD175" i="45"/>
  <c r="AP30" i="56"/>
  <c r="AQ159" i="57"/>
  <c r="AP248" i="75"/>
  <c r="BG248" i="75"/>
  <c r="AU80" i="57"/>
  <c r="AC73" i="56"/>
  <c r="AQ27" i="57"/>
  <c r="AQ244" i="75"/>
  <c r="AH55" i="45"/>
  <c r="AQ57" i="45"/>
  <c r="Y176" i="58"/>
  <c r="Z303" i="75"/>
  <c r="Q298" i="75"/>
  <c r="AQ95" i="45"/>
  <c r="AD92" i="45"/>
  <c r="AQ76" i="32"/>
  <c r="AP74" i="32"/>
  <c r="AQ15" i="32"/>
  <c r="Z124" i="58"/>
  <c r="U123" i="58"/>
  <c r="Z244" i="75"/>
  <c r="Y242" i="75"/>
  <c r="AD55" i="44"/>
  <c r="AQ60" i="44"/>
  <c r="Z76" i="32"/>
  <c r="Y74" i="32"/>
  <c r="Z57" i="53"/>
  <c r="Q55" i="53"/>
  <c r="Q86" i="75"/>
  <c r="Z90" i="75"/>
  <c r="Q67" i="53"/>
  <c r="W42" i="32"/>
  <c r="AB104" i="56"/>
  <c r="Z26" i="56"/>
  <c r="Q30" i="44"/>
  <c r="BH85" i="45"/>
  <c r="AU80" i="45"/>
  <c r="AY129" i="56"/>
  <c r="Q67" i="58"/>
  <c r="Y67" i="45"/>
  <c r="L42" i="44"/>
  <c r="AD49" i="75"/>
  <c r="O42" i="56"/>
  <c r="BA42" i="75"/>
  <c r="AX42" i="32"/>
  <c r="BH52" i="56"/>
  <c r="AN42" i="57"/>
  <c r="AQ60" i="32"/>
  <c r="AD55" i="56"/>
  <c r="BH34" i="57"/>
  <c r="AW135" i="57"/>
  <c r="AQ149" i="57"/>
  <c r="AH148" i="57"/>
  <c r="BH60" i="53"/>
  <c r="AU55" i="53"/>
  <c r="BH289" i="75"/>
  <c r="BC285" i="75"/>
  <c r="AP242" i="75"/>
  <c r="AQ247" i="75"/>
  <c r="BH156" i="53"/>
  <c r="AL49" i="56"/>
  <c r="AQ53" i="56"/>
  <c r="BG74" i="44"/>
  <c r="BH85" i="56"/>
  <c r="BG80" i="56"/>
  <c r="BI78" i="75"/>
  <c r="BJ78" i="75" s="1"/>
  <c r="BH165" i="53"/>
  <c r="Z106" i="32"/>
  <c r="BG154" i="53"/>
  <c r="L42" i="58"/>
  <c r="U142" i="58"/>
  <c r="P291" i="75"/>
  <c r="L135" i="32"/>
  <c r="AD92" i="75"/>
  <c r="AB135" i="57"/>
  <c r="BH16" i="58"/>
  <c r="Y292" i="75"/>
  <c r="Z156" i="53"/>
  <c r="AS73" i="75"/>
  <c r="Z165" i="32"/>
  <c r="AD366" i="75"/>
  <c r="AQ367" i="75"/>
  <c r="AQ366" i="75" s="1"/>
  <c r="AU160" i="53"/>
  <c r="BH32" i="45"/>
  <c r="AU86" i="44"/>
  <c r="BI138" i="53"/>
  <c r="BJ138" i="53" s="1"/>
  <c r="AF197" i="57"/>
  <c r="AV291" i="75"/>
  <c r="BC61" i="75"/>
  <c r="AE42" i="53"/>
  <c r="N291" i="75"/>
  <c r="BG61" i="57"/>
  <c r="AR260" i="75"/>
  <c r="Q67" i="75"/>
  <c r="AM260" i="75"/>
  <c r="N167" i="75"/>
  <c r="AD67" i="53"/>
  <c r="AP67" i="45"/>
  <c r="BC67" i="58"/>
  <c r="J260" i="75"/>
  <c r="AY67" i="58"/>
  <c r="AY12" i="58"/>
  <c r="AN11" i="56"/>
  <c r="P42" i="44"/>
  <c r="W42" i="75"/>
  <c r="BE42" i="75"/>
  <c r="BB42" i="75"/>
  <c r="BB42" i="32"/>
  <c r="AC42" i="32"/>
  <c r="AM11" i="57"/>
  <c r="AW42" i="45"/>
  <c r="AJ42" i="53"/>
  <c r="T42" i="44"/>
  <c r="AS11" i="75"/>
  <c r="BF42" i="57"/>
  <c r="AK42" i="56"/>
  <c r="AN11" i="32"/>
  <c r="W42" i="58"/>
  <c r="AS42" i="57"/>
  <c r="P42" i="32"/>
  <c r="AX42" i="57"/>
  <c r="AD105" i="53"/>
  <c r="BA42" i="32"/>
  <c r="AJ42" i="57"/>
  <c r="BC55" i="32"/>
  <c r="S104" i="75"/>
  <c r="W291" i="75"/>
  <c r="M205" i="75"/>
  <c r="AL211" i="75"/>
  <c r="O229" i="75"/>
  <c r="AO42" i="53"/>
  <c r="Q136" i="75"/>
  <c r="R135" i="58"/>
  <c r="AD142" i="32"/>
  <c r="N135" i="57"/>
  <c r="AA135" i="56"/>
  <c r="AY55" i="32"/>
  <c r="BA104" i="75"/>
  <c r="Z85" i="44"/>
  <c r="L135" i="44"/>
  <c r="K135" i="53"/>
  <c r="AD142" i="44"/>
  <c r="AH174" i="75"/>
  <c r="AQ29" i="56"/>
  <c r="AC135" i="44"/>
  <c r="U175" i="44"/>
  <c r="BC175" i="45"/>
  <c r="AZ73" i="75"/>
  <c r="AQ85" i="44"/>
  <c r="BA167" i="75"/>
  <c r="AH316" i="75"/>
  <c r="BB135" i="32"/>
  <c r="AF135" i="57"/>
  <c r="AC135" i="45"/>
  <c r="V73" i="57"/>
  <c r="Z29" i="57"/>
  <c r="BH157" i="53"/>
  <c r="AH180" i="75"/>
  <c r="AY176" i="58"/>
  <c r="AL154" i="75"/>
  <c r="Q176" i="56"/>
  <c r="M175" i="32"/>
  <c r="AQ35" i="75"/>
  <c r="O291" i="75"/>
  <c r="AT135" i="75"/>
  <c r="AT167" i="75"/>
  <c r="BH84" i="32"/>
  <c r="Q175" i="58"/>
  <c r="Z162" i="56"/>
  <c r="BH309" i="75"/>
  <c r="Z35" i="57"/>
  <c r="AM73" i="57"/>
  <c r="M148" i="45"/>
  <c r="Z76" i="57"/>
  <c r="AG167" i="75"/>
  <c r="AH67" i="44"/>
  <c r="AN73" i="75"/>
  <c r="AQ62" i="58"/>
  <c r="BH159" i="32"/>
  <c r="AD80" i="75"/>
  <c r="AP49" i="75"/>
  <c r="BH62" i="53"/>
  <c r="Z132" i="45"/>
  <c r="BH70" i="53"/>
  <c r="AW104" i="56"/>
  <c r="AQ257" i="75"/>
  <c r="J135" i="32"/>
  <c r="Q175" i="56"/>
  <c r="R135" i="44"/>
  <c r="Z17" i="57"/>
  <c r="AT197" i="58"/>
  <c r="AF73" i="75"/>
  <c r="AB73" i="75"/>
  <c r="AU160" i="58"/>
  <c r="AQ23" i="58"/>
  <c r="BC204" i="58"/>
  <c r="BC197" i="58" s="1"/>
  <c r="AI42" i="75"/>
  <c r="M192" i="75"/>
  <c r="AV42" i="58"/>
  <c r="BG61" i="45"/>
  <c r="AH61" i="53"/>
  <c r="AH310" i="75"/>
  <c r="AH61" i="57"/>
  <c r="AL67" i="57"/>
  <c r="U67" i="75"/>
  <c r="AH67" i="58"/>
  <c r="N260" i="75"/>
  <c r="Y67" i="75"/>
  <c r="AP67" i="53"/>
  <c r="BC67" i="32"/>
  <c r="AJ42" i="58"/>
  <c r="AW42" i="44"/>
  <c r="AT42" i="57"/>
  <c r="AC42" i="75"/>
  <c r="AS42" i="53"/>
  <c r="AQ110" i="53"/>
  <c r="T11" i="53"/>
  <c r="AN42" i="44"/>
  <c r="AS42" i="44"/>
  <c r="AW104" i="57"/>
  <c r="AO11" i="45"/>
  <c r="P43" i="24"/>
  <c r="Q43" i="24" s="1"/>
  <c r="R43" i="24" s="1"/>
  <c r="AL353" i="75"/>
  <c r="BF42" i="44"/>
  <c r="AF42" i="56"/>
  <c r="AU248" i="75"/>
  <c r="AE104" i="75"/>
  <c r="BC136" i="58"/>
  <c r="AU136" i="45"/>
  <c r="AZ135" i="45"/>
  <c r="BH145" i="45"/>
  <c r="S229" i="75"/>
  <c r="AU174" i="75"/>
  <c r="U154" i="44"/>
  <c r="R135" i="32"/>
  <c r="T167" i="75"/>
  <c r="BC174" i="75"/>
  <c r="AL174" i="75"/>
  <c r="BD135" i="58"/>
  <c r="BD73" i="56"/>
  <c r="AQ157" i="53"/>
  <c r="M74" i="75"/>
  <c r="U154" i="53"/>
  <c r="J135" i="44"/>
  <c r="BC176" i="45"/>
  <c r="AQ106" i="32"/>
  <c r="BC30" i="44"/>
  <c r="AH154" i="75"/>
  <c r="Z213" i="58"/>
  <c r="Z212" i="58" s="1"/>
  <c r="BG176" i="58"/>
  <c r="AG135" i="75"/>
  <c r="AJ167" i="75"/>
  <c r="K167" i="75"/>
  <c r="BG176" i="57"/>
  <c r="AH175" i="58"/>
  <c r="AQ318" i="75"/>
  <c r="AQ85" i="56"/>
  <c r="U176" i="32"/>
  <c r="BG67" i="44"/>
  <c r="AQ69" i="57"/>
  <c r="AU49" i="53"/>
  <c r="U67" i="44"/>
  <c r="BH15" i="53"/>
  <c r="BH219" i="75"/>
  <c r="BH17" i="32"/>
  <c r="X73" i="44"/>
  <c r="AP261" i="75"/>
  <c r="AL261" i="75"/>
  <c r="BH165" i="32"/>
  <c r="BF11" i="44"/>
  <c r="AX11" i="56"/>
  <c r="AQ35" i="58"/>
  <c r="AH30" i="58"/>
  <c r="AE135" i="32"/>
  <c r="W42" i="44"/>
  <c r="M175" i="44"/>
  <c r="AL136" i="44"/>
  <c r="AZ135" i="58"/>
  <c r="J135" i="45"/>
  <c r="AO135" i="53"/>
  <c r="AL212" i="32"/>
  <c r="AQ213" i="32"/>
  <c r="AQ212" i="32" s="1"/>
  <c r="AP160" i="45"/>
  <c r="AQ163" i="45"/>
  <c r="AD49" i="56"/>
  <c r="AQ52" i="56"/>
  <c r="BG30" i="32"/>
  <c r="Q30" i="58"/>
  <c r="Z35" i="58"/>
  <c r="M142" i="56"/>
  <c r="BC236" i="75"/>
  <c r="BH31" i="53"/>
  <c r="AU30" i="53"/>
  <c r="AU49" i="44"/>
  <c r="BH53" i="44"/>
  <c r="U212" i="32"/>
  <c r="Z213" i="32"/>
  <c r="Z48" i="75"/>
  <c r="X42" i="75"/>
  <c r="AA229" i="75"/>
  <c r="BI192" i="53"/>
  <c r="BJ192" i="53" s="1"/>
  <c r="W42" i="45"/>
  <c r="BA104" i="57"/>
  <c r="R104" i="75"/>
  <c r="AP136" i="56"/>
  <c r="U136" i="56"/>
  <c r="AD24" i="56"/>
  <c r="AU154" i="32"/>
  <c r="BC154" i="58"/>
  <c r="BG175" i="44"/>
  <c r="BF135" i="45"/>
  <c r="X229" i="75"/>
  <c r="AM135" i="32"/>
  <c r="Z137" i="56"/>
  <c r="AD24" i="57"/>
  <c r="BH137" i="56"/>
  <c r="AC135" i="53"/>
  <c r="P104" i="75"/>
  <c r="O135" i="57"/>
  <c r="BA198" i="75"/>
  <c r="BH118" i="56"/>
  <c r="T135" i="75"/>
  <c r="AJ135" i="44"/>
  <c r="Z33" i="53"/>
  <c r="Z62" i="57"/>
  <c r="Q30" i="32"/>
  <c r="U74" i="58"/>
  <c r="O42" i="58"/>
  <c r="BA42" i="57"/>
  <c r="T197" i="57"/>
  <c r="BI192" i="44"/>
  <c r="BJ192" i="44" s="1"/>
  <c r="AQ46" i="44"/>
  <c r="AB11" i="53"/>
  <c r="BG24" i="45"/>
  <c r="BH185" i="53"/>
  <c r="BH184" i="53" s="1"/>
  <c r="BG136" i="56"/>
  <c r="U236" i="75"/>
  <c r="AU142" i="58"/>
  <c r="AC135" i="56"/>
  <c r="Y142" i="44"/>
  <c r="BC142" i="45"/>
  <c r="AH176" i="45"/>
  <c r="AM135" i="75"/>
  <c r="AN135" i="57"/>
  <c r="AK135" i="44"/>
  <c r="BB135" i="75"/>
  <c r="AF197" i="58"/>
  <c r="BG176" i="56"/>
  <c r="M176" i="56"/>
  <c r="AY176" i="56"/>
  <c r="AP175" i="32"/>
  <c r="X104" i="75"/>
  <c r="N73" i="75"/>
  <c r="Y92" i="75"/>
  <c r="AQ16" i="75"/>
  <c r="Z29" i="58"/>
  <c r="BF42" i="58"/>
  <c r="S135" i="45"/>
  <c r="BI130" i="45"/>
  <c r="BJ130" i="45" s="1"/>
  <c r="AJ197" i="57"/>
  <c r="BB197" i="57"/>
  <c r="BB197" i="45"/>
  <c r="BH185" i="44"/>
  <c r="BH184" i="44" s="1"/>
  <c r="H10" i="53"/>
  <c r="AR42" i="44"/>
  <c r="AA167" i="75"/>
  <c r="AN42" i="75"/>
  <c r="BA11" i="53"/>
  <c r="AO104" i="75"/>
  <c r="BA11" i="58"/>
  <c r="AB42" i="58"/>
  <c r="BH45" i="57"/>
  <c r="Q12" i="53"/>
  <c r="O42" i="57"/>
  <c r="BB42" i="45"/>
  <c r="BH48" i="44"/>
  <c r="Z203" i="75"/>
  <c r="BG136" i="58"/>
  <c r="AT229" i="75"/>
  <c r="AK198" i="75"/>
  <c r="AB135" i="56"/>
  <c r="BC142" i="75"/>
  <c r="AV135" i="45"/>
  <c r="AQ85" i="57"/>
  <c r="AO135" i="57"/>
  <c r="AW135" i="53"/>
  <c r="AR135" i="75"/>
  <c r="BH237" i="75"/>
  <c r="BH159" i="56"/>
  <c r="AR135" i="53"/>
  <c r="AQ238" i="75"/>
  <c r="Z27" i="75"/>
  <c r="Y176" i="56"/>
  <c r="X135" i="45"/>
  <c r="AQ26" i="44"/>
  <c r="AL175" i="58"/>
  <c r="AT42" i="45"/>
  <c r="AU176" i="45"/>
  <c r="M30" i="53"/>
  <c r="M292" i="75"/>
  <c r="Z72" i="32"/>
  <c r="AY154" i="75"/>
  <c r="Y67" i="44"/>
  <c r="M49" i="57"/>
  <c r="Q136" i="57"/>
  <c r="BH137" i="75"/>
  <c r="BH17" i="75"/>
  <c r="AD24" i="53"/>
  <c r="Z15" i="32"/>
  <c r="AQ26" i="45"/>
  <c r="AQ17" i="53"/>
  <c r="Z29" i="32"/>
  <c r="BC74" i="58"/>
  <c r="AU49" i="75"/>
  <c r="BH31" i="44"/>
  <c r="AQ17" i="75"/>
  <c r="AQ151" i="45"/>
  <c r="BH26" i="56"/>
  <c r="K42" i="58"/>
  <c r="Z34" i="57"/>
  <c r="BA73" i="75"/>
  <c r="AQ60" i="53"/>
  <c r="AY67" i="44"/>
  <c r="BH143" i="53"/>
  <c r="BH72" i="75"/>
  <c r="BH191" i="75"/>
  <c r="Q49" i="53"/>
  <c r="BH317" i="75"/>
  <c r="BC30" i="57"/>
  <c r="AK135" i="57"/>
  <c r="BH244" i="75"/>
  <c r="Z70" i="57"/>
  <c r="AQ70" i="53"/>
  <c r="BH176" i="75"/>
  <c r="BH137" i="32"/>
  <c r="AQ106" i="58"/>
  <c r="AQ151" i="53"/>
  <c r="AP148" i="32"/>
  <c r="AC135" i="57"/>
  <c r="BH62" i="57"/>
  <c r="BC49" i="53"/>
  <c r="BH138" i="45"/>
  <c r="AS135" i="45"/>
  <c r="BH34" i="44"/>
  <c r="AQ69" i="58"/>
  <c r="BH17" i="58"/>
  <c r="AQ106" i="56"/>
  <c r="Z17" i="75"/>
  <c r="Z26" i="44"/>
  <c r="BC30" i="56"/>
  <c r="AJ73" i="75"/>
  <c r="AQ151" i="32"/>
  <c r="AJ260" i="75"/>
  <c r="BF42" i="75"/>
  <c r="AH30" i="53"/>
  <c r="AK42" i="32"/>
  <c r="BH162" i="56"/>
  <c r="Z70" i="53"/>
  <c r="AQ303" i="75"/>
  <c r="BC292" i="75"/>
  <c r="AD49" i="53"/>
  <c r="AD292" i="75"/>
  <c r="BC261" i="75"/>
  <c r="BH32" i="32"/>
  <c r="Z31" i="44"/>
  <c r="Z69" i="58"/>
  <c r="Z17" i="58"/>
  <c r="AQ159" i="56"/>
  <c r="AX11" i="57"/>
  <c r="AN73" i="58"/>
  <c r="AQ32" i="56"/>
  <c r="AQ17" i="32"/>
  <c r="BH132" i="45"/>
  <c r="Z289" i="75"/>
  <c r="M136" i="57"/>
  <c r="AU175" i="58"/>
  <c r="AD175" i="53"/>
  <c r="BG175" i="53"/>
  <c r="Q176" i="32"/>
  <c r="AD176" i="32"/>
  <c r="AQ70" i="57"/>
  <c r="BI293" i="75"/>
  <c r="BJ293" i="75" s="1"/>
  <c r="AQ16" i="53"/>
  <c r="AL212" i="45"/>
  <c r="AQ213" i="45"/>
  <c r="AQ212" i="45" s="1"/>
  <c r="Z16" i="56"/>
  <c r="BI103" i="32"/>
  <c r="BJ103" i="32" s="1"/>
  <c r="Z75" i="58"/>
  <c r="Z94" i="32"/>
  <c r="AP67" i="57"/>
  <c r="K42" i="53"/>
  <c r="J104" i="45"/>
  <c r="AL105" i="58"/>
  <c r="BC136" i="75"/>
  <c r="Y154" i="53"/>
  <c r="F327" i="75"/>
  <c r="H327" i="75" s="1"/>
  <c r="F171" i="44"/>
  <c r="H171" i="44" s="1"/>
  <c r="AA171" i="44" s="1"/>
  <c r="F172" i="24"/>
  <c r="H172" i="24" s="1"/>
  <c r="F171" i="58"/>
  <c r="H171" i="58" s="1"/>
  <c r="T171" i="58" s="1"/>
  <c r="F171" i="53"/>
  <c r="H171" i="53" s="1"/>
  <c r="AT171" i="53" s="1"/>
  <c r="F171" i="32"/>
  <c r="H171" i="32" s="1"/>
  <c r="AM171" i="32" s="1"/>
  <c r="Z133" i="57"/>
  <c r="AP129" i="58"/>
  <c r="BI101" i="32"/>
  <c r="BJ101" i="32" s="1"/>
  <c r="AH123" i="44"/>
  <c r="BI139" i="58"/>
  <c r="BJ139" i="58" s="1"/>
  <c r="AY129" i="45"/>
  <c r="M129" i="45"/>
  <c r="F171" i="56"/>
  <c r="H171" i="56" s="1"/>
  <c r="P171" i="56" s="1"/>
  <c r="V42" i="57"/>
  <c r="Q67" i="32"/>
  <c r="AL67" i="45"/>
  <c r="BG12" i="44"/>
  <c r="U12" i="58"/>
  <c r="O42" i="44"/>
  <c r="AO42" i="45"/>
  <c r="AQ252" i="75"/>
  <c r="K198" i="75"/>
  <c r="Y12" i="75"/>
  <c r="K42" i="57"/>
  <c r="AK104" i="58"/>
  <c r="AX42" i="45"/>
  <c r="U12" i="56"/>
  <c r="AP205" i="75"/>
  <c r="Q136" i="45"/>
  <c r="L229" i="75"/>
  <c r="AQ125" i="75"/>
  <c r="BE42" i="58"/>
  <c r="AP136" i="45"/>
  <c r="AH154" i="56"/>
  <c r="Z53" i="56"/>
  <c r="BH57" i="45"/>
  <c r="Z157" i="53"/>
  <c r="AQ47" i="56"/>
  <c r="AN135" i="45"/>
  <c r="AQ16" i="45"/>
  <c r="BF135" i="75"/>
  <c r="Z159" i="56"/>
  <c r="AB104" i="75"/>
  <c r="U285" i="75"/>
  <c r="Z85" i="57"/>
  <c r="M129" i="75"/>
  <c r="Z51" i="75"/>
  <c r="Y49" i="75"/>
  <c r="AQ143" i="32"/>
  <c r="Z26" i="58"/>
  <c r="AQ215" i="75"/>
  <c r="BE73" i="75"/>
  <c r="AG135" i="57"/>
  <c r="BH133" i="58"/>
  <c r="X135" i="75"/>
  <c r="Z253" i="75"/>
  <c r="Q248" i="75"/>
  <c r="BH69" i="75"/>
  <c r="AP148" i="57"/>
  <c r="BH150" i="57"/>
  <c r="BH35" i="53"/>
  <c r="AY49" i="44"/>
  <c r="BC212" i="32"/>
  <c r="BH213" i="32"/>
  <c r="BH212" i="32" s="1"/>
  <c r="Q212" i="45"/>
  <c r="Z213" i="45"/>
  <c r="Z212" i="45" s="1"/>
  <c r="BC316" i="75"/>
  <c r="BH321" i="75"/>
  <c r="U212" i="56"/>
  <c r="Z213" i="56"/>
  <c r="Z212" i="56" s="1"/>
  <c r="Q242" i="75"/>
  <c r="Z247" i="75"/>
  <c r="Z31" i="53"/>
  <c r="M261" i="75"/>
  <c r="BI114" i="45"/>
  <c r="BJ114" i="45" s="1"/>
  <c r="AU204" i="57"/>
  <c r="U217" i="75"/>
  <c r="BH125" i="75"/>
  <c r="S104" i="32"/>
  <c r="AL24" i="57"/>
  <c r="AC104" i="75"/>
  <c r="O135" i="56"/>
  <c r="AM73" i="75"/>
  <c r="P73" i="75"/>
  <c r="AQ309" i="75"/>
  <c r="Z57" i="75"/>
  <c r="M55" i="75"/>
  <c r="Y136" i="57"/>
  <c r="BH106" i="75"/>
  <c r="BI141" i="56"/>
  <c r="BJ141" i="56" s="1"/>
  <c r="BH75" i="58"/>
  <c r="F171" i="57"/>
  <c r="H171" i="57" s="1"/>
  <c r="AK171" i="57" s="1"/>
  <c r="AP67" i="32"/>
  <c r="AR229" i="75"/>
  <c r="AQ46" i="56"/>
  <c r="AO197" i="32"/>
  <c r="T104" i="75"/>
  <c r="AT11" i="44"/>
  <c r="P42" i="57"/>
  <c r="Z149" i="45"/>
  <c r="AW197" i="58"/>
  <c r="O42" i="75"/>
  <c r="AW42" i="57"/>
  <c r="AY242" i="75"/>
  <c r="AH242" i="75"/>
  <c r="T229" i="75"/>
  <c r="M24" i="75"/>
  <c r="AH136" i="44"/>
  <c r="BE104" i="75"/>
  <c r="Q154" i="56"/>
  <c r="AK135" i="56"/>
  <c r="BF135" i="44"/>
  <c r="AJ135" i="75"/>
  <c r="AA135" i="45"/>
  <c r="AL176" i="45"/>
  <c r="AQ51" i="44"/>
  <c r="O135" i="53"/>
  <c r="W104" i="75"/>
  <c r="AO135" i="58"/>
  <c r="M142" i="45"/>
  <c r="AY49" i="45"/>
  <c r="Z29" i="75"/>
  <c r="AL136" i="32"/>
  <c r="BH76" i="44"/>
  <c r="BC74" i="44"/>
  <c r="Z16" i="45"/>
  <c r="P11" i="44"/>
  <c r="Z69" i="32"/>
  <c r="Z17" i="53"/>
  <c r="BF135" i="56"/>
  <c r="BH69" i="58"/>
  <c r="BH143" i="45"/>
  <c r="AH212" i="57"/>
  <c r="AQ213" i="57"/>
  <c r="AQ212" i="57" s="1"/>
  <c r="BH71" i="44"/>
  <c r="AQ317" i="75"/>
  <c r="Q148" i="57"/>
  <c r="Z149" i="57"/>
  <c r="BI357" i="75"/>
  <c r="BJ357" i="75" s="1"/>
  <c r="Z356" i="75"/>
  <c r="BF197" i="56"/>
  <c r="AQ185" i="32"/>
  <c r="AQ184" i="32" s="1"/>
  <c r="BI192" i="57"/>
  <c r="BJ192" i="57" s="1"/>
  <c r="AL61" i="44"/>
  <c r="Q61" i="57"/>
  <c r="AR291" i="75"/>
  <c r="AP61" i="58"/>
  <c r="AY61" i="57"/>
  <c r="AZ291" i="75"/>
  <c r="BG67" i="75"/>
  <c r="AL67" i="58"/>
  <c r="BG67" i="58"/>
  <c r="BD167" i="75"/>
  <c r="AY67" i="75"/>
  <c r="Q67" i="57"/>
  <c r="U67" i="45"/>
  <c r="BC199" i="75"/>
  <c r="Y67" i="58"/>
  <c r="BC67" i="45"/>
  <c r="BB11" i="53"/>
  <c r="AX104" i="75"/>
  <c r="BA11" i="75"/>
  <c r="AB11" i="57"/>
  <c r="AO11" i="56"/>
  <c r="AK42" i="57"/>
  <c r="AI229" i="75"/>
  <c r="BF11" i="45"/>
  <c r="AG11" i="53"/>
  <c r="H166" i="75"/>
  <c r="S11" i="53"/>
  <c r="K11" i="53"/>
  <c r="K42" i="44"/>
  <c r="AC42" i="57"/>
  <c r="AT104" i="58"/>
  <c r="AW42" i="53"/>
  <c r="W197" i="58"/>
  <c r="AO42" i="44"/>
  <c r="AC42" i="44"/>
  <c r="AY12" i="75"/>
  <c r="Z108" i="45"/>
  <c r="X42" i="32"/>
  <c r="L42" i="57"/>
  <c r="AF11" i="44"/>
  <c r="Q12" i="32"/>
  <c r="Q105" i="32"/>
  <c r="AS291" i="75"/>
  <c r="BC136" i="45"/>
  <c r="BA135" i="56"/>
  <c r="Q24" i="75"/>
  <c r="P135" i="56"/>
  <c r="BA291" i="75"/>
  <c r="AB42" i="44"/>
  <c r="AO42" i="56"/>
  <c r="O42" i="45"/>
  <c r="T42" i="75"/>
  <c r="AH24" i="44"/>
  <c r="AH24" i="58"/>
  <c r="Y24" i="58"/>
  <c r="Z35" i="32"/>
  <c r="AL154" i="44"/>
  <c r="BA135" i="44"/>
  <c r="U142" i="32"/>
  <c r="AG135" i="44"/>
  <c r="AC11" i="32"/>
  <c r="AT291" i="75"/>
  <c r="AQ137" i="44"/>
  <c r="P135" i="75"/>
  <c r="AK135" i="58"/>
  <c r="AV135" i="32"/>
  <c r="AN135" i="75"/>
  <c r="BH35" i="58"/>
  <c r="AH74" i="75"/>
  <c r="BC74" i="75"/>
  <c r="M24" i="53"/>
  <c r="AK135" i="53"/>
  <c r="W135" i="44"/>
  <c r="W135" i="56"/>
  <c r="Z238" i="75"/>
  <c r="AB135" i="58"/>
  <c r="AF135" i="75"/>
  <c r="S135" i="57"/>
  <c r="BA229" i="75"/>
  <c r="AO135" i="56"/>
  <c r="AD24" i="45"/>
  <c r="BH238" i="75"/>
  <c r="Z32" i="56"/>
  <c r="AD176" i="56"/>
  <c r="BC176" i="56"/>
  <c r="AU176" i="56"/>
  <c r="AL175" i="32"/>
  <c r="Q129" i="75"/>
  <c r="AY129" i="75"/>
  <c r="AC198" i="75"/>
  <c r="BH27" i="53"/>
  <c r="AA135" i="44"/>
  <c r="BH29" i="56"/>
  <c r="X135" i="44"/>
  <c r="AH154" i="58"/>
  <c r="BG92" i="75"/>
  <c r="BC129" i="75"/>
  <c r="BE135" i="44"/>
  <c r="M175" i="53"/>
  <c r="Z15" i="45"/>
  <c r="AW104" i="75"/>
  <c r="BH143" i="32"/>
  <c r="BC92" i="75"/>
  <c r="Z120" i="75"/>
  <c r="BH15" i="45"/>
  <c r="AH49" i="45"/>
  <c r="AQ120" i="75"/>
  <c r="AD24" i="32"/>
  <c r="AQ16" i="58"/>
  <c r="BH16" i="53"/>
  <c r="AQ207" i="75"/>
  <c r="AQ106" i="53"/>
  <c r="AQ16" i="44"/>
  <c r="AT73" i="75"/>
  <c r="L135" i="45"/>
  <c r="BH15" i="32"/>
  <c r="BH17" i="57"/>
  <c r="AQ16" i="56"/>
  <c r="BH31" i="57"/>
  <c r="AS135" i="32"/>
  <c r="AF135" i="53"/>
  <c r="BC24" i="58"/>
  <c r="BH157" i="75"/>
  <c r="AB291" i="75"/>
  <c r="T73" i="75"/>
  <c r="Z76" i="53"/>
  <c r="AX11" i="53"/>
  <c r="AQ29" i="75"/>
  <c r="Z16" i="53"/>
  <c r="Q142" i="56"/>
  <c r="K135" i="32"/>
  <c r="AG135" i="45"/>
  <c r="AQ26" i="53"/>
  <c r="T135" i="32"/>
  <c r="BH60" i="44"/>
  <c r="AQ57" i="75"/>
  <c r="BH149" i="45"/>
  <c r="AP292" i="75"/>
  <c r="Z32" i="32"/>
  <c r="Y30" i="57"/>
  <c r="AQ106" i="75"/>
  <c r="AQ265" i="75"/>
  <c r="AH261" i="75"/>
  <c r="AQ15" i="45"/>
  <c r="L42" i="56"/>
  <c r="Z151" i="32"/>
  <c r="Z71" i="44"/>
  <c r="Z72" i="75"/>
  <c r="BI33" i="56"/>
  <c r="BJ33" i="56" s="1"/>
  <c r="BI119" i="58"/>
  <c r="BJ119" i="58" s="1"/>
  <c r="X197" i="57"/>
  <c r="AO197" i="57"/>
  <c r="AW197" i="45"/>
  <c r="BI188" i="58"/>
  <c r="BJ188" i="58" s="1"/>
  <c r="R42" i="53"/>
  <c r="Y310" i="75"/>
  <c r="U61" i="57"/>
  <c r="AH67" i="57"/>
  <c r="Y67" i="32"/>
  <c r="AE260" i="75"/>
  <c r="M67" i="32"/>
  <c r="AZ260" i="75"/>
  <c r="AZ167" i="75"/>
  <c r="AY67" i="32"/>
  <c r="W42" i="56"/>
  <c r="BC12" i="75"/>
  <c r="T42" i="32"/>
  <c r="AF42" i="57"/>
  <c r="J229" i="75"/>
  <c r="BE42" i="45"/>
  <c r="AN42" i="53"/>
  <c r="AP105" i="45"/>
  <c r="BE198" i="75"/>
  <c r="AK197" i="45"/>
  <c r="K42" i="45"/>
  <c r="AJ42" i="75"/>
  <c r="BE11" i="57"/>
  <c r="T42" i="57"/>
  <c r="BE11" i="32"/>
  <c r="AW11" i="53"/>
  <c r="AX42" i="44"/>
  <c r="BF42" i="45"/>
  <c r="L42" i="75"/>
  <c r="AT42" i="75"/>
  <c r="BE42" i="57"/>
  <c r="AB42" i="57"/>
  <c r="AY230" i="75"/>
  <c r="AT42" i="53"/>
  <c r="AP43" i="56"/>
  <c r="BD229" i="75"/>
  <c r="BI126" i="44"/>
  <c r="BJ126" i="44" s="1"/>
  <c r="AL24" i="56"/>
  <c r="Y211" i="75"/>
  <c r="AJ197" i="58"/>
  <c r="BG136" i="44"/>
  <c r="U24" i="58"/>
  <c r="M236" i="75"/>
  <c r="BE229" i="75"/>
  <c r="AD24" i="58"/>
  <c r="AJ42" i="45"/>
  <c r="AF229" i="75"/>
  <c r="BG174" i="75"/>
  <c r="AU142" i="75"/>
  <c r="V135" i="44"/>
  <c r="V135" i="56"/>
  <c r="AR135" i="56"/>
  <c r="AA73" i="75"/>
  <c r="AQ150" i="56"/>
  <c r="BG154" i="58"/>
  <c r="O135" i="75"/>
  <c r="AF291" i="75"/>
  <c r="BG117" i="75"/>
  <c r="AU154" i="57"/>
  <c r="U154" i="32"/>
  <c r="Q24" i="53"/>
  <c r="AJ291" i="75"/>
  <c r="AF198" i="75"/>
  <c r="BB135" i="44"/>
  <c r="AW291" i="75"/>
  <c r="J73" i="75"/>
  <c r="AM135" i="56"/>
  <c r="Y142" i="32"/>
  <c r="AY142" i="57"/>
  <c r="AL154" i="58"/>
  <c r="AP154" i="44"/>
  <c r="AL154" i="56"/>
  <c r="Y316" i="75"/>
  <c r="AN135" i="32"/>
  <c r="AY154" i="58"/>
  <c r="Y186" i="75"/>
  <c r="AP176" i="45"/>
  <c r="AE135" i="44"/>
  <c r="X135" i="56"/>
  <c r="AR135" i="45"/>
  <c r="AL142" i="56"/>
  <c r="V73" i="75"/>
  <c r="BH137" i="44"/>
  <c r="BA135" i="45"/>
  <c r="AX135" i="45"/>
  <c r="AL176" i="58"/>
  <c r="U176" i="58"/>
  <c r="BH16" i="75"/>
  <c r="AQ118" i="56"/>
  <c r="M154" i="75"/>
  <c r="Z16" i="75"/>
  <c r="BH16" i="56"/>
  <c r="AL49" i="45"/>
  <c r="AY316" i="75"/>
  <c r="BC154" i="75"/>
  <c r="AY304" i="75"/>
  <c r="AJ135" i="45"/>
  <c r="Z151" i="58"/>
  <c r="AU24" i="45"/>
  <c r="AP67" i="44"/>
  <c r="Z69" i="75"/>
  <c r="BH151" i="58"/>
  <c r="Z84" i="57"/>
  <c r="BG292" i="75"/>
  <c r="BH81" i="75"/>
  <c r="AQ76" i="57"/>
  <c r="BH106" i="32"/>
  <c r="AU154" i="53"/>
  <c r="Z159" i="32"/>
  <c r="BG261" i="75"/>
  <c r="BH57" i="58"/>
  <c r="BA135" i="53"/>
  <c r="Z85" i="53"/>
  <c r="AQ150" i="57"/>
  <c r="BH266" i="75"/>
  <c r="BH27" i="75"/>
  <c r="Z57" i="58"/>
  <c r="AQ156" i="53"/>
  <c r="AQ15" i="53"/>
  <c r="AQ179" i="75"/>
  <c r="BH149" i="58"/>
  <c r="BH106" i="58"/>
  <c r="Z137" i="44"/>
  <c r="AQ71" i="44"/>
  <c r="Z317" i="75"/>
  <c r="AQ132" i="45"/>
  <c r="BH29" i="58"/>
  <c r="AU24" i="58"/>
  <c r="M92" i="75"/>
  <c r="Z97" i="75"/>
  <c r="AQ33" i="53"/>
  <c r="AL74" i="58"/>
  <c r="AQ75" i="58"/>
  <c r="AQ213" i="56"/>
  <c r="AD212" i="56"/>
  <c r="AI179" i="57"/>
  <c r="AX179" i="57"/>
  <c r="S179" i="57"/>
  <c r="V179" i="57"/>
  <c r="AT179" i="57"/>
  <c r="AE179" i="57"/>
  <c r="BA179" i="57"/>
  <c r="AG179" i="57"/>
  <c r="T179" i="57"/>
  <c r="W179" i="57"/>
  <c r="AV179" i="57"/>
  <c r="AS179" i="57"/>
  <c r="BF179" i="57"/>
  <c r="O179" i="57"/>
  <c r="AW179" i="57"/>
  <c r="AZ179" i="57"/>
  <c r="AM179" i="57"/>
  <c r="N179" i="57"/>
  <c r="X179" i="57"/>
  <c r="BH85" i="57"/>
  <c r="AQ185" i="53"/>
  <c r="AQ184" i="53" s="1"/>
  <c r="H10" i="58"/>
  <c r="H10" i="56"/>
  <c r="J42" i="53"/>
  <c r="AE42" i="56"/>
  <c r="AP12" i="58"/>
  <c r="AS11" i="56"/>
  <c r="W11" i="53"/>
  <c r="AP105" i="32"/>
  <c r="M142" i="75"/>
  <c r="AL117" i="75"/>
  <c r="AX135" i="58"/>
  <c r="L104" i="75"/>
  <c r="BE135" i="58"/>
  <c r="AA179" i="57"/>
  <c r="AW135" i="45"/>
  <c r="AN135" i="53"/>
  <c r="BH26" i="53"/>
  <c r="AL176" i="57"/>
  <c r="AQ26" i="56"/>
  <c r="BH85" i="44"/>
  <c r="AQ53" i="57"/>
  <c r="AP49" i="57"/>
  <c r="Z81" i="75"/>
  <c r="Y80" i="75"/>
  <c r="AQ159" i="32"/>
  <c r="Z26" i="45"/>
  <c r="Z57" i="45"/>
  <c r="M55" i="45"/>
  <c r="AQ93" i="75"/>
  <c r="AH92" i="75"/>
  <c r="BH247" i="75"/>
  <c r="BC242" i="75"/>
  <c r="AI197" i="44"/>
  <c r="BI121" i="58"/>
  <c r="BJ121" i="58" s="1"/>
  <c r="Z206" i="32"/>
  <c r="BH213" i="58"/>
  <c r="BH212" i="58" s="1"/>
  <c r="AA197" i="32"/>
  <c r="AM197" i="53"/>
  <c r="AI197" i="57"/>
  <c r="R197" i="58"/>
  <c r="BI121" i="44"/>
  <c r="BJ121" i="44" s="1"/>
  <c r="AU117" i="56"/>
  <c r="AD30" i="53"/>
  <c r="AU30" i="57"/>
  <c r="U30" i="53"/>
  <c r="AP204" i="53"/>
  <c r="AL204" i="56"/>
  <c r="AL197" i="56" s="1"/>
  <c r="Z48" i="57"/>
  <c r="AB11" i="75"/>
  <c r="AL74" i="44"/>
  <c r="BI189" i="53"/>
  <c r="BJ189" i="53" s="1"/>
  <c r="AT104" i="75"/>
  <c r="U30" i="44"/>
  <c r="AQ155" i="44"/>
  <c r="AU154" i="75"/>
  <c r="J179" i="57"/>
  <c r="BB179" i="57"/>
  <c r="AL74" i="75"/>
  <c r="AL92" i="75"/>
  <c r="BH207" i="75"/>
  <c r="Z265" i="75"/>
  <c r="Q261" i="75"/>
  <c r="Z262" i="75"/>
  <c r="Y261" i="75"/>
  <c r="BH62" i="58"/>
  <c r="AL49" i="57"/>
  <c r="AQ52" i="57"/>
  <c r="AQ262" i="75"/>
  <c r="AD261" i="75"/>
  <c r="AK291" i="75"/>
  <c r="AQ17" i="58"/>
  <c r="BH262" i="75"/>
  <c r="AU261" i="75"/>
  <c r="Y55" i="57"/>
  <c r="Z60" i="57"/>
  <c r="Y30" i="53"/>
  <c r="BI97" i="56"/>
  <c r="BJ97" i="56" s="1"/>
  <c r="BI102" i="44"/>
  <c r="BJ102" i="44" s="1"/>
  <c r="N42" i="45"/>
  <c r="U36" i="45"/>
  <c r="AH136" i="56"/>
  <c r="BI64" i="53"/>
  <c r="BJ64" i="53" s="1"/>
  <c r="BE179" i="57"/>
  <c r="K179" i="57"/>
  <c r="AJ179" i="57"/>
  <c r="Y129" i="75"/>
  <c r="BH306" i="75"/>
  <c r="BH220" i="75"/>
  <c r="BH29" i="53"/>
  <c r="AH49" i="44"/>
  <c r="AQ53" i="44"/>
  <c r="BH159" i="57"/>
  <c r="AQ60" i="57"/>
  <c r="AD55" i="57"/>
  <c r="Z252" i="75"/>
  <c r="BG55" i="57"/>
  <c r="BH60" i="57"/>
  <c r="AM42" i="44"/>
  <c r="AP310" i="75"/>
  <c r="BC310" i="75"/>
  <c r="AF42" i="75"/>
  <c r="AQ341" i="75"/>
  <c r="AQ340" i="75" s="1"/>
  <c r="AY67" i="57"/>
  <c r="AY67" i="45"/>
  <c r="J11" i="57"/>
  <c r="J11" i="45"/>
  <c r="O11" i="45"/>
  <c r="AX11" i="44"/>
  <c r="Z48" i="45"/>
  <c r="AE104" i="44"/>
  <c r="Z38" i="56"/>
  <c r="BB11" i="44"/>
  <c r="AW11" i="75"/>
  <c r="S42" i="75"/>
  <c r="S11" i="57"/>
  <c r="AL12" i="56"/>
  <c r="S11" i="32"/>
  <c r="X11" i="44"/>
  <c r="J11" i="53"/>
  <c r="AU105" i="44"/>
  <c r="BB104" i="75"/>
  <c r="O198" i="75"/>
  <c r="BI196" i="53"/>
  <c r="AX11" i="75"/>
  <c r="AG42" i="45"/>
  <c r="BG236" i="75"/>
  <c r="AG11" i="44"/>
  <c r="AL105" i="53"/>
  <c r="BA11" i="45"/>
  <c r="AB104" i="32"/>
  <c r="AU136" i="75"/>
  <c r="AP24" i="75"/>
  <c r="M136" i="56"/>
  <c r="AS104" i="75"/>
  <c r="Q24" i="57"/>
  <c r="Y24" i="53"/>
  <c r="AL205" i="75"/>
  <c r="AD136" i="32"/>
  <c r="AP30" i="75"/>
  <c r="O104" i="75"/>
  <c r="Z17" i="45"/>
  <c r="Z29" i="56"/>
  <c r="Q316" i="75"/>
  <c r="Q74" i="75"/>
  <c r="AL142" i="57"/>
  <c r="AP142" i="56"/>
  <c r="AH175" i="56"/>
  <c r="BG175" i="45"/>
  <c r="AY142" i="32"/>
  <c r="Z27" i="45"/>
  <c r="AC135" i="32"/>
  <c r="BC186" i="75"/>
  <c r="N135" i="45"/>
  <c r="O135" i="32"/>
  <c r="AG135" i="53"/>
  <c r="BH147" i="75"/>
  <c r="X135" i="58"/>
  <c r="Q175" i="53"/>
  <c r="Q49" i="45"/>
  <c r="BC49" i="45"/>
  <c r="BH150" i="32"/>
  <c r="Z16" i="58"/>
  <c r="Z29" i="44"/>
  <c r="AG104" i="75"/>
  <c r="AQ157" i="75"/>
  <c r="AK11" i="53"/>
  <c r="AQ76" i="53"/>
  <c r="W135" i="58"/>
  <c r="AQ29" i="32"/>
  <c r="Z266" i="75"/>
  <c r="Z46" i="44"/>
  <c r="AO11" i="44"/>
  <c r="AK104" i="75"/>
  <c r="Y12" i="44"/>
  <c r="BF42" i="56"/>
  <c r="AN42" i="45"/>
  <c r="AU236" i="75"/>
  <c r="U105" i="44"/>
  <c r="AG198" i="75"/>
  <c r="P11" i="57"/>
  <c r="K42" i="32"/>
  <c r="O104" i="56"/>
  <c r="AQ312" i="75"/>
  <c r="BG24" i="53"/>
  <c r="Q24" i="32"/>
  <c r="U24" i="57"/>
  <c r="AH136" i="57"/>
  <c r="BF198" i="75"/>
  <c r="Z306" i="75"/>
  <c r="AY24" i="53"/>
  <c r="P42" i="58"/>
  <c r="Z146" i="75"/>
  <c r="Q117" i="75"/>
  <c r="Y154" i="44"/>
  <c r="Z146" i="53"/>
  <c r="AY154" i="32"/>
  <c r="AP154" i="32"/>
  <c r="M136" i="58"/>
  <c r="AK229" i="75"/>
  <c r="Y142" i="75"/>
  <c r="Y117" i="75"/>
  <c r="U136" i="75"/>
  <c r="W229" i="75"/>
  <c r="AR135" i="58"/>
  <c r="AW135" i="44"/>
  <c r="X291" i="75"/>
  <c r="AW135" i="58"/>
  <c r="BF135" i="57"/>
  <c r="AT135" i="56"/>
  <c r="AT135" i="57"/>
  <c r="Z106" i="58"/>
  <c r="BH265" i="75"/>
  <c r="BD11" i="45"/>
  <c r="AL12" i="45"/>
  <c r="AZ11" i="56"/>
  <c r="BC230" i="75"/>
  <c r="Q236" i="75"/>
  <c r="AE11" i="45"/>
  <c r="L198" i="75"/>
  <c r="O11" i="75"/>
  <c r="BC24" i="53"/>
  <c r="BC24" i="75"/>
  <c r="S42" i="57"/>
  <c r="M24" i="45"/>
  <c r="BG24" i="75"/>
  <c r="AY136" i="32"/>
  <c r="BI51" i="56"/>
  <c r="BJ51" i="56" s="1"/>
  <c r="T11" i="57"/>
  <c r="M24" i="57"/>
  <c r="BG304" i="75"/>
  <c r="BH28" i="58"/>
  <c r="Q24" i="45"/>
  <c r="AY24" i="57"/>
  <c r="Z35" i="44"/>
  <c r="Z189" i="75"/>
  <c r="Q154" i="44"/>
  <c r="BC154" i="56"/>
  <c r="AQ99" i="56"/>
  <c r="Q154" i="58"/>
  <c r="T135" i="58"/>
  <c r="K291" i="75"/>
  <c r="AQ33" i="75"/>
  <c r="AL154" i="32"/>
  <c r="S135" i="56"/>
  <c r="AY236" i="75"/>
  <c r="AB229" i="75"/>
  <c r="U142" i="75"/>
  <c r="AY154" i="57"/>
  <c r="BB291" i="75"/>
  <c r="P135" i="57"/>
  <c r="AY30" i="44"/>
  <c r="K135" i="58"/>
  <c r="BH29" i="75"/>
  <c r="AQ54" i="58"/>
  <c r="S11" i="75"/>
  <c r="AT135" i="58"/>
  <c r="BB229" i="75"/>
  <c r="AZ135" i="56"/>
  <c r="Z150" i="32"/>
  <c r="BH53" i="45"/>
  <c r="AS135" i="58"/>
  <c r="AQ76" i="56"/>
  <c r="BH76" i="32"/>
  <c r="Z84" i="32"/>
  <c r="U292" i="75"/>
  <c r="BH69" i="45"/>
  <c r="AQ72" i="32"/>
  <c r="AA135" i="32"/>
  <c r="Z137" i="57"/>
  <c r="AQ118" i="32"/>
  <c r="Z159" i="57"/>
  <c r="AQ31" i="44"/>
  <c r="Q30" i="57"/>
  <c r="BH15" i="75"/>
  <c r="AY261" i="75"/>
  <c r="AQ266" i="75"/>
  <c r="BI89" i="53"/>
  <c r="BJ89" i="53" s="1"/>
  <c r="M30" i="32"/>
  <c r="H168" i="45"/>
  <c r="H167" i="45" s="1"/>
  <c r="R42" i="32"/>
  <c r="BD42" i="44"/>
  <c r="AH67" i="32"/>
  <c r="AY105" i="32"/>
  <c r="X42" i="45"/>
  <c r="P11" i="45"/>
  <c r="AZ11" i="58"/>
  <c r="Z44" i="53"/>
  <c r="AQ47" i="45"/>
  <c r="AT11" i="32"/>
  <c r="AP236" i="75"/>
  <c r="M49" i="45"/>
  <c r="Z51" i="45"/>
  <c r="R42" i="45"/>
  <c r="AM42" i="75"/>
  <c r="AA42" i="75"/>
  <c r="AL67" i="32"/>
  <c r="Z37" i="56"/>
  <c r="AG42" i="32"/>
  <c r="AA11" i="58"/>
  <c r="Y154" i="57"/>
  <c r="BH120" i="75"/>
  <c r="AH117" i="32"/>
  <c r="BI90" i="44"/>
  <c r="BJ90" i="44" s="1"/>
  <c r="BC204" i="53"/>
  <c r="BC197" i="53" s="1"/>
  <c r="BG204" i="53"/>
  <c r="BG197" i="53" s="1"/>
  <c r="BG204" i="45"/>
  <c r="BG197" i="45" s="1"/>
  <c r="AQ206" i="58"/>
  <c r="Z185" i="58"/>
  <c r="Z184" i="58" s="1"/>
  <c r="Y204" i="58"/>
  <c r="Y197" i="58" s="1"/>
  <c r="U204" i="45"/>
  <c r="U197" i="45" s="1"/>
  <c r="AY204" i="32"/>
  <c r="AY197" i="32" s="1"/>
  <c r="AE197" i="57"/>
  <c r="Y61" i="57"/>
  <c r="BC67" i="57"/>
  <c r="AS11" i="57"/>
  <c r="Z60" i="44"/>
  <c r="AH43" i="56"/>
  <c r="AL43" i="53"/>
  <c r="BH110" i="53"/>
  <c r="Z48" i="58"/>
  <c r="AS11" i="58"/>
  <c r="BH39" i="75"/>
  <c r="BG12" i="75"/>
  <c r="AF135" i="58"/>
  <c r="AJ11" i="75"/>
  <c r="AL24" i="53"/>
  <c r="L291" i="75"/>
  <c r="BH233" i="75"/>
  <c r="AY211" i="75"/>
  <c r="BC211" i="75"/>
  <c r="K104" i="75"/>
  <c r="BH16" i="32"/>
  <c r="BH28" i="57"/>
  <c r="Z27" i="56"/>
  <c r="BG142" i="53"/>
  <c r="AY117" i="75"/>
  <c r="AP117" i="75"/>
  <c r="AQ146" i="44"/>
  <c r="AL142" i="45"/>
  <c r="AP142" i="44"/>
  <c r="BG211" i="75"/>
  <c r="BC142" i="32"/>
  <c r="BH147" i="56"/>
  <c r="M142" i="57"/>
  <c r="BH146" i="57"/>
  <c r="BH194" i="75"/>
  <c r="AU30" i="44"/>
  <c r="BC117" i="75"/>
  <c r="W135" i="53"/>
  <c r="AQ97" i="75"/>
  <c r="AP49" i="45"/>
  <c r="AD24" i="44"/>
  <c r="AN198" i="75"/>
  <c r="AQ16" i="32"/>
  <c r="BG142" i="45"/>
  <c r="AQ29" i="53"/>
  <c r="U154" i="56"/>
  <c r="BH240" i="75"/>
  <c r="BH145" i="58"/>
  <c r="AD142" i="53"/>
  <c r="M154" i="57"/>
  <c r="AQ147" i="58"/>
  <c r="AX135" i="44"/>
  <c r="AS135" i="44"/>
  <c r="Z51" i="53"/>
  <c r="Y49" i="53"/>
  <c r="AQ81" i="75"/>
  <c r="J135" i="56"/>
  <c r="AP24" i="56"/>
  <c r="AU24" i="44"/>
  <c r="AL304" i="75"/>
  <c r="U24" i="75"/>
  <c r="AL24" i="58"/>
  <c r="BH150" i="53"/>
  <c r="Z147" i="58"/>
  <c r="AS229" i="75"/>
  <c r="AY74" i="75"/>
  <c r="AC135" i="75"/>
  <c r="AG135" i="56"/>
  <c r="AY142" i="56"/>
  <c r="AQ165" i="57"/>
  <c r="BF135" i="32"/>
  <c r="BH76" i="57"/>
  <c r="BH74" i="57" s="1"/>
  <c r="BC74" i="57"/>
  <c r="Z297" i="75"/>
  <c r="AQ51" i="53"/>
  <c r="AH49" i="53"/>
  <c r="AT135" i="32"/>
  <c r="AP154" i="75"/>
  <c r="U154" i="45"/>
  <c r="S135" i="58"/>
  <c r="AY175" i="44"/>
  <c r="AR135" i="57"/>
  <c r="BB135" i="57"/>
  <c r="AD154" i="45"/>
  <c r="O135" i="45"/>
  <c r="O135" i="58"/>
  <c r="AG135" i="58"/>
  <c r="BB135" i="53"/>
  <c r="AB135" i="32"/>
  <c r="AB135" i="75"/>
  <c r="AN104" i="75"/>
  <c r="AP129" i="75"/>
  <c r="BH159" i="45"/>
  <c r="BI83" i="75"/>
  <c r="BJ83" i="75" s="1"/>
  <c r="U49" i="45"/>
  <c r="BH150" i="58"/>
  <c r="AU49" i="57"/>
  <c r="BG49" i="45"/>
  <c r="AQ77" i="75"/>
  <c r="BH51" i="44"/>
  <c r="AN291" i="75"/>
  <c r="BH297" i="75"/>
  <c r="BH296" i="75"/>
  <c r="BH69" i="44"/>
  <c r="Z69" i="45"/>
  <c r="AQ297" i="75"/>
  <c r="Z296" i="75"/>
  <c r="Z69" i="57"/>
  <c r="BH69" i="32"/>
  <c r="Y74" i="75"/>
  <c r="S135" i="53"/>
  <c r="AW135" i="75"/>
  <c r="AN135" i="44"/>
  <c r="AO135" i="75"/>
  <c r="W135" i="57"/>
  <c r="AQ54" i="57"/>
  <c r="K135" i="75"/>
  <c r="AQ69" i="32"/>
  <c r="AQ69" i="44"/>
  <c r="AQ296" i="75"/>
  <c r="AB135" i="45"/>
  <c r="AZ135" i="44"/>
  <c r="AS135" i="57"/>
  <c r="AT135" i="45"/>
  <c r="AI135" i="45"/>
  <c r="BG74" i="75"/>
  <c r="V135" i="32"/>
  <c r="BH157" i="58"/>
  <c r="Z27" i="53"/>
  <c r="T135" i="45"/>
  <c r="AQ143" i="45"/>
  <c r="Z29" i="53"/>
  <c r="Z157" i="75"/>
  <c r="W135" i="32"/>
  <c r="AX135" i="57"/>
  <c r="AY175" i="56"/>
  <c r="Z53" i="44"/>
  <c r="AL30" i="44"/>
  <c r="AU175" i="56"/>
  <c r="AD175" i="56"/>
  <c r="AK104" i="56"/>
  <c r="AN42" i="32"/>
  <c r="AI135" i="44"/>
  <c r="Q154" i="53"/>
  <c r="Q175" i="32"/>
  <c r="BF104" i="75"/>
  <c r="BH29" i="57"/>
  <c r="AA135" i="58"/>
  <c r="BE135" i="45"/>
  <c r="T135" i="57"/>
  <c r="L135" i="58"/>
  <c r="AP30" i="44"/>
  <c r="U205" i="75"/>
  <c r="BH27" i="58"/>
  <c r="AQ314" i="75"/>
  <c r="BB135" i="56"/>
  <c r="Z33" i="58"/>
  <c r="AC135" i="58"/>
  <c r="S135" i="32"/>
  <c r="BH28" i="45"/>
  <c r="AG291" i="75"/>
  <c r="V135" i="58"/>
  <c r="BH35" i="56"/>
  <c r="BH76" i="45"/>
  <c r="AQ53" i="45"/>
  <c r="AQ76" i="45"/>
  <c r="BH137" i="57"/>
  <c r="BH151" i="45"/>
  <c r="AQ69" i="45"/>
  <c r="Z69" i="44"/>
  <c r="BH69" i="57"/>
  <c r="AQ138" i="45"/>
  <c r="AQ69" i="75"/>
  <c r="BH72" i="32"/>
  <c r="BH54" i="58"/>
  <c r="AU49" i="58"/>
  <c r="AV197" i="56"/>
  <c r="AY30" i="56"/>
  <c r="U182" i="53"/>
  <c r="BG204" i="32"/>
  <c r="BG197" i="32" s="1"/>
  <c r="AP204" i="58"/>
  <c r="AP197" i="58" s="1"/>
  <c r="N42" i="53"/>
  <c r="J42" i="44"/>
  <c r="AV42" i="32"/>
  <c r="AA42" i="45"/>
  <c r="AR42" i="56"/>
  <c r="AI167" i="75"/>
  <c r="AM167" i="75"/>
  <c r="BA11" i="57"/>
  <c r="AY12" i="45"/>
  <c r="J11" i="44"/>
  <c r="AL105" i="45"/>
  <c r="BC105" i="45"/>
  <c r="AL24" i="44"/>
  <c r="U24" i="32"/>
  <c r="P11" i="56"/>
  <c r="Q49" i="57"/>
  <c r="Z53" i="57"/>
  <c r="BC49" i="75"/>
  <c r="BH51" i="75"/>
  <c r="N197" i="58"/>
  <c r="AQ35" i="53"/>
  <c r="Q160" i="56"/>
  <c r="Y30" i="58"/>
  <c r="AU148" i="45"/>
  <c r="Z118" i="32"/>
  <c r="AY136" i="57"/>
  <c r="BI84" i="58"/>
  <c r="BJ84" i="58" s="1"/>
  <c r="R42" i="44"/>
  <c r="J42" i="75"/>
  <c r="AV42" i="57"/>
  <c r="AE42" i="57"/>
  <c r="BF42" i="32"/>
  <c r="BA11" i="56"/>
  <c r="U43" i="56"/>
  <c r="AQ44" i="45"/>
  <c r="AZ11" i="44"/>
  <c r="P11" i="32"/>
  <c r="AE11" i="44"/>
  <c r="AT11" i="53"/>
  <c r="AB42" i="75"/>
  <c r="Y136" i="56"/>
  <c r="BC24" i="45"/>
  <c r="M24" i="32"/>
  <c r="BE135" i="75"/>
  <c r="AF42" i="32"/>
  <c r="J197" i="57"/>
  <c r="V197" i="56"/>
  <c r="BI119" i="32"/>
  <c r="BJ119" i="32" s="1"/>
  <c r="H10" i="75"/>
  <c r="Z334" i="75"/>
  <c r="AM42" i="45"/>
  <c r="R42" i="58"/>
  <c r="AR42" i="58"/>
  <c r="V42" i="32"/>
  <c r="AY199" i="75"/>
  <c r="Z41" i="58"/>
  <c r="AV11" i="44"/>
  <c r="AQ41" i="56"/>
  <c r="J104" i="75"/>
  <c r="AQ45" i="44"/>
  <c r="AW11" i="57"/>
  <c r="O11" i="32"/>
  <c r="AH24" i="53"/>
  <c r="BI189" i="57"/>
  <c r="BJ189" i="57" s="1"/>
  <c r="Q12" i="58"/>
  <c r="N229" i="75"/>
  <c r="L11" i="45"/>
  <c r="BB11" i="58"/>
  <c r="AH12" i="57"/>
  <c r="Y230" i="75"/>
  <c r="BC24" i="44"/>
  <c r="AC229" i="75"/>
  <c r="AP24" i="57"/>
  <c r="AQ28" i="57"/>
  <c r="Z28" i="56"/>
  <c r="BH35" i="32"/>
  <c r="Y154" i="56"/>
  <c r="AL142" i="44"/>
  <c r="AY154" i="45"/>
  <c r="Q30" i="75"/>
  <c r="AY154" i="44"/>
  <c r="BC304" i="75"/>
  <c r="BC142" i="56"/>
  <c r="Y136" i="58"/>
  <c r="BG154" i="45"/>
  <c r="AQ147" i="57"/>
  <c r="AH154" i="57"/>
  <c r="Q154" i="32"/>
  <c r="J135" i="58"/>
  <c r="W179" i="58"/>
  <c r="AO179" i="58"/>
  <c r="O179" i="58"/>
  <c r="AV179" i="58"/>
  <c r="Z76" i="56"/>
  <c r="Z318" i="75"/>
  <c r="M316" i="75"/>
  <c r="AQ76" i="58"/>
  <c r="AV104" i="75"/>
  <c r="M304" i="75"/>
  <c r="AD24" i="75"/>
  <c r="AD236" i="75"/>
  <c r="AB42" i="45"/>
  <c r="BD135" i="45"/>
  <c r="AY142" i="75"/>
  <c r="BH32" i="75"/>
  <c r="Z147" i="45"/>
  <c r="AY154" i="56"/>
  <c r="AQ305" i="75"/>
  <c r="BG142" i="58"/>
  <c r="BC142" i="57"/>
  <c r="AY136" i="56"/>
  <c r="T135" i="44"/>
  <c r="AP24" i="45"/>
  <c r="Z40" i="75"/>
  <c r="AU24" i="57"/>
  <c r="AL24" i="75"/>
  <c r="BG142" i="32"/>
  <c r="Z32" i="75"/>
  <c r="R135" i="56"/>
  <c r="Z34" i="75"/>
  <c r="Y154" i="75"/>
  <c r="AQ146" i="53"/>
  <c r="AL186" i="75"/>
  <c r="S135" i="75"/>
  <c r="Q136" i="58"/>
  <c r="Y142" i="53"/>
  <c r="Z138" i="75"/>
  <c r="Z157" i="56"/>
  <c r="AN135" i="56"/>
  <c r="BG142" i="56"/>
  <c r="AM135" i="45"/>
  <c r="Y142" i="58"/>
  <c r="AU24" i="56"/>
  <c r="AL129" i="75"/>
  <c r="AT135" i="44"/>
  <c r="AQ27" i="53"/>
  <c r="AQ99" i="58"/>
  <c r="AW135" i="56"/>
  <c r="AQ54" i="45"/>
  <c r="AQ157" i="58"/>
  <c r="Z159" i="45"/>
  <c r="Z54" i="58"/>
  <c r="BH99" i="32"/>
  <c r="Z134" i="75"/>
  <c r="AO135" i="45"/>
  <c r="Z54" i="57"/>
  <c r="BH76" i="56"/>
  <c r="L135" i="75"/>
  <c r="Z76" i="58"/>
  <c r="BF135" i="58"/>
  <c r="L135" i="56"/>
  <c r="BH165" i="58"/>
  <c r="BH134" i="75"/>
  <c r="AJ135" i="32"/>
  <c r="BB135" i="58"/>
  <c r="BH235" i="75"/>
  <c r="AK73" i="75"/>
  <c r="Z77" i="75"/>
  <c r="AR135" i="44"/>
  <c r="BE135" i="56"/>
  <c r="Z157" i="58"/>
  <c r="U154" i="75"/>
  <c r="AH117" i="75"/>
  <c r="X135" i="57"/>
  <c r="M154" i="32"/>
  <c r="AH154" i="32"/>
  <c r="AH142" i="57"/>
  <c r="BA135" i="58"/>
  <c r="S135" i="44"/>
  <c r="P135" i="44"/>
  <c r="BE135" i="32"/>
  <c r="Z99" i="58"/>
  <c r="Y175" i="32"/>
  <c r="J135" i="53"/>
  <c r="N135" i="53"/>
  <c r="BH33" i="53"/>
  <c r="AD175" i="32"/>
  <c r="BC175" i="32"/>
  <c r="BG129" i="75"/>
  <c r="AQ150" i="32"/>
  <c r="BH121" i="75"/>
  <c r="N104" i="75"/>
  <c r="AI135" i="75"/>
  <c r="AQ212" i="75"/>
  <c r="Z147" i="75"/>
  <c r="Z76" i="45"/>
  <c r="BH77" i="75"/>
  <c r="BH76" i="58"/>
  <c r="BH76" i="53"/>
  <c r="BH51" i="45"/>
  <c r="AU49" i="45"/>
  <c r="Z213" i="57"/>
  <c r="BI188" i="57"/>
  <c r="BJ188" i="57" s="1"/>
  <c r="AQ185" i="57"/>
  <c r="AQ184" i="57" s="1"/>
  <c r="AP105" i="75"/>
  <c r="Q304" i="75"/>
  <c r="Q36" i="53"/>
  <c r="BH48" i="56"/>
  <c r="AD316" i="75"/>
  <c r="AQ321" i="75"/>
  <c r="U49" i="32"/>
  <c r="Z53" i="32"/>
  <c r="BH118" i="32"/>
  <c r="BI33" i="45"/>
  <c r="BJ33" i="45" s="1"/>
  <c r="AM197" i="44"/>
  <c r="AV197" i="57"/>
  <c r="BI207" i="53"/>
  <c r="BJ207" i="53" s="1"/>
  <c r="AH211" i="75"/>
  <c r="Z140" i="75"/>
  <c r="Y136" i="75"/>
  <c r="AP49" i="32"/>
  <c r="AQ53" i="32"/>
  <c r="BG49" i="57"/>
  <c r="BH53" i="57"/>
  <c r="AA197" i="53"/>
  <c r="AR197" i="32"/>
  <c r="AL117" i="56"/>
  <c r="BG30" i="53"/>
  <c r="AQ32" i="44"/>
  <c r="AD173" i="56"/>
  <c r="BI125" i="53"/>
  <c r="BJ125" i="53" s="1"/>
  <c r="AQ336" i="75"/>
  <c r="N42" i="32"/>
  <c r="BG105" i="56"/>
  <c r="BC180" i="58"/>
  <c r="AH182" i="57"/>
  <c r="AL204" i="44"/>
  <c r="AL197" i="44" s="1"/>
  <c r="AM197" i="45"/>
  <c r="Y204" i="32"/>
  <c r="Y197" i="32" s="1"/>
  <c r="AH204" i="58"/>
  <c r="AH197" i="58" s="1"/>
  <c r="BI192" i="32"/>
  <c r="BJ192" i="32" s="1"/>
  <c r="N42" i="75"/>
  <c r="AZ42" i="58"/>
  <c r="J42" i="56"/>
  <c r="AI42" i="58"/>
  <c r="Y12" i="57"/>
  <c r="AM11" i="58"/>
  <c r="AV11" i="57"/>
  <c r="AM11" i="53"/>
  <c r="AF11" i="75"/>
  <c r="R11" i="32"/>
  <c r="BH110" i="58"/>
  <c r="Z46" i="56"/>
  <c r="N11" i="58"/>
  <c r="AH105" i="45"/>
  <c r="AW11" i="44"/>
  <c r="V11" i="44"/>
  <c r="AL142" i="32"/>
  <c r="AH204" i="53"/>
  <c r="BH185" i="32"/>
  <c r="BH184" i="32" s="1"/>
  <c r="V197" i="44"/>
  <c r="J42" i="58"/>
  <c r="Z338" i="75"/>
  <c r="AV42" i="53"/>
  <c r="BG217" i="75"/>
  <c r="AM42" i="53"/>
  <c r="BD291" i="75"/>
  <c r="V42" i="58"/>
  <c r="BI192" i="56"/>
  <c r="BJ192" i="56" s="1"/>
  <c r="AC11" i="57"/>
  <c r="AQ40" i="44"/>
  <c r="BH110" i="57"/>
  <c r="BC43" i="53"/>
  <c r="BH45" i="56"/>
  <c r="U105" i="45"/>
  <c r="BG12" i="57"/>
  <c r="AY105" i="56"/>
  <c r="AS11" i="44"/>
  <c r="V229" i="75"/>
  <c r="R229" i="75"/>
  <c r="Q142" i="75"/>
  <c r="AQ147" i="32"/>
  <c r="AP12" i="57"/>
  <c r="X11" i="45"/>
  <c r="AF11" i="56"/>
  <c r="BC43" i="58"/>
  <c r="AB11" i="44"/>
  <c r="AL43" i="45"/>
  <c r="AU304" i="75"/>
  <c r="BG205" i="75"/>
  <c r="BH239" i="75"/>
  <c r="BG105" i="75"/>
  <c r="AK11" i="56"/>
  <c r="BH46" i="58"/>
  <c r="BG36" i="45"/>
  <c r="BB198" i="75"/>
  <c r="BC24" i="57"/>
  <c r="AN11" i="57"/>
  <c r="BH108" i="44"/>
  <c r="BH17" i="44"/>
  <c r="BG24" i="56"/>
  <c r="AQ147" i="53"/>
  <c r="U142" i="53"/>
  <c r="U142" i="56"/>
  <c r="BG154" i="57"/>
  <c r="AA135" i="75"/>
  <c r="U175" i="32"/>
  <c r="AS135" i="53"/>
  <c r="BH54" i="45"/>
  <c r="R179" i="58"/>
  <c r="AS179" i="58"/>
  <c r="AX179" i="58"/>
  <c r="L179" i="58"/>
  <c r="AJ179" i="58"/>
  <c r="AW179" i="58"/>
  <c r="AA179" i="58"/>
  <c r="X179" i="58"/>
  <c r="BB179" i="58"/>
  <c r="BE179" i="58"/>
  <c r="S179" i="58"/>
  <c r="AR179" i="58"/>
  <c r="BA179" i="58"/>
  <c r="AN179" i="58"/>
  <c r="V179" i="58"/>
  <c r="AI179" i="58"/>
  <c r="AF179" i="58"/>
  <c r="AT179" i="58"/>
  <c r="P179" i="58"/>
  <c r="AM179" i="58"/>
  <c r="AE179" i="58"/>
  <c r="AG179" i="58"/>
  <c r="AZ179" i="58"/>
  <c r="BF179" i="58"/>
  <c r="AC179" i="58"/>
  <c r="Z185" i="53"/>
  <c r="Z184" i="53" s="1"/>
  <c r="BE291" i="75"/>
  <c r="AQ140" i="44"/>
  <c r="BH28" i="32"/>
  <c r="BH146" i="56"/>
  <c r="AK135" i="75"/>
  <c r="AS11" i="45"/>
  <c r="AJ229" i="75"/>
  <c r="AY98" i="44"/>
  <c r="BH99" i="44"/>
  <c r="AD49" i="57"/>
  <c r="K135" i="45"/>
  <c r="BG24" i="32"/>
  <c r="BH28" i="56"/>
  <c r="U136" i="58"/>
  <c r="AQ145" i="58"/>
  <c r="AQ155" i="57"/>
  <c r="AD154" i="57"/>
  <c r="Z28" i="58"/>
  <c r="M211" i="75"/>
  <c r="Y142" i="56"/>
  <c r="Z145" i="57"/>
  <c r="AQ145" i="45"/>
  <c r="BC154" i="57"/>
  <c r="AE135" i="53"/>
  <c r="AU30" i="75"/>
  <c r="AD30" i="75"/>
  <c r="K135" i="56"/>
  <c r="AV135" i="53"/>
  <c r="AX135" i="32"/>
  <c r="BH16" i="45"/>
  <c r="AQ31" i="56"/>
  <c r="Z145" i="44"/>
  <c r="AS135" i="75"/>
  <c r="Q154" i="45"/>
  <c r="Z99" i="53"/>
  <c r="X135" i="32"/>
  <c r="Y49" i="44"/>
  <c r="AQ99" i="32"/>
  <c r="AQ162" i="75"/>
  <c r="AQ150" i="58"/>
  <c r="AQ99" i="44"/>
  <c r="Z99" i="32"/>
  <c r="Z151" i="45"/>
  <c r="BH162" i="75"/>
  <c r="AY160" i="75"/>
  <c r="AO179" i="32"/>
  <c r="BE179" i="32"/>
  <c r="AI179" i="32"/>
  <c r="AE179" i="32"/>
  <c r="R179" i="32"/>
  <c r="AT179" i="32"/>
  <c r="N179" i="32"/>
  <c r="AZ179" i="32"/>
  <c r="AV179" i="32"/>
  <c r="AN179" i="32"/>
  <c r="W179" i="32"/>
  <c r="AR179" i="32"/>
  <c r="AJ179" i="32"/>
  <c r="AC179" i="32"/>
  <c r="BB179" i="32"/>
  <c r="P179" i="32"/>
  <c r="K179" i="32"/>
  <c r="S179" i="32"/>
  <c r="BF179" i="32"/>
  <c r="J179" i="32"/>
  <c r="AF179" i="32"/>
  <c r="AB179" i="32"/>
  <c r="BD179" i="32"/>
  <c r="L179" i="32"/>
  <c r="X179" i="32"/>
  <c r="O179" i="32"/>
  <c r="AX179" i="32"/>
  <c r="AS179" i="32"/>
  <c r="AK179" i="32"/>
  <c r="AA179" i="32"/>
  <c r="AD179" i="32" s="1"/>
  <c r="T179" i="32"/>
  <c r="V179" i="32"/>
  <c r="AW179" i="32"/>
  <c r="AG179" i="32"/>
  <c r="BA179" i="32"/>
  <c r="AM179" i="32"/>
  <c r="AF104" i="75"/>
  <c r="AP175" i="56"/>
  <c r="AH142" i="75"/>
  <c r="Q142" i="45"/>
  <c r="AF135" i="45"/>
  <c r="AX135" i="56"/>
  <c r="AV135" i="58"/>
  <c r="BH99" i="58"/>
  <c r="AY142" i="44"/>
  <c r="AQ34" i="57"/>
  <c r="AQ35" i="44"/>
  <c r="AH175" i="44"/>
  <c r="AP175" i="45"/>
  <c r="AU175" i="45"/>
  <c r="AH176" i="56"/>
  <c r="Z121" i="75"/>
  <c r="AQ121" i="75"/>
  <c r="Z53" i="45"/>
  <c r="AC179" i="45"/>
  <c r="AW179" i="45"/>
  <c r="R179" i="45"/>
  <c r="J179" i="45"/>
  <c r="AB179" i="45"/>
  <c r="AX179" i="45"/>
  <c r="X179" i="45"/>
  <c r="AS179" i="45"/>
  <c r="T179" i="45"/>
  <c r="AK179" i="45"/>
  <c r="O179" i="45"/>
  <c r="AF179" i="45"/>
  <c r="BA179" i="45"/>
  <c r="AA179" i="45"/>
  <c r="BF179" i="45"/>
  <c r="V179" i="45"/>
  <c r="L179" i="45"/>
  <c r="AM179" i="45"/>
  <c r="BB179" i="45"/>
  <c r="K179" i="45"/>
  <c r="AO179" i="45"/>
  <c r="AR179" i="45"/>
  <c r="P179" i="45"/>
  <c r="BE179" i="45"/>
  <c r="AJ179" i="45"/>
  <c r="BD179" i="45"/>
  <c r="AV179" i="45"/>
  <c r="AT179" i="45"/>
  <c r="AZ179" i="45"/>
  <c r="AG179" i="45"/>
  <c r="AI179" i="45"/>
  <c r="S179" i="45"/>
  <c r="AN179" i="45"/>
  <c r="AE179" i="45"/>
  <c r="N179" i="45"/>
  <c r="Q179" i="45" s="1"/>
  <c r="W179" i="45"/>
  <c r="AI135" i="56"/>
  <c r="BH145" i="32"/>
  <c r="AQ27" i="75"/>
  <c r="Q176" i="45"/>
  <c r="M176" i="45"/>
  <c r="AZ135" i="32"/>
  <c r="R73" i="75"/>
  <c r="AE135" i="56"/>
  <c r="AJ135" i="56"/>
  <c r="BA135" i="32"/>
  <c r="AQ27" i="58"/>
  <c r="AO135" i="32"/>
  <c r="BA135" i="57"/>
  <c r="BH17" i="53"/>
  <c r="Z99" i="45"/>
  <c r="BH93" i="75"/>
  <c r="AQ134" i="75"/>
  <c r="Z150" i="58"/>
  <c r="BH133" i="75"/>
  <c r="AU129" i="75"/>
  <c r="Z133" i="75"/>
  <c r="Z54" i="45"/>
  <c r="AH129" i="75"/>
  <c r="AQ133" i="75"/>
  <c r="Z162" i="75"/>
  <c r="AB179" i="57"/>
  <c r="P179" i="57"/>
  <c r="BD179" i="57"/>
  <c r="AR179" i="57"/>
  <c r="AF179" i="57"/>
  <c r="AO179" i="57"/>
  <c r="R179" i="57"/>
  <c r="L179" i="57"/>
  <c r="AN179" i="57"/>
  <c r="AC179" i="57"/>
  <c r="BI32" i="53"/>
  <c r="BJ32" i="53" s="1"/>
  <c r="J197" i="32"/>
  <c r="AZ197" i="53"/>
  <c r="AQ28" i="56"/>
  <c r="AH24" i="56"/>
  <c r="AL136" i="75"/>
  <c r="Q49" i="44"/>
  <c r="Z51" i="44"/>
  <c r="AY49" i="32"/>
  <c r="BH53" i="32"/>
  <c r="BG173" i="57"/>
  <c r="BG173" i="44"/>
  <c r="BG183" i="53"/>
  <c r="AH183" i="56"/>
  <c r="AL178" i="58"/>
  <c r="AR197" i="53"/>
  <c r="AI197" i="45"/>
  <c r="AV197" i="45"/>
  <c r="AZ197" i="57"/>
  <c r="AI197" i="56"/>
  <c r="BI153" i="56"/>
  <c r="BJ153" i="56" s="1"/>
  <c r="Q80" i="44"/>
  <c r="BH33" i="44"/>
  <c r="BH206" i="53"/>
  <c r="AY204" i="45"/>
  <c r="AY197" i="45" s="1"/>
  <c r="U204" i="56"/>
  <c r="AQ213" i="58"/>
  <c r="AQ212" i="58" s="1"/>
  <c r="AA197" i="56"/>
  <c r="N197" i="32"/>
  <c r="AM197" i="56"/>
  <c r="AA42" i="56"/>
  <c r="AR42" i="32"/>
  <c r="AM42" i="57"/>
  <c r="AR42" i="45"/>
  <c r="N42" i="58"/>
  <c r="AM42" i="56"/>
  <c r="AI42" i="45"/>
  <c r="BD42" i="58"/>
  <c r="R42" i="57"/>
  <c r="AL43" i="58"/>
  <c r="AV11" i="58"/>
  <c r="AL36" i="57"/>
  <c r="BF11" i="32"/>
  <c r="BE11" i="45"/>
  <c r="AP36" i="53"/>
  <c r="AQ45" i="57"/>
  <c r="BB11" i="45"/>
  <c r="O11" i="56"/>
  <c r="BE11" i="56"/>
  <c r="U105" i="32"/>
  <c r="AN11" i="75"/>
  <c r="AQ108" i="57"/>
  <c r="BI352" i="75"/>
  <c r="BJ352" i="75" s="1"/>
  <c r="AX11" i="32"/>
  <c r="BI158" i="53"/>
  <c r="BJ158" i="53" s="1"/>
  <c r="AZ197" i="32"/>
  <c r="AI197" i="53"/>
  <c r="AE197" i="53"/>
  <c r="AL30" i="57"/>
  <c r="AU182" i="53"/>
  <c r="AQ206" i="44"/>
  <c r="BD197" i="57"/>
  <c r="AQ185" i="56"/>
  <c r="AQ184" i="56" s="1"/>
  <c r="BD42" i="32"/>
  <c r="BD42" i="53"/>
  <c r="BG199" i="75"/>
  <c r="AH199" i="75"/>
  <c r="Y199" i="75"/>
  <c r="Z46" i="58"/>
  <c r="Y43" i="75"/>
  <c r="AV11" i="45"/>
  <c r="AB11" i="32"/>
  <c r="Z14" i="45"/>
  <c r="AH105" i="56"/>
  <c r="AI11" i="44"/>
  <c r="BH47" i="32"/>
  <c r="BG105" i="44"/>
  <c r="AA104" i="75"/>
  <c r="AX198" i="75"/>
  <c r="BH185" i="45"/>
  <c r="BH184" i="45" s="1"/>
  <c r="AD304" i="75"/>
  <c r="J135" i="75"/>
  <c r="BG24" i="58"/>
  <c r="AQ51" i="45"/>
  <c r="BD197" i="53"/>
  <c r="R197" i="45"/>
  <c r="J197" i="53"/>
  <c r="AR197" i="58"/>
  <c r="BI141" i="53"/>
  <c r="BJ141" i="53" s="1"/>
  <c r="BI116" i="45"/>
  <c r="BJ116" i="45" s="1"/>
  <c r="AY160" i="58"/>
  <c r="AH204" i="44"/>
  <c r="AH197" i="44" s="1"/>
  <c r="AI197" i="32"/>
  <c r="V197" i="58"/>
  <c r="BI188" i="44"/>
  <c r="BJ188" i="44" s="1"/>
  <c r="AR197" i="45"/>
  <c r="BI188" i="32"/>
  <c r="BJ188" i="32" s="1"/>
  <c r="AZ42" i="45"/>
  <c r="AZ42" i="32"/>
  <c r="Y217" i="75"/>
  <c r="AI42" i="53"/>
  <c r="AR42" i="75"/>
  <c r="V167" i="75"/>
  <c r="AQ40" i="56"/>
  <c r="BH200" i="75"/>
  <c r="R11" i="56"/>
  <c r="AL36" i="58"/>
  <c r="AQ38" i="58"/>
  <c r="AL230" i="75"/>
  <c r="BH108" i="45"/>
  <c r="O11" i="44"/>
  <c r="V11" i="53"/>
  <c r="AL105" i="44"/>
  <c r="Z221" i="75"/>
  <c r="U105" i="75"/>
  <c r="Q230" i="75"/>
  <c r="AS11" i="53"/>
  <c r="AP304" i="75"/>
  <c r="AQ308" i="75"/>
  <c r="AP142" i="32"/>
  <c r="AP24" i="32"/>
  <c r="X11" i="75"/>
  <c r="BH110" i="56"/>
  <c r="BH216" i="75"/>
  <c r="P198" i="75"/>
  <c r="BC205" i="75"/>
  <c r="AH236" i="75"/>
  <c r="Y304" i="75"/>
  <c r="BH312" i="75"/>
  <c r="Y236" i="75"/>
  <c r="Z45" i="57"/>
  <c r="AY105" i="53"/>
  <c r="AL24" i="32"/>
  <c r="W11" i="45"/>
  <c r="BB11" i="75"/>
  <c r="AQ28" i="75"/>
  <c r="AP142" i="75"/>
  <c r="AH154" i="53"/>
  <c r="BH157" i="45"/>
  <c r="AQ157" i="57"/>
  <c r="BC30" i="75"/>
  <c r="AQ157" i="56"/>
  <c r="Z99" i="56"/>
  <c r="U304" i="75"/>
  <c r="BH145" i="56"/>
  <c r="Z146" i="32"/>
  <c r="AQ146" i="58"/>
  <c r="AL136" i="58"/>
  <c r="AP142" i="58"/>
  <c r="AT11" i="45"/>
  <c r="AD211" i="75"/>
  <c r="AY105" i="45"/>
  <c r="AP142" i="53"/>
  <c r="BG142" i="44"/>
  <c r="Z150" i="75"/>
  <c r="BH147" i="53"/>
  <c r="BH189" i="75"/>
  <c r="AP154" i="45"/>
  <c r="BH138" i="75"/>
  <c r="AD136" i="56"/>
  <c r="AD154" i="56"/>
  <c r="Q142" i="57"/>
  <c r="AL142" i="58"/>
  <c r="AL136" i="56"/>
  <c r="AH142" i="53"/>
  <c r="U30" i="75"/>
  <c r="AY30" i="75"/>
  <c r="N135" i="56"/>
  <c r="AR135" i="32"/>
  <c r="Q142" i="32"/>
  <c r="Y30" i="75"/>
  <c r="BG30" i="75"/>
  <c r="BH145" i="44"/>
  <c r="AQ99" i="57"/>
  <c r="AD98" i="57"/>
  <c r="BI196" i="32"/>
  <c r="BJ196" i="32" s="1"/>
  <c r="AC179" i="53"/>
  <c r="BD179" i="53"/>
  <c r="AA179" i="53"/>
  <c r="W179" i="53"/>
  <c r="O179" i="53"/>
  <c r="BE179" i="53"/>
  <c r="K179" i="53"/>
  <c r="BF179" i="53"/>
  <c r="BA179" i="53"/>
  <c r="AK179" i="53"/>
  <c r="N179" i="53"/>
  <c r="AS179" i="53"/>
  <c r="AE179" i="53"/>
  <c r="AN179" i="53"/>
  <c r="AZ179" i="53"/>
  <c r="AB179" i="53"/>
  <c r="X179" i="53"/>
  <c r="BB179" i="53"/>
  <c r="AW179" i="53"/>
  <c r="AX179" i="53"/>
  <c r="AG179" i="53"/>
  <c r="AI179" i="53"/>
  <c r="T179" i="53"/>
  <c r="AV179" i="53"/>
  <c r="AO179" i="53"/>
  <c r="V179" i="53"/>
  <c r="AJ179" i="53"/>
  <c r="J179" i="53"/>
  <c r="AF179" i="53"/>
  <c r="S179" i="53"/>
  <c r="L179" i="53"/>
  <c r="R179" i="53"/>
  <c r="AM179" i="53"/>
  <c r="P179" i="53"/>
  <c r="AR179" i="53"/>
  <c r="AT179" i="53"/>
  <c r="I179" i="32"/>
  <c r="R43" i="17"/>
  <c r="S43" i="17" s="1"/>
  <c r="I180" i="24"/>
  <c r="Q180" i="24" s="1"/>
  <c r="R180" i="24" s="1"/>
  <c r="Z150" i="53"/>
  <c r="W11" i="32"/>
  <c r="AZ11" i="32"/>
  <c r="Z218" i="75"/>
  <c r="AH24" i="75"/>
  <c r="Z140" i="44"/>
  <c r="AH205" i="75"/>
  <c r="BC105" i="58"/>
  <c r="AU211" i="75"/>
  <c r="AL105" i="56"/>
  <c r="AD205" i="75"/>
  <c r="Z28" i="44"/>
  <c r="Z28" i="75"/>
  <c r="BH28" i="53"/>
  <c r="Y24" i="57"/>
  <c r="AE11" i="75"/>
  <c r="BH145" i="53"/>
  <c r="AQ146" i="75"/>
  <c r="BH145" i="75"/>
  <c r="AH142" i="32"/>
  <c r="AM104" i="75"/>
  <c r="AH30" i="75"/>
  <c r="BH146" i="44"/>
  <c r="Z147" i="32"/>
  <c r="Z33" i="75"/>
  <c r="Y142" i="57"/>
  <c r="AD136" i="44"/>
  <c r="BI68" i="32"/>
  <c r="BJ68" i="32" s="1"/>
  <c r="AO229" i="75"/>
  <c r="AB198" i="75"/>
  <c r="AS198" i="75"/>
  <c r="AQ147" i="75"/>
  <c r="AL142" i="75"/>
  <c r="BH155" i="53"/>
  <c r="BD104" i="75"/>
  <c r="Q142" i="44"/>
  <c r="AL154" i="57"/>
  <c r="AS11" i="32"/>
  <c r="AE135" i="75"/>
  <c r="AV135" i="56"/>
  <c r="X11" i="53"/>
  <c r="BI134" i="44"/>
  <c r="BJ134" i="44" s="1"/>
  <c r="AK135" i="32"/>
  <c r="AH142" i="45"/>
  <c r="Q142" i="58"/>
  <c r="AB11" i="56"/>
  <c r="U12" i="57"/>
  <c r="AJ135" i="57"/>
  <c r="AQ108" i="32"/>
  <c r="AQ48" i="56"/>
  <c r="Z241" i="75"/>
  <c r="AJ11" i="44"/>
  <c r="BI196" i="58"/>
  <c r="BJ196" i="58" s="1"/>
  <c r="BH14" i="75"/>
  <c r="AL105" i="32"/>
  <c r="AJ11" i="58"/>
  <c r="BB11" i="56"/>
  <c r="BG105" i="58"/>
  <c r="BH38" i="75"/>
  <c r="T11" i="32"/>
  <c r="M36" i="45"/>
  <c r="BH40" i="57"/>
  <c r="Z46" i="45"/>
  <c r="BI362" i="75"/>
  <c r="BJ362" i="75" s="1"/>
  <c r="AW11" i="32"/>
  <c r="Q105" i="56"/>
  <c r="BH206" i="75"/>
  <c r="W198" i="75"/>
  <c r="T198" i="75"/>
  <c r="X11" i="57"/>
  <c r="BH38" i="57"/>
  <c r="Z41" i="45"/>
  <c r="BH221" i="75"/>
  <c r="AO198" i="75"/>
  <c r="AL236" i="75"/>
  <c r="AQ28" i="45"/>
  <c r="AQ27" i="44"/>
  <c r="Z28" i="32"/>
  <c r="AQ38" i="75"/>
  <c r="BC142" i="53"/>
  <c r="BC154" i="45"/>
  <c r="BG142" i="57"/>
  <c r="Z138" i="56"/>
  <c r="AT198" i="75"/>
  <c r="AQ27" i="45"/>
  <c r="AL30" i="75"/>
  <c r="BH157" i="56"/>
  <c r="AP142" i="57"/>
  <c r="Y142" i="45"/>
  <c r="AQ138" i="75"/>
  <c r="N135" i="58"/>
  <c r="Q175" i="44"/>
  <c r="AY136" i="58"/>
  <c r="U142" i="45"/>
  <c r="Z99" i="44"/>
  <c r="AY175" i="32"/>
  <c r="AL175" i="56"/>
  <c r="M175" i="56"/>
  <c r="AU175" i="44"/>
  <c r="AL175" i="45"/>
  <c r="L11" i="75"/>
  <c r="BG154" i="56"/>
  <c r="AY142" i="53"/>
  <c r="AV135" i="57"/>
  <c r="AI135" i="58"/>
  <c r="BI114" i="56"/>
  <c r="BJ114" i="56" s="1"/>
  <c r="AI135" i="32"/>
  <c r="U142" i="44"/>
  <c r="Q24" i="56"/>
  <c r="AQ46" i="45"/>
  <c r="AM135" i="44"/>
  <c r="BG175" i="32"/>
  <c r="AL175" i="44"/>
  <c r="Y175" i="44"/>
  <c r="Q175" i="45"/>
  <c r="AL142" i="53"/>
  <c r="AD142" i="75"/>
  <c r="AH142" i="44"/>
  <c r="AH154" i="44"/>
  <c r="V135" i="53"/>
  <c r="AQ194" i="75"/>
  <c r="BC175" i="44"/>
  <c r="Y175" i="45"/>
  <c r="BG142" i="75"/>
  <c r="Z138" i="58"/>
  <c r="Z99" i="57"/>
  <c r="AQ99" i="53"/>
  <c r="AS179" i="44"/>
  <c r="R179" i="44"/>
  <c r="AT179" i="44"/>
  <c r="X179" i="44"/>
  <c r="AM179" i="44"/>
  <c r="BD179" i="44"/>
  <c r="AK179" i="44"/>
  <c r="AO179" i="44"/>
  <c r="W179" i="44"/>
  <c r="AA179" i="44"/>
  <c r="AR179" i="44"/>
  <c r="K179" i="44"/>
  <c r="L179" i="44"/>
  <c r="AN179" i="44"/>
  <c r="AJ179" i="44"/>
  <c r="N179" i="44"/>
  <c r="AW179" i="44"/>
  <c r="BF179" i="44"/>
  <c r="AZ179" i="44"/>
  <c r="O179" i="44"/>
  <c r="BA179" i="44"/>
  <c r="BB179" i="44"/>
  <c r="J179" i="44"/>
  <c r="AV179" i="44"/>
  <c r="AI179" i="44"/>
  <c r="V179" i="44"/>
  <c r="AC179" i="44"/>
  <c r="AB179" i="44"/>
  <c r="AF179" i="44"/>
  <c r="AE179" i="44"/>
  <c r="S179" i="44"/>
  <c r="AX179" i="44"/>
  <c r="BE179" i="44"/>
  <c r="T179" i="44"/>
  <c r="P179" i="44"/>
  <c r="AG179" i="44"/>
  <c r="AW335" i="75"/>
  <c r="AK335" i="75"/>
  <c r="AX335" i="75"/>
  <c r="AT335" i="75"/>
  <c r="AS335" i="75"/>
  <c r="S335" i="75"/>
  <c r="AZ335" i="75"/>
  <c r="V335" i="75"/>
  <c r="AB335" i="75"/>
  <c r="AO335" i="75"/>
  <c r="BB335" i="75"/>
  <c r="X335" i="75"/>
  <c r="T335" i="75"/>
  <c r="R335" i="75"/>
  <c r="AV335" i="75"/>
  <c r="O335" i="75"/>
  <c r="AN335" i="75"/>
  <c r="BA335" i="75"/>
  <c r="AR335" i="75"/>
  <c r="AC335" i="75"/>
  <c r="BE335" i="75"/>
  <c r="L335" i="75"/>
  <c r="AJ335" i="75"/>
  <c r="K335" i="75"/>
  <c r="P335" i="75"/>
  <c r="BD335" i="75"/>
  <c r="AG335" i="75"/>
  <c r="N335" i="75"/>
  <c r="AF335" i="75"/>
  <c r="W335" i="75"/>
  <c r="BF335" i="75"/>
  <c r="AA335" i="75"/>
  <c r="J335" i="75"/>
  <c r="AM335" i="75"/>
  <c r="AI335" i="75"/>
  <c r="AE335" i="75"/>
  <c r="BH99" i="45"/>
  <c r="BH165" i="57"/>
  <c r="Z138" i="45"/>
  <c r="AQ165" i="58"/>
  <c r="L135" i="53"/>
  <c r="Z165" i="58"/>
  <c r="N135" i="75"/>
  <c r="Q142" i="53"/>
  <c r="R135" i="75"/>
  <c r="BH157" i="44"/>
  <c r="AY142" i="58"/>
  <c r="Z235" i="75"/>
  <c r="U154" i="57"/>
  <c r="AH304" i="75"/>
  <c r="AH175" i="32"/>
  <c r="BC175" i="56"/>
  <c r="R135" i="53"/>
  <c r="Y24" i="75"/>
  <c r="AD175" i="44"/>
  <c r="AY142" i="45"/>
  <c r="Z165" i="57"/>
  <c r="BH99" i="53"/>
  <c r="AF179" i="56"/>
  <c r="O179" i="56"/>
  <c r="AV179" i="56"/>
  <c r="J179" i="56"/>
  <c r="AG179" i="56"/>
  <c r="BF179" i="56"/>
  <c r="AE179" i="56"/>
  <c r="L179" i="56"/>
  <c r="AB179" i="56"/>
  <c r="AT179" i="56"/>
  <c r="N179" i="56"/>
  <c r="S179" i="56"/>
  <c r="AA179" i="56"/>
  <c r="AO179" i="56"/>
  <c r="BE179" i="56"/>
  <c r="AJ179" i="56"/>
  <c r="AI179" i="56"/>
  <c r="K179" i="56"/>
  <c r="AW179" i="56"/>
  <c r="AR179" i="56"/>
  <c r="AX179" i="56"/>
  <c r="BA179" i="56"/>
  <c r="AC179" i="56"/>
  <c r="AZ179" i="56"/>
  <c r="AS179" i="56"/>
  <c r="AM179" i="56"/>
  <c r="X179" i="56"/>
  <c r="P179" i="56"/>
  <c r="BB179" i="56"/>
  <c r="T179" i="56"/>
  <c r="AN179" i="56"/>
  <c r="BD179" i="56"/>
  <c r="V179" i="56"/>
  <c r="W179" i="56"/>
  <c r="AK179" i="56"/>
  <c r="R179" i="56"/>
  <c r="AQ99" i="45"/>
  <c r="BH99" i="57"/>
  <c r="AA135" i="53"/>
  <c r="BH146" i="75"/>
  <c r="AQ17" i="44"/>
  <c r="BC24" i="32"/>
  <c r="BD135" i="56"/>
  <c r="U176" i="45"/>
  <c r="AD176" i="45"/>
  <c r="BI162" i="44"/>
  <c r="BJ162" i="44" s="1"/>
  <c r="BI119" i="56"/>
  <c r="BJ119" i="56" s="1"/>
  <c r="AL154" i="45"/>
  <c r="BD73" i="75"/>
  <c r="Y176" i="45"/>
  <c r="Y154" i="45"/>
  <c r="AH154" i="45"/>
  <c r="Z27" i="58"/>
  <c r="AQ29" i="57"/>
  <c r="BG24" i="44"/>
  <c r="Q98" i="75"/>
  <c r="Z99" i="75"/>
  <c r="BH155" i="56"/>
  <c r="AU154" i="56"/>
  <c r="AD117" i="75"/>
  <c r="AQ118" i="75"/>
  <c r="Z145" i="32"/>
  <c r="Q174" i="75"/>
  <c r="Z175" i="75"/>
  <c r="Z147" i="57"/>
  <c r="BH155" i="45"/>
  <c r="AQ146" i="45"/>
  <c r="N197" i="45"/>
  <c r="AE197" i="44"/>
  <c r="BD197" i="44"/>
  <c r="AM197" i="32"/>
  <c r="AV197" i="53"/>
  <c r="AE197" i="45"/>
  <c r="BI114" i="44"/>
  <c r="BJ114" i="44" s="1"/>
  <c r="BI79" i="57"/>
  <c r="BJ79" i="57" s="1"/>
  <c r="BI82" i="58"/>
  <c r="BJ82" i="58" s="1"/>
  <c r="BI101" i="44"/>
  <c r="BJ101" i="44" s="1"/>
  <c r="Z206" i="53"/>
  <c r="BC204" i="44"/>
  <c r="BC197" i="44" s="1"/>
  <c r="BC204" i="57"/>
  <c r="BC197" i="57" s="1"/>
  <c r="BH185" i="56"/>
  <c r="BH184" i="56" s="1"/>
  <c r="AL204" i="58"/>
  <c r="AL204" i="32"/>
  <c r="Q204" i="58"/>
  <c r="Z333" i="75"/>
  <c r="J42" i="32"/>
  <c r="BC217" i="75"/>
  <c r="AD142" i="58"/>
  <c r="AV42" i="75"/>
  <c r="AP217" i="75"/>
  <c r="AZ42" i="57"/>
  <c r="V42" i="75"/>
  <c r="AH217" i="75"/>
  <c r="BG310" i="75"/>
  <c r="AU142" i="53"/>
  <c r="AP199" i="75"/>
  <c r="AU142" i="56"/>
  <c r="R11" i="58"/>
  <c r="W11" i="75"/>
  <c r="AT11" i="56"/>
  <c r="Z45" i="45"/>
  <c r="BG105" i="53"/>
  <c r="AQ39" i="58"/>
  <c r="AA11" i="75"/>
  <c r="AQ41" i="58"/>
  <c r="Y36" i="58"/>
  <c r="T11" i="56"/>
  <c r="R11" i="44"/>
  <c r="AH36" i="45"/>
  <c r="BF11" i="53"/>
  <c r="Q105" i="53"/>
  <c r="BH107" i="53"/>
  <c r="Z39" i="57"/>
  <c r="AH12" i="45"/>
  <c r="AD136" i="75"/>
  <c r="AQ203" i="75"/>
  <c r="BH208" i="75"/>
  <c r="AG229" i="75"/>
  <c r="AY24" i="44"/>
  <c r="Z140" i="58"/>
  <c r="M154" i="53"/>
  <c r="Z155" i="53"/>
  <c r="AQ147" i="45"/>
  <c r="AQ157" i="44"/>
  <c r="AD136" i="58"/>
  <c r="AQ138" i="58"/>
  <c r="Z155" i="75"/>
  <c r="AQ75" i="75"/>
  <c r="AD74" i="75"/>
  <c r="AQ140" i="53"/>
  <c r="BH146" i="53"/>
  <c r="BH187" i="75"/>
  <c r="AU186" i="75"/>
  <c r="AQ31" i="75"/>
  <c r="M30" i="75"/>
  <c r="BH33" i="75"/>
  <c r="M148" i="75"/>
  <c r="AQ145" i="53"/>
  <c r="AU117" i="75"/>
  <c r="BH118" i="75"/>
  <c r="Z147" i="44"/>
  <c r="AQ147" i="56"/>
  <c r="Z145" i="58"/>
  <c r="BH147" i="44"/>
  <c r="Z155" i="32"/>
  <c r="Z146" i="45"/>
  <c r="AP92" i="75"/>
  <c r="Y173" i="56"/>
  <c r="BG173" i="56"/>
  <c r="M173" i="44"/>
  <c r="AZ197" i="58"/>
  <c r="AI197" i="58"/>
  <c r="R197" i="44"/>
  <c r="N197" i="56"/>
  <c r="AV197" i="58"/>
  <c r="AM197" i="58"/>
  <c r="V197" i="45"/>
  <c r="BI133" i="56"/>
  <c r="BJ133" i="56" s="1"/>
  <c r="BI34" i="56"/>
  <c r="BJ34" i="56" s="1"/>
  <c r="BI122" i="45"/>
  <c r="BJ122" i="45" s="1"/>
  <c r="Z33" i="44"/>
  <c r="M30" i="44"/>
  <c r="AY30" i="32"/>
  <c r="BI82" i="53"/>
  <c r="BJ82" i="53" s="1"/>
  <c r="Y172" i="32"/>
  <c r="BG204" i="56"/>
  <c r="BG197" i="56" s="1"/>
  <c r="BH213" i="45"/>
  <c r="BH212" i="45" s="1"/>
  <c r="BH213" i="56"/>
  <c r="BH212" i="56" s="1"/>
  <c r="Y204" i="53"/>
  <c r="Y197" i="53" s="1"/>
  <c r="AP204" i="56"/>
  <c r="AP197" i="56" s="1"/>
  <c r="S197" i="45"/>
  <c r="BH185" i="57"/>
  <c r="BH184" i="57" s="1"/>
  <c r="AQ330" i="75"/>
  <c r="BI283" i="75"/>
  <c r="BJ283" i="75" s="1"/>
  <c r="AD142" i="45"/>
  <c r="AZ42" i="53"/>
  <c r="N42" i="57"/>
  <c r="AV42" i="56"/>
  <c r="AI42" i="32"/>
  <c r="AE42" i="44"/>
  <c r="V42" i="53"/>
  <c r="AA42" i="53"/>
  <c r="AM42" i="58"/>
  <c r="AR42" i="57"/>
  <c r="AQ338" i="75"/>
  <c r="AE42" i="32"/>
  <c r="AA42" i="32"/>
  <c r="N42" i="44"/>
  <c r="U310" i="75"/>
  <c r="J42" i="57"/>
  <c r="AM42" i="32"/>
  <c r="M136" i="75"/>
  <c r="V42" i="44"/>
  <c r="AA42" i="44"/>
  <c r="BD42" i="45"/>
  <c r="AE291" i="75"/>
  <c r="BD42" i="57"/>
  <c r="BI284" i="75"/>
  <c r="BJ284" i="75" s="1"/>
  <c r="AR167" i="75"/>
  <c r="Q199" i="75"/>
  <c r="BH223" i="75"/>
  <c r="AD142" i="56"/>
  <c r="BH341" i="75"/>
  <c r="BH340" i="75" s="1"/>
  <c r="BI225" i="75"/>
  <c r="BJ225" i="75" s="1"/>
  <c r="AU142" i="44"/>
  <c r="AQ14" i="45"/>
  <c r="AC11" i="53"/>
  <c r="AQ38" i="32"/>
  <c r="AQ107" i="56"/>
  <c r="W11" i="44"/>
  <c r="Y43" i="58"/>
  <c r="T11" i="58"/>
  <c r="AK11" i="58"/>
  <c r="R11" i="57"/>
  <c r="AR11" i="57"/>
  <c r="Z46" i="53"/>
  <c r="Z45" i="53"/>
  <c r="AQ108" i="75"/>
  <c r="AY36" i="75"/>
  <c r="U36" i="53"/>
  <c r="U36" i="57"/>
  <c r="Y43" i="53"/>
  <c r="AQ44" i="32"/>
  <c r="BG43" i="57"/>
  <c r="AQ45" i="56"/>
  <c r="AY12" i="44"/>
  <c r="AQ110" i="58"/>
  <c r="AH230" i="75"/>
  <c r="AQ47" i="44"/>
  <c r="BI156" i="56"/>
  <c r="BJ156" i="56" s="1"/>
  <c r="BC36" i="44"/>
  <c r="AI11" i="53"/>
  <c r="AQ48" i="57"/>
  <c r="X198" i="75"/>
  <c r="AH105" i="32"/>
  <c r="P11" i="58"/>
  <c r="AL36" i="56"/>
  <c r="BC43" i="44"/>
  <c r="P11" i="75"/>
  <c r="K11" i="75"/>
  <c r="AY43" i="56"/>
  <c r="BC43" i="45"/>
  <c r="BG36" i="58"/>
  <c r="AK11" i="32"/>
  <c r="U12" i="44"/>
  <c r="U230" i="75"/>
  <c r="AQ40" i="57"/>
  <c r="Z110" i="53"/>
  <c r="M105" i="32"/>
  <c r="BH107" i="32"/>
  <c r="AP105" i="44"/>
  <c r="Z45" i="58"/>
  <c r="AK11" i="75"/>
  <c r="K11" i="57"/>
  <c r="AR11" i="45"/>
  <c r="L11" i="32"/>
  <c r="AV229" i="75"/>
  <c r="Z40" i="57"/>
  <c r="Z39" i="44"/>
  <c r="BG12" i="58"/>
  <c r="AL12" i="58"/>
  <c r="O11" i="57"/>
  <c r="BB11" i="57"/>
  <c r="Q12" i="44"/>
  <c r="M154" i="56"/>
  <c r="AY205" i="75"/>
  <c r="AZ135" i="75"/>
  <c r="BH234" i="75"/>
  <c r="Z25" i="32"/>
  <c r="M142" i="44"/>
  <c r="Z206" i="75"/>
  <c r="BI349" i="75"/>
  <c r="BJ349" i="75" s="1"/>
  <c r="AH24" i="45"/>
  <c r="AQ213" i="75"/>
  <c r="AP24" i="44"/>
  <c r="AV135" i="75"/>
  <c r="Z312" i="75"/>
  <c r="U24" i="45"/>
  <c r="AU24" i="53"/>
  <c r="AP24" i="58"/>
  <c r="Q24" i="44"/>
  <c r="BI29" i="45"/>
  <c r="BJ29" i="45" s="1"/>
  <c r="X11" i="32"/>
  <c r="U24" i="44"/>
  <c r="AQ28" i="44"/>
  <c r="BH27" i="56"/>
  <c r="AQ28" i="58"/>
  <c r="AY24" i="32"/>
  <c r="Y24" i="56"/>
  <c r="AQ145" i="32"/>
  <c r="AQ157" i="45"/>
  <c r="Z155" i="44"/>
  <c r="M154" i="44"/>
  <c r="AQ145" i="56"/>
  <c r="AQ146" i="32"/>
  <c r="BH146" i="58"/>
  <c r="BH147" i="58"/>
  <c r="Z27" i="32"/>
  <c r="Q154" i="57"/>
  <c r="Z155" i="57"/>
  <c r="AP154" i="57"/>
  <c r="BH150" i="75"/>
  <c r="AQ99" i="75"/>
  <c r="Z146" i="56"/>
  <c r="BH157" i="57"/>
  <c r="Z146" i="44"/>
  <c r="Z155" i="56"/>
  <c r="AQ240" i="75"/>
  <c r="BH138" i="58"/>
  <c r="AQ155" i="75"/>
  <c r="Z146" i="57"/>
  <c r="BH138" i="56"/>
  <c r="Q186" i="75"/>
  <c r="M142" i="58"/>
  <c r="BH99" i="75"/>
  <c r="BH147" i="32"/>
  <c r="AI73" i="75"/>
  <c r="Z150" i="56"/>
  <c r="Z155" i="58"/>
  <c r="M154" i="58"/>
  <c r="Z305" i="75"/>
  <c r="AQ147" i="44"/>
  <c r="AQ155" i="56"/>
  <c r="AQ187" i="75"/>
  <c r="AD186" i="75"/>
  <c r="BH157" i="32"/>
  <c r="BI345" i="75"/>
  <c r="BJ345" i="75" s="1"/>
  <c r="Z145" i="53"/>
  <c r="Z240" i="75"/>
  <c r="BH99" i="56"/>
  <c r="Z145" i="45"/>
  <c r="BC142" i="44"/>
  <c r="Z321" i="75"/>
  <c r="AQ155" i="45"/>
  <c r="AQ25" i="57"/>
  <c r="Z27" i="44"/>
  <c r="M154" i="45"/>
  <c r="Z155" i="45"/>
  <c r="AQ175" i="75"/>
  <c r="AD174" i="75"/>
  <c r="Z145" i="75"/>
  <c r="AQ235" i="75"/>
  <c r="AQ137" i="56"/>
  <c r="AH142" i="58"/>
  <c r="BH155" i="58"/>
  <c r="AU154" i="58"/>
  <c r="AQ155" i="58"/>
  <c r="AD154" i="58"/>
  <c r="BH147" i="45"/>
  <c r="J197" i="44"/>
  <c r="R197" i="32"/>
  <c r="AE197" i="58"/>
  <c r="AE197" i="56"/>
  <c r="BI116" i="32"/>
  <c r="BJ116" i="32" s="1"/>
  <c r="BI126" i="53"/>
  <c r="BJ126" i="53" s="1"/>
  <c r="M98" i="56"/>
  <c r="Z206" i="58"/>
  <c r="AQ185" i="58"/>
  <c r="AQ184" i="58" s="1"/>
  <c r="BI192" i="58"/>
  <c r="BJ192" i="58" s="1"/>
  <c r="Z329" i="75"/>
  <c r="AU192" i="75"/>
  <c r="BD42" i="75"/>
  <c r="AV42" i="44"/>
  <c r="BH330" i="75"/>
  <c r="AI42" i="56"/>
  <c r="AZ42" i="56"/>
  <c r="J42" i="45"/>
  <c r="R167" i="75"/>
  <c r="AL199" i="75"/>
  <c r="M142" i="53"/>
  <c r="O11" i="58"/>
  <c r="AY43" i="44"/>
  <c r="AQ44" i="44"/>
  <c r="AY105" i="75"/>
  <c r="AU43" i="56"/>
  <c r="AY105" i="58"/>
  <c r="AM11" i="44"/>
  <c r="M105" i="53"/>
  <c r="BH48" i="57"/>
  <c r="Z14" i="75"/>
  <c r="BH108" i="56"/>
  <c r="BC12" i="56"/>
  <c r="AP230" i="75"/>
  <c r="BH41" i="75"/>
  <c r="Z45" i="32"/>
  <c r="BI151" i="44"/>
  <c r="BJ151" i="44" s="1"/>
  <c r="S11" i="45"/>
  <c r="Y24" i="45"/>
  <c r="BH25" i="32"/>
  <c r="U211" i="75"/>
  <c r="AU154" i="44"/>
  <c r="P229" i="75"/>
  <c r="AQ189" i="75"/>
  <c r="M117" i="75"/>
  <c r="Z118" i="75"/>
  <c r="BH155" i="75"/>
  <c r="AQ150" i="75"/>
  <c r="AD148" i="75"/>
  <c r="BH31" i="75"/>
  <c r="AW135" i="32"/>
  <c r="Z75" i="75"/>
  <c r="AD154" i="44"/>
  <c r="AQ155" i="53"/>
  <c r="AD154" i="53"/>
  <c r="Z157" i="44"/>
  <c r="BH147" i="57"/>
  <c r="BH27" i="32"/>
  <c r="AQ157" i="32"/>
  <c r="AQ145" i="75"/>
  <c r="Q178" i="32"/>
  <c r="AY177" i="57"/>
  <c r="AV197" i="32"/>
  <c r="R197" i="53"/>
  <c r="BD197" i="45"/>
  <c r="R197" i="57"/>
  <c r="J197" i="58"/>
  <c r="BD197" i="56"/>
  <c r="AE197" i="32"/>
  <c r="AV197" i="44"/>
  <c r="AA197" i="58"/>
  <c r="BH35" i="44"/>
  <c r="BI133" i="44"/>
  <c r="BJ133" i="44" s="1"/>
  <c r="BI120" i="56"/>
  <c r="BJ120" i="56" s="1"/>
  <c r="U136" i="44"/>
  <c r="U172" i="58"/>
  <c r="Z185" i="57"/>
  <c r="Z184" i="57" s="1"/>
  <c r="P197" i="57"/>
  <c r="AQ206" i="56"/>
  <c r="Y204" i="44"/>
  <c r="Y197" i="44" s="1"/>
  <c r="Q204" i="53"/>
  <c r="Q197" i="53" s="1"/>
  <c r="U204" i="32"/>
  <c r="BB197" i="56"/>
  <c r="AP204" i="44"/>
  <c r="AP197" i="44" s="1"/>
  <c r="AY204" i="44"/>
  <c r="AY197" i="44" s="1"/>
  <c r="AY204" i="56"/>
  <c r="AY197" i="56" s="1"/>
  <c r="BI188" i="56"/>
  <c r="BJ188" i="56" s="1"/>
  <c r="BI192" i="45"/>
  <c r="BJ192" i="45" s="1"/>
  <c r="AQ328" i="75"/>
  <c r="Z339" i="75"/>
  <c r="BH338" i="75"/>
  <c r="R42" i="56"/>
  <c r="N42" i="56"/>
  <c r="AY217" i="75"/>
  <c r="AI42" i="44"/>
  <c r="AE42" i="45"/>
  <c r="AY310" i="75"/>
  <c r="AE42" i="58"/>
  <c r="AQ334" i="75"/>
  <c r="BD42" i="56"/>
  <c r="R42" i="75"/>
  <c r="V42" i="45"/>
  <c r="AA291" i="75"/>
  <c r="AU142" i="45"/>
  <c r="V42" i="56"/>
  <c r="AZ42" i="75"/>
  <c r="AL217" i="75"/>
  <c r="AV42" i="45"/>
  <c r="V291" i="75"/>
  <c r="AM291" i="75"/>
  <c r="AA42" i="58"/>
  <c r="AA42" i="57"/>
  <c r="Q217" i="75"/>
  <c r="AR42" i="53"/>
  <c r="Q310" i="75"/>
  <c r="AI42" i="57"/>
  <c r="BI227" i="75"/>
  <c r="BJ227" i="75" s="1"/>
  <c r="M142" i="32"/>
  <c r="AU142" i="57"/>
  <c r="BI282" i="75"/>
  <c r="BJ282" i="75" s="1"/>
  <c r="AV167" i="75"/>
  <c r="U199" i="75"/>
  <c r="AD142" i="57"/>
  <c r="J167" i="75"/>
  <c r="AE167" i="75"/>
  <c r="L11" i="53"/>
  <c r="AF11" i="53"/>
  <c r="Y105" i="56"/>
  <c r="BH110" i="75"/>
  <c r="AG11" i="58"/>
  <c r="AR11" i="58"/>
  <c r="BC36" i="56"/>
  <c r="AH105" i="53"/>
  <c r="Z108" i="32"/>
  <c r="T11" i="75"/>
  <c r="BC43" i="57"/>
  <c r="U43" i="75"/>
  <c r="AP12" i="56"/>
  <c r="AP43" i="57"/>
  <c r="Y105" i="58"/>
  <c r="AH105" i="58"/>
  <c r="AQ108" i="45"/>
  <c r="Y12" i="53"/>
  <c r="Z39" i="45"/>
  <c r="AQ39" i="75"/>
  <c r="Y105" i="44"/>
  <c r="Z107" i="75"/>
  <c r="BG43" i="58"/>
  <c r="Q12" i="57"/>
  <c r="AY12" i="57"/>
  <c r="Y105" i="75"/>
  <c r="AH43" i="32"/>
  <c r="V11" i="45"/>
  <c r="BG12" i="45"/>
  <c r="N11" i="45"/>
  <c r="Z108" i="44"/>
  <c r="AL12" i="44"/>
  <c r="AH24" i="57"/>
  <c r="AK11" i="45"/>
  <c r="AQ48" i="44"/>
  <c r="Z48" i="32"/>
  <c r="AZ104" i="75"/>
  <c r="AQ48" i="53"/>
  <c r="BE11" i="53"/>
  <c r="BG105" i="32"/>
  <c r="AQ46" i="53"/>
  <c r="AG11" i="75"/>
  <c r="Q43" i="75"/>
  <c r="S11" i="58"/>
  <c r="Q12" i="56"/>
  <c r="U105" i="58"/>
  <c r="BI60" i="45"/>
  <c r="BJ60" i="45" s="1"/>
  <c r="AR11" i="44"/>
  <c r="AF11" i="45"/>
  <c r="BI158" i="56"/>
  <c r="BJ158" i="56" s="1"/>
  <c r="AR104" i="75"/>
  <c r="BG230" i="75"/>
  <c r="AQ306" i="75"/>
  <c r="V104" i="75"/>
  <c r="BE11" i="75"/>
  <c r="AU205" i="75"/>
  <c r="AO291" i="75"/>
  <c r="BH308" i="75"/>
  <c r="AQ140" i="75"/>
  <c r="Z201" i="75"/>
  <c r="BC24" i="56"/>
  <c r="BI159" i="75"/>
  <c r="BJ159" i="75" s="1"/>
  <c r="AQ25" i="32"/>
  <c r="BF291" i="75"/>
  <c r="AQ140" i="56"/>
  <c r="AL24" i="45"/>
  <c r="U24" i="53"/>
  <c r="Z233" i="75"/>
  <c r="AQ234" i="75"/>
  <c r="Z239" i="75"/>
  <c r="BH140" i="53"/>
  <c r="BH136" i="53" s="1"/>
  <c r="AP142" i="45"/>
  <c r="BD135" i="75"/>
  <c r="BH28" i="44"/>
  <c r="AP24" i="53"/>
  <c r="BH28" i="75"/>
  <c r="AQ150" i="53"/>
  <c r="Z157" i="45"/>
  <c r="Z157" i="57"/>
  <c r="Z145" i="56"/>
  <c r="BH146" i="32"/>
  <c r="BH34" i="75"/>
  <c r="Z147" i="56"/>
  <c r="BH150" i="56"/>
  <c r="AH192" i="75"/>
  <c r="AH142" i="56"/>
  <c r="AW198" i="75"/>
  <c r="AQ145" i="44"/>
  <c r="BH175" i="75"/>
  <c r="Z147" i="53"/>
  <c r="AQ146" i="56"/>
  <c r="BH27" i="45"/>
  <c r="BH155" i="44"/>
  <c r="BH305" i="75"/>
  <c r="AQ34" i="75"/>
  <c r="BH155" i="32"/>
  <c r="AQ155" i="32"/>
  <c r="AD154" i="32"/>
  <c r="Z194" i="75"/>
  <c r="AH186" i="75"/>
  <c r="AU154" i="45"/>
  <c r="AQ32" i="75"/>
  <c r="Z31" i="75"/>
  <c r="AU136" i="58"/>
  <c r="Z146" i="58"/>
  <c r="Z157" i="32"/>
  <c r="BG154" i="32"/>
  <c r="BH146" i="45"/>
  <c r="AU74" i="75"/>
  <c r="BH75" i="75"/>
  <c r="AQ145" i="57"/>
  <c r="BH145" i="57"/>
  <c r="AQ138" i="56"/>
  <c r="AQ27" i="32"/>
  <c r="BH155" i="57"/>
  <c r="Z187" i="75"/>
  <c r="M186" i="75"/>
  <c r="AY186" i="75"/>
  <c r="Y154" i="32"/>
  <c r="AQ146" i="57"/>
  <c r="AP186" i="75"/>
  <c r="BG186" i="75"/>
  <c r="BG36" i="53"/>
  <c r="AZ11" i="57"/>
  <c r="Y36" i="75"/>
  <c r="Z38" i="57"/>
  <c r="Q36" i="57"/>
  <c r="AJ11" i="45"/>
  <c r="S11" i="56"/>
  <c r="AQ41" i="44"/>
  <c r="Z38" i="53"/>
  <c r="AQ39" i="57"/>
  <c r="BH39" i="56"/>
  <c r="AG11" i="57"/>
  <c r="Y36" i="57"/>
  <c r="J11" i="56"/>
  <c r="Z41" i="44"/>
  <c r="AF11" i="58"/>
  <c r="AI11" i="75"/>
  <c r="BH38" i="58"/>
  <c r="AR11" i="75"/>
  <c r="BD11" i="75"/>
  <c r="AN11" i="45"/>
  <c r="BH40" i="32"/>
  <c r="BH40" i="58"/>
  <c r="BH40" i="75"/>
  <c r="U36" i="75"/>
  <c r="BG36" i="57"/>
  <c r="K11" i="56"/>
  <c r="BH41" i="45"/>
  <c r="AN11" i="44"/>
  <c r="Z41" i="56"/>
  <c r="AQ41" i="32"/>
  <c r="AE11" i="56"/>
  <c r="AX11" i="45"/>
  <c r="BF11" i="58"/>
  <c r="BC36" i="75"/>
  <c r="BD11" i="32"/>
  <c r="N11" i="53"/>
  <c r="Z39" i="58"/>
  <c r="AC11" i="58"/>
  <c r="AQ40" i="75"/>
  <c r="Z39" i="75"/>
  <c r="AC11" i="44"/>
  <c r="T11" i="44"/>
  <c r="AG11" i="45"/>
  <c r="J11" i="75"/>
  <c r="BH25" i="75"/>
  <c r="AY24" i="56"/>
  <c r="Z28" i="45"/>
  <c r="H10" i="45"/>
  <c r="K11" i="44"/>
  <c r="V11" i="57"/>
  <c r="AU24" i="75"/>
  <c r="AU24" i="32"/>
  <c r="AV11" i="53"/>
  <c r="Z25" i="53"/>
  <c r="Z25" i="44"/>
  <c r="AQ28" i="32"/>
  <c r="Z28" i="57"/>
  <c r="AQ28" i="53"/>
  <c r="H11" i="24"/>
  <c r="AM11" i="56"/>
  <c r="J11" i="32"/>
  <c r="M24" i="44"/>
  <c r="W11" i="58"/>
  <c r="M24" i="56"/>
  <c r="AQ25" i="45"/>
  <c r="BH25" i="56"/>
  <c r="Y24" i="44"/>
  <c r="Z28" i="53"/>
  <c r="BH27" i="44"/>
  <c r="AQ27" i="56"/>
  <c r="BC12" i="58"/>
  <c r="AO11" i="32"/>
  <c r="AN11" i="53"/>
  <c r="AK11" i="44"/>
  <c r="AV11" i="75"/>
  <c r="AA11" i="56"/>
  <c r="BF11" i="57"/>
  <c r="AJ11" i="32"/>
  <c r="AL12" i="53"/>
  <c r="AO11" i="53"/>
  <c r="K11" i="32"/>
  <c r="K11" i="45"/>
  <c r="BC12" i="32"/>
  <c r="AZ11" i="45"/>
  <c r="BH14" i="57"/>
  <c r="Y12" i="45"/>
  <c r="BH14" i="58"/>
  <c r="AY12" i="53"/>
  <c r="Z14" i="58"/>
  <c r="Y12" i="58"/>
  <c r="AY12" i="56"/>
  <c r="BG43" i="32"/>
  <c r="AR11" i="32"/>
  <c r="Y105" i="32"/>
  <c r="Z41" i="57"/>
  <c r="AT11" i="57"/>
  <c r="BE11" i="58"/>
  <c r="AW11" i="58"/>
  <c r="AH43" i="45"/>
  <c r="AQ38" i="45"/>
  <c r="L11" i="56"/>
  <c r="AW11" i="56"/>
  <c r="AA11" i="53"/>
  <c r="AQ48" i="58"/>
  <c r="Z110" i="75"/>
  <c r="AB11" i="58"/>
  <c r="AA11" i="57"/>
  <c r="BH45" i="58"/>
  <c r="Y36" i="56"/>
  <c r="W11" i="56"/>
  <c r="R11" i="75"/>
  <c r="AA11" i="32"/>
  <c r="P11" i="53"/>
  <c r="BH39" i="58"/>
  <c r="Q105" i="75"/>
  <c r="BD11" i="58"/>
  <c r="J11" i="58"/>
  <c r="AX11" i="58"/>
  <c r="AE11" i="57"/>
  <c r="R11" i="53"/>
  <c r="AV11" i="56"/>
  <c r="AQ140" i="58"/>
  <c r="AH136" i="58"/>
  <c r="AP211" i="75"/>
  <c r="BH46" i="32"/>
  <c r="X11" i="56"/>
  <c r="L11" i="44"/>
  <c r="Z47" i="58"/>
  <c r="N11" i="57"/>
  <c r="AP36" i="56"/>
  <c r="AA11" i="45"/>
  <c r="AI11" i="45"/>
  <c r="AM11" i="75"/>
  <c r="AP36" i="45"/>
  <c r="BD11" i="44"/>
  <c r="AQ14" i="57"/>
  <c r="AN11" i="58"/>
  <c r="X11" i="58"/>
  <c r="AD105" i="56"/>
  <c r="V11" i="56"/>
  <c r="N11" i="56"/>
  <c r="AM11" i="32"/>
  <c r="AA11" i="44"/>
  <c r="AJ11" i="53"/>
  <c r="BH39" i="45"/>
  <c r="L11" i="58"/>
  <c r="Z38" i="45"/>
  <c r="BH44" i="32"/>
  <c r="BA11" i="32"/>
  <c r="Y205" i="75"/>
  <c r="BH201" i="75"/>
  <c r="AY180" i="32"/>
  <c r="AG11" i="56"/>
  <c r="AE11" i="32"/>
  <c r="AR11" i="53"/>
  <c r="Z107" i="45"/>
  <c r="AJ11" i="57"/>
  <c r="S11" i="44"/>
  <c r="AO11" i="58"/>
  <c r="Z40" i="56"/>
  <c r="AC11" i="56"/>
  <c r="V11" i="75"/>
  <c r="BH45" i="45"/>
  <c r="Z107" i="58"/>
  <c r="BH48" i="58"/>
  <c r="Z40" i="58"/>
  <c r="AO11" i="57"/>
  <c r="K11" i="58"/>
  <c r="AK11" i="57"/>
  <c r="AQ37" i="53"/>
  <c r="Z47" i="45"/>
  <c r="AM11" i="45"/>
  <c r="BD11" i="56"/>
  <c r="AR11" i="56"/>
  <c r="N11" i="75"/>
  <c r="Z48" i="56"/>
  <c r="AE11" i="53"/>
  <c r="O11" i="53"/>
  <c r="AZ11" i="53"/>
  <c r="BH39" i="44"/>
  <c r="AE11" i="58"/>
  <c r="V11" i="58"/>
  <c r="AI11" i="58"/>
  <c r="BD11" i="57"/>
  <c r="AV11" i="32"/>
  <c r="BC136" i="56"/>
  <c r="BH140" i="56"/>
  <c r="Z213" i="75"/>
  <c r="Q211" i="75"/>
  <c r="AH24" i="32"/>
  <c r="Y24" i="32"/>
  <c r="BH41" i="57"/>
  <c r="BH110" i="32"/>
  <c r="AZ11" i="75"/>
  <c r="AT11" i="58"/>
  <c r="AI11" i="57"/>
  <c r="BH38" i="45"/>
  <c r="R11" i="45"/>
  <c r="AI11" i="56"/>
  <c r="BH41" i="44"/>
  <c r="BI143" i="57"/>
  <c r="BJ143" i="57" s="1"/>
  <c r="AF11" i="57"/>
  <c r="BE11" i="44"/>
  <c r="AQ47" i="58"/>
  <c r="BC36" i="53"/>
  <c r="Q43" i="45"/>
  <c r="AB11" i="45"/>
  <c r="AJ11" i="56"/>
  <c r="Z39" i="53"/>
  <c r="AQ47" i="53"/>
  <c r="BD11" i="53"/>
  <c r="N11" i="44"/>
  <c r="Z140" i="45"/>
  <c r="M136" i="45"/>
  <c r="Z25" i="56"/>
  <c r="U24" i="56"/>
  <c r="AY24" i="58"/>
  <c r="BH25" i="58"/>
  <c r="Z140" i="32"/>
  <c r="Y136" i="32"/>
  <c r="BH203" i="75"/>
  <c r="BH210" i="75"/>
  <c r="BI193" i="45"/>
  <c r="BJ193" i="45" s="1"/>
  <c r="AQ206" i="75"/>
  <c r="AQ218" i="75"/>
  <c r="BI193" i="44"/>
  <c r="BJ193" i="44" s="1"/>
  <c r="Z234" i="75"/>
  <c r="AQ140" i="57"/>
  <c r="BH213" i="75"/>
  <c r="AQ140" i="32"/>
  <c r="BH25" i="45"/>
  <c r="BH140" i="75"/>
  <c r="Z25" i="58"/>
  <c r="AQ140" i="45"/>
  <c r="AQ210" i="75"/>
  <c r="Z210" i="75"/>
  <c r="Z140" i="56"/>
  <c r="Z25" i="45"/>
  <c r="Z140" i="57"/>
  <c r="Q205" i="75"/>
  <c r="BH25" i="57"/>
  <c r="BH218" i="75"/>
  <c r="Z308" i="75"/>
  <c r="BH25" i="53"/>
  <c r="AQ233" i="75"/>
  <c r="BH140" i="58"/>
  <c r="BI51" i="58"/>
  <c r="BJ51" i="58" s="1"/>
  <c r="BG136" i="75"/>
  <c r="BI19" i="53"/>
  <c r="BJ19" i="53" s="1"/>
  <c r="BI193" i="58"/>
  <c r="BJ193" i="58" s="1"/>
  <c r="BH140" i="32"/>
  <c r="AQ216" i="75"/>
  <c r="Z25" i="57"/>
  <c r="AQ25" i="75"/>
  <c r="Z208" i="75"/>
  <c r="AQ201" i="75"/>
  <c r="AQ25" i="58"/>
  <c r="AQ239" i="75"/>
  <c r="Z110" i="32"/>
  <c r="Z216" i="75"/>
  <c r="AQ208" i="75"/>
  <c r="AP136" i="44"/>
  <c r="AQ25" i="44"/>
  <c r="AQ25" i="53"/>
  <c r="BH140" i="57"/>
  <c r="AQ25" i="56"/>
  <c r="BH25" i="44"/>
  <c r="Z25" i="75"/>
  <c r="BH140" i="45"/>
  <c r="BH140" i="44"/>
  <c r="Z140" i="53"/>
  <c r="AU12" i="58"/>
  <c r="BH13" i="58"/>
  <c r="AD43" i="56"/>
  <c r="AQ44" i="56"/>
  <c r="AU43" i="45"/>
  <c r="BH44" i="45"/>
  <c r="M12" i="45"/>
  <c r="Z13" i="45"/>
  <c r="AQ108" i="58"/>
  <c r="AU36" i="32"/>
  <c r="BH37" i="32"/>
  <c r="BH13" i="32"/>
  <c r="AQ41" i="53"/>
  <c r="AP105" i="56"/>
  <c r="M43" i="58"/>
  <c r="Z44" i="58"/>
  <c r="BG36" i="44"/>
  <c r="BH13" i="53"/>
  <c r="AU12" i="53"/>
  <c r="Z48" i="53"/>
  <c r="AQ41" i="57"/>
  <c r="Z14" i="53"/>
  <c r="AQ45" i="53"/>
  <c r="AH43" i="58"/>
  <c r="AF170" i="45"/>
  <c r="X170" i="45"/>
  <c r="AS170" i="45"/>
  <c r="BA170" i="45"/>
  <c r="BE170" i="45"/>
  <c r="AN170" i="45"/>
  <c r="L170" i="45"/>
  <c r="T170" i="45"/>
  <c r="AE170" i="45"/>
  <c r="AA170" i="45"/>
  <c r="AR170" i="45"/>
  <c r="W170" i="45"/>
  <c r="AX170" i="45"/>
  <c r="AG170" i="45"/>
  <c r="N170" i="45"/>
  <c r="AI170" i="45"/>
  <c r="AM170" i="45"/>
  <c r="BB170" i="45"/>
  <c r="AK170" i="45"/>
  <c r="AZ170" i="45"/>
  <c r="BD170" i="45"/>
  <c r="AT170" i="45"/>
  <c r="AC170" i="45"/>
  <c r="S170" i="45"/>
  <c r="V170" i="45"/>
  <c r="BF170" i="45"/>
  <c r="J170" i="45"/>
  <c r="R170" i="45"/>
  <c r="U170" i="45" s="1"/>
  <c r="AO170" i="45"/>
  <c r="P170" i="45"/>
  <c r="AW170" i="45"/>
  <c r="AB170" i="45"/>
  <c r="AJ170" i="45"/>
  <c r="O170" i="45"/>
  <c r="AV170" i="45"/>
  <c r="K170" i="45"/>
  <c r="BH47" i="45"/>
  <c r="AH36" i="58"/>
  <c r="Z13" i="56"/>
  <c r="M12" i="56"/>
  <c r="Z13" i="75"/>
  <c r="M12" i="75"/>
  <c r="Z44" i="32"/>
  <c r="Q36" i="45"/>
  <c r="Z40" i="45"/>
  <c r="AQ108" i="53"/>
  <c r="Q36" i="44"/>
  <c r="AY105" i="44"/>
  <c r="BH110" i="44"/>
  <c r="AQ48" i="45"/>
  <c r="BH39" i="57"/>
  <c r="BH107" i="58"/>
  <c r="AU105" i="58"/>
  <c r="AU105" i="32"/>
  <c r="AQ107" i="32"/>
  <c r="AQ107" i="45"/>
  <c r="AP43" i="53"/>
  <c r="BH38" i="32"/>
  <c r="BH38" i="56"/>
  <c r="AQ107" i="57"/>
  <c r="Z40" i="44"/>
  <c r="BH40" i="56"/>
  <c r="BG43" i="44"/>
  <c r="Q43" i="44"/>
  <c r="M105" i="75"/>
  <c r="Q36" i="75"/>
  <c r="M36" i="56"/>
  <c r="AL43" i="75"/>
  <c r="BH45" i="32"/>
  <c r="AP36" i="57"/>
  <c r="BH13" i="45"/>
  <c r="AU12" i="45"/>
  <c r="Y12" i="56"/>
  <c r="BC105" i="57"/>
  <c r="AU105" i="56"/>
  <c r="Z47" i="75"/>
  <c r="AD43" i="57"/>
  <c r="AQ44" i="57"/>
  <c r="Z44" i="57"/>
  <c r="M43" i="57"/>
  <c r="Y43" i="57"/>
  <c r="AL36" i="32"/>
  <c r="AQ13" i="44"/>
  <c r="AD12" i="44"/>
  <c r="Y105" i="45"/>
  <c r="AQ14" i="56"/>
  <c r="U43" i="32"/>
  <c r="AD43" i="32"/>
  <c r="AQ47" i="32"/>
  <c r="BG43" i="53"/>
  <c r="BH241" i="75"/>
  <c r="BH108" i="53"/>
  <c r="AY36" i="44"/>
  <c r="AH12" i="53"/>
  <c r="BC105" i="44"/>
  <c r="BH48" i="45"/>
  <c r="AQ39" i="45"/>
  <c r="U43" i="57"/>
  <c r="AU43" i="32"/>
  <c r="BH48" i="32"/>
  <c r="AQ14" i="75"/>
  <c r="Z13" i="58"/>
  <c r="M12" i="58"/>
  <c r="AH43" i="75"/>
  <c r="BC36" i="57"/>
  <c r="AY43" i="32"/>
  <c r="AD105" i="57"/>
  <c r="Z39" i="32"/>
  <c r="Z107" i="53"/>
  <c r="BG36" i="75"/>
  <c r="Z41" i="75"/>
  <c r="Z46" i="75"/>
  <c r="BH108" i="58"/>
  <c r="AQ108" i="44"/>
  <c r="AP36" i="44"/>
  <c r="AY12" i="32"/>
  <c r="Z108" i="56"/>
  <c r="AU12" i="75"/>
  <c r="BH13" i="75"/>
  <c r="AD12" i="75"/>
  <c r="AQ13" i="75"/>
  <c r="Z39" i="56"/>
  <c r="BH107" i="44"/>
  <c r="AH105" i="75"/>
  <c r="AY173" i="44"/>
  <c r="BG173" i="45"/>
  <c r="Q180" i="57"/>
  <c r="Z107" i="57"/>
  <c r="M105" i="57"/>
  <c r="BH13" i="57"/>
  <c r="AU12" i="57"/>
  <c r="Z44" i="44"/>
  <c r="M43" i="44"/>
  <c r="BH37" i="53"/>
  <c r="AU36" i="53"/>
  <c r="BG43" i="45"/>
  <c r="AU36" i="58"/>
  <c r="BH37" i="58"/>
  <c r="AO11" i="75"/>
  <c r="U105" i="57"/>
  <c r="BC43" i="32"/>
  <c r="AQ38" i="53"/>
  <c r="AD36" i="53"/>
  <c r="Q36" i="32"/>
  <c r="AQ37" i="32"/>
  <c r="AD36" i="32"/>
  <c r="AQ37" i="45"/>
  <c r="AD36" i="45"/>
  <c r="AQ110" i="45"/>
  <c r="Z231" i="75"/>
  <c r="M230" i="75"/>
  <c r="AY36" i="45"/>
  <c r="AH36" i="53"/>
  <c r="Z107" i="56"/>
  <c r="AQ14" i="53"/>
  <c r="BH44" i="44"/>
  <c r="Z37" i="53"/>
  <c r="M36" i="53"/>
  <c r="BH41" i="58"/>
  <c r="AQ46" i="32"/>
  <c r="BC43" i="56"/>
  <c r="U43" i="45"/>
  <c r="AQ44" i="75"/>
  <c r="AD43" i="75"/>
  <c r="U105" i="56"/>
  <c r="AH36" i="57"/>
  <c r="AD36" i="57"/>
  <c r="AQ37" i="57"/>
  <c r="AH12" i="56"/>
  <c r="AQ47" i="75"/>
  <c r="AQ46" i="57"/>
  <c r="BH44" i="57"/>
  <c r="BI56" i="53"/>
  <c r="Z110" i="45"/>
  <c r="AQ14" i="58"/>
  <c r="AD43" i="44"/>
  <c r="AP43" i="58"/>
  <c r="Z38" i="44"/>
  <c r="AH105" i="44"/>
  <c r="AQ110" i="44"/>
  <c r="Z48" i="44"/>
  <c r="AL43" i="57"/>
  <c r="Z107" i="44"/>
  <c r="M105" i="44"/>
  <c r="BH48" i="75"/>
  <c r="Z14" i="32"/>
  <c r="BH14" i="45"/>
  <c r="AQ40" i="32"/>
  <c r="AY36" i="53"/>
  <c r="Z38" i="32"/>
  <c r="BC12" i="57"/>
  <c r="BC105" i="32"/>
  <c r="Z110" i="56"/>
  <c r="AP12" i="44"/>
  <c r="AQ13" i="57"/>
  <c r="AD12" i="57"/>
  <c r="U43" i="44"/>
  <c r="AQ47" i="57"/>
  <c r="Z46" i="32"/>
  <c r="Q43" i="56"/>
  <c r="BH44" i="56"/>
  <c r="BG43" i="56"/>
  <c r="AY36" i="57"/>
  <c r="BH37" i="57"/>
  <c r="AU36" i="57"/>
  <c r="Q36" i="58"/>
  <c r="AP12" i="45"/>
  <c r="BG12" i="56"/>
  <c r="Q12" i="75"/>
  <c r="AT11" i="75"/>
  <c r="Q105" i="57"/>
  <c r="BH39" i="53"/>
  <c r="M43" i="53"/>
  <c r="Z47" i="53"/>
  <c r="BH46" i="44"/>
  <c r="AQ46" i="75"/>
  <c r="Q43" i="32"/>
  <c r="Z108" i="57"/>
  <c r="Z38" i="58"/>
  <c r="AP36" i="32"/>
  <c r="Y36" i="45"/>
  <c r="AQ13" i="32"/>
  <c r="BH13" i="44"/>
  <c r="AU12" i="44"/>
  <c r="AD230" i="75"/>
  <c r="AQ231" i="75"/>
  <c r="AU43" i="53"/>
  <c r="BH44" i="53"/>
  <c r="U43" i="53"/>
  <c r="Y36" i="44"/>
  <c r="BG12" i="53"/>
  <c r="AD105" i="58"/>
  <c r="AQ107" i="44"/>
  <c r="AD105" i="44"/>
  <c r="BG43" i="75"/>
  <c r="AQ38" i="57"/>
  <c r="Z37" i="57"/>
  <c r="M36" i="57"/>
  <c r="AD36" i="58"/>
  <c r="AQ37" i="58"/>
  <c r="BG105" i="57"/>
  <c r="BH38" i="53"/>
  <c r="AQ48" i="32"/>
  <c r="Z40" i="32"/>
  <c r="U12" i="53"/>
  <c r="AP43" i="44"/>
  <c r="AH36" i="75"/>
  <c r="Z37" i="75"/>
  <c r="M36" i="75"/>
  <c r="BH46" i="75"/>
  <c r="M105" i="58"/>
  <c r="Z108" i="58"/>
  <c r="U36" i="44"/>
  <c r="Q43" i="53"/>
  <c r="AP12" i="53"/>
  <c r="BH107" i="56"/>
  <c r="BH107" i="57"/>
  <c r="AU105" i="57"/>
  <c r="Z37" i="32"/>
  <c r="M36" i="32"/>
  <c r="BI149" i="75"/>
  <c r="AP183" i="45"/>
  <c r="AH183" i="44"/>
  <c r="Z13" i="57"/>
  <c r="M12" i="57"/>
  <c r="AU43" i="75"/>
  <c r="BH44" i="75"/>
  <c r="Y36" i="32"/>
  <c r="BC105" i="56"/>
  <c r="BA11" i="44"/>
  <c r="BH47" i="58"/>
  <c r="U36" i="56"/>
  <c r="Z200" i="75"/>
  <c r="BH108" i="75"/>
  <c r="AQ37" i="75"/>
  <c r="AD36" i="75"/>
  <c r="AP36" i="75"/>
  <c r="BH37" i="56"/>
  <c r="AU36" i="56"/>
  <c r="Q43" i="57"/>
  <c r="M43" i="56"/>
  <c r="Z44" i="56"/>
  <c r="AQ45" i="32"/>
  <c r="M36" i="58"/>
  <c r="Z37" i="58"/>
  <c r="Z110" i="57"/>
  <c r="Z46" i="57"/>
  <c r="U36" i="32"/>
  <c r="Q105" i="45"/>
  <c r="AQ40" i="45"/>
  <c r="Z41" i="53"/>
  <c r="M43" i="32"/>
  <c r="Z47" i="32"/>
  <c r="AD43" i="45"/>
  <c r="BH38" i="44"/>
  <c r="AQ38" i="44"/>
  <c r="AD36" i="44"/>
  <c r="AQ37" i="44"/>
  <c r="AQ13" i="53"/>
  <c r="AD12" i="53"/>
  <c r="Z13" i="53"/>
  <c r="M12" i="53"/>
  <c r="Y105" i="53"/>
  <c r="AQ39" i="32"/>
  <c r="AQ107" i="58"/>
  <c r="Q105" i="58"/>
  <c r="Z107" i="32"/>
  <c r="Y36" i="53"/>
  <c r="Z40" i="53"/>
  <c r="AL12" i="57"/>
  <c r="BH40" i="44"/>
  <c r="AQ13" i="58"/>
  <c r="AD12" i="58"/>
  <c r="BG36" i="56"/>
  <c r="AY36" i="56"/>
  <c r="AQ200" i="75"/>
  <c r="AL105" i="75"/>
  <c r="Z41" i="32"/>
  <c r="AP43" i="45"/>
  <c r="Z45" i="44"/>
  <c r="AY105" i="57"/>
  <c r="AH105" i="57"/>
  <c r="AQ110" i="57"/>
  <c r="AQ39" i="53"/>
  <c r="AQ41" i="45"/>
  <c r="BH47" i="75"/>
  <c r="AY43" i="57"/>
  <c r="Z45" i="56"/>
  <c r="BG36" i="32"/>
  <c r="AY36" i="32"/>
  <c r="AL12" i="32"/>
  <c r="Y43" i="32"/>
  <c r="Z47" i="44"/>
  <c r="AY43" i="53"/>
  <c r="AQ241" i="75"/>
  <c r="AU36" i="44"/>
  <c r="BH37" i="44"/>
  <c r="BC12" i="53"/>
  <c r="Q105" i="44"/>
  <c r="K24" i="66"/>
  <c r="Q148" i="17"/>
  <c r="Q147" i="17" s="1"/>
  <c r="Q155" i="17" s="1"/>
  <c r="AQ221" i="75"/>
  <c r="AH12" i="58"/>
  <c r="Y43" i="56"/>
  <c r="AP36" i="58"/>
  <c r="AD105" i="32"/>
  <c r="AQ44" i="53"/>
  <c r="AD43" i="53"/>
  <c r="AQ107" i="53"/>
  <c r="AD105" i="45"/>
  <c r="AL36" i="75"/>
  <c r="BH37" i="45"/>
  <c r="AU36" i="45"/>
  <c r="AQ110" i="75"/>
  <c r="AQ46" i="58"/>
  <c r="T11" i="45"/>
  <c r="AQ40" i="53"/>
  <c r="AD183" i="57"/>
  <c r="BI56" i="75"/>
  <c r="BH14" i="53"/>
  <c r="BH14" i="44"/>
  <c r="AQ37" i="56"/>
  <c r="AD36" i="56"/>
  <c r="AY36" i="58"/>
  <c r="AC11" i="75"/>
  <c r="Y105" i="57"/>
  <c r="AH36" i="32"/>
  <c r="Z13" i="44"/>
  <c r="M12" i="44"/>
  <c r="AU230" i="75"/>
  <c r="BH231" i="75"/>
  <c r="AL36" i="45"/>
  <c r="BH41" i="53"/>
  <c r="AQ44" i="58"/>
  <c r="BH45" i="75"/>
  <c r="Z108" i="53"/>
  <c r="BH40" i="53"/>
  <c r="Z14" i="57"/>
  <c r="M12" i="32"/>
  <c r="Q36" i="56"/>
  <c r="Y43" i="44"/>
  <c r="AD43" i="58"/>
  <c r="AQ45" i="58"/>
  <c r="Z108" i="75"/>
  <c r="BH108" i="32"/>
  <c r="AJ170" i="44"/>
  <c r="AU43" i="57"/>
  <c r="BH47" i="57"/>
  <c r="AY43" i="75"/>
  <c r="M43" i="75"/>
  <c r="Z44" i="75"/>
  <c r="U105" i="53"/>
  <c r="AQ13" i="45"/>
  <c r="AD12" i="45"/>
  <c r="Q12" i="45"/>
  <c r="U12" i="45"/>
  <c r="AP12" i="75"/>
  <c r="BI26" i="75"/>
  <c r="Z47" i="56"/>
  <c r="Z38" i="75"/>
  <c r="BH14" i="56"/>
  <c r="U43" i="58"/>
  <c r="AU43" i="58"/>
  <c r="BH44" i="58"/>
  <c r="AQ45" i="75"/>
  <c r="AL36" i="44"/>
  <c r="AQ39" i="44"/>
  <c r="AQ39" i="56"/>
  <c r="AQ107" i="75"/>
  <c r="AD105" i="75"/>
  <c r="AQ48" i="75"/>
  <c r="AL36" i="53"/>
  <c r="AQ40" i="58"/>
  <c r="AQ38" i="56"/>
  <c r="AQ110" i="32"/>
  <c r="AQ110" i="56"/>
  <c r="AQ14" i="44"/>
  <c r="AH36" i="56"/>
  <c r="BH45" i="53"/>
  <c r="BC105" i="75"/>
  <c r="AU36" i="75"/>
  <c r="BH37" i="75"/>
  <c r="BH41" i="32"/>
  <c r="AQ41" i="75"/>
  <c r="BI63" i="44"/>
  <c r="BJ63" i="44" s="1"/>
  <c r="Z47" i="57"/>
  <c r="Z44" i="45"/>
  <c r="M43" i="45"/>
  <c r="BC43" i="75"/>
  <c r="AU43" i="44"/>
  <c r="BH45" i="44"/>
  <c r="AQ108" i="56"/>
  <c r="BH13" i="56"/>
  <c r="AU12" i="56"/>
  <c r="U12" i="75"/>
  <c r="AL12" i="75"/>
  <c r="AP105" i="57"/>
  <c r="BH47" i="53"/>
  <c r="BH47" i="56"/>
  <c r="BH46" i="57"/>
  <c r="AU105" i="53"/>
  <c r="AQ45" i="45"/>
  <c r="BH108" i="57"/>
  <c r="Z37" i="45"/>
  <c r="BG105" i="45"/>
  <c r="BH110" i="45"/>
  <c r="Z14" i="56"/>
  <c r="BC36" i="45"/>
  <c r="BH41" i="56"/>
  <c r="AL43" i="32"/>
  <c r="BH47" i="44"/>
  <c r="BH46" i="56"/>
  <c r="BH46" i="45"/>
  <c r="Q43" i="58"/>
  <c r="AY43" i="58"/>
  <c r="AH43" i="53"/>
  <c r="Z45" i="75"/>
  <c r="Z37" i="44"/>
  <c r="M36" i="44"/>
  <c r="AH36" i="44"/>
  <c r="Z110" i="44"/>
  <c r="BC105" i="53"/>
  <c r="BH107" i="45"/>
  <c r="AU105" i="45"/>
  <c r="BH107" i="75"/>
  <c r="AU105" i="75"/>
  <c r="BH48" i="53"/>
  <c r="M105" i="56"/>
  <c r="AL43" i="56"/>
  <c r="AY43" i="45"/>
  <c r="Y43" i="45"/>
  <c r="AP43" i="75"/>
  <c r="U36" i="58"/>
  <c r="BC36" i="58"/>
  <c r="AL105" i="57"/>
  <c r="AH43" i="57"/>
  <c r="BH40" i="45"/>
  <c r="AP43" i="32"/>
  <c r="BI52" i="32"/>
  <c r="BJ52" i="32" s="1"/>
  <c r="AL43" i="44"/>
  <c r="AH43" i="44"/>
  <c r="AP105" i="58"/>
  <c r="BH46" i="53"/>
  <c r="BC36" i="32"/>
  <c r="AP105" i="53"/>
  <c r="BC12" i="45"/>
  <c r="AQ13" i="56"/>
  <c r="AD12" i="56"/>
  <c r="AH12" i="75"/>
  <c r="Z14" i="44"/>
  <c r="BC12" i="44"/>
  <c r="BH39" i="32"/>
  <c r="Y182" i="53"/>
  <c r="BC183" i="53"/>
  <c r="M183" i="53"/>
  <c r="BH329" i="75"/>
  <c r="AU331" i="75"/>
  <c r="Z325" i="75"/>
  <c r="BH222" i="75"/>
  <c r="AU217" i="75"/>
  <c r="BH65" i="45"/>
  <c r="AU61" i="45"/>
  <c r="AQ65" i="53"/>
  <c r="AD61" i="53"/>
  <c r="Z315" i="75"/>
  <c r="M310" i="75"/>
  <c r="BH65" i="32"/>
  <c r="AY61" i="32"/>
  <c r="Z65" i="57"/>
  <c r="M61" i="57"/>
  <c r="BH325" i="75"/>
  <c r="Z65" i="45"/>
  <c r="M61" i="45"/>
  <c r="Z71" i="32"/>
  <c r="U67" i="32"/>
  <c r="BH71" i="58"/>
  <c r="AU67" i="58"/>
  <c r="AD67" i="45"/>
  <c r="AQ71" i="45"/>
  <c r="BH71" i="45"/>
  <c r="AU67" i="45"/>
  <c r="Z71" i="56"/>
  <c r="M67" i="56"/>
  <c r="BI348" i="75"/>
  <c r="Z341" i="75"/>
  <c r="Z340" i="75" s="1"/>
  <c r="Z278" i="75"/>
  <c r="M273" i="75"/>
  <c r="Z173" i="75"/>
  <c r="M168" i="75"/>
  <c r="BH71" i="75"/>
  <c r="AU67" i="75"/>
  <c r="BI361" i="75"/>
  <c r="BH336" i="75"/>
  <c r="AQ333" i="75"/>
  <c r="Z330" i="75"/>
  <c r="AY331" i="75"/>
  <c r="AP331" i="75"/>
  <c r="U331" i="75"/>
  <c r="BD198" i="75"/>
  <c r="AE198" i="75"/>
  <c r="AV198" i="75"/>
  <c r="AQ279" i="75"/>
  <c r="BH279" i="75"/>
  <c r="M61" i="32"/>
  <c r="Z65" i="32"/>
  <c r="Z65" i="58"/>
  <c r="M61" i="58"/>
  <c r="BH65" i="57"/>
  <c r="AU61" i="57"/>
  <c r="AQ65" i="56"/>
  <c r="AH61" i="56"/>
  <c r="Z65" i="75"/>
  <c r="M61" i="75"/>
  <c r="AQ65" i="45"/>
  <c r="AD61" i="45"/>
  <c r="AD61" i="58"/>
  <c r="AQ65" i="58"/>
  <c r="AQ222" i="75"/>
  <c r="AD217" i="75"/>
  <c r="BH173" i="75"/>
  <c r="AU168" i="75"/>
  <c r="AQ71" i="75"/>
  <c r="AD67" i="75"/>
  <c r="BH204" i="75"/>
  <c r="AU199" i="75"/>
  <c r="Z71" i="53"/>
  <c r="M67" i="53"/>
  <c r="Z71" i="58"/>
  <c r="M67" i="58"/>
  <c r="AQ173" i="75"/>
  <c r="AD168" i="75"/>
  <c r="AQ71" i="53"/>
  <c r="AL67" i="53"/>
  <c r="AQ71" i="58"/>
  <c r="AD67" i="58"/>
  <c r="AU67" i="56"/>
  <c r="BH71" i="56"/>
  <c r="BH71" i="32"/>
  <c r="AU67" i="32"/>
  <c r="Z372" i="75"/>
  <c r="BI373" i="75"/>
  <c r="BI359" i="75"/>
  <c r="Z358" i="75"/>
  <c r="AL183" i="32"/>
  <c r="BH333" i="75"/>
  <c r="AH331" i="75"/>
  <c r="M331" i="75"/>
  <c r="BC331" i="75"/>
  <c r="BI228" i="75"/>
  <c r="BJ228" i="75" s="1"/>
  <c r="R198" i="75"/>
  <c r="AQ223" i="75"/>
  <c r="V198" i="75"/>
  <c r="AZ198" i="75"/>
  <c r="AM198" i="75"/>
  <c r="AQ65" i="57"/>
  <c r="AP61" i="57"/>
  <c r="BH65" i="56"/>
  <c r="BG61" i="56"/>
  <c r="BH315" i="75"/>
  <c r="AU310" i="75"/>
  <c r="AQ315" i="75"/>
  <c r="AD310" i="75"/>
  <c r="AQ65" i="32"/>
  <c r="AH61" i="32"/>
  <c r="AQ325" i="75"/>
  <c r="AQ65" i="44"/>
  <c r="AP61" i="44"/>
  <c r="AU61" i="53"/>
  <c r="BH65" i="53"/>
  <c r="BI371" i="75"/>
  <c r="Z370" i="75"/>
  <c r="BJ375" i="75"/>
  <c r="BI374" i="75"/>
  <c r="BJ374" i="75" s="1"/>
  <c r="AQ278" i="75"/>
  <c r="AD273" i="75"/>
  <c r="BI365" i="75"/>
  <c r="Z364" i="75"/>
  <c r="AU67" i="57"/>
  <c r="BH71" i="57"/>
  <c r="Z71" i="75"/>
  <c r="M67" i="75"/>
  <c r="BH71" i="53"/>
  <c r="AU67" i="53"/>
  <c r="Z223" i="75"/>
  <c r="BI224" i="75"/>
  <c r="Z204" i="75"/>
  <c r="M199" i="75"/>
  <c r="AQ204" i="75"/>
  <c r="AD199" i="75"/>
  <c r="BG182" i="45"/>
  <c r="AU182" i="58"/>
  <c r="AQ339" i="75"/>
  <c r="Z328" i="75"/>
  <c r="Y331" i="75"/>
  <c r="AL331" i="75"/>
  <c r="N198" i="75"/>
  <c r="AR198" i="75"/>
  <c r="BI226" i="75"/>
  <c r="BJ226" i="75" s="1"/>
  <c r="Z222" i="75"/>
  <c r="M217" i="75"/>
  <c r="Z65" i="44"/>
  <c r="M61" i="44"/>
  <c r="Z65" i="53"/>
  <c r="M61" i="53"/>
  <c r="BH65" i="58"/>
  <c r="AU61" i="58"/>
  <c r="Z65" i="56"/>
  <c r="M61" i="56"/>
  <c r="AQ65" i="75"/>
  <c r="AD61" i="75"/>
  <c r="AU61" i="44"/>
  <c r="BH65" i="44"/>
  <c r="BH65" i="75"/>
  <c r="AU61" i="75"/>
  <c r="BH278" i="75"/>
  <c r="AU273" i="75"/>
  <c r="Z279" i="75"/>
  <c r="BI280" i="75"/>
  <c r="AQ71" i="56"/>
  <c r="AD67" i="56"/>
  <c r="Z71" i="45"/>
  <c r="M67" i="45"/>
  <c r="AD67" i="57"/>
  <c r="AQ71" i="57"/>
  <c r="AD67" i="32"/>
  <c r="AQ71" i="32"/>
  <c r="M67" i="57"/>
  <c r="Z71" i="57"/>
  <c r="AQ329" i="75"/>
  <c r="BH328" i="75"/>
  <c r="Z336" i="75"/>
  <c r="BH334" i="75"/>
  <c r="BH339" i="75"/>
  <c r="Q331" i="75"/>
  <c r="BG331" i="75"/>
  <c r="AD331" i="75"/>
  <c r="AI198" i="75"/>
  <c r="BI281" i="75"/>
  <c r="BJ281" i="75" s="1"/>
  <c r="J198" i="75"/>
  <c r="AA198" i="75"/>
  <c r="BI355" i="75"/>
  <c r="Z354" i="75"/>
  <c r="AL180" i="32"/>
  <c r="AY172" i="32"/>
  <c r="Z185" i="44"/>
  <c r="Z184" i="44" s="1"/>
  <c r="BI83" i="45"/>
  <c r="BJ83" i="45" s="1"/>
  <c r="BI121" i="56"/>
  <c r="BJ121" i="56" s="1"/>
  <c r="BI164" i="58"/>
  <c r="BJ164" i="58" s="1"/>
  <c r="BH199" i="57"/>
  <c r="BH198" i="57" s="1"/>
  <c r="AU198" i="57"/>
  <c r="BI188" i="53"/>
  <c r="BJ188" i="53" s="1"/>
  <c r="M198" i="58"/>
  <c r="Z199" i="58"/>
  <c r="AU198" i="56"/>
  <c r="BH199" i="56"/>
  <c r="BH198" i="56" s="1"/>
  <c r="Z199" i="57"/>
  <c r="M198" i="57"/>
  <c r="AD198" i="56"/>
  <c r="AQ199" i="56"/>
  <c r="AQ198" i="56" s="1"/>
  <c r="AQ199" i="53"/>
  <c r="AQ198" i="53" s="1"/>
  <c r="AD198" i="53"/>
  <c r="M198" i="44"/>
  <c r="Z199" i="44"/>
  <c r="M198" i="32"/>
  <c r="Z199" i="32"/>
  <c r="AQ199" i="44"/>
  <c r="AQ198" i="44" s="1"/>
  <c r="AD198" i="44"/>
  <c r="BH199" i="53"/>
  <c r="BH198" i="53" s="1"/>
  <c r="AU198" i="53"/>
  <c r="AU198" i="32"/>
  <c r="BH199" i="32"/>
  <c r="BH198" i="32" s="1"/>
  <c r="AU198" i="44"/>
  <c r="BH199" i="44"/>
  <c r="BH198" i="44" s="1"/>
  <c r="Z199" i="53"/>
  <c r="M198" i="53"/>
  <c r="AD198" i="32"/>
  <c r="AQ199" i="32"/>
  <c r="AQ198" i="32" s="1"/>
  <c r="AU198" i="45"/>
  <c r="BH199" i="45"/>
  <c r="BH198" i="45" s="1"/>
  <c r="M198" i="56"/>
  <c r="Z199" i="56"/>
  <c r="Z185" i="45"/>
  <c r="Z184" i="45" s="1"/>
  <c r="AD198" i="57"/>
  <c r="AQ199" i="57"/>
  <c r="AQ198" i="57" s="1"/>
  <c r="AD198" i="45"/>
  <c r="AQ199" i="45"/>
  <c r="AQ198" i="45" s="1"/>
  <c r="M198" i="45"/>
  <c r="Z199" i="45"/>
  <c r="AU198" i="58"/>
  <c r="BH199" i="58"/>
  <c r="BH198" i="58" s="1"/>
  <c r="BI188" i="45"/>
  <c r="BJ188" i="45" s="1"/>
  <c r="AQ185" i="45"/>
  <c r="AQ184" i="45" s="1"/>
  <c r="AD198" i="58"/>
  <c r="AQ199" i="58"/>
  <c r="AQ198" i="58" s="1"/>
  <c r="AP204" i="57"/>
  <c r="AP197" i="57" s="1"/>
  <c r="BC204" i="56"/>
  <c r="BC197" i="56" s="1"/>
  <c r="U204" i="44"/>
  <c r="U197" i="44" s="1"/>
  <c r="BH206" i="57"/>
  <c r="M173" i="32"/>
  <c r="Y180" i="56"/>
  <c r="AQ206" i="45"/>
  <c r="AQ206" i="57"/>
  <c r="AU180" i="32"/>
  <c r="M204" i="44"/>
  <c r="AP204" i="45"/>
  <c r="AP197" i="45" s="1"/>
  <c r="AL204" i="45"/>
  <c r="AD202" i="45"/>
  <c r="AQ203" i="45"/>
  <c r="AQ202" i="45" s="1"/>
  <c r="BH203" i="44"/>
  <c r="BH202" i="44" s="1"/>
  <c r="AU202" i="44"/>
  <c r="AD202" i="58"/>
  <c r="AQ203" i="58"/>
  <c r="AQ202" i="58" s="1"/>
  <c r="Z203" i="45"/>
  <c r="M202" i="45"/>
  <c r="AD202" i="44"/>
  <c r="AQ203" i="44"/>
  <c r="AQ202" i="44" s="1"/>
  <c r="M202" i="32"/>
  <c r="Z203" i="32"/>
  <c r="BH206" i="56"/>
  <c r="Z203" i="58"/>
  <c r="M202" i="58"/>
  <c r="Z203" i="57"/>
  <c r="M202" i="57"/>
  <c r="AQ203" i="57"/>
  <c r="AQ202" i="57" s="1"/>
  <c r="AD202" i="57"/>
  <c r="M202" i="56"/>
  <c r="Z203" i="56"/>
  <c r="R197" i="56"/>
  <c r="BD197" i="32"/>
  <c r="AU202" i="53"/>
  <c r="BH203" i="53"/>
  <c r="BH202" i="53" s="1"/>
  <c r="Z203" i="53"/>
  <c r="M202" i="53"/>
  <c r="AY174" i="57"/>
  <c r="AD182" i="53"/>
  <c r="U182" i="57"/>
  <c r="V197" i="53"/>
  <c r="BD197" i="58"/>
  <c r="BH206" i="45"/>
  <c r="Q204" i="45"/>
  <c r="BG204" i="44"/>
  <c r="BG197" i="44" s="1"/>
  <c r="BC204" i="32"/>
  <c r="Z206" i="45"/>
  <c r="AU202" i="58"/>
  <c r="BH203" i="58"/>
  <c r="BH202" i="58" s="1"/>
  <c r="AQ203" i="53"/>
  <c r="AQ202" i="53" s="1"/>
  <c r="AD202" i="53"/>
  <c r="AD202" i="56"/>
  <c r="AQ203" i="56"/>
  <c r="AQ202" i="56" s="1"/>
  <c r="AD202" i="32"/>
  <c r="AQ203" i="32"/>
  <c r="AQ202" i="32" s="1"/>
  <c r="BH203" i="32"/>
  <c r="BH202" i="32" s="1"/>
  <c r="AU202" i="32"/>
  <c r="BH203" i="57"/>
  <c r="BH202" i="57" s="1"/>
  <c r="AU202" i="57"/>
  <c r="M202" i="44"/>
  <c r="Z203" i="44"/>
  <c r="AU202" i="45"/>
  <c r="BH203" i="45"/>
  <c r="BH202" i="45" s="1"/>
  <c r="AU202" i="56"/>
  <c r="BH203" i="56"/>
  <c r="BH202" i="56" s="1"/>
  <c r="Z206" i="56"/>
  <c r="AD204" i="44"/>
  <c r="AQ205" i="44"/>
  <c r="Z200" i="44"/>
  <c r="BI201" i="44"/>
  <c r="Z205" i="57"/>
  <c r="M204" i="57"/>
  <c r="AD204" i="56"/>
  <c r="AQ205" i="56"/>
  <c r="M204" i="32"/>
  <c r="Z205" i="32"/>
  <c r="Z205" i="58"/>
  <c r="M204" i="58"/>
  <c r="M208" i="56"/>
  <c r="Z209" i="56"/>
  <c r="Z185" i="56"/>
  <c r="Z184" i="56" s="1"/>
  <c r="BI194" i="56"/>
  <c r="BJ194" i="56" s="1"/>
  <c r="AD208" i="45"/>
  <c r="AQ209" i="45"/>
  <c r="AQ208" i="45" s="1"/>
  <c r="AU208" i="45"/>
  <c r="BH209" i="45"/>
  <c r="BH208" i="45" s="1"/>
  <c r="AD204" i="57"/>
  <c r="AQ205" i="57"/>
  <c r="AD208" i="56"/>
  <c r="AQ209" i="56"/>
  <c r="AQ208" i="56" s="1"/>
  <c r="AQ205" i="53"/>
  <c r="AD204" i="53"/>
  <c r="Q205" i="24"/>
  <c r="R205" i="24" s="1"/>
  <c r="I198" i="24"/>
  <c r="Q198" i="24" s="1"/>
  <c r="R198" i="24" s="1"/>
  <c r="BI194" i="32"/>
  <c r="Z185" i="32"/>
  <c r="Z184" i="32" s="1"/>
  <c r="BH205" i="57"/>
  <c r="Q204" i="56"/>
  <c r="Q197" i="56" s="1"/>
  <c r="AH204" i="57"/>
  <c r="AY204" i="53"/>
  <c r="AY197" i="53" s="1"/>
  <c r="BI194" i="58"/>
  <c r="Z205" i="56"/>
  <c r="M204" i="56"/>
  <c r="BH205" i="32"/>
  <c r="AU204" i="32"/>
  <c r="AQ205" i="58"/>
  <c r="AD204" i="58"/>
  <c r="M208" i="53"/>
  <c r="Z209" i="53"/>
  <c r="Z209" i="44"/>
  <c r="M208" i="44"/>
  <c r="BH209" i="56"/>
  <c r="BH208" i="56" s="1"/>
  <c r="AU208" i="56"/>
  <c r="M208" i="45"/>
  <c r="Z209" i="45"/>
  <c r="BH205" i="58"/>
  <c r="AU204" i="58"/>
  <c r="AU208" i="53"/>
  <c r="BH209" i="53"/>
  <c r="BH208" i="53" s="1"/>
  <c r="AU208" i="44"/>
  <c r="BH209" i="44"/>
  <c r="BH208" i="44" s="1"/>
  <c r="AL178" i="32"/>
  <c r="AA197" i="57"/>
  <c r="N197" i="44"/>
  <c r="N197" i="53"/>
  <c r="J197" i="45"/>
  <c r="AZ197" i="44"/>
  <c r="AL172" i="53"/>
  <c r="AD182" i="58"/>
  <c r="BC204" i="45"/>
  <c r="BC197" i="45" s="1"/>
  <c r="BG204" i="57"/>
  <c r="BG197" i="57" s="1"/>
  <c r="BH185" i="58"/>
  <c r="BH184" i="58" s="1"/>
  <c r="Q204" i="44"/>
  <c r="Q197" i="44" s="1"/>
  <c r="U204" i="53"/>
  <c r="U197" i="53" s="1"/>
  <c r="Y204" i="56"/>
  <c r="Y197" i="56" s="1"/>
  <c r="BH205" i="45"/>
  <c r="AU204" i="45"/>
  <c r="AU208" i="57"/>
  <c r="BH209" i="57"/>
  <c r="BH208" i="57" s="1"/>
  <c r="M208" i="57"/>
  <c r="Z209" i="57"/>
  <c r="AD208" i="32"/>
  <c r="AQ209" i="32"/>
  <c r="AQ208" i="32" s="1"/>
  <c r="Z209" i="32"/>
  <c r="M208" i="32"/>
  <c r="M208" i="58"/>
  <c r="Z209" i="58"/>
  <c r="AD208" i="57"/>
  <c r="AQ209" i="57"/>
  <c r="AQ208" i="57" s="1"/>
  <c r="AD208" i="58"/>
  <c r="AQ209" i="58"/>
  <c r="AQ208" i="58" s="1"/>
  <c r="AU208" i="58"/>
  <c r="BH209" i="58"/>
  <c r="BH208" i="58" s="1"/>
  <c r="Z205" i="53"/>
  <c r="M204" i="53"/>
  <c r="AU204" i="53"/>
  <c r="BH205" i="53"/>
  <c r="BH205" i="56"/>
  <c r="AU204" i="56"/>
  <c r="AD208" i="53"/>
  <c r="AQ209" i="53"/>
  <c r="AQ208" i="53" s="1"/>
  <c r="AU204" i="44"/>
  <c r="BH205" i="44"/>
  <c r="AH177" i="32"/>
  <c r="AA197" i="45"/>
  <c r="AZ197" i="56"/>
  <c r="J197" i="56"/>
  <c r="AP180" i="45"/>
  <c r="Y180" i="58"/>
  <c r="AU180" i="58"/>
  <c r="BC172" i="45"/>
  <c r="AD172" i="53"/>
  <c r="AL172" i="57"/>
  <c r="Y182" i="32"/>
  <c r="Z206" i="44"/>
  <c r="AH204" i="45"/>
  <c r="AH197" i="45" s="1"/>
  <c r="Z205" i="44"/>
  <c r="Q204" i="57"/>
  <c r="Q197" i="57" s="1"/>
  <c r="AH204" i="32"/>
  <c r="AH197" i="32" s="1"/>
  <c r="BH206" i="32"/>
  <c r="Y204" i="45"/>
  <c r="Y197" i="45" s="1"/>
  <c r="U204" i="57"/>
  <c r="U197" i="57" s="1"/>
  <c r="AQ206" i="32"/>
  <c r="AL204" i="57"/>
  <c r="AL197" i="57" s="1"/>
  <c r="AD204" i="32"/>
  <c r="AQ205" i="32"/>
  <c r="AD204" i="45"/>
  <c r="AQ205" i="45"/>
  <c r="Z205" i="45"/>
  <c r="M204" i="45"/>
  <c r="AQ185" i="44"/>
  <c r="AQ184" i="44" s="1"/>
  <c r="BI194" i="44"/>
  <c r="BJ194" i="44" s="1"/>
  <c r="Z200" i="53"/>
  <c r="AU208" i="32"/>
  <c r="BH209" i="32"/>
  <c r="BH208" i="32" s="1"/>
  <c r="AD208" i="44"/>
  <c r="AQ209" i="44"/>
  <c r="AQ208" i="44" s="1"/>
  <c r="AP177" i="32"/>
  <c r="AZ197" i="45"/>
  <c r="AR197" i="57"/>
  <c r="N197" i="57"/>
  <c r="AD172" i="57"/>
  <c r="AP172" i="57"/>
  <c r="AH172" i="56"/>
  <c r="Y182" i="44"/>
  <c r="BC182" i="58"/>
  <c r="Y182" i="56"/>
  <c r="BG182" i="32"/>
  <c r="M182" i="32"/>
  <c r="Z206" i="57"/>
  <c r="AY204" i="58"/>
  <c r="AY197" i="58" s="1"/>
  <c r="BH206" i="44"/>
  <c r="BH206" i="58"/>
  <c r="AH204" i="56"/>
  <c r="AH197" i="56" s="1"/>
  <c r="Q204" i="32"/>
  <c r="Q197" i="32" s="1"/>
  <c r="BG204" i="58"/>
  <c r="BG197" i="58" s="1"/>
  <c r="AQ206" i="53"/>
  <c r="AP204" i="32"/>
  <c r="AP197" i="32" s="1"/>
  <c r="Y204" i="57"/>
  <c r="Y197" i="57" s="1"/>
  <c r="AL204" i="53"/>
  <c r="AL197" i="53" s="1"/>
  <c r="BI211" i="45"/>
  <c r="AR171" i="45"/>
  <c r="AE171" i="45"/>
  <c r="S171" i="45"/>
  <c r="AT171" i="45"/>
  <c r="P171" i="45"/>
  <c r="AZ171" i="45"/>
  <c r="X171" i="45"/>
  <c r="AV171" i="45"/>
  <c r="BB171" i="45"/>
  <c r="AK171" i="45"/>
  <c r="V171" i="45"/>
  <c r="AB171" i="45"/>
  <c r="AF171" i="45"/>
  <c r="O171" i="45"/>
  <c r="AN171" i="45"/>
  <c r="W171" i="45"/>
  <c r="AS171" i="45"/>
  <c r="K171" i="45"/>
  <c r="T171" i="45"/>
  <c r="N171" i="45"/>
  <c r="AM171" i="45"/>
  <c r="AW171" i="45"/>
  <c r="AO171" i="45"/>
  <c r="BE171" i="45"/>
  <c r="L171" i="45"/>
  <c r="J171" i="45"/>
  <c r="AA171" i="45"/>
  <c r="BA171" i="45"/>
  <c r="AX171" i="45"/>
  <c r="AC171" i="45"/>
  <c r="BD171" i="45"/>
  <c r="AI171" i="45"/>
  <c r="BF171" i="45"/>
  <c r="R171" i="45"/>
  <c r="AG171" i="45"/>
  <c r="AJ171" i="45"/>
  <c r="AP178" i="53"/>
  <c r="AU173" i="56"/>
  <c r="AU173" i="45"/>
  <c r="BG183" i="56"/>
  <c r="AL178" i="57"/>
  <c r="AP178" i="44"/>
  <c r="AL178" i="45"/>
  <c r="BC173" i="58"/>
  <c r="AL183" i="45"/>
  <c r="BG183" i="45"/>
  <c r="AM197" i="57"/>
  <c r="BI35" i="45"/>
  <c r="BJ35" i="45" s="1"/>
  <c r="BH129" i="44"/>
  <c r="M174" i="45"/>
  <c r="AU174" i="56"/>
  <c r="Q174" i="56"/>
  <c r="U180" i="53"/>
  <c r="M174" i="53"/>
  <c r="AU174" i="44"/>
  <c r="AD180" i="32"/>
  <c r="AL182" i="53"/>
  <c r="AU182" i="57"/>
  <c r="Q182" i="58"/>
  <c r="AY182" i="58"/>
  <c r="AD182" i="56"/>
  <c r="AH182" i="56"/>
  <c r="AY182" i="56"/>
  <c r="AD182" i="32"/>
  <c r="AP182" i="32"/>
  <c r="AL182" i="32"/>
  <c r="BI20" i="32"/>
  <c r="BJ20" i="32" s="1"/>
  <c r="Z210" i="44"/>
  <c r="AH177" i="56"/>
  <c r="BG177" i="44"/>
  <c r="Q177" i="45"/>
  <c r="BC173" i="57"/>
  <c r="BC173" i="44"/>
  <c r="Y183" i="57"/>
  <c r="AR197" i="44"/>
  <c r="BI84" i="56"/>
  <c r="BJ84" i="56" s="1"/>
  <c r="BG180" i="53"/>
  <c r="AD181" i="44"/>
  <c r="Y181" i="32"/>
  <c r="Q180" i="58"/>
  <c r="AD172" i="44"/>
  <c r="M172" i="53"/>
  <c r="AL182" i="44"/>
  <c r="AH182" i="45"/>
  <c r="BC182" i="45"/>
  <c r="AY182" i="57"/>
  <c r="M182" i="58"/>
  <c r="Y177" i="45"/>
  <c r="Q177" i="58"/>
  <c r="Q178" i="53"/>
  <c r="BC178" i="32"/>
  <c r="U173" i="58"/>
  <c r="M183" i="45"/>
  <c r="V197" i="32"/>
  <c r="AA197" i="44"/>
  <c r="AR197" i="56"/>
  <c r="V197" i="57"/>
  <c r="BI75" i="44"/>
  <c r="BJ75" i="44" s="1"/>
  <c r="BG172" i="56"/>
  <c r="AH172" i="58"/>
  <c r="AL182" i="56"/>
  <c r="Q182" i="32"/>
  <c r="I32" i="63"/>
  <c r="I33" i="63" s="1"/>
  <c r="L232" i="24"/>
  <c r="F7" i="73"/>
  <c r="D26" i="61"/>
  <c r="G32" i="63"/>
  <c r="E7" i="73"/>
  <c r="D25" i="61"/>
  <c r="D28" i="61"/>
  <c r="N232" i="24"/>
  <c r="N233" i="24" s="1"/>
  <c r="H7" i="73"/>
  <c r="M32" i="63"/>
  <c r="M33" i="63" s="1"/>
  <c r="M214" i="57"/>
  <c r="Z215" i="57"/>
  <c r="AD214" i="45"/>
  <c r="AQ215" i="45"/>
  <c r="AQ214" i="45" s="1"/>
  <c r="Z215" i="45"/>
  <c r="M214" i="45"/>
  <c r="AD214" i="44"/>
  <c r="AQ215" i="44"/>
  <c r="AQ214" i="44" s="1"/>
  <c r="Z215" i="58"/>
  <c r="M214" i="58"/>
  <c r="M214" i="32"/>
  <c r="Z215" i="32"/>
  <c r="BH215" i="53"/>
  <c r="BH214" i="53" s="1"/>
  <c r="AU214" i="53"/>
  <c r="AP178" i="32"/>
  <c r="M183" i="32"/>
  <c r="M182" i="44"/>
  <c r="Q182" i="44"/>
  <c r="U182" i="45"/>
  <c r="M182" i="45"/>
  <c r="BC182" i="53"/>
  <c r="M182" i="53"/>
  <c r="M182" i="57"/>
  <c r="AP182" i="57"/>
  <c r="AL182" i="57"/>
  <c r="U182" i="58"/>
  <c r="BG182" i="58"/>
  <c r="AH182" i="58"/>
  <c r="AP182" i="56"/>
  <c r="U182" i="56"/>
  <c r="AH182" i="32"/>
  <c r="AY182" i="32"/>
  <c r="AD214" i="53"/>
  <c r="AQ215" i="53"/>
  <c r="AQ214" i="53" s="1"/>
  <c r="M214" i="44"/>
  <c r="Z215" i="44"/>
  <c r="AD214" i="32"/>
  <c r="AQ215" i="32"/>
  <c r="AQ214" i="32" s="1"/>
  <c r="Z215" i="53"/>
  <c r="M214" i="53"/>
  <c r="AU183" i="44"/>
  <c r="AP182" i="44"/>
  <c r="AY182" i="44"/>
  <c r="Y182" i="45"/>
  <c r="Q182" i="53"/>
  <c r="BG182" i="53"/>
  <c r="Q182" i="57"/>
  <c r="AU182" i="32"/>
  <c r="U182" i="32"/>
  <c r="AQ215" i="56"/>
  <c r="AQ214" i="56" s="1"/>
  <c r="AD214" i="56"/>
  <c r="BH215" i="56"/>
  <c r="BH214" i="56" s="1"/>
  <c r="AU214" i="56"/>
  <c r="Z215" i="56"/>
  <c r="M214" i="56"/>
  <c r="AQ215" i="57"/>
  <c r="AQ214" i="57" s="1"/>
  <c r="AD214" i="57"/>
  <c r="AU214" i="57"/>
  <c r="BH215" i="57"/>
  <c r="BH214" i="57" s="1"/>
  <c r="AD172" i="45"/>
  <c r="AH182" i="44"/>
  <c r="AD182" i="44"/>
  <c r="AL182" i="45"/>
  <c r="AD182" i="45"/>
  <c r="AY182" i="53"/>
  <c r="AP182" i="53"/>
  <c r="Q182" i="56"/>
  <c r="BC182" i="56"/>
  <c r="M182" i="56"/>
  <c r="BH215" i="44"/>
  <c r="BH214" i="44" s="1"/>
  <c r="AU214" i="44"/>
  <c r="AU214" i="45"/>
  <c r="BH215" i="45"/>
  <c r="BH214" i="45" s="1"/>
  <c r="AQ215" i="58"/>
  <c r="AQ214" i="58" s="1"/>
  <c r="AD214" i="58"/>
  <c r="BH215" i="58"/>
  <c r="BH214" i="58" s="1"/>
  <c r="AU214" i="58"/>
  <c r="AU214" i="32"/>
  <c r="BH215" i="32"/>
  <c r="BH214" i="32" s="1"/>
  <c r="BJ193" i="57"/>
  <c r="AD183" i="56"/>
  <c r="AU172" i="32"/>
  <c r="U182" i="44"/>
  <c r="AU182" i="44"/>
  <c r="BG182" i="44"/>
  <c r="BC182" i="44"/>
  <c r="Q182" i="45"/>
  <c r="AU182" i="45"/>
  <c r="AP182" i="45"/>
  <c r="AY182" i="45"/>
  <c r="AH182" i="53"/>
  <c r="Y182" i="57"/>
  <c r="BG182" i="57"/>
  <c r="BC182" i="57"/>
  <c r="AP182" i="58"/>
  <c r="AL182" i="58"/>
  <c r="Y182" i="58"/>
  <c r="AU182" i="56"/>
  <c r="BG182" i="56"/>
  <c r="BC182" i="32"/>
  <c r="AY177" i="58"/>
  <c r="Y177" i="58"/>
  <c r="AY183" i="58"/>
  <c r="U183" i="58"/>
  <c r="BG180" i="58"/>
  <c r="AY172" i="58"/>
  <c r="AU180" i="53"/>
  <c r="Q172" i="45"/>
  <c r="U172" i="45"/>
  <c r="BC172" i="44"/>
  <c r="M172" i="44"/>
  <c r="Y172" i="57"/>
  <c r="Y180" i="57"/>
  <c r="M173" i="57"/>
  <c r="AY173" i="57"/>
  <c r="BC183" i="57"/>
  <c r="BG180" i="57"/>
  <c r="BI91" i="57"/>
  <c r="BJ91" i="57" s="1"/>
  <c r="M172" i="56"/>
  <c r="Q181" i="56"/>
  <c r="AD172" i="56"/>
  <c r="U181" i="32"/>
  <c r="BG181" i="32"/>
  <c r="Q180" i="32"/>
  <c r="Y180" i="32"/>
  <c r="AL177" i="32"/>
  <c r="AD174" i="32"/>
  <c r="AP172" i="32"/>
  <c r="AL180" i="57"/>
  <c r="AD180" i="44"/>
  <c r="BC180" i="44"/>
  <c r="BG172" i="44"/>
  <c r="Q172" i="44"/>
  <c r="AP172" i="44"/>
  <c r="AL172" i="45"/>
  <c r="AY172" i="45"/>
  <c r="AP172" i="53"/>
  <c r="Q172" i="53"/>
  <c r="AH172" i="53"/>
  <c r="AL172" i="56"/>
  <c r="AP172" i="56"/>
  <c r="AU172" i="56"/>
  <c r="M172" i="58"/>
  <c r="AL172" i="58"/>
  <c r="AL172" i="32"/>
  <c r="AD172" i="32"/>
  <c r="M172" i="32"/>
  <c r="U174" i="45"/>
  <c r="AD174" i="45"/>
  <c r="U174" i="56"/>
  <c r="AH180" i="53"/>
  <c r="AY180" i="45"/>
  <c r="BC180" i="57"/>
  <c r="M180" i="57"/>
  <c r="AU180" i="57"/>
  <c r="M174" i="32"/>
  <c r="AY174" i="58"/>
  <c r="AP174" i="58"/>
  <c r="Q174" i="58"/>
  <c r="BC174" i="58"/>
  <c r="AL180" i="44"/>
  <c r="AP181" i="32"/>
  <c r="BC181" i="32"/>
  <c r="AY181" i="32"/>
  <c r="AL181" i="56"/>
  <c r="AY181" i="56"/>
  <c r="Y181" i="56"/>
  <c r="AD181" i="56"/>
  <c r="AU174" i="57"/>
  <c r="Y174" i="44"/>
  <c r="U174" i="44"/>
  <c r="U180" i="32"/>
  <c r="AH180" i="58"/>
  <c r="AL180" i="58"/>
  <c r="AL172" i="44"/>
  <c r="AY172" i="44"/>
  <c r="Y172" i="44"/>
  <c r="AH172" i="44"/>
  <c r="AP172" i="45"/>
  <c r="Y172" i="45"/>
  <c r="Y172" i="53"/>
  <c r="BC172" i="53"/>
  <c r="U172" i="57"/>
  <c r="Q172" i="57"/>
  <c r="AU172" i="57"/>
  <c r="AY172" i="56"/>
  <c r="U172" i="56"/>
  <c r="BC172" i="56"/>
  <c r="Y172" i="56"/>
  <c r="Q172" i="56"/>
  <c r="AP172" i="58"/>
  <c r="AD172" i="58"/>
  <c r="BC172" i="58"/>
  <c r="U172" i="32"/>
  <c r="AH172" i="32"/>
  <c r="M180" i="53"/>
  <c r="M172" i="45"/>
  <c r="AH172" i="45"/>
  <c r="U172" i="53"/>
  <c r="BG172" i="53"/>
  <c r="BG172" i="57"/>
  <c r="M172" i="57"/>
  <c r="Y172" i="58"/>
  <c r="AU172" i="58"/>
  <c r="Q172" i="58"/>
  <c r="BC172" i="32"/>
  <c r="AL174" i="56"/>
  <c r="AY180" i="53"/>
  <c r="Y180" i="45"/>
  <c r="U180" i="45"/>
  <c r="Q174" i="32"/>
  <c r="AH181" i="32"/>
  <c r="AU181" i="56"/>
  <c r="U181" i="56"/>
  <c r="M180" i="58"/>
  <c r="AU172" i="44"/>
  <c r="U172" i="44"/>
  <c r="BG172" i="45"/>
  <c r="AU172" i="53"/>
  <c r="AY172" i="53"/>
  <c r="AY172" i="57"/>
  <c r="BC172" i="57"/>
  <c r="AH172" i="57"/>
  <c r="BG172" i="58"/>
  <c r="BG172" i="32"/>
  <c r="Q172" i="32"/>
  <c r="AY178" i="32"/>
  <c r="AH174" i="45"/>
  <c r="BC174" i="45"/>
  <c r="AP174" i="56"/>
  <c r="AH174" i="56"/>
  <c r="Y180" i="53"/>
  <c r="Q180" i="53"/>
  <c r="BC180" i="53"/>
  <c r="M180" i="56"/>
  <c r="AU180" i="56"/>
  <c r="Q180" i="56"/>
  <c r="AY180" i="56"/>
  <c r="BG180" i="56"/>
  <c r="U174" i="53"/>
  <c r="BG180" i="45"/>
  <c r="AD180" i="45"/>
  <c r="AL180" i="45"/>
  <c r="AU180" i="45"/>
  <c r="BC180" i="45"/>
  <c r="M180" i="45"/>
  <c r="AY180" i="57"/>
  <c r="AY174" i="32"/>
  <c r="BG174" i="32"/>
  <c r="U174" i="32"/>
  <c r="AL174" i="32"/>
  <c r="Y174" i="32"/>
  <c r="Y174" i="58"/>
  <c r="U174" i="58"/>
  <c r="AL174" i="58"/>
  <c r="AD174" i="58"/>
  <c r="AU180" i="44"/>
  <c r="AY180" i="44"/>
  <c r="Q181" i="32"/>
  <c r="M181" i="32"/>
  <c r="AU181" i="32"/>
  <c r="BG181" i="56"/>
  <c r="M181" i="56"/>
  <c r="AH174" i="57"/>
  <c r="Y174" i="57"/>
  <c r="M174" i="57"/>
  <c r="BC174" i="44"/>
  <c r="AD174" i="44"/>
  <c r="AY174" i="44"/>
  <c r="BG180" i="32"/>
  <c r="AH180" i="32"/>
  <c r="AY180" i="58"/>
  <c r="BG174" i="45"/>
  <c r="AU174" i="45"/>
  <c r="BG174" i="56"/>
  <c r="AP180" i="56"/>
  <c r="U180" i="56"/>
  <c r="BG174" i="53"/>
  <c r="AU174" i="53"/>
  <c r="AH180" i="45"/>
  <c r="AH181" i="44"/>
  <c r="BC174" i="32"/>
  <c r="BG174" i="58"/>
  <c r="M174" i="58"/>
  <c r="AH174" i="58"/>
  <c r="M180" i="44"/>
  <c r="Y180" i="44"/>
  <c r="AD180" i="58"/>
  <c r="U180" i="58"/>
  <c r="AY178" i="53"/>
  <c r="Y174" i="45"/>
  <c r="AL174" i="45"/>
  <c r="Q174" i="45"/>
  <c r="AY174" i="45"/>
  <c r="Y174" i="56"/>
  <c r="AD174" i="56"/>
  <c r="BC174" i="56"/>
  <c r="M174" i="56"/>
  <c r="AY174" i="56"/>
  <c r="AP180" i="53"/>
  <c r="AL180" i="53"/>
  <c r="AL180" i="56"/>
  <c r="BC180" i="56"/>
  <c r="AD180" i="56"/>
  <c r="BC174" i="53"/>
  <c r="AH174" i="53"/>
  <c r="AD174" i="53"/>
  <c r="AY174" i="53"/>
  <c r="AL174" i="53"/>
  <c r="Y174" i="53"/>
  <c r="AD180" i="57"/>
  <c r="AP180" i="57"/>
  <c r="U180" i="57"/>
  <c r="AU174" i="32"/>
  <c r="AP174" i="32"/>
  <c r="U180" i="44"/>
  <c r="BG180" i="44"/>
  <c r="AH180" i="44"/>
  <c r="AL181" i="32"/>
  <c r="AD181" i="32"/>
  <c r="AP181" i="56"/>
  <c r="BC181" i="56"/>
  <c r="U174" i="57"/>
  <c r="AP174" i="57"/>
  <c r="BG174" i="57"/>
  <c r="Q174" i="57"/>
  <c r="AH174" i="44"/>
  <c r="M174" i="44"/>
  <c r="BG174" i="44"/>
  <c r="AP174" i="44"/>
  <c r="M180" i="32"/>
  <c r="BC180" i="32"/>
  <c r="AP174" i="45"/>
  <c r="AD180" i="53"/>
  <c r="AH180" i="56"/>
  <c r="Q174" i="53"/>
  <c r="AP174" i="53"/>
  <c r="Q180" i="45"/>
  <c r="AH180" i="57"/>
  <c r="AH174" i="32"/>
  <c r="AU174" i="58"/>
  <c r="Q180" i="44"/>
  <c r="AH181" i="56"/>
  <c r="AL174" i="57"/>
  <c r="AD174" i="57"/>
  <c r="BC174" i="57"/>
  <c r="AL174" i="44"/>
  <c r="Q174" i="44"/>
  <c r="AP180" i="58"/>
  <c r="BI128" i="32"/>
  <c r="BJ128" i="32" s="1"/>
  <c r="BI77" i="45"/>
  <c r="BJ77" i="45" s="1"/>
  <c r="BI115" i="58"/>
  <c r="BJ115" i="58" s="1"/>
  <c r="BI23" i="45"/>
  <c r="BI91" i="32"/>
  <c r="BJ91" i="32" s="1"/>
  <c r="BI95" i="57"/>
  <c r="BJ95" i="57" s="1"/>
  <c r="BI81" i="57"/>
  <c r="BI163" i="56"/>
  <c r="BJ163" i="56" s="1"/>
  <c r="BI153" i="32"/>
  <c r="BJ153" i="32" s="1"/>
  <c r="BI87" i="57"/>
  <c r="BI131" i="45"/>
  <c r="BJ131" i="45" s="1"/>
  <c r="BI162" i="45"/>
  <c r="BJ162" i="45" s="1"/>
  <c r="BI141" i="44"/>
  <c r="BJ141" i="44" s="1"/>
  <c r="BI141" i="58"/>
  <c r="BJ141" i="58" s="1"/>
  <c r="BI93" i="56"/>
  <c r="BI87" i="58"/>
  <c r="BI152" i="58"/>
  <c r="BI118" i="58"/>
  <c r="Z117" i="58"/>
  <c r="BI75" i="45"/>
  <c r="BI132" i="53"/>
  <c r="BJ132" i="53" s="1"/>
  <c r="BI139" i="45"/>
  <c r="BJ139" i="45" s="1"/>
  <c r="BI112" i="44"/>
  <c r="BI112" i="56"/>
  <c r="BI139" i="57"/>
  <c r="BI124" i="56"/>
  <c r="BI93" i="58"/>
  <c r="Z129" i="44"/>
  <c r="BI102" i="32"/>
  <c r="BJ102" i="32" s="1"/>
  <c r="BI77" i="57"/>
  <c r="BJ77" i="57" s="1"/>
  <c r="BI88" i="45"/>
  <c r="BJ88" i="45" s="1"/>
  <c r="BI132" i="56"/>
  <c r="BJ132" i="56" s="1"/>
  <c r="BI161" i="57"/>
  <c r="BI112" i="45"/>
  <c r="BI31" i="58"/>
  <c r="BI75" i="32"/>
  <c r="BI139" i="53"/>
  <c r="BH123" i="53"/>
  <c r="AQ217" i="53"/>
  <c r="AQ216" i="53" s="1"/>
  <c r="AD216" i="53"/>
  <c r="AU216" i="57"/>
  <c r="BH217" i="57"/>
  <c r="BH216" i="57" s="1"/>
  <c r="M216" i="44"/>
  <c r="Z217" i="44"/>
  <c r="BH217" i="32"/>
  <c r="BH216" i="32" s="1"/>
  <c r="AU216" i="32"/>
  <c r="BH217" i="53"/>
  <c r="BH216" i="53" s="1"/>
  <c r="AU216" i="53"/>
  <c r="Z217" i="45"/>
  <c r="M216" i="45"/>
  <c r="AD216" i="32"/>
  <c r="AQ217" i="32"/>
  <c r="AQ216" i="32" s="1"/>
  <c r="Y177" i="44"/>
  <c r="BG178" i="53"/>
  <c r="U178" i="32"/>
  <c r="AP173" i="56"/>
  <c r="Y177" i="56"/>
  <c r="AP177" i="44"/>
  <c r="U177" i="58"/>
  <c r="BG177" i="58"/>
  <c r="AD178" i="56"/>
  <c r="AP178" i="56"/>
  <c r="BG178" i="56"/>
  <c r="BC178" i="53"/>
  <c r="AU173" i="57"/>
  <c r="Y173" i="57"/>
  <c r="AU173" i="44"/>
  <c r="Y173" i="44"/>
  <c r="AU183" i="53"/>
  <c r="BG183" i="57"/>
  <c r="U177" i="53"/>
  <c r="AU177" i="53"/>
  <c r="AD177" i="53"/>
  <c r="AU177" i="32"/>
  <c r="Y177" i="57"/>
  <c r="AP177" i="57"/>
  <c r="M178" i="58"/>
  <c r="AP178" i="58"/>
  <c r="BC178" i="58"/>
  <c r="U178" i="57"/>
  <c r="Q178" i="57"/>
  <c r="Q178" i="44"/>
  <c r="AL178" i="44"/>
  <c r="BG178" i="45"/>
  <c r="BC173" i="32"/>
  <c r="Y183" i="32"/>
  <c r="Q183" i="44"/>
  <c r="AD183" i="44"/>
  <c r="AQ217" i="57"/>
  <c r="AQ216" i="57" s="1"/>
  <c r="AD216" i="57"/>
  <c r="Z217" i="58"/>
  <c r="M216" i="58"/>
  <c r="M216" i="57"/>
  <c r="Z217" i="57"/>
  <c r="BH217" i="45"/>
  <c r="BH216" i="45" s="1"/>
  <c r="AU216" i="45"/>
  <c r="AQ217" i="56"/>
  <c r="AQ216" i="56" s="1"/>
  <c r="AD216" i="56"/>
  <c r="Q177" i="44"/>
  <c r="AU178" i="53"/>
  <c r="Y178" i="53"/>
  <c r="BG178" i="32"/>
  <c r="AP173" i="57"/>
  <c r="U173" i="45"/>
  <c r="AP173" i="45"/>
  <c r="U183" i="57"/>
  <c r="Y183" i="56"/>
  <c r="Q177" i="53"/>
  <c r="AY178" i="58"/>
  <c r="AH178" i="58"/>
  <c r="AU178" i="57"/>
  <c r="BG178" i="57"/>
  <c r="AY178" i="44"/>
  <c r="U178" i="44"/>
  <c r="AH178" i="44"/>
  <c r="Y178" i="45"/>
  <c r="M216" i="53"/>
  <c r="Z217" i="53"/>
  <c r="BH217" i="58"/>
  <c r="BH216" i="58" s="1"/>
  <c r="AU216" i="58"/>
  <c r="AU216" i="44"/>
  <c r="BH217" i="44"/>
  <c r="BH216" i="44" s="1"/>
  <c r="AD216" i="45"/>
  <c r="AQ217" i="45"/>
  <c r="AQ216" i="45" s="1"/>
  <c r="AD216" i="44"/>
  <c r="AQ217" i="44"/>
  <c r="AQ216" i="44" s="1"/>
  <c r="AU216" i="56"/>
  <c r="BH217" i="56"/>
  <c r="BH216" i="56" s="1"/>
  <c r="Z217" i="32"/>
  <c r="M216" i="32"/>
  <c r="Z217" i="56"/>
  <c r="M216" i="56"/>
  <c r="AQ217" i="58"/>
  <c r="AQ216" i="58" s="1"/>
  <c r="AD216" i="58"/>
  <c r="M178" i="32"/>
  <c r="AL173" i="56"/>
  <c r="AP173" i="44"/>
  <c r="AP183" i="53"/>
  <c r="AH183" i="53"/>
  <c r="BC183" i="56"/>
  <c r="AU178" i="58"/>
  <c r="Q173" i="58"/>
  <c r="AU173" i="53"/>
  <c r="Q173" i="53"/>
  <c r="Y173" i="32"/>
  <c r="BC183" i="45"/>
  <c r="AY183" i="44"/>
  <c r="AL177" i="56"/>
  <c r="AY177" i="56"/>
  <c r="M177" i="56"/>
  <c r="AH177" i="44"/>
  <c r="U177" i="44"/>
  <c r="BC177" i="44"/>
  <c r="AU177" i="44"/>
  <c r="AD177" i="44"/>
  <c r="BG177" i="45"/>
  <c r="AP177" i="45"/>
  <c r="BC177" i="45"/>
  <c r="AL177" i="45"/>
  <c r="BC177" i="58"/>
  <c r="AH177" i="58"/>
  <c r="AU178" i="56"/>
  <c r="Q178" i="56"/>
  <c r="BC178" i="56"/>
  <c r="AY178" i="56"/>
  <c r="AH178" i="56"/>
  <c r="U178" i="56"/>
  <c r="M178" i="53"/>
  <c r="AU178" i="32"/>
  <c r="AY169" i="53"/>
  <c r="M169" i="53"/>
  <c r="BC169" i="53"/>
  <c r="U169" i="53"/>
  <c r="BG169" i="53"/>
  <c r="AD169" i="53"/>
  <c r="BG169" i="58"/>
  <c r="AP169" i="58"/>
  <c r="M169" i="58"/>
  <c r="Q169" i="58"/>
  <c r="U169" i="58"/>
  <c r="BC169" i="32"/>
  <c r="BG169" i="32"/>
  <c r="AD169" i="32"/>
  <c r="AH169" i="32"/>
  <c r="U169" i="32"/>
  <c r="Y169" i="32"/>
  <c r="J33" i="17"/>
  <c r="BI219" i="32"/>
  <c r="Z218" i="32"/>
  <c r="M173" i="56"/>
  <c r="AY173" i="56"/>
  <c r="Q173" i="57"/>
  <c r="U173" i="57"/>
  <c r="AL173" i="57"/>
  <c r="Q173" i="44"/>
  <c r="AL173" i="44"/>
  <c r="U173" i="44"/>
  <c r="M173" i="45"/>
  <c r="AY173" i="45"/>
  <c r="AL173" i="45"/>
  <c r="AL183" i="53"/>
  <c r="Y183" i="53"/>
  <c r="AY183" i="53"/>
  <c r="U183" i="53"/>
  <c r="Q183" i="53"/>
  <c r="M183" i="57"/>
  <c r="AL183" i="57"/>
  <c r="AY183" i="57"/>
  <c r="Q183" i="58"/>
  <c r="AD183" i="58"/>
  <c r="BG183" i="58"/>
  <c r="AL183" i="58"/>
  <c r="M183" i="58"/>
  <c r="Y183" i="58"/>
  <c r="AP183" i="58"/>
  <c r="U183" i="56"/>
  <c r="AP183" i="56"/>
  <c r="M183" i="56"/>
  <c r="AU183" i="56"/>
  <c r="BI219" i="45"/>
  <c r="Z218" i="45"/>
  <c r="Z218" i="58"/>
  <c r="BI219" i="58"/>
  <c r="Y177" i="53"/>
  <c r="BC177" i="53"/>
  <c r="AL177" i="53"/>
  <c r="M177" i="53"/>
  <c r="AY177" i="53"/>
  <c r="AH177" i="53"/>
  <c r="U177" i="32"/>
  <c r="AY177" i="32"/>
  <c r="Y177" i="32"/>
  <c r="AL177" i="57"/>
  <c r="BG177" i="57"/>
  <c r="U177" i="57"/>
  <c r="AU177" i="57"/>
  <c r="Y178" i="58"/>
  <c r="U178" i="58"/>
  <c r="Q178" i="58"/>
  <c r="Y178" i="57"/>
  <c r="AY178" i="57"/>
  <c r="AP178" i="57"/>
  <c r="AU178" i="44"/>
  <c r="Y178" i="44"/>
  <c r="BC178" i="44"/>
  <c r="AD178" i="44"/>
  <c r="M178" i="44"/>
  <c r="Q178" i="45"/>
  <c r="AP178" i="45"/>
  <c r="M178" i="45"/>
  <c r="BC169" i="57"/>
  <c r="M169" i="57"/>
  <c r="Y169" i="57"/>
  <c r="BG169" i="57"/>
  <c r="Q169" i="57"/>
  <c r="AY169" i="57"/>
  <c r="BC169" i="56"/>
  <c r="AU169" i="56"/>
  <c r="Q169" i="56"/>
  <c r="M169" i="56"/>
  <c r="AY169" i="56"/>
  <c r="AP169" i="56"/>
  <c r="AL169" i="45"/>
  <c r="AD169" i="45"/>
  <c r="BG169" i="45"/>
  <c r="AH169" i="45"/>
  <c r="Q169" i="45"/>
  <c r="AP169" i="45"/>
  <c r="M169" i="44"/>
  <c r="AD169" i="44"/>
  <c r="AP169" i="44"/>
  <c r="Y169" i="44"/>
  <c r="BG169" i="44"/>
  <c r="AH169" i="44"/>
  <c r="Q169" i="44"/>
  <c r="K155" i="17"/>
  <c r="K179" i="17"/>
  <c r="K178" i="17" s="1"/>
  <c r="Y173" i="58"/>
  <c r="M173" i="58"/>
  <c r="AL173" i="58"/>
  <c r="AY173" i="58"/>
  <c r="AH173" i="58"/>
  <c r="U173" i="53"/>
  <c r="AL173" i="53"/>
  <c r="Y173" i="53"/>
  <c r="BG173" i="53"/>
  <c r="AP173" i="53"/>
  <c r="AH173" i="32"/>
  <c r="Q173" i="32"/>
  <c r="AU173" i="32"/>
  <c r="U173" i="32"/>
  <c r="AL173" i="32"/>
  <c r="AU183" i="45"/>
  <c r="Q183" i="45"/>
  <c r="AH183" i="45"/>
  <c r="AH183" i="32"/>
  <c r="AU183" i="32"/>
  <c r="AP183" i="32"/>
  <c r="U183" i="32"/>
  <c r="BC183" i="32"/>
  <c r="M183" i="44"/>
  <c r="Y183" i="44"/>
  <c r="BC183" i="44"/>
  <c r="AL183" i="44"/>
  <c r="Z218" i="44"/>
  <c r="BI219" i="44"/>
  <c r="U177" i="56"/>
  <c r="Q177" i="56"/>
  <c r="AU177" i="56"/>
  <c r="BG177" i="56"/>
  <c r="AP177" i="56"/>
  <c r="BC177" i="56"/>
  <c r="AD177" i="56"/>
  <c r="AY177" i="44"/>
  <c r="M177" i="44"/>
  <c r="AL177" i="44"/>
  <c r="U177" i="45"/>
  <c r="AY177" i="45"/>
  <c r="AH177" i="45"/>
  <c r="M177" i="45"/>
  <c r="AU177" i="45"/>
  <c r="AD177" i="45"/>
  <c r="AD177" i="58"/>
  <c r="M177" i="58"/>
  <c r="AL177" i="58"/>
  <c r="AU177" i="58"/>
  <c r="AP177" i="58"/>
  <c r="Y178" i="56"/>
  <c r="AL178" i="56"/>
  <c r="M178" i="56"/>
  <c r="U178" i="53"/>
  <c r="AD178" i="53"/>
  <c r="AL178" i="53"/>
  <c r="AH178" i="53"/>
  <c r="AH178" i="32"/>
  <c r="AD178" i="32"/>
  <c r="Y178" i="32"/>
  <c r="AH169" i="53"/>
  <c r="AL169" i="53"/>
  <c r="Q169" i="53"/>
  <c r="AP169" i="53"/>
  <c r="AU169" i="53"/>
  <c r="Y169" i="53"/>
  <c r="Y169" i="58"/>
  <c r="AU169" i="58"/>
  <c r="AD169" i="58"/>
  <c r="AY169" i="58"/>
  <c r="AH169" i="58"/>
  <c r="BC169" i="58"/>
  <c r="AL169" i="58"/>
  <c r="AL169" i="32"/>
  <c r="AP169" i="32"/>
  <c r="AU169" i="32"/>
  <c r="AY169" i="32"/>
  <c r="M169" i="32"/>
  <c r="Q169" i="32"/>
  <c r="Q173" i="56"/>
  <c r="AH173" i="56"/>
  <c r="U173" i="56"/>
  <c r="BC173" i="56"/>
  <c r="AH173" i="57"/>
  <c r="AD173" i="57"/>
  <c r="AH173" i="44"/>
  <c r="AD173" i="44"/>
  <c r="AD173" i="45"/>
  <c r="Q173" i="45"/>
  <c r="AH173" i="45"/>
  <c r="Y173" i="45"/>
  <c r="BC173" i="45"/>
  <c r="AD183" i="53"/>
  <c r="AH183" i="57"/>
  <c r="AU183" i="57"/>
  <c r="Q183" i="57"/>
  <c r="AP183" i="57"/>
  <c r="AU183" i="58"/>
  <c r="BC183" i="58"/>
  <c r="AH183" i="58"/>
  <c r="Q183" i="56"/>
  <c r="AY183" i="56"/>
  <c r="AL183" i="56"/>
  <c r="Z218" i="53"/>
  <c r="BI219" i="53"/>
  <c r="BI219" i="56"/>
  <c r="Z218" i="56"/>
  <c r="BG177" i="53"/>
  <c r="AP177" i="53"/>
  <c r="BC177" i="32"/>
  <c r="M177" i="32"/>
  <c r="BG177" i="32"/>
  <c r="AD177" i="32"/>
  <c r="Q177" i="32"/>
  <c r="AD177" i="57"/>
  <c r="AH177" i="57"/>
  <c r="Q177" i="57"/>
  <c r="BC177" i="57"/>
  <c r="M177" i="57"/>
  <c r="AD178" i="58"/>
  <c r="BG178" i="58"/>
  <c r="AD178" i="57"/>
  <c r="M178" i="57"/>
  <c r="BC178" i="57"/>
  <c r="AH178" i="57"/>
  <c r="BG178" i="44"/>
  <c r="AH178" i="45"/>
  <c r="AU178" i="45"/>
  <c r="AY178" i="45"/>
  <c r="U178" i="45"/>
  <c r="BC178" i="45"/>
  <c r="AD178" i="45"/>
  <c r="U169" i="57"/>
  <c r="AL169" i="57"/>
  <c r="AU169" i="57"/>
  <c r="AP169" i="57"/>
  <c r="AD169" i="57"/>
  <c r="AH169" i="57"/>
  <c r="AD169" i="56"/>
  <c r="BG169" i="56"/>
  <c r="AH169" i="56"/>
  <c r="U169" i="56"/>
  <c r="AL169" i="56"/>
  <c r="Y169" i="56"/>
  <c r="M169" i="45"/>
  <c r="BC169" i="45"/>
  <c r="Y169" i="45"/>
  <c r="AU169" i="45"/>
  <c r="U169" i="45"/>
  <c r="AY169" i="45"/>
  <c r="AU169" i="44"/>
  <c r="BC169" i="44"/>
  <c r="U169" i="44"/>
  <c r="AY169" i="44"/>
  <c r="AL169" i="44"/>
  <c r="Z218" i="57"/>
  <c r="BI219" i="57"/>
  <c r="AU173" i="58"/>
  <c r="AD173" i="58"/>
  <c r="BG173" i="58"/>
  <c r="AP173" i="58"/>
  <c r="M173" i="53"/>
  <c r="AD173" i="53"/>
  <c r="AY173" i="53"/>
  <c r="AH173" i="53"/>
  <c r="AD173" i="32"/>
  <c r="AY173" i="32"/>
  <c r="AP173" i="32"/>
  <c r="BG173" i="32"/>
  <c r="U183" i="45"/>
  <c r="AD183" i="45"/>
  <c r="AY183" i="45"/>
  <c r="Y183" i="45"/>
  <c r="BG183" i="32"/>
  <c r="AY183" i="32"/>
  <c r="Q183" i="32"/>
  <c r="AD183" i="32"/>
  <c r="BG183" i="44"/>
  <c r="AP183" i="44"/>
  <c r="U183" i="44"/>
  <c r="BG181" i="58" l="1"/>
  <c r="U181" i="58"/>
  <c r="M181" i="44"/>
  <c r="BI75" i="56"/>
  <c r="BI60" i="56"/>
  <c r="BJ60" i="56" s="1"/>
  <c r="BI62" i="56"/>
  <c r="BJ62" i="56" s="1"/>
  <c r="BI131" i="56"/>
  <c r="BJ131" i="56" s="1"/>
  <c r="H166" i="45"/>
  <c r="H220" i="45"/>
  <c r="AD12" i="32"/>
  <c r="BI121" i="32"/>
  <c r="BJ121" i="32" s="1"/>
  <c r="Y12" i="32"/>
  <c r="Z13" i="32"/>
  <c r="AQ14" i="32"/>
  <c r="U12" i="32"/>
  <c r="AH12" i="32"/>
  <c r="BI131" i="32"/>
  <c r="BJ131" i="32" s="1"/>
  <c r="BI120" i="32"/>
  <c r="BJ120" i="32" s="1"/>
  <c r="AA170" i="32"/>
  <c r="BI139" i="32"/>
  <c r="K229" i="24"/>
  <c r="I228" i="45"/>
  <c r="I230" i="45" s="1"/>
  <c r="AP73" i="58"/>
  <c r="BI101" i="45"/>
  <c r="BJ101" i="45" s="1"/>
  <c r="BI103" i="53"/>
  <c r="BJ103" i="53" s="1"/>
  <c r="J170" i="57"/>
  <c r="BI137" i="45"/>
  <c r="BJ137" i="45" s="1"/>
  <c r="AP181" i="58"/>
  <c r="BI141" i="57"/>
  <c r="BJ141" i="57" s="1"/>
  <c r="U181" i="45"/>
  <c r="Q181" i="57"/>
  <c r="BI96" i="56"/>
  <c r="BJ96" i="56" s="1"/>
  <c r="BI152" i="56"/>
  <c r="BI82" i="57"/>
  <c r="BJ82" i="57" s="1"/>
  <c r="BI134" i="57"/>
  <c r="BJ134" i="57" s="1"/>
  <c r="BI23" i="57"/>
  <c r="BI158" i="58"/>
  <c r="BJ158" i="58" s="1"/>
  <c r="Q181" i="44"/>
  <c r="BI101" i="58"/>
  <c r="BJ101" i="58" s="1"/>
  <c r="BI87" i="45"/>
  <c r="BI128" i="58"/>
  <c r="BJ128" i="58" s="1"/>
  <c r="AY181" i="45"/>
  <c r="BI116" i="57"/>
  <c r="BJ116" i="57" s="1"/>
  <c r="BI34" i="53"/>
  <c r="BJ34" i="53" s="1"/>
  <c r="G33" i="63"/>
  <c r="BH129" i="53"/>
  <c r="BI126" i="58"/>
  <c r="BJ126" i="58" s="1"/>
  <c r="BI152" i="32"/>
  <c r="BI161" i="56"/>
  <c r="BI143" i="56"/>
  <c r="BJ143" i="56" s="1"/>
  <c r="L233" i="24"/>
  <c r="O170" i="32"/>
  <c r="AP181" i="53"/>
  <c r="AQ111" i="44"/>
  <c r="BI100" i="56"/>
  <c r="BJ100" i="56" s="1"/>
  <c r="BI94" i="45"/>
  <c r="BJ94" i="45" s="1"/>
  <c r="BI97" i="32"/>
  <c r="BJ97" i="32" s="1"/>
  <c r="BI207" i="56"/>
  <c r="BJ207" i="56" s="1"/>
  <c r="BI122" i="57"/>
  <c r="BJ122" i="57" s="1"/>
  <c r="BI164" i="56"/>
  <c r="BJ164" i="56" s="1"/>
  <c r="BI79" i="32"/>
  <c r="BJ79" i="32" s="1"/>
  <c r="J229" i="24"/>
  <c r="D6" i="73" s="1"/>
  <c r="AL181" i="44"/>
  <c r="AQ181" i="44" s="1"/>
  <c r="AP181" i="44"/>
  <c r="AD181" i="58"/>
  <c r="Y181" i="58"/>
  <c r="AY181" i="44"/>
  <c r="E8" i="73"/>
  <c r="H20" i="63"/>
  <c r="H15" i="63"/>
  <c r="H22" i="63"/>
  <c r="H11" i="63"/>
  <c r="H30" i="63" s="1"/>
  <c r="H13" i="63"/>
  <c r="H16" i="63"/>
  <c r="H28" i="63"/>
  <c r="H25" i="63"/>
  <c r="H14" i="63"/>
  <c r="H18" i="63"/>
  <c r="H27" i="63"/>
  <c r="H17" i="63"/>
  <c r="H26" i="63"/>
  <c r="H12" i="63"/>
  <c r="H21" i="63"/>
  <c r="H19" i="63"/>
  <c r="H23" i="63"/>
  <c r="H24" i="63"/>
  <c r="J148" i="17"/>
  <c r="D24" i="66"/>
  <c r="I11" i="24"/>
  <c r="Q12" i="24"/>
  <c r="R12" i="24" s="1"/>
  <c r="R1257" i="20"/>
  <c r="S1257" i="20" s="1"/>
  <c r="BI75" i="57"/>
  <c r="BJ75" i="57" s="1"/>
  <c r="BI88" i="57"/>
  <c r="BJ88" i="57" s="1"/>
  <c r="M73" i="58"/>
  <c r="BI23" i="56"/>
  <c r="BI164" i="53"/>
  <c r="BJ164" i="53" s="1"/>
  <c r="BI78" i="57"/>
  <c r="BJ78" i="57" s="1"/>
  <c r="BI83" i="57"/>
  <c r="BJ83" i="57" s="1"/>
  <c r="BI101" i="56"/>
  <c r="BJ101" i="56" s="1"/>
  <c r="BI103" i="58"/>
  <c r="BJ103" i="58" s="1"/>
  <c r="BI60" i="75"/>
  <c r="BJ60" i="75" s="1"/>
  <c r="BI78" i="44"/>
  <c r="BJ78" i="44" s="1"/>
  <c r="Q181" i="45"/>
  <c r="BH129" i="56"/>
  <c r="BI90" i="53"/>
  <c r="BJ90" i="53" s="1"/>
  <c r="BC181" i="44"/>
  <c r="BI125" i="56"/>
  <c r="BJ125" i="56" s="1"/>
  <c r="BI32" i="57"/>
  <c r="BJ32" i="57" s="1"/>
  <c r="F13" i="63"/>
  <c r="F22" i="63"/>
  <c r="F15" i="63"/>
  <c r="Z129" i="45"/>
  <c r="BI96" i="58"/>
  <c r="BJ96" i="58" s="1"/>
  <c r="BI141" i="32"/>
  <c r="BJ141" i="32" s="1"/>
  <c r="Z111" i="53"/>
  <c r="BI103" i="57"/>
  <c r="BJ103" i="57" s="1"/>
  <c r="BI81" i="45"/>
  <c r="BI152" i="57"/>
  <c r="BI31" i="32"/>
  <c r="BJ31" i="32" s="1"/>
  <c r="BH92" i="45"/>
  <c r="BI158" i="44"/>
  <c r="BJ158" i="44" s="1"/>
  <c r="BI170" i="75"/>
  <c r="BJ170" i="75" s="1"/>
  <c r="BI101" i="53"/>
  <c r="BJ101" i="53" s="1"/>
  <c r="BI91" i="56"/>
  <c r="BJ91" i="56" s="1"/>
  <c r="BH111" i="56"/>
  <c r="BI141" i="75"/>
  <c r="BJ141" i="75" s="1"/>
  <c r="BI137" i="53"/>
  <c r="BJ137" i="53" s="1"/>
  <c r="BC73" i="57"/>
  <c r="AQ123" i="45"/>
  <c r="BI19" i="58"/>
  <c r="BJ19" i="58" s="1"/>
  <c r="BI114" i="57"/>
  <c r="BJ114" i="57" s="1"/>
  <c r="BI164" i="44"/>
  <c r="BJ164" i="44" s="1"/>
  <c r="BI144" i="75"/>
  <c r="BJ144" i="75" s="1"/>
  <c r="BI81" i="58"/>
  <c r="BI144" i="56"/>
  <c r="BI100" i="57"/>
  <c r="BJ100" i="57" s="1"/>
  <c r="BI50" i="75"/>
  <c r="BJ50" i="75" s="1"/>
  <c r="AQ136" i="53"/>
  <c r="AQ98" i="56"/>
  <c r="AD73" i="32"/>
  <c r="AQ123" i="56"/>
  <c r="BI116" i="56"/>
  <c r="BJ116" i="56" s="1"/>
  <c r="F19" i="63"/>
  <c r="F16" i="63"/>
  <c r="F26" i="63"/>
  <c r="D8" i="73"/>
  <c r="F25" i="63"/>
  <c r="F18" i="63"/>
  <c r="BI124" i="45"/>
  <c r="BJ124" i="45" s="1"/>
  <c r="BH86" i="44"/>
  <c r="BI89" i="32"/>
  <c r="BJ89" i="32" s="1"/>
  <c r="AY337" i="75"/>
  <c r="BG337" i="75"/>
  <c r="BH111" i="58"/>
  <c r="BI124" i="57"/>
  <c r="BJ124" i="57" s="1"/>
  <c r="BI141" i="45"/>
  <c r="BJ141" i="45" s="1"/>
  <c r="BI152" i="45"/>
  <c r="BI26" i="57"/>
  <c r="BJ26" i="57" s="1"/>
  <c r="BI132" i="44"/>
  <c r="BJ132" i="44" s="1"/>
  <c r="BI112" i="53"/>
  <c r="BI158" i="75"/>
  <c r="BJ158" i="75" s="1"/>
  <c r="BI163" i="44"/>
  <c r="BJ163" i="44" s="1"/>
  <c r="AY181" i="58"/>
  <c r="BI103" i="56"/>
  <c r="BJ103" i="56" s="1"/>
  <c r="BI101" i="57"/>
  <c r="BJ101" i="57" s="1"/>
  <c r="BI112" i="32"/>
  <c r="BI88" i="56"/>
  <c r="BJ88" i="56" s="1"/>
  <c r="BG181" i="44"/>
  <c r="BC181" i="58"/>
  <c r="U181" i="44"/>
  <c r="Z98" i="53"/>
  <c r="AQ74" i="57"/>
  <c r="AQ160" i="53"/>
  <c r="BH86" i="56"/>
  <c r="BI268" i="75"/>
  <c r="BI134" i="32"/>
  <c r="BJ134" i="32" s="1"/>
  <c r="BI152" i="44"/>
  <c r="BJ152" i="44" s="1"/>
  <c r="BI120" i="53"/>
  <c r="BJ120" i="53" s="1"/>
  <c r="AH337" i="75"/>
  <c r="AS171" i="58"/>
  <c r="Q104" i="44"/>
  <c r="BH98" i="57"/>
  <c r="BH98" i="53"/>
  <c r="AQ74" i="45"/>
  <c r="F28" i="63"/>
  <c r="F23" i="63"/>
  <c r="F17" i="63"/>
  <c r="F21" i="63"/>
  <c r="F12" i="63"/>
  <c r="Z74" i="57"/>
  <c r="BI91" i="58"/>
  <c r="BJ91" i="58" s="1"/>
  <c r="BI114" i="53"/>
  <c r="BJ114" i="53" s="1"/>
  <c r="BI158" i="57"/>
  <c r="BJ158" i="57" s="1"/>
  <c r="M181" i="58"/>
  <c r="BH92" i="56"/>
  <c r="Z111" i="58"/>
  <c r="BI87" i="56"/>
  <c r="BJ87" i="56" s="1"/>
  <c r="BI91" i="44"/>
  <c r="BJ91" i="44" s="1"/>
  <c r="BI122" i="53"/>
  <c r="BJ122" i="53" s="1"/>
  <c r="BI132" i="57"/>
  <c r="BJ132" i="57" s="1"/>
  <c r="BI130" i="32"/>
  <c r="BJ130" i="32" s="1"/>
  <c r="BI125" i="45"/>
  <c r="BJ125" i="45" s="1"/>
  <c r="Q181" i="58"/>
  <c r="BI127" i="45"/>
  <c r="BJ127" i="45" s="1"/>
  <c r="X171" i="58"/>
  <c r="BH160" i="57"/>
  <c r="Z98" i="32"/>
  <c r="F27" i="63"/>
  <c r="F14" i="63"/>
  <c r="F11" i="63"/>
  <c r="F30" i="63" s="1"/>
  <c r="F24" i="63"/>
  <c r="AP197" i="53"/>
  <c r="BI130" i="56"/>
  <c r="AQ160" i="44"/>
  <c r="BI79" i="53"/>
  <c r="BJ79" i="53" s="1"/>
  <c r="BI207" i="44"/>
  <c r="BJ207" i="44" s="1"/>
  <c r="BI19" i="32"/>
  <c r="BJ19" i="32" s="1"/>
  <c r="BI31" i="45"/>
  <c r="BJ31" i="45" s="1"/>
  <c r="BI118" i="44"/>
  <c r="BJ118" i="44" s="1"/>
  <c r="BI93" i="44"/>
  <c r="BI103" i="44"/>
  <c r="BJ103" i="44" s="1"/>
  <c r="BH92" i="58"/>
  <c r="U181" i="53"/>
  <c r="BI23" i="44"/>
  <c r="BJ23" i="44" s="1"/>
  <c r="M181" i="45"/>
  <c r="AD181" i="53"/>
  <c r="Z123" i="53"/>
  <c r="BI21" i="53"/>
  <c r="BJ21" i="53" s="1"/>
  <c r="BI70" i="75"/>
  <c r="BJ70" i="75" s="1"/>
  <c r="BI161" i="45"/>
  <c r="BJ161" i="45" s="1"/>
  <c r="AQ129" i="56"/>
  <c r="BI152" i="75"/>
  <c r="BJ152" i="75" s="1"/>
  <c r="AQ160" i="56"/>
  <c r="BI125" i="57"/>
  <c r="BJ125" i="57" s="1"/>
  <c r="AD181" i="57"/>
  <c r="BI133" i="45"/>
  <c r="BJ133" i="45" s="1"/>
  <c r="BI83" i="56"/>
  <c r="BJ83" i="56" s="1"/>
  <c r="BC73" i="53"/>
  <c r="BI149" i="32"/>
  <c r="BJ149" i="32" s="1"/>
  <c r="BI96" i="32"/>
  <c r="BJ96" i="32" s="1"/>
  <c r="AQ117" i="45"/>
  <c r="BI164" i="57"/>
  <c r="BJ164" i="57" s="1"/>
  <c r="BI89" i="58"/>
  <c r="BJ89" i="58" s="1"/>
  <c r="BI112" i="57"/>
  <c r="BI77" i="56"/>
  <c r="BJ77" i="56" s="1"/>
  <c r="BI115" i="53"/>
  <c r="BJ115" i="53" s="1"/>
  <c r="BH18" i="53"/>
  <c r="BI120" i="45"/>
  <c r="BJ120" i="45" s="1"/>
  <c r="BI128" i="57"/>
  <c r="BJ128" i="57" s="1"/>
  <c r="BI151" i="56"/>
  <c r="BJ151" i="56" s="1"/>
  <c r="BI84" i="44"/>
  <c r="BJ84" i="44" s="1"/>
  <c r="Q73" i="57"/>
  <c r="Q337" i="75"/>
  <c r="BI113" i="58"/>
  <c r="BJ113" i="58" s="1"/>
  <c r="BI153" i="57"/>
  <c r="BJ153" i="57" s="1"/>
  <c r="BI95" i="44"/>
  <c r="BJ95" i="44" s="1"/>
  <c r="BH123" i="57"/>
  <c r="BI81" i="56"/>
  <c r="BI96" i="57"/>
  <c r="BJ96" i="57" s="1"/>
  <c r="BI299" i="75"/>
  <c r="BJ299" i="75" s="1"/>
  <c r="BI162" i="57"/>
  <c r="BJ162" i="57" s="1"/>
  <c r="BI97" i="44"/>
  <c r="BJ97" i="44" s="1"/>
  <c r="BI161" i="58"/>
  <c r="BJ161" i="58" s="1"/>
  <c r="BI96" i="45"/>
  <c r="BJ96" i="45" s="1"/>
  <c r="AU181" i="58"/>
  <c r="Z98" i="57"/>
  <c r="AQ98" i="58"/>
  <c r="BI33" i="58"/>
  <c r="BJ33" i="58" s="1"/>
  <c r="Z80" i="58"/>
  <c r="Z86" i="57"/>
  <c r="AQ86" i="57"/>
  <c r="Z111" i="56"/>
  <c r="BI118" i="53"/>
  <c r="BJ118" i="53" s="1"/>
  <c r="BI89" i="57"/>
  <c r="BJ89" i="57" s="1"/>
  <c r="BH111" i="45"/>
  <c r="BI156" i="44"/>
  <c r="BJ156" i="44" s="1"/>
  <c r="BI158" i="32"/>
  <c r="BJ158" i="32" s="1"/>
  <c r="BG181" i="45"/>
  <c r="AU181" i="53"/>
  <c r="BI106" i="57"/>
  <c r="BJ106" i="57" s="1"/>
  <c r="BI97" i="53"/>
  <c r="BJ97" i="53" s="1"/>
  <c r="BI23" i="53"/>
  <c r="BI87" i="32"/>
  <c r="BJ87" i="32" s="1"/>
  <c r="BI75" i="53"/>
  <c r="BJ75" i="53" s="1"/>
  <c r="BI116" i="44"/>
  <c r="BJ116" i="44" s="1"/>
  <c r="BI119" i="45"/>
  <c r="BJ119" i="45" s="1"/>
  <c r="AU337" i="75"/>
  <c r="BC337" i="75"/>
  <c r="AH73" i="53"/>
  <c r="AQ160" i="57"/>
  <c r="BI211" i="44"/>
  <c r="BI201" i="53"/>
  <c r="BI200" i="53" s="1"/>
  <c r="BJ200" i="53" s="1"/>
  <c r="AD104" i="44"/>
  <c r="AP104" i="56"/>
  <c r="AH104" i="45"/>
  <c r="AQ129" i="53"/>
  <c r="BI113" i="44"/>
  <c r="BJ113" i="44" s="1"/>
  <c r="BI97" i="45"/>
  <c r="BJ97" i="45" s="1"/>
  <c r="BI132" i="58"/>
  <c r="BJ132" i="58" s="1"/>
  <c r="AH181" i="53"/>
  <c r="BI85" i="32"/>
  <c r="BJ85" i="32" s="1"/>
  <c r="BI100" i="32"/>
  <c r="BJ100" i="32" s="1"/>
  <c r="BI33" i="57"/>
  <c r="BJ33" i="57" s="1"/>
  <c r="BI118" i="57"/>
  <c r="BI82" i="44"/>
  <c r="BJ82" i="44" s="1"/>
  <c r="BI211" i="56"/>
  <c r="BJ211" i="56" s="1"/>
  <c r="BI151" i="75"/>
  <c r="BJ151" i="75" s="1"/>
  <c r="BI113" i="53"/>
  <c r="BJ113" i="53" s="1"/>
  <c r="BI164" i="32"/>
  <c r="BJ164" i="32" s="1"/>
  <c r="BI133" i="53"/>
  <c r="BJ133" i="53" s="1"/>
  <c r="BI207" i="45"/>
  <c r="BJ207" i="45" s="1"/>
  <c r="BH111" i="57"/>
  <c r="BI300" i="75"/>
  <c r="BJ300" i="75" s="1"/>
  <c r="AL73" i="57"/>
  <c r="BH117" i="58"/>
  <c r="BI153" i="58"/>
  <c r="BJ153" i="58" s="1"/>
  <c r="BI101" i="75"/>
  <c r="BJ101" i="75" s="1"/>
  <c r="AL181" i="58"/>
  <c r="BH111" i="32"/>
  <c r="BI19" i="56"/>
  <c r="BJ19" i="56" s="1"/>
  <c r="BI138" i="57"/>
  <c r="BJ138" i="57" s="1"/>
  <c r="AP337" i="75"/>
  <c r="U337" i="75"/>
  <c r="BI211" i="58"/>
  <c r="BJ211" i="58" s="1"/>
  <c r="AP104" i="53"/>
  <c r="AQ160" i="58"/>
  <c r="Z98" i="56"/>
  <c r="AQ98" i="44"/>
  <c r="AQ98" i="32"/>
  <c r="BH117" i="32"/>
  <c r="U73" i="58"/>
  <c r="Z74" i="44"/>
  <c r="Z86" i="32"/>
  <c r="AQ18" i="56"/>
  <c r="Y73" i="58"/>
  <c r="BI100" i="44"/>
  <c r="BJ100" i="44" s="1"/>
  <c r="BI90" i="58"/>
  <c r="BJ90" i="58" s="1"/>
  <c r="BI115" i="56"/>
  <c r="BJ115" i="56" s="1"/>
  <c r="BI79" i="44"/>
  <c r="BJ79" i="44" s="1"/>
  <c r="BI34" i="32"/>
  <c r="BJ34" i="32" s="1"/>
  <c r="BI96" i="53"/>
  <c r="BJ96" i="53" s="1"/>
  <c r="BI182" i="75"/>
  <c r="BJ182" i="75" s="1"/>
  <c r="BI78" i="53"/>
  <c r="BJ78" i="53" s="1"/>
  <c r="BI63" i="58"/>
  <c r="BJ63" i="58" s="1"/>
  <c r="BI134" i="45"/>
  <c r="BJ134" i="45" s="1"/>
  <c r="AD337" i="75"/>
  <c r="BI114" i="32"/>
  <c r="BJ114" i="32" s="1"/>
  <c r="AQ111" i="53"/>
  <c r="BI120" i="58"/>
  <c r="BJ120" i="58" s="1"/>
  <c r="Z210" i="56"/>
  <c r="AY104" i="44"/>
  <c r="BH148" i="56"/>
  <c r="Y104" i="58"/>
  <c r="AQ80" i="57"/>
  <c r="AQ30" i="45"/>
  <c r="BI143" i="58"/>
  <c r="BJ143" i="58" s="1"/>
  <c r="BI125" i="58"/>
  <c r="BJ125" i="58" s="1"/>
  <c r="BI127" i="32"/>
  <c r="BJ127" i="32" s="1"/>
  <c r="BI59" i="56"/>
  <c r="BJ59" i="56" s="1"/>
  <c r="BC181" i="45"/>
  <c r="BI22" i="58"/>
  <c r="BJ22" i="58" s="1"/>
  <c r="BG181" i="53"/>
  <c r="AL181" i="57"/>
  <c r="BI21" i="56"/>
  <c r="BJ21" i="56" s="1"/>
  <c r="AH73" i="57"/>
  <c r="BI100" i="53"/>
  <c r="BJ100" i="53" s="1"/>
  <c r="BI56" i="32"/>
  <c r="BJ56" i="32" s="1"/>
  <c r="BI127" i="53"/>
  <c r="BJ127" i="53" s="1"/>
  <c r="BI122" i="58"/>
  <c r="BJ122" i="58" s="1"/>
  <c r="AQ92" i="58"/>
  <c r="AH181" i="57"/>
  <c r="BI271" i="75"/>
  <c r="BJ271" i="75" s="1"/>
  <c r="BI127" i="58"/>
  <c r="BJ127" i="58" s="1"/>
  <c r="BI125" i="32"/>
  <c r="BJ125" i="32" s="1"/>
  <c r="BI64" i="32"/>
  <c r="BJ64" i="32" s="1"/>
  <c r="BI84" i="53"/>
  <c r="BJ84" i="53" s="1"/>
  <c r="BI93" i="53"/>
  <c r="BJ93" i="53" s="1"/>
  <c r="BI52" i="45"/>
  <c r="BJ52" i="45" s="1"/>
  <c r="AQ92" i="32"/>
  <c r="BI72" i="45"/>
  <c r="BJ72" i="45" s="1"/>
  <c r="BH160" i="44"/>
  <c r="BI22" i="53"/>
  <c r="BJ22" i="53" s="1"/>
  <c r="BI127" i="56"/>
  <c r="BJ127" i="56" s="1"/>
  <c r="BI152" i="53"/>
  <c r="BJ152" i="53" s="1"/>
  <c r="BI62" i="75"/>
  <c r="BJ62" i="75" s="1"/>
  <c r="BI124" i="44"/>
  <c r="BJ124" i="44" s="1"/>
  <c r="AP73" i="57"/>
  <c r="AP181" i="45"/>
  <c r="AD181" i="45"/>
  <c r="M73" i="32"/>
  <c r="AH181" i="45"/>
  <c r="BH123" i="45"/>
  <c r="U104" i="53"/>
  <c r="BC104" i="56"/>
  <c r="U104" i="56"/>
  <c r="Y104" i="45"/>
  <c r="BH160" i="58"/>
  <c r="BH98" i="32"/>
  <c r="Z80" i="32"/>
  <c r="AQ123" i="57"/>
  <c r="BH123" i="44"/>
  <c r="BI34" i="45"/>
  <c r="BJ34" i="45" s="1"/>
  <c r="M337" i="75"/>
  <c r="Z123" i="45"/>
  <c r="AY104" i="53"/>
  <c r="AP73" i="32"/>
  <c r="BI163" i="58"/>
  <c r="BJ163" i="58" s="1"/>
  <c r="BI150" i="45"/>
  <c r="BJ150" i="45" s="1"/>
  <c r="AH73" i="56"/>
  <c r="U73" i="32"/>
  <c r="AL337" i="75"/>
  <c r="Y337" i="75"/>
  <c r="BH111" i="44"/>
  <c r="BH67" i="45"/>
  <c r="BG104" i="45"/>
  <c r="AQ98" i="57"/>
  <c r="Z98" i="58"/>
  <c r="BC104" i="45"/>
  <c r="BH74" i="45"/>
  <c r="BH117" i="56"/>
  <c r="Z117" i="53"/>
  <c r="BI97" i="58"/>
  <c r="BJ97" i="58" s="1"/>
  <c r="AQ80" i="53"/>
  <c r="AY73" i="57"/>
  <c r="BI54" i="32"/>
  <c r="BJ54" i="32" s="1"/>
  <c r="BI122" i="56"/>
  <c r="BJ122" i="56" s="1"/>
  <c r="BH176" i="44"/>
  <c r="BI59" i="32"/>
  <c r="BJ59" i="32" s="1"/>
  <c r="Z123" i="44"/>
  <c r="Z123" i="32"/>
  <c r="AU104" i="45"/>
  <c r="BC104" i="53"/>
  <c r="Q104" i="45"/>
  <c r="AQ117" i="58"/>
  <c r="BG104" i="56"/>
  <c r="AQ176" i="57"/>
  <c r="AY73" i="56"/>
  <c r="AQ86" i="58"/>
  <c r="AQ86" i="44"/>
  <c r="BI109" i="53"/>
  <c r="BJ109" i="53" s="1"/>
  <c r="BI58" i="56"/>
  <c r="BJ58" i="56" s="1"/>
  <c r="AQ117" i="44"/>
  <c r="Q73" i="32"/>
  <c r="M181" i="57"/>
  <c r="BI294" i="75"/>
  <c r="BI79" i="56"/>
  <c r="BJ79" i="56" s="1"/>
  <c r="BI156" i="57"/>
  <c r="BJ156" i="57" s="1"/>
  <c r="BI100" i="58"/>
  <c r="BJ100" i="58" s="1"/>
  <c r="BI119" i="75"/>
  <c r="BJ119" i="75" s="1"/>
  <c r="BI54" i="53"/>
  <c r="BJ54" i="53" s="1"/>
  <c r="BH86" i="58"/>
  <c r="BI196" i="75"/>
  <c r="BJ196" i="75" s="1"/>
  <c r="BI190" i="75"/>
  <c r="BJ190" i="75" s="1"/>
  <c r="BI163" i="32"/>
  <c r="BJ163" i="32" s="1"/>
  <c r="AU104" i="32"/>
  <c r="AQ98" i="75"/>
  <c r="Q104" i="56"/>
  <c r="AL104" i="45"/>
  <c r="BH129" i="45"/>
  <c r="AQ74" i="44"/>
  <c r="BH117" i="53"/>
  <c r="AQ123" i="58"/>
  <c r="AQ111" i="32"/>
  <c r="Z117" i="57"/>
  <c r="BI22" i="32"/>
  <c r="BJ22" i="32" s="1"/>
  <c r="AQ92" i="57"/>
  <c r="AQ80" i="32"/>
  <c r="BH123" i="56"/>
  <c r="BI153" i="45"/>
  <c r="BJ153" i="45" s="1"/>
  <c r="BI109" i="44"/>
  <c r="BJ109" i="44" s="1"/>
  <c r="BI81" i="53"/>
  <c r="BJ81" i="53" s="1"/>
  <c r="Q73" i="45"/>
  <c r="BI112" i="58"/>
  <c r="BJ112" i="58" s="1"/>
  <c r="BI89" i="45"/>
  <c r="BJ89" i="45" s="1"/>
  <c r="BH111" i="53"/>
  <c r="BI116" i="53"/>
  <c r="BJ116" i="53" s="1"/>
  <c r="AQ117" i="32"/>
  <c r="BI132" i="32"/>
  <c r="BJ132" i="32" s="1"/>
  <c r="BI91" i="53"/>
  <c r="BJ91" i="53" s="1"/>
  <c r="BH18" i="32"/>
  <c r="BI127" i="44"/>
  <c r="BJ127" i="44" s="1"/>
  <c r="BI82" i="45"/>
  <c r="BJ82" i="45" s="1"/>
  <c r="BI153" i="53"/>
  <c r="BJ153" i="53" s="1"/>
  <c r="BH129" i="57"/>
  <c r="BI232" i="75"/>
  <c r="BJ232" i="75" s="1"/>
  <c r="BI33" i="32"/>
  <c r="BJ33" i="32" s="1"/>
  <c r="BI58" i="58"/>
  <c r="BJ58" i="58" s="1"/>
  <c r="BC181" i="57"/>
  <c r="BI89" i="56"/>
  <c r="BJ89" i="56" s="1"/>
  <c r="U181" i="57"/>
  <c r="AL181" i="45"/>
  <c r="BI93" i="57"/>
  <c r="BJ93" i="57" s="1"/>
  <c r="Z92" i="44"/>
  <c r="BI119" i="44"/>
  <c r="BJ119" i="44" s="1"/>
  <c r="BI121" i="57"/>
  <c r="BJ121" i="57" s="1"/>
  <c r="BI134" i="58"/>
  <c r="BJ134" i="58" s="1"/>
  <c r="BI259" i="75"/>
  <c r="BJ259" i="75" s="1"/>
  <c r="M73" i="44"/>
  <c r="BI255" i="75"/>
  <c r="BJ255" i="75" s="1"/>
  <c r="BI100" i="45"/>
  <c r="BJ100" i="45" s="1"/>
  <c r="Y181" i="53"/>
  <c r="BG73" i="45"/>
  <c r="AP181" i="57"/>
  <c r="AY181" i="53"/>
  <c r="BI93" i="32"/>
  <c r="BJ93" i="32" s="1"/>
  <c r="Z117" i="45"/>
  <c r="BI137" i="58"/>
  <c r="BJ137" i="58" s="1"/>
  <c r="BI17" i="56"/>
  <c r="BJ17" i="56" s="1"/>
  <c r="BI272" i="75"/>
  <c r="BJ272" i="75" s="1"/>
  <c r="BI59" i="53"/>
  <c r="BJ59" i="53" s="1"/>
  <c r="BI20" i="75"/>
  <c r="BJ20" i="75" s="1"/>
  <c r="BI83" i="44"/>
  <c r="BJ83" i="44" s="1"/>
  <c r="BI188" i="75"/>
  <c r="BJ188" i="75" s="1"/>
  <c r="BI274" i="75"/>
  <c r="BJ274" i="75" s="1"/>
  <c r="BI139" i="56"/>
  <c r="BJ139" i="56" s="1"/>
  <c r="BI277" i="75"/>
  <c r="BJ277" i="75" s="1"/>
  <c r="BI50" i="53"/>
  <c r="BJ50" i="53" s="1"/>
  <c r="BH148" i="75"/>
  <c r="Y73" i="57"/>
  <c r="BH86" i="45"/>
  <c r="BI122" i="32"/>
  <c r="BJ122" i="32" s="1"/>
  <c r="Z129" i="53"/>
  <c r="AQ111" i="57"/>
  <c r="BG73" i="58"/>
  <c r="AQ111" i="45"/>
  <c r="BI89" i="44"/>
  <c r="BJ89" i="44" s="1"/>
  <c r="BI87" i="44"/>
  <c r="BJ87" i="44" s="1"/>
  <c r="BI287" i="75"/>
  <c r="BJ287" i="75" s="1"/>
  <c r="U104" i="44"/>
  <c r="AQ92" i="45"/>
  <c r="BH129" i="32"/>
  <c r="BI151" i="57"/>
  <c r="BJ151" i="57" s="1"/>
  <c r="Z30" i="45"/>
  <c r="BI209" i="75"/>
  <c r="BJ209" i="75" s="1"/>
  <c r="AP73" i="56"/>
  <c r="BI131" i="57"/>
  <c r="BJ131" i="57" s="1"/>
  <c r="BI313" i="75"/>
  <c r="BJ313" i="75" s="1"/>
  <c r="BI66" i="56"/>
  <c r="BJ66" i="56" s="1"/>
  <c r="BI128" i="44"/>
  <c r="BJ128" i="44" s="1"/>
  <c r="BI34" i="44"/>
  <c r="BJ34" i="44" s="1"/>
  <c r="BI211" i="53"/>
  <c r="BH18" i="58"/>
  <c r="BI88" i="58"/>
  <c r="BJ88" i="58" s="1"/>
  <c r="BI270" i="75"/>
  <c r="BJ270" i="75" s="1"/>
  <c r="AQ117" i="57"/>
  <c r="Z86" i="58"/>
  <c r="AG171" i="58"/>
  <c r="AV171" i="58"/>
  <c r="BH98" i="44"/>
  <c r="AU73" i="44"/>
  <c r="BI90" i="75"/>
  <c r="BJ90" i="75" s="1"/>
  <c r="Z92" i="57"/>
  <c r="BI159" i="58"/>
  <c r="BJ159" i="58" s="1"/>
  <c r="BH92" i="57"/>
  <c r="Z176" i="44"/>
  <c r="BI121" i="45"/>
  <c r="BJ121" i="45" s="1"/>
  <c r="BI106" i="45"/>
  <c r="BJ106" i="45" s="1"/>
  <c r="BI149" i="56"/>
  <c r="BJ149" i="56" s="1"/>
  <c r="AU181" i="57"/>
  <c r="Y181" i="57"/>
  <c r="BI116" i="58"/>
  <c r="BJ116" i="58" s="1"/>
  <c r="AW171" i="58"/>
  <c r="W171" i="58"/>
  <c r="AF171" i="58"/>
  <c r="AU104" i="53"/>
  <c r="AJ10" i="53"/>
  <c r="Z148" i="56"/>
  <c r="BI16" i="44"/>
  <c r="BJ16" i="44" s="1"/>
  <c r="AU73" i="57"/>
  <c r="Z129" i="58"/>
  <c r="BI66" i="32"/>
  <c r="BJ66" i="32" s="1"/>
  <c r="BI178" i="75"/>
  <c r="BJ178" i="75" s="1"/>
  <c r="Z92" i="58"/>
  <c r="AA171" i="58"/>
  <c r="AI171" i="58"/>
  <c r="Q104" i="32"/>
  <c r="AQ86" i="53"/>
  <c r="BI20" i="57"/>
  <c r="BJ20" i="57" s="1"/>
  <c r="BH123" i="58"/>
  <c r="BH267" i="75"/>
  <c r="BI181" i="75"/>
  <c r="BI144" i="32"/>
  <c r="BH86" i="53"/>
  <c r="Z160" i="45"/>
  <c r="BI64" i="57"/>
  <c r="BJ64" i="57" s="1"/>
  <c r="AP73" i="53"/>
  <c r="AU73" i="56"/>
  <c r="BI134" i="56"/>
  <c r="BJ134" i="56" s="1"/>
  <c r="BI164" i="75"/>
  <c r="BJ164" i="75" s="1"/>
  <c r="BI103" i="45"/>
  <c r="BJ103" i="45" s="1"/>
  <c r="Q181" i="53"/>
  <c r="BI118" i="45"/>
  <c r="BJ118" i="45" s="1"/>
  <c r="BH61" i="56"/>
  <c r="BB170" i="32"/>
  <c r="AB326" i="75"/>
  <c r="AH104" i="56"/>
  <c r="AY73" i="44"/>
  <c r="BI60" i="32"/>
  <c r="BJ60" i="32" s="1"/>
  <c r="AQ86" i="56"/>
  <c r="BC73" i="32"/>
  <c r="BI89" i="75"/>
  <c r="BJ89" i="75" s="1"/>
  <c r="BI245" i="75"/>
  <c r="BJ245" i="75" s="1"/>
  <c r="BI319" i="75"/>
  <c r="BJ319" i="75" s="1"/>
  <c r="BI82" i="75"/>
  <c r="BJ82" i="75" s="1"/>
  <c r="BI81" i="44"/>
  <c r="BJ81" i="44" s="1"/>
  <c r="BH18" i="45"/>
  <c r="BH111" i="75"/>
  <c r="BC73" i="56"/>
  <c r="AD73" i="44"/>
  <c r="AL181" i="53"/>
  <c r="BC181" i="53"/>
  <c r="AU73" i="32"/>
  <c r="AU181" i="45"/>
  <c r="BG181" i="57"/>
  <c r="M181" i="53"/>
  <c r="BH117" i="57"/>
  <c r="BI290" i="75"/>
  <c r="BJ290" i="75" s="1"/>
  <c r="AQ123" i="44"/>
  <c r="BI87" i="53"/>
  <c r="Z210" i="53"/>
  <c r="S171" i="44"/>
  <c r="AZ170" i="32"/>
  <c r="AV170" i="32"/>
  <c r="AO170" i="53"/>
  <c r="U104" i="57"/>
  <c r="BC104" i="44"/>
  <c r="AZ170" i="57"/>
  <c r="AP104" i="44"/>
  <c r="Q197" i="58"/>
  <c r="AY104" i="45"/>
  <c r="BI20" i="58"/>
  <c r="BJ20" i="58" s="1"/>
  <c r="BH98" i="58"/>
  <c r="BH74" i="56"/>
  <c r="BH80" i="44"/>
  <c r="Z74" i="53"/>
  <c r="BI106" i="53"/>
  <c r="BJ106" i="53" s="1"/>
  <c r="Z160" i="56"/>
  <c r="AQ80" i="44"/>
  <c r="Z123" i="58"/>
  <c r="BH55" i="56"/>
  <c r="BH86" i="32"/>
  <c r="BI131" i="58"/>
  <c r="BJ131" i="58" s="1"/>
  <c r="AD73" i="56"/>
  <c r="Z18" i="53"/>
  <c r="U73" i="56"/>
  <c r="BI165" i="75"/>
  <c r="BJ165" i="75" s="1"/>
  <c r="BI165" i="56"/>
  <c r="BJ165" i="56" s="1"/>
  <c r="BH123" i="32"/>
  <c r="BI91" i="45"/>
  <c r="BJ91" i="45" s="1"/>
  <c r="M104" i="56"/>
  <c r="BD170" i="32"/>
  <c r="R170" i="56"/>
  <c r="BH148" i="53"/>
  <c r="BH55" i="75"/>
  <c r="AQ86" i="32"/>
  <c r="BI130" i="58"/>
  <c r="BJ130" i="58" s="1"/>
  <c r="BI120" i="44"/>
  <c r="BJ120" i="44" s="1"/>
  <c r="BI63" i="75"/>
  <c r="BJ63" i="75" s="1"/>
  <c r="BI109" i="32"/>
  <c r="BJ109" i="32" s="1"/>
  <c r="BI113" i="56"/>
  <c r="BJ113" i="56" s="1"/>
  <c r="BI115" i="75"/>
  <c r="BJ115" i="75" s="1"/>
  <c r="BI276" i="75"/>
  <c r="BJ276" i="75" s="1"/>
  <c r="BI22" i="45"/>
  <c r="BJ22" i="45" s="1"/>
  <c r="BI158" i="45"/>
  <c r="BJ158" i="45" s="1"/>
  <c r="BI165" i="45"/>
  <c r="BJ165" i="45" s="1"/>
  <c r="Z92" i="56"/>
  <c r="BH92" i="44"/>
  <c r="BH92" i="32"/>
  <c r="AQ123" i="32"/>
  <c r="AE170" i="32"/>
  <c r="N170" i="32"/>
  <c r="T170" i="32"/>
  <c r="AH104" i="57"/>
  <c r="Y104" i="53"/>
  <c r="BA170" i="53"/>
  <c r="BC104" i="57"/>
  <c r="Y73" i="56"/>
  <c r="BI109" i="45"/>
  <c r="BJ109" i="45" s="1"/>
  <c r="Z267" i="75"/>
  <c r="BI57" i="44"/>
  <c r="BJ57" i="44" s="1"/>
  <c r="AH73" i="32"/>
  <c r="BI77" i="53"/>
  <c r="BJ77" i="53" s="1"/>
  <c r="BI20" i="44"/>
  <c r="BJ20" i="44" s="1"/>
  <c r="BI94" i="56"/>
  <c r="BJ94" i="56" s="1"/>
  <c r="Z18" i="57"/>
  <c r="AH73" i="45"/>
  <c r="BI59" i="75"/>
  <c r="BJ59" i="75" s="1"/>
  <c r="BI130" i="75"/>
  <c r="BJ130" i="75" s="1"/>
  <c r="BI115" i="45"/>
  <c r="BJ115" i="45" s="1"/>
  <c r="BI68" i="56"/>
  <c r="BJ68" i="56" s="1"/>
  <c r="BI165" i="44"/>
  <c r="BJ165" i="44" s="1"/>
  <c r="AY181" i="57"/>
  <c r="BH117" i="45"/>
  <c r="AX170" i="32"/>
  <c r="AR170" i="32"/>
  <c r="J170" i="32"/>
  <c r="AF170" i="32"/>
  <c r="P170" i="32"/>
  <c r="AO170" i="32"/>
  <c r="BA170" i="32"/>
  <c r="K170" i="32"/>
  <c r="BF170" i="32"/>
  <c r="J170" i="56"/>
  <c r="BH98" i="75"/>
  <c r="AQ148" i="56"/>
  <c r="AP104" i="45"/>
  <c r="AY73" i="58"/>
  <c r="AY73" i="32"/>
  <c r="BI127" i="57"/>
  <c r="BJ127" i="57" s="1"/>
  <c r="BI20" i="45"/>
  <c r="BJ20" i="45" s="1"/>
  <c r="BH80" i="53"/>
  <c r="BI207" i="57"/>
  <c r="BJ207" i="57" s="1"/>
  <c r="BH86" i="57"/>
  <c r="BI94" i="44"/>
  <c r="BJ94" i="44" s="1"/>
  <c r="BD171" i="56"/>
  <c r="BI201" i="32"/>
  <c r="BJ201" i="32" s="1"/>
  <c r="AQ273" i="75"/>
  <c r="AN170" i="32"/>
  <c r="AK170" i="32"/>
  <c r="R170" i="32"/>
  <c r="AW170" i="32"/>
  <c r="S170" i="32"/>
  <c r="AC170" i="32"/>
  <c r="AM170" i="32"/>
  <c r="AG170" i="32"/>
  <c r="AS170" i="32"/>
  <c r="AY104" i="32"/>
  <c r="BI114" i="58"/>
  <c r="BJ114" i="58" s="1"/>
  <c r="BI96" i="44"/>
  <c r="BJ96" i="44" s="1"/>
  <c r="BC73" i="58"/>
  <c r="AQ18" i="45"/>
  <c r="AP73" i="44"/>
  <c r="Z92" i="53"/>
  <c r="BI52" i="58"/>
  <c r="BJ52" i="58" s="1"/>
  <c r="BI63" i="56"/>
  <c r="BJ63" i="56" s="1"/>
  <c r="BI149" i="53"/>
  <c r="BJ149" i="53" s="1"/>
  <c r="Y73" i="44"/>
  <c r="BH168" i="75"/>
  <c r="AQ61" i="56"/>
  <c r="AT170" i="32"/>
  <c r="AB170" i="32"/>
  <c r="W170" i="32"/>
  <c r="AI170" i="32"/>
  <c r="AJ170" i="32"/>
  <c r="L170" i="32"/>
  <c r="BE170" i="32"/>
  <c r="V170" i="32"/>
  <c r="AY104" i="57"/>
  <c r="Y104" i="44"/>
  <c r="AQ98" i="45"/>
  <c r="BG104" i="58"/>
  <c r="BI238" i="75"/>
  <c r="BJ238" i="75" s="1"/>
  <c r="Q73" i="53"/>
  <c r="BI109" i="58"/>
  <c r="BJ109" i="58" s="1"/>
  <c r="AU73" i="53"/>
  <c r="BI201" i="56"/>
  <c r="BJ201" i="56" s="1"/>
  <c r="Y104" i="57"/>
  <c r="AS170" i="53"/>
  <c r="AW170" i="53"/>
  <c r="AU104" i="57"/>
  <c r="K326" i="75"/>
  <c r="M104" i="32"/>
  <c r="Q73" i="44"/>
  <c r="AP104" i="32"/>
  <c r="AL73" i="58"/>
  <c r="AQ117" i="56"/>
  <c r="M104" i="45"/>
  <c r="BG73" i="44"/>
  <c r="Z123" i="75"/>
  <c r="AQ176" i="58"/>
  <c r="BI159" i="53"/>
  <c r="BJ159" i="53" s="1"/>
  <c r="BI88" i="53"/>
  <c r="BJ88" i="53" s="1"/>
  <c r="BI103" i="75"/>
  <c r="BJ103" i="75" s="1"/>
  <c r="M73" i="57"/>
  <c r="Z160" i="32"/>
  <c r="BI68" i="44"/>
  <c r="BJ68" i="44" s="1"/>
  <c r="AQ80" i="56"/>
  <c r="BI85" i="58"/>
  <c r="BJ85" i="58" s="1"/>
  <c r="Z111" i="45"/>
  <c r="AY73" i="53"/>
  <c r="BI20" i="56"/>
  <c r="BJ20" i="56" s="1"/>
  <c r="BI130" i="57"/>
  <c r="BJ130" i="57" s="1"/>
  <c r="BI62" i="45"/>
  <c r="BJ62" i="45" s="1"/>
  <c r="BG73" i="53"/>
  <c r="BH18" i="56"/>
  <c r="BI126" i="56"/>
  <c r="BJ126" i="56" s="1"/>
  <c r="Z80" i="44"/>
  <c r="AL104" i="57"/>
  <c r="M104" i="44"/>
  <c r="AD104" i="56"/>
  <c r="Z148" i="58"/>
  <c r="BC73" i="44"/>
  <c r="AQ30" i="58"/>
  <c r="AD353" i="75"/>
  <c r="AU73" i="45"/>
  <c r="BI70" i="45"/>
  <c r="BJ70" i="45" s="1"/>
  <c r="BI76" i="75"/>
  <c r="BJ76" i="75" s="1"/>
  <c r="BI68" i="58"/>
  <c r="BJ68" i="58" s="1"/>
  <c r="BI52" i="44"/>
  <c r="BJ52" i="44" s="1"/>
  <c r="U73" i="44"/>
  <c r="Q73" i="58"/>
  <c r="BI78" i="56"/>
  <c r="BJ78" i="56" s="1"/>
  <c r="AQ111" i="58"/>
  <c r="AI171" i="56"/>
  <c r="V170" i="53"/>
  <c r="AM170" i="53"/>
  <c r="AG170" i="53"/>
  <c r="AK171" i="56"/>
  <c r="BH273" i="75"/>
  <c r="AA170" i="53"/>
  <c r="BB170" i="53"/>
  <c r="Y104" i="56"/>
  <c r="M104" i="53"/>
  <c r="AU104" i="44"/>
  <c r="AB10" i="53"/>
  <c r="BH80" i="32"/>
  <c r="BH18" i="75"/>
  <c r="AY73" i="45"/>
  <c r="BI114" i="75"/>
  <c r="BJ114" i="75" s="1"/>
  <c r="Z55" i="32"/>
  <c r="AQ160" i="45"/>
  <c r="BI138" i="44"/>
  <c r="BJ138" i="44" s="1"/>
  <c r="Z86" i="44"/>
  <c r="Z160" i="44"/>
  <c r="I172" i="24"/>
  <c r="Q172" i="24" s="1"/>
  <c r="R172" i="24" s="1"/>
  <c r="R35" i="17"/>
  <c r="S35" i="17" s="1"/>
  <c r="BD171" i="58"/>
  <c r="AM171" i="58"/>
  <c r="AN171" i="58"/>
  <c r="AP104" i="57"/>
  <c r="Q104" i="58"/>
  <c r="AS170" i="56"/>
  <c r="AV170" i="56"/>
  <c r="AZ170" i="58"/>
  <c r="AD73" i="57"/>
  <c r="AQ160" i="75"/>
  <c r="AH197" i="53"/>
  <c r="AQ92" i="44"/>
  <c r="BI126" i="32"/>
  <c r="BJ126" i="32" s="1"/>
  <c r="BH80" i="57"/>
  <c r="BI32" i="45"/>
  <c r="BJ32" i="45" s="1"/>
  <c r="AQ176" i="32"/>
  <c r="Q73" i="56"/>
  <c r="BI90" i="32"/>
  <c r="BJ90" i="32" s="1"/>
  <c r="AQ30" i="32"/>
  <c r="BI116" i="75"/>
  <c r="BJ116" i="75" s="1"/>
  <c r="AD73" i="53"/>
  <c r="BI77" i="58"/>
  <c r="BJ77" i="58" s="1"/>
  <c r="BI144" i="57"/>
  <c r="BJ144" i="57" s="1"/>
  <c r="BI68" i="57"/>
  <c r="BJ68" i="57" s="1"/>
  <c r="Z18" i="58"/>
  <c r="BI94" i="53"/>
  <c r="BJ94" i="53" s="1"/>
  <c r="BI172" i="75"/>
  <c r="BJ172" i="75" s="1"/>
  <c r="BI21" i="57"/>
  <c r="BJ21" i="57" s="1"/>
  <c r="AQ18" i="58"/>
  <c r="BG73" i="32"/>
  <c r="AU73" i="58"/>
  <c r="BI72" i="44"/>
  <c r="BJ72" i="44" s="1"/>
  <c r="BC73" i="45"/>
  <c r="BI66" i="44"/>
  <c r="BJ66" i="44" s="1"/>
  <c r="AL73" i="53"/>
  <c r="BI19" i="57"/>
  <c r="BJ19" i="57" s="1"/>
  <c r="Z123" i="57"/>
  <c r="BI153" i="75"/>
  <c r="BJ153" i="75" s="1"/>
  <c r="BI164" i="45"/>
  <c r="BJ164" i="45" s="1"/>
  <c r="BI56" i="58"/>
  <c r="BJ56" i="58" s="1"/>
  <c r="AH73" i="44"/>
  <c r="BI237" i="75"/>
  <c r="BG73" i="57"/>
  <c r="Z18" i="45"/>
  <c r="BI243" i="75"/>
  <c r="BJ243" i="75" s="1"/>
  <c r="Z111" i="32"/>
  <c r="BI112" i="75"/>
  <c r="BH18" i="57"/>
  <c r="BI115" i="57"/>
  <c r="BJ115" i="57" s="1"/>
  <c r="BA171" i="58"/>
  <c r="AK171" i="58"/>
  <c r="L171" i="58"/>
  <c r="J171" i="58"/>
  <c r="AX171" i="58"/>
  <c r="BE171" i="58"/>
  <c r="BI356" i="75"/>
  <c r="BJ356" i="75" s="1"/>
  <c r="BI161" i="32"/>
  <c r="Z123" i="56"/>
  <c r="Z18" i="56"/>
  <c r="AO171" i="58"/>
  <c r="P171" i="58"/>
  <c r="S171" i="58"/>
  <c r="N171" i="58"/>
  <c r="BB171" i="58"/>
  <c r="AB171" i="58"/>
  <c r="AZ171" i="58"/>
  <c r="AE171" i="58"/>
  <c r="AH171" i="58" s="1"/>
  <c r="K171" i="58"/>
  <c r="Q197" i="45"/>
  <c r="BI90" i="57"/>
  <c r="BJ90" i="57" s="1"/>
  <c r="P11" i="24"/>
  <c r="AZ170" i="56"/>
  <c r="BD170" i="56"/>
  <c r="AD104" i="58"/>
  <c r="BC104" i="32"/>
  <c r="BI94" i="57"/>
  <c r="BJ94" i="57" s="1"/>
  <c r="Z160" i="58"/>
  <c r="BI22" i="56"/>
  <c r="BJ22" i="56" s="1"/>
  <c r="AL104" i="32"/>
  <c r="AL104" i="44"/>
  <c r="AQ74" i="56"/>
  <c r="AL73" i="44"/>
  <c r="BI84" i="57"/>
  <c r="BJ84" i="57" s="1"/>
  <c r="AQ55" i="75"/>
  <c r="BH160" i="56"/>
  <c r="BI113" i="45"/>
  <c r="BJ113" i="45" s="1"/>
  <c r="BI82" i="56"/>
  <c r="BJ82" i="56" s="1"/>
  <c r="BI52" i="53"/>
  <c r="BJ52" i="53" s="1"/>
  <c r="BH254" i="75"/>
  <c r="BI26" i="32"/>
  <c r="BJ26" i="32" s="1"/>
  <c r="AQ80" i="58"/>
  <c r="AQ129" i="32"/>
  <c r="AQ18" i="32"/>
  <c r="BI64" i="44"/>
  <c r="BJ64" i="44" s="1"/>
  <c r="BI60" i="58"/>
  <c r="BJ60" i="58" s="1"/>
  <c r="AL73" i="32"/>
  <c r="AQ332" i="75"/>
  <c r="AQ176" i="44"/>
  <c r="AR171" i="58"/>
  <c r="R171" i="58"/>
  <c r="BF171" i="58"/>
  <c r="AJ171" i="58"/>
  <c r="V171" i="58"/>
  <c r="AC171" i="58"/>
  <c r="O171" i="58"/>
  <c r="AT171" i="58"/>
  <c r="AT168" i="58" s="1"/>
  <c r="AT167" i="58" s="1"/>
  <c r="AD104" i="45"/>
  <c r="BE170" i="56"/>
  <c r="AE170" i="56"/>
  <c r="BG104" i="53"/>
  <c r="Z117" i="32"/>
  <c r="Y73" i="45"/>
  <c r="BI288" i="75"/>
  <c r="BJ288" i="75" s="1"/>
  <c r="BH80" i="58"/>
  <c r="BI58" i="45"/>
  <c r="BJ58" i="45" s="1"/>
  <c r="BI54" i="75"/>
  <c r="BJ54" i="75" s="1"/>
  <c r="BI143" i="75"/>
  <c r="BJ143" i="75" s="1"/>
  <c r="BI63" i="53"/>
  <c r="BJ63" i="53" s="1"/>
  <c r="BI113" i="32"/>
  <c r="BJ113" i="32" s="1"/>
  <c r="BI66" i="57"/>
  <c r="BJ66" i="57" s="1"/>
  <c r="Y73" i="53"/>
  <c r="BI169" i="75"/>
  <c r="BJ169" i="75" s="1"/>
  <c r="BI51" i="32"/>
  <c r="BJ51" i="32" s="1"/>
  <c r="BI185" i="75"/>
  <c r="BJ185" i="75" s="1"/>
  <c r="BI62" i="32"/>
  <c r="BJ62" i="32" s="1"/>
  <c r="BI144" i="44"/>
  <c r="BJ144" i="44" s="1"/>
  <c r="BH30" i="45"/>
  <c r="J171" i="56"/>
  <c r="AO171" i="56"/>
  <c r="AS170" i="57"/>
  <c r="BE170" i="57"/>
  <c r="X170" i="57"/>
  <c r="AC10" i="58"/>
  <c r="AH104" i="58"/>
  <c r="BI115" i="32"/>
  <c r="BJ115" i="32" s="1"/>
  <c r="AY260" i="75"/>
  <c r="BH176" i="57"/>
  <c r="BI32" i="58"/>
  <c r="BJ32" i="58" s="1"/>
  <c r="BI78" i="32"/>
  <c r="BJ78" i="32" s="1"/>
  <c r="AQ86" i="45"/>
  <c r="BI246" i="75"/>
  <c r="BJ246" i="75" s="1"/>
  <c r="BI109" i="57"/>
  <c r="BJ109" i="57" s="1"/>
  <c r="AD73" i="58"/>
  <c r="BI97" i="57"/>
  <c r="BJ97" i="57" s="1"/>
  <c r="BA171" i="56"/>
  <c r="S171" i="56"/>
  <c r="BI201" i="58"/>
  <c r="BI200" i="58" s="1"/>
  <c r="BJ200" i="58" s="1"/>
  <c r="BI213" i="53"/>
  <c r="BI22" i="57"/>
  <c r="BJ22" i="57" s="1"/>
  <c r="R170" i="57"/>
  <c r="AV170" i="57"/>
  <c r="BG104" i="32"/>
  <c r="BH30" i="32"/>
  <c r="AQ74" i="32"/>
  <c r="Z175" i="57"/>
  <c r="BI66" i="58"/>
  <c r="BJ66" i="58" s="1"/>
  <c r="BI202" i="75"/>
  <c r="BJ202" i="75" s="1"/>
  <c r="Z86" i="45"/>
  <c r="BI68" i="53"/>
  <c r="BJ68" i="53" s="1"/>
  <c r="Z111" i="57"/>
  <c r="AG171" i="56"/>
  <c r="AM170" i="57"/>
  <c r="BB170" i="57"/>
  <c r="BH136" i="45"/>
  <c r="BB10" i="58"/>
  <c r="U73" i="45"/>
  <c r="AQ129" i="57"/>
  <c r="Z55" i="53"/>
  <c r="BI256" i="75"/>
  <c r="BJ256" i="75" s="1"/>
  <c r="BH61" i="45"/>
  <c r="AK170" i="57"/>
  <c r="V170" i="57"/>
  <c r="K170" i="57"/>
  <c r="AF170" i="57"/>
  <c r="AA170" i="57"/>
  <c r="BA170" i="57"/>
  <c r="P170" i="57"/>
  <c r="AI170" i="57"/>
  <c r="AW170" i="57"/>
  <c r="U104" i="32"/>
  <c r="BI15" i="75"/>
  <c r="BJ15" i="75" s="1"/>
  <c r="BH160" i="45"/>
  <c r="BH332" i="75"/>
  <c r="BI59" i="58"/>
  <c r="BJ59" i="58" s="1"/>
  <c r="BI21" i="58"/>
  <c r="BJ21" i="58" s="1"/>
  <c r="BI156" i="32"/>
  <c r="BJ156" i="32" s="1"/>
  <c r="BI63" i="45"/>
  <c r="BJ63" i="45" s="1"/>
  <c r="BI72" i="56"/>
  <c r="BJ72" i="56" s="1"/>
  <c r="AQ175" i="57"/>
  <c r="BI58" i="53"/>
  <c r="BJ58" i="53" s="1"/>
  <c r="BI295" i="75"/>
  <c r="BJ295" i="75" s="1"/>
  <c r="BI50" i="56"/>
  <c r="BJ50" i="56" s="1"/>
  <c r="BI171" i="75"/>
  <c r="BJ171" i="75" s="1"/>
  <c r="BI132" i="75"/>
  <c r="BJ132" i="75" s="1"/>
  <c r="Z117" i="44"/>
  <c r="BH61" i="32"/>
  <c r="AD104" i="32"/>
  <c r="O170" i="57"/>
  <c r="BF170" i="57"/>
  <c r="L170" i="57"/>
  <c r="AG170" i="57"/>
  <c r="AB170" i="57"/>
  <c r="W170" i="57"/>
  <c r="T170" i="57"/>
  <c r="AJ170" i="57"/>
  <c r="AO170" i="57"/>
  <c r="AL197" i="32"/>
  <c r="BI21" i="45"/>
  <c r="BJ21" i="45" s="1"/>
  <c r="Q260" i="75"/>
  <c r="AU135" i="32"/>
  <c r="AQ111" i="75"/>
  <c r="BI88" i="44"/>
  <c r="BJ88" i="44" s="1"/>
  <c r="BI149" i="44"/>
  <c r="BJ149" i="44" s="1"/>
  <c r="BI156" i="75"/>
  <c r="BI126" i="57"/>
  <c r="BJ126" i="57" s="1"/>
  <c r="BI63" i="32"/>
  <c r="BJ63" i="32" s="1"/>
  <c r="Z176" i="57"/>
  <c r="AQ92" i="53"/>
  <c r="BI23" i="32"/>
  <c r="BJ23" i="32" s="1"/>
  <c r="AT170" i="57"/>
  <c r="N170" i="57"/>
  <c r="Q170" i="57" s="1"/>
  <c r="AR170" i="57"/>
  <c r="AN170" i="57"/>
  <c r="BD170" i="57"/>
  <c r="AE170" i="57"/>
  <c r="AX170" i="57"/>
  <c r="AC170" i="57"/>
  <c r="BH98" i="45"/>
  <c r="AJ10" i="44"/>
  <c r="Z148" i="75"/>
  <c r="U104" i="45"/>
  <c r="BI35" i="58"/>
  <c r="BJ35" i="58" s="1"/>
  <c r="AF10" i="44"/>
  <c r="BH80" i="45"/>
  <c r="Z298" i="75"/>
  <c r="AH73" i="58"/>
  <c r="BI193" i="75"/>
  <c r="BJ193" i="75" s="1"/>
  <c r="BI197" i="75"/>
  <c r="BJ197" i="75" s="1"/>
  <c r="BI54" i="56"/>
  <c r="BJ54" i="56" s="1"/>
  <c r="BI219" i="75"/>
  <c r="BJ219" i="75" s="1"/>
  <c r="BH175" i="57"/>
  <c r="BI251" i="75"/>
  <c r="BJ251" i="75" s="1"/>
  <c r="BI69" i="56"/>
  <c r="BJ69" i="56" s="1"/>
  <c r="BI121" i="53"/>
  <c r="BJ121" i="53" s="1"/>
  <c r="Z18" i="32"/>
  <c r="BI59" i="44"/>
  <c r="BJ59" i="44" s="1"/>
  <c r="BI139" i="75"/>
  <c r="BJ139" i="75" s="1"/>
  <c r="BH18" i="44"/>
  <c r="BI53" i="58"/>
  <c r="BJ53" i="58" s="1"/>
  <c r="BI54" i="44"/>
  <c r="BJ54" i="44" s="1"/>
  <c r="AQ267" i="75"/>
  <c r="U73" i="57"/>
  <c r="U73" i="53"/>
  <c r="BI127" i="75"/>
  <c r="BJ127" i="75" s="1"/>
  <c r="BI21" i="75"/>
  <c r="BJ21" i="75" s="1"/>
  <c r="BI22" i="75"/>
  <c r="BJ22" i="75" s="1"/>
  <c r="M73" i="45"/>
  <c r="BI102" i="45"/>
  <c r="BJ102" i="45" s="1"/>
  <c r="BI51" i="57"/>
  <c r="BJ51" i="57" s="1"/>
  <c r="BI87" i="75"/>
  <c r="BJ87" i="75" s="1"/>
  <c r="BI58" i="44"/>
  <c r="BJ58" i="44" s="1"/>
  <c r="M73" i="53"/>
  <c r="BI249" i="75"/>
  <c r="BJ249" i="75" s="1"/>
  <c r="BI150" i="44"/>
  <c r="BJ150" i="44" s="1"/>
  <c r="Z86" i="53"/>
  <c r="BI201" i="57"/>
  <c r="BI200" i="57" s="1"/>
  <c r="BJ200" i="57" s="1"/>
  <c r="AQ117" i="53"/>
  <c r="M73" i="56"/>
  <c r="BI318" i="75"/>
  <c r="BJ318" i="75" s="1"/>
  <c r="AL73" i="56"/>
  <c r="BI120" i="57"/>
  <c r="BJ120" i="57" s="1"/>
  <c r="V170" i="58"/>
  <c r="V168" i="58" s="1"/>
  <c r="V167" i="58" s="1"/>
  <c r="V220" i="58" s="1"/>
  <c r="L170" i="58"/>
  <c r="BI159" i="44"/>
  <c r="BJ159" i="44" s="1"/>
  <c r="BI16" i="57"/>
  <c r="BJ16" i="57" s="1"/>
  <c r="AF170" i="58"/>
  <c r="AF168" i="58" s="1"/>
  <c r="AF167" i="58" s="1"/>
  <c r="AN170" i="58"/>
  <c r="AD104" i="57"/>
  <c r="BB10" i="53"/>
  <c r="BA10" i="53"/>
  <c r="BI269" i="75"/>
  <c r="BJ269" i="75" s="1"/>
  <c r="Z148" i="44"/>
  <c r="BH30" i="58"/>
  <c r="BI369" i="75"/>
  <c r="BI368" i="75" s="1"/>
  <c r="BJ368" i="75" s="1"/>
  <c r="AC170" i="58"/>
  <c r="AK10" i="44"/>
  <c r="BI19" i="44"/>
  <c r="BJ19" i="44" s="1"/>
  <c r="AH104" i="53"/>
  <c r="AD135" i="45"/>
  <c r="AQ148" i="58"/>
  <c r="AQ49" i="58"/>
  <c r="Z136" i="44"/>
  <c r="U260" i="75"/>
  <c r="BI137" i="75"/>
  <c r="BJ137" i="75" s="1"/>
  <c r="BI162" i="56"/>
  <c r="BJ162" i="56" s="1"/>
  <c r="BI56" i="56"/>
  <c r="BJ56" i="56" s="1"/>
  <c r="BI85" i="75"/>
  <c r="BJ85" i="75" s="1"/>
  <c r="BI143" i="44"/>
  <c r="BJ143" i="44" s="1"/>
  <c r="Z18" i="75"/>
  <c r="BI23" i="58"/>
  <c r="AP73" i="45"/>
  <c r="BI91" i="75"/>
  <c r="BJ91" i="75" s="1"/>
  <c r="BI72" i="53"/>
  <c r="BJ72" i="53" s="1"/>
  <c r="BI59" i="57"/>
  <c r="BJ59" i="57" s="1"/>
  <c r="Z332" i="75"/>
  <c r="AQ18" i="44"/>
  <c r="BI201" i="45"/>
  <c r="BI200" i="45" s="1"/>
  <c r="BJ200" i="45" s="1"/>
  <c r="AQ148" i="44"/>
  <c r="BI161" i="44"/>
  <c r="BI63" i="57"/>
  <c r="BJ63" i="57" s="1"/>
  <c r="BI144" i="45"/>
  <c r="BJ144" i="45" s="1"/>
  <c r="BI68" i="75"/>
  <c r="BJ68" i="75" s="1"/>
  <c r="BI128" i="75"/>
  <c r="BJ128" i="75" s="1"/>
  <c r="BI106" i="44"/>
  <c r="BJ106" i="44" s="1"/>
  <c r="BI53" i="53"/>
  <c r="BJ53" i="53" s="1"/>
  <c r="Z111" i="75"/>
  <c r="BI263" i="75"/>
  <c r="BJ263" i="75" s="1"/>
  <c r="BI162" i="53"/>
  <c r="BJ162" i="53" s="1"/>
  <c r="R10" i="57"/>
  <c r="AQ30" i="57"/>
  <c r="BH160" i="75"/>
  <c r="AS10" i="56"/>
  <c r="BH55" i="44"/>
  <c r="AX10" i="53"/>
  <c r="AQ123" i="75"/>
  <c r="BI35" i="75"/>
  <c r="BJ35" i="75" s="1"/>
  <c r="BG73" i="56"/>
  <c r="BH285" i="75"/>
  <c r="Z80" i="45"/>
  <c r="BI70" i="56"/>
  <c r="BJ70" i="56" s="1"/>
  <c r="BI21" i="32"/>
  <c r="BJ21" i="32" s="1"/>
  <c r="AQ55" i="58"/>
  <c r="AQ61" i="53"/>
  <c r="M104" i="58"/>
  <c r="M104" i="57"/>
  <c r="AU104" i="58"/>
  <c r="AG10" i="75"/>
  <c r="AL197" i="58"/>
  <c r="BI314" i="75"/>
  <c r="BJ314" i="75" s="1"/>
  <c r="Z80" i="75"/>
  <c r="Z80" i="56"/>
  <c r="AQ55" i="56"/>
  <c r="AQ180" i="75"/>
  <c r="AQ86" i="75"/>
  <c r="BI109" i="56"/>
  <c r="BJ109" i="56" s="1"/>
  <c r="BI163" i="75"/>
  <c r="BJ163" i="75" s="1"/>
  <c r="BI66" i="53"/>
  <c r="BJ66" i="53" s="1"/>
  <c r="Z212" i="57"/>
  <c r="BI213" i="57"/>
  <c r="BJ213" i="57" s="1"/>
  <c r="Z254" i="75"/>
  <c r="BI258" i="75"/>
  <c r="BJ258" i="75" s="1"/>
  <c r="Z129" i="32"/>
  <c r="BI133" i="32"/>
  <c r="BJ133" i="32" s="1"/>
  <c r="Z92" i="45"/>
  <c r="BI95" i="45"/>
  <c r="BJ95" i="45" s="1"/>
  <c r="BI64" i="56"/>
  <c r="BJ64" i="56" s="1"/>
  <c r="BI64" i="75"/>
  <c r="BJ64" i="75" s="1"/>
  <c r="BI83" i="58"/>
  <c r="BJ83" i="58" s="1"/>
  <c r="AQ18" i="57"/>
  <c r="BI78" i="58"/>
  <c r="BJ78" i="58" s="1"/>
  <c r="BI20" i="53"/>
  <c r="BJ20" i="53" s="1"/>
  <c r="AQ18" i="53"/>
  <c r="BI95" i="75"/>
  <c r="BJ95" i="75" s="1"/>
  <c r="BI57" i="32"/>
  <c r="BJ57" i="32" s="1"/>
  <c r="BI50" i="58"/>
  <c r="BJ50" i="58" s="1"/>
  <c r="Z210" i="32"/>
  <c r="BI211" i="32"/>
  <c r="BI210" i="32" s="1"/>
  <c r="BJ210" i="32" s="1"/>
  <c r="Z55" i="45"/>
  <c r="BE10" i="57"/>
  <c r="I34" i="17"/>
  <c r="J34" i="17" s="1"/>
  <c r="R34" i="17" s="1"/>
  <c r="S34" i="17" s="1"/>
  <c r="G31" i="17"/>
  <c r="AQ61" i="75"/>
  <c r="Q104" i="57"/>
  <c r="BC42" i="56"/>
  <c r="Y11" i="56"/>
  <c r="AY104" i="58"/>
  <c r="AL135" i="53"/>
  <c r="BC104" i="58"/>
  <c r="AP135" i="53"/>
  <c r="AX166" i="75"/>
  <c r="Z98" i="45"/>
  <c r="AH260" i="75"/>
  <c r="BI244" i="75"/>
  <c r="BJ244" i="75" s="1"/>
  <c r="BI15" i="56"/>
  <c r="BJ15" i="56" s="1"/>
  <c r="BI50" i="45"/>
  <c r="BJ50" i="45" s="1"/>
  <c r="BI124" i="58"/>
  <c r="BI123" i="58" s="1"/>
  <c r="BJ123" i="58" s="1"/>
  <c r="BI23" i="75"/>
  <c r="BJ23" i="75" s="1"/>
  <c r="BI64" i="58"/>
  <c r="BJ64" i="58" s="1"/>
  <c r="J10" i="32"/>
  <c r="AU73" i="75"/>
  <c r="U229" i="75"/>
  <c r="X10" i="53"/>
  <c r="BG104" i="44"/>
  <c r="Y135" i="44"/>
  <c r="H169" i="24"/>
  <c r="H168" i="24" s="1"/>
  <c r="AQ298" i="75"/>
  <c r="BH176" i="58"/>
  <c r="BH160" i="53"/>
  <c r="BI72" i="58"/>
  <c r="BJ72" i="58" s="1"/>
  <c r="AL73" i="45"/>
  <c r="BI58" i="57"/>
  <c r="BJ58" i="57" s="1"/>
  <c r="BI286" i="75"/>
  <c r="BJ286" i="75" s="1"/>
  <c r="Z18" i="44"/>
  <c r="BI50" i="44"/>
  <c r="BJ50" i="44" s="1"/>
  <c r="BI70" i="58"/>
  <c r="BJ70" i="58" s="1"/>
  <c r="AL42" i="56"/>
  <c r="AH197" i="57"/>
  <c r="AQ61" i="32"/>
  <c r="BH67" i="56"/>
  <c r="AY11" i="45"/>
  <c r="AQ49" i="53"/>
  <c r="BI16" i="32"/>
  <c r="BJ16" i="32" s="1"/>
  <c r="AS10" i="58"/>
  <c r="BH55" i="57"/>
  <c r="U135" i="32"/>
  <c r="BI57" i="45"/>
  <c r="BJ57" i="45" s="1"/>
  <c r="AL104" i="58"/>
  <c r="BH160" i="32"/>
  <c r="Y73" i="32"/>
  <c r="BH248" i="75"/>
  <c r="BI153" i="44"/>
  <c r="BJ153" i="44" s="1"/>
  <c r="BI95" i="53"/>
  <c r="BJ95" i="53" s="1"/>
  <c r="BI302" i="75"/>
  <c r="BJ302" i="75" s="1"/>
  <c r="H168" i="32"/>
  <c r="H167" i="32" s="1"/>
  <c r="L171" i="32"/>
  <c r="BI85" i="56"/>
  <c r="BJ85" i="56" s="1"/>
  <c r="BH80" i="56"/>
  <c r="BI130" i="53"/>
  <c r="AA171" i="32"/>
  <c r="AA168" i="32" s="1"/>
  <c r="AA167" i="32" s="1"/>
  <c r="L171" i="44"/>
  <c r="Z61" i="53"/>
  <c r="Q11" i="58"/>
  <c r="BI29" i="44"/>
  <c r="BJ29" i="44" s="1"/>
  <c r="BI58" i="75"/>
  <c r="BJ58" i="75" s="1"/>
  <c r="Z55" i="75"/>
  <c r="BI183" i="75"/>
  <c r="BJ183" i="75" s="1"/>
  <c r="BH180" i="75"/>
  <c r="BI122" i="44"/>
  <c r="BJ122" i="44" s="1"/>
  <c r="BH117" i="44"/>
  <c r="Z86" i="56"/>
  <c r="BI90" i="56"/>
  <c r="BJ90" i="56" s="1"/>
  <c r="AN171" i="32"/>
  <c r="AW10" i="56"/>
  <c r="BG135" i="53"/>
  <c r="AV171" i="57"/>
  <c r="K171" i="57"/>
  <c r="AQ160" i="32"/>
  <c r="BI162" i="32"/>
  <c r="BJ162" i="32" s="1"/>
  <c r="T10" i="53"/>
  <c r="BF170" i="44"/>
  <c r="W170" i="44"/>
  <c r="AX170" i="44"/>
  <c r="L170" i="44"/>
  <c r="AC170" i="44"/>
  <c r="AK170" i="44"/>
  <c r="BE170" i="44"/>
  <c r="AT170" i="44"/>
  <c r="BD171" i="44"/>
  <c r="AI171" i="44"/>
  <c r="BH148" i="44"/>
  <c r="AE171" i="44"/>
  <c r="AQ61" i="44"/>
  <c r="AQ67" i="53"/>
  <c r="AB170" i="56"/>
  <c r="AI170" i="56"/>
  <c r="K170" i="56"/>
  <c r="L170" i="56"/>
  <c r="AW170" i="56"/>
  <c r="AR170" i="56"/>
  <c r="AO170" i="56"/>
  <c r="AN170" i="56"/>
  <c r="AA170" i="56"/>
  <c r="W170" i="56"/>
  <c r="BF170" i="56"/>
  <c r="AF170" i="56"/>
  <c r="BB170" i="56"/>
  <c r="AK170" i="56"/>
  <c r="P170" i="56"/>
  <c r="P168" i="56" s="1"/>
  <c r="P167" i="56" s="1"/>
  <c r="T170" i="56"/>
  <c r="O170" i="56"/>
  <c r="AT170" i="56"/>
  <c r="AX170" i="56"/>
  <c r="AG170" i="56"/>
  <c r="AC170" i="56"/>
  <c r="N170" i="56"/>
  <c r="V170" i="56"/>
  <c r="X170" i="56"/>
  <c r="BA170" i="56"/>
  <c r="S170" i="56"/>
  <c r="AJ170" i="56"/>
  <c r="BI363" i="75"/>
  <c r="BJ363" i="75" s="1"/>
  <c r="Z360" i="75"/>
  <c r="Z353" i="75" s="1"/>
  <c r="Y42" i="56"/>
  <c r="AY42" i="53"/>
  <c r="BG104" i="57"/>
  <c r="Q42" i="56"/>
  <c r="U42" i="57"/>
  <c r="Y42" i="57"/>
  <c r="BG42" i="44"/>
  <c r="AH42" i="58"/>
  <c r="L10" i="44"/>
  <c r="BG42" i="32"/>
  <c r="BH74" i="75"/>
  <c r="BE10" i="53"/>
  <c r="U197" i="32"/>
  <c r="AY42" i="44"/>
  <c r="AY135" i="45"/>
  <c r="BI32" i="32"/>
  <c r="BJ32" i="32" s="1"/>
  <c r="BI84" i="45"/>
  <c r="BJ84" i="45" s="1"/>
  <c r="BI70" i="32"/>
  <c r="BJ70" i="32" s="1"/>
  <c r="BI90" i="45"/>
  <c r="BJ90" i="45" s="1"/>
  <c r="BI19" i="45"/>
  <c r="BJ19" i="45" s="1"/>
  <c r="BI79" i="75"/>
  <c r="BJ79" i="75" s="1"/>
  <c r="AQ353" i="75"/>
  <c r="BI264" i="75"/>
  <c r="BJ264" i="75" s="1"/>
  <c r="AQ18" i="75"/>
  <c r="BI50" i="57"/>
  <c r="BJ50" i="57" s="1"/>
  <c r="BH61" i="75"/>
  <c r="BH61" i="44"/>
  <c r="AQ168" i="75"/>
  <c r="U42" i="58"/>
  <c r="M11" i="45"/>
  <c r="Y104" i="32"/>
  <c r="W10" i="45"/>
  <c r="U104" i="75"/>
  <c r="Z160" i="75"/>
  <c r="U42" i="56"/>
  <c r="Z55" i="58"/>
  <c r="BI85" i="53"/>
  <c r="BJ85" i="53" s="1"/>
  <c r="BH129" i="58"/>
  <c r="BI106" i="56"/>
  <c r="BI144" i="53"/>
  <c r="BJ144" i="53" s="1"/>
  <c r="AQ176" i="53"/>
  <c r="BI21" i="44"/>
  <c r="BJ21" i="44" s="1"/>
  <c r="AL42" i="32"/>
  <c r="U42" i="53"/>
  <c r="AL42" i="75"/>
  <c r="BH136" i="32"/>
  <c r="K10" i="56"/>
  <c r="AH167" i="75"/>
  <c r="U135" i="57"/>
  <c r="AN10" i="32"/>
  <c r="Z86" i="75"/>
  <c r="BI57" i="57"/>
  <c r="BJ57" i="57" s="1"/>
  <c r="BI59" i="45"/>
  <c r="BJ59" i="45" s="1"/>
  <c r="BI72" i="57"/>
  <c r="BJ72" i="57" s="1"/>
  <c r="BI320" i="75"/>
  <c r="BJ320" i="75" s="1"/>
  <c r="BH92" i="53"/>
  <c r="BC42" i="44"/>
  <c r="AP42" i="53"/>
  <c r="AD135" i="57"/>
  <c r="AQ49" i="32"/>
  <c r="BC167" i="75"/>
  <c r="Y167" i="75"/>
  <c r="AP42" i="56"/>
  <c r="Z242" i="75"/>
  <c r="AQ148" i="45"/>
  <c r="BI50" i="32"/>
  <c r="BJ50" i="32" s="1"/>
  <c r="BI52" i="75"/>
  <c r="BJ52" i="75" s="1"/>
  <c r="BH176" i="53"/>
  <c r="BH86" i="75"/>
  <c r="Y260" i="75"/>
  <c r="BI88" i="75"/>
  <c r="BJ88" i="75" s="1"/>
  <c r="AG10" i="32"/>
  <c r="AQ74" i="53"/>
  <c r="BI207" i="75"/>
  <c r="BJ207" i="75" s="1"/>
  <c r="Z92" i="75"/>
  <c r="BH148" i="57"/>
  <c r="AP260" i="75"/>
  <c r="BI69" i="53"/>
  <c r="BJ69" i="53" s="1"/>
  <c r="BI57" i="56"/>
  <c r="BJ57" i="56" s="1"/>
  <c r="BI66" i="75"/>
  <c r="BJ66" i="75" s="1"/>
  <c r="T10" i="75"/>
  <c r="AU135" i="44"/>
  <c r="AV10" i="44"/>
  <c r="AY42" i="56"/>
  <c r="AY135" i="53"/>
  <c r="BE10" i="56"/>
  <c r="M179" i="58"/>
  <c r="X10" i="45"/>
  <c r="AC10" i="57"/>
  <c r="AL167" i="75"/>
  <c r="BH49" i="58"/>
  <c r="AO10" i="44"/>
  <c r="AC10" i="32"/>
  <c r="BI220" i="75"/>
  <c r="BJ220" i="75" s="1"/>
  <c r="BH49" i="56"/>
  <c r="BI19" i="75"/>
  <c r="BJ19" i="75" s="1"/>
  <c r="BI53" i="75"/>
  <c r="BJ53" i="75" s="1"/>
  <c r="AQ67" i="57"/>
  <c r="AQ136" i="57"/>
  <c r="U104" i="58"/>
  <c r="AC10" i="53"/>
  <c r="O10" i="44"/>
  <c r="BI157" i="75"/>
  <c r="BJ157" i="75" s="1"/>
  <c r="Q135" i="44"/>
  <c r="AQ285" i="75"/>
  <c r="AJ171" i="53"/>
  <c r="AQ154" i="75"/>
  <c r="Y42" i="58"/>
  <c r="BH49" i="57"/>
  <c r="BC135" i="58"/>
  <c r="K171" i="53"/>
  <c r="BD171" i="53"/>
  <c r="AH104" i="32"/>
  <c r="BI56" i="44"/>
  <c r="BJ56" i="44" s="1"/>
  <c r="AQ55" i="44"/>
  <c r="X10" i="57"/>
  <c r="AP135" i="58"/>
  <c r="AQ30" i="56"/>
  <c r="Q179" i="58"/>
  <c r="Z49" i="32"/>
  <c r="BI159" i="45"/>
  <c r="BJ159" i="45" s="1"/>
  <c r="BC229" i="75"/>
  <c r="BC42" i="45"/>
  <c r="AL104" i="53"/>
  <c r="AG10" i="44"/>
  <c r="O166" i="75"/>
  <c r="AG10" i="45"/>
  <c r="BI32" i="56"/>
  <c r="BJ32" i="56" s="1"/>
  <c r="K10" i="53"/>
  <c r="BH74" i="44"/>
  <c r="BI106" i="75"/>
  <c r="BJ106" i="75" s="1"/>
  <c r="Z49" i="75"/>
  <c r="BI159" i="56"/>
  <c r="BJ159" i="56" s="1"/>
  <c r="BI26" i="44"/>
  <c r="BJ26" i="44" s="1"/>
  <c r="Z74" i="32"/>
  <c r="AD73" i="45"/>
  <c r="BI311" i="75"/>
  <c r="BJ311" i="75" s="1"/>
  <c r="U73" i="75"/>
  <c r="U167" i="75"/>
  <c r="BH175" i="53"/>
  <c r="BI138" i="32"/>
  <c r="BJ138" i="32" s="1"/>
  <c r="BI64" i="45"/>
  <c r="BJ64" i="45" s="1"/>
  <c r="BI250" i="75"/>
  <c r="BJ250" i="75" s="1"/>
  <c r="Z176" i="53"/>
  <c r="L10" i="45"/>
  <c r="BH30" i="56"/>
  <c r="AY73" i="75"/>
  <c r="AO10" i="56"/>
  <c r="AL197" i="45"/>
  <c r="AL260" i="75"/>
  <c r="S166" i="75"/>
  <c r="BI35" i="57"/>
  <c r="BJ35" i="57" s="1"/>
  <c r="Z176" i="56"/>
  <c r="BI29" i="56"/>
  <c r="BJ29" i="56" s="1"/>
  <c r="BI17" i="32"/>
  <c r="BJ17" i="32" s="1"/>
  <c r="AQ129" i="58"/>
  <c r="Z176" i="32"/>
  <c r="BI214" i="75"/>
  <c r="BJ214" i="75" s="1"/>
  <c r="AK10" i="53"/>
  <c r="BI252" i="75"/>
  <c r="BJ252" i="75" s="1"/>
  <c r="BI149" i="58"/>
  <c r="BJ149" i="58" s="1"/>
  <c r="Z180" i="75"/>
  <c r="BI156" i="45"/>
  <c r="BJ156" i="45" s="1"/>
  <c r="G32" i="17"/>
  <c r="BI84" i="75"/>
  <c r="BJ84" i="75" s="1"/>
  <c r="BI213" i="44"/>
  <c r="BI212" i="44" s="1"/>
  <c r="BJ212" i="44" s="1"/>
  <c r="AP104" i="58"/>
  <c r="Q42" i="58"/>
  <c r="X170" i="53"/>
  <c r="J170" i="53"/>
  <c r="K170" i="53"/>
  <c r="AB170" i="53"/>
  <c r="AI170" i="53"/>
  <c r="U11" i="53"/>
  <c r="AX326" i="75"/>
  <c r="Z30" i="44"/>
  <c r="BI29" i="32"/>
  <c r="BJ29" i="32" s="1"/>
  <c r="BI133" i="57"/>
  <c r="BJ133" i="57" s="1"/>
  <c r="Z80" i="53"/>
  <c r="AF171" i="32"/>
  <c r="AX171" i="32"/>
  <c r="AE171" i="32"/>
  <c r="AE168" i="32" s="1"/>
  <c r="AE167" i="32" s="1"/>
  <c r="BI35" i="56"/>
  <c r="BJ35" i="56" s="1"/>
  <c r="AN171" i="44"/>
  <c r="V171" i="44"/>
  <c r="AQ80" i="45"/>
  <c r="AQ61" i="57"/>
  <c r="AH42" i="56"/>
  <c r="Z67" i="56"/>
  <c r="BD170" i="53"/>
  <c r="AJ170" i="53"/>
  <c r="L170" i="53"/>
  <c r="T170" i="53"/>
  <c r="N170" i="53"/>
  <c r="AF170" i="53"/>
  <c r="AN170" i="53"/>
  <c r="AC170" i="53"/>
  <c r="BE170" i="53"/>
  <c r="BI46" i="44"/>
  <c r="BJ46" i="44" s="1"/>
  <c r="U42" i="44"/>
  <c r="AS326" i="75"/>
  <c r="AF326" i="75"/>
  <c r="BE10" i="44"/>
  <c r="V10" i="58"/>
  <c r="N10" i="45"/>
  <c r="BC42" i="57"/>
  <c r="BE10" i="32"/>
  <c r="W10" i="57"/>
  <c r="AL291" i="75"/>
  <c r="BI60" i="44"/>
  <c r="BJ60" i="44" s="1"/>
  <c r="Z175" i="53"/>
  <c r="J10" i="53"/>
  <c r="J10" i="57"/>
  <c r="P10" i="57"/>
  <c r="BI309" i="75"/>
  <c r="BJ309" i="75" s="1"/>
  <c r="BI29" i="58"/>
  <c r="BJ29" i="58" s="1"/>
  <c r="BI52" i="56"/>
  <c r="BJ52" i="56" s="1"/>
  <c r="BH176" i="32"/>
  <c r="AQ49" i="75"/>
  <c r="BI66" i="45"/>
  <c r="BJ66" i="45" s="1"/>
  <c r="BI118" i="56"/>
  <c r="BI117" i="56" s="1"/>
  <c r="BJ117" i="56" s="1"/>
  <c r="AT170" i="53"/>
  <c r="AT168" i="53" s="1"/>
  <c r="AT167" i="53" s="1"/>
  <c r="AZ170" i="53"/>
  <c r="O170" i="53"/>
  <c r="P170" i="53"/>
  <c r="V326" i="75"/>
  <c r="BF10" i="53"/>
  <c r="T166" i="75"/>
  <c r="BE10" i="45"/>
  <c r="BH129" i="75"/>
  <c r="BG135" i="45"/>
  <c r="BI122" i="75"/>
  <c r="BJ122" i="75" s="1"/>
  <c r="BI211" i="57"/>
  <c r="BJ211" i="57" s="1"/>
  <c r="AW171" i="32"/>
  <c r="K171" i="32"/>
  <c r="AB171" i="44"/>
  <c r="N171" i="44"/>
  <c r="BC197" i="32"/>
  <c r="AQ61" i="45"/>
  <c r="BH61" i="57"/>
  <c r="W170" i="53"/>
  <c r="AX170" i="53"/>
  <c r="S170" i="53"/>
  <c r="AE170" i="53"/>
  <c r="BF170" i="53"/>
  <c r="AR170" i="53"/>
  <c r="AK170" i="53"/>
  <c r="R170" i="53"/>
  <c r="AD229" i="75"/>
  <c r="AD42" i="44"/>
  <c r="BD326" i="75"/>
  <c r="AM326" i="75"/>
  <c r="P326" i="75"/>
  <c r="AQ136" i="32"/>
  <c r="O10" i="53"/>
  <c r="BD10" i="44"/>
  <c r="AV10" i="75"/>
  <c r="AP167" i="75"/>
  <c r="BH174" i="75"/>
  <c r="AI10" i="44"/>
  <c r="Z142" i="53"/>
  <c r="AT10" i="56"/>
  <c r="BC135" i="53"/>
  <c r="BI53" i="45"/>
  <c r="BJ53" i="45" s="1"/>
  <c r="BI32" i="44"/>
  <c r="BJ32" i="44" s="1"/>
  <c r="BI76" i="53"/>
  <c r="BJ76" i="53" s="1"/>
  <c r="BI17" i="45"/>
  <c r="BJ17" i="45" s="1"/>
  <c r="AQ55" i="57"/>
  <c r="BH242" i="75"/>
  <c r="BI72" i="75"/>
  <c r="BJ72" i="75" s="1"/>
  <c r="BI62" i="57"/>
  <c r="BJ62" i="57" s="1"/>
  <c r="BI62" i="53"/>
  <c r="BJ62" i="53" s="1"/>
  <c r="BC260" i="75"/>
  <c r="BI85" i="45"/>
  <c r="BJ85" i="45" s="1"/>
  <c r="BI27" i="57"/>
  <c r="BJ27" i="57" s="1"/>
  <c r="BH55" i="32"/>
  <c r="BI215" i="75"/>
  <c r="BJ215" i="75" s="1"/>
  <c r="P10" i="45"/>
  <c r="BI151" i="53"/>
  <c r="BJ151" i="53" s="1"/>
  <c r="BH49" i="53"/>
  <c r="BI57" i="53"/>
  <c r="BI163" i="45"/>
  <c r="AD104" i="53"/>
  <c r="BH55" i="53"/>
  <c r="AQ55" i="45"/>
  <c r="BI257" i="75"/>
  <c r="BJ257" i="75" s="1"/>
  <c r="AQ254" i="75"/>
  <c r="K170" i="58"/>
  <c r="X170" i="58"/>
  <c r="AX170" i="58"/>
  <c r="AX168" i="58" s="1"/>
  <c r="AX167" i="58" s="1"/>
  <c r="W170" i="58"/>
  <c r="AA170" i="58"/>
  <c r="AA168" i="58" s="1"/>
  <c r="AA167" i="58" s="1"/>
  <c r="AB170" i="58"/>
  <c r="R170" i="58"/>
  <c r="BF170" i="58"/>
  <c r="BB170" i="58"/>
  <c r="BI58" i="32"/>
  <c r="BJ58" i="32" s="1"/>
  <c r="J171" i="57"/>
  <c r="J168" i="57" s="1"/>
  <c r="J167" i="57" s="1"/>
  <c r="AN171" i="57"/>
  <c r="AH42" i="53"/>
  <c r="J170" i="44"/>
  <c r="AI170" i="44"/>
  <c r="AL170" i="44" s="1"/>
  <c r="T170" i="44"/>
  <c r="N170" i="44"/>
  <c r="AR170" i="44"/>
  <c r="AA170" i="44"/>
  <c r="AA168" i="44" s="1"/>
  <c r="AA167" i="44" s="1"/>
  <c r="AG170" i="44"/>
  <c r="S170" i="44"/>
  <c r="BB170" i="44"/>
  <c r="AV170" i="58"/>
  <c r="T170" i="58"/>
  <c r="T168" i="58" s="1"/>
  <c r="T167" i="58" s="1"/>
  <c r="AO170" i="58"/>
  <c r="AK170" i="58"/>
  <c r="O170" i="58"/>
  <c r="AM170" i="58"/>
  <c r="AG170" i="58"/>
  <c r="AG168" i="58" s="1"/>
  <c r="AG167" i="58" s="1"/>
  <c r="U135" i="53"/>
  <c r="AO10" i="45"/>
  <c r="BI195" i="75"/>
  <c r="BJ195" i="75" s="1"/>
  <c r="X171" i="57"/>
  <c r="N171" i="57"/>
  <c r="AC171" i="57"/>
  <c r="AC168" i="57" s="1"/>
  <c r="AC167" i="57" s="1"/>
  <c r="BH67" i="32"/>
  <c r="AP42" i="75"/>
  <c r="BA170" i="44"/>
  <c r="AW170" i="44"/>
  <c r="P170" i="44"/>
  <c r="O170" i="44"/>
  <c r="V170" i="44"/>
  <c r="AE170" i="44"/>
  <c r="AS170" i="44"/>
  <c r="K170" i="44"/>
  <c r="AZ170" i="44"/>
  <c r="Q42" i="53"/>
  <c r="AR170" i="58"/>
  <c r="AR168" i="58" s="1"/>
  <c r="AR167" i="58" s="1"/>
  <c r="AR220" i="58" s="1"/>
  <c r="BD170" i="58"/>
  <c r="BA170" i="58"/>
  <c r="BA168" i="58" s="1"/>
  <c r="BA167" i="58" s="1"/>
  <c r="AI170" i="58"/>
  <c r="AI168" i="58" s="1"/>
  <c r="AI167" i="58" s="1"/>
  <c r="BE170" i="58"/>
  <c r="AW170" i="58"/>
  <c r="AO10" i="58"/>
  <c r="T10" i="44"/>
  <c r="BC135" i="44"/>
  <c r="AG10" i="53"/>
  <c r="BI137" i="32"/>
  <c r="BJ137" i="32" s="1"/>
  <c r="BH316" i="75"/>
  <c r="BI143" i="53"/>
  <c r="BJ143" i="53" s="1"/>
  <c r="AQ55" i="53"/>
  <c r="BD171" i="57"/>
  <c r="AR171" i="57"/>
  <c r="AQ61" i="58"/>
  <c r="AM170" i="44"/>
  <c r="AF170" i="44"/>
  <c r="R170" i="44"/>
  <c r="BD170" i="44"/>
  <c r="AV170" i="44"/>
  <c r="AB170" i="44"/>
  <c r="AN170" i="44"/>
  <c r="AO170" i="44"/>
  <c r="J170" i="58"/>
  <c r="P170" i="58"/>
  <c r="N170" i="58"/>
  <c r="AS170" i="58"/>
  <c r="AJ170" i="58"/>
  <c r="AE170" i="58"/>
  <c r="S170" i="58"/>
  <c r="S168" i="58" s="1"/>
  <c r="S167" i="58" s="1"/>
  <c r="AH42" i="75"/>
  <c r="AK10" i="45"/>
  <c r="BG42" i="58"/>
  <c r="BB10" i="32"/>
  <c r="AQ92" i="56"/>
  <c r="BI95" i="56"/>
  <c r="BJ95" i="56" s="1"/>
  <c r="BC42" i="32"/>
  <c r="BG42" i="53"/>
  <c r="BA10" i="32"/>
  <c r="AP11" i="56"/>
  <c r="P10" i="53"/>
  <c r="L10" i="53"/>
  <c r="AQ142" i="53"/>
  <c r="R10" i="58"/>
  <c r="Z175" i="56"/>
  <c r="AM10" i="57"/>
  <c r="BB166" i="75"/>
  <c r="P10" i="32"/>
  <c r="BH148" i="45"/>
  <c r="BH192" i="75"/>
  <c r="BB10" i="44"/>
  <c r="Z30" i="53"/>
  <c r="AX10" i="57"/>
  <c r="AQ148" i="32"/>
  <c r="BI176" i="75"/>
  <c r="BJ176" i="75" s="1"/>
  <c r="BI191" i="75"/>
  <c r="BJ191" i="75" s="1"/>
  <c r="AC10" i="45"/>
  <c r="BC135" i="32"/>
  <c r="Z30" i="57"/>
  <c r="BH55" i="45"/>
  <c r="BH175" i="58"/>
  <c r="AQ175" i="58"/>
  <c r="AP73" i="75"/>
  <c r="Z136" i="58"/>
  <c r="AQ192" i="75"/>
  <c r="BI147" i="75"/>
  <c r="BJ147" i="75" s="1"/>
  <c r="Q135" i="75"/>
  <c r="BI62" i="58"/>
  <c r="BJ62" i="58" s="1"/>
  <c r="BI106" i="32"/>
  <c r="BJ106" i="32" s="1"/>
  <c r="BI17" i="57"/>
  <c r="BJ17" i="57" s="1"/>
  <c r="BI76" i="44"/>
  <c r="BJ76" i="44" s="1"/>
  <c r="BI26" i="58"/>
  <c r="BJ26" i="58" s="1"/>
  <c r="BI157" i="53"/>
  <c r="BJ157" i="53" s="1"/>
  <c r="AQ175" i="53"/>
  <c r="AN10" i="56"/>
  <c r="AQ242" i="75"/>
  <c r="AQ55" i="32"/>
  <c r="Z175" i="58"/>
  <c r="BH298" i="75"/>
  <c r="Z30" i="56"/>
  <c r="AK10" i="58"/>
  <c r="AQ154" i="44"/>
  <c r="T10" i="56"/>
  <c r="Z148" i="53"/>
  <c r="Y291" i="75"/>
  <c r="AQ176" i="56"/>
  <c r="BI212" i="75"/>
  <c r="BJ212" i="75" s="1"/>
  <c r="AT10" i="32"/>
  <c r="AZ10" i="58"/>
  <c r="X10" i="44"/>
  <c r="BG260" i="75"/>
  <c r="BH80" i="75"/>
  <c r="BE166" i="75"/>
  <c r="AQ248" i="75"/>
  <c r="H168" i="58"/>
  <c r="H167" i="58" s="1"/>
  <c r="H220" i="58" s="1"/>
  <c r="AX10" i="56"/>
  <c r="AH135" i="75"/>
  <c r="BH176" i="45"/>
  <c r="BI110" i="53"/>
  <c r="BJ110" i="53" s="1"/>
  <c r="BA166" i="75"/>
  <c r="BI62" i="44"/>
  <c r="BJ62" i="44" s="1"/>
  <c r="BI301" i="75"/>
  <c r="BJ301" i="75" s="1"/>
  <c r="BE171" i="57"/>
  <c r="AM171" i="57"/>
  <c r="W171" i="57"/>
  <c r="L171" i="57"/>
  <c r="P171" i="57"/>
  <c r="V171" i="57"/>
  <c r="AA171" i="57"/>
  <c r="AA168" i="57" s="1"/>
  <c r="AA167" i="57" s="1"/>
  <c r="AB171" i="57"/>
  <c r="AG171" i="57"/>
  <c r="AA171" i="53"/>
  <c r="BE171" i="53"/>
  <c r="P171" i="53"/>
  <c r="AW326" i="75"/>
  <c r="AG326" i="75"/>
  <c r="O326" i="75"/>
  <c r="AR326" i="75"/>
  <c r="AJ326" i="75"/>
  <c r="J326" i="75"/>
  <c r="BA326" i="75"/>
  <c r="AA326" i="75"/>
  <c r="BF326" i="75"/>
  <c r="Q42" i="44"/>
  <c r="BH136" i="44"/>
  <c r="AC10" i="56"/>
  <c r="AQ136" i="58"/>
  <c r="AC10" i="44"/>
  <c r="AG10" i="57"/>
  <c r="AY167" i="75"/>
  <c r="BG135" i="32"/>
  <c r="AH135" i="56"/>
  <c r="AP135" i="45"/>
  <c r="BG229" i="75"/>
  <c r="Z55" i="44"/>
  <c r="S10" i="45"/>
  <c r="AP229" i="75"/>
  <c r="BI60" i="53"/>
  <c r="BJ60" i="53" s="1"/>
  <c r="BD10" i="45"/>
  <c r="AM10" i="58"/>
  <c r="Q104" i="53"/>
  <c r="BI133" i="58"/>
  <c r="BJ133" i="58" s="1"/>
  <c r="BI184" i="75"/>
  <c r="BJ184" i="75" s="1"/>
  <c r="BI45" i="57"/>
  <c r="BJ45" i="57" s="1"/>
  <c r="AV10" i="58"/>
  <c r="Q179" i="57"/>
  <c r="BI121" i="75"/>
  <c r="BJ121" i="75" s="1"/>
  <c r="U135" i="58"/>
  <c r="BG135" i="58"/>
  <c r="K166" i="75"/>
  <c r="AP135" i="56"/>
  <c r="H168" i="57"/>
  <c r="H167" i="57" s="1"/>
  <c r="BI179" i="75"/>
  <c r="BJ179" i="75" s="1"/>
  <c r="BI149" i="57"/>
  <c r="BJ149" i="57" s="1"/>
  <c r="BF10" i="56"/>
  <c r="P10" i="44"/>
  <c r="BF10" i="44"/>
  <c r="O10" i="75"/>
  <c r="BH30" i="53"/>
  <c r="BI56" i="45"/>
  <c r="AE171" i="57"/>
  <c r="AZ171" i="57"/>
  <c r="AZ168" i="57" s="1"/>
  <c r="AZ167" i="57" s="1"/>
  <c r="AX171" i="57"/>
  <c r="AF171" i="57"/>
  <c r="BF171" i="57"/>
  <c r="AW171" i="57"/>
  <c r="AW168" i="57" s="1"/>
  <c r="AW167" i="57" s="1"/>
  <c r="BB171" i="57"/>
  <c r="BB168" i="57" s="1"/>
  <c r="BB167" i="57" s="1"/>
  <c r="O171" i="57"/>
  <c r="AJ171" i="57"/>
  <c r="AK171" i="53"/>
  <c r="AS171" i="53"/>
  <c r="AS168" i="53" s="1"/>
  <c r="AS167" i="53" s="1"/>
  <c r="BH67" i="58"/>
  <c r="Y42" i="45"/>
  <c r="AH11" i="44"/>
  <c r="AL11" i="53"/>
  <c r="S326" i="75"/>
  <c r="AT326" i="75"/>
  <c r="X326" i="75"/>
  <c r="L326" i="75"/>
  <c r="AO326" i="75"/>
  <c r="AC326" i="75"/>
  <c r="AZ326" i="75"/>
  <c r="AV326" i="75"/>
  <c r="R326" i="75"/>
  <c r="BG42" i="45"/>
  <c r="BI147" i="56"/>
  <c r="BJ147" i="56" s="1"/>
  <c r="Q42" i="75"/>
  <c r="Z55" i="56"/>
  <c r="M135" i="53"/>
  <c r="AH11" i="45"/>
  <c r="L10" i="32"/>
  <c r="O10" i="56"/>
  <c r="S10" i="75"/>
  <c r="BI26" i="56"/>
  <c r="BJ26" i="56" s="1"/>
  <c r="BI26" i="53"/>
  <c r="BJ26" i="53" s="1"/>
  <c r="BH176" i="56"/>
  <c r="W10" i="44"/>
  <c r="Z80" i="57"/>
  <c r="Z129" i="56"/>
  <c r="AS171" i="57"/>
  <c r="S171" i="57"/>
  <c r="S168" i="57" s="1"/>
  <c r="S167" i="57" s="1"/>
  <c r="AT171" i="57"/>
  <c r="AI171" i="57"/>
  <c r="BA171" i="57"/>
  <c r="AO171" i="57"/>
  <c r="T171" i="57"/>
  <c r="R171" i="57"/>
  <c r="S171" i="53"/>
  <c r="U11" i="58"/>
  <c r="Q42" i="32"/>
  <c r="N326" i="75"/>
  <c r="AI326" i="75"/>
  <c r="AE326" i="75"/>
  <c r="BB326" i="75"/>
  <c r="AN326" i="75"/>
  <c r="T326" i="75"/>
  <c r="BE326" i="75"/>
  <c r="AK326" i="75"/>
  <c r="Z136" i="32"/>
  <c r="AN10" i="58"/>
  <c r="AA10" i="56"/>
  <c r="AO10" i="32"/>
  <c r="AD73" i="75"/>
  <c r="W10" i="75"/>
  <c r="AF10" i="56"/>
  <c r="AY104" i="56"/>
  <c r="BA10" i="58"/>
  <c r="BF10" i="75"/>
  <c r="BI76" i="32"/>
  <c r="BJ76" i="32" s="1"/>
  <c r="BA10" i="45"/>
  <c r="M229" i="75"/>
  <c r="BI17" i="75"/>
  <c r="BJ17" i="75" s="1"/>
  <c r="BH148" i="32"/>
  <c r="L10" i="57"/>
  <c r="BI177" i="75"/>
  <c r="BJ177" i="75" s="1"/>
  <c r="BI165" i="53"/>
  <c r="BJ165" i="53" s="1"/>
  <c r="Z160" i="53"/>
  <c r="BI44" i="45"/>
  <c r="BJ44" i="45" s="1"/>
  <c r="AE10" i="45"/>
  <c r="S10" i="53"/>
  <c r="Z49" i="53"/>
  <c r="BI51" i="53"/>
  <c r="BJ51" i="53" s="1"/>
  <c r="Q135" i="56"/>
  <c r="X10" i="75"/>
  <c r="BI53" i="44"/>
  <c r="BJ53" i="44" s="1"/>
  <c r="BH49" i="44"/>
  <c r="BH67" i="53"/>
  <c r="K10" i="44"/>
  <c r="AF10" i="58"/>
  <c r="BC42" i="58"/>
  <c r="AQ49" i="57"/>
  <c r="BI52" i="57"/>
  <c r="BJ52" i="57" s="1"/>
  <c r="AY179" i="57"/>
  <c r="Z148" i="57"/>
  <c r="BI28" i="32"/>
  <c r="BJ28" i="32" s="1"/>
  <c r="AQ49" i="56"/>
  <c r="AR10" i="45"/>
  <c r="BI157" i="56"/>
  <c r="BJ157" i="56" s="1"/>
  <c r="AJ10" i="58"/>
  <c r="Z285" i="75"/>
  <c r="BI289" i="75"/>
  <c r="BJ289" i="75" s="1"/>
  <c r="BH154" i="75"/>
  <c r="O10" i="57"/>
  <c r="K10" i="57"/>
  <c r="T10" i="58"/>
  <c r="AD135" i="56"/>
  <c r="Q73" i="75"/>
  <c r="Q135" i="53"/>
  <c r="Y135" i="45"/>
  <c r="AT166" i="75"/>
  <c r="AT10" i="45"/>
  <c r="AN10" i="57"/>
  <c r="AY135" i="56"/>
  <c r="AL135" i="44"/>
  <c r="O10" i="32"/>
  <c r="BI31" i="44"/>
  <c r="BJ31" i="44" s="1"/>
  <c r="BI29" i="75"/>
  <c r="BJ29" i="75" s="1"/>
  <c r="AQ175" i="56"/>
  <c r="O10" i="45"/>
  <c r="J10" i="45"/>
  <c r="BH353" i="75"/>
  <c r="AH73" i="75"/>
  <c r="AW10" i="45"/>
  <c r="BH67" i="44"/>
  <c r="BI213" i="32"/>
  <c r="BI212" i="32" s="1"/>
  <c r="BJ212" i="32" s="1"/>
  <c r="AD260" i="75"/>
  <c r="AU291" i="75"/>
  <c r="M291" i="75"/>
  <c r="AL42" i="44"/>
  <c r="AY42" i="45"/>
  <c r="AY42" i="58"/>
  <c r="BA10" i="44"/>
  <c r="U42" i="45"/>
  <c r="Q11" i="32"/>
  <c r="S10" i="44"/>
  <c r="N10" i="57"/>
  <c r="AB10" i="58"/>
  <c r="K10" i="45"/>
  <c r="W10" i="58"/>
  <c r="M135" i="32"/>
  <c r="AQ142" i="75"/>
  <c r="AQ154" i="58"/>
  <c r="AL11" i="56"/>
  <c r="AH291" i="75"/>
  <c r="BH154" i="53"/>
  <c r="W10" i="32"/>
  <c r="AP291" i="75"/>
  <c r="Y42" i="75"/>
  <c r="AX10" i="32"/>
  <c r="Y179" i="32"/>
  <c r="AY135" i="75"/>
  <c r="BI151" i="45"/>
  <c r="BJ151" i="45" s="1"/>
  <c r="AS10" i="75"/>
  <c r="Y135" i="53"/>
  <c r="P10" i="56"/>
  <c r="AQ67" i="44"/>
  <c r="AY135" i="32"/>
  <c r="BI17" i="58"/>
  <c r="BJ17" i="58" s="1"/>
  <c r="AL73" i="75"/>
  <c r="M73" i="75"/>
  <c r="BI132" i="45"/>
  <c r="BJ132" i="45" s="1"/>
  <c r="BI15" i="53"/>
  <c r="BJ15" i="53" s="1"/>
  <c r="BI159" i="32"/>
  <c r="BJ159" i="32" s="1"/>
  <c r="BI16" i="75"/>
  <c r="BJ16" i="75" s="1"/>
  <c r="Z176" i="58"/>
  <c r="Z148" i="32"/>
  <c r="Z30" i="32"/>
  <c r="BH30" i="57"/>
  <c r="BC73" i="75"/>
  <c r="BI137" i="44"/>
  <c r="BJ137" i="44" s="1"/>
  <c r="AB10" i="44"/>
  <c r="BA10" i="75"/>
  <c r="BI367" i="75"/>
  <c r="BI143" i="32"/>
  <c r="BJ143" i="32" s="1"/>
  <c r="BI303" i="75"/>
  <c r="BI70" i="53"/>
  <c r="BJ70" i="53" s="1"/>
  <c r="BI69" i="58"/>
  <c r="BJ69" i="58" s="1"/>
  <c r="AP135" i="32"/>
  <c r="BI106" i="58"/>
  <c r="BJ106" i="58" s="1"/>
  <c r="BI26" i="45"/>
  <c r="BJ26" i="45" s="1"/>
  <c r="BI165" i="32"/>
  <c r="BJ165" i="32" s="1"/>
  <c r="AP42" i="57"/>
  <c r="AU229" i="75"/>
  <c r="AD11" i="32"/>
  <c r="AQ24" i="44"/>
  <c r="Z136" i="57"/>
  <c r="AF10" i="57"/>
  <c r="AE10" i="57"/>
  <c r="BF10" i="57"/>
  <c r="V10" i="57"/>
  <c r="AX10" i="45"/>
  <c r="AN10" i="45"/>
  <c r="U42" i="75"/>
  <c r="AY291" i="75"/>
  <c r="U135" i="45"/>
  <c r="Q135" i="32"/>
  <c r="BH175" i="45"/>
  <c r="BI34" i="57"/>
  <c r="BJ34" i="57" s="1"/>
  <c r="BG104" i="75"/>
  <c r="BC42" i="53"/>
  <c r="R10" i="32"/>
  <c r="BI157" i="58"/>
  <c r="BJ157" i="58" s="1"/>
  <c r="BI54" i="58"/>
  <c r="BJ54" i="58" s="1"/>
  <c r="BI27" i="53"/>
  <c r="BJ27" i="53" s="1"/>
  <c r="AT10" i="44"/>
  <c r="J10" i="44"/>
  <c r="BG73" i="75"/>
  <c r="AW10" i="75"/>
  <c r="Y42" i="53"/>
  <c r="BI97" i="75"/>
  <c r="BJ97" i="75" s="1"/>
  <c r="BI84" i="32"/>
  <c r="BJ84" i="32" s="1"/>
  <c r="BC179" i="57"/>
  <c r="Y179" i="57"/>
  <c r="BI317" i="75"/>
  <c r="BJ317" i="75" s="1"/>
  <c r="BI156" i="53"/>
  <c r="BJ156" i="53" s="1"/>
  <c r="AB10" i="57"/>
  <c r="BI15" i="32"/>
  <c r="BJ15" i="32" s="1"/>
  <c r="Y135" i="57"/>
  <c r="BC291" i="75"/>
  <c r="Z248" i="75"/>
  <c r="BC135" i="75"/>
  <c r="BI31" i="57"/>
  <c r="T171" i="32"/>
  <c r="AK171" i="32"/>
  <c r="BD171" i="32"/>
  <c r="BD168" i="32" s="1"/>
  <c r="BD167" i="32" s="1"/>
  <c r="BD220" i="32" s="1"/>
  <c r="J171" i="32"/>
  <c r="AC171" i="32"/>
  <c r="AC168" i="32" s="1"/>
  <c r="AC167" i="32" s="1"/>
  <c r="AR171" i="32"/>
  <c r="AR168" i="32" s="1"/>
  <c r="AR167" i="32" s="1"/>
  <c r="AS171" i="32"/>
  <c r="AS168" i="32" s="1"/>
  <c r="AS167" i="32" s="1"/>
  <c r="AS220" i="32" s="1"/>
  <c r="N171" i="32"/>
  <c r="N168" i="32" s="1"/>
  <c r="N167" i="32" s="1"/>
  <c r="AB171" i="32"/>
  <c r="BF171" i="44"/>
  <c r="AM171" i="44"/>
  <c r="J171" i="44"/>
  <c r="AG171" i="44"/>
  <c r="AC171" i="44"/>
  <c r="AO171" i="44"/>
  <c r="BA171" i="44"/>
  <c r="O171" i="44"/>
  <c r="AJ171" i="44"/>
  <c r="AJ168" i="44" s="1"/>
  <c r="AJ167" i="44" s="1"/>
  <c r="AJ220" i="44" s="1"/>
  <c r="AI168" i="45"/>
  <c r="AI167" i="45" s="1"/>
  <c r="BA168" i="45"/>
  <c r="BA167" i="45" s="1"/>
  <c r="AB168" i="45"/>
  <c r="AB167" i="45" s="1"/>
  <c r="AA166" i="75"/>
  <c r="AH42" i="57"/>
  <c r="Y42" i="32"/>
  <c r="M11" i="53"/>
  <c r="AH104" i="44"/>
  <c r="AV168" i="45"/>
  <c r="AV167" i="45" s="1"/>
  <c r="AG10" i="56"/>
  <c r="AM10" i="32"/>
  <c r="BF10" i="58"/>
  <c r="BG167" i="75"/>
  <c r="M135" i="56"/>
  <c r="AV166" i="75"/>
  <c r="P10" i="58"/>
  <c r="AG166" i="75"/>
  <c r="BB10" i="45"/>
  <c r="AH179" i="57"/>
  <c r="BI17" i="53"/>
  <c r="BJ17" i="53" s="1"/>
  <c r="BI151" i="32"/>
  <c r="BJ151" i="32" s="1"/>
  <c r="BH49" i="45"/>
  <c r="BH74" i="58"/>
  <c r="BI76" i="45"/>
  <c r="BJ76" i="45" s="1"/>
  <c r="Z74" i="58"/>
  <c r="Y135" i="58"/>
  <c r="Y135" i="56"/>
  <c r="BI51" i="75"/>
  <c r="BJ51" i="75" s="1"/>
  <c r="BH148" i="58"/>
  <c r="T10" i="57"/>
  <c r="AQ292" i="75"/>
  <c r="H168" i="44"/>
  <c r="H167" i="44" s="1"/>
  <c r="BI151" i="58"/>
  <c r="BJ151" i="58" s="1"/>
  <c r="AJ10" i="45"/>
  <c r="AF166" i="75"/>
  <c r="AW10" i="53"/>
  <c r="BI16" i="56"/>
  <c r="BJ16" i="56" s="1"/>
  <c r="BI16" i="58"/>
  <c r="BJ16" i="58" s="1"/>
  <c r="Z129" i="57"/>
  <c r="I171" i="32"/>
  <c r="V171" i="32"/>
  <c r="V168" i="32" s="1"/>
  <c r="V167" i="32" s="1"/>
  <c r="AI171" i="32"/>
  <c r="AI168" i="32" s="1"/>
  <c r="AI167" i="32" s="1"/>
  <c r="S171" i="32"/>
  <c r="R171" i="32"/>
  <c r="BB171" i="32"/>
  <c r="BB168" i="32" s="1"/>
  <c r="BB167" i="32" s="1"/>
  <c r="BA171" i="32"/>
  <c r="BA168" i="32" s="1"/>
  <c r="BA167" i="32" s="1"/>
  <c r="AJ171" i="32"/>
  <c r="O171" i="32"/>
  <c r="O168" i="32" s="1"/>
  <c r="O167" i="32" s="1"/>
  <c r="O220" i="32" s="1"/>
  <c r="AG171" i="32"/>
  <c r="P171" i="44"/>
  <c r="AT171" i="44"/>
  <c r="R171" i="44"/>
  <c r="AW171" i="44"/>
  <c r="X171" i="44"/>
  <c r="X168" i="44" s="1"/>
  <c r="X167" i="44" s="1"/>
  <c r="AV171" i="44"/>
  <c r="AR171" i="44"/>
  <c r="BE171" i="44"/>
  <c r="AZ171" i="44"/>
  <c r="T168" i="45"/>
  <c r="T167" i="45" s="1"/>
  <c r="Z212" i="32"/>
  <c r="AU260" i="75"/>
  <c r="AQ105" i="53"/>
  <c r="BH136" i="57"/>
  <c r="Z24" i="56"/>
  <c r="AO10" i="57"/>
  <c r="W10" i="56"/>
  <c r="AO10" i="53"/>
  <c r="BI146" i="58"/>
  <c r="BJ146" i="58" s="1"/>
  <c r="BI27" i="45"/>
  <c r="BJ27" i="45" s="1"/>
  <c r="BI157" i="45"/>
  <c r="BJ157" i="45" s="1"/>
  <c r="AQ129" i="45"/>
  <c r="BI145" i="58"/>
  <c r="BJ145" i="58" s="1"/>
  <c r="AQ176" i="45"/>
  <c r="AB10" i="56"/>
  <c r="AZ10" i="44"/>
  <c r="W10" i="53"/>
  <c r="BI120" i="75"/>
  <c r="BJ120" i="75" s="1"/>
  <c r="U135" i="75"/>
  <c r="AK166" i="75"/>
  <c r="AX10" i="75"/>
  <c r="AX10" i="44"/>
  <c r="BI247" i="75"/>
  <c r="BJ247" i="75" s="1"/>
  <c r="BI33" i="53"/>
  <c r="BJ33" i="53" s="1"/>
  <c r="BI71" i="44"/>
  <c r="BJ71" i="44" s="1"/>
  <c r="BI16" i="45"/>
  <c r="BJ16" i="45" s="1"/>
  <c r="AQ49" i="44"/>
  <c r="AA10" i="45"/>
  <c r="BI149" i="45"/>
  <c r="BJ149" i="45" s="1"/>
  <c r="BI85" i="57"/>
  <c r="BJ85" i="57" s="1"/>
  <c r="BI70" i="57"/>
  <c r="BJ70" i="57" s="1"/>
  <c r="AK168" i="57"/>
  <c r="AK167" i="57" s="1"/>
  <c r="AT171" i="32"/>
  <c r="AT168" i="32" s="1"/>
  <c r="AT167" i="32" s="1"/>
  <c r="AT220" i="32" s="1"/>
  <c r="X171" i="32"/>
  <c r="X168" i="32" s="1"/>
  <c r="X167" i="32" s="1"/>
  <c r="BE171" i="32"/>
  <c r="W171" i="32"/>
  <c r="AZ171" i="32"/>
  <c r="BF171" i="32"/>
  <c r="AO171" i="32"/>
  <c r="AV171" i="32"/>
  <c r="P171" i="32"/>
  <c r="AK171" i="44"/>
  <c r="AX171" i="44"/>
  <c r="T171" i="44"/>
  <c r="BB171" i="44"/>
  <c r="K171" i="44"/>
  <c r="AS171" i="44"/>
  <c r="AF171" i="44"/>
  <c r="W171" i="44"/>
  <c r="R168" i="45"/>
  <c r="R167" i="45" s="1"/>
  <c r="AZ168" i="45"/>
  <c r="AZ167" i="45" s="1"/>
  <c r="AZ166" i="75"/>
  <c r="AQ67" i="58"/>
  <c r="AU167" i="75"/>
  <c r="BG42" i="75"/>
  <c r="AP42" i="58"/>
  <c r="K10" i="58"/>
  <c r="X10" i="56"/>
  <c r="AW10" i="58"/>
  <c r="Y104" i="75"/>
  <c r="AF10" i="53"/>
  <c r="AQ174" i="75"/>
  <c r="AQ154" i="56"/>
  <c r="AQ117" i="75"/>
  <c r="BC135" i="45"/>
  <c r="AS10" i="45"/>
  <c r="AT10" i="53"/>
  <c r="AN10" i="75"/>
  <c r="BI159" i="57"/>
  <c r="BJ159" i="57" s="1"/>
  <c r="S10" i="57"/>
  <c r="BI16" i="53"/>
  <c r="BJ16" i="53" s="1"/>
  <c r="BI150" i="57"/>
  <c r="BJ150" i="57" s="1"/>
  <c r="AQ148" i="57"/>
  <c r="M260" i="75"/>
  <c r="AH42" i="45"/>
  <c r="AW166" i="75"/>
  <c r="AL42" i="45"/>
  <c r="BI253" i="75"/>
  <c r="BJ253" i="75" s="1"/>
  <c r="AQ212" i="56"/>
  <c r="BI213" i="56"/>
  <c r="BJ213" i="56" s="1"/>
  <c r="AQ74" i="58"/>
  <c r="BI75" i="58"/>
  <c r="BJ75" i="58" s="1"/>
  <c r="BI125" i="75"/>
  <c r="BJ125" i="75" s="1"/>
  <c r="BH123" i="75"/>
  <c r="AG171" i="53"/>
  <c r="W171" i="53"/>
  <c r="V171" i="53"/>
  <c r="L171" i="53"/>
  <c r="AZ171" i="53"/>
  <c r="BF171" i="53"/>
  <c r="AV171" i="53"/>
  <c r="AV168" i="53" s="1"/>
  <c r="AV167" i="53" s="1"/>
  <c r="AW171" i="53"/>
  <c r="AB171" i="53"/>
  <c r="H168" i="53"/>
  <c r="H167" i="53" s="1"/>
  <c r="AN171" i="53"/>
  <c r="AM171" i="53"/>
  <c r="AC171" i="53"/>
  <c r="O171" i="53"/>
  <c r="R171" i="53"/>
  <c r="X171" i="53"/>
  <c r="N171" i="53"/>
  <c r="BB171" i="53"/>
  <c r="AR171" i="53"/>
  <c r="AX171" i="53"/>
  <c r="AF171" i="53"/>
  <c r="AI171" i="53"/>
  <c r="AO171" i="53"/>
  <c r="AO168" i="53" s="1"/>
  <c r="AO167" i="53" s="1"/>
  <c r="AE171" i="53"/>
  <c r="T171" i="53"/>
  <c r="J171" i="53"/>
  <c r="BA171" i="53"/>
  <c r="BA168" i="53" s="1"/>
  <c r="BA167" i="53" s="1"/>
  <c r="AS327" i="75"/>
  <c r="AZ327" i="75"/>
  <c r="J327" i="75"/>
  <c r="O327" i="75"/>
  <c r="T327" i="75"/>
  <c r="AE327" i="75"/>
  <c r="AJ327" i="75"/>
  <c r="AO327" i="75"/>
  <c r="AX327" i="75"/>
  <c r="AI327" i="75"/>
  <c r="AR327" i="75"/>
  <c r="AW327" i="75"/>
  <c r="BB327" i="75"/>
  <c r="L327" i="75"/>
  <c r="S327" i="75"/>
  <c r="V327" i="75"/>
  <c r="AG327" i="75"/>
  <c r="AN327" i="75"/>
  <c r="K327" i="75"/>
  <c r="AC327" i="75"/>
  <c r="AM327" i="75"/>
  <c r="BE327" i="75"/>
  <c r="P327" i="75"/>
  <c r="AF327" i="75"/>
  <c r="BF327" i="75"/>
  <c r="AK327" i="75"/>
  <c r="N327" i="75"/>
  <c r="AB327" i="75"/>
  <c r="AB324" i="75" s="1"/>
  <c r="AB323" i="75" s="1"/>
  <c r="AT327" i="75"/>
  <c r="BD327" i="75"/>
  <c r="W327" i="75"/>
  <c r="W324" i="75" s="1"/>
  <c r="W323" i="75" s="1"/>
  <c r="R327" i="75"/>
  <c r="AV327" i="75"/>
  <c r="AA327" i="75"/>
  <c r="BA327" i="75"/>
  <c r="X327" i="75"/>
  <c r="H324" i="75"/>
  <c r="H323" i="75" s="1"/>
  <c r="BJ196" i="53"/>
  <c r="BI185" i="53"/>
  <c r="BJ185" i="53" s="1"/>
  <c r="BI31" i="53"/>
  <c r="BJ31" i="53" s="1"/>
  <c r="BH105" i="75"/>
  <c r="BG11" i="32"/>
  <c r="BD10" i="32"/>
  <c r="AQ154" i="53"/>
  <c r="AS10" i="32"/>
  <c r="AL135" i="57"/>
  <c r="BI69" i="75"/>
  <c r="BJ69" i="75" s="1"/>
  <c r="S10" i="32"/>
  <c r="Z49" i="45"/>
  <c r="Z49" i="56"/>
  <c r="BI53" i="56"/>
  <c r="BJ53" i="56" s="1"/>
  <c r="H168" i="56"/>
  <c r="H167" i="56" s="1"/>
  <c r="AR171" i="56"/>
  <c r="V171" i="56"/>
  <c r="BB171" i="56"/>
  <c r="AT171" i="56"/>
  <c r="W171" i="56"/>
  <c r="AM171" i="56"/>
  <c r="BE171" i="56"/>
  <c r="R171" i="56"/>
  <c r="AN171" i="56"/>
  <c r="AX171" i="56"/>
  <c r="AC171" i="56"/>
  <c r="AA171" i="56"/>
  <c r="N171" i="56"/>
  <c r="K171" i="56"/>
  <c r="O171" i="56"/>
  <c r="T171" i="56"/>
  <c r="AE171" i="56"/>
  <c r="AE168" i="56" s="1"/>
  <c r="AE167" i="56" s="1"/>
  <c r="BF171" i="56"/>
  <c r="AF171" i="56"/>
  <c r="AZ171" i="56"/>
  <c r="AB171" i="56"/>
  <c r="AV171" i="56"/>
  <c r="L171" i="56"/>
  <c r="AS171" i="56"/>
  <c r="AS168" i="56" s="1"/>
  <c r="AS167" i="56" s="1"/>
  <c r="AW171" i="56"/>
  <c r="X171" i="56"/>
  <c r="AJ171" i="56"/>
  <c r="BH55" i="58"/>
  <c r="BI57" i="58"/>
  <c r="BJ57" i="58" s="1"/>
  <c r="Z148" i="45"/>
  <c r="BI15" i="45"/>
  <c r="BJ15" i="45" s="1"/>
  <c r="BF10" i="45"/>
  <c r="AQ316" i="75"/>
  <c r="BI94" i="32"/>
  <c r="BJ94" i="32" s="1"/>
  <c r="Z92" i="32"/>
  <c r="AP42" i="45"/>
  <c r="AP11" i="57"/>
  <c r="L10" i="56"/>
  <c r="S10" i="56"/>
  <c r="BE10" i="75"/>
  <c r="AU135" i="57"/>
  <c r="N10" i="44"/>
  <c r="AE10" i="44"/>
  <c r="BI146" i="53"/>
  <c r="BJ146" i="53" s="1"/>
  <c r="BG291" i="75"/>
  <c r="BI29" i="57"/>
  <c r="BJ29" i="57" s="1"/>
  <c r="AL135" i="45"/>
  <c r="AL135" i="56"/>
  <c r="AL42" i="58"/>
  <c r="U197" i="56"/>
  <c r="Q11" i="53"/>
  <c r="AW10" i="57"/>
  <c r="BA10" i="56"/>
  <c r="AY135" i="57"/>
  <c r="AQ30" i="53"/>
  <c r="BH261" i="75"/>
  <c r="AL179" i="57"/>
  <c r="AQ204" i="56"/>
  <c r="BG42" i="56"/>
  <c r="AL42" i="53"/>
  <c r="AD11" i="45"/>
  <c r="AY42" i="57"/>
  <c r="AT10" i="75"/>
  <c r="AZ10" i="53"/>
  <c r="Q179" i="17"/>
  <c r="Q178" i="17" s="1"/>
  <c r="J7" i="73" s="1"/>
  <c r="J166" i="75"/>
  <c r="M42" i="44"/>
  <c r="BI46" i="56"/>
  <c r="BJ46" i="56" s="1"/>
  <c r="AQ12" i="45"/>
  <c r="AY42" i="75"/>
  <c r="AC10" i="75"/>
  <c r="BH12" i="44"/>
  <c r="T10" i="45"/>
  <c r="Q42" i="57"/>
  <c r="BI48" i="56"/>
  <c r="BJ48" i="56" s="1"/>
  <c r="AI10" i="45"/>
  <c r="V10" i="32"/>
  <c r="AN10" i="53"/>
  <c r="BH142" i="45"/>
  <c r="S10" i="58"/>
  <c r="AR10" i="58"/>
  <c r="AY104" i="75"/>
  <c r="AZ10" i="56"/>
  <c r="AQ154" i="45"/>
  <c r="X10" i="32"/>
  <c r="X166" i="75"/>
  <c r="V10" i="44"/>
  <c r="AU135" i="56"/>
  <c r="L10" i="75"/>
  <c r="T10" i="32"/>
  <c r="AL135" i="75"/>
  <c r="BG135" i="44"/>
  <c r="BB10" i="75"/>
  <c r="M179" i="57"/>
  <c r="AU179" i="57"/>
  <c r="BA10" i="57"/>
  <c r="BI27" i="75"/>
  <c r="BJ27" i="75" s="1"/>
  <c r="AD179" i="45"/>
  <c r="AF10" i="75"/>
  <c r="Q135" i="45"/>
  <c r="AJ10" i="75"/>
  <c r="AY229" i="75"/>
  <c r="AL135" i="32"/>
  <c r="L166" i="75"/>
  <c r="BI60" i="57"/>
  <c r="BJ60" i="57" s="1"/>
  <c r="AQ261" i="75"/>
  <c r="BI265" i="75"/>
  <c r="BJ265" i="75" s="1"/>
  <c r="AQ92" i="75"/>
  <c r="Y73" i="75"/>
  <c r="AR168" i="45"/>
  <c r="AR167" i="45" s="1"/>
  <c r="Z67" i="45"/>
  <c r="BH67" i="75"/>
  <c r="AH42" i="44"/>
  <c r="BI41" i="58"/>
  <c r="BJ41" i="58" s="1"/>
  <c r="AO10" i="75"/>
  <c r="BG135" i="75"/>
  <c r="BI203" i="75"/>
  <c r="BJ203" i="75" s="1"/>
  <c r="AK10" i="57"/>
  <c r="AP198" i="75"/>
  <c r="R10" i="53"/>
  <c r="BE10" i="58"/>
  <c r="BI147" i="53"/>
  <c r="BJ147" i="53" s="1"/>
  <c r="AL198" i="75"/>
  <c r="AD135" i="53"/>
  <c r="O10" i="58"/>
  <c r="Z316" i="75"/>
  <c r="BI145" i="45"/>
  <c r="BJ145" i="45" s="1"/>
  <c r="P10" i="75"/>
  <c r="AH229" i="75"/>
  <c r="AU135" i="53"/>
  <c r="BC198" i="75"/>
  <c r="BH154" i="45"/>
  <c r="AQ175" i="45"/>
  <c r="BI138" i="75"/>
  <c r="BJ138" i="75" s="1"/>
  <c r="BG135" i="57"/>
  <c r="W166" i="75"/>
  <c r="BB10" i="56"/>
  <c r="Q229" i="75"/>
  <c r="AJ166" i="75"/>
  <c r="AQ136" i="44"/>
  <c r="AD179" i="58"/>
  <c r="BI110" i="58"/>
  <c r="BJ110" i="58" s="1"/>
  <c r="AM10" i="53"/>
  <c r="J10" i="56"/>
  <c r="N10" i="32"/>
  <c r="BI150" i="32"/>
  <c r="BJ150" i="32" s="1"/>
  <c r="BI54" i="57"/>
  <c r="BJ54" i="57" s="1"/>
  <c r="AC166" i="75"/>
  <c r="BI69" i="44"/>
  <c r="BI137" i="57"/>
  <c r="BJ137" i="57" s="1"/>
  <c r="Z292" i="75"/>
  <c r="AP104" i="75"/>
  <c r="BB10" i="57"/>
  <c r="AP135" i="75"/>
  <c r="M135" i="57"/>
  <c r="BI29" i="53"/>
  <c r="BJ29" i="53" s="1"/>
  <c r="AU135" i="75"/>
  <c r="BI57" i="75"/>
  <c r="BJ57" i="75" s="1"/>
  <c r="BG11" i="75"/>
  <c r="BI76" i="57"/>
  <c r="BJ76" i="57" s="1"/>
  <c r="Z30" i="58"/>
  <c r="BI31" i="56"/>
  <c r="BJ31" i="56" s="1"/>
  <c r="AD42" i="32"/>
  <c r="AQ310" i="75"/>
  <c r="BC104" i="75"/>
  <c r="BI14" i="57"/>
  <c r="BJ14" i="57" s="1"/>
  <c r="AL104" i="75"/>
  <c r="U11" i="56"/>
  <c r="AU104" i="56"/>
  <c r="AU11" i="45"/>
  <c r="AP135" i="44"/>
  <c r="BH24" i="53"/>
  <c r="Q42" i="45"/>
  <c r="AE10" i="53"/>
  <c r="AR10" i="56"/>
  <c r="AT10" i="57"/>
  <c r="BF166" i="75"/>
  <c r="AG10" i="58"/>
  <c r="U11" i="57"/>
  <c r="M135" i="75"/>
  <c r="BI85" i="44"/>
  <c r="BJ85" i="44" s="1"/>
  <c r="AZ10" i="57"/>
  <c r="Z176" i="45"/>
  <c r="BI146" i="75"/>
  <c r="BJ146" i="75" s="1"/>
  <c r="AB166" i="75"/>
  <c r="U179" i="57"/>
  <c r="BG179" i="57"/>
  <c r="BC179" i="45"/>
  <c r="AL179" i="32"/>
  <c r="Z175" i="32"/>
  <c r="AK10" i="56"/>
  <c r="Y135" i="75"/>
  <c r="BF10" i="32"/>
  <c r="AS166" i="75"/>
  <c r="AS10" i="57"/>
  <c r="X168" i="45"/>
  <c r="X167" i="45" s="1"/>
  <c r="AQ204" i="44"/>
  <c r="AQ197" i="44" s="1"/>
  <c r="BH74" i="32"/>
  <c r="AI166" i="75"/>
  <c r="BH61" i="58"/>
  <c r="BH67" i="57"/>
  <c r="AP42" i="32"/>
  <c r="Y42" i="44"/>
  <c r="AL42" i="57"/>
  <c r="AQ24" i="75"/>
  <c r="AI10" i="32"/>
  <c r="BI28" i="53"/>
  <c r="BJ28" i="53" s="1"/>
  <c r="BI32" i="75"/>
  <c r="BJ32" i="75" s="1"/>
  <c r="AD135" i="32"/>
  <c r="BI306" i="75"/>
  <c r="BJ306" i="75" s="1"/>
  <c r="AR10" i="44"/>
  <c r="Q291" i="75"/>
  <c r="AL11" i="58"/>
  <c r="AK10" i="32"/>
  <c r="K10" i="75"/>
  <c r="Z55" i="57"/>
  <c r="BH175" i="56"/>
  <c r="U135" i="44"/>
  <c r="BI150" i="58"/>
  <c r="BJ150" i="58" s="1"/>
  <c r="K168" i="45"/>
  <c r="K167" i="45" s="1"/>
  <c r="BC135" i="57"/>
  <c r="BI72" i="32"/>
  <c r="BJ72" i="32" s="1"/>
  <c r="AN166" i="75"/>
  <c r="AB10" i="75"/>
  <c r="BI266" i="75"/>
  <c r="BJ266" i="75" s="1"/>
  <c r="BI262" i="75"/>
  <c r="BH181" i="56"/>
  <c r="AD42" i="56"/>
  <c r="N166" i="75"/>
  <c r="AU42" i="32"/>
  <c r="Z261" i="75"/>
  <c r="BD166" i="75"/>
  <c r="BI46" i="57"/>
  <c r="BJ46" i="57" s="1"/>
  <c r="BI108" i="53"/>
  <c r="BJ108" i="53" s="1"/>
  <c r="BH230" i="75"/>
  <c r="BI37" i="56"/>
  <c r="BJ37" i="56" s="1"/>
  <c r="M11" i="58"/>
  <c r="AQ12" i="32"/>
  <c r="AH11" i="57"/>
  <c r="AT10" i="58"/>
  <c r="X10" i="58"/>
  <c r="AX10" i="58"/>
  <c r="Q104" i="75"/>
  <c r="K10" i="32"/>
  <c r="AF10" i="45"/>
  <c r="Z142" i="75"/>
  <c r="AQ24" i="57"/>
  <c r="BI28" i="58"/>
  <c r="BJ28" i="58" s="1"/>
  <c r="BH142" i="44"/>
  <c r="BH117" i="75"/>
  <c r="AQ74" i="75"/>
  <c r="AF10" i="32"/>
  <c r="AQ175" i="32"/>
  <c r="AM10" i="56"/>
  <c r="AW10" i="44"/>
  <c r="AD291" i="75"/>
  <c r="Z129" i="75"/>
  <c r="AB10" i="45"/>
  <c r="BI76" i="56"/>
  <c r="BJ76" i="56" s="1"/>
  <c r="AH135" i="57"/>
  <c r="AQ142" i="45"/>
  <c r="BI69" i="32"/>
  <c r="BJ69" i="32" s="1"/>
  <c r="U135" i="56"/>
  <c r="Z142" i="57"/>
  <c r="BI28" i="56"/>
  <c r="BJ28" i="56" s="1"/>
  <c r="BI297" i="75"/>
  <c r="BJ297" i="75" s="1"/>
  <c r="BI143" i="45"/>
  <c r="BJ143" i="45" s="1"/>
  <c r="BI35" i="53"/>
  <c r="BJ35" i="53" s="1"/>
  <c r="BI206" i="32"/>
  <c r="BJ206" i="32" s="1"/>
  <c r="BH204" i="53"/>
  <c r="BH197" i="53" s="1"/>
  <c r="BH310" i="75"/>
  <c r="BI108" i="57"/>
  <c r="BJ108" i="57" s="1"/>
  <c r="AY11" i="58"/>
  <c r="BI221" i="75"/>
  <c r="BJ221" i="75" s="1"/>
  <c r="AD11" i="44"/>
  <c r="BI47" i="32"/>
  <c r="BJ47" i="32" s="1"/>
  <c r="AQ12" i="57"/>
  <c r="BH292" i="75"/>
  <c r="BH24" i="58"/>
  <c r="AJ10" i="56"/>
  <c r="AI10" i="57"/>
  <c r="L10" i="58"/>
  <c r="V10" i="56"/>
  <c r="AA10" i="53"/>
  <c r="AA10" i="58"/>
  <c r="BH154" i="58"/>
  <c r="M135" i="58"/>
  <c r="BH154" i="56"/>
  <c r="BC335" i="75"/>
  <c r="BH175" i="32"/>
  <c r="AV10" i="57"/>
  <c r="AU179" i="53"/>
  <c r="AQ142" i="58"/>
  <c r="BI108" i="45"/>
  <c r="BJ108" i="45" s="1"/>
  <c r="BI53" i="32"/>
  <c r="BJ53" i="32" s="1"/>
  <c r="BI134" i="75"/>
  <c r="BJ134" i="75" s="1"/>
  <c r="Z49" i="57"/>
  <c r="BI296" i="75"/>
  <c r="BJ296" i="75" s="1"/>
  <c r="BI206" i="53"/>
  <c r="BJ206" i="53" s="1"/>
  <c r="BI213" i="58"/>
  <c r="BJ213" i="58" s="1"/>
  <c r="AQ204" i="58"/>
  <c r="AQ197" i="58" s="1"/>
  <c r="BC11" i="44"/>
  <c r="BC42" i="75"/>
  <c r="BG11" i="44"/>
  <c r="AQ136" i="45"/>
  <c r="BD10" i="58"/>
  <c r="AQ142" i="44"/>
  <c r="BI150" i="53"/>
  <c r="BJ150" i="53" s="1"/>
  <c r="BG11" i="45"/>
  <c r="AE166" i="75"/>
  <c r="Q198" i="75"/>
  <c r="AM10" i="44"/>
  <c r="AQ43" i="44"/>
  <c r="BI146" i="44"/>
  <c r="BJ146" i="44" s="1"/>
  <c r="BI17" i="44"/>
  <c r="BJ17" i="44" s="1"/>
  <c r="U179" i="56"/>
  <c r="BC179" i="56"/>
  <c r="AU179" i="56"/>
  <c r="AL179" i="44"/>
  <c r="Z175" i="45"/>
  <c r="AL229" i="75"/>
  <c r="AM10" i="75"/>
  <c r="AQ49" i="45"/>
  <c r="AB10" i="32"/>
  <c r="Y198" i="75"/>
  <c r="BG179" i="58"/>
  <c r="AP179" i="58"/>
  <c r="AU179" i="58"/>
  <c r="BI69" i="45"/>
  <c r="BJ69" i="45" s="1"/>
  <c r="AQ80" i="75"/>
  <c r="BI81" i="75"/>
  <c r="BJ81" i="75" s="1"/>
  <c r="Z67" i="44"/>
  <c r="J168" i="56"/>
  <c r="J167" i="56" s="1"/>
  <c r="AJ168" i="45"/>
  <c r="AJ167" i="45" s="1"/>
  <c r="AQ67" i="32"/>
  <c r="AM166" i="75"/>
  <c r="AQ67" i="75"/>
  <c r="M104" i="75"/>
  <c r="BH136" i="58"/>
  <c r="R10" i="45"/>
  <c r="BI28" i="57"/>
  <c r="BJ28" i="57" s="1"/>
  <c r="AN10" i="44"/>
  <c r="AI10" i="75"/>
  <c r="BH142" i="32"/>
  <c r="AW10" i="32"/>
  <c r="BI147" i="58"/>
  <c r="BJ147" i="58" s="1"/>
  <c r="Z154" i="44"/>
  <c r="BI312" i="75"/>
  <c r="BJ312" i="75" s="1"/>
  <c r="Z24" i="32"/>
  <c r="BI27" i="58"/>
  <c r="BJ27" i="58" s="1"/>
  <c r="BI138" i="45"/>
  <c r="BJ138" i="45" s="1"/>
  <c r="BH175" i="44"/>
  <c r="Y229" i="75"/>
  <c r="AK10" i="75"/>
  <c r="AS10" i="53"/>
  <c r="BI147" i="32"/>
  <c r="BJ147" i="32" s="1"/>
  <c r="AS10" i="44"/>
  <c r="Z136" i="75"/>
  <c r="Q135" i="58"/>
  <c r="AY135" i="44"/>
  <c r="BI69" i="57"/>
  <c r="BJ69" i="57" s="1"/>
  <c r="AD11" i="53"/>
  <c r="BI35" i="44"/>
  <c r="BJ35" i="44" s="1"/>
  <c r="Z74" i="56"/>
  <c r="BI118" i="32"/>
  <c r="BJ118" i="32" s="1"/>
  <c r="BD168" i="45"/>
  <c r="BD167" i="45" s="1"/>
  <c r="AO168" i="45"/>
  <c r="AO167" i="45" s="1"/>
  <c r="BI336" i="75"/>
  <c r="BJ336" i="75" s="1"/>
  <c r="AD42" i="75"/>
  <c r="BI39" i="44"/>
  <c r="BJ39" i="44" s="1"/>
  <c r="AQ105" i="58"/>
  <c r="AQ304" i="75"/>
  <c r="BI140" i="44"/>
  <c r="BJ140" i="44" s="1"/>
  <c r="BI216" i="75"/>
  <c r="BJ216" i="75" s="1"/>
  <c r="AQ205" i="75"/>
  <c r="Y135" i="32"/>
  <c r="AZ10" i="75"/>
  <c r="J10" i="58"/>
  <c r="BI39" i="58"/>
  <c r="BJ39" i="58" s="1"/>
  <c r="J10" i="75"/>
  <c r="BI35" i="32"/>
  <c r="BJ35" i="32" s="1"/>
  <c r="N10" i="53"/>
  <c r="BH154" i="57"/>
  <c r="AU135" i="45"/>
  <c r="BI34" i="75"/>
  <c r="BJ34" i="75" s="1"/>
  <c r="BH154" i="44"/>
  <c r="BH30" i="75"/>
  <c r="U291" i="75"/>
  <c r="Q179" i="56"/>
  <c r="AH179" i="56"/>
  <c r="BI165" i="57"/>
  <c r="BJ165" i="57" s="1"/>
  <c r="AQ175" i="44"/>
  <c r="AH335" i="75"/>
  <c r="AD335" i="75"/>
  <c r="BI99" i="53"/>
  <c r="BJ99" i="53" s="1"/>
  <c r="BI138" i="58"/>
  <c r="BJ138" i="58" s="1"/>
  <c r="AH135" i="44"/>
  <c r="AP179" i="53"/>
  <c r="AQ154" i="57"/>
  <c r="AH135" i="53"/>
  <c r="BD10" i="53"/>
  <c r="BI54" i="45"/>
  <c r="BJ54" i="45" s="1"/>
  <c r="AY179" i="58"/>
  <c r="N10" i="58"/>
  <c r="Y11" i="57"/>
  <c r="AL104" i="56"/>
  <c r="BI76" i="58"/>
  <c r="BJ76" i="58" s="1"/>
  <c r="BH74" i="53"/>
  <c r="Z49" i="58"/>
  <c r="BI185" i="57"/>
  <c r="BJ185" i="57" s="1"/>
  <c r="AE168" i="45"/>
  <c r="AE167" i="45" s="1"/>
  <c r="BH204" i="56"/>
  <c r="BH197" i="56" s="1"/>
  <c r="BI206" i="45"/>
  <c r="BJ206" i="45" s="1"/>
  <c r="AR166" i="75"/>
  <c r="AU42" i="56"/>
  <c r="BI107" i="45"/>
  <c r="BJ107" i="45" s="1"/>
  <c r="BI48" i="75"/>
  <c r="BJ48" i="75" s="1"/>
  <c r="BI108" i="32"/>
  <c r="BJ108" i="32" s="1"/>
  <c r="AH11" i="58"/>
  <c r="BH236" i="75"/>
  <c r="AY170" i="45"/>
  <c r="BI53" i="57"/>
  <c r="BJ53" i="57" s="1"/>
  <c r="AM10" i="45"/>
  <c r="AJ10" i="32"/>
  <c r="AQ142" i="57"/>
  <c r="BI157" i="32"/>
  <c r="BJ157" i="32" s="1"/>
  <c r="BH154" i="32"/>
  <c r="AQ136" i="75"/>
  <c r="BI147" i="45"/>
  <c r="BJ147" i="45" s="1"/>
  <c r="Q135" i="57"/>
  <c r="BH142" i="58"/>
  <c r="AA10" i="75"/>
  <c r="AH135" i="32"/>
  <c r="BH142" i="53"/>
  <c r="BI28" i="75"/>
  <c r="BJ28" i="75" s="1"/>
  <c r="AZ10" i="32"/>
  <c r="V10" i="53"/>
  <c r="U179" i="58"/>
  <c r="Z74" i="45"/>
  <c r="Z182" i="53"/>
  <c r="AX168" i="45"/>
  <c r="AX167" i="45" s="1"/>
  <c r="AM168" i="45"/>
  <c r="AM167" i="45" s="1"/>
  <c r="AM220" i="45" s="1"/>
  <c r="AF168" i="45"/>
  <c r="AF167" i="45" s="1"/>
  <c r="BI330" i="75"/>
  <c r="BJ330" i="75" s="1"/>
  <c r="AL11" i="75"/>
  <c r="AH104" i="75"/>
  <c r="BI108" i="44"/>
  <c r="BJ108" i="44" s="1"/>
  <c r="AT168" i="45"/>
  <c r="AT167" i="45" s="1"/>
  <c r="AA168" i="45"/>
  <c r="AA167" i="45" s="1"/>
  <c r="BC135" i="56"/>
  <c r="AV10" i="32"/>
  <c r="AI10" i="58"/>
  <c r="N10" i="75"/>
  <c r="AA10" i="44"/>
  <c r="AV10" i="53"/>
  <c r="BC11" i="75"/>
  <c r="BI194" i="75"/>
  <c r="BJ194" i="75" s="1"/>
  <c r="R10" i="56"/>
  <c r="BI189" i="75"/>
  <c r="BJ189" i="75" s="1"/>
  <c r="AD135" i="58"/>
  <c r="AY11" i="75"/>
  <c r="BH186" i="75"/>
  <c r="R10" i="44"/>
  <c r="BI165" i="58"/>
  <c r="BJ165" i="58" s="1"/>
  <c r="BG335" i="75"/>
  <c r="U335" i="75"/>
  <c r="BG135" i="56"/>
  <c r="AY135" i="58"/>
  <c r="AJ10" i="57"/>
  <c r="AH135" i="45"/>
  <c r="BH30" i="44"/>
  <c r="BI99" i="58"/>
  <c r="BJ99" i="58" s="1"/>
  <c r="AL179" i="58"/>
  <c r="BG198" i="75"/>
  <c r="BI77" i="75"/>
  <c r="BJ77" i="75" s="1"/>
  <c r="BH49" i="75"/>
  <c r="BI235" i="75"/>
  <c r="BJ235" i="75" s="1"/>
  <c r="BI93" i="75"/>
  <c r="BJ93" i="75" s="1"/>
  <c r="BH92" i="75"/>
  <c r="Y179" i="45"/>
  <c r="M179" i="45"/>
  <c r="BI33" i="44"/>
  <c r="BJ33" i="44" s="1"/>
  <c r="Z160" i="57"/>
  <c r="AQ182" i="57"/>
  <c r="AN168" i="32"/>
  <c r="AN167" i="32" s="1"/>
  <c r="AN220" i="32" s="1"/>
  <c r="BE168" i="45"/>
  <c r="BE167" i="45" s="1"/>
  <c r="W168" i="45"/>
  <c r="W167" i="45" s="1"/>
  <c r="BH204" i="44"/>
  <c r="BH197" i="44" s="1"/>
  <c r="AU42" i="44"/>
  <c r="M42" i="32"/>
  <c r="BI48" i="32"/>
  <c r="BJ48" i="32" s="1"/>
  <c r="AH11" i="53"/>
  <c r="BH12" i="57"/>
  <c r="BI14" i="75"/>
  <c r="BJ14" i="75" s="1"/>
  <c r="BI48" i="45"/>
  <c r="BJ48" i="45" s="1"/>
  <c r="BI140" i="53"/>
  <c r="BJ140" i="53" s="1"/>
  <c r="Z24" i="75"/>
  <c r="BH24" i="45"/>
  <c r="BI234" i="75"/>
  <c r="BJ234" i="75" s="1"/>
  <c r="BH136" i="56"/>
  <c r="AV10" i="56"/>
  <c r="R10" i="75"/>
  <c r="AA10" i="57"/>
  <c r="AQ24" i="45"/>
  <c r="BH24" i="75"/>
  <c r="AE10" i="56"/>
  <c r="BI40" i="75"/>
  <c r="BJ40" i="75" s="1"/>
  <c r="AU135" i="58"/>
  <c r="Z30" i="75"/>
  <c r="BI157" i="57"/>
  <c r="BJ157" i="57" s="1"/>
  <c r="V10" i="45"/>
  <c r="AI10" i="56"/>
  <c r="Z204" i="58"/>
  <c r="U11" i="44"/>
  <c r="AY198" i="75"/>
  <c r="BI40" i="57"/>
  <c r="BJ40" i="57" s="1"/>
  <c r="AI10" i="53"/>
  <c r="BG42" i="57"/>
  <c r="BI338" i="75"/>
  <c r="BJ338" i="75" s="1"/>
  <c r="BI33" i="75"/>
  <c r="BJ33" i="75" s="1"/>
  <c r="AD135" i="44"/>
  <c r="BH142" i="75"/>
  <c r="AE10" i="75"/>
  <c r="Z24" i="44"/>
  <c r="BH142" i="56"/>
  <c r="BI162" i="75"/>
  <c r="AQ30" i="44"/>
  <c r="AL179" i="45"/>
  <c r="AY179" i="45"/>
  <c r="U179" i="45"/>
  <c r="AY179" i="32"/>
  <c r="U179" i="32"/>
  <c r="BC179" i="58"/>
  <c r="Y179" i="58"/>
  <c r="V168" i="45"/>
  <c r="V167" i="45" s="1"/>
  <c r="S168" i="45"/>
  <c r="S167" i="45" s="1"/>
  <c r="Z142" i="44"/>
  <c r="BI321" i="75"/>
  <c r="BJ321" i="75" s="1"/>
  <c r="AY42" i="32"/>
  <c r="AQ105" i="56"/>
  <c r="BI38" i="75"/>
  <c r="BJ38" i="75" s="1"/>
  <c r="AP11" i="58"/>
  <c r="AL11" i="32"/>
  <c r="AQ105" i="57"/>
  <c r="AL11" i="57"/>
  <c r="BG11" i="53"/>
  <c r="AP11" i="32"/>
  <c r="BI14" i="45"/>
  <c r="BJ14" i="45" s="1"/>
  <c r="BH12" i="75"/>
  <c r="P166" i="75"/>
  <c r="BH105" i="56"/>
  <c r="R166" i="75"/>
  <c r="BI99" i="56"/>
  <c r="BJ99" i="56" s="1"/>
  <c r="AQ186" i="75"/>
  <c r="AQ142" i="32"/>
  <c r="AO166" i="75"/>
  <c r="AV10" i="45"/>
  <c r="BI133" i="75"/>
  <c r="BJ133" i="75" s="1"/>
  <c r="AQ129" i="75"/>
  <c r="AH179" i="45"/>
  <c r="BG179" i="45"/>
  <c r="AU179" i="45"/>
  <c r="AP179" i="45"/>
  <c r="AP179" i="32"/>
  <c r="M179" i="32"/>
  <c r="AU179" i="32"/>
  <c r="BC179" i="32"/>
  <c r="AH179" i="32"/>
  <c r="BH172" i="45"/>
  <c r="AU42" i="75"/>
  <c r="M167" i="75"/>
  <c r="AH11" i="32"/>
  <c r="BI46" i="58"/>
  <c r="BJ46" i="58" s="1"/>
  <c r="BI241" i="75"/>
  <c r="BJ241" i="75" s="1"/>
  <c r="BI45" i="56"/>
  <c r="BJ45" i="56" s="1"/>
  <c r="AD11" i="57"/>
  <c r="Z105" i="56"/>
  <c r="AY11" i="53"/>
  <c r="BI110" i="75"/>
  <c r="BJ110" i="75" s="1"/>
  <c r="Y11" i="44"/>
  <c r="Z24" i="53"/>
  <c r="BI28" i="45"/>
  <c r="BJ28" i="45" s="1"/>
  <c r="BG11" i="57"/>
  <c r="BI146" i="56"/>
  <c r="BJ146" i="56" s="1"/>
  <c r="AR10" i="75"/>
  <c r="Z175" i="44"/>
  <c r="AP179" i="57"/>
  <c r="AD179" i="57"/>
  <c r="BG179" i="32"/>
  <c r="Q179" i="32"/>
  <c r="BI99" i="32"/>
  <c r="BJ99" i="32" s="1"/>
  <c r="AH179" i="58"/>
  <c r="U42" i="32"/>
  <c r="AG168" i="45"/>
  <c r="AG167" i="45" s="1"/>
  <c r="BD10" i="75"/>
  <c r="AQ136" i="56"/>
  <c r="BI48" i="57"/>
  <c r="BJ48" i="57" s="1"/>
  <c r="AY179" i="56"/>
  <c r="Q335" i="75"/>
  <c r="Y335" i="75"/>
  <c r="AY179" i="44"/>
  <c r="Q179" i="44"/>
  <c r="AH179" i="53"/>
  <c r="AQ183" i="45"/>
  <c r="BH173" i="57"/>
  <c r="BI213" i="45"/>
  <c r="BJ213" i="45" s="1"/>
  <c r="BH204" i="45"/>
  <c r="BH197" i="45" s="1"/>
  <c r="BI329" i="75"/>
  <c r="BJ329" i="75" s="1"/>
  <c r="Z192" i="75"/>
  <c r="AH11" i="75"/>
  <c r="AP11" i="75"/>
  <c r="BI45" i="58"/>
  <c r="BJ45" i="58" s="1"/>
  <c r="BH36" i="53"/>
  <c r="AL11" i="45"/>
  <c r="AQ12" i="58"/>
  <c r="AD11" i="75"/>
  <c r="AP11" i="53"/>
  <c r="BI38" i="57"/>
  <c r="BJ38" i="57" s="1"/>
  <c r="BI38" i="58"/>
  <c r="BJ38" i="58" s="1"/>
  <c r="Q11" i="75"/>
  <c r="AU11" i="57"/>
  <c r="AP11" i="44"/>
  <c r="BH105" i="58"/>
  <c r="BI39" i="45"/>
  <c r="BJ39" i="45" s="1"/>
  <c r="AQ43" i="56"/>
  <c r="BH24" i="44"/>
  <c r="BH211" i="75"/>
  <c r="AR10" i="53"/>
  <c r="BI27" i="56"/>
  <c r="BJ27" i="56" s="1"/>
  <c r="BH24" i="56"/>
  <c r="Y11" i="75"/>
  <c r="BI138" i="56"/>
  <c r="BJ138" i="56" s="1"/>
  <c r="BI28" i="44"/>
  <c r="BJ28" i="44" s="1"/>
  <c r="BH304" i="75"/>
  <c r="Z236" i="75"/>
  <c r="BI305" i="75"/>
  <c r="BJ305" i="75" s="1"/>
  <c r="Q167" i="75"/>
  <c r="Z142" i="56"/>
  <c r="BG11" i="58"/>
  <c r="AE10" i="32"/>
  <c r="AR10" i="57"/>
  <c r="AD135" i="75"/>
  <c r="BI145" i="32"/>
  <c r="BJ145" i="32" s="1"/>
  <c r="AP179" i="56"/>
  <c r="AL335" i="75"/>
  <c r="AU335" i="75"/>
  <c r="AY335" i="75"/>
  <c r="M179" i="44"/>
  <c r="BC179" i="44"/>
  <c r="AU179" i="44"/>
  <c r="BI99" i="57"/>
  <c r="BI99" i="44"/>
  <c r="BJ99" i="44" s="1"/>
  <c r="Z98" i="44"/>
  <c r="U179" i="53"/>
  <c r="M179" i="53"/>
  <c r="AY179" i="53"/>
  <c r="AQ331" i="75"/>
  <c r="AU198" i="75"/>
  <c r="BI47" i="57"/>
  <c r="BJ47" i="57" s="1"/>
  <c r="M11" i="32"/>
  <c r="BI46" i="32"/>
  <c r="BJ46" i="32" s="1"/>
  <c r="BH105" i="53"/>
  <c r="BI201" i="75"/>
  <c r="BJ201" i="75" s="1"/>
  <c r="Z24" i="58"/>
  <c r="BH136" i="75"/>
  <c r="BD10" i="56"/>
  <c r="AA10" i="32"/>
  <c r="BI48" i="58"/>
  <c r="BJ48" i="58" s="1"/>
  <c r="BI41" i="57"/>
  <c r="BJ41" i="57" s="1"/>
  <c r="AR10" i="32"/>
  <c r="BI27" i="44"/>
  <c r="BJ27" i="44" s="1"/>
  <c r="BI39" i="75"/>
  <c r="BJ39" i="75" s="1"/>
  <c r="BI39" i="57"/>
  <c r="BJ39" i="57" s="1"/>
  <c r="BH142" i="57"/>
  <c r="V10" i="75"/>
  <c r="AE10" i="58"/>
  <c r="AP135" i="57"/>
  <c r="BI146" i="32"/>
  <c r="BJ146" i="32" s="1"/>
  <c r="AU11" i="53"/>
  <c r="Q11" i="44"/>
  <c r="AH198" i="75"/>
  <c r="Z142" i="45"/>
  <c r="BI99" i="45"/>
  <c r="Y179" i="56"/>
  <c r="AL179" i="56"/>
  <c r="AD179" i="56"/>
  <c r="AH179" i="44"/>
  <c r="Y179" i="44"/>
  <c r="AD179" i="44"/>
  <c r="BG179" i="44"/>
  <c r="U179" i="44"/>
  <c r="BI51" i="45"/>
  <c r="BC179" i="53"/>
  <c r="Q179" i="53"/>
  <c r="AD179" i="53"/>
  <c r="AL135" i="58"/>
  <c r="BH49" i="32"/>
  <c r="BI51" i="44"/>
  <c r="Z49" i="44"/>
  <c r="AN168" i="45"/>
  <c r="AN167" i="45" s="1"/>
  <c r="Z211" i="75"/>
  <c r="Z136" i="45"/>
  <c r="BI185" i="56"/>
  <c r="BJ185" i="56" s="1"/>
  <c r="M42" i="53"/>
  <c r="U11" i="75"/>
  <c r="AD104" i="75"/>
  <c r="Q11" i="45"/>
  <c r="Q11" i="56"/>
  <c r="BC11" i="53"/>
  <c r="BI41" i="45"/>
  <c r="BJ41" i="45" s="1"/>
  <c r="BI47" i="45"/>
  <c r="BJ47" i="45" s="1"/>
  <c r="AW168" i="45"/>
  <c r="AW167" i="45" s="1"/>
  <c r="N168" i="45"/>
  <c r="N167" i="45" s="1"/>
  <c r="AS168" i="45"/>
  <c r="AS167" i="45" s="1"/>
  <c r="BI239" i="75"/>
  <c r="BJ239" i="75" s="1"/>
  <c r="Z24" i="57"/>
  <c r="BD10" i="57"/>
  <c r="N10" i="56"/>
  <c r="AZ10" i="45"/>
  <c r="BI38" i="53"/>
  <c r="BJ38" i="53" s="1"/>
  <c r="Q11" i="57"/>
  <c r="U198" i="75"/>
  <c r="BI25" i="32"/>
  <c r="BJ25" i="32" s="1"/>
  <c r="BC11" i="56"/>
  <c r="AH135" i="58"/>
  <c r="AQ142" i="56"/>
  <c r="AQ24" i="58"/>
  <c r="M135" i="44"/>
  <c r="BH205" i="75"/>
  <c r="BG179" i="56"/>
  <c r="M179" i="56"/>
  <c r="M335" i="75"/>
  <c r="AP335" i="75"/>
  <c r="AP179" i="44"/>
  <c r="Y179" i="53"/>
  <c r="AL179" i="53"/>
  <c r="BG179" i="53"/>
  <c r="AQ98" i="53"/>
  <c r="BI155" i="56"/>
  <c r="Z154" i="56"/>
  <c r="BI155" i="57"/>
  <c r="BJ155" i="57" s="1"/>
  <c r="BI99" i="75"/>
  <c r="Z98" i="75"/>
  <c r="AQ178" i="58"/>
  <c r="Z142" i="58"/>
  <c r="AQ217" i="75"/>
  <c r="BC11" i="58"/>
  <c r="BH43" i="45"/>
  <c r="AQ43" i="53"/>
  <c r="BH36" i="57"/>
  <c r="BH12" i="58"/>
  <c r="BI218" i="75"/>
  <c r="BJ218" i="75" s="1"/>
  <c r="BI155" i="58"/>
  <c r="Z154" i="58"/>
  <c r="AQ30" i="75"/>
  <c r="BI155" i="75"/>
  <c r="BJ155" i="75" s="1"/>
  <c r="Z154" i="53"/>
  <c r="BI155" i="53"/>
  <c r="AU197" i="44"/>
  <c r="AQ148" i="53"/>
  <c r="Z136" i="53"/>
  <c r="BH98" i="56"/>
  <c r="AQ180" i="58"/>
  <c r="AC168" i="45"/>
  <c r="AC167" i="45" s="1"/>
  <c r="J168" i="45"/>
  <c r="J167" i="45" s="1"/>
  <c r="O168" i="45"/>
  <c r="O167" i="45" s="1"/>
  <c r="AK168" i="45"/>
  <c r="AK167" i="45" s="1"/>
  <c r="AK220" i="45" s="1"/>
  <c r="BH331" i="75"/>
  <c r="AD42" i="57"/>
  <c r="Z142" i="32"/>
  <c r="M42" i="56"/>
  <c r="AU42" i="58"/>
  <c r="AD198" i="75"/>
  <c r="AH42" i="32"/>
  <c r="V166" i="75"/>
  <c r="AD42" i="45"/>
  <c r="AQ12" i="56"/>
  <c r="BI46" i="53"/>
  <c r="BJ46" i="53" s="1"/>
  <c r="Z24" i="45"/>
  <c r="BI110" i="44"/>
  <c r="BJ110" i="44" s="1"/>
  <c r="BI41" i="56"/>
  <c r="BJ41" i="56" s="1"/>
  <c r="BI45" i="45"/>
  <c r="BJ45" i="45" s="1"/>
  <c r="AU11" i="56"/>
  <c r="BI41" i="75"/>
  <c r="BJ41" i="75" s="1"/>
  <c r="AQ12" i="44"/>
  <c r="Z154" i="75"/>
  <c r="M11" i="57"/>
  <c r="Y11" i="45"/>
  <c r="AP11" i="45"/>
  <c r="AY11" i="57"/>
  <c r="BI14" i="32"/>
  <c r="BJ14" i="32" s="1"/>
  <c r="Z304" i="75"/>
  <c r="Y170" i="45"/>
  <c r="M135" i="45"/>
  <c r="Z186" i="75"/>
  <c r="BI187" i="75"/>
  <c r="BI31" i="75"/>
  <c r="BI145" i="56"/>
  <c r="BJ145" i="56" s="1"/>
  <c r="BI157" i="44"/>
  <c r="BJ157" i="44" s="1"/>
  <c r="BI145" i="75"/>
  <c r="BJ145" i="75" s="1"/>
  <c r="BI150" i="56"/>
  <c r="BJ150" i="56" s="1"/>
  <c r="BI240" i="75"/>
  <c r="BJ240" i="75" s="1"/>
  <c r="BI27" i="32"/>
  <c r="BJ27" i="32" s="1"/>
  <c r="BI146" i="45"/>
  <c r="BJ146" i="45" s="1"/>
  <c r="Z154" i="32"/>
  <c r="BI147" i="44"/>
  <c r="BJ147" i="44" s="1"/>
  <c r="BI145" i="53"/>
  <c r="BJ145" i="53" s="1"/>
  <c r="BI147" i="57"/>
  <c r="BJ147" i="57" s="1"/>
  <c r="BI38" i="45"/>
  <c r="BJ38" i="45" s="1"/>
  <c r="BI155" i="32"/>
  <c r="AQ154" i="32"/>
  <c r="BI145" i="44"/>
  <c r="BJ145" i="44" s="1"/>
  <c r="BI75" i="75"/>
  <c r="Z74" i="75"/>
  <c r="BI185" i="45"/>
  <c r="BJ185" i="45" s="1"/>
  <c r="AD42" i="53"/>
  <c r="AU104" i="75"/>
  <c r="BI14" i="56"/>
  <c r="BJ14" i="56" s="1"/>
  <c r="BH36" i="75"/>
  <c r="AL11" i="44"/>
  <c r="AD11" i="58"/>
  <c r="AQ43" i="32"/>
  <c r="Z43" i="53"/>
  <c r="Z154" i="57"/>
  <c r="BH24" i="32"/>
  <c r="BI150" i="75"/>
  <c r="BJ150" i="75" s="1"/>
  <c r="Z117" i="75"/>
  <c r="BI118" i="75"/>
  <c r="BI155" i="44"/>
  <c r="BI175" i="75"/>
  <c r="BJ175" i="75" s="1"/>
  <c r="Z174" i="75"/>
  <c r="BI145" i="57"/>
  <c r="BJ145" i="57" s="1"/>
  <c r="M197" i="57"/>
  <c r="BI185" i="44"/>
  <c r="BJ185" i="44" s="1"/>
  <c r="BF168" i="45"/>
  <c r="BF167" i="45" s="1"/>
  <c r="L168" i="45"/>
  <c r="L167" i="45" s="1"/>
  <c r="BB168" i="45"/>
  <c r="BB167" i="45" s="1"/>
  <c r="P168" i="45"/>
  <c r="P167" i="45" s="1"/>
  <c r="BI206" i="58"/>
  <c r="BJ206" i="58" s="1"/>
  <c r="BI206" i="56"/>
  <c r="BJ206" i="56" s="1"/>
  <c r="BI334" i="75"/>
  <c r="BJ334" i="75" s="1"/>
  <c r="AQ199" i="75"/>
  <c r="AP42" i="44"/>
  <c r="AD167" i="75"/>
  <c r="BH199" i="75"/>
  <c r="BH217" i="75"/>
  <c r="BI14" i="44"/>
  <c r="BJ14" i="44" s="1"/>
  <c r="BH43" i="44"/>
  <c r="BH12" i="56"/>
  <c r="BI110" i="56"/>
  <c r="BJ110" i="56" s="1"/>
  <c r="U11" i="45"/>
  <c r="AQ36" i="53"/>
  <c r="AY11" i="56"/>
  <c r="Y11" i="53"/>
  <c r="U11" i="32"/>
  <c r="Y11" i="32"/>
  <c r="BI40" i="32"/>
  <c r="BJ40" i="32" s="1"/>
  <c r="AQ230" i="75"/>
  <c r="BI38" i="32"/>
  <c r="BJ38" i="32" s="1"/>
  <c r="BI48" i="44"/>
  <c r="BJ48" i="44" s="1"/>
  <c r="AQ105" i="45"/>
  <c r="BC11" i="57"/>
  <c r="AY11" i="44"/>
  <c r="AQ148" i="75"/>
  <c r="BH12" i="32"/>
  <c r="AQ211" i="75"/>
  <c r="BI233" i="75"/>
  <c r="BJ233" i="75" s="1"/>
  <c r="BI308" i="75"/>
  <c r="BJ308" i="75" s="1"/>
  <c r="BI206" i="75"/>
  <c r="BJ206" i="75" s="1"/>
  <c r="Y11" i="58"/>
  <c r="BI41" i="44"/>
  <c r="BJ41" i="44" s="1"/>
  <c r="BI137" i="56"/>
  <c r="BJ137" i="56" s="1"/>
  <c r="BI155" i="45"/>
  <c r="Z154" i="45"/>
  <c r="BI146" i="57"/>
  <c r="BJ146" i="57" s="1"/>
  <c r="BI14" i="58"/>
  <c r="BJ14" i="58" s="1"/>
  <c r="M11" i="75"/>
  <c r="AD11" i="56"/>
  <c r="BI38" i="56"/>
  <c r="BJ38" i="56" s="1"/>
  <c r="Z36" i="45"/>
  <c r="BI39" i="53"/>
  <c r="BJ39" i="53" s="1"/>
  <c r="BC11" i="45"/>
  <c r="BH36" i="45"/>
  <c r="BI40" i="58"/>
  <c r="BJ40" i="58" s="1"/>
  <c r="AU11" i="75"/>
  <c r="M11" i="56"/>
  <c r="AU11" i="32"/>
  <c r="AU11" i="58"/>
  <c r="BI25" i="53"/>
  <c r="BJ25" i="53" s="1"/>
  <c r="BI25" i="58"/>
  <c r="BJ25" i="58" s="1"/>
  <c r="BI25" i="45"/>
  <c r="BJ25" i="45" s="1"/>
  <c r="AQ24" i="32"/>
  <c r="BI25" i="75"/>
  <c r="BJ25" i="75" s="1"/>
  <c r="AQ24" i="56"/>
  <c r="AQ12" i="75"/>
  <c r="BC11" i="32"/>
  <c r="AU11" i="44"/>
  <c r="BG170" i="45"/>
  <c r="BI210" i="75"/>
  <c r="BJ210" i="75" s="1"/>
  <c r="BI213" i="75"/>
  <c r="BJ213" i="75" s="1"/>
  <c r="BI140" i="75"/>
  <c r="BJ140" i="75" s="1"/>
  <c r="AQ24" i="53"/>
  <c r="M11" i="44"/>
  <c r="BH43" i="32"/>
  <c r="BC170" i="45"/>
  <c r="BI208" i="75"/>
  <c r="BJ208" i="75" s="1"/>
  <c r="BI140" i="56"/>
  <c r="Z136" i="56"/>
  <c r="BI25" i="56"/>
  <c r="BJ25" i="56" s="1"/>
  <c r="BI140" i="45"/>
  <c r="BJ140" i="45" s="1"/>
  <c r="BI25" i="44"/>
  <c r="BJ25" i="44" s="1"/>
  <c r="Z205" i="75"/>
  <c r="BI41" i="32"/>
  <c r="BJ41" i="32" s="1"/>
  <c r="AH11" i="56"/>
  <c r="BI45" i="53"/>
  <c r="BJ45" i="53" s="1"/>
  <c r="BI25" i="57"/>
  <c r="BJ25" i="57" s="1"/>
  <c r="BH24" i="57"/>
  <c r="BI140" i="58"/>
  <c r="AQ43" i="58"/>
  <c r="AQ36" i="44"/>
  <c r="BG11" i="56"/>
  <c r="BI140" i="57"/>
  <c r="BJ140" i="57" s="1"/>
  <c r="BI140" i="32"/>
  <c r="BJ140" i="32" s="1"/>
  <c r="BH105" i="45"/>
  <c r="BI107" i="75"/>
  <c r="BJ107" i="75" s="1"/>
  <c r="AU170" i="32"/>
  <c r="BJ56" i="75"/>
  <c r="BI45" i="44"/>
  <c r="BJ45" i="44" s="1"/>
  <c r="BI107" i="32"/>
  <c r="Z105" i="32"/>
  <c r="BI110" i="57"/>
  <c r="BJ110" i="57" s="1"/>
  <c r="BH43" i="75"/>
  <c r="BI13" i="57"/>
  <c r="Z12" i="57"/>
  <c r="BJ149" i="75"/>
  <c r="AQ36" i="58"/>
  <c r="BI38" i="44"/>
  <c r="BJ38" i="44" s="1"/>
  <c r="BJ56" i="53"/>
  <c r="AQ36" i="57"/>
  <c r="Z230" i="75"/>
  <c r="BI231" i="75"/>
  <c r="Z12" i="32"/>
  <c r="BH36" i="58"/>
  <c r="BI39" i="56"/>
  <c r="BJ39" i="56" s="1"/>
  <c r="BJ294" i="75"/>
  <c r="BI44" i="32"/>
  <c r="Z43" i="32"/>
  <c r="BI13" i="75"/>
  <c r="Z12" i="75"/>
  <c r="M170" i="45"/>
  <c r="Q170" i="45"/>
  <c r="AU170" i="45"/>
  <c r="BH12" i="53"/>
  <c r="BH36" i="32"/>
  <c r="AQ236" i="75"/>
  <c r="Z36" i="56"/>
  <c r="BI45" i="32"/>
  <c r="BJ45" i="32" s="1"/>
  <c r="BJ181" i="75"/>
  <c r="BI47" i="56"/>
  <c r="BJ47" i="56" s="1"/>
  <c r="Z43" i="75"/>
  <c r="BI44" i="75"/>
  <c r="BH105" i="57"/>
  <c r="AQ36" i="56"/>
  <c r="Q10" i="24"/>
  <c r="BI13" i="53"/>
  <c r="Z12" i="53"/>
  <c r="AQ36" i="45"/>
  <c r="Z36" i="58"/>
  <c r="BI37" i="58"/>
  <c r="BI200" i="75"/>
  <c r="BJ200" i="75" s="1"/>
  <c r="BI37" i="32"/>
  <c r="Z36" i="32"/>
  <c r="Z105" i="58"/>
  <c r="BI108" i="58"/>
  <c r="BJ108" i="58" s="1"/>
  <c r="BH43" i="56"/>
  <c r="BH43" i="57"/>
  <c r="BI13" i="32"/>
  <c r="AQ36" i="32"/>
  <c r="Z12" i="58"/>
  <c r="BI13" i="58"/>
  <c r="Z43" i="57"/>
  <c r="BI40" i="45"/>
  <c r="BJ40" i="45" s="1"/>
  <c r="AD170" i="45"/>
  <c r="BI14" i="53"/>
  <c r="BJ14" i="53" s="1"/>
  <c r="BH105" i="32"/>
  <c r="R148" i="17"/>
  <c r="S148" i="17" s="1"/>
  <c r="AQ105" i="32"/>
  <c r="BI110" i="32"/>
  <c r="BJ110" i="32" s="1"/>
  <c r="Z105" i="75"/>
  <c r="BI108" i="75"/>
  <c r="BJ108" i="75" s="1"/>
  <c r="BI37" i="45"/>
  <c r="Z43" i="56"/>
  <c r="BI44" i="56"/>
  <c r="BI37" i="75"/>
  <c r="Z36" i="75"/>
  <c r="BI107" i="44"/>
  <c r="Z105" i="44"/>
  <c r="AQ105" i="44"/>
  <c r="AQ43" i="75"/>
  <c r="BI37" i="53"/>
  <c r="Z36" i="53"/>
  <c r="BI107" i="57"/>
  <c r="Z105" i="57"/>
  <c r="AY11" i="32"/>
  <c r="BI46" i="75"/>
  <c r="BJ46" i="75" s="1"/>
  <c r="BI107" i="53"/>
  <c r="BJ107" i="53" s="1"/>
  <c r="BJ156" i="75"/>
  <c r="BI44" i="57"/>
  <c r="AQ43" i="57"/>
  <c r="BH12" i="45"/>
  <c r="BH36" i="56"/>
  <c r="BI40" i="56"/>
  <c r="BJ40" i="56" s="1"/>
  <c r="BI107" i="58"/>
  <c r="Z12" i="56"/>
  <c r="BI13" i="56"/>
  <c r="AP170" i="45"/>
  <c r="AH170" i="45"/>
  <c r="Z43" i="58"/>
  <c r="BI44" i="58"/>
  <c r="BI41" i="53"/>
  <c r="BJ41" i="53" s="1"/>
  <c r="Z12" i="45"/>
  <c r="BI13" i="45"/>
  <c r="BI46" i="45"/>
  <c r="BJ46" i="45" s="1"/>
  <c r="BI37" i="44"/>
  <c r="Z36" i="44"/>
  <c r="BI45" i="75"/>
  <c r="BJ45" i="75" s="1"/>
  <c r="BJ26" i="75"/>
  <c r="BI13" i="44"/>
  <c r="Z12" i="44"/>
  <c r="BJ106" i="56"/>
  <c r="BI47" i="44"/>
  <c r="BJ47" i="44" s="1"/>
  <c r="BI40" i="53"/>
  <c r="BJ40" i="53" s="1"/>
  <c r="BH36" i="44"/>
  <c r="AQ36" i="75"/>
  <c r="BH43" i="58"/>
  <c r="Z36" i="57"/>
  <c r="BI37" i="57"/>
  <c r="BI44" i="53"/>
  <c r="BH43" i="53"/>
  <c r="BI47" i="53"/>
  <c r="BJ47" i="53" s="1"/>
  <c r="AQ43" i="45"/>
  <c r="BI110" i="45"/>
  <c r="Z105" i="45"/>
  <c r="BI47" i="75"/>
  <c r="BJ47" i="75" s="1"/>
  <c r="Z105" i="53"/>
  <c r="AQ12" i="53"/>
  <c r="BI107" i="56"/>
  <c r="BJ107" i="56" s="1"/>
  <c r="BJ268" i="75"/>
  <c r="AQ105" i="75"/>
  <c r="BI44" i="44"/>
  <c r="Z43" i="44"/>
  <c r="BI108" i="56"/>
  <c r="BJ108" i="56" s="1"/>
  <c r="BI39" i="32"/>
  <c r="BJ39" i="32" s="1"/>
  <c r="BI40" i="44"/>
  <c r="BJ40" i="44" s="1"/>
  <c r="BH105" i="44"/>
  <c r="AL170" i="45"/>
  <c r="BI48" i="53"/>
  <c r="BJ48" i="53" s="1"/>
  <c r="Z43" i="45"/>
  <c r="BI47" i="58"/>
  <c r="BJ47" i="58" s="1"/>
  <c r="BI204" i="75"/>
  <c r="Z199" i="75"/>
  <c r="BI71" i="75"/>
  <c r="Z67" i="75"/>
  <c r="BJ365" i="75"/>
  <c r="BI364" i="75"/>
  <c r="BJ364" i="75" s="1"/>
  <c r="BI372" i="75"/>
  <c r="BJ372" i="75" s="1"/>
  <c r="BJ373" i="75"/>
  <c r="BI173" i="75"/>
  <c r="Z168" i="75"/>
  <c r="BI71" i="32"/>
  <c r="Z67" i="32"/>
  <c r="BI65" i="45"/>
  <c r="Z61" i="45"/>
  <c r="BI328" i="75"/>
  <c r="BJ328" i="75" s="1"/>
  <c r="Z331" i="75"/>
  <c r="M42" i="75"/>
  <c r="AU42" i="57"/>
  <c r="M42" i="58"/>
  <c r="BI71" i="56"/>
  <c r="AQ67" i="56"/>
  <c r="BJ144" i="32"/>
  <c r="BI65" i="56"/>
  <c r="Z61" i="56"/>
  <c r="BI222" i="75"/>
  <c r="Z217" i="75"/>
  <c r="BI358" i="75"/>
  <c r="BJ358" i="75" s="1"/>
  <c r="BJ359" i="75"/>
  <c r="BI71" i="58"/>
  <c r="Z67" i="58"/>
  <c r="BJ361" i="75"/>
  <c r="BI71" i="45"/>
  <c r="AQ67" i="45"/>
  <c r="M198" i="75"/>
  <c r="M42" i="45"/>
  <c r="AU42" i="45"/>
  <c r="Z67" i="57"/>
  <c r="BI71" i="57"/>
  <c r="BI279" i="75"/>
  <c r="BJ279" i="75" s="1"/>
  <c r="BJ280" i="75"/>
  <c r="BJ144" i="58"/>
  <c r="BI370" i="75"/>
  <c r="BJ370" i="75" s="1"/>
  <c r="BJ371" i="75"/>
  <c r="BJ237" i="75"/>
  <c r="BJ369" i="75"/>
  <c r="Z61" i="32"/>
  <c r="BI65" i="32"/>
  <c r="BI278" i="75"/>
  <c r="Z273" i="75"/>
  <c r="BJ348" i="75"/>
  <c r="BI341" i="75"/>
  <c r="Z61" i="57"/>
  <c r="BI65" i="57"/>
  <c r="BI315" i="75"/>
  <c r="Z310" i="75"/>
  <c r="BI339" i="75"/>
  <c r="BJ339" i="75" s="1"/>
  <c r="AU42" i="53"/>
  <c r="BI65" i="44"/>
  <c r="Z61" i="44"/>
  <c r="BI223" i="75"/>
  <c r="BJ223" i="75" s="1"/>
  <c r="BJ224" i="75"/>
  <c r="BI65" i="53"/>
  <c r="BH61" i="53"/>
  <c r="BI71" i="53"/>
  <c r="Z67" i="53"/>
  <c r="BI65" i="75"/>
  <c r="Z61" i="75"/>
  <c r="BI65" i="58"/>
  <c r="Z61" i="58"/>
  <c r="BJ144" i="56"/>
  <c r="BI325" i="75"/>
  <c r="BH180" i="57"/>
  <c r="AD42" i="58"/>
  <c r="BI333" i="75"/>
  <c r="BJ333" i="75" s="1"/>
  <c r="M42" i="57"/>
  <c r="BJ355" i="75"/>
  <c r="BI354" i="75"/>
  <c r="M197" i="53"/>
  <c r="BH178" i="53"/>
  <c r="AD197" i="53"/>
  <c r="M197" i="45"/>
  <c r="Z198" i="45"/>
  <c r="BI199" i="45"/>
  <c r="Z198" i="56"/>
  <c r="BI199" i="56"/>
  <c r="BI199" i="32"/>
  <c r="Z198" i="32"/>
  <c r="Z198" i="58"/>
  <c r="BI199" i="58"/>
  <c r="BH173" i="53"/>
  <c r="Z178" i="58"/>
  <c r="AQ174" i="56"/>
  <c r="BH180" i="32"/>
  <c r="AQ172" i="56"/>
  <c r="Z198" i="53"/>
  <c r="BI199" i="53"/>
  <c r="AQ183" i="53"/>
  <c r="BH178" i="32"/>
  <c r="AD197" i="44"/>
  <c r="Z172" i="45"/>
  <c r="AQ182" i="53"/>
  <c r="Z182" i="32"/>
  <c r="AQ204" i="45"/>
  <c r="AQ197" i="45" s="1"/>
  <c r="Z198" i="44"/>
  <c r="BI199" i="44"/>
  <c r="Z198" i="57"/>
  <c r="BI199" i="57"/>
  <c r="BH183" i="53"/>
  <c r="AU197" i="53"/>
  <c r="BH174" i="58"/>
  <c r="BH182" i="53"/>
  <c r="BH173" i="44"/>
  <c r="AQ182" i="32"/>
  <c r="AQ182" i="56"/>
  <c r="BI206" i="57"/>
  <c r="BJ206" i="57" s="1"/>
  <c r="BH182" i="58"/>
  <c r="BH204" i="57"/>
  <c r="BH197" i="57" s="1"/>
  <c r="AD197" i="56"/>
  <c r="AU197" i="45"/>
  <c r="AU197" i="32"/>
  <c r="BH178" i="57"/>
  <c r="M197" i="56"/>
  <c r="AU197" i="58"/>
  <c r="M197" i="58"/>
  <c r="AD197" i="32"/>
  <c r="M197" i="44"/>
  <c r="AU197" i="57"/>
  <c r="Z172" i="44"/>
  <c r="AQ204" i="57"/>
  <c r="AQ197" i="57" s="1"/>
  <c r="AQ177" i="32"/>
  <c r="AQ177" i="53"/>
  <c r="Z183" i="53"/>
  <c r="AD197" i="58"/>
  <c r="M197" i="32"/>
  <c r="AD197" i="57"/>
  <c r="Z174" i="45"/>
  <c r="AQ180" i="32"/>
  <c r="AQ172" i="57"/>
  <c r="BH181" i="44"/>
  <c r="AU197" i="56"/>
  <c r="AD197" i="45"/>
  <c r="BH180" i="58"/>
  <c r="BH180" i="53"/>
  <c r="Q171" i="45"/>
  <c r="AQ178" i="44"/>
  <c r="BH172" i="32"/>
  <c r="U171" i="45"/>
  <c r="Z180" i="58"/>
  <c r="Z181" i="32"/>
  <c r="BH172" i="44"/>
  <c r="Z202" i="56"/>
  <c r="BI203" i="56"/>
  <c r="AQ173" i="56"/>
  <c r="Z177" i="58"/>
  <c r="Z174" i="57"/>
  <c r="Z202" i="58"/>
  <c r="BI203" i="58"/>
  <c r="Z202" i="53"/>
  <c r="BI203" i="53"/>
  <c r="Z202" i="45"/>
  <c r="BI203" i="45"/>
  <c r="Z202" i="44"/>
  <c r="BI203" i="44"/>
  <c r="BI203" i="57"/>
  <c r="Z202" i="57"/>
  <c r="Z202" i="32"/>
  <c r="BI203" i="32"/>
  <c r="AQ183" i="44"/>
  <c r="Z182" i="56"/>
  <c r="BJ213" i="53"/>
  <c r="BI212" i="53"/>
  <c r="BJ212" i="53" s="1"/>
  <c r="BI209" i="45"/>
  <c r="Z208" i="45"/>
  <c r="BJ194" i="58"/>
  <c r="BI185" i="58"/>
  <c r="Z208" i="56"/>
  <c r="BI209" i="56"/>
  <c r="Z204" i="32"/>
  <c r="BI205" i="32"/>
  <c r="Z180" i="57"/>
  <c r="BI206" i="44"/>
  <c r="BJ206" i="44" s="1"/>
  <c r="Z208" i="57"/>
  <c r="BI209" i="57"/>
  <c r="BJ213" i="44"/>
  <c r="BJ194" i="32"/>
  <c r="BI185" i="32"/>
  <c r="Z174" i="32"/>
  <c r="BH204" i="58"/>
  <c r="BH197" i="58" s="1"/>
  <c r="BH204" i="32"/>
  <c r="BH197" i="32" s="1"/>
  <c r="AQ204" i="53"/>
  <c r="AQ197" i="53" s="1"/>
  <c r="BI205" i="58"/>
  <c r="BI205" i="45"/>
  <c r="Z204" i="45"/>
  <c r="BI205" i="44"/>
  <c r="Z204" i="44"/>
  <c r="Z204" i="53"/>
  <c r="BI205" i="53"/>
  <c r="Z208" i="32"/>
  <c r="BI209" i="32"/>
  <c r="Z208" i="53"/>
  <c r="BI209" i="53"/>
  <c r="BJ201" i="44"/>
  <c r="BI200" i="44"/>
  <c r="BJ200" i="44" s="1"/>
  <c r="AQ172" i="53"/>
  <c r="Z208" i="58"/>
  <c r="BI209" i="58"/>
  <c r="Z208" i="44"/>
  <c r="BI209" i="44"/>
  <c r="BI205" i="56"/>
  <c r="Z204" i="56"/>
  <c r="BI205" i="57"/>
  <c r="Z204" i="57"/>
  <c r="AP171" i="45"/>
  <c r="AH171" i="45"/>
  <c r="AQ204" i="32"/>
  <c r="AQ197" i="32" s="1"/>
  <c r="AQ183" i="32"/>
  <c r="BH183" i="57"/>
  <c r="BH173" i="45"/>
  <c r="Z177" i="44"/>
  <c r="AQ180" i="53"/>
  <c r="Z174" i="56"/>
  <c r="Z174" i="58"/>
  <c r="Z172" i="53"/>
  <c r="BH182" i="45"/>
  <c r="BH182" i="44"/>
  <c r="BG171" i="45"/>
  <c r="AD171" i="45"/>
  <c r="Y171" i="45"/>
  <c r="Z178" i="57"/>
  <c r="BH173" i="56"/>
  <c r="Z178" i="44"/>
  <c r="Z174" i="53"/>
  <c r="AQ180" i="44"/>
  <c r="Z181" i="56"/>
  <c r="AQ172" i="44"/>
  <c r="BH182" i="56"/>
  <c r="AY171" i="45"/>
  <c r="BI210" i="44"/>
  <c r="BJ210" i="44" s="1"/>
  <c r="BJ211" i="44"/>
  <c r="BI210" i="58"/>
  <c r="BJ210" i="58" s="1"/>
  <c r="BI210" i="45"/>
  <c r="BJ210" i="45" s="1"/>
  <c r="BJ211" i="45"/>
  <c r="BI210" i="56"/>
  <c r="BJ210" i="56" s="1"/>
  <c r="AU171" i="45"/>
  <c r="BJ211" i="53"/>
  <c r="BI210" i="53"/>
  <c r="BJ210" i="53" s="1"/>
  <c r="BH178" i="58"/>
  <c r="BH177" i="53"/>
  <c r="Z178" i="32"/>
  <c r="BH177" i="58"/>
  <c r="BH174" i="57"/>
  <c r="AQ181" i="56"/>
  <c r="AQ174" i="45"/>
  <c r="Z180" i="32"/>
  <c r="AQ180" i="45"/>
  <c r="BH181" i="32"/>
  <c r="Z172" i="57"/>
  <c r="AQ172" i="45"/>
  <c r="AQ172" i="58"/>
  <c r="AQ182" i="58"/>
  <c r="AQ182" i="44"/>
  <c r="M171" i="45"/>
  <c r="AL171" i="45"/>
  <c r="BC171" i="45"/>
  <c r="BI215" i="58"/>
  <c r="Z214" i="58"/>
  <c r="BH182" i="57"/>
  <c r="BI215" i="53"/>
  <c r="Z214" i="53"/>
  <c r="Z214" i="57"/>
  <c r="BI215" i="57"/>
  <c r="BH177" i="32"/>
  <c r="BH182" i="32"/>
  <c r="Z182" i="45"/>
  <c r="Z214" i="44"/>
  <c r="BI215" i="44"/>
  <c r="BI215" i="45"/>
  <c r="Z214" i="45"/>
  <c r="Z180" i="53"/>
  <c r="Z182" i="57"/>
  <c r="Z182" i="44"/>
  <c r="BI215" i="56"/>
  <c r="Z214" i="56"/>
  <c r="Z214" i="32"/>
  <c r="BI215" i="32"/>
  <c r="AQ182" i="45"/>
  <c r="Z182" i="58"/>
  <c r="AQ183" i="56"/>
  <c r="AQ178" i="56"/>
  <c r="BH174" i="32"/>
  <c r="Z172" i="32"/>
  <c r="AQ181" i="32"/>
  <c r="BH172" i="53"/>
  <c r="BH172" i="58"/>
  <c r="Z172" i="58"/>
  <c r="BH174" i="56"/>
  <c r="AQ181" i="58"/>
  <c r="BH174" i="44"/>
  <c r="AQ178" i="45"/>
  <c r="BH178" i="45"/>
  <c r="Z177" i="57"/>
  <c r="AQ174" i="53"/>
  <c r="AQ174" i="58"/>
  <c r="BH172" i="57"/>
  <c r="AQ174" i="57"/>
  <c r="Z181" i="45"/>
  <c r="Z172" i="56"/>
  <c r="AQ172" i="32"/>
  <c r="BH172" i="56"/>
  <c r="AQ180" i="56"/>
  <c r="BH174" i="45"/>
  <c r="BH180" i="44"/>
  <c r="Z180" i="45"/>
  <c r="Z183" i="32"/>
  <c r="Z178" i="56"/>
  <c r="AQ177" i="45"/>
  <c r="Z173" i="44"/>
  <c r="Z174" i="44"/>
  <c r="Z180" i="44"/>
  <c r="BH174" i="53"/>
  <c r="Z181" i="58"/>
  <c r="BH180" i="56"/>
  <c r="Z173" i="32"/>
  <c r="AQ174" i="32"/>
  <c r="BH180" i="45"/>
  <c r="Z180" i="56"/>
  <c r="BH183" i="44"/>
  <c r="Z173" i="53"/>
  <c r="AQ180" i="57"/>
  <c r="AQ174" i="44"/>
  <c r="BJ23" i="58"/>
  <c r="BJ23" i="57"/>
  <c r="BJ23" i="45"/>
  <c r="BJ23" i="53"/>
  <c r="BJ23" i="56"/>
  <c r="BJ139" i="53"/>
  <c r="BJ75" i="56"/>
  <c r="BJ124" i="32"/>
  <c r="BJ130" i="44"/>
  <c r="BJ124" i="56"/>
  <c r="BJ81" i="56"/>
  <c r="BJ152" i="58"/>
  <c r="BJ139" i="32"/>
  <c r="BJ87" i="57"/>
  <c r="BI86" i="57"/>
  <c r="BJ86" i="57" s="1"/>
  <c r="BJ161" i="56"/>
  <c r="BJ161" i="53"/>
  <c r="BJ152" i="32"/>
  <c r="BJ75" i="32"/>
  <c r="BJ161" i="57"/>
  <c r="BJ152" i="45"/>
  <c r="BJ112" i="57"/>
  <c r="BJ161" i="32"/>
  <c r="BJ112" i="56"/>
  <c r="BJ112" i="32"/>
  <c r="BJ112" i="44"/>
  <c r="BJ112" i="53"/>
  <c r="BJ81" i="32"/>
  <c r="BJ152" i="56"/>
  <c r="BJ152" i="57"/>
  <c r="BJ118" i="58"/>
  <c r="BJ87" i="58"/>
  <c r="BJ81" i="57"/>
  <c r="BJ31" i="58"/>
  <c r="BJ93" i="58"/>
  <c r="BI92" i="58"/>
  <c r="BJ92" i="58" s="1"/>
  <c r="BJ139" i="44"/>
  <c r="BJ81" i="58"/>
  <c r="BJ139" i="57"/>
  <c r="BJ75" i="45"/>
  <c r="BJ87" i="45"/>
  <c r="BJ118" i="57"/>
  <c r="BI117" i="57"/>
  <c r="BJ117" i="57" s="1"/>
  <c r="BJ112" i="45"/>
  <c r="BJ93" i="45"/>
  <c r="BJ87" i="53"/>
  <c r="BJ81" i="45"/>
  <c r="BJ93" i="44"/>
  <c r="BJ130" i="56"/>
  <c r="BI129" i="56"/>
  <c r="BJ129" i="56" s="1"/>
  <c r="BJ124" i="53"/>
  <c r="BJ93" i="56"/>
  <c r="Z216" i="45"/>
  <c r="BI217" i="45"/>
  <c r="Z177" i="45"/>
  <c r="Z183" i="45"/>
  <c r="Z173" i="58"/>
  <c r="BI217" i="56"/>
  <c r="Z216" i="56"/>
  <c r="BI217" i="32"/>
  <c r="Z216" i="32"/>
  <c r="Z216" i="58"/>
  <c r="BI217" i="58"/>
  <c r="Z216" i="44"/>
  <c r="BI217" i="44"/>
  <c r="AQ178" i="57"/>
  <c r="BH183" i="58"/>
  <c r="AQ183" i="57"/>
  <c r="AQ173" i="57"/>
  <c r="AQ177" i="56"/>
  <c r="Z173" i="57"/>
  <c r="BI218" i="56"/>
  <c r="BJ219" i="56"/>
  <c r="BI217" i="53"/>
  <c r="Z216" i="53"/>
  <c r="BI217" i="57"/>
  <c r="Z216" i="57"/>
  <c r="AQ173" i="53"/>
  <c r="BH173" i="58"/>
  <c r="BI218" i="57"/>
  <c r="BJ219" i="57"/>
  <c r="BH169" i="44"/>
  <c r="BH169" i="45"/>
  <c r="Z169" i="45"/>
  <c r="BH169" i="57"/>
  <c r="AQ177" i="57"/>
  <c r="Z177" i="32"/>
  <c r="BI218" i="53"/>
  <c r="BJ219" i="53"/>
  <c r="AQ173" i="45"/>
  <c r="AQ173" i="44"/>
  <c r="Z169" i="32"/>
  <c r="BH169" i="32"/>
  <c r="AQ178" i="32"/>
  <c r="AQ178" i="53"/>
  <c r="AQ177" i="58"/>
  <c r="BH177" i="45"/>
  <c r="BH177" i="56"/>
  <c r="BH183" i="45"/>
  <c r="D24" i="61"/>
  <c r="D7" i="73"/>
  <c r="E32" i="63"/>
  <c r="E33" i="63" s="1"/>
  <c r="J232" i="24"/>
  <c r="Z169" i="44"/>
  <c r="AQ169" i="45"/>
  <c r="BH169" i="56"/>
  <c r="Z169" i="57"/>
  <c r="BH178" i="44"/>
  <c r="BH177" i="57"/>
  <c r="Z183" i="56"/>
  <c r="Z183" i="58"/>
  <c r="BI218" i="32"/>
  <c r="BJ219" i="32"/>
  <c r="R33" i="17"/>
  <c r="S33" i="17" s="1"/>
  <c r="I170" i="24"/>
  <c r="I169" i="32"/>
  <c r="AQ169" i="32"/>
  <c r="Z169" i="58"/>
  <c r="AQ169" i="53"/>
  <c r="AQ177" i="44"/>
  <c r="AQ173" i="32"/>
  <c r="AQ173" i="58"/>
  <c r="AQ169" i="56"/>
  <c r="AQ169" i="57"/>
  <c r="AQ169" i="58"/>
  <c r="BH169" i="58"/>
  <c r="BH169" i="53"/>
  <c r="H167" i="24"/>
  <c r="H221" i="24" s="1"/>
  <c r="BJ219" i="44"/>
  <c r="BI218" i="44"/>
  <c r="Z183" i="44"/>
  <c r="BH183" i="32"/>
  <c r="BH173" i="32"/>
  <c r="AQ169" i="44"/>
  <c r="Z169" i="56"/>
  <c r="Z178" i="45"/>
  <c r="Z177" i="53"/>
  <c r="BI218" i="58"/>
  <c r="BJ219" i="58"/>
  <c r="BI218" i="45"/>
  <c r="BJ219" i="45"/>
  <c r="BH183" i="56"/>
  <c r="AQ183" i="58"/>
  <c r="Z183" i="57"/>
  <c r="Z173" i="45"/>
  <c r="Z173" i="56"/>
  <c r="Z169" i="53"/>
  <c r="Z178" i="53"/>
  <c r="BH178" i="56"/>
  <c r="BH177" i="44"/>
  <c r="Z177" i="56"/>
  <c r="AS166" i="56" l="1"/>
  <c r="AS220" i="56"/>
  <c r="H166" i="56"/>
  <c r="H220" i="56"/>
  <c r="P166" i="56"/>
  <c r="P220" i="56"/>
  <c r="J166" i="56"/>
  <c r="J220" i="56"/>
  <c r="AE166" i="56"/>
  <c r="AE220" i="56"/>
  <c r="BB166" i="45"/>
  <c r="BB220" i="45"/>
  <c r="AC166" i="45"/>
  <c r="AC220" i="45"/>
  <c r="AW166" i="45"/>
  <c r="AW220" i="45"/>
  <c r="AF166" i="45"/>
  <c r="AF220" i="45"/>
  <c r="AO166" i="45"/>
  <c r="AO220" i="45"/>
  <c r="AJ166" i="45"/>
  <c r="AJ220" i="45"/>
  <c r="W322" i="75"/>
  <c r="W376" i="75"/>
  <c r="H166" i="53"/>
  <c r="H220" i="53"/>
  <c r="AK166" i="57"/>
  <c r="AK220" i="57"/>
  <c r="T166" i="45"/>
  <c r="T220" i="45"/>
  <c r="H166" i="44"/>
  <c r="H220" i="44"/>
  <c r="AV166" i="45"/>
  <c r="AV220" i="45"/>
  <c r="AI166" i="45"/>
  <c r="AI220" i="45"/>
  <c r="S166" i="57"/>
  <c r="S220" i="57"/>
  <c r="AS166" i="53"/>
  <c r="AS220" i="53"/>
  <c r="BB166" i="57"/>
  <c r="BB220" i="57"/>
  <c r="BA166" i="58"/>
  <c r="BA220" i="58"/>
  <c r="AT166" i="58"/>
  <c r="AT220" i="58"/>
  <c r="L166" i="45"/>
  <c r="L220" i="45"/>
  <c r="AG166" i="45"/>
  <c r="AG220" i="45"/>
  <c r="S166" i="45"/>
  <c r="S220" i="45"/>
  <c r="W166" i="45"/>
  <c r="W220" i="45"/>
  <c r="BD166" i="45"/>
  <c r="BD220" i="45"/>
  <c r="AZ166" i="45"/>
  <c r="AZ220" i="45"/>
  <c r="X166" i="44"/>
  <c r="X220" i="44"/>
  <c r="BA166" i="32"/>
  <c r="BA220" i="32"/>
  <c r="AI166" i="32"/>
  <c r="AI220" i="32"/>
  <c r="AR166" i="32"/>
  <c r="AR220" i="32"/>
  <c r="AW166" i="57"/>
  <c r="AW220" i="57"/>
  <c r="AZ166" i="57"/>
  <c r="AZ220" i="57"/>
  <c r="AG166" i="58"/>
  <c r="AG220" i="58"/>
  <c r="AA166" i="58"/>
  <c r="AA220" i="58"/>
  <c r="AE166" i="32"/>
  <c r="AE220" i="32"/>
  <c r="AA166" i="32"/>
  <c r="AA220" i="32"/>
  <c r="BF166" i="45"/>
  <c r="BF220" i="45"/>
  <c r="O166" i="45"/>
  <c r="O220" i="45"/>
  <c r="AS166" i="45"/>
  <c r="AS220" i="45"/>
  <c r="AN166" i="45"/>
  <c r="AN220" i="45"/>
  <c r="V166" i="45"/>
  <c r="V220" i="45"/>
  <c r="BE166" i="45"/>
  <c r="BE220" i="45"/>
  <c r="AA166" i="45"/>
  <c r="AA220" i="45"/>
  <c r="AX166" i="45"/>
  <c r="AX220" i="45"/>
  <c r="K166" i="45"/>
  <c r="K220" i="45"/>
  <c r="AR166" i="45"/>
  <c r="AR220" i="45"/>
  <c r="H322" i="75"/>
  <c r="H376" i="75"/>
  <c r="R166" i="45"/>
  <c r="R220" i="45"/>
  <c r="X166" i="32"/>
  <c r="X220" i="32"/>
  <c r="BB166" i="32"/>
  <c r="BB220" i="32"/>
  <c r="V166" i="32"/>
  <c r="V220" i="32"/>
  <c r="AB166" i="45"/>
  <c r="AB220" i="45"/>
  <c r="AC166" i="32"/>
  <c r="AC220" i="32"/>
  <c r="S166" i="58"/>
  <c r="S220" i="58"/>
  <c r="T166" i="58"/>
  <c r="T220" i="58"/>
  <c r="AT166" i="53"/>
  <c r="AT220" i="53"/>
  <c r="H166" i="32"/>
  <c r="H220" i="32"/>
  <c r="P166" i="45"/>
  <c r="P220" i="45"/>
  <c r="J166" i="45"/>
  <c r="J220" i="45"/>
  <c r="N166" i="45"/>
  <c r="N220" i="45"/>
  <c r="AT166" i="45"/>
  <c r="AT220" i="45"/>
  <c r="AE166" i="45"/>
  <c r="AE220" i="45"/>
  <c r="X166" i="45"/>
  <c r="X220" i="45"/>
  <c r="AB322" i="75"/>
  <c r="AB376" i="75"/>
  <c r="BA166" i="53"/>
  <c r="BA220" i="53"/>
  <c r="AO166" i="53"/>
  <c r="AO220" i="53"/>
  <c r="AV166" i="53"/>
  <c r="AV220" i="53"/>
  <c r="BA166" i="45"/>
  <c r="BA220" i="45"/>
  <c r="N166" i="32"/>
  <c r="N220" i="32"/>
  <c r="H166" i="57"/>
  <c r="H220" i="57"/>
  <c r="AA166" i="57"/>
  <c r="AA220" i="57"/>
  <c r="AI166" i="58"/>
  <c r="AI220" i="58"/>
  <c r="AC166" i="57"/>
  <c r="AC220" i="57"/>
  <c r="AA166" i="44"/>
  <c r="AA220" i="44"/>
  <c r="J166" i="57"/>
  <c r="J220" i="57"/>
  <c r="AX166" i="58"/>
  <c r="AX220" i="58"/>
  <c r="AF166" i="58"/>
  <c r="AF220" i="58"/>
  <c r="BD168" i="44"/>
  <c r="BD167" i="44" s="1"/>
  <c r="BD220" i="44" s="1"/>
  <c r="BG170" i="32"/>
  <c r="Z181" i="44"/>
  <c r="E6" i="73"/>
  <c r="K233" i="24"/>
  <c r="T168" i="57"/>
  <c r="T167" i="57" s="1"/>
  <c r="L168" i="57"/>
  <c r="L167" i="57" s="1"/>
  <c r="AN168" i="57"/>
  <c r="AN167" i="57" s="1"/>
  <c r="BH73" i="57"/>
  <c r="Q170" i="32"/>
  <c r="J233" i="24"/>
  <c r="AV168" i="44"/>
  <c r="AV167" i="44" s="1"/>
  <c r="BI160" i="44"/>
  <c r="BJ160" i="44" s="1"/>
  <c r="BI129" i="53"/>
  <c r="BJ129" i="53" s="1"/>
  <c r="P229" i="24"/>
  <c r="J6" i="73" s="1"/>
  <c r="Q11" i="24"/>
  <c r="R11" i="24" s="1"/>
  <c r="BI176" i="44"/>
  <c r="BJ176" i="44" s="1"/>
  <c r="AQ181" i="45"/>
  <c r="AQ181" i="57"/>
  <c r="BH181" i="45"/>
  <c r="BH181" i="58"/>
  <c r="BI181" i="58" s="1"/>
  <c r="BJ181" i="58" s="1"/>
  <c r="AQ104" i="44"/>
  <c r="Z73" i="57"/>
  <c r="AQ73" i="57"/>
  <c r="BI111" i="53"/>
  <c r="BI86" i="32"/>
  <c r="BJ86" i="32" s="1"/>
  <c r="BI123" i="53"/>
  <c r="BJ123" i="53" s="1"/>
  <c r="AQ104" i="56"/>
  <c r="BI129" i="44"/>
  <c r="BJ129" i="44" s="1"/>
  <c r="BI111" i="44"/>
  <c r="BJ111" i="44" s="1"/>
  <c r="BI117" i="58"/>
  <c r="BJ117" i="58" s="1"/>
  <c r="BJ201" i="53"/>
  <c r="BI92" i="45"/>
  <c r="BJ92" i="45" s="1"/>
  <c r="BI123" i="45"/>
  <c r="BJ123" i="45" s="1"/>
  <c r="AQ181" i="53"/>
  <c r="BH337" i="75"/>
  <c r="BI86" i="45"/>
  <c r="BJ86" i="45" s="1"/>
  <c r="Z104" i="53"/>
  <c r="BH104" i="53"/>
  <c r="Z73" i="58"/>
  <c r="W168" i="58"/>
  <c r="W167" i="58" s="1"/>
  <c r="AD170" i="57"/>
  <c r="M170" i="57"/>
  <c r="AQ73" i="32"/>
  <c r="L168" i="32"/>
  <c r="L167" i="32" s="1"/>
  <c r="AP170" i="32"/>
  <c r="U170" i="32"/>
  <c r="AW168" i="58"/>
  <c r="AW167" i="58" s="1"/>
  <c r="Z181" i="57"/>
  <c r="BH181" i="53"/>
  <c r="BF168" i="56"/>
  <c r="BF167" i="56" s="1"/>
  <c r="K168" i="56"/>
  <c r="K167" i="56" s="1"/>
  <c r="AX168" i="56"/>
  <c r="AX167" i="56" s="1"/>
  <c r="V168" i="56"/>
  <c r="V167" i="56" s="1"/>
  <c r="AQ337" i="75"/>
  <c r="AY171" i="58"/>
  <c r="BI86" i="58"/>
  <c r="BJ86" i="58" s="1"/>
  <c r="BI123" i="56"/>
  <c r="BJ123" i="56" s="1"/>
  <c r="BI200" i="32"/>
  <c r="BJ200" i="32" s="1"/>
  <c r="Z104" i="45"/>
  <c r="O168" i="57"/>
  <c r="O167" i="57" s="1"/>
  <c r="N168" i="57"/>
  <c r="N167" i="57" s="1"/>
  <c r="AM168" i="58"/>
  <c r="AM167" i="58" s="1"/>
  <c r="S168" i="44"/>
  <c r="S167" i="44" s="1"/>
  <c r="AV168" i="57"/>
  <c r="AV167" i="57" s="1"/>
  <c r="Z337" i="75"/>
  <c r="BI123" i="44"/>
  <c r="BJ123" i="44" s="1"/>
  <c r="BI117" i="45"/>
  <c r="BJ117" i="45" s="1"/>
  <c r="BI18" i="56"/>
  <c r="BJ18" i="56" s="1"/>
  <c r="Y170" i="32"/>
  <c r="BI111" i="57"/>
  <c r="BJ111" i="57" s="1"/>
  <c r="AQ104" i="57"/>
  <c r="AA168" i="53"/>
  <c r="AA167" i="53" s="1"/>
  <c r="K168" i="32"/>
  <c r="K167" i="32" s="1"/>
  <c r="AQ73" i="45"/>
  <c r="BH73" i="45"/>
  <c r="BC170" i="57"/>
  <c r="U171" i="58"/>
  <c r="AL170" i="32"/>
  <c r="AM168" i="32"/>
  <c r="AM167" i="32" s="1"/>
  <c r="AM168" i="53"/>
  <c r="AM167" i="53" s="1"/>
  <c r="AM220" i="53" s="1"/>
  <c r="R168" i="32"/>
  <c r="R167" i="32" s="1"/>
  <c r="J32" i="17"/>
  <c r="BI86" i="44"/>
  <c r="BJ86" i="44" s="1"/>
  <c r="BH104" i="56"/>
  <c r="AQ73" i="58"/>
  <c r="I171" i="24"/>
  <c r="Q171" i="24" s="1"/>
  <c r="R171" i="24" s="1"/>
  <c r="L168" i="58"/>
  <c r="L167" i="58" s="1"/>
  <c r="AY170" i="57"/>
  <c r="M171" i="58"/>
  <c r="AH170" i="32"/>
  <c r="BH181" i="57"/>
  <c r="Z181" i="53"/>
  <c r="Y171" i="58"/>
  <c r="AY170" i="32"/>
  <c r="Z104" i="58"/>
  <c r="BI176" i="57"/>
  <c r="BJ176" i="57" s="1"/>
  <c r="AQ73" i="56"/>
  <c r="AJ168" i="58"/>
  <c r="AJ167" i="58" s="1"/>
  <c r="J168" i="58"/>
  <c r="J167" i="58" s="1"/>
  <c r="BC170" i="53"/>
  <c r="BH73" i="44"/>
  <c r="S168" i="56"/>
  <c r="S167" i="56" s="1"/>
  <c r="BC171" i="58"/>
  <c r="AZ168" i="58"/>
  <c r="AZ167" i="58" s="1"/>
  <c r="AP171" i="58"/>
  <c r="BI86" i="53"/>
  <c r="BJ86" i="53" s="1"/>
  <c r="BI111" i="45"/>
  <c r="BJ111" i="45" s="1"/>
  <c r="BE168" i="32"/>
  <c r="BE167" i="32" s="1"/>
  <c r="BI111" i="58"/>
  <c r="BJ111" i="58" s="1"/>
  <c r="AT168" i="44"/>
  <c r="AT167" i="44" s="1"/>
  <c r="AM168" i="57"/>
  <c r="AM167" i="57" s="1"/>
  <c r="AX168" i="32"/>
  <c r="AX167" i="32" s="1"/>
  <c r="BI117" i="44"/>
  <c r="BJ117" i="44" s="1"/>
  <c r="BJ124" i="58"/>
  <c r="BI30" i="45"/>
  <c r="BJ30" i="45" s="1"/>
  <c r="BI18" i="57"/>
  <c r="BJ18" i="57" s="1"/>
  <c r="BJ201" i="58"/>
  <c r="BH104" i="32"/>
  <c r="BH104" i="45"/>
  <c r="K324" i="75"/>
  <c r="K323" i="75" s="1"/>
  <c r="BB168" i="53"/>
  <c r="BB167" i="53" s="1"/>
  <c r="P168" i="32"/>
  <c r="P167" i="32" s="1"/>
  <c r="AB168" i="32"/>
  <c r="AB167" i="32" s="1"/>
  <c r="T168" i="32"/>
  <c r="T167" i="32" s="1"/>
  <c r="I32" i="17"/>
  <c r="I31" i="17" s="1"/>
  <c r="I48" i="17" s="1"/>
  <c r="I149" i="17" s="1"/>
  <c r="P168" i="57"/>
  <c r="P167" i="57" s="1"/>
  <c r="BE168" i="57"/>
  <c r="BE167" i="57" s="1"/>
  <c r="BB168" i="58"/>
  <c r="BB167" i="58" s="1"/>
  <c r="K168" i="58"/>
  <c r="K167" i="58" s="1"/>
  <c r="AW168" i="32"/>
  <c r="AW167" i="32" s="1"/>
  <c r="AF168" i="32"/>
  <c r="AF167" i="32" s="1"/>
  <c r="BG170" i="56"/>
  <c r="I170" i="32"/>
  <c r="I168" i="32" s="1"/>
  <c r="AN168" i="58"/>
  <c r="AN167" i="58" s="1"/>
  <c r="AL170" i="57"/>
  <c r="U170" i="57"/>
  <c r="AC168" i="58"/>
  <c r="AC167" i="58" s="1"/>
  <c r="Q171" i="58"/>
  <c r="AL171" i="58"/>
  <c r="BI111" i="75"/>
  <c r="BJ111" i="75" s="1"/>
  <c r="AQ73" i="44"/>
  <c r="AD170" i="32"/>
  <c r="BD168" i="56"/>
  <c r="BD167" i="56" s="1"/>
  <c r="BC170" i="32"/>
  <c r="M170" i="32"/>
  <c r="BI111" i="56"/>
  <c r="BJ111" i="56" s="1"/>
  <c r="BE168" i="56"/>
  <c r="BE167" i="56" s="1"/>
  <c r="BF168" i="32"/>
  <c r="BF167" i="32" s="1"/>
  <c r="X168" i="57"/>
  <c r="X167" i="57" s="1"/>
  <c r="AB168" i="58"/>
  <c r="AB167" i="58" s="1"/>
  <c r="BI111" i="32"/>
  <c r="BJ111" i="32" s="1"/>
  <c r="AU171" i="58"/>
  <c r="BJ201" i="57"/>
  <c r="BH104" i="57"/>
  <c r="BI92" i="57"/>
  <c r="BJ92" i="57" s="1"/>
  <c r="BH73" i="56"/>
  <c r="Z73" i="44"/>
  <c r="BH73" i="32"/>
  <c r="AG168" i="53"/>
  <c r="AG167" i="53" s="1"/>
  <c r="AV168" i="32"/>
  <c r="AV167" i="32" s="1"/>
  <c r="W168" i="32"/>
  <c r="W167" i="32" s="1"/>
  <c r="AO168" i="57"/>
  <c r="AO167" i="57" s="1"/>
  <c r="AO220" i="57" s="1"/>
  <c r="AE168" i="57"/>
  <c r="AE167" i="57" s="1"/>
  <c r="AB168" i="57"/>
  <c r="AB167" i="57" s="1"/>
  <c r="P168" i="58"/>
  <c r="P167" i="58" s="1"/>
  <c r="BF168" i="58"/>
  <c r="BF167" i="58" s="1"/>
  <c r="AK168" i="56"/>
  <c r="AK167" i="56" s="1"/>
  <c r="K168" i="57"/>
  <c r="K167" i="57" s="1"/>
  <c r="AY170" i="56"/>
  <c r="J168" i="32"/>
  <c r="J167" i="32" s="1"/>
  <c r="AJ168" i="57"/>
  <c r="AJ167" i="57" s="1"/>
  <c r="AE168" i="58"/>
  <c r="AE167" i="58" s="1"/>
  <c r="AO168" i="56"/>
  <c r="AO167" i="56" s="1"/>
  <c r="BI92" i="44"/>
  <c r="BJ92" i="44" s="1"/>
  <c r="BI200" i="56"/>
  <c r="BJ200" i="56" s="1"/>
  <c r="BI86" i="56"/>
  <c r="BJ86" i="56" s="1"/>
  <c r="AK168" i="44"/>
  <c r="AK167" i="44" s="1"/>
  <c r="AP171" i="32"/>
  <c r="AP168" i="32" s="1"/>
  <c r="AP167" i="32" s="1"/>
  <c r="BG171" i="58"/>
  <c r="AJ168" i="56"/>
  <c r="AJ167" i="56" s="1"/>
  <c r="AF324" i="75"/>
  <c r="AF323" i="75" s="1"/>
  <c r="W168" i="44"/>
  <c r="W167" i="44" s="1"/>
  <c r="W220" i="44" s="1"/>
  <c r="AJ168" i="32"/>
  <c r="AJ167" i="32" s="1"/>
  <c r="AK168" i="32"/>
  <c r="AK167" i="32" s="1"/>
  <c r="AP170" i="56"/>
  <c r="M170" i="56"/>
  <c r="BI123" i="32"/>
  <c r="BJ123" i="32" s="1"/>
  <c r="Z104" i="44"/>
  <c r="AW168" i="53"/>
  <c r="AW167" i="53" s="1"/>
  <c r="BI123" i="57"/>
  <c r="BJ123" i="57" s="1"/>
  <c r="Z104" i="32"/>
  <c r="V168" i="53"/>
  <c r="V167" i="53" s="1"/>
  <c r="BI160" i="58"/>
  <c r="BJ160" i="58" s="1"/>
  <c r="BJ161" i="44"/>
  <c r="BI117" i="53"/>
  <c r="BJ117" i="53" s="1"/>
  <c r="BI18" i="45"/>
  <c r="BJ18" i="45" s="1"/>
  <c r="BJ112" i="75"/>
  <c r="BI267" i="75"/>
  <c r="BJ267" i="75" s="1"/>
  <c r="AZ168" i="56"/>
  <c r="AZ167" i="56" s="1"/>
  <c r="AR168" i="44"/>
  <c r="AR167" i="44" s="1"/>
  <c r="BA168" i="57"/>
  <c r="BA167" i="57" s="1"/>
  <c r="AS168" i="57"/>
  <c r="AS167" i="57" s="1"/>
  <c r="N168" i="44"/>
  <c r="N167" i="44" s="1"/>
  <c r="R168" i="58"/>
  <c r="R167" i="58" s="1"/>
  <c r="BI176" i="53"/>
  <c r="BJ176" i="53" s="1"/>
  <c r="BA168" i="56"/>
  <c r="BA167" i="56" s="1"/>
  <c r="BI332" i="75"/>
  <c r="BJ332" i="75" s="1"/>
  <c r="BI92" i="56"/>
  <c r="BJ92" i="56" s="1"/>
  <c r="BI30" i="58"/>
  <c r="AD171" i="58"/>
  <c r="BI360" i="75"/>
  <c r="BJ360" i="75" s="1"/>
  <c r="Z73" i="45"/>
  <c r="BH73" i="58"/>
  <c r="R168" i="57"/>
  <c r="R167" i="57" s="1"/>
  <c r="V168" i="57"/>
  <c r="V167" i="57" s="1"/>
  <c r="BD324" i="75"/>
  <c r="BD323" i="75" s="1"/>
  <c r="AK168" i="53"/>
  <c r="AK167" i="53" s="1"/>
  <c r="Y170" i="56"/>
  <c r="AG168" i="56"/>
  <c r="AG167" i="56" s="1"/>
  <c r="AU170" i="57"/>
  <c r="Y170" i="57"/>
  <c r="BF168" i="57"/>
  <c r="BF167" i="57" s="1"/>
  <c r="AH170" i="57"/>
  <c r="AP170" i="57"/>
  <c r="BI175" i="57"/>
  <c r="BJ175" i="57" s="1"/>
  <c r="BI160" i="56"/>
  <c r="BJ160" i="56" s="1"/>
  <c r="BI18" i="32"/>
  <c r="BJ18" i="32" s="1"/>
  <c r="Z104" i="57"/>
  <c r="AQ104" i="32"/>
  <c r="AY10" i="53"/>
  <c r="AV168" i="56"/>
  <c r="AV167" i="56" s="1"/>
  <c r="AT168" i="57"/>
  <c r="AT167" i="57" s="1"/>
  <c r="AG168" i="57"/>
  <c r="AG167" i="57" s="1"/>
  <c r="N168" i="58"/>
  <c r="N167" i="58" s="1"/>
  <c r="BD168" i="57"/>
  <c r="BD167" i="57" s="1"/>
  <c r="BD168" i="58"/>
  <c r="BD167" i="58" s="1"/>
  <c r="AK168" i="58"/>
  <c r="AK167" i="58" s="1"/>
  <c r="AH170" i="56"/>
  <c r="BH104" i="58"/>
  <c r="X168" i="56"/>
  <c r="X167" i="56" s="1"/>
  <c r="AI168" i="44"/>
  <c r="AI167" i="44" s="1"/>
  <c r="BI129" i="32"/>
  <c r="BJ129" i="32" s="1"/>
  <c r="BI18" i="53"/>
  <c r="BJ18" i="53" s="1"/>
  <c r="BI80" i="45"/>
  <c r="BJ80" i="45" s="1"/>
  <c r="BI80" i="58"/>
  <c r="BJ80" i="58" s="1"/>
  <c r="BI80" i="57"/>
  <c r="BJ80" i="57" s="1"/>
  <c r="BI18" i="58"/>
  <c r="BJ18" i="58" s="1"/>
  <c r="BJ201" i="45"/>
  <c r="BH42" i="56"/>
  <c r="BI55" i="44"/>
  <c r="BJ55" i="44" s="1"/>
  <c r="AN168" i="56"/>
  <c r="AN167" i="56" s="1"/>
  <c r="AX168" i="44"/>
  <c r="AX167" i="44" s="1"/>
  <c r="AX220" i="44" s="1"/>
  <c r="BE168" i="44"/>
  <c r="BE167" i="44" s="1"/>
  <c r="BI92" i="53"/>
  <c r="BJ92" i="53" s="1"/>
  <c r="BI55" i="56"/>
  <c r="BJ55" i="56" s="1"/>
  <c r="BH73" i="53"/>
  <c r="Z73" i="32"/>
  <c r="T168" i="56"/>
  <c r="T167" i="56" s="1"/>
  <c r="AF168" i="57"/>
  <c r="AF167" i="57" s="1"/>
  <c r="W168" i="57"/>
  <c r="W167" i="57" s="1"/>
  <c r="AD170" i="44"/>
  <c r="AD170" i="53"/>
  <c r="U170" i="56"/>
  <c r="BI74" i="44"/>
  <c r="BJ74" i="44" s="1"/>
  <c r="BI18" i="44"/>
  <c r="BJ18" i="44" s="1"/>
  <c r="BH104" i="44"/>
  <c r="BG170" i="57"/>
  <c r="L168" i="56"/>
  <c r="L167" i="56" s="1"/>
  <c r="AF168" i="56"/>
  <c r="AF167" i="56" s="1"/>
  <c r="AF220" i="56" s="1"/>
  <c r="AX168" i="57"/>
  <c r="AX167" i="57" s="1"/>
  <c r="AY170" i="44"/>
  <c r="AR168" i="57"/>
  <c r="AR167" i="57" s="1"/>
  <c r="AH170" i="53"/>
  <c r="Z73" i="53"/>
  <c r="BJ211" i="32"/>
  <c r="BI212" i="57"/>
  <c r="BJ212" i="57" s="1"/>
  <c r="BH260" i="75"/>
  <c r="AJ324" i="75"/>
  <c r="AJ323" i="75" s="1"/>
  <c r="AI168" i="53"/>
  <c r="AI167" i="53" s="1"/>
  <c r="BJ130" i="53"/>
  <c r="BI80" i="53"/>
  <c r="BJ80" i="53" s="1"/>
  <c r="BI254" i="75"/>
  <c r="BJ254" i="75" s="1"/>
  <c r="AQ104" i="53"/>
  <c r="AY10" i="45"/>
  <c r="AU170" i="56"/>
  <c r="AL170" i="56"/>
  <c r="BG170" i="44"/>
  <c r="AU166" i="75"/>
  <c r="Z73" i="56"/>
  <c r="AL326" i="75"/>
  <c r="Q170" i="56"/>
  <c r="AD170" i="56"/>
  <c r="L168" i="44"/>
  <c r="L167" i="44" s="1"/>
  <c r="L220" i="44" s="1"/>
  <c r="BI80" i="56"/>
  <c r="BJ80" i="56" s="1"/>
  <c r="AL10" i="32"/>
  <c r="BI175" i="32"/>
  <c r="BJ175" i="32" s="1"/>
  <c r="AI168" i="56"/>
  <c r="AI167" i="56" s="1"/>
  <c r="N168" i="56"/>
  <c r="N167" i="56" s="1"/>
  <c r="AR168" i="56"/>
  <c r="AR167" i="56" s="1"/>
  <c r="Y10" i="56"/>
  <c r="BI176" i="58"/>
  <c r="BJ176" i="58" s="1"/>
  <c r="AE168" i="44"/>
  <c r="AE167" i="44" s="1"/>
  <c r="BI148" i="44"/>
  <c r="BJ148" i="44" s="1"/>
  <c r="BI210" i="57"/>
  <c r="BJ210" i="57" s="1"/>
  <c r="BI285" i="75"/>
  <c r="BJ285" i="75" s="1"/>
  <c r="U10" i="57"/>
  <c r="AT168" i="56"/>
  <c r="AT167" i="56" s="1"/>
  <c r="AQ73" i="53"/>
  <c r="AB168" i="56"/>
  <c r="AB167" i="56" s="1"/>
  <c r="BI18" i="75"/>
  <c r="BJ18" i="75" s="1"/>
  <c r="AA168" i="56"/>
  <c r="AA167" i="56" s="1"/>
  <c r="V168" i="44"/>
  <c r="V167" i="44" s="1"/>
  <c r="BD168" i="53"/>
  <c r="BD167" i="53" s="1"/>
  <c r="K168" i="53"/>
  <c r="K167" i="53" s="1"/>
  <c r="BI148" i="57"/>
  <c r="BJ148" i="57" s="1"/>
  <c r="BC170" i="56"/>
  <c r="BI86" i="75"/>
  <c r="BJ86" i="75" s="1"/>
  <c r="BI55" i="57"/>
  <c r="BJ55" i="57" s="1"/>
  <c r="AC168" i="56"/>
  <c r="AC167" i="56" s="1"/>
  <c r="BB168" i="56"/>
  <c r="BB167" i="56" s="1"/>
  <c r="X324" i="75"/>
  <c r="X323" i="75" s="1"/>
  <c r="AP171" i="53"/>
  <c r="Z104" i="56"/>
  <c r="M326" i="75"/>
  <c r="BI176" i="56"/>
  <c r="BJ176" i="56" s="1"/>
  <c r="O168" i="53"/>
  <c r="O167" i="53" s="1"/>
  <c r="BI175" i="53"/>
  <c r="BJ175" i="53" s="1"/>
  <c r="J168" i="53"/>
  <c r="J167" i="53" s="1"/>
  <c r="Y10" i="53"/>
  <c r="AL10" i="44"/>
  <c r="Q327" i="75"/>
  <c r="P324" i="75"/>
  <c r="P323" i="75" s="1"/>
  <c r="BF168" i="53"/>
  <c r="BF167" i="53" s="1"/>
  <c r="W168" i="53"/>
  <c r="W167" i="53" s="1"/>
  <c r="AF168" i="44"/>
  <c r="AF167" i="44" s="1"/>
  <c r="U171" i="44"/>
  <c r="BJ213" i="32"/>
  <c r="BI30" i="56"/>
  <c r="BJ30" i="56" s="1"/>
  <c r="Q10" i="44"/>
  <c r="AP10" i="53"/>
  <c r="AC168" i="53"/>
  <c r="AC167" i="53" s="1"/>
  <c r="Y170" i="58"/>
  <c r="Y168" i="58" s="1"/>
  <c r="Y167" i="58" s="1"/>
  <c r="BI160" i="32"/>
  <c r="BJ160" i="32" s="1"/>
  <c r="AS324" i="75"/>
  <c r="AS323" i="75" s="1"/>
  <c r="T324" i="75"/>
  <c r="T323" i="75" s="1"/>
  <c r="U326" i="75"/>
  <c r="AO324" i="75"/>
  <c r="AO323" i="75" s="1"/>
  <c r="O324" i="75"/>
  <c r="O323" i="75" s="1"/>
  <c r="AP10" i="56"/>
  <c r="R168" i="44"/>
  <c r="R167" i="44" s="1"/>
  <c r="BG170" i="58"/>
  <c r="AP170" i="58"/>
  <c r="AR168" i="53"/>
  <c r="AR167" i="53" s="1"/>
  <c r="AX168" i="53"/>
  <c r="AX167" i="53" s="1"/>
  <c r="P168" i="53"/>
  <c r="P167" i="53" s="1"/>
  <c r="Q170" i="53"/>
  <c r="BI176" i="32"/>
  <c r="BJ176" i="32" s="1"/>
  <c r="M171" i="57"/>
  <c r="AD171" i="57"/>
  <c r="R324" i="75"/>
  <c r="R323" i="75" s="1"/>
  <c r="AY170" i="53"/>
  <c r="BE168" i="58"/>
  <c r="BE167" i="58" s="1"/>
  <c r="Q10" i="56"/>
  <c r="Q326" i="75"/>
  <c r="BE168" i="53"/>
  <c r="BE167" i="53" s="1"/>
  <c r="BI129" i="58"/>
  <c r="BJ129" i="58" s="1"/>
  <c r="BI148" i="53"/>
  <c r="BJ148" i="53" s="1"/>
  <c r="BI74" i="32"/>
  <c r="BJ74" i="32" s="1"/>
  <c r="U171" i="57"/>
  <c r="AU170" i="53"/>
  <c r="AH170" i="58"/>
  <c r="AH168" i="58" s="1"/>
  <c r="AH167" i="58" s="1"/>
  <c r="AQ42" i="58"/>
  <c r="BG170" i="53"/>
  <c r="Y170" i="44"/>
  <c r="BH42" i="44"/>
  <c r="AO168" i="32"/>
  <c r="AO167" i="32" s="1"/>
  <c r="M170" i="58"/>
  <c r="M168" i="58" s="1"/>
  <c r="M167" i="58" s="1"/>
  <c r="BG10" i="44"/>
  <c r="AQ260" i="75"/>
  <c r="BA324" i="75"/>
  <c r="BA323" i="75" s="1"/>
  <c r="S324" i="75"/>
  <c r="S323" i="75" s="1"/>
  <c r="Q171" i="44"/>
  <c r="U10" i="58"/>
  <c r="AW324" i="75"/>
  <c r="AW323" i="75" s="1"/>
  <c r="AM168" i="44"/>
  <c r="AM167" i="44" s="1"/>
  <c r="AS168" i="44"/>
  <c r="AS167" i="44" s="1"/>
  <c r="P168" i="44"/>
  <c r="P167" i="44" s="1"/>
  <c r="P220" i="44" s="1"/>
  <c r="U170" i="44"/>
  <c r="AB168" i="44"/>
  <c r="AB167" i="44" s="1"/>
  <c r="M170" i="53"/>
  <c r="Y171" i="44"/>
  <c r="AL170" i="53"/>
  <c r="Y170" i="53"/>
  <c r="BI160" i="53"/>
  <c r="BJ160" i="53" s="1"/>
  <c r="BI180" i="75"/>
  <c r="BJ180" i="75" s="1"/>
  <c r="BC10" i="53"/>
  <c r="U10" i="75"/>
  <c r="BI49" i="58"/>
  <c r="BJ49" i="58" s="1"/>
  <c r="BH291" i="75"/>
  <c r="BG10" i="53"/>
  <c r="AD10" i="44"/>
  <c r="AQ104" i="58"/>
  <c r="AL166" i="75"/>
  <c r="AL10" i="53"/>
  <c r="AI324" i="75"/>
  <c r="AI323" i="75" s="1"/>
  <c r="AY171" i="32"/>
  <c r="AZ168" i="44"/>
  <c r="AZ167" i="44" s="1"/>
  <c r="BA168" i="44"/>
  <c r="BA167" i="44" s="1"/>
  <c r="BI175" i="58"/>
  <c r="BJ175" i="58" s="1"/>
  <c r="AO168" i="44"/>
  <c r="AO167" i="44" s="1"/>
  <c r="U10" i="53"/>
  <c r="M171" i="32"/>
  <c r="V324" i="75"/>
  <c r="V323" i="75" s="1"/>
  <c r="AJ168" i="53"/>
  <c r="AJ167" i="53" s="1"/>
  <c r="AN168" i="44"/>
  <c r="AN167" i="44" s="1"/>
  <c r="BI30" i="57"/>
  <c r="BJ30" i="57" s="1"/>
  <c r="BJ31" i="57"/>
  <c r="BJ56" i="45"/>
  <c r="BI55" i="45"/>
  <c r="BJ55" i="45" s="1"/>
  <c r="AG168" i="44"/>
  <c r="AG167" i="44" s="1"/>
  <c r="BJ163" i="45"/>
  <c r="BI160" i="45"/>
  <c r="BJ160" i="45" s="1"/>
  <c r="BJ118" i="56"/>
  <c r="AU171" i="53"/>
  <c r="AD10" i="45"/>
  <c r="BI49" i="53"/>
  <c r="BJ49" i="53" s="1"/>
  <c r="BC10" i="44"/>
  <c r="BJ262" i="75"/>
  <c r="BI261" i="75"/>
  <c r="BJ261" i="75" s="1"/>
  <c r="AP171" i="56"/>
  <c r="AM168" i="56"/>
  <c r="AM167" i="56" s="1"/>
  <c r="BJ303" i="75"/>
  <c r="BI298" i="75"/>
  <c r="BJ298" i="75" s="1"/>
  <c r="AI168" i="57"/>
  <c r="AI167" i="57" s="1"/>
  <c r="AL171" i="57"/>
  <c r="BC326" i="75"/>
  <c r="H166" i="58"/>
  <c r="AS168" i="58"/>
  <c r="AS167" i="58" s="1"/>
  <c r="AU170" i="58"/>
  <c r="O168" i="58"/>
  <c r="O167" i="58" s="1"/>
  <c r="Q170" i="58"/>
  <c r="Q168" i="58" s="1"/>
  <c r="Q167" i="58" s="1"/>
  <c r="AV168" i="58"/>
  <c r="AV167" i="58" s="1"/>
  <c r="AY170" i="58"/>
  <c r="AY168" i="58" s="1"/>
  <c r="AY167" i="58" s="1"/>
  <c r="BJ57" i="53"/>
  <c r="BI55" i="53"/>
  <c r="BJ55" i="53" s="1"/>
  <c r="R168" i="53"/>
  <c r="R167" i="53" s="1"/>
  <c r="U170" i="53"/>
  <c r="AP170" i="53"/>
  <c r="AN168" i="53"/>
  <c r="AN167" i="53" s="1"/>
  <c r="AP171" i="57"/>
  <c r="BI129" i="45"/>
  <c r="BJ129" i="45" s="1"/>
  <c r="AH10" i="56"/>
  <c r="U170" i="58"/>
  <c r="U168" i="58" s="1"/>
  <c r="U167" i="58" s="1"/>
  <c r="U220" i="58" s="1"/>
  <c r="BJ69" i="44"/>
  <c r="BI67" i="44"/>
  <c r="BJ67" i="44" s="1"/>
  <c r="Y10" i="45"/>
  <c r="AH166" i="75"/>
  <c r="BH135" i="53"/>
  <c r="Y171" i="56"/>
  <c r="Y168" i="56" s="1"/>
  <c r="Y167" i="56" s="1"/>
  <c r="AK324" i="75"/>
  <c r="AK323" i="75" s="1"/>
  <c r="BG326" i="75"/>
  <c r="BI129" i="57"/>
  <c r="BJ129" i="57" s="1"/>
  <c r="BI74" i="53"/>
  <c r="BJ74" i="53" s="1"/>
  <c r="BI184" i="56"/>
  <c r="BJ184" i="56" s="1"/>
  <c r="AL171" i="32"/>
  <c r="BI242" i="75"/>
  <c r="BJ242" i="75" s="1"/>
  <c r="Y326" i="75"/>
  <c r="AD10" i="53"/>
  <c r="U166" i="75"/>
  <c r="M10" i="32"/>
  <c r="BI175" i="44"/>
  <c r="BJ175" i="44" s="1"/>
  <c r="AL10" i="57"/>
  <c r="BH73" i="75"/>
  <c r="X168" i="58"/>
  <c r="X167" i="58" s="1"/>
  <c r="Q10" i="58"/>
  <c r="BG10" i="45"/>
  <c r="AQ135" i="44"/>
  <c r="BI175" i="56"/>
  <c r="BJ175" i="56" s="1"/>
  <c r="AD171" i="44"/>
  <c r="AU171" i="32"/>
  <c r="AU168" i="32" s="1"/>
  <c r="AU167" i="32" s="1"/>
  <c r="AP326" i="75"/>
  <c r="S168" i="53"/>
  <c r="S167" i="53" s="1"/>
  <c r="AY326" i="75"/>
  <c r="AH10" i="44"/>
  <c r="AP166" i="75"/>
  <c r="J324" i="75"/>
  <c r="J323" i="75" s="1"/>
  <c r="Y171" i="57"/>
  <c r="BH167" i="75"/>
  <c r="AH170" i="44"/>
  <c r="O168" i="44"/>
  <c r="O167" i="44" s="1"/>
  <c r="O220" i="44" s="1"/>
  <c r="BH42" i="57"/>
  <c r="BC10" i="32"/>
  <c r="BC166" i="75"/>
  <c r="AY171" i="56"/>
  <c r="AZ168" i="53"/>
  <c r="AZ167" i="53" s="1"/>
  <c r="AY171" i="57"/>
  <c r="AP171" i="44"/>
  <c r="AD170" i="58"/>
  <c r="BI55" i="32"/>
  <c r="BJ55" i="32" s="1"/>
  <c r="Z135" i="32"/>
  <c r="AQ42" i="53"/>
  <c r="AL10" i="45"/>
  <c r="BI176" i="45"/>
  <c r="BJ176" i="45" s="1"/>
  <c r="AQ197" i="56"/>
  <c r="BF324" i="75"/>
  <c r="BF323" i="75" s="1"/>
  <c r="AM324" i="75"/>
  <c r="AM323" i="75" s="1"/>
  <c r="BB324" i="75"/>
  <c r="BB323" i="75" s="1"/>
  <c r="AX324" i="75"/>
  <c r="AX323" i="75" s="1"/>
  <c r="AE168" i="53"/>
  <c r="AE167" i="53" s="1"/>
  <c r="AW168" i="44"/>
  <c r="AW167" i="44" s="1"/>
  <c r="AH171" i="32"/>
  <c r="BC170" i="44"/>
  <c r="AU170" i="44"/>
  <c r="M170" i="44"/>
  <c r="BC170" i="58"/>
  <c r="BG171" i="53"/>
  <c r="BI212" i="56"/>
  <c r="BJ212" i="56" s="1"/>
  <c r="AL170" i="58"/>
  <c r="BC10" i="45"/>
  <c r="BI49" i="57"/>
  <c r="BJ49" i="57" s="1"/>
  <c r="AP10" i="45"/>
  <c r="Q171" i="32"/>
  <c r="Q168" i="32" s="1"/>
  <c r="Q167" i="32" s="1"/>
  <c r="BC10" i="58"/>
  <c r="M10" i="53"/>
  <c r="AP10" i="75"/>
  <c r="BB168" i="44"/>
  <c r="BB167" i="44" s="1"/>
  <c r="AW168" i="56"/>
  <c r="AW167" i="56" s="1"/>
  <c r="AN324" i="75"/>
  <c r="AN323" i="75" s="1"/>
  <c r="L324" i="75"/>
  <c r="L323" i="75" s="1"/>
  <c r="AP170" i="44"/>
  <c r="N324" i="75"/>
  <c r="N323" i="75" s="1"/>
  <c r="BC10" i="57"/>
  <c r="BI55" i="58"/>
  <c r="BJ55" i="58" s="1"/>
  <c r="W168" i="56"/>
  <c r="W167" i="56" s="1"/>
  <c r="W220" i="56" s="1"/>
  <c r="AD10" i="57"/>
  <c r="AO168" i="58"/>
  <c r="AO167" i="58" s="1"/>
  <c r="AL10" i="58"/>
  <c r="AC168" i="44"/>
  <c r="AC167" i="44" s="1"/>
  <c r="Q10" i="53"/>
  <c r="Q171" i="56"/>
  <c r="BH104" i="75"/>
  <c r="AV324" i="75"/>
  <c r="AV323" i="75" s="1"/>
  <c r="AG324" i="75"/>
  <c r="AG323" i="75" s="1"/>
  <c r="Y171" i="53"/>
  <c r="M171" i="53"/>
  <c r="K168" i="44"/>
  <c r="K167" i="44" s="1"/>
  <c r="Y10" i="57"/>
  <c r="Q10" i="32"/>
  <c r="AH326" i="75"/>
  <c r="AC324" i="75"/>
  <c r="AC323" i="75" s="1"/>
  <c r="AT324" i="75"/>
  <c r="AT323" i="75" s="1"/>
  <c r="AL171" i="53"/>
  <c r="BC171" i="57"/>
  <c r="BG10" i="32"/>
  <c r="AQ135" i="58"/>
  <c r="AD326" i="75"/>
  <c r="AU326" i="75"/>
  <c r="AH171" i="57"/>
  <c r="Q171" i="57"/>
  <c r="Q168" i="57" s="1"/>
  <c r="Q167" i="57" s="1"/>
  <c r="BI74" i="45"/>
  <c r="BJ74" i="45" s="1"/>
  <c r="AH171" i="44"/>
  <c r="Q170" i="44"/>
  <c r="BI160" i="57"/>
  <c r="BJ160" i="57" s="1"/>
  <c r="AQ42" i="45"/>
  <c r="AQ42" i="57"/>
  <c r="U10" i="45"/>
  <c r="Y10" i="44"/>
  <c r="AY10" i="75"/>
  <c r="BH229" i="75"/>
  <c r="U10" i="56"/>
  <c r="M171" i="44"/>
  <c r="AY171" i="53"/>
  <c r="M166" i="75"/>
  <c r="L168" i="53"/>
  <c r="L167" i="53" s="1"/>
  <c r="AG168" i="32"/>
  <c r="AG167" i="32" s="1"/>
  <c r="BG10" i="75"/>
  <c r="Z179" i="57"/>
  <c r="BH135" i="45"/>
  <c r="Q32" i="63"/>
  <c r="Q33" i="63" s="1"/>
  <c r="AU171" i="57"/>
  <c r="AR324" i="75"/>
  <c r="AR323" i="75" s="1"/>
  <c r="BI80" i="75"/>
  <c r="BJ80" i="75" s="1"/>
  <c r="BG10" i="58"/>
  <c r="AY166" i="75"/>
  <c r="BH179" i="57"/>
  <c r="AD10" i="32"/>
  <c r="AH171" i="56"/>
  <c r="BG171" i="57"/>
  <c r="BI136" i="53"/>
  <c r="BJ136" i="53" s="1"/>
  <c r="M171" i="56"/>
  <c r="AQ42" i="32"/>
  <c r="AQ179" i="32"/>
  <c r="Y166" i="75"/>
  <c r="AH10" i="57"/>
  <c r="BE324" i="75"/>
  <c r="BE323" i="75" s="1"/>
  <c r="BG171" i="56"/>
  <c r="AD171" i="32"/>
  <c r="AL171" i="56"/>
  <c r="BI98" i="58"/>
  <c r="BJ98" i="58" s="1"/>
  <c r="O168" i="56"/>
  <c r="O167" i="56" s="1"/>
  <c r="Q10" i="45"/>
  <c r="AP10" i="57"/>
  <c r="Q166" i="75"/>
  <c r="AU10" i="57"/>
  <c r="X168" i="53"/>
  <c r="X167" i="53" s="1"/>
  <c r="BC10" i="75"/>
  <c r="BJ367" i="75"/>
  <c r="BI366" i="75"/>
  <c r="BJ366" i="75" s="1"/>
  <c r="D30" i="61"/>
  <c r="BI148" i="58"/>
  <c r="BJ148" i="58" s="1"/>
  <c r="BI117" i="32"/>
  <c r="BJ117" i="32" s="1"/>
  <c r="AL171" i="44"/>
  <c r="Y171" i="32"/>
  <c r="AY10" i="56"/>
  <c r="BI49" i="75"/>
  <c r="BJ49" i="75" s="1"/>
  <c r="BI98" i="53"/>
  <c r="BJ98" i="53" s="1"/>
  <c r="AH10" i="53"/>
  <c r="BG166" i="75"/>
  <c r="J168" i="44"/>
  <c r="J167" i="44" s="1"/>
  <c r="BC171" i="32"/>
  <c r="AQ42" i="44"/>
  <c r="U171" i="32"/>
  <c r="BG171" i="44"/>
  <c r="BG171" i="32"/>
  <c r="BG168" i="32" s="1"/>
  <c r="BG167" i="32" s="1"/>
  <c r="AK166" i="45"/>
  <c r="P232" i="24"/>
  <c r="P233" i="24" s="1"/>
  <c r="BI184" i="53"/>
  <c r="BJ184" i="53" s="1"/>
  <c r="BI92" i="32"/>
  <c r="BJ92" i="32" s="1"/>
  <c r="BI80" i="32"/>
  <c r="BJ80" i="32" s="1"/>
  <c r="BI148" i="45"/>
  <c r="BJ148" i="45" s="1"/>
  <c r="BI180" i="32"/>
  <c r="BJ180" i="32" s="1"/>
  <c r="BC171" i="44"/>
  <c r="Z291" i="75"/>
  <c r="Y10" i="58"/>
  <c r="BH42" i="45"/>
  <c r="AH10" i="75"/>
  <c r="BG10" i="57"/>
  <c r="AP10" i="58"/>
  <c r="AU10" i="56"/>
  <c r="BI175" i="45"/>
  <c r="BJ175" i="45" s="1"/>
  <c r="AL10" i="56"/>
  <c r="AD327" i="75"/>
  <c r="BG327" i="75"/>
  <c r="BG324" i="75" s="1"/>
  <c r="BG323" i="75" s="1"/>
  <c r="AH327" i="75"/>
  <c r="BC327" i="75"/>
  <c r="U171" i="53"/>
  <c r="AH171" i="53"/>
  <c r="Q171" i="53"/>
  <c r="AQ167" i="75"/>
  <c r="AT166" i="32"/>
  <c r="AJ166" i="44"/>
  <c r="AQ135" i="45"/>
  <c r="U171" i="56"/>
  <c r="AD171" i="53"/>
  <c r="BI30" i="53"/>
  <c r="BJ30" i="53" s="1"/>
  <c r="BI148" i="32"/>
  <c r="BJ148" i="32" s="1"/>
  <c r="BI30" i="32"/>
  <c r="BJ30" i="32" s="1"/>
  <c r="AU171" i="44"/>
  <c r="AU10" i="45"/>
  <c r="BI304" i="75"/>
  <c r="BJ304" i="75" s="1"/>
  <c r="AQ104" i="45"/>
  <c r="U10" i="32"/>
  <c r="AF168" i="53"/>
  <c r="AF167" i="53" s="1"/>
  <c r="T168" i="44"/>
  <c r="T167" i="44" s="1"/>
  <c r="AH10" i="45"/>
  <c r="BC10" i="56"/>
  <c r="R168" i="56"/>
  <c r="R167" i="56" s="1"/>
  <c r="S168" i="32"/>
  <c r="S167" i="32" s="1"/>
  <c r="AY327" i="75"/>
  <c r="AN166" i="32"/>
  <c r="BI98" i="32"/>
  <c r="BJ98" i="32" s="1"/>
  <c r="BI80" i="44"/>
  <c r="BJ80" i="44" s="1"/>
  <c r="AY171" i="44"/>
  <c r="AY168" i="44" s="1"/>
  <c r="AY167" i="44" s="1"/>
  <c r="AY220" i="44" s="1"/>
  <c r="AD10" i="75"/>
  <c r="BF168" i="44"/>
  <c r="BF167" i="44" s="1"/>
  <c r="BF220" i="44" s="1"/>
  <c r="AP10" i="32"/>
  <c r="BH135" i="32"/>
  <c r="AQ73" i="75"/>
  <c r="AZ168" i="32"/>
  <c r="AZ167" i="32" s="1"/>
  <c r="U327" i="75"/>
  <c r="AL168" i="45"/>
  <c r="AL167" i="45" s="1"/>
  <c r="AU171" i="56"/>
  <c r="BI212" i="45"/>
  <c r="BJ212" i="45" s="1"/>
  <c r="AZ324" i="75"/>
  <c r="AZ323" i="75" s="1"/>
  <c r="BI154" i="75"/>
  <c r="BJ154" i="75" s="1"/>
  <c r="AQ42" i="75"/>
  <c r="BH42" i="75"/>
  <c r="AB168" i="53"/>
  <c r="AB167" i="53" s="1"/>
  <c r="AD10" i="56"/>
  <c r="BI74" i="58"/>
  <c r="BJ74" i="58" s="1"/>
  <c r="BC171" i="56"/>
  <c r="BC168" i="56" s="1"/>
  <c r="BC167" i="56" s="1"/>
  <c r="BI236" i="75"/>
  <c r="BJ236" i="75" s="1"/>
  <c r="BI248" i="75"/>
  <c r="BJ248" i="75" s="1"/>
  <c r="AA324" i="75"/>
  <c r="AA323" i="75" s="1"/>
  <c r="BI24" i="57"/>
  <c r="BJ24" i="57" s="1"/>
  <c r="AQ135" i="75"/>
  <c r="N168" i="53"/>
  <c r="N167" i="53" s="1"/>
  <c r="Y10" i="75"/>
  <c r="T168" i="53"/>
  <c r="T167" i="53" s="1"/>
  <c r="T220" i="53" s="1"/>
  <c r="AU10" i="44"/>
  <c r="AP327" i="75"/>
  <c r="AL327" i="75"/>
  <c r="O166" i="32"/>
  <c r="AD171" i="56"/>
  <c r="M10" i="58"/>
  <c r="BH42" i="58"/>
  <c r="AE324" i="75"/>
  <c r="AE323" i="75" s="1"/>
  <c r="BI55" i="75"/>
  <c r="BJ55" i="75" s="1"/>
  <c r="AP10" i="44"/>
  <c r="AQ135" i="53"/>
  <c r="BI49" i="56"/>
  <c r="BJ49" i="56" s="1"/>
  <c r="BH135" i="75"/>
  <c r="BH135" i="58"/>
  <c r="BH135" i="56"/>
  <c r="BH11" i="58"/>
  <c r="U10" i="44"/>
  <c r="Y327" i="75"/>
  <c r="BI98" i="44"/>
  <c r="BJ98" i="44" s="1"/>
  <c r="BI177" i="45"/>
  <c r="BJ177" i="45" s="1"/>
  <c r="AS166" i="32"/>
  <c r="BI74" i="56"/>
  <c r="BJ74" i="56" s="1"/>
  <c r="BC171" i="53"/>
  <c r="BI123" i="75"/>
  <c r="BJ123" i="75" s="1"/>
  <c r="AU10" i="53"/>
  <c r="BI142" i="75"/>
  <c r="BJ142" i="75" s="1"/>
  <c r="AQ11" i="58"/>
  <c r="AY10" i="57"/>
  <c r="Q10" i="75"/>
  <c r="Q10" i="57"/>
  <c r="AU327" i="75"/>
  <c r="M327" i="75"/>
  <c r="BI184" i="57"/>
  <c r="AU10" i="32"/>
  <c r="BI49" i="32"/>
  <c r="BJ49" i="32" s="1"/>
  <c r="Z260" i="75"/>
  <c r="Z135" i="57"/>
  <c r="Z135" i="75"/>
  <c r="AL10" i="75"/>
  <c r="AH10" i="58"/>
  <c r="BH135" i="44"/>
  <c r="BH135" i="57"/>
  <c r="Y10" i="32"/>
  <c r="AQ291" i="75"/>
  <c r="AY10" i="58"/>
  <c r="BD166" i="44"/>
  <c r="V166" i="58"/>
  <c r="BI74" i="57"/>
  <c r="BJ74" i="57" s="1"/>
  <c r="AH168" i="45"/>
  <c r="AH167" i="45" s="1"/>
  <c r="BI136" i="44"/>
  <c r="BJ136" i="44" s="1"/>
  <c r="Z42" i="32"/>
  <c r="BI142" i="58"/>
  <c r="BJ142" i="58" s="1"/>
  <c r="AQ11" i="56"/>
  <c r="AQ11" i="57"/>
  <c r="Z135" i="45"/>
  <c r="AH10" i="32"/>
  <c r="BI316" i="75"/>
  <c r="BJ316" i="75" s="1"/>
  <c r="BI211" i="75"/>
  <c r="BJ211" i="75" s="1"/>
  <c r="BH179" i="32"/>
  <c r="Z179" i="58"/>
  <c r="AU10" i="58"/>
  <c r="Y168" i="45"/>
  <c r="Y167" i="45" s="1"/>
  <c r="AR166" i="58"/>
  <c r="BI212" i="58"/>
  <c r="BJ212" i="58" s="1"/>
  <c r="BI292" i="75"/>
  <c r="BJ292" i="75" s="1"/>
  <c r="Z135" i="56"/>
  <c r="AQ198" i="75"/>
  <c r="AY10" i="44"/>
  <c r="AD166" i="75"/>
  <c r="Z135" i="53"/>
  <c r="Z179" i="56"/>
  <c r="Z135" i="44"/>
  <c r="BH179" i="58"/>
  <c r="BH198" i="75"/>
  <c r="AM166" i="45"/>
  <c r="BI182" i="32"/>
  <c r="BJ182" i="32" s="1"/>
  <c r="M10" i="45"/>
  <c r="BI24" i="53"/>
  <c r="BJ24" i="53" s="1"/>
  <c r="AQ135" i="56"/>
  <c r="Z11" i="53"/>
  <c r="BG168" i="45"/>
  <c r="BG167" i="45" s="1"/>
  <c r="AQ135" i="57"/>
  <c r="BI178" i="58"/>
  <c r="BJ178" i="58" s="1"/>
  <c r="BI173" i="44"/>
  <c r="BJ173" i="44" s="1"/>
  <c r="AY168" i="45"/>
  <c r="AY167" i="45" s="1"/>
  <c r="BI172" i="45"/>
  <c r="BJ172" i="45" s="1"/>
  <c r="BI183" i="53"/>
  <c r="BJ183" i="53" s="1"/>
  <c r="M10" i="57"/>
  <c r="BH42" i="53"/>
  <c r="BI24" i="32"/>
  <c r="BJ24" i="32" s="1"/>
  <c r="Z11" i="58"/>
  <c r="M10" i="44"/>
  <c r="BH11" i="75"/>
  <c r="BI174" i="45"/>
  <c r="BJ174" i="45" s="1"/>
  <c r="BI184" i="45"/>
  <c r="BJ184" i="45" s="1"/>
  <c r="U168" i="45"/>
  <c r="U167" i="45" s="1"/>
  <c r="BH11" i="56"/>
  <c r="AY10" i="32"/>
  <c r="Q168" i="45"/>
  <c r="Q167" i="45" s="1"/>
  <c r="BG10" i="56"/>
  <c r="BH42" i="32"/>
  <c r="AQ179" i="58"/>
  <c r="AQ179" i="57"/>
  <c r="BI148" i="56"/>
  <c r="BJ148" i="56" s="1"/>
  <c r="BI192" i="75"/>
  <c r="BJ192" i="75" s="1"/>
  <c r="AQ42" i="56"/>
  <c r="Z11" i="44"/>
  <c r="M10" i="56"/>
  <c r="BI129" i="75"/>
  <c r="BJ129" i="75" s="1"/>
  <c r="BH179" i="45"/>
  <c r="BH11" i="57"/>
  <c r="BH179" i="56"/>
  <c r="Z179" i="32"/>
  <c r="BI183" i="32"/>
  <c r="BJ183" i="32" s="1"/>
  <c r="BI30" i="44"/>
  <c r="BJ30" i="44" s="1"/>
  <c r="BI174" i="57"/>
  <c r="BJ174" i="57" s="1"/>
  <c r="Z42" i="58"/>
  <c r="Z42" i="45"/>
  <c r="Z11" i="57"/>
  <c r="BI24" i="75"/>
  <c r="BJ24" i="75" s="1"/>
  <c r="Z11" i="56"/>
  <c r="Z11" i="75"/>
  <c r="AQ11" i="45"/>
  <c r="BI148" i="75"/>
  <c r="BJ148" i="75" s="1"/>
  <c r="AQ135" i="32"/>
  <c r="BH335" i="75"/>
  <c r="BJ162" i="75"/>
  <c r="BI160" i="75"/>
  <c r="BJ160" i="75" s="1"/>
  <c r="Z179" i="45"/>
  <c r="BI98" i="56"/>
  <c r="BJ98" i="56" s="1"/>
  <c r="BC168" i="45"/>
  <c r="BC167" i="45" s="1"/>
  <c r="BI92" i="75"/>
  <c r="BJ92" i="75" s="1"/>
  <c r="Z42" i="56"/>
  <c r="BI142" i="44"/>
  <c r="BJ142" i="44" s="1"/>
  <c r="BH11" i="44"/>
  <c r="BI24" i="56"/>
  <c r="BJ24" i="56" s="1"/>
  <c r="AQ335" i="75"/>
  <c r="AQ179" i="45"/>
  <c r="BI180" i="58"/>
  <c r="BJ180" i="58" s="1"/>
  <c r="AQ104" i="75"/>
  <c r="BH170" i="45"/>
  <c r="BI178" i="32"/>
  <c r="BJ178" i="32" s="1"/>
  <c r="Z197" i="58"/>
  <c r="BI172" i="57"/>
  <c r="BJ172" i="57" s="1"/>
  <c r="BI184" i="44"/>
  <c r="BJ184" i="44" s="1"/>
  <c r="BI142" i="32"/>
  <c r="BJ142" i="32" s="1"/>
  <c r="BI136" i="75"/>
  <c r="BJ136" i="75" s="1"/>
  <c r="Z335" i="75"/>
  <c r="AQ179" i="56"/>
  <c r="Z179" i="44"/>
  <c r="BJ51" i="44"/>
  <c r="BI49" i="44"/>
  <c r="BJ49" i="44" s="1"/>
  <c r="AQ179" i="53"/>
  <c r="BJ99" i="45"/>
  <c r="BI98" i="45"/>
  <c r="BJ98" i="45" s="1"/>
  <c r="BI177" i="53"/>
  <c r="BJ177" i="53" s="1"/>
  <c r="BI136" i="57"/>
  <c r="BJ136" i="57" s="1"/>
  <c r="BI183" i="57"/>
  <c r="BJ183" i="57" s="1"/>
  <c r="BI182" i="56"/>
  <c r="BJ182" i="56" s="1"/>
  <c r="Z42" i="75"/>
  <c r="BI142" i="57"/>
  <c r="BJ142" i="57" s="1"/>
  <c r="M10" i="75"/>
  <c r="BI43" i="45"/>
  <c r="BJ43" i="45" s="1"/>
  <c r="BH11" i="53"/>
  <c r="AU10" i="75"/>
  <c r="Z135" i="58"/>
  <c r="BH179" i="53"/>
  <c r="AQ179" i="44"/>
  <c r="Z179" i="53"/>
  <c r="BJ99" i="57"/>
  <c r="BI98" i="57"/>
  <c r="BJ98" i="57" s="1"/>
  <c r="BI331" i="75"/>
  <c r="BJ331" i="75" s="1"/>
  <c r="BI178" i="53"/>
  <c r="BJ178" i="53" s="1"/>
  <c r="BD166" i="32"/>
  <c r="BI172" i="44"/>
  <c r="BJ172" i="44" s="1"/>
  <c r="BI182" i="53"/>
  <c r="BJ182" i="53" s="1"/>
  <c r="BI142" i="45"/>
  <c r="BJ142" i="45" s="1"/>
  <c r="BI174" i="75"/>
  <c r="BJ174" i="75" s="1"/>
  <c r="BI24" i="58"/>
  <c r="BJ24" i="58" s="1"/>
  <c r="Z229" i="75"/>
  <c r="BH11" i="32"/>
  <c r="BJ51" i="45"/>
  <c r="BI49" i="45"/>
  <c r="BJ49" i="45" s="1"/>
  <c r="BH179" i="44"/>
  <c r="BJ155" i="53"/>
  <c r="BI154" i="53"/>
  <c r="BJ154" i="53" s="1"/>
  <c r="BI178" i="56"/>
  <c r="BJ178" i="56" s="1"/>
  <c r="BI183" i="44"/>
  <c r="BJ183" i="44" s="1"/>
  <c r="BI182" i="58"/>
  <c r="BJ182" i="58" s="1"/>
  <c r="Z171" i="45"/>
  <c r="BI173" i="56"/>
  <c r="BJ173" i="56" s="1"/>
  <c r="BI177" i="58"/>
  <c r="BJ177" i="58" s="1"/>
  <c r="BI136" i="45"/>
  <c r="BJ136" i="45" s="1"/>
  <c r="BI181" i="44"/>
  <c r="BJ181" i="44" s="1"/>
  <c r="AU168" i="45"/>
  <c r="AU167" i="45" s="1"/>
  <c r="AD168" i="45"/>
  <c r="AD167" i="45" s="1"/>
  <c r="AD10" i="58"/>
  <c r="BI142" i="56"/>
  <c r="BJ142" i="56" s="1"/>
  <c r="Z42" i="53"/>
  <c r="Z42" i="44"/>
  <c r="Z42" i="57"/>
  <c r="BH11" i="45"/>
  <c r="Z104" i="75"/>
  <c r="BI205" i="75"/>
  <c r="BJ205" i="75" s="1"/>
  <c r="Z73" i="75"/>
  <c r="BI30" i="75"/>
  <c r="BJ30" i="75" s="1"/>
  <c r="BJ31" i="75"/>
  <c r="BJ99" i="75"/>
  <c r="BI98" i="75"/>
  <c r="BJ98" i="75" s="1"/>
  <c r="BJ155" i="56"/>
  <c r="BI154" i="56"/>
  <c r="BJ154" i="56" s="1"/>
  <c r="BJ155" i="45"/>
  <c r="BI154" i="45"/>
  <c r="BJ154" i="45" s="1"/>
  <c r="BI174" i="56"/>
  <c r="BJ174" i="56" s="1"/>
  <c r="BI154" i="57"/>
  <c r="BJ154" i="57" s="1"/>
  <c r="AQ11" i="44"/>
  <c r="BJ155" i="44"/>
  <c r="BI154" i="44"/>
  <c r="BJ154" i="44" s="1"/>
  <c r="BI183" i="45"/>
  <c r="BJ183" i="45" s="1"/>
  <c r="M168" i="45"/>
  <c r="M167" i="45" s="1"/>
  <c r="Z197" i="44"/>
  <c r="Z197" i="45"/>
  <c r="BI136" i="32"/>
  <c r="BI182" i="57"/>
  <c r="BJ182" i="57" s="1"/>
  <c r="AP168" i="45"/>
  <c r="AP167" i="45" s="1"/>
  <c r="BI142" i="53"/>
  <c r="BJ142" i="53" s="1"/>
  <c r="Z167" i="75"/>
  <c r="Z11" i="45"/>
  <c r="BI105" i="75"/>
  <c r="BJ105" i="75" s="1"/>
  <c r="BI24" i="45"/>
  <c r="BJ24" i="45" s="1"/>
  <c r="AQ229" i="75"/>
  <c r="Z11" i="32"/>
  <c r="BI117" i="75"/>
  <c r="BJ117" i="75" s="1"/>
  <c r="BJ118" i="75"/>
  <c r="BI74" i="75"/>
  <c r="BJ74" i="75" s="1"/>
  <c r="BJ75" i="75"/>
  <c r="BJ155" i="32"/>
  <c r="BI154" i="32"/>
  <c r="BJ154" i="32" s="1"/>
  <c r="BJ187" i="75"/>
  <c r="BI186" i="75"/>
  <c r="BJ186" i="75" s="1"/>
  <c r="BJ155" i="58"/>
  <c r="BI154" i="58"/>
  <c r="BJ154" i="58" s="1"/>
  <c r="AQ11" i="32"/>
  <c r="AQ11" i="53"/>
  <c r="BI24" i="44"/>
  <c r="BJ24" i="44" s="1"/>
  <c r="AQ11" i="75"/>
  <c r="BJ140" i="56"/>
  <c r="BI136" i="56"/>
  <c r="BJ136" i="56" s="1"/>
  <c r="BJ140" i="58"/>
  <c r="BI136" i="58"/>
  <c r="BJ136" i="58" s="1"/>
  <c r="BJ107" i="58"/>
  <c r="BI105" i="58"/>
  <c r="BJ105" i="58" s="1"/>
  <c r="BJ231" i="75"/>
  <c r="BI230" i="75"/>
  <c r="BJ107" i="32"/>
  <c r="BI105" i="32"/>
  <c r="BJ105" i="32" s="1"/>
  <c r="BJ44" i="53"/>
  <c r="BI43" i="53"/>
  <c r="BJ43" i="53" s="1"/>
  <c r="BI12" i="56"/>
  <c r="BJ13" i="56"/>
  <c r="BJ44" i="57"/>
  <c r="BI43" i="57"/>
  <c r="BJ43" i="57" s="1"/>
  <c r="BJ37" i="45"/>
  <c r="BI36" i="45"/>
  <c r="BJ36" i="45" s="1"/>
  <c r="AQ170" i="45"/>
  <c r="BJ13" i="53"/>
  <c r="BI12" i="53"/>
  <c r="BJ12" i="53" s="1"/>
  <c r="BI43" i="75"/>
  <c r="BJ43" i="75" s="1"/>
  <c r="BJ44" i="75"/>
  <c r="Z170" i="45"/>
  <c r="BJ44" i="32"/>
  <c r="BI43" i="32"/>
  <c r="BJ43" i="32" s="1"/>
  <c r="BJ13" i="57"/>
  <c r="BI12" i="57"/>
  <c r="BJ12" i="57" s="1"/>
  <c r="BI36" i="56"/>
  <c r="BJ36" i="56" s="1"/>
  <c r="BJ37" i="57"/>
  <c r="BI36" i="57"/>
  <c r="BJ36" i="57" s="1"/>
  <c r="BI105" i="56"/>
  <c r="BJ105" i="56" s="1"/>
  <c r="BI43" i="58"/>
  <c r="BJ43" i="58" s="1"/>
  <c r="BJ44" i="58"/>
  <c r="BJ107" i="44"/>
  <c r="BI105" i="44"/>
  <c r="BJ105" i="44" s="1"/>
  <c r="BI36" i="75"/>
  <c r="BJ36" i="75" s="1"/>
  <c r="BJ37" i="75"/>
  <c r="BJ13" i="58"/>
  <c r="BI12" i="58"/>
  <c r="BJ12" i="58" s="1"/>
  <c r="BJ13" i="32"/>
  <c r="BI12" i="32"/>
  <c r="BI36" i="32"/>
  <c r="BJ36" i="32" s="1"/>
  <c r="BJ37" i="32"/>
  <c r="BI105" i="53"/>
  <c r="BJ105" i="53" s="1"/>
  <c r="BJ44" i="44"/>
  <c r="BI43" i="44"/>
  <c r="BJ43" i="44" s="1"/>
  <c r="BJ110" i="45"/>
  <c r="BI105" i="45"/>
  <c r="BJ105" i="45" s="1"/>
  <c r="BJ13" i="44"/>
  <c r="BI12" i="44"/>
  <c r="BJ12" i="44" s="1"/>
  <c r="BJ37" i="44"/>
  <c r="BI36" i="44"/>
  <c r="BJ36" i="44" s="1"/>
  <c r="BJ13" i="45"/>
  <c r="BI12" i="45"/>
  <c r="BJ12" i="45" s="1"/>
  <c r="BJ107" i="57"/>
  <c r="BI105" i="57"/>
  <c r="BJ105" i="57" s="1"/>
  <c r="BJ37" i="53"/>
  <c r="BI36" i="53"/>
  <c r="BJ36" i="53" s="1"/>
  <c r="BJ44" i="56"/>
  <c r="BI43" i="56"/>
  <c r="BJ43" i="56" s="1"/>
  <c r="BJ37" i="58"/>
  <c r="BI36" i="58"/>
  <c r="BJ36" i="58" s="1"/>
  <c r="BI12" i="75"/>
  <c r="BJ12" i="75" s="1"/>
  <c r="BJ13" i="75"/>
  <c r="BJ278" i="75"/>
  <c r="BI273" i="75"/>
  <c r="BJ71" i="32"/>
  <c r="BI67" i="32"/>
  <c r="BJ67" i="32" s="1"/>
  <c r="BJ71" i="75"/>
  <c r="BI67" i="75"/>
  <c r="BJ67" i="75" s="1"/>
  <c r="BJ204" i="75"/>
  <c r="BI199" i="75"/>
  <c r="BJ325" i="75"/>
  <c r="BJ65" i="58"/>
  <c r="BI61" i="58"/>
  <c r="BJ71" i="53"/>
  <c r="BI67" i="53"/>
  <c r="BJ67" i="53" s="1"/>
  <c r="BJ65" i="53"/>
  <c r="BI61" i="53"/>
  <c r="BJ65" i="44"/>
  <c r="BI61" i="44"/>
  <c r="BI61" i="32"/>
  <c r="BJ65" i="32"/>
  <c r="BI67" i="57"/>
  <c r="BJ67" i="57" s="1"/>
  <c r="BJ71" i="57"/>
  <c r="BJ71" i="45"/>
  <c r="BI67" i="45"/>
  <c r="BJ67" i="45" s="1"/>
  <c r="BJ71" i="58"/>
  <c r="BI67" i="58"/>
  <c r="BJ67" i="58" s="1"/>
  <c r="BJ222" i="75"/>
  <c r="BI217" i="75"/>
  <c r="BJ217" i="75" s="1"/>
  <c r="BJ65" i="56"/>
  <c r="BI61" i="56"/>
  <c r="Z198" i="75"/>
  <c r="BJ315" i="75"/>
  <c r="BI310" i="75"/>
  <c r="BJ310" i="75" s="1"/>
  <c r="BJ65" i="45"/>
  <c r="BI61" i="45"/>
  <c r="BJ173" i="75"/>
  <c r="BI168" i="75"/>
  <c r="BJ65" i="75"/>
  <c r="BI61" i="75"/>
  <c r="BJ65" i="57"/>
  <c r="BI61" i="57"/>
  <c r="BJ341" i="75"/>
  <c r="BI340" i="75"/>
  <c r="BJ340" i="75" s="1"/>
  <c r="BJ71" i="56"/>
  <c r="BI67" i="56"/>
  <c r="BJ67" i="56" s="1"/>
  <c r="BJ354" i="75"/>
  <c r="BI174" i="58"/>
  <c r="BJ174" i="58" s="1"/>
  <c r="Z197" i="56"/>
  <c r="Z197" i="32"/>
  <c r="BI173" i="58"/>
  <c r="BJ173" i="58" s="1"/>
  <c r="BI198" i="44"/>
  <c r="BJ198" i="44" s="1"/>
  <c r="BJ199" i="44"/>
  <c r="BJ199" i="32"/>
  <c r="BI198" i="32"/>
  <c r="BJ198" i="32" s="1"/>
  <c r="BI177" i="32"/>
  <c r="BJ177" i="32" s="1"/>
  <c r="Z197" i="53"/>
  <c r="BI180" i="44"/>
  <c r="BJ180" i="44" s="1"/>
  <c r="BI182" i="44"/>
  <c r="BJ182" i="44" s="1"/>
  <c r="BI198" i="45"/>
  <c r="BJ198" i="45" s="1"/>
  <c r="BJ199" i="45"/>
  <c r="BI177" i="56"/>
  <c r="BJ177" i="56" s="1"/>
  <c r="BI178" i="44"/>
  <c r="BJ178" i="44" s="1"/>
  <c r="BI173" i="53"/>
  <c r="BJ173" i="53" s="1"/>
  <c r="BI181" i="32"/>
  <c r="BJ181" i="32" s="1"/>
  <c r="BI180" i="53"/>
  <c r="BJ180" i="53" s="1"/>
  <c r="BI198" i="57"/>
  <c r="BJ198" i="57" s="1"/>
  <c r="BJ199" i="57"/>
  <c r="BJ199" i="53"/>
  <c r="BI198" i="53"/>
  <c r="BJ198" i="53" s="1"/>
  <c r="BI177" i="57"/>
  <c r="BJ177" i="57" s="1"/>
  <c r="Z197" i="57"/>
  <c r="BI180" i="57"/>
  <c r="BJ180" i="57" s="1"/>
  <c r="BI172" i="53"/>
  <c r="BJ172" i="53" s="1"/>
  <c r="BJ199" i="58"/>
  <c r="BI198" i="58"/>
  <c r="BJ198" i="58" s="1"/>
  <c r="BI198" i="56"/>
  <c r="BJ198" i="56" s="1"/>
  <c r="BJ199" i="56"/>
  <c r="BI202" i="53"/>
  <c r="BJ202" i="53" s="1"/>
  <c r="BJ203" i="53"/>
  <c r="BJ203" i="56"/>
  <c r="BI202" i="56"/>
  <c r="BJ202" i="56" s="1"/>
  <c r="BI202" i="32"/>
  <c r="BJ202" i="32" s="1"/>
  <c r="BJ203" i="32"/>
  <c r="BJ203" i="44"/>
  <c r="BI202" i="44"/>
  <c r="BJ202" i="44" s="1"/>
  <c r="BJ203" i="57"/>
  <c r="BI202" i="57"/>
  <c r="BJ202" i="57" s="1"/>
  <c r="BJ203" i="45"/>
  <c r="BI202" i="45"/>
  <c r="BJ202" i="45" s="1"/>
  <c r="BJ203" i="58"/>
  <c r="BI202" i="58"/>
  <c r="BJ202" i="58" s="1"/>
  <c r="BI208" i="44"/>
  <c r="BJ208" i="44" s="1"/>
  <c r="BJ209" i="44"/>
  <c r="BI208" i="32"/>
  <c r="BJ208" i="32" s="1"/>
  <c r="BJ209" i="32"/>
  <c r="BI181" i="56"/>
  <c r="BJ181" i="56" s="1"/>
  <c r="BJ205" i="56"/>
  <c r="BI204" i="56"/>
  <c r="BJ204" i="56" s="1"/>
  <c r="BJ205" i="45"/>
  <c r="BI204" i="45"/>
  <c r="BJ204" i="45" s="1"/>
  <c r="BJ185" i="32"/>
  <c r="BI184" i="32"/>
  <c r="BJ184" i="32" s="1"/>
  <c r="BI208" i="57"/>
  <c r="BJ208" i="57" s="1"/>
  <c r="BJ209" i="57"/>
  <c r="BJ209" i="56"/>
  <c r="BI208" i="56"/>
  <c r="BJ208" i="56" s="1"/>
  <c r="BJ209" i="58"/>
  <c r="BI208" i="58"/>
  <c r="BJ208" i="58" s="1"/>
  <c r="BI208" i="53"/>
  <c r="BJ208" i="53" s="1"/>
  <c r="BJ209" i="53"/>
  <c r="BJ205" i="53"/>
  <c r="BI204" i="53"/>
  <c r="BJ204" i="53" s="1"/>
  <c r="BJ205" i="58"/>
  <c r="BI204" i="58"/>
  <c r="BJ204" i="58" s="1"/>
  <c r="BJ209" i="45"/>
  <c r="BI208" i="45"/>
  <c r="BJ208" i="45" s="1"/>
  <c r="BJ205" i="57"/>
  <c r="BI204" i="57"/>
  <c r="BJ204" i="57" s="1"/>
  <c r="BJ205" i="44"/>
  <c r="BI204" i="44"/>
  <c r="BJ204" i="44" s="1"/>
  <c r="BI204" i="32"/>
  <c r="BJ204" i="32" s="1"/>
  <c r="BJ205" i="32"/>
  <c r="BI184" i="58"/>
  <c r="BJ184" i="58" s="1"/>
  <c r="BJ185" i="58"/>
  <c r="BI178" i="57"/>
  <c r="BJ178" i="57" s="1"/>
  <c r="BI178" i="45"/>
  <c r="BJ178" i="45" s="1"/>
  <c r="BI173" i="32"/>
  <c r="BJ173" i="32" s="1"/>
  <c r="BI182" i="45"/>
  <c r="BJ182" i="45" s="1"/>
  <c r="BH171" i="45"/>
  <c r="AQ171" i="45"/>
  <c r="BJ215" i="44"/>
  <c r="BI214" i="44"/>
  <c r="BJ214" i="44" s="1"/>
  <c r="BJ215" i="45"/>
  <c r="BI214" i="45"/>
  <c r="BJ214" i="45" s="1"/>
  <c r="BJ215" i="53"/>
  <c r="BI214" i="53"/>
  <c r="BJ214" i="53" s="1"/>
  <c r="BJ215" i="56"/>
  <c r="BI214" i="56"/>
  <c r="BJ214" i="56" s="1"/>
  <c r="BJ215" i="57"/>
  <c r="BI214" i="57"/>
  <c r="BJ214" i="57" s="1"/>
  <c r="BJ215" i="58"/>
  <c r="BI214" i="58"/>
  <c r="BJ214" i="58" s="1"/>
  <c r="BJ215" i="32"/>
  <c r="BI214" i="32"/>
  <c r="BJ214" i="32" s="1"/>
  <c r="BI174" i="53"/>
  <c r="BJ174" i="53" s="1"/>
  <c r="BI174" i="32"/>
  <c r="BJ174" i="32" s="1"/>
  <c r="BI172" i="32"/>
  <c r="BJ172" i="32" s="1"/>
  <c r="BI172" i="58"/>
  <c r="BJ172" i="58" s="1"/>
  <c r="BI181" i="45"/>
  <c r="BJ181" i="45" s="1"/>
  <c r="BI172" i="56"/>
  <c r="BJ172" i="56" s="1"/>
  <c r="BI180" i="45"/>
  <c r="BJ180" i="45" s="1"/>
  <c r="BI174" i="44"/>
  <c r="BJ174" i="44" s="1"/>
  <c r="BI180" i="56"/>
  <c r="BJ180" i="56" s="1"/>
  <c r="BJ111" i="53"/>
  <c r="BJ30" i="58"/>
  <c r="BJ217" i="57"/>
  <c r="BI216" i="57"/>
  <c r="BJ216" i="57" s="1"/>
  <c r="BJ218" i="56"/>
  <c r="BI216" i="56"/>
  <c r="BJ216" i="56" s="1"/>
  <c r="BJ217" i="56"/>
  <c r="BI177" i="44"/>
  <c r="BJ177" i="44" s="1"/>
  <c r="BJ217" i="45"/>
  <c r="BI216" i="45"/>
  <c r="BJ216" i="45" s="1"/>
  <c r="BJ217" i="53"/>
  <c r="BI216" i="53"/>
  <c r="BJ216" i="53" s="1"/>
  <c r="BI216" i="32"/>
  <c r="BJ216" i="32" s="1"/>
  <c r="BJ217" i="32"/>
  <c r="BI173" i="45"/>
  <c r="BJ173" i="45" s="1"/>
  <c r="BJ217" i="44"/>
  <c r="BI216" i="44"/>
  <c r="BJ216" i="44" s="1"/>
  <c r="BJ217" i="58"/>
  <c r="BI216" i="58"/>
  <c r="BJ216" i="58" s="1"/>
  <c r="BI173" i="57"/>
  <c r="BJ173" i="57" s="1"/>
  <c r="BI169" i="53"/>
  <c r="BI169" i="56"/>
  <c r="BJ169" i="56" s="1"/>
  <c r="BJ218" i="44"/>
  <c r="J31" i="17"/>
  <c r="R32" i="17"/>
  <c r="BJ218" i="32"/>
  <c r="BI183" i="56"/>
  <c r="BJ183" i="56" s="1"/>
  <c r="BI169" i="57"/>
  <c r="BJ218" i="53"/>
  <c r="BI169" i="45"/>
  <c r="BJ218" i="45"/>
  <c r="BJ218" i="58"/>
  <c r="BI169" i="58"/>
  <c r="Q170" i="24"/>
  <c r="R170" i="24" s="1"/>
  <c r="BI183" i="58"/>
  <c r="BJ183" i="58" s="1"/>
  <c r="BI169" i="44"/>
  <c r="BI169" i="32"/>
  <c r="BJ218" i="57"/>
  <c r="BC166" i="56" l="1"/>
  <c r="BC220" i="56"/>
  <c r="R166" i="56"/>
  <c r="R220" i="56"/>
  <c r="AW166" i="56"/>
  <c r="AW220" i="56"/>
  <c r="Y166" i="56"/>
  <c r="Y220" i="56"/>
  <c r="AM166" i="56"/>
  <c r="AM220" i="56"/>
  <c r="AC166" i="56"/>
  <c r="AC220" i="56"/>
  <c r="AA166" i="56"/>
  <c r="AA220" i="56"/>
  <c r="AT166" i="56"/>
  <c r="AT220" i="56"/>
  <c r="AR166" i="56"/>
  <c r="AR220" i="56"/>
  <c r="AN166" i="56"/>
  <c r="AN220" i="56"/>
  <c r="AV166" i="56"/>
  <c r="AV220" i="56"/>
  <c r="AG166" i="56"/>
  <c r="AG220" i="56"/>
  <c r="AZ166" i="56"/>
  <c r="AZ220" i="56"/>
  <c r="AK166" i="56"/>
  <c r="AK220" i="56"/>
  <c r="BE166" i="56"/>
  <c r="BE220" i="56"/>
  <c r="BD166" i="56"/>
  <c r="BD220" i="56"/>
  <c r="K166" i="56"/>
  <c r="K220" i="56"/>
  <c r="N166" i="56"/>
  <c r="N220" i="56"/>
  <c r="T166" i="56"/>
  <c r="T220" i="56"/>
  <c r="BA166" i="56"/>
  <c r="BA220" i="56"/>
  <c r="S166" i="56"/>
  <c r="S220" i="56"/>
  <c r="BF166" i="56"/>
  <c r="BF220" i="56"/>
  <c r="AB166" i="56"/>
  <c r="AB220" i="56"/>
  <c r="AI166" i="56"/>
  <c r="AI220" i="56"/>
  <c r="AO166" i="56"/>
  <c r="AO220" i="56"/>
  <c r="BI337" i="75"/>
  <c r="BJ337" i="75" s="1"/>
  <c r="V166" i="56"/>
  <c r="V220" i="56"/>
  <c r="O166" i="56"/>
  <c r="O220" i="56"/>
  <c r="BB166" i="56"/>
  <c r="BB220" i="56"/>
  <c r="L166" i="56"/>
  <c r="L220" i="56"/>
  <c r="X166" i="56"/>
  <c r="X220" i="56"/>
  <c r="AJ166" i="56"/>
  <c r="AJ220" i="56"/>
  <c r="AX166" i="56"/>
  <c r="AX220" i="56"/>
  <c r="AP166" i="45"/>
  <c r="AP220" i="45"/>
  <c r="M166" i="45"/>
  <c r="M220" i="45"/>
  <c r="AD166" i="45"/>
  <c r="AD220" i="45"/>
  <c r="BC166" i="45"/>
  <c r="BC220" i="45"/>
  <c r="AY166" i="45"/>
  <c r="AY220" i="45"/>
  <c r="Y166" i="45"/>
  <c r="Y220" i="45"/>
  <c r="AA322" i="75"/>
  <c r="AA376" i="75"/>
  <c r="AZ322" i="75"/>
  <c r="AZ376" i="75"/>
  <c r="S166" i="32"/>
  <c r="S220" i="32"/>
  <c r="T166" i="44"/>
  <c r="T220" i="44"/>
  <c r="BG166" i="32"/>
  <c r="BG220" i="32"/>
  <c r="AR322" i="75"/>
  <c r="AR376" i="75"/>
  <c r="Q166" i="57"/>
  <c r="Q220" i="57"/>
  <c r="AT322" i="75"/>
  <c r="AT376" i="75"/>
  <c r="AG322" i="75"/>
  <c r="AG376" i="75"/>
  <c r="N322" i="75"/>
  <c r="N376" i="75"/>
  <c r="BB322" i="75"/>
  <c r="BB376" i="75"/>
  <c r="AU166" i="32"/>
  <c r="AU220" i="32"/>
  <c r="AY166" i="58"/>
  <c r="AY220" i="58"/>
  <c r="AG166" i="44"/>
  <c r="AG220" i="44"/>
  <c r="AJ166" i="53"/>
  <c r="AJ220" i="53"/>
  <c r="AO166" i="44"/>
  <c r="AO220" i="44"/>
  <c r="AW322" i="75"/>
  <c r="AW376" i="75"/>
  <c r="BA322" i="75"/>
  <c r="BA376" i="75"/>
  <c r="AO166" i="32"/>
  <c r="AO220" i="32"/>
  <c r="BE166" i="53"/>
  <c r="BE220" i="53"/>
  <c r="AR166" i="53"/>
  <c r="AR220" i="53"/>
  <c r="T322" i="75"/>
  <c r="T376" i="75"/>
  <c r="AC166" i="53"/>
  <c r="AC220" i="53"/>
  <c r="BF166" i="53"/>
  <c r="BF220" i="53"/>
  <c r="X322" i="75"/>
  <c r="X376" i="75"/>
  <c r="BD166" i="53"/>
  <c r="BD220" i="53"/>
  <c r="AJ322" i="75"/>
  <c r="AJ376" i="75"/>
  <c r="AR166" i="57"/>
  <c r="AR220" i="57"/>
  <c r="BE166" i="44"/>
  <c r="BE220" i="44"/>
  <c r="BD166" i="57"/>
  <c r="BD220" i="57"/>
  <c r="BD322" i="75"/>
  <c r="BD376" i="75"/>
  <c r="R166" i="58"/>
  <c r="R220" i="58"/>
  <c r="AR166" i="44"/>
  <c r="AR220" i="44"/>
  <c r="V166" i="53"/>
  <c r="V220" i="53"/>
  <c r="AK166" i="32"/>
  <c r="AK220" i="32"/>
  <c r="AE166" i="58"/>
  <c r="AE220" i="58"/>
  <c r="K166" i="57"/>
  <c r="K220" i="57"/>
  <c r="AB166" i="57"/>
  <c r="AB220" i="57"/>
  <c r="AV166" i="32"/>
  <c r="AV220" i="32"/>
  <c r="BF166" i="32"/>
  <c r="BF220" i="32"/>
  <c r="BB166" i="58"/>
  <c r="BB220" i="58"/>
  <c r="T166" i="32"/>
  <c r="T220" i="32"/>
  <c r="K322" i="75"/>
  <c r="K376" i="75"/>
  <c r="AX166" i="32"/>
  <c r="AX220" i="32"/>
  <c r="BE166" i="32"/>
  <c r="BE220" i="32"/>
  <c r="AZ166" i="58"/>
  <c r="AZ220" i="58"/>
  <c r="R166" i="32"/>
  <c r="R220" i="32"/>
  <c r="K166" i="32"/>
  <c r="K220" i="32"/>
  <c r="N166" i="57"/>
  <c r="N220" i="57"/>
  <c r="T166" i="57"/>
  <c r="T220" i="57"/>
  <c r="AU166" i="45"/>
  <c r="AU220" i="45"/>
  <c r="U166" i="45"/>
  <c r="U220" i="45"/>
  <c r="BG166" i="45"/>
  <c r="BG220" i="45"/>
  <c r="N166" i="53"/>
  <c r="N220" i="53"/>
  <c r="AF166" i="53"/>
  <c r="AF220" i="53"/>
  <c r="J166" i="44"/>
  <c r="J220" i="44"/>
  <c r="AC322" i="75"/>
  <c r="AC376" i="75"/>
  <c r="K166" i="44"/>
  <c r="K220" i="44"/>
  <c r="AV322" i="75"/>
  <c r="AV376" i="75"/>
  <c r="AC166" i="44"/>
  <c r="AC220" i="44"/>
  <c r="BB166" i="44"/>
  <c r="BB220" i="44"/>
  <c r="Q166" i="32"/>
  <c r="Q220" i="32"/>
  <c r="AW166" i="44"/>
  <c r="AW220" i="44"/>
  <c r="AM322" i="75"/>
  <c r="AM376" i="75"/>
  <c r="AZ166" i="53"/>
  <c r="AZ220" i="53"/>
  <c r="R166" i="53"/>
  <c r="R220" i="53"/>
  <c r="AV166" i="58"/>
  <c r="AV220" i="58"/>
  <c r="AS166" i="58"/>
  <c r="AS220" i="58"/>
  <c r="AI166" i="57"/>
  <c r="AI220" i="57"/>
  <c r="V322" i="75"/>
  <c r="V376" i="75"/>
  <c r="AI322" i="75"/>
  <c r="AI376" i="75"/>
  <c r="AH166" i="58"/>
  <c r="AH220" i="58"/>
  <c r="R322" i="75"/>
  <c r="R376" i="75"/>
  <c r="O322" i="75"/>
  <c r="O376" i="75"/>
  <c r="AS322" i="75"/>
  <c r="AS376" i="75"/>
  <c r="P322" i="75"/>
  <c r="P376" i="75"/>
  <c r="J166" i="53"/>
  <c r="J220" i="53"/>
  <c r="V166" i="44"/>
  <c r="V220" i="44"/>
  <c r="W166" i="57"/>
  <c r="W220" i="57"/>
  <c r="N166" i="58"/>
  <c r="N220" i="58"/>
  <c r="V166" i="57"/>
  <c r="V220" i="57"/>
  <c r="N166" i="44"/>
  <c r="N220" i="44"/>
  <c r="AJ166" i="32"/>
  <c r="AJ220" i="32"/>
  <c r="AJ166" i="57"/>
  <c r="AJ220" i="57"/>
  <c r="AE166" i="57"/>
  <c r="AE220" i="57"/>
  <c r="AG166" i="53"/>
  <c r="AG220" i="53"/>
  <c r="AF166" i="32"/>
  <c r="AF220" i="32"/>
  <c r="BE166" i="57"/>
  <c r="BE220" i="57"/>
  <c r="AB166" i="32"/>
  <c r="AB220" i="32"/>
  <c r="AM166" i="57"/>
  <c r="AM220" i="57"/>
  <c r="J166" i="58"/>
  <c r="J220" i="58"/>
  <c r="AA166" i="53"/>
  <c r="AA220" i="53"/>
  <c r="AV166" i="57"/>
  <c r="AV220" i="57"/>
  <c r="O166" i="57"/>
  <c r="O220" i="57"/>
  <c r="L166" i="32"/>
  <c r="L220" i="32"/>
  <c r="W166" i="58"/>
  <c r="W220" i="58"/>
  <c r="Q166" i="45"/>
  <c r="Q220" i="45"/>
  <c r="AH166" i="45"/>
  <c r="AH220" i="45"/>
  <c r="AB166" i="53"/>
  <c r="AB220" i="53"/>
  <c r="BE322" i="75"/>
  <c r="BE376" i="75"/>
  <c r="AG166" i="32"/>
  <c r="AG220" i="32"/>
  <c r="L322" i="75"/>
  <c r="L376" i="75"/>
  <c r="AE166" i="53"/>
  <c r="AE220" i="53"/>
  <c r="BF322" i="75"/>
  <c r="BF376" i="75"/>
  <c r="J322" i="75"/>
  <c r="J376" i="75"/>
  <c r="S166" i="53"/>
  <c r="S220" i="53"/>
  <c r="X166" i="58"/>
  <c r="X220" i="58"/>
  <c r="AN166" i="53"/>
  <c r="AN220" i="53"/>
  <c r="Q166" i="58"/>
  <c r="Q220" i="58"/>
  <c r="BA166" i="44"/>
  <c r="BA220" i="44"/>
  <c r="AS166" i="44"/>
  <c r="AS220" i="44"/>
  <c r="P166" i="53"/>
  <c r="P220" i="53"/>
  <c r="AO322" i="75"/>
  <c r="AO376" i="75"/>
  <c r="AF166" i="44"/>
  <c r="AF220" i="44"/>
  <c r="AX166" i="57"/>
  <c r="AX220" i="57"/>
  <c r="AF166" i="57"/>
  <c r="AF220" i="57"/>
  <c r="AI166" i="44"/>
  <c r="AI220" i="44"/>
  <c r="AK166" i="58"/>
  <c r="AK220" i="58"/>
  <c r="AG166" i="57"/>
  <c r="AG220" i="57"/>
  <c r="BF166" i="57"/>
  <c r="BF220" i="57"/>
  <c r="R166" i="57"/>
  <c r="R220" i="57"/>
  <c r="AS166" i="57"/>
  <c r="AS220" i="57"/>
  <c r="AP166" i="32"/>
  <c r="AP220" i="32"/>
  <c r="J166" i="32"/>
  <c r="J220" i="32"/>
  <c r="BF166" i="58"/>
  <c r="BF220" i="58"/>
  <c r="AB166" i="58"/>
  <c r="AB220" i="58"/>
  <c r="AN166" i="58"/>
  <c r="AN220" i="58"/>
  <c r="AW166" i="32"/>
  <c r="AW220" i="32"/>
  <c r="P166" i="57"/>
  <c r="P220" i="57"/>
  <c r="P166" i="32"/>
  <c r="P220" i="32"/>
  <c r="AT166" i="44"/>
  <c r="AT220" i="44"/>
  <c r="AJ166" i="58"/>
  <c r="AJ220" i="58"/>
  <c r="L166" i="58"/>
  <c r="L220" i="58"/>
  <c r="AM166" i="32"/>
  <c r="AM220" i="32"/>
  <c r="S166" i="44"/>
  <c r="S220" i="44"/>
  <c r="AW166" i="58"/>
  <c r="AW220" i="58"/>
  <c r="AV166" i="44"/>
  <c r="AV220" i="44"/>
  <c r="AN166" i="57"/>
  <c r="AN220" i="57"/>
  <c r="AE322" i="75"/>
  <c r="AE376" i="75"/>
  <c r="AL166" i="45"/>
  <c r="AL220" i="45"/>
  <c r="AZ166" i="32"/>
  <c r="AZ220" i="32"/>
  <c r="BG322" i="75"/>
  <c r="BG376" i="75"/>
  <c r="X166" i="53"/>
  <c r="X220" i="53"/>
  <c r="L166" i="53"/>
  <c r="L220" i="53"/>
  <c r="AO166" i="58"/>
  <c r="AO220" i="58"/>
  <c r="AN322" i="75"/>
  <c r="AN376" i="75"/>
  <c r="AX322" i="75"/>
  <c r="AX376" i="75"/>
  <c r="AK322" i="75"/>
  <c r="AK376" i="75"/>
  <c r="O166" i="58"/>
  <c r="O220" i="58"/>
  <c r="AN166" i="44"/>
  <c r="AN220" i="44"/>
  <c r="AZ166" i="44"/>
  <c r="AZ220" i="44"/>
  <c r="AB166" i="44"/>
  <c r="AB220" i="44"/>
  <c r="AM166" i="44"/>
  <c r="AM220" i="44"/>
  <c r="S322" i="75"/>
  <c r="S376" i="75"/>
  <c r="M166" i="58"/>
  <c r="M220" i="58"/>
  <c r="BE166" i="58"/>
  <c r="BE220" i="58"/>
  <c r="AX166" i="53"/>
  <c r="AX220" i="53"/>
  <c r="R166" i="44"/>
  <c r="R220" i="44"/>
  <c r="Y166" i="58"/>
  <c r="Y220" i="58"/>
  <c r="W166" i="53"/>
  <c r="W220" i="53"/>
  <c r="O166" i="53"/>
  <c r="O220" i="53"/>
  <c r="K166" i="53"/>
  <c r="K220" i="53"/>
  <c r="AE166" i="44"/>
  <c r="AE220" i="44"/>
  <c r="AI166" i="53"/>
  <c r="AI220" i="53"/>
  <c r="BD166" i="58"/>
  <c r="BD220" i="58"/>
  <c r="AT166" i="57"/>
  <c r="AT220" i="57"/>
  <c r="AK166" i="53"/>
  <c r="AK220" i="53"/>
  <c r="BA166" i="57"/>
  <c r="BA220" i="57"/>
  <c r="AW166" i="53"/>
  <c r="AW220" i="53"/>
  <c r="AF322" i="75"/>
  <c r="AF376" i="75"/>
  <c r="AK166" i="44"/>
  <c r="AK220" i="44"/>
  <c r="P166" i="58"/>
  <c r="P220" i="58"/>
  <c r="W166" i="32"/>
  <c r="W220" i="32"/>
  <c r="X166" i="57"/>
  <c r="X220" i="57"/>
  <c r="AC166" i="58"/>
  <c r="AC220" i="58"/>
  <c r="K166" i="58"/>
  <c r="K220" i="58"/>
  <c r="BB166" i="53"/>
  <c r="BB220" i="53"/>
  <c r="AM166" i="58"/>
  <c r="AM220" i="58"/>
  <c r="L166" i="57"/>
  <c r="L220" i="57"/>
  <c r="BJ184" i="57"/>
  <c r="Y168" i="57"/>
  <c r="Y167" i="57" s="1"/>
  <c r="AD168" i="57"/>
  <c r="AD167" i="57" s="1"/>
  <c r="BI181" i="57"/>
  <c r="BJ181" i="57" s="1"/>
  <c r="BH170" i="32"/>
  <c r="AY168" i="32"/>
  <c r="AY167" i="32" s="1"/>
  <c r="C26" i="66"/>
  <c r="I147" i="17"/>
  <c r="AF166" i="56"/>
  <c r="AU168" i="57"/>
  <c r="AU167" i="57" s="1"/>
  <c r="AU220" i="57" s="1"/>
  <c r="AD168" i="32"/>
  <c r="AD167" i="32" s="1"/>
  <c r="AM166" i="53"/>
  <c r="BC168" i="53"/>
  <c r="BC167" i="53" s="1"/>
  <c r="M168" i="57"/>
  <c r="M167" i="57" s="1"/>
  <c r="AQ170" i="32"/>
  <c r="Y168" i="32"/>
  <c r="Y167" i="32" s="1"/>
  <c r="BC168" i="58"/>
  <c r="BC167" i="58" s="1"/>
  <c r="BI181" i="53"/>
  <c r="BJ181" i="53" s="1"/>
  <c r="AY168" i="56"/>
  <c r="AY167" i="56" s="1"/>
  <c r="S32" i="17"/>
  <c r="Z171" i="58"/>
  <c r="L166" i="44"/>
  <c r="BC168" i="57"/>
  <c r="BC167" i="57" s="1"/>
  <c r="AP168" i="57"/>
  <c r="AP167" i="57" s="1"/>
  <c r="AL324" i="75"/>
  <c r="AL323" i="75" s="1"/>
  <c r="AU168" i="56"/>
  <c r="AU167" i="56" s="1"/>
  <c r="AL168" i="53"/>
  <c r="AL167" i="53" s="1"/>
  <c r="BG168" i="53"/>
  <c r="BG167" i="53" s="1"/>
  <c r="AL168" i="32"/>
  <c r="AL167" i="32" s="1"/>
  <c r="I169" i="24"/>
  <c r="AY168" i="53"/>
  <c r="AY167" i="53" s="1"/>
  <c r="AY220" i="53" s="1"/>
  <c r="I179" i="17"/>
  <c r="AD168" i="44"/>
  <c r="AD167" i="44" s="1"/>
  <c r="BH171" i="58"/>
  <c r="BH170" i="57"/>
  <c r="BH170" i="56"/>
  <c r="AD168" i="58"/>
  <c r="AD167" i="58" s="1"/>
  <c r="AY168" i="57"/>
  <c r="AY167" i="57" s="1"/>
  <c r="AH168" i="32"/>
  <c r="AH167" i="32" s="1"/>
  <c r="AO166" i="57"/>
  <c r="AD168" i="53"/>
  <c r="AD167" i="53" s="1"/>
  <c r="BG168" i="56"/>
  <c r="BG167" i="56" s="1"/>
  <c r="BG168" i="57"/>
  <c r="BG167" i="57" s="1"/>
  <c r="AL168" i="58"/>
  <c r="AL167" i="58" s="1"/>
  <c r="AL168" i="57"/>
  <c r="AL167" i="57" s="1"/>
  <c r="AH168" i="56"/>
  <c r="AH167" i="56" s="1"/>
  <c r="AU168" i="58"/>
  <c r="AU167" i="58" s="1"/>
  <c r="AP168" i="56"/>
  <c r="AP167" i="56" s="1"/>
  <c r="AP168" i="58"/>
  <c r="AP167" i="58" s="1"/>
  <c r="AQ171" i="58"/>
  <c r="Z170" i="57"/>
  <c r="BC168" i="44"/>
  <c r="BC167" i="44" s="1"/>
  <c r="Z170" i="56"/>
  <c r="W166" i="44"/>
  <c r="M168" i="32"/>
  <c r="M167" i="32" s="1"/>
  <c r="Z170" i="32"/>
  <c r="M168" i="56"/>
  <c r="M167" i="56" s="1"/>
  <c r="BC168" i="32"/>
  <c r="BC167" i="32" s="1"/>
  <c r="BG168" i="58"/>
  <c r="BG167" i="58" s="1"/>
  <c r="AQ170" i="53"/>
  <c r="AH168" i="57"/>
  <c r="AH167" i="57" s="1"/>
  <c r="AQ170" i="57"/>
  <c r="BG168" i="44"/>
  <c r="BG167" i="44" s="1"/>
  <c r="AX166" i="44"/>
  <c r="AH324" i="75"/>
  <c r="AH323" i="75" s="1"/>
  <c r="AH168" i="53"/>
  <c r="AH167" i="53" s="1"/>
  <c r="U324" i="75"/>
  <c r="U323" i="75" s="1"/>
  <c r="Y168" i="53"/>
  <c r="Y167" i="53" s="1"/>
  <c r="U168" i="56"/>
  <c r="U167" i="56" s="1"/>
  <c r="Q168" i="56"/>
  <c r="Q167" i="56" s="1"/>
  <c r="BH166" i="75"/>
  <c r="AH168" i="44"/>
  <c r="AH167" i="44" s="1"/>
  <c r="AP168" i="53"/>
  <c r="AP167" i="53" s="1"/>
  <c r="AQ170" i="56"/>
  <c r="BH170" i="44"/>
  <c r="Q324" i="75"/>
  <c r="Q323" i="75" s="1"/>
  <c r="AD168" i="56"/>
  <c r="AD167" i="56" s="1"/>
  <c r="P166" i="44"/>
  <c r="AP168" i="44"/>
  <c r="AP167" i="44" s="1"/>
  <c r="U168" i="44"/>
  <c r="U167" i="44" s="1"/>
  <c r="Z170" i="44"/>
  <c r="AD324" i="75"/>
  <c r="AD323" i="75" s="1"/>
  <c r="AQ171" i="44"/>
  <c r="BI104" i="56"/>
  <c r="BJ104" i="56" s="1"/>
  <c r="AQ170" i="44"/>
  <c r="W166" i="56"/>
  <c r="Y324" i="75"/>
  <c r="Y323" i="75" s="1"/>
  <c r="AQ326" i="75"/>
  <c r="AQ171" i="57"/>
  <c r="Y168" i="44"/>
  <c r="Y167" i="44" s="1"/>
  <c r="Y220" i="44" s="1"/>
  <c r="BH170" i="53"/>
  <c r="Z171" i="57"/>
  <c r="AQ170" i="58"/>
  <c r="U168" i="57"/>
  <c r="U167" i="57" s="1"/>
  <c r="AY324" i="75"/>
  <c r="AY323" i="75" s="1"/>
  <c r="AY376" i="75" s="1"/>
  <c r="BI73" i="53"/>
  <c r="BJ73" i="53" s="1"/>
  <c r="M168" i="53"/>
  <c r="M167" i="53" s="1"/>
  <c r="Q168" i="44"/>
  <c r="Q167" i="44" s="1"/>
  <c r="Q220" i="44" s="1"/>
  <c r="Z170" i="58"/>
  <c r="AU168" i="53"/>
  <c r="AU167" i="53" s="1"/>
  <c r="BH10" i="44"/>
  <c r="BH171" i="57"/>
  <c r="M168" i="44"/>
  <c r="M167" i="44" s="1"/>
  <c r="Z326" i="75"/>
  <c r="AQ10" i="58"/>
  <c r="O166" i="44"/>
  <c r="U168" i="53"/>
  <c r="U167" i="53" s="1"/>
  <c r="BC324" i="75"/>
  <c r="BC323" i="75" s="1"/>
  <c r="AQ10" i="53"/>
  <c r="Z170" i="53"/>
  <c r="BH170" i="58"/>
  <c r="AQ171" i="32"/>
  <c r="BH326" i="75"/>
  <c r="BI73" i="32"/>
  <c r="BJ73" i="32" s="1"/>
  <c r="Z171" i="56"/>
  <c r="BI353" i="75"/>
  <c r="BJ353" i="75" s="1"/>
  <c r="Z171" i="53"/>
  <c r="AP324" i="75"/>
  <c r="AP323" i="75" s="1"/>
  <c r="AP376" i="75" s="1"/>
  <c r="AL168" i="44"/>
  <c r="AL167" i="44" s="1"/>
  <c r="AL220" i="44" s="1"/>
  <c r="Q168" i="53"/>
  <c r="Q167" i="53" s="1"/>
  <c r="Z171" i="32"/>
  <c r="AQ171" i="56"/>
  <c r="BH171" i="56"/>
  <c r="BH168" i="56" s="1"/>
  <c r="BH167" i="56" s="1"/>
  <c r="BH171" i="53"/>
  <c r="Z171" i="44"/>
  <c r="BH10" i="45"/>
  <c r="BI179" i="57"/>
  <c r="BJ179" i="57" s="1"/>
  <c r="BH10" i="58"/>
  <c r="U168" i="32"/>
  <c r="U167" i="32" s="1"/>
  <c r="U220" i="32" s="1"/>
  <c r="BI179" i="32"/>
  <c r="BJ179" i="32" s="1"/>
  <c r="AQ327" i="75"/>
  <c r="BH171" i="32"/>
  <c r="AQ171" i="53"/>
  <c r="AQ10" i="44"/>
  <c r="BH10" i="53"/>
  <c r="AL168" i="56"/>
  <c r="AL167" i="56" s="1"/>
  <c r="AL220" i="56" s="1"/>
  <c r="BH10" i="56"/>
  <c r="BH10" i="75"/>
  <c r="BH171" i="44"/>
  <c r="BI73" i="44"/>
  <c r="BJ73" i="44" s="1"/>
  <c r="BI73" i="57"/>
  <c r="BJ73" i="57" s="1"/>
  <c r="AQ10" i="45"/>
  <c r="AU168" i="44"/>
  <c r="AU167" i="44" s="1"/>
  <c r="BF166" i="44"/>
  <c r="BH10" i="57"/>
  <c r="Z327" i="75"/>
  <c r="BI73" i="58"/>
  <c r="BJ73" i="58" s="1"/>
  <c r="Z10" i="32"/>
  <c r="Z10" i="45"/>
  <c r="BH327" i="75"/>
  <c r="M324" i="75"/>
  <c r="M323" i="75" s="1"/>
  <c r="AU324" i="75"/>
  <c r="AU323" i="75" s="1"/>
  <c r="T166" i="53"/>
  <c r="BI104" i="57"/>
  <c r="BJ104" i="57" s="1"/>
  <c r="BI104" i="44"/>
  <c r="BJ104" i="44" s="1"/>
  <c r="AQ166" i="75"/>
  <c r="AQ10" i="57"/>
  <c r="Z10" i="75"/>
  <c r="Z10" i="57"/>
  <c r="BH168" i="45"/>
  <c r="BH167" i="45" s="1"/>
  <c r="AQ10" i="56"/>
  <c r="Z10" i="53"/>
  <c r="BI179" i="58"/>
  <c r="BJ179" i="58" s="1"/>
  <c r="BI135" i="57"/>
  <c r="BJ135" i="57" s="1"/>
  <c r="U166" i="58"/>
  <c r="Z10" i="44"/>
  <c r="Z10" i="56"/>
  <c r="BI104" i="53"/>
  <c r="BJ104" i="53" s="1"/>
  <c r="BI73" i="56"/>
  <c r="BJ73" i="56" s="1"/>
  <c r="BI104" i="45"/>
  <c r="BJ104" i="45" s="1"/>
  <c r="AQ10" i="32"/>
  <c r="BH10" i="32"/>
  <c r="Z166" i="75"/>
  <c r="BI135" i="32"/>
  <c r="BJ135" i="32" s="1"/>
  <c r="Z10" i="58"/>
  <c r="BI73" i="45"/>
  <c r="BJ73" i="45" s="1"/>
  <c r="BI135" i="53"/>
  <c r="BJ135" i="53" s="1"/>
  <c r="AQ10" i="75"/>
  <c r="BI179" i="45"/>
  <c r="BJ179" i="45" s="1"/>
  <c r="BI73" i="75"/>
  <c r="BJ73" i="75" s="1"/>
  <c r="BI135" i="75"/>
  <c r="BJ135" i="75" s="1"/>
  <c r="AQ168" i="45"/>
  <c r="AQ167" i="45" s="1"/>
  <c r="BI179" i="56"/>
  <c r="BJ179" i="56" s="1"/>
  <c r="Z168" i="45"/>
  <c r="Z167" i="45" s="1"/>
  <c r="BI135" i="45"/>
  <c r="BJ135" i="45" s="1"/>
  <c r="BI11" i="53"/>
  <c r="BJ11" i="53" s="1"/>
  <c r="BI335" i="75"/>
  <c r="BJ335" i="75" s="1"/>
  <c r="BJ136" i="32"/>
  <c r="BI104" i="75"/>
  <c r="BJ104" i="75" s="1"/>
  <c r="BI179" i="53"/>
  <c r="BJ179" i="53" s="1"/>
  <c r="AY166" i="44"/>
  <c r="BI197" i="32"/>
  <c r="BJ197" i="32" s="1"/>
  <c r="BI11" i="45"/>
  <c r="BJ11" i="45" s="1"/>
  <c r="BI179" i="44"/>
  <c r="BJ179" i="44" s="1"/>
  <c r="BI135" i="44"/>
  <c r="BJ135" i="44" s="1"/>
  <c r="BI104" i="58"/>
  <c r="BJ104" i="58" s="1"/>
  <c r="BI11" i="58"/>
  <c r="BJ11" i="58" s="1"/>
  <c r="BI135" i="58"/>
  <c r="BJ135" i="58" s="1"/>
  <c r="BI11" i="57"/>
  <c r="BJ11" i="57" s="1"/>
  <c r="BI135" i="56"/>
  <c r="BJ135" i="56" s="1"/>
  <c r="BI104" i="32"/>
  <c r="BJ104" i="32" s="1"/>
  <c r="BI11" i="75"/>
  <c r="BJ11" i="75" s="1"/>
  <c r="BI170" i="45"/>
  <c r="BJ170" i="45" s="1"/>
  <c r="BI11" i="44"/>
  <c r="BJ11" i="44" s="1"/>
  <c r="BJ230" i="75"/>
  <c r="BI229" i="75"/>
  <c r="BJ229" i="75" s="1"/>
  <c r="BJ12" i="56"/>
  <c r="BI11" i="56"/>
  <c r="BJ11" i="56" s="1"/>
  <c r="BJ12" i="32"/>
  <c r="BI11" i="32"/>
  <c r="BJ11" i="32" s="1"/>
  <c r="BI167" i="75"/>
  <c r="BJ168" i="75"/>
  <c r="BJ61" i="45"/>
  <c r="BI42" i="45"/>
  <c r="BJ42" i="45" s="1"/>
  <c r="BJ61" i="56"/>
  <c r="BI42" i="56"/>
  <c r="BJ42" i="56" s="1"/>
  <c r="BI198" i="75"/>
  <c r="BJ198" i="75" s="1"/>
  <c r="BJ199" i="75"/>
  <c r="BJ273" i="75"/>
  <c r="BI260" i="75"/>
  <c r="BJ260" i="75" s="1"/>
  <c r="BI291" i="75"/>
  <c r="BJ291" i="75" s="1"/>
  <c r="BJ61" i="57"/>
  <c r="BI42" i="57"/>
  <c r="BJ42" i="57" s="1"/>
  <c r="BJ61" i="75"/>
  <c r="BI42" i="75"/>
  <c r="BJ42" i="75" s="1"/>
  <c r="BI171" i="45"/>
  <c r="BJ171" i="45" s="1"/>
  <c r="BJ61" i="44"/>
  <c r="BI42" i="44"/>
  <c r="BJ42" i="44" s="1"/>
  <c r="BJ61" i="53"/>
  <c r="BI42" i="53"/>
  <c r="BJ42" i="53" s="1"/>
  <c r="BJ61" i="58"/>
  <c r="BI42" i="58"/>
  <c r="BJ42" i="58" s="1"/>
  <c r="BJ61" i="32"/>
  <c r="BI42" i="32"/>
  <c r="BJ42" i="32" s="1"/>
  <c r="BI197" i="44"/>
  <c r="BJ197" i="44" s="1"/>
  <c r="BI197" i="57"/>
  <c r="BJ197" i="57" s="1"/>
  <c r="BI197" i="58"/>
  <c r="BJ197" i="58" s="1"/>
  <c r="BI197" i="53"/>
  <c r="BJ197" i="53" s="1"/>
  <c r="BI197" i="56"/>
  <c r="BJ197" i="56" s="1"/>
  <c r="BI197" i="45"/>
  <c r="BJ197" i="45" s="1"/>
  <c r="BJ169" i="44"/>
  <c r="I167" i="32"/>
  <c r="I220" i="32" s="1"/>
  <c r="BJ169" i="58"/>
  <c r="BJ169" i="57"/>
  <c r="BJ169" i="32"/>
  <c r="BJ169" i="45"/>
  <c r="J48" i="17"/>
  <c r="R31" i="17"/>
  <c r="S31" i="17" s="1"/>
  <c r="BJ169" i="53"/>
  <c r="AH166" i="56" l="1"/>
  <c r="AH220" i="56"/>
  <c r="AD166" i="56"/>
  <c r="AD220" i="56"/>
  <c r="U166" i="56"/>
  <c r="U220" i="56"/>
  <c r="M166" i="56"/>
  <c r="M220" i="56"/>
  <c r="AP166" i="56"/>
  <c r="AP220" i="56"/>
  <c r="BH166" i="56"/>
  <c r="AN12" i="66" s="1"/>
  <c r="BH220" i="56"/>
  <c r="AY166" i="56"/>
  <c r="AY220" i="56"/>
  <c r="Q166" i="56"/>
  <c r="Q220" i="56"/>
  <c r="BG166" i="56"/>
  <c r="BG220" i="56"/>
  <c r="AU166" i="56"/>
  <c r="AU220" i="56"/>
  <c r="AU166" i="53"/>
  <c r="AU220" i="53"/>
  <c r="Q322" i="75"/>
  <c r="Q376" i="75"/>
  <c r="AP166" i="53"/>
  <c r="AP220" i="53"/>
  <c r="AH166" i="53"/>
  <c r="AH220" i="53"/>
  <c r="BH166" i="45"/>
  <c r="O12" i="66" s="1"/>
  <c r="BH220" i="45"/>
  <c r="AU166" i="44"/>
  <c r="AU220" i="44"/>
  <c r="M166" i="44"/>
  <c r="M220" i="44"/>
  <c r="Y322" i="75"/>
  <c r="Y376" i="75"/>
  <c r="AP166" i="44"/>
  <c r="AP220" i="44"/>
  <c r="AH322" i="75"/>
  <c r="AH376" i="75"/>
  <c r="AH166" i="57"/>
  <c r="AH220" i="57"/>
  <c r="AP166" i="58"/>
  <c r="AP220" i="58"/>
  <c r="AL166" i="57"/>
  <c r="AL220" i="57"/>
  <c r="AD166" i="53"/>
  <c r="AD220" i="53"/>
  <c r="AD166" i="58"/>
  <c r="AD220" i="58"/>
  <c r="AD166" i="44"/>
  <c r="AD220" i="44"/>
  <c r="AL166" i="32"/>
  <c r="AL220" i="32"/>
  <c r="AL322" i="75"/>
  <c r="AL376" i="75"/>
  <c r="BC166" i="58"/>
  <c r="BC220" i="58"/>
  <c r="BC166" i="53"/>
  <c r="BC220" i="53"/>
  <c r="AU322" i="75"/>
  <c r="AU376" i="75"/>
  <c r="AH166" i="44"/>
  <c r="AH220" i="44"/>
  <c r="BG166" i="53"/>
  <c r="BG220" i="53"/>
  <c r="AP166" i="57"/>
  <c r="AP220" i="57"/>
  <c r="Y166" i="32"/>
  <c r="Y220" i="32"/>
  <c r="AQ166" i="45"/>
  <c r="N12" i="66" s="1"/>
  <c r="AQ220" i="45"/>
  <c r="U166" i="57"/>
  <c r="U220" i="57"/>
  <c r="AD322" i="75"/>
  <c r="AD376" i="75"/>
  <c r="Y166" i="53"/>
  <c r="Y220" i="53"/>
  <c r="BC166" i="44"/>
  <c r="BC220" i="44"/>
  <c r="AL166" i="58"/>
  <c r="AL220" i="58"/>
  <c r="Z166" i="45"/>
  <c r="M12" i="66" s="1"/>
  <c r="Z220" i="45"/>
  <c r="M322" i="75"/>
  <c r="M376" i="75"/>
  <c r="Q166" i="53"/>
  <c r="Q220" i="53"/>
  <c r="BC322" i="75"/>
  <c r="BC376" i="75"/>
  <c r="M166" i="53"/>
  <c r="M220" i="53"/>
  <c r="U322" i="75"/>
  <c r="U376" i="75"/>
  <c r="BG166" i="44"/>
  <c r="BG220" i="44"/>
  <c r="BG166" i="58"/>
  <c r="BG220" i="58"/>
  <c r="M166" i="32"/>
  <c r="M220" i="32"/>
  <c r="AU166" i="58"/>
  <c r="AU220" i="58"/>
  <c r="BG166" i="57"/>
  <c r="BG220" i="57"/>
  <c r="AH166" i="32"/>
  <c r="AH220" i="32"/>
  <c r="AL166" i="53"/>
  <c r="AL220" i="53"/>
  <c r="BC166" i="57"/>
  <c r="BC220" i="57"/>
  <c r="AD166" i="32"/>
  <c r="AD220" i="32"/>
  <c r="AD166" i="57"/>
  <c r="AD220" i="57"/>
  <c r="U166" i="53"/>
  <c r="U220" i="53"/>
  <c r="U166" i="44"/>
  <c r="U220" i="44"/>
  <c r="BC166" i="32"/>
  <c r="BC220" i="32"/>
  <c r="AY166" i="57"/>
  <c r="AY220" i="57"/>
  <c r="M166" i="57"/>
  <c r="M220" i="57"/>
  <c r="AY166" i="32"/>
  <c r="AY220" i="32"/>
  <c r="Y166" i="57"/>
  <c r="Y220" i="57"/>
  <c r="BH168" i="58"/>
  <c r="BH167" i="58" s="1"/>
  <c r="E11" i="66"/>
  <c r="Z168" i="53"/>
  <c r="Z167" i="53" s="1"/>
  <c r="AQ168" i="32"/>
  <c r="AQ167" i="32" s="1"/>
  <c r="AB11" i="66"/>
  <c r="M11" i="66"/>
  <c r="AD11" i="66"/>
  <c r="Y11" i="66"/>
  <c r="S11" i="66"/>
  <c r="X11" i="66"/>
  <c r="AH11" i="66"/>
  <c r="AJ11" i="66" s="1"/>
  <c r="J25" i="66" s="1"/>
  <c r="H11" i="66"/>
  <c r="AM11" i="66"/>
  <c r="AO11" i="66" s="1"/>
  <c r="K25" i="66" s="1"/>
  <c r="C11" i="66"/>
  <c r="N11" i="66"/>
  <c r="T11" i="66"/>
  <c r="J11" i="66"/>
  <c r="W11" i="66"/>
  <c r="D11" i="66"/>
  <c r="AG11" i="66"/>
  <c r="AI11" i="66"/>
  <c r="I11" i="66"/>
  <c r="O11" i="66"/>
  <c r="AL11" i="66"/>
  <c r="R11" i="66"/>
  <c r="U11" i="66" s="1"/>
  <c r="G25" i="66" s="1"/>
  <c r="AC11" i="66"/>
  <c r="AN11" i="66"/>
  <c r="BI170" i="57"/>
  <c r="BJ170" i="57" s="1"/>
  <c r="BI170" i="32"/>
  <c r="BJ170" i="32" s="1"/>
  <c r="AU166" i="57"/>
  <c r="I168" i="24"/>
  <c r="Q168" i="24" s="1"/>
  <c r="R168" i="24" s="1"/>
  <c r="C22" i="63"/>
  <c r="AY322" i="75"/>
  <c r="AY166" i="53"/>
  <c r="Z168" i="56"/>
  <c r="Z167" i="56" s="1"/>
  <c r="BI170" i="56"/>
  <c r="BJ170" i="56" s="1"/>
  <c r="Z168" i="32"/>
  <c r="Z167" i="32" s="1"/>
  <c r="AQ168" i="58"/>
  <c r="AQ167" i="58" s="1"/>
  <c r="BI171" i="58"/>
  <c r="BJ171" i="58" s="1"/>
  <c r="Q169" i="24"/>
  <c r="R169" i="24" s="1"/>
  <c r="AQ168" i="53"/>
  <c r="AQ167" i="53" s="1"/>
  <c r="BI170" i="53"/>
  <c r="BJ170" i="53" s="1"/>
  <c r="Z168" i="44"/>
  <c r="Z167" i="44" s="1"/>
  <c r="BH168" i="57"/>
  <c r="BH167" i="57" s="1"/>
  <c r="Z168" i="57"/>
  <c r="Z167" i="57" s="1"/>
  <c r="BH168" i="53"/>
  <c r="BH167" i="53" s="1"/>
  <c r="BH220" i="53" s="1"/>
  <c r="AQ168" i="44"/>
  <c r="AQ167" i="44" s="1"/>
  <c r="AQ220" i="44" s="1"/>
  <c r="AQ324" i="75"/>
  <c r="AQ323" i="75" s="1"/>
  <c r="AQ168" i="57"/>
  <c r="AQ167" i="57" s="1"/>
  <c r="BH168" i="44"/>
  <c r="BH167" i="44" s="1"/>
  <c r="AQ168" i="56"/>
  <c r="AQ167" i="56" s="1"/>
  <c r="BI171" i="57"/>
  <c r="BJ171" i="57" s="1"/>
  <c r="BI170" i="44"/>
  <c r="BJ170" i="44" s="1"/>
  <c r="BI326" i="75"/>
  <c r="BI170" i="58"/>
  <c r="BJ170" i="58" s="1"/>
  <c r="AL166" i="44"/>
  <c r="Z168" i="58"/>
  <c r="Z167" i="58" s="1"/>
  <c r="Y166" i="44"/>
  <c r="E10" i="67"/>
  <c r="BH324" i="75"/>
  <c r="BH323" i="75" s="1"/>
  <c r="Z324" i="75"/>
  <c r="Z323" i="75" s="1"/>
  <c r="Q166" i="44"/>
  <c r="AP322" i="75"/>
  <c r="BI171" i="44"/>
  <c r="BJ171" i="44" s="1"/>
  <c r="BI171" i="56"/>
  <c r="BJ171" i="56" s="1"/>
  <c r="BI171" i="53"/>
  <c r="BJ171" i="53" s="1"/>
  <c r="C11" i="67"/>
  <c r="BI171" i="32"/>
  <c r="BJ171" i="32" s="1"/>
  <c r="D11" i="67"/>
  <c r="BH168" i="32"/>
  <c r="BH167" i="32" s="1"/>
  <c r="U166" i="32"/>
  <c r="BI327" i="75"/>
  <c r="BJ327" i="75" s="1"/>
  <c r="AL166" i="56"/>
  <c r="E11" i="67"/>
  <c r="E9" i="67"/>
  <c r="C12" i="67"/>
  <c r="D10" i="67"/>
  <c r="BI10" i="53"/>
  <c r="BI10" i="56"/>
  <c r="D9" i="67"/>
  <c r="D12" i="67"/>
  <c r="C9" i="67"/>
  <c r="E12" i="67"/>
  <c r="BI10" i="58"/>
  <c r="BI10" i="45"/>
  <c r="BI168" i="45"/>
  <c r="BJ168" i="45" s="1"/>
  <c r="BI10" i="57"/>
  <c r="BI10" i="44"/>
  <c r="C10" i="67"/>
  <c r="BJ326" i="75"/>
  <c r="BI10" i="32"/>
  <c r="BI166" i="75"/>
  <c r="BJ166" i="75" s="1"/>
  <c r="BJ167" i="75"/>
  <c r="BI10" i="75"/>
  <c r="R48" i="17"/>
  <c r="S48" i="17" s="1"/>
  <c r="I166" i="32"/>
  <c r="AQ166" i="56" l="1"/>
  <c r="AM12" i="66" s="1"/>
  <c r="AQ220" i="56"/>
  <c r="Z166" i="56"/>
  <c r="AL12" i="66" s="1"/>
  <c r="AO12" i="66" s="1"/>
  <c r="K27" i="66" s="1"/>
  <c r="Z220" i="56"/>
  <c r="P12" i="66"/>
  <c r="AE11" i="66"/>
  <c r="I25" i="66" s="1"/>
  <c r="K11" i="66"/>
  <c r="E25" i="66" s="1"/>
  <c r="F11" i="66"/>
  <c r="P11" i="66"/>
  <c r="F25" i="66" s="1"/>
  <c r="Z11" i="66"/>
  <c r="H25" i="66" s="1"/>
  <c r="AS11" i="66"/>
  <c r="E8" i="67" s="1"/>
  <c r="E7" i="67" s="1"/>
  <c r="BH166" i="57"/>
  <c r="AD12" i="66" s="1"/>
  <c r="BH220" i="57"/>
  <c r="BH166" i="32"/>
  <c r="E12" i="66" s="1"/>
  <c r="BH220" i="32"/>
  <c r="BH322" i="75"/>
  <c r="AI12" i="66" s="1"/>
  <c r="BH376" i="75"/>
  <c r="Z166" i="58"/>
  <c r="W12" i="66" s="1"/>
  <c r="Z220" i="58"/>
  <c r="AQ166" i="58"/>
  <c r="X12" i="66" s="1"/>
  <c r="AQ220" i="58"/>
  <c r="AQ166" i="32"/>
  <c r="D12" i="66" s="1"/>
  <c r="AQ220" i="32"/>
  <c r="AQ322" i="75"/>
  <c r="AH12" i="66" s="1"/>
  <c r="AQ376" i="75"/>
  <c r="Z322" i="75"/>
  <c r="AG12" i="66" s="1"/>
  <c r="Z376" i="75"/>
  <c r="AQ166" i="57"/>
  <c r="AC12" i="66" s="1"/>
  <c r="AQ220" i="57"/>
  <c r="Z166" i="57"/>
  <c r="AB12" i="66" s="1"/>
  <c r="Z220" i="57"/>
  <c r="AQ166" i="53"/>
  <c r="S12" i="66" s="1"/>
  <c r="AQ220" i="53"/>
  <c r="Z166" i="32"/>
  <c r="C12" i="66" s="1"/>
  <c r="F12" i="66" s="1"/>
  <c r="Z220" i="32"/>
  <c r="Z166" i="53"/>
  <c r="R12" i="66" s="1"/>
  <c r="Z220" i="53"/>
  <c r="BH166" i="44"/>
  <c r="J12" i="66" s="1"/>
  <c r="BH220" i="44"/>
  <c r="Z166" i="44"/>
  <c r="H12" i="66" s="1"/>
  <c r="Z220" i="44"/>
  <c r="BH166" i="58"/>
  <c r="Y12" i="66" s="1"/>
  <c r="BH220" i="58"/>
  <c r="AQ11" i="66"/>
  <c r="C8" i="67" s="1"/>
  <c r="C7" i="67" s="1"/>
  <c r="AR11" i="66"/>
  <c r="D8" i="67" s="1"/>
  <c r="D7" i="67" s="1"/>
  <c r="I167" i="24"/>
  <c r="I221" i="24" s="1"/>
  <c r="BJ10" i="45"/>
  <c r="BJ10" i="58"/>
  <c r="BJ10" i="53"/>
  <c r="BJ10" i="44"/>
  <c r="BJ10" i="32"/>
  <c r="BJ10" i="57"/>
  <c r="BJ10" i="56"/>
  <c r="BH166" i="53"/>
  <c r="T12" i="66" s="1"/>
  <c r="AS12" i="66" s="1"/>
  <c r="S22" i="63"/>
  <c r="D25" i="66"/>
  <c r="BI168" i="56"/>
  <c r="BJ168" i="56" s="1"/>
  <c r="AQ166" i="44"/>
  <c r="I12" i="66" s="1"/>
  <c r="BI324" i="75"/>
  <c r="BI323" i="75" s="1"/>
  <c r="BI376" i="75" s="1"/>
  <c r="BJ376" i="75" s="1"/>
  <c r="BI168" i="57"/>
  <c r="BJ168" i="57" s="1"/>
  <c r="BI168" i="58"/>
  <c r="BI167" i="58" s="1"/>
  <c r="BI168" i="44"/>
  <c r="BI167" i="44" s="1"/>
  <c r="BI220" i="44" s="1"/>
  <c r="BI168" i="32"/>
  <c r="BI167" i="32" s="1"/>
  <c r="BI168" i="53"/>
  <c r="BJ168" i="53" s="1"/>
  <c r="BI167" i="45"/>
  <c r="BJ10" i="75"/>
  <c r="Q221" i="24"/>
  <c r="R221" i="24" s="1"/>
  <c r="F27" i="66"/>
  <c r="AE12" i="66" l="1"/>
  <c r="I27" i="66" s="1"/>
  <c r="AJ12" i="66"/>
  <c r="J27" i="66" s="1"/>
  <c r="AQ12" i="66"/>
  <c r="K12" i="66"/>
  <c r="E27" i="66" s="1"/>
  <c r="Z12" i="66"/>
  <c r="H27" i="66" s="1"/>
  <c r="AT11" i="66"/>
  <c r="BI166" i="58"/>
  <c r="BJ166" i="58" s="1"/>
  <c r="BI220" i="58"/>
  <c r="BJ167" i="45"/>
  <c r="BI220" i="45"/>
  <c r="BJ220" i="45" s="1"/>
  <c r="BI166" i="32"/>
  <c r="BJ166" i="32" s="1"/>
  <c r="BI220" i="32"/>
  <c r="BJ220" i="32"/>
  <c r="Q167" i="24"/>
  <c r="R167" i="24" s="1"/>
  <c r="BJ220" i="44"/>
  <c r="U12" i="66"/>
  <c r="BJ324" i="75"/>
  <c r="BI167" i="57"/>
  <c r="BI220" i="57" s="1"/>
  <c r="C25" i="66"/>
  <c r="BJ167" i="58"/>
  <c r="AR12" i="66"/>
  <c r="BI167" i="56"/>
  <c r="BI220" i="56" s="1"/>
  <c r="BJ167" i="32"/>
  <c r="BI166" i="45"/>
  <c r="BJ166" i="45" s="1"/>
  <c r="BJ220" i="58"/>
  <c r="BJ168" i="58"/>
  <c r="BI166" i="44"/>
  <c r="BJ166" i="44" s="1"/>
  <c r="BJ167" i="44"/>
  <c r="BI167" i="53"/>
  <c r="BI220" i="53" s="1"/>
  <c r="BJ168" i="32"/>
  <c r="BJ168" i="44"/>
  <c r="BJ323" i="75"/>
  <c r="BI322" i="75"/>
  <c r="BJ322" i="75" s="1"/>
  <c r="R52" i="17"/>
  <c r="S52" i="17" s="1"/>
  <c r="J64" i="17"/>
  <c r="R64" i="17" s="1"/>
  <c r="S64" i="17" s="1"/>
  <c r="BJ167" i="53" l="1"/>
  <c r="BJ167" i="57"/>
  <c r="BJ220" i="57"/>
  <c r="BI166" i="57"/>
  <c r="BJ166" i="57" s="1"/>
  <c r="AT12" i="66"/>
  <c r="BJ167" i="56"/>
  <c r="BJ220" i="56"/>
  <c r="BI166" i="56"/>
  <c r="BJ166" i="56" s="1"/>
  <c r="BJ220" i="53"/>
  <c r="BI166" i="53"/>
  <c r="BJ166" i="53" s="1"/>
  <c r="J149" i="17"/>
  <c r="J147" i="17" l="1"/>
  <c r="I163" i="17" s="1"/>
  <c r="H224" i="32" s="1"/>
  <c r="C27" i="66"/>
  <c r="D26" i="66"/>
  <c r="D27" i="66" s="1"/>
  <c r="R149" i="17"/>
  <c r="S149" i="17" s="1"/>
  <c r="I167" i="17" l="1"/>
  <c r="J179" i="17"/>
  <c r="R179" i="17" s="1"/>
  <c r="S179" i="17" s="1"/>
  <c r="I171" i="17"/>
  <c r="J171" i="17" s="1"/>
  <c r="J155" i="17"/>
  <c r="I155" i="17" s="1"/>
  <c r="R147" i="17"/>
  <c r="S147" i="17" s="1"/>
  <c r="H224" i="53"/>
  <c r="I172" i="17"/>
  <c r="G171" i="17"/>
  <c r="F226" i="56" s="1"/>
  <c r="H226" i="56"/>
  <c r="H226" i="53"/>
  <c r="H227" i="24"/>
  <c r="H226" i="57"/>
  <c r="H382" i="75"/>
  <c r="H226" i="44"/>
  <c r="H226" i="58"/>
  <c r="H226" i="45"/>
  <c r="H226" i="32"/>
  <c r="I227" i="24"/>
  <c r="C29" i="63" s="1"/>
  <c r="I226" i="32"/>
  <c r="R171" i="17"/>
  <c r="S171" i="17" s="1"/>
  <c r="J172" i="17"/>
  <c r="H225" i="53"/>
  <c r="J167" i="17"/>
  <c r="I225" i="32" s="1"/>
  <c r="H224" i="57"/>
  <c r="H225" i="24"/>
  <c r="H224" i="44"/>
  <c r="H224" i="45"/>
  <c r="R155" i="17"/>
  <c r="S155" i="17" s="1"/>
  <c r="H224" i="58"/>
  <c r="H224" i="56"/>
  <c r="H380" i="75"/>
  <c r="J157" i="17"/>
  <c r="I157" i="17" s="1"/>
  <c r="G157" i="17" s="1"/>
  <c r="H225" i="45"/>
  <c r="G167" i="17"/>
  <c r="F225" i="32" s="1"/>
  <c r="H225" i="57"/>
  <c r="H225" i="32"/>
  <c r="H226" i="24"/>
  <c r="H225" i="58"/>
  <c r="H381" i="75"/>
  <c r="I168" i="17"/>
  <c r="H225" i="56"/>
  <c r="H225" i="44"/>
  <c r="I164" i="17"/>
  <c r="J163" i="17"/>
  <c r="J164" i="17" s="1"/>
  <c r="R164" i="17" s="1"/>
  <c r="I226" i="24" l="1"/>
  <c r="C27" i="63" s="1"/>
  <c r="R167" i="17"/>
  <c r="S167" i="17" s="1"/>
  <c r="J168" i="17"/>
  <c r="R168" i="17" s="1"/>
  <c r="S168" i="17" s="1"/>
  <c r="F382" i="75"/>
  <c r="W382" i="75" s="1"/>
  <c r="S29" i="63"/>
  <c r="F226" i="32"/>
  <c r="BD226" i="32" s="1"/>
  <c r="F226" i="45"/>
  <c r="BF226" i="45" s="1"/>
  <c r="F226" i="58"/>
  <c r="BF226" i="58" s="1"/>
  <c r="F227" i="24"/>
  <c r="F226" i="53"/>
  <c r="BE226" i="53" s="1"/>
  <c r="F226" i="44"/>
  <c r="R226" i="44" s="1"/>
  <c r="F226" i="57"/>
  <c r="L226" i="57" s="1"/>
  <c r="R172" i="17"/>
  <c r="S172" i="17" s="1"/>
  <c r="AO226" i="58"/>
  <c r="X226" i="58"/>
  <c r="S226" i="58"/>
  <c r="AN226" i="58"/>
  <c r="T226" i="58"/>
  <c r="AF226" i="58"/>
  <c r="AX226" i="58"/>
  <c r="AG226" i="58"/>
  <c r="AB226" i="58"/>
  <c r="K226" i="58"/>
  <c r="L226" i="58"/>
  <c r="AT226" i="58"/>
  <c r="BE226" i="58"/>
  <c r="AK226" i="58"/>
  <c r="AW226" i="58"/>
  <c r="AT226" i="57"/>
  <c r="BA226" i="57"/>
  <c r="S226" i="57"/>
  <c r="O226" i="57"/>
  <c r="AN226" i="57"/>
  <c r="BD226" i="57"/>
  <c r="V226" i="57"/>
  <c r="K226" i="57"/>
  <c r="L226" i="56"/>
  <c r="R226" i="56"/>
  <c r="W226" i="56"/>
  <c r="AC226" i="56"/>
  <c r="AI226" i="56"/>
  <c r="AN226" i="56"/>
  <c r="AT226" i="56"/>
  <c r="AZ226" i="56"/>
  <c r="BE226" i="56"/>
  <c r="N226" i="56"/>
  <c r="S226" i="56"/>
  <c r="X226" i="56"/>
  <c r="AE226" i="56"/>
  <c r="AJ226" i="56"/>
  <c r="AO226" i="56"/>
  <c r="AV226" i="56"/>
  <c r="BA226" i="56"/>
  <c r="BF226" i="56"/>
  <c r="J226" i="56"/>
  <c r="O226" i="56"/>
  <c r="T226" i="56"/>
  <c r="AA226" i="56"/>
  <c r="AF226" i="56"/>
  <c r="AK226" i="56"/>
  <c r="AR226" i="56"/>
  <c r="AW226" i="56"/>
  <c r="BB226" i="56"/>
  <c r="K226" i="56"/>
  <c r="P226" i="56"/>
  <c r="V226" i="56"/>
  <c r="AB226" i="56"/>
  <c r="AG226" i="56"/>
  <c r="AM226" i="56"/>
  <c r="AS226" i="56"/>
  <c r="AX226" i="56"/>
  <c r="BD226" i="56"/>
  <c r="R226" i="53"/>
  <c r="X226" i="53"/>
  <c r="AX226" i="53"/>
  <c r="P226" i="53"/>
  <c r="AF226" i="53"/>
  <c r="K226" i="44"/>
  <c r="AX226" i="44"/>
  <c r="AR226" i="44"/>
  <c r="S226" i="44"/>
  <c r="AO226" i="44"/>
  <c r="L382" i="75"/>
  <c r="AT382" i="75"/>
  <c r="BF382" i="75"/>
  <c r="AO382" i="75"/>
  <c r="AJ382" i="75"/>
  <c r="S382" i="75"/>
  <c r="N382" i="75"/>
  <c r="AK382" i="75"/>
  <c r="AW382" i="75"/>
  <c r="AC382" i="75"/>
  <c r="AN382" i="75"/>
  <c r="AX382" i="75"/>
  <c r="AS382" i="75"/>
  <c r="AB382" i="75"/>
  <c r="V382" i="75"/>
  <c r="J382" i="75"/>
  <c r="T382" i="75"/>
  <c r="BB382" i="75"/>
  <c r="BA226" i="32"/>
  <c r="AO226" i="32"/>
  <c r="AE226" i="32"/>
  <c r="S226" i="32"/>
  <c r="BE226" i="32"/>
  <c r="AT226" i="32"/>
  <c r="AI226" i="32"/>
  <c r="W226" i="32"/>
  <c r="L226" i="32"/>
  <c r="F225" i="53"/>
  <c r="BD225" i="53" s="1"/>
  <c r="F225" i="58"/>
  <c r="BD225" i="58" s="1"/>
  <c r="F381" i="75"/>
  <c r="BD381" i="75" s="1"/>
  <c r="F225" i="45"/>
  <c r="AW225" i="45" s="1"/>
  <c r="F225" i="56"/>
  <c r="BD225" i="56" s="1"/>
  <c r="F226" i="24"/>
  <c r="F225" i="57"/>
  <c r="S225" i="57" s="1"/>
  <c r="F225" i="44"/>
  <c r="BF225" i="44" s="1"/>
  <c r="J156" i="17"/>
  <c r="R156" i="17" s="1"/>
  <c r="I224" i="24"/>
  <c r="I223" i="32"/>
  <c r="I222" i="32" s="1"/>
  <c r="R157" i="17"/>
  <c r="S157" i="17" s="1"/>
  <c r="S164" i="17"/>
  <c r="I225" i="24"/>
  <c r="BF225" i="32"/>
  <c r="BD225" i="32"/>
  <c r="BA225" i="32"/>
  <c r="AX225" i="32"/>
  <c r="AV225" i="32"/>
  <c r="AS225" i="32"/>
  <c r="AO225" i="32"/>
  <c r="AM225" i="32"/>
  <c r="AJ225" i="32"/>
  <c r="AG225" i="32"/>
  <c r="AE225" i="32"/>
  <c r="AB225" i="32"/>
  <c r="X225" i="32"/>
  <c r="V225" i="32"/>
  <c r="S225" i="32"/>
  <c r="P225" i="32"/>
  <c r="N225" i="32"/>
  <c r="K225" i="32"/>
  <c r="BE225" i="32"/>
  <c r="BB225" i="32"/>
  <c r="AZ225" i="32"/>
  <c r="AW225" i="32"/>
  <c r="AT225" i="32"/>
  <c r="AR225" i="32"/>
  <c r="AN225" i="32"/>
  <c r="AK225" i="32"/>
  <c r="AI225" i="32"/>
  <c r="AF225" i="32"/>
  <c r="AC225" i="32"/>
  <c r="AA225" i="32"/>
  <c r="W225" i="32"/>
  <c r="T225" i="32"/>
  <c r="R225" i="32"/>
  <c r="O225" i="32"/>
  <c r="L225" i="32"/>
  <c r="J225" i="32"/>
  <c r="I224" i="32"/>
  <c r="BI224" i="32" s="1"/>
  <c r="AU119" i="77" s="1"/>
  <c r="R163" i="17"/>
  <c r="S163" i="17" s="1"/>
  <c r="H224" i="24"/>
  <c r="I156" i="17"/>
  <c r="I160" i="17" s="1"/>
  <c r="I173" i="17" s="1"/>
  <c r="H379" i="75"/>
  <c r="H223" i="45"/>
  <c r="H223" i="57"/>
  <c r="H223" i="44"/>
  <c r="H223" i="58"/>
  <c r="H223" i="56"/>
  <c r="H223" i="32"/>
  <c r="H223" i="53"/>
  <c r="Q226" i="24" l="1"/>
  <c r="R226" i="24" s="1"/>
  <c r="R226" i="32"/>
  <c r="AC226" i="32"/>
  <c r="AN226" i="32"/>
  <c r="AZ226" i="32"/>
  <c r="N226" i="32"/>
  <c r="X226" i="32"/>
  <c r="AJ226" i="32"/>
  <c r="AV226" i="32"/>
  <c r="BF226" i="32"/>
  <c r="BB226" i="53"/>
  <c r="J226" i="53"/>
  <c r="AB226" i="53"/>
  <c r="AA226" i="53"/>
  <c r="AV226" i="53"/>
  <c r="AN226" i="53"/>
  <c r="J226" i="32"/>
  <c r="T226" i="32"/>
  <c r="AF226" i="32"/>
  <c r="AR226" i="32"/>
  <c r="BB226" i="32"/>
  <c r="P226" i="32"/>
  <c r="AB226" i="32"/>
  <c r="AM226" i="32"/>
  <c r="AX226" i="32"/>
  <c r="AR226" i="53"/>
  <c r="K226" i="53"/>
  <c r="AG226" i="53"/>
  <c r="O226" i="53"/>
  <c r="BA226" i="53"/>
  <c r="AT226" i="53"/>
  <c r="O226" i="32"/>
  <c r="Q226" i="32" s="1"/>
  <c r="AA226" i="32"/>
  <c r="AK226" i="32"/>
  <c r="AW226" i="32"/>
  <c r="AY226" i="32" s="1"/>
  <c r="K226" i="32"/>
  <c r="M226" i="32" s="1"/>
  <c r="V226" i="32"/>
  <c r="AG226" i="32"/>
  <c r="AS226" i="32"/>
  <c r="T226" i="53"/>
  <c r="U226" i="53" s="1"/>
  <c r="V226" i="53"/>
  <c r="BD226" i="53"/>
  <c r="AE226" i="53"/>
  <c r="W226" i="53"/>
  <c r="Y226" i="53" s="1"/>
  <c r="BD226" i="58"/>
  <c r="BG226" i="58" s="1"/>
  <c r="AC226" i="58"/>
  <c r="O225" i="45"/>
  <c r="BD225" i="44"/>
  <c r="AM226" i="53"/>
  <c r="AW226" i="53"/>
  <c r="N226" i="53"/>
  <c r="Q226" i="53" s="1"/>
  <c r="AJ226" i="53"/>
  <c r="BF226" i="53"/>
  <c r="AC226" i="53"/>
  <c r="AZ226" i="53"/>
  <c r="AS226" i="53"/>
  <c r="AU226" i="53" s="1"/>
  <c r="AK226" i="53"/>
  <c r="S226" i="53"/>
  <c r="AO226" i="53"/>
  <c r="L226" i="53"/>
  <c r="AI226" i="53"/>
  <c r="AV226" i="58"/>
  <c r="T225" i="45"/>
  <c r="AR382" i="75"/>
  <c r="AU382" i="75" s="1"/>
  <c r="K382" i="75"/>
  <c r="AG382" i="75"/>
  <c r="BD382" i="75"/>
  <c r="R382" i="75"/>
  <c r="U382" i="75" s="1"/>
  <c r="AA382" i="75"/>
  <c r="X382" i="75"/>
  <c r="AV382" i="75"/>
  <c r="AI382" i="75"/>
  <c r="AL382" i="75" s="1"/>
  <c r="AR226" i="57"/>
  <c r="AG226" i="57"/>
  <c r="R226" i="57"/>
  <c r="AE226" i="57"/>
  <c r="W226" i="57"/>
  <c r="AA226" i="58"/>
  <c r="AI226" i="58"/>
  <c r="P226" i="58"/>
  <c r="AM226" i="58"/>
  <c r="BB226" i="58"/>
  <c r="J226" i="58"/>
  <c r="R226" i="58"/>
  <c r="U226" i="58" s="1"/>
  <c r="AE226" i="58"/>
  <c r="AH226" i="58" s="1"/>
  <c r="BA226" i="58"/>
  <c r="BA225" i="44"/>
  <c r="AF382" i="75"/>
  <c r="P382" i="75"/>
  <c r="AM382" i="75"/>
  <c r="AZ382" i="75"/>
  <c r="BE382" i="75"/>
  <c r="O382" i="75"/>
  <c r="AE382" i="75"/>
  <c r="BA382" i="75"/>
  <c r="T226" i="57"/>
  <c r="U226" i="57" s="1"/>
  <c r="AS226" i="57"/>
  <c r="AK226" i="57"/>
  <c r="AO226" i="57"/>
  <c r="BE226" i="57"/>
  <c r="O226" i="58"/>
  <c r="W226" i="58"/>
  <c r="V226" i="58"/>
  <c r="AS226" i="58"/>
  <c r="AU226" i="58" s="1"/>
  <c r="AR226" i="58"/>
  <c r="AZ226" i="58"/>
  <c r="N226" i="58"/>
  <c r="AJ226" i="58"/>
  <c r="AE226" i="44"/>
  <c r="T226" i="44"/>
  <c r="AI226" i="44"/>
  <c r="BE226" i="44"/>
  <c r="BG226" i="44" s="1"/>
  <c r="BF226" i="44"/>
  <c r="AG226" i="44"/>
  <c r="J226" i="44"/>
  <c r="V226" i="44"/>
  <c r="Y226" i="44" s="1"/>
  <c r="L226" i="44"/>
  <c r="AF226" i="44"/>
  <c r="AS226" i="44"/>
  <c r="AT226" i="44"/>
  <c r="AV226" i="44"/>
  <c r="X226" i="44"/>
  <c r="AW226" i="44"/>
  <c r="AY226" i="44" s="1"/>
  <c r="AA226" i="44"/>
  <c r="BD226" i="44"/>
  <c r="AM226" i="44"/>
  <c r="P226" i="44"/>
  <c r="AN226" i="44"/>
  <c r="AP226" i="44" s="1"/>
  <c r="BA226" i="44"/>
  <c r="AJ226" i="44"/>
  <c r="N226" i="44"/>
  <c r="Q226" i="44" s="1"/>
  <c r="AK226" i="44"/>
  <c r="O226" i="44"/>
  <c r="AZ226" i="44"/>
  <c r="AB226" i="44"/>
  <c r="BB226" i="44"/>
  <c r="BC226" i="44" s="1"/>
  <c r="W226" i="44"/>
  <c r="AW226" i="45"/>
  <c r="X225" i="57"/>
  <c r="K225" i="57"/>
  <c r="BB225" i="57"/>
  <c r="AW225" i="57"/>
  <c r="AB381" i="75"/>
  <c r="AJ381" i="75"/>
  <c r="AS225" i="56"/>
  <c r="AI381" i="75"/>
  <c r="AR381" i="75"/>
  <c r="AB226" i="45"/>
  <c r="AE225" i="56"/>
  <c r="AR225" i="53"/>
  <c r="BF225" i="53"/>
  <c r="BD225" i="57"/>
  <c r="R225" i="57"/>
  <c r="AI226" i="45"/>
  <c r="AG226" i="45"/>
  <c r="AA226" i="45"/>
  <c r="S226" i="45"/>
  <c r="V225" i="56"/>
  <c r="AA225" i="57"/>
  <c r="T225" i="53"/>
  <c r="BE381" i="75"/>
  <c r="AT225" i="56"/>
  <c r="AV225" i="57"/>
  <c r="X225" i="53"/>
  <c r="BF381" i="75"/>
  <c r="T381" i="75"/>
  <c r="AC226" i="44"/>
  <c r="L226" i="45"/>
  <c r="M226" i="45" s="1"/>
  <c r="BD226" i="45"/>
  <c r="BE226" i="45"/>
  <c r="AW225" i="56"/>
  <c r="W225" i="56"/>
  <c r="AN225" i="53"/>
  <c r="AM225" i="53"/>
  <c r="AA225" i="56"/>
  <c r="AG225" i="57"/>
  <c r="P225" i="53"/>
  <c r="AX381" i="75"/>
  <c r="L381" i="75"/>
  <c r="AN225" i="57"/>
  <c r="R225" i="53"/>
  <c r="N381" i="75"/>
  <c r="AX226" i="45"/>
  <c r="AK226" i="45"/>
  <c r="AL226" i="45" s="1"/>
  <c r="J226" i="45"/>
  <c r="AO226" i="45"/>
  <c r="AE225" i="44"/>
  <c r="AZ225" i="45"/>
  <c r="V225" i="44"/>
  <c r="AB225" i="45"/>
  <c r="R226" i="45"/>
  <c r="AF226" i="45"/>
  <c r="BB226" i="45"/>
  <c r="O226" i="45"/>
  <c r="AT226" i="45"/>
  <c r="AE226" i="45"/>
  <c r="L225" i="44"/>
  <c r="AJ225" i="45"/>
  <c r="AZ225" i="44"/>
  <c r="L225" i="45"/>
  <c r="AK225" i="44"/>
  <c r="V225" i="58"/>
  <c r="R225" i="44"/>
  <c r="BA225" i="58"/>
  <c r="AM226" i="45"/>
  <c r="T226" i="45"/>
  <c r="AR226" i="45"/>
  <c r="AS226" i="45"/>
  <c r="W226" i="45"/>
  <c r="N226" i="45"/>
  <c r="BA226" i="45"/>
  <c r="L225" i="58"/>
  <c r="AN226" i="45"/>
  <c r="K226" i="45"/>
  <c r="X226" i="45"/>
  <c r="AV226" i="45"/>
  <c r="AY226" i="45" s="1"/>
  <c r="V226" i="45"/>
  <c r="AC226" i="45"/>
  <c r="AZ226" i="45"/>
  <c r="BC226" i="45" s="1"/>
  <c r="P226" i="45"/>
  <c r="Q226" i="45" s="1"/>
  <c r="AJ226" i="45"/>
  <c r="Q225" i="24"/>
  <c r="R225" i="24" s="1"/>
  <c r="C28" i="63"/>
  <c r="Q224" i="24"/>
  <c r="R224" i="24" s="1"/>
  <c r="C26" i="63"/>
  <c r="AG225" i="56"/>
  <c r="K225" i="56"/>
  <c r="AK225" i="56"/>
  <c r="O225" i="56"/>
  <c r="AK225" i="57"/>
  <c r="O225" i="57"/>
  <c r="AS225" i="57"/>
  <c r="V225" i="57"/>
  <c r="AX225" i="53"/>
  <c r="AB225" i="53"/>
  <c r="BB225" i="53"/>
  <c r="AF225" i="53"/>
  <c r="J225" i="53"/>
  <c r="AM381" i="75"/>
  <c r="P381" i="75"/>
  <c r="AT381" i="75"/>
  <c r="W381" i="75"/>
  <c r="AO225" i="56"/>
  <c r="S225" i="56"/>
  <c r="AI225" i="56"/>
  <c r="AZ225" i="57"/>
  <c r="AC225" i="57"/>
  <c r="BF225" i="57"/>
  <c r="AJ225" i="57"/>
  <c r="N225" i="57"/>
  <c r="AJ225" i="53"/>
  <c r="N225" i="53"/>
  <c r="AC225" i="53"/>
  <c r="AV381" i="75"/>
  <c r="X381" i="75"/>
  <c r="BB381" i="75"/>
  <c r="AF381" i="75"/>
  <c r="BB226" i="57"/>
  <c r="AF226" i="57"/>
  <c r="J226" i="57"/>
  <c r="M226" i="57" s="1"/>
  <c r="P226" i="57"/>
  <c r="AB226" i="57"/>
  <c r="AM226" i="57"/>
  <c r="AP226" i="57" s="1"/>
  <c r="AX226" i="57"/>
  <c r="AZ226" i="57"/>
  <c r="AC226" i="57"/>
  <c r="AW226" i="57"/>
  <c r="AA226" i="57"/>
  <c r="AD226" i="57" s="1"/>
  <c r="N226" i="57"/>
  <c r="Q226" i="57" s="1"/>
  <c r="X226" i="57"/>
  <c r="AJ226" i="57"/>
  <c r="AV226" i="57"/>
  <c r="BF226" i="57"/>
  <c r="AI226" i="57"/>
  <c r="AO225" i="44"/>
  <c r="S225" i="44"/>
  <c r="AW225" i="44"/>
  <c r="AA225" i="44"/>
  <c r="AK225" i="45"/>
  <c r="V225" i="45"/>
  <c r="AC225" i="45"/>
  <c r="N225" i="45"/>
  <c r="AA225" i="58"/>
  <c r="AS225" i="44"/>
  <c r="O225" i="44"/>
  <c r="AC225" i="44"/>
  <c r="AX225" i="45"/>
  <c r="AI225" i="45"/>
  <c r="AO225" i="45"/>
  <c r="BE225" i="58"/>
  <c r="K225" i="58"/>
  <c r="O225" i="58"/>
  <c r="AO225" i="58"/>
  <c r="AT225" i="58"/>
  <c r="AS225" i="58"/>
  <c r="AW225" i="58"/>
  <c r="AE225" i="58"/>
  <c r="AI225" i="58"/>
  <c r="N225" i="44"/>
  <c r="AS225" i="45"/>
  <c r="BF225" i="45"/>
  <c r="AG225" i="58"/>
  <c r="AK225" i="58"/>
  <c r="BA225" i="56"/>
  <c r="BE225" i="56"/>
  <c r="L225" i="56"/>
  <c r="AG225" i="44"/>
  <c r="AN225" i="44"/>
  <c r="AV225" i="53"/>
  <c r="AZ225" i="53"/>
  <c r="AR225" i="45"/>
  <c r="BE225" i="45"/>
  <c r="S225" i="45"/>
  <c r="S225" i="58"/>
  <c r="W225" i="58"/>
  <c r="I227" i="32"/>
  <c r="Y382" i="75"/>
  <c r="AD382" i="75"/>
  <c r="Q382" i="75"/>
  <c r="AY382" i="75"/>
  <c r="AH226" i="44"/>
  <c r="M226" i="44"/>
  <c r="BG226" i="53"/>
  <c r="AL226" i="53"/>
  <c r="AP226" i="56"/>
  <c r="AU226" i="56"/>
  <c r="M226" i="56"/>
  <c r="AH226" i="56"/>
  <c r="AL226" i="56"/>
  <c r="AU226" i="57"/>
  <c r="Y226" i="57"/>
  <c r="BC226" i="58"/>
  <c r="AY226" i="58"/>
  <c r="M382" i="75"/>
  <c r="AP382" i="75"/>
  <c r="U226" i="44"/>
  <c r="AD226" i="53"/>
  <c r="BC226" i="53"/>
  <c r="BG226" i="56"/>
  <c r="Y226" i="56"/>
  <c r="AD226" i="56"/>
  <c r="AY226" i="56"/>
  <c r="Q226" i="56"/>
  <c r="BC226" i="56"/>
  <c r="U226" i="56"/>
  <c r="AD226" i="58"/>
  <c r="AP226" i="58"/>
  <c r="M226" i="58"/>
  <c r="AD226" i="45"/>
  <c r="BG226" i="45"/>
  <c r="U226" i="32"/>
  <c r="AL226" i="32"/>
  <c r="AP226" i="32"/>
  <c r="BG226" i="32"/>
  <c r="I180" i="17"/>
  <c r="I178" i="17" s="1"/>
  <c r="AX225" i="56"/>
  <c r="AM225" i="56"/>
  <c r="AB225" i="56"/>
  <c r="P225" i="56"/>
  <c r="BB225" i="56"/>
  <c r="AR225" i="56"/>
  <c r="AU225" i="56" s="1"/>
  <c r="AF225" i="56"/>
  <c r="AH225" i="56" s="1"/>
  <c r="T225" i="56"/>
  <c r="J225" i="56"/>
  <c r="AR225" i="57"/>
  <c r="AF225" i="57"/>
  <c r="T225" i="57"/>
  <c r="U225" i="57" s="1"/>
  <c r="J225" i="57"/>
  <c r="AX225" i="57"/>
  <c r="AY225" i="57" s="1"/>
  <c r="AM225" i="57"/>
  <c r="AB225" i="57"/>
  <c r="P225" i="57"/>
  <c r="AS225" i="53"/>
  <c r="AG225" i="53"/>
  <c r="V225" i="53"/>
  <c r="K225" i="53"/>
  <c r="AW225" i="53"/>
  <c r="AK225" i="53"/>
  <c r="AA225" i="53"/>
  <c r="O225" i="53"/>
  <c r="AS381" i="75"/>
  <c r="AG381" i="75"/>
  <c r="V381" i="75"/>
  <c r="K381" i="75"/>
  <c r="AZ381" i="75"/>
  <c r="AN381" i="75"/>
  <c r="AC381" i="75"/>
  <c r="R381" i="75"/>
  <c r="BF225" i="56"/>
  <c r="AV225" i="56"/>
  <c r="AJ225" i="56"/>
  <c r="X225" i="56"/>
  <c r="N225" i="56"/>
  <c r="AZ225" i="56"/>
  <c r="AN225" i="56"/>
  <c r="AC225" i="56"/>
  <c r="R225" i="56"/>
  <c r="BE225" i="57"/>
  <c r="AT225" i="57"/>
  <c r="AI225" i="57"/>
  <c r="W225" i="57"/>
  <c r="L225" i="57"/>
  <c r="BA225" i="57"/>
  <c r="AO225" i="57"/>
  <c r="AE225" i="57"/>
  <c r="BA225" i="53"/>
  <c r="AO225" i="53"/>
  <c r="AP225" i="53" s="1"/>
  <c r="AE225" i="53"/>
  <c r="S225" i="53"/>
  <c r="U225" i="53" s="1"/>
  <c r="BE225" i="53"/>
  <c r="BG225" i="53" s="1"/>
  <c r="AT225" i="53"/>
  <c r="AI225" i="53"/>
  <c r="W225" i="53"/>
  <c r="L225" i="53"/>
  <c r="BA381" i="75"/>
  <c r="AO381" i="75"/>
  <c r="AE381" i="75"/>
  <c r="S381" i="75"/>
  <c r="J381" i="75"/>
  <c r="AW381" i="75"/>
  <c r="AK381" i="75"/>
  <c r="AL381" i="75" s="1"/>
  <c r="AA381" i="75"/>
  <c r="O381" i="75"/>
  <c r="AV225" i="44"/>
  <c r="AJ225" i="44"/>
  <c r="X225" i="44"/>
  <c r="K225" i="44"/>
  <c r="BB225" i="44"/>
  <c r="AR225" i="44"/>
  <c r="AF225" i="44"/>
  <c r="T225" i="44"/>
  <c r="AA225" i="45"/>
  <c r="BD225" i="45"/>
  <c r="AG225" i="45"/>
  <c r="K225" i="45"/>
  <c r="AN225" i="45"/>
  <c r="R225" i="45"/>
  <c r="AV225" i="45"/>
  <c r="X225" i="45"/>
  <c r="AX225" i="58"/>
  <c r="AM225" i="58"/>
  <c r="AB225" i="58"/>
  <c r="P225" i="58"/>
  <c r="BB225" i="58"/>
  <c r="AR225" i="58"/>
  <c r="AF225" i="58"/>
  <c r="T225" i="58"/>
  <c r="J225" i="58"/>
  <c r="J225" i="44"/>
  <c r="AX225" i="44"/>
  <c r="AM225" i="44"/>
  <c r="AB225" i="44"/>
  <c r="AD225" i="44" s="1"/>
  <c r="P225" i="44"/>
  <c r="BE225" i="44"/>
  <c r="BG225" i="44" s="1"/>
  <c r="AT225" i="44"/>
  <c r="AI225" i="44"/>
  <c r="W225" i="44"/>
  <c r="BB225" i="45"/>
  <c r="AF225" i="45"/>
  <c r="J225" i="45"/>
  <c r="AM225" i="45"/>
  <c r="P225" i="45"/>
  <c r="AT225" i="45"/>
  <c r="W225" i="45"/>
  <c r="BA225" i="45"/>
  <c r="AE225" i="45"/>
  <c r="BF225" i="58"/>
  <c r="AV225" i="58"/>
  <c r="AJ225" i="58"/>
  <c r="X225" i="58"/>
  <c r="N225" i="58"/>
  <c r="AZ225" i="58"/>
  <c r="AN225" i="58"/>
  <c r="AC225" i="58"/>
  <c r="R225" i="58"/>
  <c r="J160" i="17"/>
  <c r="J173" i="17" s="1"/>
  <c r="I223" i="24"/>
  <c r="Q223" i="24" s="1"/>
  <c r="S156" i="17"/>
  <c r="F14" i="66"/>
  <c r="AT14" i="66" s="1"/>
  <c r="BG381" i="75"/>
  <c r="BC225" i="32"/>
  <c r="M225" i="32"/>
  <c r="AD225" i="32"/>
  <c r="AU225" i="32"/>
  <c r="U225" i="32"/>
  <c r="AL225" i="32"/>
  <c r="Q225" i="32"/>
  <c r="AH225" i="32"/>
  <c r="AY225" i="32"/>
  <c r="Y225" i="32"/>
  <c r="AP225" i="32"/>
  <c r="BG225" i="32"/>
  <c r="BJ224" i="32"/>
  <c r="H222" i="58"/>
  <c r="H223" i="24"/>
  <c r="H228" i="24" s="1"/>
  <c r="H222" i="53"/>
  <c r="H222" i="56"/>
  <c r="H222" i="44"/>
  <c r="H222" i="45"/>
  <c r="F223" i="56"/>
  <c r="S223" i="56" s="1"/>
  <c r="S222" i="56" s="1"/>
  <c r="F223" i="57"/>
  <c r="BE223" i="57" s="1"/>
  <c r="BE222" i="57" s="1"/>
  <c r="F223" i="45"/>
  <c r="AX223" i="45" s="1"/>
  <c r="AX222" i="45" s="1"/>
  <c r="F223" i="32"/>
  <c r="BE223" i="32" s="1"/>
  <c r="BE222" i="32" s="1"/>
  <c r="F223" i="53"/>
  <c r="AC223" i="53" s="1"/>
  <c r="AC222" i="53" s="1"/>
  <c r="F223" i="58"/>
  <c r="AV223" i="58" s="1"/>
  <c r="F223" i="44"/>
  <c r="AO223" i="44" s="1"/>
  <c r="AO222" i="44" s="1"/>
  <c r="F224" i="24"/>
  <c r="G156" i="17"/>
  <c r="F379" i="75"/>
  <c r="BB379" i="75" s="1"/>
  <c r="BB378" i="75" s="1"/>
  <c r="H222" i="32"/>
  <c r="H222" i="57"/>
  <c r="H378" i="75"/>
  <c r="S27" i="63"/>
  <c r="AP226" i="53" l="1"/>
  <c r="AU226" i="32"/>
  <c r="BC225" i="58"/>
  <c r="Y225" i="56"/>
  <c r="AH226" i="57"/>
  <c r="BG225" i="57"/>
  <c r="BG226" i="57"/>
  <c r="AH226" i="32"/>
  <c r="BC226" i="32"/>
  <c r="BG382" i="75"/>
  <c r="AD226" i="32"/>
  <c r="AH382" i="75"/>
  <c r="AQ382" i="75" s="1"/>
  <c r="AU226" i="45"/>
  <c r="AU226" i="44"/>
  <c r="BH226" i="44" s="1"/>
  <c r="Y226" i="58"/>
  <c r="AH226" i="53"/>
  <c r="AQ226" i="53" s="1"/>
  <c r="Y226" i="32"/>
  <c r="Z226" i="32" s="1"/>
  <c r="C16" i="66" s="1"/>
  <c r="AY381" i="75"/>
  <c r="BC382" i="75"/>
  <c r="Q226" i="58"/>
  <c r="AL226" i="58"/>
  <c r="AQ226" i="58" s="1"/>
  <c r="M226" i="53"/>
  <c r="AY226" i="53"/>
  <c r="BH226" i="53" s="1"/>
  <c r="U226" i="45"/>
  <c r="AH226" i="45"/>
  <c r="AD226" i="44"/>
  <c r="AL226" i="44"/>
  <c r="Y226" i="45"/>
  <c r="AP226" i="45"/>
  <c r="BC225" i="44"/>
  <c r="AP225" i="57"/>
  <c r="Q225" i="53"/>
  <c r="Q225" i="45"/>
  <c r="BC225" i="53"/>
  <c r="BC225" i="56"/>
  <c r="AY225" i="56"/>
  <c r="M225" i="44"/>
  <c r="Y225" i="53"/>
  <c r="BB383" i="75"/>
  <c r="BB384" i="75" s="1"/>
  <c r="AP125" i="77" s="1"/>
  <c r="AY225" i="58"/>
  <c r="U225" i="45"/>
  <c r="Q225" i="56"/>
  <c r="BG225" i="56"/>
  <c r="AU381" i="75"/>
  <c r="AD225" i="57"/>
  <c r="AD225" i="53"/>
  <c r="C30" i="63"/>
  <c r="D29" i="63" s="1"/>
  <c r="AL226" i="57"/>
  <c r="AQ226" i="57" s="1"/>
  <c r="U225" i="58"/>
  <c r="Q225" i="58"/>
  <c r="AL225" i="58"/>
  <c r="BG225" i="58"/>
  <c r="BG225" i="45"/>
  <c r="U225" i="44"/>
  <c r="Q381" i="75"/>
  <c r="M381" i="75"/>
  <c r="BC225" i="57"/>
  <c r="U225" i="56"/>
  <c r="Y381" i="75"/>
  <c r="AL225" i="45"/>
  <c r="AY226" i="57"/>
  <c r="BC226" i="57"/>
  <c r="S26" i="63"/>
  <c r="Y225" i="45"/>
  <c r="M225" i="58"/>
  <c r="AL225" i="57"/>
  <c r="AL225" i="56"/>
  <c r="Q225" i="57"/>
  <c r="AU225" i="53"/>
  <c r="AU225" i="57"/>
  <c r="AY225" i="53"/>
  <c r="Q225" i="44"/>
  <c r="AU225" i="45"/>
  <c r="Y225" i="57"/>
  <c r="BC381" i="75"/>
  <c r="AP225" i="56"/>
  <c r="AO227" i="44"/>
  <c r="AO228" i="44" s="1"/>
  <c r="AG120" i="77" s="1"/>
  <c r="AC227" i="53"/>
  <c r="AC228" i="53" s="1"/>
  <c r="X122" i="77" s="1"/>
  <c r="Y225" i="58"/>
  <c r="AH225" i="45"/>
  <c r="M225" i="45"/>
  <c r="AY225" i="44"/>
  <c r="AH225" i="58"/>
  <c r="AY225" i="45"/>
  <c r="AD225" i="45"/>
  <c r="AH225" i="44"/>
  <c r="AD381" i="75"/>
  <c r="M225" i="56"/>
  <c r="BE379" i="75"/>
  <c r="BE378" i="75" s="1"/>
  <c r="BE383" i="75" s="1"/>
  <c r="BE384" i="75" s="1"/>
  <c r="AR125" i="77" s="1"/>
  <c r="BC225" i="45"/>
  <c r="AP225" i="45"/>
  <c r="AK223" i="32"/>
  <c r="AK222" i="32" s="1"/>
  <c r="AK227" i="32" s="1"/>
  <c r="AK228" i="32" s="1"/>
  <c r="AD119" i="77" s="1"/>
  <c r="AP381" i="75"/>
  <c r="AL225" i="53"/>
  <c r="AD225" i="56"/>
  <c r="AP225" i="44"/>
  <c r="AU225" i="44"/>
  <c r="AL225" i="44"/>
  <c r="U381" i="75"/>
  <c r="AZ223" i="32"/>
  <c r="AZ222" i="32" s="1"/>
  <c r="AN223" i="57"/>
  <c r="AN222" i="57" s="1"/>
  <c r="H227" i="53"/>
  <c r="H228" i="53" s="1"/>
  <c r="V379" i="75"/>
  <c r="V378" i="75" s="1"/>
  <c r="AC223" i="57"/>
  <c r="AC222" i="57" s="1"/>
  <c r="H227" i="32"/>
  <c r="H228" i="32" s="1"/>
  <c r="H227" i="45"/>
  <c r="H228" i="45" s="1"/>
  <c r="H383" i="75"/>
  <c r="H384" i="75" s="1"/>
  <c r="H227" i="58"/>
  <c r="H228" i="58" s="1"/>
  <c r="AU225" i="58"/>
  <c r="AP225" i="58"/>
  <c r="I228" i="24"/>
  <c r="I229" i="24" s="1"/>
  <c r="S227" i="56"/>
  <c r="S228" i="56" s="1"/>
  <c r="Q126" i="77" s="1"/>
  <c r="BE227" i="32"/>
  <c r="BE228" i="32" s="1"/>
  <c r="AR119" i="77" s="1"/>
  <c r="H227" i="57"/>
  <c r="H228" i="57" s="1"/>
  <c r="H227" i="44"/>
  <c r="H228" i="44" s="1"/>
  <c r="AX227" i="45"/>
  <c r="AX228" i="45" s="1"/>
  <c r="AM121" i="77" s="1"/>
  <c r="H227" i="56"/>
  <c r="H228" i="56" s="1"/>
  <c r="AH225" i="53"/>
  <c r="AQ225" i="53" s="1"/>
  <c r="BE227" i="57"/>
  <c r="BE228" i="57" s="1"/>
  <c r="AR124" i="77" s="1"/>
  <c r="Z226" i="57"/>
  <c r="AQ226" i="56"/>
  <c r="Z226" i="53"/>
  <c r="Z382" i="75"/>
  <c r="Z226" i="45"/>
  <c r="BH226" i="45"/>
  <c r="BH226" i="58"/>
  <c r="Z226" i="56"/>
  <c r="BH226" i="56"/>
  <c r="Z226" i="44"/>
  <c r="BH226" i="32"/>
  <c r="E16" i="66" s="1"/>
  <c r="AS16" i="66" s="1"/>
  <c r="AQ226" i="32"/>
  <c r="D16" i="66" s="1"/>
  <c r="AR16" i="66" s="1"/>
  <c r="S32" i="63"/>
  <c r="B7" i="73"/>
  <c r="H232" i="24"/>
  <c r="R160" i="17"/>
  <c r="S160" i="17" s="1"/>
  <c r="BA379" i="75"/>
  <c r="BA378" i="75" s="1"/>
  <c r="S379" i="75"/>
  <c r="S378" i="75" s="1"/>
  <c r="AE223" i="57"/>
  <c r="AE222" i="57" s="1"/>
  <c r="AK223" i="57"/>
  <c r="AK222" i="57" s="1"/>
  <c r="AJ223" i="32"/>
  <c r="AJ222" i="32" s="1"/>
  <c r="P223" i="32"/>
  <c r="P222" i="32" s="1"/>
  <c r="AD225" i="58"/>
  <c r="Y225" i="44"/>
  <c r="AH381" i="75"/>
  <c r="M225" i="53"/>
  <c r="M225" i="57"/>
  <c r="AH225" i="57"/>
  <c r="AZ379" i="75"/>
  <c r="AZ378" i="75" s="1"/>
  <c r="BD379" i="75"/>
  <c r="BD378" i="75" s="1"/>
  <c r="O379" i="75"/>
  <c r="O378" i="75" s="1"/>
  <c r="K379" i="75"/>
  <c r="K378" i="75" s="1"/>
  <c r="AS379" i="75"/>
  <c r="AS378" i="75" s="1"/>
  <c r="AR223" i="57"/>
  <c r="AR222" i="57" s="1"/>
  <c r="AM223" i="57"/>
  <c r="AM222" i="57" s="1"/>
  <c r="AS223" i="57"/>
  <c r="AS222" i="57" s="1"/>
  <c r="K223" i="57"/>
  <c r="K222" i="57" s="1"/>
  <c r="W223" i="57"/>
  <c r="W222" i="57" s="1"/>
  <c r="AR223" i="32"/>
  <c r="AR222" i="32" s="1"/>
  <c r="AE223" i="32"/>
  <c r="AE222" i="32" s="1"/>
  <c r="K223" i="32"/>
  <c r="K222" i="32" s="1"/>
  <c r="S223" i="32"/>
  <c r="S222" i="32" s="1"/>
  <c r="AS223" i="32"/>
  <c r="AS222" i="32" s="1"/>
  <c r="S28" i="63"/>
  <c r="BH225" i="32"/>
  <c r="E15" i="66" s="1"/>
  <c r="AS15" i="66" s="1"/>
  <c r="Z225" i="32"/>
  <c r="C15" i="66" s="1"/>
  <c r="AR379" i="75"/>
  <c r="AR378" i="75" s="1"/>
  <c r="J379" i="75"/>
  <c r="J378" i="75" s="1"/>
  <c r="AI379" i="75"/>
  <c r="AI378" i="75" s="1"/>
  <c r="AW379" i="75"/>
  <c r="AW378" i="75" s="1"/>
  <c r="AB379" i="75"/>
  <c r="AB378" i="75" s="1"/>
  <c r="T379" i="75"/>
  <c r="T378" i="75" s="1"/>
  <c r="P379" i="75"/>
  <c r="P378" i="75" s="1"/>
  <c r="AF379" i="75"/>
  <c r="AF378" i="75" s="1"/>
  <c r="AG379" i="75"/>
  <c r="AG378" i="75" s="1"/>
  <c r="AI223" i="57"/>
  <c r="AI222" i="57" s="1"/>
  <c r="AA223" i="57"/>
  <c r="AA222" i="57" s="1"/>
  <c r="X223" i="57"/>
  <c r="X222" i="57" s="1"/>
  <c r="AX223" i="57"/>
  <c r="AX222" i="57" s="1"/>
  <c r="AW223" i="57"/>
  <c r="AW222" i="57" s="1"/>
  <c r="O223" i="57"/>
  <c r="O222" i="57" s="1"/>
  <c r="BF223" i="57"/>
  <c r="BF222" i="57" s="1"/>
  <c r="N223" i="57"/>
  <c r="N222" i="57" s="1"/>
  <c r="AG223" i="57"/>
  <c r="AG222" i="57" s="1"/>
  <c r="J223" i="32"/>
  <c r="J222" i="32" s="1"/>
  <c r="V223" i="32"/>
  <c r="V222" i="32" s="1"/>
  <c r="AI223" i="32"/>
  <c r="AI222" i="32" s="1"/>
  <c r="AF223" i="32"/>
  <c r="AF222" i="32" s="1"/>
  <c r="BA223" i="32"/>
  <c r="BA222" i="32" s="1"/>
  <c r="W223" i="32"/>
  <c r="W222" i="32" s="1"/>
  <c r="AT223" i="32"/>
  <c r="AT222" i="32" s="1"/>
  <c r="AG223" i="32"/>
  <c r="AG222" i="32" s="1"/>
  <c r="BB223" i="32"/>
  <c r="BB222" i="32" s="1"/>
  <c r="AQ225" i="32"/>
  <c r="D15" i="66" s="1"/>
  <c r="AR15" i="66" s="1"/>
  <c r="AA379" i="75"/>
  <c r="AE379" i="75"/>
  <c r="N379" i="75"/>
  <c r="AM379" i="75"/>
  <c r="AM378" i="75" s="1"/>
  <c r="R379" i="75"/>
  <c r="AV379" i="75"/>
  <c r="AV378" i="75" s="1"/>
  <c r="AX379" i="75"/>
  <c r="AX378" i="75" s="1"/>
  <c r="L379" i="75"/>
  <c r="L378" i="75" s="1"/>
  <c r="AO379" i="75"/>
  <c r="AO378" i="75" s="1"/>
  <c r="AJ379" i="75"/>
  <c r="AJ378" i="75" s="1"/>
  <c r="BF379" i="75"/>
  <c r="BF378" i="75" s="1"/>
  <c r="AC379" i="75"/>
  <c r="AC378" i="75" s="1"/>
  <c r="AK379" i="75"/>
  <c r="AK378" i="75" s="1"/>
  <c r="W379" i="75"/>
  <c r="W378" i="75" s="1"/>
  <c r="X379" i="75"/>
  <c r="X378" i="75" s="1"/>
  <c r="AN379" i="75"/>
  <c r="AN378" i="75" s="1"/>
  <c r="AT379" i="75"/>
  <c r="AT378" i="75" s="1"/>
  <c r="J223" i="57"/>
  <c r="J222" i="57" s="1"/>
  <c r="BD223" i="57"/>
  <c r="AV223" i="57"/>
  <c r="AV222" i="57" s="1"/>
  <c r="AZ223" i="57"/>
  <c r="AZ222" i="57" s="1"/>
  <c r="V223" i="57"/>
  <c r="BB223" i="57"/>
  <c r="BB222" i="57" s="1"/>
  <c r="L223" i="57"/>
  <c r="L222" i="57" s="1"/>
  <c r="AB223" i="57"/>
  <c r="AB222" i="57" s="1"/>
  <c r="S223" i="57"/>
  <c r="S222" i="57" s="1"/>
  <c r="AF223" i="57"/>
  <c r="AF222" i="57" s="1"/>
  <c r="P223" i="57"/>
  <c r="P222" i="57" s="1"/>
  <c r="AT223" i="57"/>
  <c r="AT222" i="57" s="1"/>
  <c r="AO223" i="57"/>
  <c r="AO222" i="57" s="1"/>
  <c r="AJ223" i="57"/>
  <c r="AJ222" i="57" s="1"/>
  <c r="T223" i="57"/>
  <c r="T222" i="57" s="1"/>
  <c r="BA223" i="57"/>
  <c r="BA222" i="57" s="1"/>
  <c r="R223" i="57"/>
  <c r="R222" i="57" s="1"/>
  <c r="AA223" i="32"/>
  <c r="AA222" i="32" s="1"/>
  <c r="AV223" i="32"/>
  <c r="AV222" i="32" s="1"/>
  <c r="R223" i="32"/>
  <c r="R222" i="32" s="1"/>
  <c r="BD223" i="32"/>
  <c r="BD222" i="32" s="1"/>
  <c r="N223" i="32"/>
  <c r="N222" i="32" s="1"/>
  <c r="AM223" i="32"/>
  <c r="AM222" i="32" s="1"/>
  <c r="AX223" i="32"/>
  <c r="AX222" i="32" s="1"/>
  <c r="AB223" i="32"/>
  <c r="AB222" i="32" s="1"/>
  <c r="AC223" i="32"/>
  <c r="AC222" i="32" s="1"/>
  <c r="X223" i="32"/>
  <c r="X222" i="32" s="1"/>
  <c r="L223" i="32"/>
  <c r="L222" i="32" s="1"/>
  <c r="AW223" i="32"/>
  <c r="AW222" i="32" s="1"/>
  <c r="AN223" i="32"/>
  <c r="AN222" i="32" s="1"/>
  <c r="AO223" i="32"/>
  <c r="AO222" i="32" s="1"/>
  <c r="O223" i="32"/>
  <c r="O222" i="32" s="1"/>
  <c r="T223" i="32"/>
  <c r="T222" i="32" s="1"/>
  <c r="BF223" i="32"/>
  <c r="BF222" i="32" s="1"/>
  <c r="AV222" i="58"/>
  <c r="AA378" i="75"/>
  <c r="AE378" i="75"/>
  <c r="N378" i="75"/>
  <c r="I228" i="32"/>
  <c r="I230" i="32" s="1"/>
  <c r="J180" i="17"/>
  <c r="R173" i="17"/>
  <c r="S173" i="17" s="1"/>
  <c r="R223" i="24"/>
  <c r="J223" i="45"/>
  <c r="N223" i="45"/>
  <c r="AR223" i="45"/>
  <c r="R223" i="45"/>
  <c r="AM223" i="45"/>
  <c r="AI223" i="45"/>
  <c r="AB223" i="45"/>
  <c r="AB222" i="45" s="1"/>
  <c r="AJ223" i="45"/>
  <c r="AJ222" i="45" s="1"/>
  <c r="AN223" i="45"/>
  <c r="AN222" i="45" s="1"/>
  <c r="BB223" i="45"/>
  <c r="BB222" i="45" s="1"/>
  <c r="X223" i="45"/>
  <c r="X222" i="45" s="1"/>
  <c r="BA223" i="45"/>
  <c r="BA222" i="45" s="1"/>
  <c r="AS223" i="45"/>
  <c r="AS222" i="45" s="1"/>
  <c r="L223" i="45"/>
  <c r="L222" i="45" s="1"/>
  <c r="AT223" i="45"/>
  <c r="AT222" i="45" s="1"/>
  <c r="AK223" i="45"/>
  <c r="AK222" i="45" s="1"/>
  <c r="O223" i="45"/>
  <c r="O222" i="45" s="1"/>
  <c r="BE223" i="45"/>
  <c r="BE222" i="45" s="1"/>
  <c r="J223" i="44"/>
  <c r="AZ223" i="44"/>
  <c r="N223" i="44"/>
  <c r="L223" i="44"/>
  <c r="L222" i="44" s="1"/>
  <c r="R223" i="44"/>
  <c r="AM223" i="44"/>
  <c r="BE223" i="44"/>
  <c r="BE222" i="44" s="1"/>
  <c r="O223" i="44"/>
  <c r="O222" i="44" s="1"/>
  <c r="K223" i="44"/>
  <c r="K222" i="44" s="1"/>
  <c r="AN223" i="44"/>
  <c r="AN222" i="44" s="1"/>
  <c r="AB223" i="44"/>
  <c r="AB222" i="44" s="1"/>
  <c r="BA223" i="44"/>
  <c r="BA222" i="44" s="1"/>
  <c r="P223" i="44"/>
  <c r="P222" i="44" s="1"/>
  <c r="AK223" i="44"/>
  <c r="AK222" i="44" s="1"/>
  <c r="AJ223" i="44"/>
  <c r="AJ222" i="44" s="1"/>
  <c r="AS223" i="44"/>
  <c r="AS222" i="44" s="1"/>
  <c r="W223" i="44"/>
  <c r="W222" i="44" s="1"/>
  <c r="S223" i="44"/>
  <c r="S222" i="44" s="1"/>
  <c r="J223" i="56"/>
  <c r="BD223" i="56"/>
  <c r="AZ223" i="56"/>
  <c r="V223" i="56"/>
  <c r="AV223" i="56"/>
  <c r="AM223" i="56"/>
  <c r="L223" i="56"/>
  <c r="L222" i="56" s="1"/>
  <c r="BA223" i="56"/>
  <c r="BA222" i="56" s="1"/>
  <c r="K223" i="56"/>
  <c r="K222" i="56" s="1"/>
  <c r="AJ223" i="56"/>
  <c r="AJ222" i="56" s="1"/>
  <c r="BB223" i="56"/>
  <c r="BB222" i="56" s="1"/>
  <c r="AK223" i="56"/>
  <c r="AK222" i="56" s="1"/>
  <c r="AN223" i="56"/>
  <c r="AN222" i="56" s="1"/>
  <c r="AS223" i="56"/>
  <c r="AS222" i="56" s="1"/>
  <c r="O223" i="56"/>
  <c r="O222" i="56" s="1"/>
  <c r="AB223" i="56"/>
  <c r="AB222" i="56" s="1"/>
  <c r="AW223" i="56"/>
  <c r="AW222" i="56" s="1"/>
  <c r="AC223" i="56"/>
  <c r="AC222" i="56" s="1"/>
  <c r="AR223" i="53"/>
  <c r="V223" i="53"/>
  <c r="O223" i="53"/>
  <c r="O222" i="53" s="1"/>
  <c r="AS223" i="53"/>
  <c r="AS222" i="53" s="1"/>
  <c r="AB223" i="53"/>
  <c r="AB222" i="53" s="1"/>
  <c r="AX223" i="53"/>
  <c r="AX222" i="53" s="1"/>
  <c r="W223" i="53"/>
  <c r="W222" i="53" s="1"/>
  <c r="AO223" i="53"/>
  <c r="AO222" i="53" s="1"/>
  <c r="N223" i="53"/>
  <c r="AV223" i="53"/>
  <c r="BD223" i="53"/>
  <c r="AM223" i="53"/>
  <c r="L223" i="53"/>
  <c r="L222" i="53" s="1"/>
  <c r="K223" i="53"/>
  <c r="K222" i="53" s="1"/>
  <c r="BE223" i="53"/>
  <c r="BE222" i="53" s="1"/>
  <c r="AT223" i="53"/>
  <c r="AT222" i="53" s="1"/>
  <c r="T223" i="53"/>
  <c r="T222" i="53" s="1"/>
  <c r="J223" i="58"/>
  <c r="AM223" i="58"/>
  <c r="AR223" i="58"/>
  <c r="AZ223" i="58"/>
  <c r="R223" i="58"/>
  <c r="AS223" i="58"/>
  <c r="AS222" i="58" s="1"/>
  <c r="S223" i="58"/>
  <c r="S222" i="58" s="1"/>
  <c r="L223" i="58"/>
  <c r="L222" i="58" s="1"/>
  <c r="K223" i="58"/>
  <c r="K222" i="58" s="1"/>
  <c r="BE223" i="58"/>
  <c r="BE222" i="58" s="1"/>
  <c r="AT223" i="58"/>
  <c r="AT222" i="58" s="1"/>
  <c r="AC223" i="58"/>
  <c r="AC222" i="58" s="1"/>
  <c r="X223" i="58"/>
  <c r="X222" i="58" s="1"/>
  <c r="W223" i="58"/>
  <c r="W222" i="58" s="1"/>
  <c r="AJ223" i="58"/>
  <c r="AJ222" i="58" s="1"/>
  <c r="AK223" i="58"/>
  <c r="AK222" i="58" s="1"/>
  <c r="AG223" i="58"/>
  <c r="AG222" i="58" s="1"/>
  <c r="AX223" i="58"/>
  <c r="AX222" i="58" s="1"/>
  <c r="AI223" i="58"/>
  <c r="AA223" i="45"/>
  <c r="V223" i="45"/>
  <c r="AZ223" i="45"/>
  <c r="AE223" i="45"/>
  <c r="AV223" i="45"/>
  <c r="BD223" i="45"/>
  <c r="AO223" i="45"/>
  <c r="AO222" i="45" s="1"/>
  <c r="K223" i="45"/>
  <c r="K222" i="45" s="1"/>
  <c r="S223" i="45"/>
  <c r="S222" i="45" s="1"/>
  <c r="AF223" i="45"/>
  <c r="AF222" i="45" s="1"/>
  <c r="AG223" i="45"/>
  <c r="AG222" i="45" s="1"/>
  <c r="AW223" i="45"/>
  <c r="AW222" i="45" s="1"/>
  <c r="P223" i="45"/>
  <c r="P222" i="45" s="1"/>
  <c r="BF223" i="45"/>
  <c r="BF222" i="45" s="1"/>
  <c r="W223" i="45"/>
  <c r="W222" i="45" s="1"/>
  <c r="T223" i="45"/>
  <c r="T222" i="45" s="1"/>
  <c r="AC223" i="45"/>
  <c r="AC222" i="45" s="1"/>
  <c r="AR223" i="44"/>
  <c r="AA223" i="44"/>
  <c r="AI223" i="44"/>
  <c r="AV223" i="44"/>
  <c r="AE223" i="44"/>
  <c r="BD223" i="44"/>
  <c r="V223" i="44"/>
  <c r="AT223" i="44"/>
  <c r="AT222" i="44" s="1"/>
  <c r="BF223" i="44"/>
  <c r="BF222" i="44" s="1"/>
  <c r="AC223" i="44"/>
  <c r="AC222" i="44" s="1"/>
  <c r="T223" i="44"/>
  <c r="T222" i="44" s="1"/>
  <c r="X223" i="44"/>
  <c r="X222" i="44" s="1"/>
  <c r="BB223" i="44"/>
  <c r="BB222" i="44" s="1"/>
  <c r="AX223" i="44"/>
  <c r="AX222" i="44" s="1"/>
  <c r="AF223" i="44"/>
  <c r="AF222" i="44" s="1"/>
  <c r="AW223" i="44"/>
  <c r="AW222" i="44" s="1"/>
  <c r="AG223" i="44"/>
  <c r="AG222" i="44" s="1"/>
  <c r="AA223" i="56"/>
  <c r="R223" i="56"/>
  <c r="AR223" i="56"/>
  <c r="N223" i="56"/>
  <c r="AE223" i="56"/>
  <c r="AI223" i="56"/>
  <c r="W223" i="56"/>
  <c r="W222" i="56" s="1"/>
  <c r="BE223" i="56"/>
  <c r="BE222" i="56" s="1"/>
  <c r="X223" i="56"/>
  <c r="X222" i="56" s="1"/>
  <c r="AG223" i="56"/>
  <c r="AG222" i="56" s="1"/>
  <c r="P223" i="56"/>
  <c r="P222" i="56" s="1"/>
  <c r="AX223" i="56"/>
  <c r="AX222" i="56" s="1"/>
  <c r="AF223" i="56"/>
  <c r="AF222" i="56" s="1"/>
  <c r="AT223" i="56"/>
  <c r="AT222" i="56" s="1"/>
  <c r="BF223" i="56"/>
  <c r="BF222" i="56" s="1"/>
  <c r="AO223" i="56"/>
  <c r="AO222" i="56" s="1"/>
  <c r="T223" i="56"/>
  <c r="T222" i="56" s="1"/>
  <c r="J223" i="53"/>
  <c r="AZ223" i="53"/>
  <c r="AA223" i="53"/>
  <c r="S223" i="53"/>
  <c r="S222" i="53" s="1"/>
  <c r="AJ223" i="53"/>
  <c r="AJ222" i="53" s="1"/>
  <c r="BA223" i="53"/>
  <c r="BA222" i="53" s="1"/>
  <c r="AF223" i="53"/>
  <c r="AF222" i="53" s="1"/>
  <c r="BF223" i="53"/>
  <c r="BF222" i="53" s="1"/>
  <c r="X223" i="53"/>
  <c r="X222" i="53" s="1"/>
  <c r="R223" i="53"/>
  <c r="AI223" i="53"/>
  <c r="AE223" i="53"/>
  <c r="AW223" i="53"/>
  <c r="AW222" i="53" s="1"/>
  <c r="AG223" i="53"/>
  <c r="AG222" i="53" s="1"/>
  <c r="AK223" i="53"/>
  <c r="AK222" i="53" s="1"/>
  <c r="P223" i="53"/>
  <c r="P222" i="53" s="1"/>
  <c r="BB223" i="53"/>
  <c r="BB222" i="53" s="1"/>
  <c r="AN223" i="53"/>
  <c r="AN222" i="53" s="1"/>
  <c r="V223" i="58"/>
  <c r="BD223" i="58"/>
  <c r="AA223" i="58"/>
  <c r="N223" i="58"/>
  <c r="AE223" i="58"/>
  <c r="BA223" i="58"/>
  <c r="BA222" i="58" s="1"/>
  <c r="BF223" i="58"/>
  <c r="BF222" i="58" s="1"/>
  <c r="AO223" i="58"/>
  <c r="AO222" i="58" s="1"/>
  <c r="T223" i="58"/>
  <c r="T222" i="58" s="1"/>
  <c r="AN223" i="58"/>
  <c r="AN222" i="58" s="1"/>
  <c r="BB223" i="58"/>
  <c r="BB222" i="58" s="1"/>
  <c r="P223" i="58"/>
  <c r="P222" i="58" s="1"/>
  <c r="AF223" i="58"/>
  <c r="AF222" i="58" s="1"/>
  <c r="AB223" i="58"/>
  <c r="AB222" i="58" s="1"/>
  <c r="AW223" i="58"/>
  <c r="AW222" i="58" s="1"/>
  <c r="O223" i="58"/>
  <c r="O222" i="58" s="1"/>
  <c r="BH382" i="75" l="1"/>
  <c r="Z226" i="58"/>
  <c r="AQ226" i="45"/>
  <c r="BI226" i="45" s="1"/>
  <c r="AQ226" i="44"/>
  <c r="BI226" i="44" s="1"/>
  <c r="D23" i="63"/>
  <c r="BC379" i="75"/>
  <c r="BC378" i="75" s="1"/>
  <c r="BC383" i="75" s="1"/>
  <c r="BC384" i="75" s="1"/>
  <c r="Z225" i="53"/>
  <c r="D22" i="63"/>
  <c r="AQ225" i="44"/>
  <c r="Z225" i="56"/>
  <c r="BH225" i="56"/>
  <c r="D24" i="63"/>
  <c r="D18" i="63"/>
  <c r="D11" i="63"/>
  <c r="D12" i="63"/>
  <c r="D16" i="63"/>
  <c r="D19" i="63"/>
  <c r="BH381" i="75"/>
  <c r="BH226" i="57"/>
  <c r="BI226" i="57" s="1"/>
  <c r="Z225" i="57"/>
  <c r="BH225" i="58"/>
  <c r="AQ225" i="57"/>
  <c r="Q228" i="24"/>
  <c r="R228" i="24" s="1"/>
  <c r="Z381" i="75"/>
  <c r="C8" i="73"/>
  <c r="D25" i="63"/>
  <c r="D21" i="63"/>
  <c r="D20" i="63"/>
  <c r="D28" i="63"/>
  <c r="D17" i="63"/>
  <c r="D15" i="63"/>
  <c r="D14" i="63"/>
  <c r="D13" i="63"/>
  <c r="D27" i="63"/>
  <c r="AQ225" i="45"/>
  <c r="Z225" i="45"/>
  <c r="BH225" i="53"/>
  <c r="BI225" i="53" s="1"/>
  <c r="BJ225" i="53" s="1"/>
  <c r="BH225" i="45"/>
  <c r="D26" i="63"/>
  <c r="Z225" i="58"/>
  <c r="AD223" i="57"/>
  <c r="AD222" i="57" s="1"/>
  <c r="Y223" i="57"/>
  <c r="Y222" i="57" s="1"/>
  <c r="Y227" i="57" s="1"/>
  <c r="Y228" i="57" s="1"/>
  <c r="AQ225" i="58"/>
  <c r="AQ381" i="75"/>
  <c r="BH225" i="57"/>
  <c r="AQ16" i="66"/>
  <c r="AT16" i="66" s="1"/>
  <c r="F16" i="66"/>
  <c r="BH225" i="44"/>
  <c r="AQ225" i="56"/>
  <c r="Z225" i="44"/>
  <c r="S30" i="63"/>
  <c r="T29" i="63" s="1"/>
  <c r="AF227" i="56"/>
  <c r="AF228" i="56" s="1"/>
  <c r="Z126" i="77" s="1"/>
  <c r="AO227" i="45"/>
  <c r="AO228" i="45" s="1"/>
  <c r="AG121" i="77" s="1"/>
  <c r="BD383" i="75"/>
  <c r="BD384" i="75" s="1"/>
  <c r="S227" i="58"/>
  <c r="S228" i="58" s="1"/>
  <c r="Q123" i="77" s="1"/>
  <c r="AS227" i="56"/>
  <c r="AS228" i="56" s="1"/>
  <c r="AI126" i="77" s="1"/>
  <c r="AS227" i="44"/>
  <c r="AS228" i="44" s="1"/>
  <c r="AI120" i="77" s="1"/>
  <c r="L227" i="44"/>
  <c r="L228" i="44" s="1"/>
  <c r="L120" i="77" s="1"/>
  <c r="T227" i="32"/>
  <c r="T228" i="32" s="1"/>
  <c r="R119" i="77" s="1"/>
  <c r="BD227" i="32"/>
  <c r="BD228" i="32" s="1"/>
  <c r="S227" i="57"/>
  <c r="S228" i="57" s="1"/>
  <c r="Q124" i="77" s="1"/>
  <c r="AJ383" i="75"/>
  <c r="AJ384" i="75" s="1"/>
  <c r="AC125" i="77" s="1"/>
  <c r="W227" i="32"/>
  <c r="W228" i="32" s="1"/>
  <c r="T119" i="77" s="1"/>
  <c r="AF383" i="75"/>
  <c r="AF384" i="75" s="1"/>
  <c r="Z125" i="77" s="1"/>
  <c r="W227" i="57"/>
  <c r="W228" i="57" s="1"/>
  <c r="T124" i="77" s="1"/>
  <c r="P227" i="32"/>
  <c r="P228" i="32" s="1"/>
  <c r="O119" i="77" s="1"/>
  <c r="P227" i="58"/>
  <c r="P228" i="58" s="1"/>
  <c r="O123" i="77" s="1"/>
  <c r="AK227" i="53"/>
  <c r="AK228" i="53" s="1"/>
  <c r="AD122" i="77" s="1"/>
  <c r="AO227" i="56"/>
  <c r="AO228" i="56" s="1"/>
  <c r="AG126" i="77" s="1"/>
  <c r="AG227" i="44"/>
  <c r="AG228" i="44" s="1"/>
  <c r="AA120" i="77" s="1"/>
  <c r="BF227" i="45"/>
  <c r="BF228" i="45" s="1"/>
  <c r="AS121" i="77" s="1"/>
  <c r="AF227" i="45"/>
  <c r="AF228" i="45" s="1"/>
  <c r="Z121" i="77" s="1"/>
  <c r="AM227" i="57"/>
  <c r="AM228" i="57" s="1"/>
  <c r="V383" i="75"/>
  <c r="V384" i="75" s="1"/>
  <c r="AX227" i="58"/>
  <c r="AX228" i="58" s="1"/>
  <c r="W227" i="58"/>
  <c r="W228" i="58" s="1"/>
  <c r="T123" i="77" s="1"/>
  <c r="BE227" i="58"/>
  <c r="BE228" i="58" s="1"/>
  <c r="AR123" i="77" s="1"/>
  <c r="AS227" i="58"/>
  <c r="AS228" i="58" s="1"/>
  <c r="AI123" i="77" s="1"/>
  <c r="BE227" i="53"/>
  <c r="BE228" i="53" s="1"/>
  <c r="AR122" i="77" s="1"/>
  <c r="W227" i="53"/>
  <c r="W228" i="53" s="1"/>
  <c r="T122" i="77" s="1"/>
  <c r="O227" i="53"/>
  <c r="O228" i="53" s="1"/>
  <c r="N122" i="77" s="1"/>
  <c r="AW227" i="56"/>
  <c r="AW228" i="56" s="1"/>
  <c r="AL126" i="77" s="1"/>
  <c r="AN227" i="56"/>
  <c r="AN228" i="56" s="1"/>
  <c r="AF126" i="77" s="1"/>
  <c r="K227" i="56"/>
  <c r="K228" i="56" s="1"/>
  <c r="K126" i="77" s="1"/>
  <c r="AJ227" i="44"/>
  <c r="AJ228" i="44" s="1"/>
  <c r="AC120" i="77" s="1"/>
  <c r="AB227" i="44"/>
  <c r="AB228" i="44" s="1"/>
  <c r="W120" i="77" s="1"/>
  <c r="BE227" i="44"/>
  <c r="BE228" i="44" s="1"/>
  <c r="AR120" i="77" s="1"/>
  <c r="O227" i="45"/>
  <c r="O228" i="45" s="1"/>
  <c r="N121" i="77" s="1"/>
  <c r="AS227" i="45"/>
  <c r="AS228" i="45" s="1"/>
  <c r="AI121" i="77" s="1"/>
  <c r="AN227" i="45"/>
  <c r="AN228" i="45" s="1"/>
  <c r="AF121" i="77" s="1"/>
  <c r="AA383" i="75"/>
  <c r="AA384" i="75" s="1"/>
  <c r="O227" i="32"/>
  <c r="O228" i="32" s="1"/>
  <c r="N119" i="77" s="1"/>
  <c r="L227" i="32"/>
  <c r="L228" i="32" s="1"/>
  <c r="L119" i="77" s="1"/>
  <c r="AX227" i="32"/>
  <c r="AX228" i="32" s="1"/>
  <c r="AM119" i="77" s="1"/>
  <c r="R227" i="32"/>
  <c r="R228" i="32" s="1"/>
  <c r="BA227" i="57"/>
  <c r="BA228" i="57" s="1"/>
  <c r="AO124" i="77" s="1"/>
  <c r="AT227" i="57"/>
  <c r="AT228" i="57" s="1"/>
  <c r="AB227" i="57"/>
  <c r="AB228" i="57" s="1"/>
  <c r="W124" i="77" s="1"/>
  <c r="AZ227" i="57"/>
  <c r="AZ228" i="57" s="1"/>
  <c r="AT383" i="75"/>
  <c r="AT384" i="75" s="1"/>
  <c r="AJ125" i="77" s="1"/>
  <c r="AK383" i="75"/>
  <c r="AK384" i="75" s="1"/>
  <c r="AD125" i="77" s="1"/>
  <c r="AO383" i="75"/>
  <c r="AO384" i="75" s="1"/>
  <c r="AG125" i="77" s="1"/>
  <c r="BB227" i="32"/>
  <c r="BB228" i="32" s="1"/>
  <c r="AP119" i="77" s="1"/>
  <c r="BA227" i="32"/>
  <c r="BA228" i="32" s="1"/>
  <c r="J227" i="32"/>
  <c r="J228" i="32" s="1"/>
  <c r="O227" i="57"/>
  <c r="O228" i="57" s="1"/>
  <c r="N124" i="77" s="1"/>
  <c r="AA227" i="57"/>
  <c r="AA228" i="57" s="1"/>
  <c r="P383" i="75"/>
  <c r="P384" i="75" s="1"/>
  <c r="O125" i="77" s="1"/>
  <c r="AI383" i="75"/>
  <c r="AI384" i="75" s="1"/>
  <c r="K227" i="32"/>
  <c r="K228" i="32" s="1"/>
  <c r="K119" i="77" s="1"/>
  <c r="K227" i="57"/>
  <c r="K228" i="57" s="1"/>
  <c r="K124" i="77" s="1"/>
  <c r="AS383" i="75"/>
  <c r="AS384" i="75" s="1"/>
  <c r="AI125" i="77" s="1"/>
  <c r="AJ227" i="32"/>
  <c r="AJ228" i="32" s="1"/>
  <c r="AC119" i="77" s="1"/>
  <c r="BA383" i="75"/>
  <c r="BA384" i="75" s="1"/>
  <c r="AO125" i="77" s="1"/>
  <c r="AC227" i="57"/>
  <c r="AC228" i="57" s="1"/>
  <c r="X124" i="77" s="1"/>
  <c r="AF227" i="58"/>
  <c r="AF228" i="58" s="1"/>
  <c r="Z123" i="77" s="1"/>
  <c r="P227" i="53"/>
  <c r="P228" i="53" s="1"/>
  <c r="O122" i="77" s="1"/>
  <c r="T227" i="56"/>
  <c r="T228" i="56" s="1"/>
  <c r="R126" i="77" s="1"/>
  <c r="AX227" i="44"/>
  <c r="AX228" i="44" s="1"/>
  <c r="AM120" i="77" s="1"/>
  <c r="W227" i="45"/>
  <c r="W228" i="45" s="1"/>
  <c r="T121" i="77" s="1"/>
  <c r="AT227" i="58"/>
  <c r="AT228" i="58" s="1"/>
  <c r="AJ123" i="77" s="1"/>
  <c r="AO227" i="53"/>
  <c r="AO228" i="53" s="1"/>
  <c r="AG122" i="77" s="1"/>
  <c r="AJ227" i="56"/>
  <c r="AJ228" i="56" s="1"/>
  <c r="AC126" i="77" s="1"/>
  <c r="BA227" i="44"/>
  <c r="BA228" i="44" s="1"/>
  <c r="AO120" i="77" s="1"/>
  <c r="L227" i="45"/>
  <c r="L228" i="45" s="1"/>
  <c r="L121" i="77" s="1"/>
  <c r="AW227" i="32"/>
  <c r="AW228" i="32" s="1"/>
  <c r="AL119" i="77" s="1"/>
  <c r="AV383" i="75"/>
  <c r="AV384" i="75" s="1"/>
  <c r="AK125" i="77" s="1"/>
  <c r="BF227" i="57"/>
  <c r="BF228" i="57" s="1"/>
  <c r="AS124" i="77" s="1"/>
  <c r="AR227" i="57"/>
  <c r="AR228" i="57" s="1"/>
  <c r="AH124" i="77" s="1"/>
  <c r="S383" i="75"/>
  <c r="S384" i="75" s="1"/>
  <c r="Q125" i="77" s="1"/>
  <c r="O227" i="58"/>
  <c r="O228" i="58" s="1"/>
  <c r="N123" i="77" s="1"/>
  <c r="AX227" i="56"/>
  <c r="AX228" i="56" s="1"/>
  <c r="AM126" i="77" s="1"/>
  <c r="BB227" i="44"/>
  <c r="BB228" i="44" s="1"/>
  <c r="AP120" i="77" s="1"/>
  <c r="BB227" i="58"/>
  <c r="BB228" i="58" s="1"/>
  <c r="AP123" i="77" s="1"/>
  <c r="BA227" i="53"/>
  <c r="BA228" i="53" s="1"/>
  <c r="AO122" i="77" s="1"/>
  <c r="P227" i="56"/>
  <c r="P228" i="56" s="1"/>
  <c r="O126" i="77" s="1"/>
  <c r="X227" i="44"/>
  <c r="X228" i="44" s="1"/>
  <c r="U120" i="77" s="1"/>
  <c r="P227" i="45"/>
  <c r="P228" i="45" s="1"/>
  <c r="O121" i="77" s="1"/>
  <c r="K227" i="58"/>
  <c r="K228" i="58" s="1"/>
  <c r="K123" i="77" s="1"/>
  <c r="K227" i="53"/>
  <c r="K228" i="53" s="1"/>
  <c r="K122" i="77" s="1"/>
  <c r="AX227" i="53"/>
  <c r="AX228" i="53" s="1"/>
  <c r="AM122" i="77" s="1"/>
  <c r="AB227" i="56"/>
  <c r="AB228" i="56" s="1"/>
  <c r="W126" i="77" s="1"/>
  <c r="AK227" i="56"/>
  <c r="AK228" i="56" s="1"/>
  <c r="AD126" i="77" s="1"/>
  <c r="BA227" i="56"/>
  <c r="BA228" i="56" s="1"/>
  <c r="AO126" i="77" s="1"/>
  <c r="S227" i="44"/>
  <c r="S228" i="44" s="1"/>
  <c r="Q120" i="77" s="1"/>
  <c r="AK227" i="44"/>
  <c r="AK228" i="44" s="1"/>
  <c r="AD120" i="77" s="1"/>
  <c r="AN227" i="44"/>
  <c r="AN228" i="44" s="1"/>
  <c r="AF120" i="77" s="1"/>
  <c r="AK227" i="45"/>
  <c r="AK228" i="45" s="1"/>
  <c r="AD121" i="77" s="1"/>
  <c r="BA227" i="45"/>
  <c r="BA228" i="45" s="1"/>
  <c r="AO121" i="77" s="1"/>
  <c r="AJ227" i="45"/>
  <c r="AJ228" i="45" s="1"/>
  <c r="AC121" i="77" s="1"/>
  <c r="AV227" i="58"/>
  <c r="AV228" i="58" s="1"/>
  <c r="AK123" i="77" s="1"/>
  <c r="AO227" i="32"/>
  <c r="AO228" i="32" s="1"/>
  <c r="AG119" i="77" s="1"/>
  <c r="X227" i="32"/>
  <c r="X228" i="32" s="1"/>
  <c r="U119" i="77" s="1"/>
  <c r="AM227" i="32"/>
  <c r="AM228" i="32" s="1"/>
  <c r="AE119" i="77" s="1"/>
  <c r="AV227" i="32"/>
  <c r="AV228" i="32" s="1"/>
  <c r="T227" i="57"/>
  <c r="T228" i="57" s="1"/>
  <c r="R124" i="77" s="1"/>
  <c r="P227" i="57"/>
  <c r="P228" i="57" s="1"/>
  <c r="O124" i="77" s="1"/>
  <c r="L227" i="57"/>
  <c r="L228" i="57" s="1"/>
  <c r="L124" i="77" s="1"/>
  <c r="AV227" i="57"/>
  <c r="AV228" i="57" s="1"/>
  <c r="AN383" i="75"/>
  <c r="AN384" i="75" s="1"/>
  <c r="AF125" i="77" s="1"/>
  <c r="AC383" i="75"/>
  <c r="AC384" i="75" s="1"/>
  <c r="X125" i="77" s="1"/>
  <c r="L383" i="75"/>
  <c r="L384" i="75" s="1"/>
  <c r="L125" i="77" s="1"/>
  <c r="AM383" i="75"/>
  <c r="AM384" i="75" s="1"/>
  <c r="AG227" i="32"/>
  <c r="AG228" i="32" s="1"/>
  <c r="AA119" i="77" s="1"/>
  <c r="AF227" i="32"/>
  <c r="AF228" i="32" s="1"/>
  <c r="Z119" i="77" s="1"/>
  <c r="AG227" i="57"/>
  <c r="AG228" i="57" s="1"/>
  <c r="AA124" i="77" s="1"/>
  <c r="AW227" i="57"/>
  <c r="AW228" i="57" s="1"/>
  <c r="AL124" i="77" s="1"/>
  <c r="AI227" i="57"/>
  <c r="AI228" i="57" s="1"/>
  <c r="AB124" i="77" s="1"/>
  <c r="T383" i="75"/>
  <c r="T384" i="75" s="1"/>
  <c r="R125" i="77" s="1"/>
  <c r="J383" i="75"/>
  <c r="J384" i="75" s="1"/>
  <c r="J125" i="77" s="1"/>
  <c r="AE227" i="32"/>
  <c r="AE228" i="32" s="1"/>
  <c r="AS227" i="57"/>
  <c r="AS228" i="57" s="1"/>
  <c r="AI124" i="77" s="1"/>
  <c r="K383" i="75"/>
  <c r="K384" i="75" s="1"/>
  <c r="K125" i="77" s="1"/>
  <c r="AK227" i="57"/>
  <c r="AK228" i="57" s="1"/>
  <c r="AD124" i="77" s="1"/>
  <c r="T227" i="58"/>
  <c r="T228" i="58" s="1"/>
  <c r="R123" i="77" s="1"/>
  <c r="BF227" i="53"/>
  <c r="BF228" i="53" s="1"/>
  <c r="AS122" i="77" s="1"/>
  <c r="S227" i="53"/>
  <c r="S228" i="53" s="1"/>
  <c r="Q122" i="77" s="1"/>
  <c r="X227" i="56"/>
  <c r="X228" i="56" s="1"/>
  <c r="U126" i="77" s="1"/>
  <c r="AC227" i="44"/>
  <c r="AC228" i="44" s="1"/>
  <c r="X120" i="77" s="1"/>
  <c r="AG227" i="45"/>
  <c r="AG228" i="45" s="1"/>
  <c r="AA121" i="77" s="1"/>
  <c r="AR227" i="32"/>
  <c r="AR228" i="32" s="1"/>
  <c r="AJ227" i="58"/>
  <c r="AJ228" i="58" s="1"/>
  <c r="AC123" i="77" s="1"/>
  <c r="AT227" i="53"/>
  <c r="AT228" i="53" s="1"/>
  <c r="AJ122" i="77" s="1"/>
  <c r="AS227" i="53"/>
  <c r="AS228" i="53" s="1"/>
  <c r="AI122" i="77" s="1"/>
  <c r="AC227" i="56"/>
  <c r="AC228" i="56" s="1"/>
  <c r="X126" i="77" s="1"/>
  <c r="O227" i="44"/>
  <c r="O228" i="44" s="1"/>
  <c r="N120" i="77" s="1"/>
  <c r="BE227" i="45"/>
  <c r="BE228" i="45" s="1"/>
  <c r="AR121" i="77" s="1"/>
  <c r="BB227" i="45"/>
  <c r="BB228" i="45" s="1"/>
  <c r="AP121" i="77" s="1"/>
  <c r="AE383" i="75"/>
  <c r="AE384" i="75" s="1"/>
  <c r="AB227" i="32"/>
  <c r="AB228" i="32" s="1"/>
  <c r="W119" i="77" s="1"/>
  <c r="R227" i="57"/>
  <c r="R228" i="57" s="1"/>
  <c r="AO227" i="57"/>
  <c r="AO228" i="57" s="1"/>
  <c r="AG124" i="77" s="1"/>
  <c r="J227" i="57"/>
  <c r="J228" i="57" s="1"/>
  <c r="W383" i="75"/>
  <c r="W384" i="75" s="1"/>
  <c r="T125" i="77" s="1"/>
  <c r="V227" i="32"/>
  <c r="V228" i="32" s="1"/>
  <c r="X227" i="57"/>
  <c r="X228" i="57" s="1"/>
  <c r="U124" i="77" s="1"/>
  <c r="AW383" i="75"/>
  <c r="AW384" i="75" s="1"/>
  <c r="S227" i="32"/>
  <c r="S228" i="32" s="1"/>
  <c r="Q119" i="77" s="1"/>
  <c r="AO227" i="58"/>
  <c r="AO228" i="58" s="1"/>
  <c r="AG123" i="77" s="1"/>
  <c r="AF227" i="53"/>
  <c r="AF228" i="53" s="1"/>
  <c r="Z122" i="77" s="1"/>
  <c r="BE227" i="56"/>
  <c r="BE228" i="56" s="1"/>
  <c r="AR126" i="77" s="1"/>
  <c r="BF227" i="44"/>
  <c r="BF228" i="44" s="1"/>
  <c r="AS120" i="77" s="1"/>
  <c r="AW227" i="58"/>
  <c r="AW228" i="58" s="1"/>
  <c r="AL123" i="77" s="1"/>
  <c r="BF227" i="58"/>
  <c r="BF228" i="58" s="1"/>
  <c r="AS123" i="77" s="1"/>
  <c r="AN227" i="53"/>
  <c r="AN228" i="53" s="1"/>
  <c r="AF122" i="77" s="1"/>
  <c r="AG227" i="53"/>
  <c r="AG228" i="53" s="1"/>
  <c r="AA122" i="77" s="1"/>
  <c r="BF227" i="56"/>
  <c r="BF228" i="56" s="1"/>
  <c r="AS126" i="77" s="1"/>
  <c r="W227" i="56"/>
  <c r="W228" i="56" s="1"/>
  <c r="T126" i="77" s="1"/>
  <c r="AW227" i="44"/>
  <c r="AW228" i="44" s="1"/>
  <c r="AL120" i="77" s="1"/>
  <c r="AT227" i="44"/>
  <c r="AT228" i="44" s="1"/>
  <c r="AJ120" i="77" s="1"/>
  <c r="AC227" i="45"/>
  <c r="AC228" i="45" s="1"/>
  <c r="X121" i="77" s="1"/>
  <c r="S227" i="45"/>
  <c r="S228" i="45" s="1"/>
  <c r="Q121" i="77" s="1"/>
  <c r="AG227" i="58"/>
  <c r="AG228" i="58" s="1"/>
  <c r="AA123" i="77" s="1"/>
  <c r="X227" i="58"/>
  <c r="X228" i="58" s="1"/>
  <c r="U123" i="77" s="1"/>
  <c r="AB227" i="58"/>
  <c r="AB228" i="58" s="1"/>
  <c r="W123" i="77" s="1"/>
  <c r="AN227" i="58"/>
  <c r="AN228" i="58" s="1"/>
  <c r="AF123" i="77" s="1"/>
  <c r="BA227" i="58"/>
  <c r="BA228" i="58" s="1"/>
  <c r="AO123" i="77" s="1"/>
  <c r="BB227" i="53"/>
  <c r="BB228" i="53" s="1"/>
  <c r="AP122" i="77" s="1"/>
  <c r="AW227" i="53"/>
  <c r="AW228" i="53" s="1"/>
  <c r="AL122" i="77" s="1"/>
  <c r="X227" i="53"/>
  <c r="X228" i="53" s="1"/>
  <c r="U122" i="77" s="1"/>
  <c r="AJ227" i="53"/>
  <c r="AJ228" i="53" s="1"/>
  <c r="AC122" i="77" s="1"/>
  <c r="AT227" i="56"/>
  <c r="AT228" i="56" s="1"/>
  <c r="AJ126" i="77" s="1"/>
  <c r="AG227" i="56"/>
  <c r="AG228" i="56" s="1"/>
  <c r="AA126" i="77" s="1"/>
  <c r="AF227" i="44"/>
  <c r="AF228" i="44" s="1"/>
  <c r="Z120" i="77" s="1"/>
  <c r="T227" i="44"/>
  <c r="T228" i="44" s="1"/>
  <c r="R120" i="77" s="1"/>
  <c r="T227" i="45"/>
  <c r="T228" i="45" s="1"/>
  <c r="R121" i="77" s="1"/>
  <c r="AW227" i="45"/>
  <c r="AW228" i="45" s="1"/>
  <c r="AL121" i="77" s="1"/>
  <c r="K227" i="45"/>
  <c r="K228" i="45" s="1"/>
  <c r="K121" i="77" s="1"/>
  <c r="AZ227" i="32"/>
  <c r="AZ228" i="32" s="1"/>
  <c r="AN119" i="77" s="1"/>
  <c r="AE227" i="57"/>
  <c r="AE228" i="57" s="1"/>
  <c r="AZ383" i="75"/>
  <c r="AZ384" i="75" s="1"/>
  <c r="AK227" i="58"/>
  <c r="AK228" i="58" s="1"/>
  <c r="AD123" i="77" s="1"/>
  <c r="AC227" i="58"/>
  <c r="AC228" i="58" s="1"/>
  <c r="X123" i="77" s="1"/>
  <c r="L227" i="58"/>
  <c r="L228" i="58" s="1"/>
  <c r="L123" i="77" s="1"/>
  <c r="T227" i="53"/>
  <c r="T228" i="53" s="1"/>
  <c r="R122" i="77" s="1"/>
  <c r="L227" i="53"/>
  <c r="L228" i="53" s="1"/>
  <c r="L122" i="77" s="1"/>
  <c r="AB227" i="53"/>
  <c r="AB228" i="53" s="1"/>
  <c r="W122" i="77" s="1"/>
  <c r="O227" i="56"/>
  <c r="O228" i="56" s="1"/>
  <c r="N126" i="77" s="1"/>
  <c r="BB227" i="56"/>
  <c r="BB228" i="56" s="1"/>
  <c r="AP126" i="77" s="1"/>
  <c r="L227" i="56"/>
  <c r="L228" i="56" s="1"/>
  <c r="L126" i="77" s="1"/>
  <c r="W227" i="44"/>
  <c r="W228" i="44" s="1"/>
  <c r="T120" i="77" s="1"/>
  <c r="P227" i="44"/>
  <c r="P228" i="44" s="1"/>
  <c r="O120" i="77" s="1"/>
  <c r="K227" i="44"/>
  <c r="K228" i="44" s="1"/>
  <c r="K120" i="77" s="1"/>
  <c r="AT227" i="45"/>
  <c r="AT228" i="45" s="1"/>
  <c r="AJ121" i="77" s="1"/>
  <c r="X227" i="45"/>
  <c r="X228" i="45" s="1"/>
  <c r="U121" i="77" s="1"/>
  <c r="AB227" i="45"/>
  <c r="AB228" i="45" s="1"/>
  <c r="W121" i="77" s="1"/>
  <c r="N383" i="75"/>
  <c r="N384" i="75" s="1"/>
  <c r="BF227" i="32"/>
  <c r="BF228" i="32" s="1"/>
  <c r="AS119" i="77" s="1"/>
  <c r="AN227" i="32"/>
  <c r="AN228" i="32" s="1"/>
  <c r="AF119" i="77" s="1"/>
  <c r="AC227" i="32"/>
  <c r="AC228" i="32" s="1"/>
  <c r="X119" i="77" s="1"/>
  <c r="N227" i="32"/>
  <c r="N228" i="32" s="1"/>
  <c r="AA227" i="32"/>
  <c r="AA228" i="32" s="1"/>
  <c r="AJ227" i="57"/>
  <c r="AJ228" i="57" s="1"/>
  <c r="AC124" i="77" s="1"/>
  <c r="AF227" i="57"/>
  <c r="AF228" i="57" s="1"/>
  <c r="Z124" i="77" s="1"/>
  <c r="BB227" i="57"/>
  <c r="BB228" i="57" s="1"/>
  <c r="AP124" i="77" s="1"/>
  <c r="X383" i="75"/>
  <c r="X384" i="75" s="1"/>
  <c r="U125" i="77" s="1"/>
  <c r="BF383" i="75"/>
  <c r="BF384" i="75" s="1"/>
  <c r="AS125" i="77" s="1"/>
  <c r="AX383" i="75"/>
  <c r="AX384" i="75" s="1"/>
  <c r="AM125" i="77" s="1"/>
  <c r="Q379" i="75"/>
  <c r="Q378" i="75" s="1"/>
  <c r="AT227" i="32"/>
  <c r="AT228" i="32" s="1"/>
  <c r="AJ119" i="77" s="1"/>
  <c r="AI227" i="32"/>
  <c r="AI228" i="32" s="1"/>
  <c r="N227" i="57"/>
  <c r="N228" i="57" s="1"/>
  <c r="AX227" i="57"/>
  <c r="AX228" i="57" s="1"/>
  <c r="AM124" i="77" s="1"/>
  <c r="AG383" i="75"/>
  <c r="AG384" i="75" s="1"/>
  <c r="AA125" i="77" s="1"/>
  <c r="AB383" i="75"/>
  <c r="AB384" i="75" s="1"/>
  <c r="W125" i="77" s="1"/>
  <c r="AR383" i="75"/>
  <c r="AR384" i="75" s="1"/>
  <c r="AS227" i="32"/>
  <c r="AS228" i="32" s="1"/>
  <c r="AI119" i="77" s="1"/>
  <c r="O383" i="75"/>
  <c r="O384" i="75" s="1"/>
  <c r="N125" i="77" s="1"/>
  <c r="AN227" i="57"/>
  <c r="AN228" i="57" s="1"/>
  <c r="AF124" i="77" s="1"/>
  <c r="BI226" i="56"/>
  <c r="BI382" i="75"/>
  <c r="BI226" i="58"/>
  <c r="BI226" i="53"/>
  <c r="BI226" i="32"/>
  <c r="BG223" i="57"/>
  <c r="BG222" i="57" s="1"/>
  <c r="AU223" i="57"/>
  <c r="AU222" i="57" s="1"/>
  <c r="AP379" i="75"/>
  <c r="AP378" i="75" s="1"/>
  <c r="AL223" i="32"/>
  <c r="AL222" i="32" s="1"/>
  <c r="Q223" i="32"/>
  <c r="Q222" i="32" s="1"/>
  <c r="BD222" i="57"/>
  <c r="BG379" i="75"/>
  <c r="BG378" i="75" s="1"/>
  <c r="AD223" i="32"/>
  <c r="AD222" i="32" s="1"/>
  <c r="U379" i="75"/>
  <c r="U378" i="75" s="1"/>
  <c r="M223" i="32"/>
  <c r="M222" i="32" s="1"/>
  <c r="BC223" i="57"/>
  <c r="BC222" i="57" s="1"/>
  <c r="AU379" i="75"/>
  <c r="AU378" i="75" s="1"/>
  <c r="R378" i="75"/>
  <c r="AU223" i="32"/>
  <c r="AU222" i="32" s="1"/>
  <c r="AH379" i="75"/>
  <c r="AH378" i="75" s="1"/>
  <c r="AL223" i="57"/>
  <c r="AL222" i="57" s="1"/>
  <c r="M379" i="75"/>
  <c r="M378" i="75" s="1"/>
  <c r="BG223" i="32"/>
  <c r="BG222" i="32" s="1"/>
  <c r="AL379" i="75"/>
  <c r="AL378" i="75" s="1"/>
  <c r="AY379" i="75"/>
  <c r="AY378" i="75" s="1"/>
  <c r="AY223" i="57"/>
  <c r="AY222" i="57" s="1"/>
  <c r="AH223" i="32"/>
  <c r="AH222" i="32" s="1"/>
  <c r="AH223" i="57"/>
  <c r="AH222" i="57" s="1"/>
  <c r="Y379" i="75"/>
  <c r="Y378" i="75" s="1"/>
  <c r="V222" i="57"/>
  <c r="U223" i="57"/>
  <c r="U222" i="57" s="1"/>
  <c r="BI225" i="32"/>
  <c r="BJ225" i="32" s="1"/>
  <c r="AP223" i="32"/>
  <c r="AP222" i="32" s="1"/>
  <c r="AY223" i="32"/>
  <c r="AY222" i="32" s="1"/>
  <c r="M223" i="57"/>
  <c r="M222" i="57" s="1"/>
  <c r="Q223" i="57"/>
  <c r="Q222" i="57" s="1"/>
  <c r="BC223" i="32"/>
  <c r="BC222" i="32" s="1"/>
  <c r="Y223" i="32"/>
  <c r="Y222" i="32" s="1"/>
  <c r="AP223" i="57"/>
  <c r="AP222" i="57" s="1"/>
  <c r="U223" i="32"/>
  <c r="U222" i="32" s="1"/>
  <c r="AD379" i="75"/>
  <c r="AD378" i="75" s="1"/>
  <c r="AE222" i="58"/>
  <c r="AH223" i="58"/>
  <c r="AH222" i="58" s="1"/>
  <c r="Q223" i="58"/>
  <c r="Q222" i="58" s="1"/>
  <c r="N222" i="58"/>
  <c r="BG223" i="58"/>
  <c r="BG222" i="58" s="1"/>
  <c r="BD222" i="58"/>
  <c r="AL223" i="53"/>
  <c r="AL222" i="53" s="1"/>
  <c r="AI222" i="53"/>
  <c r="AA222" i="53"/>
  <c r="AD223" i="53"/>
  <c r="J222" i="53"/>
  <c r="M223" i="53"/>
  <c r="AI222" i="56"/>
  <c r="AL223" i="56"/>
  <c r="AL222" i="56" s="1"/>
  <c r="N222" i="56"/>
  <c r="Q223" i="56"/>
  <c r="Q222" i="56" s="1"/>
  <c r="R222" i="56"/>
  <c r="U223" i="56"/>
  <c r="U222" i="56" s="1"/>
  <c r="V222" i="44"/>
  <c r="Y223" i="44"/>
  <c r="Y222" i="44" s="1"/>
  <c r="AE222" i="44"/>
  <c r="AH223" i="44"/>
  <c r="AH222" i="44" s="1"/>
  <c r="AL223" i="44"/>
  <c r="AL222" i="44" s="1"/>
  <c r="AI222" i="44"/>
  <c r="AR222" i="44"/>
  <c r="AU223" i="44"/>
  <c r="BD222" i="45"/>
  <c r="BG223" i="45"/>
  <c r="BG222" i="45" s="1"/>
  <c r="AH223" i="45"/>
  <c r="AH222" i="45" s="1"/>
  <c r="AE222" i="45"/>
  <c r="V222" i="45"/>
  <c r="Y223" i="45"/>
  <c r="Y222" i="45" s="1"/>
  <c r="AI222" i="58"/>
  <c r="AL223" i="58"/>
  <c r="AL222" i="58" s="1"/>
  <c r="R222" i="58"/>
  <c r="U223" i="58"/>
  <c r="U222" i="58" s="1"/>
  <c r="AR222" i="58"/>
  <c r="AU223" i="58"/>
  <c r="J222" i="58"/>
  <c r="M223" i="58"/>
  <c r="AM222" i="53"/>
  <c r="AP223" i="53"/>
  <c r="AP222" i="53" s="1"/>
  <c r="AV222" i="53"/>
  <c r="AY223" i="53"/>
  <c r="AY222" i="53" s="1"/>
  <c r="V222" i="53"/>
  <c r="Y223" i="53"/>
  <c r="Y222" i="53" s="1"/>
  <c r="AP223" i="56"/>
  <c r="AP222" i="56" s="1"/>
  <c r="AM222" i="56"/>
  <c r="Y223" i="56"/>
  <c r="Y222" i="56" s="1"/>
  <c r="V222" i="56"/>
  <c r="BD222" i="56"/>
  <c r="BG223" i="56"/>
  <c r="BG222" i="56" s="1"/>
  <c r="AP223" i="44"/>
  <c r="AP222" i="44" s="1"/>
  <c r="AM222" i="44"/>
  <c r="BC223" i="44"/>
  <c r="BC222" i="44" s="1"/>
  <c r="AZ222" i="44"/>
  <c r="AL223" i="45"/>
  <c r="AL222" i="45" s="1"/>
  <c r="AI222" i="45"/>
  <c r="R222" i="45"/>
  <c r="U223" i="45"/>
  <c r="U222" i="45" s="1"/>
  <c r="Q223" i="45"/>
  <c r="Q222" i="45" s="1"/>
  <c r="N222" i="45"/>
  <c r="R180" i="17"/>
  <c r="S180" i="17" s="1"/>
  <c r="J178" i="17"/>
  <c r="AY223" i="58"/>
  <c r="AY222" i="58" s="1"/>
  <c r="AA222" i="58"/>
  <c r="AD223" i="58"/>
  <c r="V222" i="58"/>
  <c r="Y223" i="58"/>
  <c r="Y222" i="58" s="1"/>
  <c r="AE222" i="53"/>
  <c r="AH223" i="53"/>
  <c r="AH222" i="53" s="1"/>
  <c r="R222" i="53"/>
  <c r="U223" i="53"/>
  <c r="U222" i="53" s="1"/>
  <c r="BC223" i="53"/>
  <c r="BC222" i="53" s="1"/>
  <c r="AZ222" i="53"/>
  <c r="AE222" i="56"/>
  <c r="AH223" i="56"/>
  <c r="AH222" i="56" s="1"/>
  <c r="AR222" i="56"/>
  <c r="AU223" i="56"/>
  <c r="AA222" i="56"/>
  <c r="AD223" i="56"/>
  <c r="BG223" i="44"/>
  <c r="BG222" i="44" s="1"/>
  <c r="BD222" i="44"/>
  <c r="AV222" i="44"/>
  <c r="AY223" i="44"/>
  <c r="AY222" i="44" s="1"/>
  <c r="AA222" i="44"/>
  <c r="AD223" i="44"/>
  <c r="AV222" i="45"/>
  <c r="AY223" i="45"/>
  <c r="AY222" i="45" s="1"/>
  <c r="BC223" i="45"/>
  <c r="BC222" i="45" s="1"/>
  <c r="AZ222" i="45"/>
  <c r="AA222" i="45"/>
  <c r="AD223" i="45"/>
  <c r="AZ222" i="58"/>
  <c r="BC223" i="58"/>
  <c r="BC222" i="58" s="1"/>
  <c r="AP223" i="58"/>
  <c r="AP222" i="58" s="1"/>
  <c r="AM222" i="58"/>
  <c r="BG223" i="53"/>
  <c r="BG222" i="53" s="1"/>
  <c r="BD222" i="53"/>
  <c r="Q223" i="53"/>
  <c r="Q222" i="53" s="1"/>
  <c r="N222" i="53"/>
  <c r="AU223" i="53"/>
  <c r="AR222" i="53"/>
  <c r="AV222" i="56"/>
  <c r="AY223" i="56"/>
  <c r="AY222" i="56" s="1"/>
  <c r="BC223" i="56"/>
  <c r="BC222" i="56" s="1"/>
  <c r="AZ222" i="56"/>
  <c r="M223" i="56"/>
  <c r="J222" i="56"/>
  <c r="R222" i="44"/>
  <c r="U223" i="44"/>
  <c r="U222" i="44" s="1"/>
  <c r="Q223" i="44"/>
  <c r="Q222" i="44" s="1"/>
  <c r="N222" i="44"/>
  <c r="J222" i="44"/>
  <c r="M223" i="44"/>
  <c r="AP223" i="45"/>
  <c r="AP222" i="45" s="1"/>
  <c r="AM222" i="45"/>
  <c r="AR222" i="45"/>
  <c r="AU223" i="45"/>
  <c r="M223" i="45"/>
  <c r="J222" i="45"/>
  <c r="H229" i="24"/>
  <c r="C6" i="73"/>
  <c r="Q229" i="24"/>
  <c r="F15" i="66"/>
  <c r="AQ15" i="66"/>
  <c r="AT15" i="66" s="1"/>
  <c r="D30" i="63" l="1"/>
  <c r="BI225" i="56"/>
  <c r="BJ225" i="56" s="1"/>
  <c r="BI225" i="57"/>
  <c r="AU124" i="77" s="1"/>
  <c r="AU127" i="77" s="1"/>
  <c r="BI381" i="75"/>
  <c r="BJ381" i="75" s="1"/>
  <c r="BI225" i="58"/>
  <c r="BJ225" i="58" s="1"/>
  <c r="BI225" i="45"/>
  <c r="BJ225" i="45" s="1"/>
  <c r="T15" i="63"/>
  <c r="T12" i="63"/>
  <c r="T25" i="63"/>
  <c r="B8" i="73"/>
  <c r="T22" i="63"/>
  <c r="T24" i="63"/>
  <c r="T14" i="63"/>
  <c r="T17" i="63"/>
  <c r="T28" i="63"/>
  <c r="T23" i="63"/>
  <c r="T20" i="63"/>
  <c r="T16" i="63"/>
  <c r="T11" i="63"/>
  <c r="T21" i="63"/>
  <c r="T13" i="63"/>
  <c r="T19" i="63"/>
  <c r="T18" i="63"/>
  <c r="S33" i="63"/>
  <c r="T27" i="63"/>
  <c r="BI225" i="44"/>
  <c r="BJ225" i="44" s="1"/>
  <c r="T26" i="63"/>
  <c r="AD230" i="32"/>
  <c r="AH230" i="32"/>
  <c r="Y119" i="77"/>
  <c r="AP386" i="75"/>
  <c r="AE125" i="77"/>
  <c r="AU386" i="75"/>
  <c r="AH125" i="77"/>
  <c r="Q230" i="57"/>
  <c r="M124" i="77"/>
  <c r="Q230" i="32"/>
  <c r="M119" i="77"/>
  <c r="Q386" i="75"/>
  <c r="M125" i="77"/>
  <c r="BC386" i="75"/>
  <c r="AN125" i="77"/>
  <c r="AL230" i="32"/>
  <c r="AB119" i="77"/>
  <c r="AH230" i="57"/>
  <c r="Y124" i="77"/>
  <c r="AY230" i="57"/>
  <c r="AL125" i="77"/>
  <c r="AY386" i="75"/>
  <c r="AU230" i="32"/>
  <c r="AH119" i="77"/>
  <c r="BC230" i="57"/>
  <c r="AN124" i="77"/>
  <c r="AM123" i="77"/>
  <c r="AY230" i="58"/>
  <c r="Y386" i="75"/>
  <c r="S125" i="77"/>
  <c r="BG386" i="75"/>
  <c r="AQ125" i="77"/>
  <c r="V125" i="77"/>
  <c r="AD386" i="75"/>
  <c r="Y230" i="32"/>
  <c r="S119" i="77"/>
  <c r="U230" i="57"/>
  <c r="P124" i="77"/>
  <c r="AB125" i="77"/>
  <c r="AL386" i="75"/>
  <c r="M230" i="32"/>
  <c r="J119" i="77"/>
  <c r="AJ124" i="77"/>
  <c r="AU230" i="57"/>
  <c r="AP230" i="57"/>
  <c r="AE124" i="77"/>
  <c r="J124" i="77"/>
  <c r="M230" i="57"/>
  <c r="AH386" i="75"/>
  <c r="Y125" i="77"/>
  <c r="V124" i="77"/>
  <c r="AD230" i="57"/>
  <c r="P119" i="77"/>
  <c r="U230" i="32"/>
  <c r="AY230" i="32"/>
  <c r="AO119" i="77"/>
  <c r="BC230" i="32"/>
  <c r="AQ119" i="77"/>
  <c r="BG230" i="32"/>
  <c r="AY227" i="56"/>
  <c r="AY228" i="56" s="1"/>
  <c r="AU227" i="57"/>
  <c r="AU228" i="57" s="1"/>
  <c r="BC227" i="53"/>
  <c r="BC228" i="53" s="1"/>
  <c r="N227" i="45"/>
  <c r="N228" i="45" s="1"/>
  <c r="Y227" i="53"/>
  <c r="Y228" i="53" s="1"/>
  <c r="AL227" i="44"/>
  <c r="AL228" i="44" s="1"/>
  <c r="Q227" i="58"/>
  <c r="Q228" i="58" s="1"/>
  <c r="BC227" i="32"/>
  <c r="BC228" i="32" s="1"/>
  <c r="AY227" i="57"/>
  <c r="AY228" i="57" s="1"/>
  <c r="AL227" i="32"/>
  <c r="AL228" i="32" s="1"/>
  <c r="AP227" i="45"/>
  <c r="AP228" i="45" s="1"/>
  <c r="Q227" i="44"/>
  <c r="Q228" i="44" s="1"/>
  <c r="AV227" i="56"/>
  <c r="AV228" i="56" s="1"/>
  <c r="AY230" i="56" s="1"/>
  <c r="Q227" i="53"/>
  <c r="Q228" i="53" s="1"/>
  <c r="AP227" i="58"/>
  <c r="AP228" i="58" s="1"/>
  <c r="AY227" i="45"/>
  <c r="AY228" i="45" s="1"/>
  <c r="AY227" i="44"/>
  <c r="AY228" i="44" s="1"/>
  <c r="AH227" i="56"/>
  <c r="AH228" i="56" s="1"/>
  <c r="U227" i="53"/>
  <c r="U228" i="53" s="1"/>
  <c r="Y227" i="58"/>
  <c r="Y228" i="58" s="1"/>
  <c r="AY227" i="58"/>
  <c r="AY228" i="58" s="1"/>
  <c r="Q227" i="45"/>
  <c r="Q228" i="45" s="1"/>
  <c r="AL227" i="45"/>
  <c r="AL228" i="45" s="1"/>
  <c r="AP227" i="44"/>
  <c r="AP228" i="44" s="1"/>
  <c r="Y227" i="56"/>
  <c r="Y228" i="56" s="1"/>
  <c r="V227" i="53"/>
  <c r="V228" i="53" s="1"/>
  <c r="AM227" i="53"/>
  <c r="AM228" i="53" s="1"/>
  <c r="AR227" i="58"/>
  <c r="AR228" i="58" s="1"/>
  <c r="AI227" i="58"/>
  <c r="AI228" i="58" s="1"/>
  <c r="AE227" i="45"/>
  <c r="AE228" i="45" s="1"/>
  <c r="AH227" i="44"/>
  <c r="AH228" i="44" s="1"/>
  <c r="U227" i="56"/>
  <c r="U228" i="56" s="1"/>
  <c r="AL227" i="56"/>
  <c r="AL228" i="56" s="1"/>
  <c r="BD227" i="58"/>
  <c r="BD228" i="58" s="1"/>
  <c r="AH227" i="58"/>
  <c r="AH228" i="58" s="1"/>
  <c r="M386" i="75"/>
  <c r="U227" i="32"/>
  <c r="U228" i="32" s="1"/>
  <c r="Q227" i="57"/>
  <c r="Q228" i="57" s="1"/>
  <c r="Y383" i="75"/>
  <c r="Y384" i="75" s="1"/>
  <c r="AY383" i="75"/>
  <c r="AY384" i="75" s="1"/>
  <c r="AL227" i="57"/>
  <c r="AL228" i="57" s="1"/>
  <c r="R383" i="75"/>
  <c r="R384" i="75" s="1"/>
  <c r="U383" i="75"/>
  <c r="U384" i="75" s="1"/>
  <c r="Q227" i="32"/>
  <c r="Q228" i="32" s="1"/>
  <c r="J227" i="45"/>
  <c r="J228" i="45" s="1"/>
  <c r="J227" i="56"/>
  <c r="J228" i="56" s="1"/>
  <c r="AM227" i="58"/>
  <c r="AM228" i="58" s="1"/>
  <c r="AA227" i="44"/>
  <c r="AA228" i="44" s="1"/>
  <c r="AR227" i="56"/>
  <c r="AR228" i="56" s="1"/>
  <c r="AI227" i="45"/>
  <c r="AI228" i="45" s="1"/>
  <c r="AP227" i="53"/>
  <c r="AP228" i="53" s="1"/>
  <c r="V227" i="45"/>
  <c r="V228" i="45" s="1"/>
  <c r="V227" i="44"/>
  <c r="V228" i="44" s="1"/>
  <c r="J227" i="53"/>
  <c r="J228" i="53" s="1"/>
  <c r="BD227" i="57"/>
  <c r="BD228" i="57" s="1"/>
  <c r="AZ227" i="56"/>
  <c r="AZ228" i="56" s="1"/>
  <c r="BD227" i="53"/>
  <c r="BD228" i="53" s="1"/>
  <c r="AV227" i="44"/>
  <c r="AV228" i="44" s="1"/>
  <c r="AZ227" i="44"/>
  <c r="AZ228" i="44" s="1"/>
  <c r="AY227" i="53"/>
  <c r="AY228" i="53" s="1"/>
  <c r="AD227" i="57"/>
  <c r="AD228" i="57" s="1"/>
  <c r="AE227" i="44"/>
  <c r="AE228" i="44" s="1"/>
  <c r="BG227" i="58"/>
  <c r="BG228" i="58" s="1"/>
  <c r="AK119" i="77"/>
  <c r="U227" i="57"/>
  <c r="U228" i="57" s="1"/>
  <c r="AH383" i="75"/>
  <c r="AH384" i="75" s="1"/>
  <c r="Q383" i="75"/>
  <c r="Q384" i="75" s="1"/>
  <c r="AM227" i="45"/>
  <c r="AM228" i="45" s="1"/>
  <c r="AP230" i="45" s="1"/>
  <c r="N227" i="44"/>
  <c r="N228" i="44" s="1"/>
  <c r="N227" i="53"/>
  <c r="N228" i="53" s="1"/>
  <c r="BC227" i="45"/>
  <c r="BC228" i="45" s="1"/>
  <c r="BG227" i="44"/>
  <c r="BG228" i="44" s="1"/>
  <c r="AE227" i="53"/>
  <c r="AE228" i="53" s="1"/>
  <c r="AA227" i="58"/>
  <c r="AA228" i="58" s="1"/>
  <c r="AD230" i="58" s="1"/>
  <c r="AM227" i="44"/>
  <c r="AM228" i="44" s="1"/>
  <c r="V227" i="56"/>
  <c r="V228" i="56" s="1"/>
  <c r="S126" i="77" s="1"/>
  <c r="AL227" i="58"/>
  <c r="AL228" i="58" s="1"/>
  <c r="BD227" i="45"/>
  <c r="BD228" i="45" s="1"/>
  <c r="N227" i="56"/>
  <c r="N228" i="56" s="1"/>
  <c r="AL227" i="53"/>
  <c r="AL228" i="53" s="1"/>
  <c r="AD383" i="75"/>
  <c r="AD384" i="75" s="1"/>
  <c r="AP227" i="32"/>
  <c r="AP228" i="32" s="1"/>
  <c r="V227" i="57"/>
  <c r="V228" i="57" s="1"/>
  <c r="M383" i="75"/>
  <c r="M384" i="75" s="1"/>
  <c r="M227" i="32"/>
  <c r="M228" i="32" s="1"/>
  <c r="BG227" i="57"/>
  <c r="BG228" i="57" s="1"/>
  <c r="U227" i="44"/>
  <c r="U228" i="44" s="1"/>
  <c r="AR227" i="53"/>
  <c r="AR228" i="53" s="1"/>
  <c r="BC227" i="58"/>
  <c r="BC228" i="58" s="1"/>
  <c r="AA227" i="45"/>
  <c r="AA228" i="45" s="1"/>
  <c r="AV227" i="45"/>
  <c r="AV228" i="45" s="1"/>
  <c r="AA227" i="56"/>
  <c r="AA228" i="56" s="1"/>
  <c r="AE227" i="56"/>
  <c r="AE228" i="56" s="1"/>
  <c r="R227" i="53"/>
  <c r="R228" i="53" s="1"/>
  <c r="V227" i="58"/>
  <c r="V228" i="58" s="1"/>
  <c r="U227" i="45"/>
  <c r="U228" i="45" s="1"/>
  <c r="BG227" i="56"/>
  <c r="BG228" i="56" s="1"/>
  <c r="AM227" i="56"/>
  <c r="AM228" i="56" s="1"/>
  <c r="U227" i="58"/>
  <c r="U228" i="58" s="1"/>
  <c r="AH227" i="45"/>
  <c r="AH228" i="45" s="1"/>
  <c r="AR227" i="44"/>
  <c r="AR228" i="44" s="1"/>
  <c r="R227" i="56"/>
  <c r="R228" i="56" s="1"/>
  <c r="AI227" i="56"/>
  <c r="AI228" i="56" s="1"/>
  <c r="AA227" i="53"/>
  <c r="AA228" i="53" s="1"/>
  <c r="AE227" i="58"/>
  <c r="AE228" i="58" s="1"/>
  <c r="AK124" i="77"/>
  <c r="V119" i="77"/>
  <c r="AP227" i="57"/>
  <c r="AP228" i="57" s="1"/>
  <c r="M227" i="57"/>
  <c r="M228" i="57" s="1"/>
  <c r="AH227" i="57"/>
  <c r="AH228" i="57" s="1"/>
  <c r="AL383" i="75"/>
  <c r="AL384" i="75" s="1"/>
  <c r="AU383" i="75"/>
  <c r="AU384" i="75" s="1"/>
  <c r="AD227" i="32"/>
  <c r="AD228" i="32" s="1"/>
  <c r="AP383" i="75"/>
  <c r="AP384" i="75" s="1"/>
  <c r="AR227" i="45"/>
  <c r="AR228" i="45" s="1"/>
  <c r="J227" i="44"/>
  <c r="J228" i="44" s="1"/>
  <c r="R227" i="44"/>
  <c r="R228" i="44" s="1"/>
  <c r="BC227" i="56"/>
  <c r="BC228" i="56" s="1"/>
  <c r="BG227" i="53"/>
  <c r="BG228" i="53" s="1"/>
  <c r="AZ227" i="58"/>
  <c r="AZ228" i="58" s="1"/>
  <c r="AZ227" i="45"/>
  <c r="AZ228" i="45" s="1"/>
  <c r="BD227" i="44"/>
  <c r="BD228" i="44" s="1"/>
  <c r="AZ227" i="53"/>
  <c r="AZ228" i="53" s="1"/>
  <c r="AH227" i="53"/>
  <c r="AH228" i="53" s="1"/>
  <c r="R227" i="45"/>
  <c r="R228" i="45" s="1"/>
  <c r="BC227" i="44"/>
  <c r="BC228" i="44" s="1"/>
  <c r="BD227" i="56"/>
  <c r="BD228" i="56" s="1"/>
  <c r="AP227" i="56"/>
  <c r="AP228" i="56" s="1"/>
  <c r="AV227" i="53"/>
  <c r="AV228" i="53" s="1"/>
  <c r="J227" i="58"/>
  <c r="J228" i="58" s="1"/>
  <c r="R227" i="58"/>
  <c r="R228" i="58" s="1"/>
  <c r="Y227" i="45"/>
  <c r="Y228" i="45" s="1"/>
  <c r="BG227" i="45"/>
  <c r="BG228" i="45" s="1"/>
  <c r="AI227" i="44"/>
  <c r="AI228" i="44" s="1"/>
  <c r="Y227" i="44"/>
  <c r="Y228" i="44" s="1"/>
  <c r="Q227" i="56"/>
  <c r="Q228" i="56" s="1"/>
  <c r="AI227" i="53"/>
  <c r="AI228" i="53" s="1"/>
  <c r="N227" i="58"/>
  <c r="N228" i="58" s="1"/>
  <c r="AP230" i="32"/>
  <c r="AL230" i="57"/>
  <c r="Y227" i="32"/>
  <c r="Y228" i="32" s="1"/>
  <c r="AY227" i="32"/>
  <c r="AY228" i="32" s="1"/>
  <c r="AH227" i="32"/>
  <c r="AH228" i="32" s="1"/>
  <c r="BG227" i="32"/>
  <c r="BG228" i="32" s="1"/>
  <c r="AU227" i="32"/>
  <c r="AU228" i="32" s="1"/>
  <c r="BC227" i="57"/>
  <c r="BC228" i="57" s="1"/>
  <c r="BG383" i="75"/>
  <c r="BG384" i="75" s="1"/>
  <c r="BJ226" i="57"/>
  <c r="BJ226" i="53"/>
  <c r="BJ226" i="58"/>
  <c r="BJ382" i="75"/>
  <c r="BJ226" i="56"/>
  <c r="BJ226" i="32"/>
  <c r="AQ379" i="75"/>
  <c r="AQ378" i="75" s="1"/>
  <c r="AH13" i="66" s="1"/>
  <c r="AH17" i="66" s="1"/>
  <c r="AQ223" i="32"/>
  <c r="AQ222" i="32" s="1"/>
  <c r="BH223" i="57"/>
  <c r="BH222" i="57" s="1"/>
  <c r="BJ225" i="57"/>
  <c r="BH223" i="32"/>
  <c r="BH222" i="32" s="1"/>
  <c r="AQ223" i="57"/>
  <c r="AQ222" i="57" s="1"/>
  <c r="BH379" i="75"/>
  <c r="BH378" i="75" s="1"/>
  <c r="Z223" i="57"/>
  <c r="Z379" i="75"/>
  <c r="Z378" i="75" s="1"/>
  <c r="Z383" i="75" s="1"/>
  <c r="Z223" i="32"/>
  <c r="Z222" i="32" s="1"/>
  <c r="Z227" i="32" s="1"/>
  <c r="M222" i="45"/>
  <c r="Z223" i="45"/>
  <c r="M222" i="56"/>
  <c r="Z223" i="56"/>
  <c r="AU222" i="53"/>
  <c r="BH223" i="53"/>
  <c r="BH222" i="53" s="1"/>
  <c r="BH227" i="53" s="1"/>
  <c r="B6" i="73"/>
  <c r="R229" i="24"/>
  <c r="H233" i="24"/>
  <c r="BH223" i="45"/>
  <c r="BH222" i="45" s="1"/>
  <c r="BH227" i="45" s="1"/>
  <c r="AU222" i="45"/>
  <c r="Z223" i="44"/>
  <c r="M222" i="44"/>
  <c r="AD222" i="45"/>
  <c r="AQ223" i="45"/>
  <c r="AQ222" i="45" s="1"/>
  <c r="AQ227" i="45" s="1"/>
  <c r="AD222" i="44"/>
  <c r="AQ223" i="44"/>
  <c r="AQ222" i="44" s="1"/>
  <c r="AQ227" i="44" s="1"/>
  <c r="AD222" i="56"/>
  <c r="AQ223" i="56"/>
  <c r="AQ222" i="56" s="1"/>
  <c r="AQ227" i="56" s="1"/>
  <c r="BH223" i="56"/>
  <c r="BH222" i="56" s="1"/>
  <c r="BH227" i="56" s="1"/>
  <c r="AU222" i="56"/>
  <c r="AQ223" i="58"/>
  <c r="AQ222" i="58" s="1"/>
  <c r="AQ227" i="58" s="1"/>
  <c r="AD222" i="58"/>
  <c r="I232" i="24"/>
  <c r="I233" i="24" s="1"/>
  <c r="C7" i="73"/>
  <c r="R178" i="17"/>
  <c r="S178" i="17" s="1"/>
  <c r="C32" i="63"/>
  <c r="C33" i="63" s="1"/>
  <c r="D23" i="61"/>
  <c r="D11" i="61" s="1"/>
  <c r="M222" i="58"/>
  <c r="Z223" i="58"/>
  <c r="AU222" i="58"/>
  <c r="BH223" i="58"/>
  <c r="BH222" i="58" s="1"/>
  <c r="BH227" i="58" s="1"/>
  <c r="AU222" i="44"/>
  <c r="BH223" i="44"/>
  <c r="BH222" i="44" s="1"/>
  <c r="BH227" i="44" s="1"/>
  <c r="M222" i="53"/>
  <c r="Z223" i="53"/>
  <c r="AQ223" i="53"/>
  <c r="AQ222" i="53" s="1"/>
  <c r="AQ227" i="53" s="1"/>
  <c r="AD222" i="53"/>
  <c r="T30" i="63" l="1"/>
  <c r="BH231" i="32"/>
  <c r="AQ231" i="32"/>
  <c r="BH387" i="75"/>
  <c r="Z231" i="32"/>
  <c r="AL230" i="58"/>
  <c r="AB123" i="77"/>
  <c r="AP230" i="53"/>
  <c r="AE122" i="77"/>
  <c r="BG230" i="45"/>
  <c r="AQ121" i="77"/>
  <c r="M122" i="77"/>
  <c r="Q230" i="53"/>
  <c r="Y230" i="56"/>
  <c r="AQ231" i="57"/>
  <c r="AQ387" i="75"/>
  <c r="AV119" i="77"/>
  <c r="M230" i="44"/>
  <c r="J120" i="77"/>
  <c r="V122" i="77"/>
  <c r="AD230" i="53"/>
  <c r="M120" i="77"/>
  <c r="Q230" i="44"/>
  <c r="U230" i="58"/>
  <c r="P123" i="77"/>
  <c r="BG230" i="56"/>
  <c r="AQ126" i="77"/>
  <c r="BC230" i="53"/>
  <c r="AN122" i="77"/>
  <c r="AU230" i="45"/>
  <c r="AH121" i="77"/>
  <c r="AB126" i="77"/>
  <c r="AL230" i="56"/>
  <c r="Y230" i="58"/>
  <c r="S123" i="77"/>
  <c r="AK121" i="77"/>
  <c r="AY230" i="45"/>
  <c r="Q230" i="56"/>
  <c r="M126" i="77"/>
  <c r="AH230" i="44"/>
  <c r="Y120" i="77"/>
  <c r="AK120" i="77"/>
  <c r="AY230" i="44"/>
  <c r="M230" i="53"/>
  <c r="J122" i="77"/>
  <c r="AL230" i="45"/>
  <c r="AB121" i="77"/>
  <c r="M230" i="56"/>
  <c r="J126" i="77"/>
  <c r="U386" i="75"/>
  <c r="Z387" i="75" s="1"/>
  <c r="P125" i="77"/>
  <c r="AV125" i="77" s="1"/>
  <c r="AU230" i="53"/>
  <c r="AH122" i="77"/>
  <c r="AN120" i="77"/>
  <c r="BC230" i="44"/>
  <c r="AE123" i="77"/>
  <c r="AP230" i="58"/>
  <c r="AL230" i="44"/>
  <c r="AB120" i="77"/>
  <c r="U230" i="56"/>
  <c r="P126" i="77"/>
  <c r="AP230" i="56"/>
  <c r="AE126" i="77"/>
  <c r="P122" i="77"/>
  <c r="U230" i="53"/>
  <c r="AD230" i="45"/>
  <c r="V121" i="77"/>
  <c r="AH230" i="53"/>
  <c r="Y122" i="77"/>
  <c r="BG230" i="53"/>
  <c r="AQ122" i="77"/>
  <c r="Y230" i="44"/>
  <c r="S120" i="77"/>
  <c r="AU230" i="56"/>
  <c r="AH126" i="77"/>
  <c r="J121" i="77"/>
  <c r="M230" i="45"/>
  <c r="BG230" i="58"/>
  <c r="AQ123" i="77"/>
  <c r="S122" i="77"/>
  <c r="Y230" i="53"/>
  <c r="BC230" i="58"/>
  <c r="AN123" i="77"/>
  <c r="AD230" i="56"/>
  <c r="V126" i="77"/>
  <c r="BG230" i="57"/>
  <c r="BH231" i="57" s="1"/>
  <c r="AQ124" i="77"/>
  <c r="Y121" i="77"/>
  <c r="AH230" i="45"/>
  <c r="M123" i="77"/>
  <c r="Q230" i="58"/>
  <c r="M230" i="58"/>
  <c r="J123" i="77"/>
  <c r="AQ120" i="77"/>
  <c r="BG230" i="44"/>
  <c r="AB122" i="77"/>
  <c r="AL230" i="53"/>
  <c r="AY230" i="53"/>
  <c r="AK122" i="77"/>
  <c r="P121" i="77"/>
  <c r="U230" i="45"/>
  <c r="BC230" i="45"/>
  <c r="AN121" i="77"/>
  <c r="P120" i="77"/>
  <c r="U230" i="44"/>
  <c r="AH230" i="58"/>
  <c r="Y123" i="77"/>
  <c r="AU230" i="44"/>
  <c r="AH120" i="77"/>
  <c r="AH230" i="56"/>
  <c r="Y126" i="77"/>
  <c r="Y230" i="57"/>
  <c r="Z231" i="57" s="1"/>
  <c r="S124" i="77"/>
  <c r="AP230" i="44"/>
  <c r="AE120" i="77"/>
  <c r="AN126" i="77"/>
  <c r="BC230" i="56"/>
  <c r="Y230" i="45"/>
  <c r="S121" i="77"/>
  <c r="AD230" i="44"/>
  <c r="V120" i="77"/>
  <c r="AU230" i="58"/>
  <c r="BH231" i="58" s="1"/>
  <c r="AH123" i="77"/>
  <c r="M121" i="77"/>
  <c r="Q230" i="45"/>
  <c r="AU227" i="56"/>
  <c r="AU228" i="56" s="1"/>
  <c r="AQ227" i="32"/>
  <c r="AQ228" i="32" s="1"/>
  <c r="M227" i="53"/>
  <c r="M228" i="53" s="1"/>
  <c r="AU227" i="53"/>
  <c r="AU228" i="53" s="1"/>
  <c r="M227" i="45"/>
  <c r="M228" i="45" s="1"/>
  <c r="AE121" i="77"/>
  <c r="AI13" i="66"/>
  <c r="AI17" i="66" s="1"/>
  <c r="BH383" i="75"/>
  <c r="BH384" i="75" s="1"/>
  <c r="AQ383" i="75"/>
  <c r="AQ384" i="75" s="1"/>
  <c r="V123" i="77"/>
  <c r="M227" i="44"/>
  <c r="M228" i="44" s="1"/>
  <c r="BH227" i="32"/>
  <c r="BH228" i="32" s="1"/>
  <c r="AU227" i="58"/>
  <c r="AU228" i="58" s="1"/>
  <c r="AD227" i="44"/>
  <c r="AD228" i="44" s="1"/>
  <c r="AD227" i="53"/>
  <c r="AD228" i="53" s="1"/>
  <c r="AD227" i="58"/>
  <c r="AD228" i="58" s="1"/>
  <c r="AU227" i="45"/>
  <c r="AU228" i="45" s="1"/>
  <c r="AK126" i="77"/>
  <c r="AU227" i="44"/>
  <c r="AU228" i="44" s="1"/>
  <c r="M227" i="58"/>
  <c r="M228" i="58" s="1"/>
  <c r="AD227" i="56"/>
  <c r="AD228" i="56" s="1"/>
  <c r="AD227" i="45"/>
  <c r="AD228" i="45" s="1"/>
  <c r="D13" i="66"/>
  <c r="D17" i="66" s="1"/>
  <c r="M227" i="56"/>
  <c r="M228" i="56" s="1"/>
  <c r="AQ227" i="57"/>
  <c r="AQ228" i="57" s="1"/>
  <c r="BH227" i="57"/>
  <c r="BH228" i="57" s="1"/>
  <c r="AD13" i="66"/>
  <c r="AD17" i="66" s="1"/>
  <c r="BI379" i="75"/>
  <c r="BI378" i="75" s="1"/>
  <c r="BI383" i="75" s="1"/>
  <c r="AC13" i="66"/>
  <c r="AC17" i="66" s="1"/>
  <c r="BI223" i="57"/>
  <c r="BI222" i="57" s="1"/>
  <c r="BI227" i="57" s="1"/>
  <c r="Z222" i="57"/>
  <c r="BI223" i="32"/>
  <c r="BI222" i="32" s="1"/>
  <c r="BI227" i="32" s="1"/>
  <c r="E13" i="66"/>
  <c r="E17" i="66" s="1"/>
  <c r="AQ228" i="53"/>
  <c r="S13" i="66"/>
  <c r="S17" i="66" s="1"/>
  <c r="AQ228" i="56"/>
  <c r="AM13" i="66"/>
  <c r="AQ228" i="44"/>
  <c r="I13" i="66"/>
  <c r="I17" i="66" s="1"/>
  <c r="AQ228" i="45"/>
  <c r="N13" i="66"/>
  <c r="N17" i="66" s="1"/>
  <c r="BI223" i="53"/>
  <c r="Z222" i="53"/>
  <c r="Z227" i="53" s="1"/>
  <c r="J13" i="66"/>
  <c r="J17" i="66" s="1"/>
  <c r="BH228" i="44"/>
  <c r="Z228" i="32"/>
  <c r="C13" i="66"/>
  <c r="C17" i="66" s="1"/>
  <c r="Z384" i="75"/>
  <c r="AG13" i="66"/>
  <c r="Y13" i="66"/>
  <c r="Y17" i="66" s="1"/>
  <c r="BH228" i="58"/>
  <c r="BI223" i="58"/>
  <c r="Z222" i="58"/>
  <c r="Z227" i="58" s="1"/>
  <c r="D22" i="61"/>
  <c r="AQ228" i="58"/>
  <c r="X13" i="66"/>
  <c r="X17" i="66" s="1"/>
  <c r="AN13" i="66"/>
  <c r="BH228" i="56"/>
  <c r="H13" i="66"/>
  <c r="H17" i="66" s="1"/>
  <c r="Z222" i="44"/>
  <c r="BI223" i="44"/>
  <c r="O13" i="66"/>
  <c r="O17" i="66" s="1"/>
  <c r="BH228" i="45"/>
  <c r="BH228" i="53"/>
  <c r="T13" i="66"/>
  <c r="T17" i="66" s="1"/>
  <c r="BI223" i="56"/>
  <c r="Z222" i="56"/>
  <c r="Z227" i="56" s="1"/>
  <c r="BI223" i="45"/>
  <c r="Z222" i="45"/>
  <c r="Z227" i="45" s="1"/>
  <c r="AV124" i="77" l="1"/>
  <c r="BI388" i="75"/>
  <c r="BI232" i="32"/>
  <c r="BH231" i="44"/>
  <c r="AQ231" i="44"/>
  <c r="AQ231" i="45"/>
  <c r="BH231" i="56"/>
  <c r="AQ231" i="58"/>
  <c r="BH231" i="45"/>
  <c r="AQ231" i="56"/>
  <c r="BJ223" i="57"/>
  <c r="Z231" i="56"/>
  <c r="Z231" i="45"/>
  <c r="Z231" i="44"/>
  <c r="AV120" i="77"/>
  <c r="BI232" i="57"/>
  <c r="C165" i="67"/>
  <c r="C167" i="67"/>
  <c r="C166" i="67"/>
  <c r="AV121" i="77"/>
  <c r="AV126" i="77"/>
  <c r="AV123" i="77"/>
  <c r="AV122" i="77"/>
  <c r="Z231" i="58"/>
  <c r="BI232" i="58" s="1"/>
  <c r="AQ231" i="53"/>
  <c r="BH231" i="53"/>
  <c r="Z231" i="53"/>
  <c r="AB13" i="66"/>
  <c r="AE13" i="66" s="1"/>
  <c r="Z227" i="57"/>
  <c r="Z228" i="57" s="1"/>
  <c r="Z227" i="44"/>
  <c r="Z228" i="44" s="1"/>
  <c r="BJ379" i="75"/>
  <c r="BJ223" i="32"/>
  <c r="D21" i="61"/>
  <c r="BJ223" i="45"/>
  <c r="BI222" i="45"/>
  <c r="BI227" i="45" s="1"/>
  <c r="BI222" i="56"/>
  <c r="BI227" i="56" s="1"/>
  <c r="BJ223" i="56"/>
  <c r="BJ222" i="57"/>
  <c r="Z228" i="45"/>
  <c r="M13" i="66"/>
  <c r="Z228" i="56"/>
  <c r="AL13" i="66"/>
  <c r="BJ223" i="44"/>
  <c r="BI222" i="44"/>
  <c r="BI227" i="44" s="1"/>
  <c r="K13" i="66"/>
  <c r="AN17" i="66"/>
  <c r="AS13" i="66"/>
  <c r="AS17" i="66" s="1"/>
  <c r="BJ223" i="58"/>
  <c r="BI222" i="58"/>
  <c r="BI227" i="58" s="1"/>
  <c r="BJ223" i="53"/>
  <c r="BI222" i="53"/>
  <c r="BI227" i="53" s="1"/>
  <c r="BJ222" i="32"/>
  <c r="Z228" i="58"/>
  <c r="W13" i="66"/>
  <c r="AJ13" i="66"/>
  <c r="AG17" i="66"/>
  <c r="F13" i="66"/>
  <c r="F17" i="66" s="1"/>
  <c r="G16" i="66" s="1"/>
  <c r="Z228" i="53"/>
  <c r="R13" i="66"/>
  <c r="AM17" i="66"/>
  <c r="AR13" i="66"/>
  <c r="AR17" i="66" s="1"/>
  <c r="BJ378" i="75"/>
  <c r="AB17" i="66" l="1"/>
  <c r="BI232" i="44"/>
  <c r="BI232" i="45"/>
  <c r="BI232" i="56"/>
  <c r="AV127" i="77"/>
  <c r="BI232" i="53"/>
  <c r="AE17" i="66"/>
  <c r="AF13" i="66" s="1"/>
  <c r="R17" i="66"/>
  <c r="U13" i="66"/>
  <c r="AJ17" i="66"/>
  <c r="AK13" i="66" s="1"/>
  <c r="BI228" i="32"/>
  <c r="BJ228" i="32" s="1"/>
  <c r="BJ227" i="32"/>
  <c r="BI228" i="57"/>
  <c r="BJ228" i="57" s="1"/>
  <c r="BJ227" i="57"/>
  <c r="BJ222" i="56"/>
  <c r="BJ383" i="75"/>
  <c r="BI384" i="75"/>
  <c r="BJ384" i="75" s="1"/>
  <c r="D14" i="67"/>
  <c r="G13" i="66"/>
  <c r="W17" i="66"/>
  <c r="Z13" i="66"/>
  <c r="BJ222" i="53"/>
  <c r="BJ222" i="58"/>
  <c r="E14" i="67"/>
  <c r="K17" i="66"/>
  <c r="L13" i="66" s="1"/>
  <c r="BJ222" i="44"/>
  <c r="AL17" i="66"/>
  <c r="AO13" i="66"/>
  <c r="AQ13" i="66"/>
  <c r="AQ17" i="66" s="1"/>
  <c r="M17" i="66"/>
  <c r="P13" i="66"/>
  <c r="BJ222" i="45"/>
  <c r="E13" i="67" l="1"/>
  <c r="E6" i="67" s="1"/>
  <c r="D13" i="67"/>
  <c r="D6" i="67" s="1"/>
  <c r="BJ227" i="45"/>
  <c r="BI228" i="45"/>
  <c r="BJ228" i="45" s="1"/>
  <c r="AO17" i="66"/>
  <c r="AP13" i="66" s="1"/>
  <c r="P17" i="66"/>
  <c r="Q13" i="66" s="1"/>
  <c r="AT13" i="66"/>
  <c r="AT17" i="66" s="1"/>
  <c r="C14" i="67"/>
  <c r="L15" i="66"/>
  <c r="L14" i="66"/>
  <c r="L12" i="66"/>
  <c r="D9" i="73"/>
  <c r="L11" i="66"/>
  <c r="BJ227" i="53"/>
  <c r="BI228" i="53"/>
  <c r="BJ228" i="53" s="1"/>
  <c r="BI228" i="44"/>
  <c r="BJ228" i="44" s="1"/>
  <c r="BJ227" i="44"/>
  <c r="BJ227" i="58"/>
  <c r="BI228" i="58"/>
  <c r="BJ228" i="58" s="1"/>
  <c r="Z17" i="66"/>
  <c r="AA13" i="66" s="1"/>
  <c r="C9" i="73"/>
  <c r="G12" i="66"/>
  <c r="G11" i="66"/>
  <c r="G14" i="66"/>
  <c r="G15" i="66"/>
  <c r="BI228" i="56"/>
  <c r="BJ228" i="56" s="1"/>
  <c r="BJ227" i="56"/>
  <c r="AK15" i="66"/>
  <c r="I9" i="73"/>
  <c r="AK14" i="66"/>
  <c r="AK12" i="66"/>
  <c r="AK11" i="66"/>
  <c r="G27" i="66"/>
  <c r="U17" i="66"/>
  <c r="V13" i="66" s="1"/>
  <c r="AF14" i="66"/>
  <c r="AF15" i="66"/>
  <c r="H9" i="73"/>
  <c r="AF12" i="66"/>
  <c r="AF11" i="66"/>
  <c r="AF17" i="66" s="1"/>
  <c r="G17" i="66" l="1"/>
  <c r="AU11" i="66"/>
  <c r="AU16" i="66"/>
  <c r="C13" i="67"/>
  <c r="C6" i="67" s="1"/>
  <c r="AK17" i="66"/>
  <c r="L17" i="66"/>
  <c r="V14" i="66"/>
  <c r="V12" i="66"/>
  <c r="V15" i="66"/>
  <c r="F9" i="73"/>
  <c r="V11" i="66"/>
  <c r="V17" i="66" s="1"/>
  <c r="AU13" i="66"/>
  <c r="AP12" i="66"/>
  <c r="AP11" i="66"/>
  <c r="AP17" i="66" s="1"/>
  <c r="J9" i="73"/>
  <c r="AP15" i="66"/>
  <c r="AP14" i="66"/>
  <c r="AA15" i="66"/>
  <c r="AA14" i="66"/>
  <c r="G9" i="73"/>
  <c r="AA12" i="66"/>
  <c r="AA11" i="66"/>
  <c r="AA17" i="66" s="1"/>
  <c r="Q11" i="66"/>
  <c r="E9" i="73"/>
  <c r="Q14" i="66"/>
  <c r="Q12" i="66"/>
  <c r="Q15" i="66"/>
  <c r="Q17" i="66" l="1"/>
  <c r="B9" i="73"/>
  <c r="AU12" i="66"/>
  <c r="AU17" i="66"/>
  <c r="AU14" i="66"/>
  <c r="AU15" i="66"/>
</calcChain>
</file>

<file path=xl/comments1.xml><?xml version="1.0" encoding="utf-8"?>
<comments xmlns="http://schemas.openxmlformats.org/spreadsheetml/2006/main">
  <authors>
    <author xml:space="preserve"> </author>
    <author>Gladys</author>
  </authors>
  <commentList>
    <comment ref="D22" authorId="0">
      <text>
        <r>
          <rPr>
            <b/>
            <sz val="8"/>
            <color indexed="81"/>
            <rFont val="Tahoma"/>
            <family val="2"/>
          </rPr>
          <t xml:space="preserve"> :</t>
        </r>
        <r>
          <rPr>
            <sz val="8"/>
            <color indexed="81"/>
            <rFont val="Tahoma"/>
            <family val="2"/>
          </rPr>
          <t xml:space="preserve">
automático, jala de otros fomatos</t>
        </r>
      </text>
    </comment>
    <comment ref="B30" authorId="1">
      <text>
        <r>
          <rPr>
            <sz val="9"/>
            <color indexed="81"/>
            <rFont val="Tahoma"/>
            <family val="2"/>
          </rPr>
          <t xml:space="preserve">ESTA FUENTE NO SE DEBE MOVER, PARA EFECTOS DEL FLUJO DE CAJA
</t>
        </r>
      </text>
    </comment>
  </commentList>
</comments>
</file>

<file path=xl/comments2.xml><?xml version="1.0" encoding="utf-8"?>
<comments xmlns="http://schemas.openxmlformats.org/spreadsheetml/2006/main">
  <authors>
    <author xml:space="preserve"> </author>
    <author>Gladys</author>
    <author>Gladys Takeda</author>
  </authors>
  <commentList>
    <comment ref="C60"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1"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2"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3"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4"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5"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6"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7"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8"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69"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70"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71"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72"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73" authorId="0">
      <text>
        <r>
          <rPr>
            <b/>
            <sz val="8"/>
            <color indexed="81"/>
            <rFont val="Tahoma"/>
            <family val="2"/>
          </rPr>
          <t xml:space="preserve"> :
</t>
        </r>
        <r>
          <rPr>
            <b/>
            <sz val="10"/>
            <color indexed="81"/>
            <rFont val="Tahoma"/>
            <family val="2"/>
          </rPr>
          <t xml:space="preserve">Sólo considerar como unidad de medida:
Remuneración
Honorarios
</t>
        </r>
      </text>
    </comment>
    <comment ref="C74" authorId="0">
      <text>
        <r>
          <rPr>
            <b/>
            <sz val="8"/>
            <color indexed="81"/>
            <rFont val="Tahoma"/>
            <family val="2"/>
          </rPr>
          <t xml:space="preserve"> :
</t>
        </r>
        <r>
          <rPr>
            <b/>
            <sz val="10"/>
            <color indexed="81"/>
            <rFont val="Tahoma"/>
            <family val="2"/>
          </rPr>
          <t xml:space="preserve">Sólo considerar como unidad de medida:
Remuneración
Honorarios
</t>
        </r>
      </text>
    </comment>
    <comment ref="D89" authorId="1">
      <text>
        <r>
          <rPr>
            <b/>
            <sz val="9"/>
            <color indexed="81"/>
            <rFont val="Tahoma"/>
            <family val="2"/>
          </rPr>
          <t>Gladys:</t>
        </r>
        <r>
          <rPr>
            <sz val="9"/>
            <color indexed="81"/>
            <rFont val="Tahoma"/>
            <family val="2"/>
          </rPr>
          <t xml:space="preserve">
Número de meses que dura el proyecto</t>
        </r>
      </text>
    </comment>
    <comment ref="B93" authorId="0">
      <text>
        <r>
          <rPr>
            <b/>
            <sz val="8"/>
            <color indexed="81"/>
            <rFont val="Tahoma"/>
            <family val="2"/>
          </rPr>
          <t xml:space="preserve"> :</t>
        </r>
        <r>
          <rPr>
            <sz val="8"/>
            <color indexed="81"/>
            <rFont val="Tahoma"/>
            <family val="2"/>
          </rPr>
          <t xml:space="preserve">
PARA GASTOS(DE ACUERDO A LA LISTA DE GASTOS PERMITIDOS) QUE PODRIAN SER  ADICIONADOS .
</t>
        </r>
      </text>
    </comment>
    <comment ref="B94" authorId="0">
      <text>
        <r>
          <rPr>
            <b/>
            <sz val="8"/>
            <color indexed="81"/>
            <rFont val="Tahoma"/>
            <family val="2"/>
          </rPr>
          <t xml:space="preserve"> :</t>
        </r>
        <r>
          <rPr>
            <sz val="8"/>
            <color indexed="81"/>
            <rFont val="Tahoma"/>
            <family val="2"/>
          </rPr>
          <t xml:space="preserve">
PARA GASTOS(DE ACUERDO A LA LISTA DE GASTOS PERMITIDOS) QUE PODRIAN SER  ADICIONADOS .
</t>
        </r>
      </text>
    </comment>
    <comment ref="D101" authorId="2">
      <text>
        <r>
          <rPr>
            <sz val="8"/>
            <color indexed="81"/>
            <rFont val="Tahoma"/>
            <family val="2"/>
          </rPr>
          <t xml:space="preserve">colocar el n° de meses que dure el proyecto
</t>
        </r>
      </text>
    </comment>
    <comment ref="D102" authorId="2">
      <text>
        <r>
          <rPr>
            <sz val="8"/>
            <color indexed="81"/>
            <rFont val="Tahoma"/>
            <family val="2"/>
          </rPr>
          <t xml:space="preserve">colocar el n° de meses que dure el proyecto
</t>
        </r>
      </text>
    </comment>
  </commentList>
</comments>
</file>

<file path=xl/comments3.xml><?xml version="1.0" encoding="utf-8"?>
<comments xmlns="http://schemas.openxmlformats.org/spreadsheetml/2006/main">
  <authors>
    <author xml:space="preserve"> </author>
    <author>Gladys Takeda</author>
  </authors>
  <commentList>
    <comment ref="D10" authorId="0">
      <text>
        <r>
          <rPr>
            <b/>
            <sz val="8"/>
            <color indexed="81"/>
            <rFont val="Tahoma"/>
            <family val="2"/>
          </rPr>
          <t xml:space="preserve"> :</t>
        </r>
        <r>
          <rPr>
            <sz val="8"/>
            <color indexed="81"/>
            <rFont val="Tahoma"/>
            <family val="2"/>
          </rPr>
          <t xml:space="preserve">
AUTOMATICO</t>
        </r>
      </text>
    </comment>
    <comment ref="D11" authorId="0">
      <text>
        <r>
          <rPr>
            <b/>
            <sz val="8"/>
            <color indexed="81"/>
            <rFont val="Tahoma"/>
            <family val="2"/>
          </rPr>
          <t xml:space="preserve"> :</t>
        </r>
        <r>
          <rPr>
            <sz val="8"/>
            <color indexed="81"/>
            <rFont val="Tahoma"/>
            <family val="2"/>
          </rPr>
          <t xml:space="preserve">
AUTOMATICO</t>
        </r>
      </text>
    </comment>
    <comment ref="D12" authorId="0">
      <text>
        <r>
          <rPr>
            <b/>
            <sz val="8"/>
            <color indexed="81"/>
            <rFont val="Tahoma"/>
            <family val="2"/>
          </rPr>
          <t xml:space="preserve"> :</t>
        </r>
        <r>
          <rPr>
            <sz val="8"/>
            <color indexed="81"/>
            <rFont val="Tahoma"/>
            <family val="2"/>
          </rPr>
          <t xml:space="preserve">
AUTOMATICO</t>
        </r>
      </text>
    </comment>
    <comment ref="D15" authorId="0">
      <text>
        <r>
          <rPr>
            <b/>
            <sz val="8"/>
            <color indexed="81"/>
            <rFont val="Tahoma"/>
            <family val="2"/>
          </rPr>
          <t xml:space="preserve"> :</t>
        </r>
        <r>
          <rPr>
            <sz val="8"/>
            <color indexed="81"/>
            <rFont val="Tahoma"/>
            <family val="2"/>
          </rPr>
          <t xml:space="preserve">
AUTOMATICO</t>
        </r>
      </text>
    </comment>
    <comment ref="D18" authorId="0">
      <text>
        <r>
          <rPr>
            <b/>
            <sz val="8"/>
            <color indexed="81"/>
            <rFont val="Tahoma"/>
            <family val="2"/>
          </rPr>
          <t xml:space="preserve"> :</t>
        </r>
        <r>
          <rPr>
            <sz val="8"/>
            <color indexed="81"/>
            <rFont val="Tahoma"/>
            <family val="2"/>
          </rPr>
          <t xml:space="preserve">
AUTOMATICO</t>
        </r>
      </text>
    </comment>
    <comment ref="D21" authorId="0">
      <text>
        <r>
          <rPr>
            <b/>
            <sz val="8"/>
            <color indexed="81"/>
            <rFont val="Tahoma"/>
            <family val="2"/>
          </rPr>
          <t xml:space="preserve"> :</t>
        </r>
        <r>
          <rPr>
            <sz val="8"/>
            <color indexed="81"/>
            <rFont val="Tahoma"/>
            <family val="2"/>
          </rPr>
          <t xml:space="preserve">
AUTOMATICO</t>
        </r>
      </text>
    </comment>
    <comment ref="D24" authorId="0">
      <text>
        <r>
          <rPr>
            <b/>
            <sz val="8"/>
            <color indexed="81"/>
            <rFont val="Tahoma"/>
            <family val="2"/>
          </rPr>
          <t xml:space="preserve"> :</t>
        </r>
        <r>
          <rPr>
            <sz val="8"/>
            <color indexed="81"/>
            <rFont val="Tahoma"/>
            <family val="2"/>
          </rPr>
          <t xml:space="preserve">
AUTOMATICO</t>
        </r>
      </text>
    </comment>
    <comment ref="B29" authorId="0">
      <text>
        <r>
          <rPr>
            <b/>
            <sz val="8"/>
            <color indexed="81"/>
            <rFont val="Tahoma"/>
            <family val="2"/>
          </rPr>
          <t xml:space="preserve"> :</t>
        </r>
        <r>
          <rPr>
            <sz val="8"/>
            <color indexed="81"/>
            <rFont val="Tahoma"/>
            <family val="2"/>
          </rPr>
          <t xml:space="preserve">
SUBACTIVIDAD, AUTOMÁTICO
JALA DEL CRONOGRAMA DE ACTIVIDADES</t>
        </r>
      </text>
    </comment>
    <comment ref="D29" authorId="0">
      <text>
        <r>
          <rPr>
            <b/>
            <sz val="8"/>
            <color indexed="81"/>
            <rFont val="Tahoma"/>
            <family val="2"/>
          </rPr>
          <t xml:space="preserve"> :</t>
        </r>
        <r>
          <rPr>
            <b/>
            <sz val="10"/>
            <color indexed="81"/>
            <rFont val="Tahoma"/>
            <family val="2"/>
          </rPr>
          <t>automático de CRONOGRAMA DE ACTIVIDADES</t>
        </r>
      </text>
    </comment>
    <comment ref="G29" authorId="0">
      <text>
        <r>
          <rPr>
            <b/>
            <sz val="8"/>
            <color indexed="81"/>
            <rFont val="Tahoma"/>
            <family val="2"/>
          </rPr>
          <t xml:space="preserve"> :</t>
        </r>
        <r>
          <rPr>
            <sz val="8"/>
            <color indexed="81"/>
            <rFont val="Tahoma"/>
            <family val="2"/>
          </rPr>
          <t xml:space="preserve">
SUMATORIA DE LAS CATEGORÍAS DE GASTOS UTILIZADAS</t>
        </r>
      </text>
    </comment>
    <comment ref="H29" authorId="0">
      <text>
        <r>
          <rPr>
            <b/>
            <sz val="8"/>
            <color indexed="81"/>
            <rFont val="Tahoma"/>
            <family val="2"/>
          </rPr>
          <t xml:space="preserve"> :</t>
        </r>
        <r>
          <rPr>
            <sz val="8"/>
            <color indexed="81"/>
            <rFont val="Tahoma"/>
            <family val="2"/>
          </rPr>
          <t xml:space="preserve">
AUTOMATICO DE C. DE ACTIVIDADES</t>
        </r>
      </text>
    </comment>
    <comment ref="I29" authorId="0">
      <text>
        <r>
          <rPr>
            <b/>
            <sz val="8"/>
            <color indexed="81"/>
            <rFont val="Tahoma"/>
            <family val="2"/>
          </rPr>
          <t xml:space="preserve"> :</t>
        </r>
        <r>
          <rPr>
            <sz val="8"/>
            <color indexed="81"/>
            <rFont val="Tahoma"/>
            <family val="2"/>
          </rPr>
          <t xml:space="preserve">
SUMATORIA</t>
        </r>
      </text>
    </comment>
    <comment ref="J29" authorId="0">
      <text>
        <r>
          <rPr>
            <b/>
            <sz val="8"/>
            <color indexed="81"/>
            <rFont val="Tahoma"/>
            <family val="2"/>
          </rPr>
          <t xml:space="preserve"> :</t>
        </r>
        <r>
          <rPr>
            <sz val="8"/>
            <color indexed="81"/>
            <rFont val="Tahoma"/>
            <family val="2"/>
          </rPr>
          <t xml:space="preserve">
SUMATORIA</t>
        </r>
      </text>
    </comment>
    <comment ref="K29" authorId="0">
      <text>
        <r>
          <rPr>
            <b/>
            <sz val="8"/>
            <color indexed="81"/>
            <rFont val="Tahoma"/>
            <family val="2"/>
          </rPr>
          <t xml:space="preserve"> :</t>
        </r>
        <r>
          <rPr>
            <sz val="8"/>
            <color indexed="81"/>
            <rFont val="Tahoma"/>
            <family val="2"/>
          </rPr>
          <t xml:space="preserve">
SUMATORIA</t>
        </r>
      </text>
    </comment>
    <comment ref="L29" authorId="0">
      <text>
        <r>
          <rPr>
            <b/>
            <sz val="8"/>
            <color indexed="81"/>
            <rFont val="Tahoma"/>
            <family val="2"/>
          </rPr>
          <t xml:space="preserve"> :</t>
        </r>
        <r>
          <rPr>
            <sz val="8"/>
            <color indexed="81"/>
            <rFont val="Tahoma"/>
            <family val="2"/>
          </rPr>
          <t xml:space="preserve">
SUMATORIA</t>
        </r>
      </text>
    </comment>
    <comment ref="M29" authorId="0">
      <text>
        <r>
          <rPr>
            <b/>
            <sz val="8"/>
            <color indexed="81"/>
            <rFont val="Tahoma"/>
            <family val="2"/>
          </rPr>
          <t xml:space="preserve"> :</t>
        </r>
        <r>
          <rPr>
            <sz val="8"/>
            <color indexed="81"/>
            <rFont val="Tahoma"/>
            <family val="2"/>
          </rPr>
          <t xml:space="preserve">
SUMATORIA</t>
        </r>
      </text>
    </comment>
    <comment ref="N29" authorId="0">
      <text>
        <r>
          <rPr>
            <b/>
            <sz val="8"/>
            <color indexed="81"/>
            <rFont val="Tahoma"/>
            <family val="2"/>
          </rPr>
          <t xml:space="preserve"> :</t>
        </r>
        <r>
          <rPr>
            <sz val="8"/>
            <color indexed="81"/>
            <rFont val="Tahoma"/>
            <family val="2"/>
          </rPr>
          <t xml:space="preserve">
SUMATORIA</t>
        </r>
      </text>
    </comment>
    <comment ref="O29" authorId="0">
      <text>
        <r>
          <rPr>
            <b/>
            <sz val="8"/>
            <color indexed="81"/>
            <rFont val="Tahoma"/>
            <family val="2"/>
          </rPr>
          <t xml:space="preserve"> :</t>
        </r>
        <r>
          <rPr>
            <sz val="8"/>
            <color indexed="81"/>
            <rFont val="Tahoma"/>
            <family val="2"/>
          </rPr>
          <t xml:space="preserve">
SUMATORIA</t>
        </r>
      </text>
    </comment>
    <comment ref="P29" authorId="0">
      <text>
        <r>
          <rPr>
            <b/>
            <sz val="8"/>
            <color indexed="81"/>
            <rFont val="Tahoma"/>
            <family val="2"/>
          </rPr>
          <t xml:space="preserve"> :</t>
        </r>
        <r>
          <rPr>
            <sz val="8"/>
            <color indexed="81"/>
            <rFont val="Tahoma"/>
            <family val="2"/>
          </rPr>
          <t xml:space="preserve">
SUMATORIA</t>
        </r>
      </text>
    </comment>
    <comment ref="Q29" authorId="0">
      <text>
        <r>
          <rPr>
            <b/>
            <sz val="8"/>
            <color indexed="81"/>
            <rFont val="Tahoma"/>
            <family val="2"/>
          </rPr>
          <t xml:space="preserve"> :</t>
        </r>
        <r>
          <rPr>
            <sz val="8"/>
            <color indexed="81"/>
            <rFont val="Tahoma"/>
            <family val="2"/>
          </rPr>
          <t xml:space="preserve">
SUMATORIA</t>
        </r>
      </text>
    </comment>
    <comment ref="B30" authorId="0">
      <text>
        <r>
          <rPr>
            <b/>
            <sz val="8"/>
            <color indexed="81"/>
            <rFont val="Tahoma"/>
            <family val="2"/>
          </rPr>
          <t xml:space="preserve"> :</t>
        </r>
        <r>
          <rPr>
            <sz val="8"/>
            <color indexed="81"/>
            <rFont val="Tahoma"/>
            <family val="2"/>
          </rPr>
          <t xml:space="preserve">
DESPLEGAR EN LA CELDA Y SELECCIONAR LA CATEGORÍA DE GASTO CORRESPONDIENTE</t>
        </r>
      </text>
    </comment>
    <comment ref="G30" authorId="0">
      <text>
        <r>
          <rPr>
            <b/>
            <sz val="8"/>
            <color indexed="81"/>
            <rFont val="Tahoma"/>
            <family val="2"/>
          </rPr>
          <t xml:space="preserve"> :</t>
        </r>
        <r>
          <rPr>
            <sz val="8"/>
            <color indexed="81"/>
            <rFont val="Tahoma"/>
            <family val="2"/>
          </rPr>
          <t xml:space="preserve">
SUMATORIA, DE GASTOS ESPECÍFICOS</t>
        </r>
      </text>
    </comment>
    <comment ref="G31" authorId="1">
      <text>
        <r>
          <rPr>
            <sz val="8"/>
            <color indexed="81"/>
            <rFont val="Tahoma"/>
            <family val="2"/>
          </rPr>
          <t xml:space="preserve">Cantidad por precio unitario 
</t>
        </r>
      </text>
    </comment>
    <comment ref="I31" authorId="1">
      <text>
        <r>
          <rPr>
            <sz val="8"/>
            <color indexed="81"/>
            <rFont val="Tahoma"/>
            <family val="2"/>
          </rPr>
          <t xml:space="preserve">Costo Parcial X Meta física
</t>
        </r>
      </text>
    </comment>
    <comment ref="J31" authorId="0">
      <text>
        <r>
          <rPr>
            <b/>
            <sz val="8"/>
            <color indexed="81"/>
            <rFont val="Tahoma"/>
            <family val="2"/>
          </rPr>
          <t xml:space="preserve"> :</t>
        </r>
        <r>
          <rPr>
            <sz val="8"/>
            <color indexed="81"/>
            <rFont val="Tahoma"/>
            <family val="2"/>
          </rPr>
          <t xml:space="preserve">
SE DEBE LLENAR DE ACUERDO A QUIEN FINANCIE CADA GASTO</t>
        </r>
      </text>
    </comment>
    <comment ref="J32" authorId="0">
      <text>
        <r>
          <rPr>
            <b/>
            <sz val="8"/>
            <color indexed="81"/>
            <rFont val="Tahoma"/>
            <family val="2"/>
          </rPr>
          <t xml:space="preserve"> :</t>
        </r>
        <r>
          <rPr>
            <sz val="8"/>
            <color indexed="81"/>
            <rFont val="Tahoma"/>
            <family val="2"/>
          </rPr>
          <t xml:space="preserve">
SE DEBE LLENAR DE ACUERDO A QUIEN FINANCIE CADA GASTO</t>
        </r>
      </text>
    </comment>
    <comment ref="J33" authorId="0">
      <text>
        <r>
          <rPr>
            <b/>
            <sz val="8"/>
            <color indexed="81"/>
            <rFont val="Tahoma"/>
            <family val="2"/>
          </rPr>
          <t xml:space="preserve"> :</t>
        </r>
        <r>
          <rPr>
            <sz val="8"/>
            <color indexed="81"/>
            <rFont val="Tahoma"/>
            <family val="2"/>
          </rPr>
          <t xml:space="preserve">
SE DEBE LLENAR DE ACUERDO A QUIEN FINANCIE CADA GASTO</t>
        </r>
      </text>
    </comment>
    <comment ref="J34" authorId="0">
      <text>
        <r>
          <rPr>
            <b/>
            <sz val="8"/>
            <color indexed="81"/>
            <rFont val="Tahoma"/>
            <family val="2"/>
          </rPr>
          <t xml:space="preserve"> :</t>
        </r>
        <r>
          <rPr>
            <sz val="8"/>
            <color indexed="81"/>
            <rFont val="Tahoma"/>
            <family val="2"/>
          </rPr>
          <t xml:space="preserve">
SE DEBE LLENAR DE ACUERDO A QUIEN FINANCIE CADA GASTO</t>
        </r>
      </text>
    </comment>
    <comment ref="J35" authorId="0">
      <text>
        <r>
          <rPr>
            <b/>
            <sz val="8"/>
            <color indexed="81"/>
            <rFont val="Tahoma"/>
            <family val="2"/>
          </rPr>
          <t xml:space="preserve"> :</t>
        </r>
        <r>
          <rPr>
            <sz val="8"/>
            <color indexed="81"/>
            <rFont val="Tahoma"/>
            <family val="2"/>
          </rPr>
          <t xml:space="preserve">
SE DEBE LLENAR DE ACUERDO A QUIEN FINANCIE CADA GASTO</t>
        </r>
      </text>
    </comment>
    <comment ref="J36" authorId="0">
      <text>
        <r>
          <rPr>
            <b/>
            <sz val="8"/>
            <color indexed="81"/>
            <rFont val="Tahoma"/>
            <family val="2"/>
          </rPr>
          <t xml:space="preserve"> :</t>
        </r>
        <r>
          <rPr>
            <sz val="8"/>
            <color indexed="81"/>
            <rFont val="Tahoma"/>
            <family val="2"/>
          </rPr>
          <t xml:space="preserve">
SE DEBE LLENAR DE ACUERDO A QUIEN FINANCIE CADA GASTO</t>
        </r>
      </text>
    </comment>
    <comment ref="J37" authorId="0">
      <text>
        <r>
          <rPr>
            <b/>
            <sz val="8"/>
            <color indexed="81"/>
            <rFont val="Tahoma"/>
            <family val="2"/>
          </rPr>
          <t xml:space="preserve"> :</t>
        </r>
        <r>
          <rPr>
            <sz val="8"/>
            <color indexed="81"/>
            <rFont val="Tahoma"/>
            <family val="2"/>
          </rPr>
          <t xml:space="preserve">
SE DEBE LLENAR DE ACUERDO A QUIEN FINANCIE CADA GASTO</t>
        </r>
      </text>
    </comment>
    <comment ref="J38" authorId="0">
      <text>
        <r>
          <rPr>
            <b/>
            <sz val="8"/>
            <color indexed="81"/>
            <rFont val="Tahoma"/>
            <family val="2"/>
          </rPr>
          <t xml:space="preserve"> :</t>
        </r>
        <r>
          <rPr>
            <sz val="8"/>
            <color indexed="81"/>
            <rFont val="Tahoma"/>
            <family val="2"/>
          </rPr>
          <t xml:space="preserve">
SE DEBE LLENAR DE ACUERDO A QUIEN FINANCIE CADA GASTO</t>
        </r>
      </text>
    </comment>
  </commentList>
</comments>
</file>

<file path=xl/comments4.xml><?xml version="1.0" encoding="utf-8"?>
<comments xmlns="http://schemas.openxmlformats.org/spreadsheetml/2006/main">
  <authors>
    <author>FONCALPROEM</author>
    <author xml:space="preserve"> </author>
  </authors>
  <commentList>
    <comment ref="I11" authorId="0">
      <text>
        <r>
          <rPr>
            <b/>
            <sz val="8"/>
            <color indexed="81"/>
            <rFont val="Tahoma"/>
            <family val="2"/>
          </rPr>
          <t>FONCALPROEM:</t>
        </r>
        <r>
          <rPr>
            <sz val="8"/>
            <color indexed="81"/>
            <rFont val="Tahoma"/>
            <family val="2"/>
          </rPr>
          <t xml:space="preserve">
Días de permamencia en la zona por mes</t>
        </r>
      </text>
    </comment>
    <comment ref="B12" authorId="1">
      <text>
        <r>
          <rPr>
            <b/>
            <sz val="8"/>
            <color indexed="81"/>
            <rFont val="Tahoma"/>
            <family val="2"/>
          </rPr>
          <t xml:space="preserve"> :</t>
        </r>
        <r>
          <rPr>
            <sz val="8"/>
            <color indexed="81"/>
            <rFont val="Tahoma"/>
            <family val="2"/>
          </rPr>
          <t xml:space="preserve">
JALA DE C. DE ACTIVIDADES</t>
        </r>
      </text>
    </comment>
    <comment ref="C12" authorId="1">
      <text>
        <r>
          <rPr>
            <b/>
            <sz val="8"/>
            <color indexed="81"/>
            <rFont val="Tahoma"/>
            <family val="2"/>
          </rPr>
          <t xml:space="preserve"> :</t>
        </r>
        <r>
          <rPr>
            <sz val="8"/>
            <color indexed="81"/>
            <rFont val="Tahoma"/>
            <family val="2"/>
          </rPr>
          <t xml:space="preserve">
LLENAR</t>
        </r>
      </text>
    </comment>
    <comment ref="D12" authorId="1">
      <text>
        <r>
          <rPr>
            <b/>
            <sz val="8"/>
            <color indexed="81"/>
            <rFont val="Tahoma"/>
            <family val="2"/>
          </rPr>
          <t xml:space="preserve"> :</t>
        </r>
        <r>
          <rPr>
            <sz val="8"/>
            <color indexed="81"/>
            <rFont val="Tahoma"/>
            <family val="2"/>
          </rPr>
          <t xml:space="preserve">
LLENAR</t>
        </r>
      </text>
    </comment>
    <comment ref="E12" authorId="1">
      <text>
        <r>
          <rPr>
            <b/>
            <sz val="8"/>
            <color indexed="81"/>
            <rFont val="Tahoma"/>
            <family val="2"/>
          </rPr>
          <t xml:space="preserve"> :</t>
        </r>
        <r>
          <rPr>
            <sz val="8"/>
            <color indexed="81"/>
            <rFont val="Tahoma"/>
            <family val="2"/>
          </rPr>
          <t xml:space="preserve">
LLENAR</t>
        </r>
      </text>
    </comment>
    <comment ref="F12" authorId="1">
      <text>
        <r>
          <rPr>
            <b/>
            <sz val="8"/>
            <color indexed="81"/>
            <rFont val="Tahoma"/>
            <family val="2"/>
          </rPr>
          <t xml:space="preserve"> :</t>
        </r>
        <r>
          <rPr>
            <sz val="8"/>
            <color indexed="81"/>
            <rFont val="Tahoma"/>
            <family val="2"/>
          </rPr>
          <t xml:space="preserve">
AUTOMATICO</t>
        </r>
      </text>
    </comment>
    <comment ref="G12" authorId="1">
      <text>
        <r>
          <rPr>
            <b/>
            <sz val="8"/>
            <color indexed="81"/>
            <rFont val="Tahoma"/>
            <family val="2"/>
          </rPr>
          <t xml:space="preserve"> :</t>
        </r>
        <r>
          <rPr>
            <sz val="8"/>
            <color indexed="81"/>
            <rFont val="Tahoma"/>
            <family val="2"/>
          </rPr>
          <t xml:space="preserve">
LLENAR</t>
        </r>
      </text>
    </comment>
    <comment ref="H12" authorId="1">
      <text>
        <r>
          <rPr>
            <b/>
            <sz val="8"/>
            <color indexed="81"/>
            <rFont val="Tahoma"/>
            <family val="2"/>
          </rPr>
          <t xml:space="preserve"> :</t>
        </r>
        <r>
          <rPr>
            <sz val="8"/>
            <color indexed="81"/>
            <rFont val="Tahoma"/>
            <family val="2"/>
          </rPr>
          <t xml:space="preserve">
LLENAR</t>
        </r>
      </text>
    </comment>
    <comment ref="I12" authorId="1">
      <text>
        <r>
          <rPr>
            <b/>
            <sz val="8"/>
            <color indexed="81"/>
            <rFont val="Tahoma"/>
            <family val="2"/>
          </rPr>
          <t xml:space="preserve"> :</t>
        </r>
        <r>
          <rPr>
            <sz val="8"/>
            <color indexed="81"/>
            <rFont val="Tahoma"/>
            <family val="2"/>
          </rPr>
          <t xml:space="preserve">
LLENAR</t>
        </r>
      </text>
    </comment>
    <comment ref="D13" authorId="1">
      <text>
        <r>
          <rPr>
            <b/>
            <sz val="8"/>
            <color indexed="81"/>
            <rFont val="Tahoma"/>
            <family val="2"/>
          </rPr>
          <t xml:space="preserve"> :</t>
        </r>
        <r>
          <rPr>
            <sz val="8"/>
            <color indexed="81"/>
            <rFont val="Tahoma"/>
            <family val="2"/>
          </rPr>
          <t xml:space="preserve">
LLENAR</t>
        </r>
      </text>
    </comment>
    <comment ref="D14" authorId="1">
      <text>
        <r>
          <rPr>
            <b/>
            <sz val="8"/>
            <color indexed="81"/>
            <rFont val="Tahoma"/>
            <family val="2"/>
          </rPr>
          <t xml:space="preserve"> :</t>
        </r>
        <r>
          <rPr>
            <sz val="8"/>
            <color indexed="81"/>
            <rFont val="Tahoma"/>
            <family val="2"/>
          </rPr>
          <t xml:space="preserve">
LLENAR</t>
        </r>
      </text>
    </comment>
    <comment ref="D15" authorId="1">
      <text>
        <r>
          <rPr>
            <b/>
            <sz val="8"/>
            <color indexed="81"/>
            <rFont val="Tahoma"/>
            <family val="2"/>
          </rPr>
          <t xml:space="preserve"> :</t>
        </r>
        <r>
          <rPr>
            <sz val="8"/>
            <color indexed="81"/>
            <rFont val="Tahoma"/>
            <family val="2"/>
          </rPr>
          <t xml:space="preserve">
LLENAR</t>
        </r>
      </text>
    </comment>
    <comment ref="D16" authorId="1">
      <text>
        <r>
          <rPr>
            <b/>
            <sz val="8"/>
            <color indexed="81"/>
            <rFont val="Tahoma"/>
            <family val="2"/>
          </rPr>
          <t xml:space="preserve"> :</t>
        </r>
        <r>
          <rPr>
            <sz val="8"/>
            <color indexed="81"/>
            <rFont val="Tahoma"/>
            <family val="2"/>
          </rPr>
          <t xml:space="preserve">
LLENAR</t>
        </r>
      </text>
    </comment>
    <comment ref="D17" authorId="1">
      <text>
        <r>
          <rPr>
            <b/>
            <sz val="8"/>
            <color indexed="81"/>
            <rFont val="Tahoma"/>
            <family val="2"/>
          </rPr>
          <t xml:space="preserve"> :</t>
        </r>
        <r>
          <rPr>
            <sz val="8"/>
            <color indexed="81"/>
            <rFont val="Tahoma"/>
            <family val="2"/>
          </rPr>
          <t xml:space="preserve">
LLENAR</t>
        </r>
      </text>
    </comment>
    <comment ref="D18" authorId="1">
      <text>
        <r>
          <rPr>
            <b/>
            <sz val="8"/>
            <color indexed="81"/>
            <rFont val="Tahoma"/>
            <family val="2"/>
          </rPr>
          <t xml:space="preserve"> :</t>
        </r>
        <r>
          <rPr>
            <sz val="8"/>
            <color indexed="81"/>
            <rFont val="Tahoma"/>
            <family val="2"/>
          </rPr>
          <t xml:space="preserve">
LLENAR</t>
        </r>
      </text>
    </comment>
    <comment ref="D19" authorId="1">
      <text>
        <r>
          <rPr>
            <b/>
            <sz val="8"/>
            <color indexed="81"/>
            <rFont val="Tahoma"/>
            <family val="2"/>
          </rPr>
          <t xml:space="preserve"> :</t>
        </r>
        <r>
          <rPr>
            <sz val="8"/>
            <color indexed="81"/>
            <rFont val="Tahoma"/>
            <family val="2"/>
          </rPr>
          <t xml:space="preserve">
LLENAR</t>
        </r>
      </text>
    </comment>
    <comment ref="D20" authorId="1">
      <text>
        <r>
          <rPr>
            <b/>
            <sz val="8"/>
            <color indexed="81"/>
            <rFont val="Tahoma"/>
            <family val="2"/>
          </rPr>
          <t xml:space="preserve"> :</t>
        </r>
        <r>
          <rPr>
            <sz val="8"/>
            <color indexed="81"/>
            <rFont val="Tahoma"/>
            <family val="2"/>
          </rPr>
          <t xml:space="preserve">
LLENAR</t>
        </r>
      </text>
    </comment>
    <comment ref="D21" authorId="1">
      <text>
        <r>
          <rPr>
            <b/>
            <sz val="8"/>
            <color indexed="81"/>
            <rFont val="Tahoma"/>
            <family val="2"/>
          </rPr>
          <t xml:space="preserve"> :</t>
        </r>
        <r>
          <rPr>
            <sz val="8"/>
            <color indexed="81"/>
            <rFont val="Tahoma"/>
            <family val="2"/>
          </rPr>
          <t xml:space="preserve">
LLENAR</t>
        </r>
      </text>
    </comment>
    <comment ref="D22" authorId="1">
      <text>
        <r>
          <rPr>
            <b/>
            <sz val="8"/>
            <color indexed="81"/>
            <rFont val="Tahoma"/>
            <family val="2"/>
          </rPr>
          <t xml:space="preserve"> :</t>
        </r>
        <r>
          <rPr>
            <sz val="8"/>
            <color indexed="81"/>
            <rFont val="Tahoma"/>
            <family val="2"/>
          </rPr>
          <t xml:space="preserve">
LLENAR</t>
        </r>
      </text>
    </comment>
    <comment ref="D23" authorId="1">
      <text>
        <r>
          <rPr>
            <b/>
            <sz val="8"/>
            <color indexed="81"/>
            <rFont val="Tahoma"/>
            <family val="2"/>
          </rPr>
          <t xml:space="preserve"> :</t>
        </r>
        <r>
          <rPr>
            <sz val="8"/>
            <color indexed="81"/>
            <rFont val="Tahoma"/>
            <family val="2"/>
          </rPr>
          <t xml:space="preserve">
LLENAR</t>
        </r>
      </text>
    </comment>
    <comment ref="D24" authorId="1">
      <text>
        <r>
          <rPr>
            <b/>
            <sz val="8"/>
            <color indexed="81"/>
            <rFont val="Tahoma"/>
            <family val="2"/>
          </rPr>
          <t xml:space="preserve"> :</t>
        </r>
        <r>
          <rPr>
            <sz val="8"/>
            <color indexed="81"/>
            <rFont val="Tahoma"/>
            <family val="2"/>
          </rPr>
          <t xml:space="preserve">
LLENAR</t>
        </r>
      </text>
    </comment>
    <comment ref="D25" authorId="1">
      <text>
        <r>
          <rPr>
            <b/>
            <sz val="8"/>
            <color indexed="81"/>
            <rFont val="Tahoma"/>
            <family val="2"/>
          </rPr>
          <t xml:space="preserve"> :</t>
        </r>
        <r>
          <rPr>
            <sz val="8"/>
            <color indexed="81"/>
            <rFont val="Tahoma"/>
            <family val="2"/>
          </rPr>
          <t xml:space="preserve">
LLENAR</t>
        </r>
      </text>
    </comment>
    <comment ref="D26" authorId="1">
      <text>
        <r>
          <rPr>
            <b/>
            <sz val="8"/>
            <color indexed="81"/>
            <rFont val="Tahoma"/>
            <family val="2"/>
          </rPr>
          <t xml:space="preserve"> :</t>
        </r>
        <r>
          <rPr>
            <sz val="8"/>
            <color indexed="81"/>
            <rFont val="Tahoma"/>
            <family val="2"/>
          </rPr>
          <t xml:space="preserve">
LLENAR</t>
        </r>
      </text>
    </comment>
  </commentList>
</comments>
</file>

<file path=xl/comments5.xml><?xml version="1.0" encoding="utf-8"?>
<comments xmlns="http://schemas.openxmlformats.org/spreadsheetml/2006/main">
  <authors>
    <author xml:space="preserve"> </author>
  </authors>
  <commentList>
    <comment ref="B20" authorId="0">
      <text>
        <r>
          <rPr>
            <b/>
            <sz val="8"/>
            <color indexed="81"/>
            <rFont val="Tahoma"/>
            <family val="2"/>
          </rPr>
          <t xml:space="preserve"> :</t>
        </r>
        <r>
          <rPr>
            <sz val="8"/>
            <color indexed="81"/>
            <rFont val="Tahoma"/>
            <family val="2"/>
          </rPr>
          <t xml:space="preserve">
Automático, jala del Cronograma de actividades</t>
        </r>
      </text>
    </comment>
  </commentList>
</comments>
</file>

<file path=xl/comments6.xml><?xml version="1.0" encoding="utf-8"?>
<comments xmlns="http://schemas.openxmlformats.org/spreadsheetml/2006/main">
  <authors>
    <author xml:space="preserve"> </author>
    <author>Gladys Takeda</author>
  </authors>
  <commentList>
    <comment ref="B14" authorId="0">
      <text>
        <r>
          <rPr>
            <b/>
            <sz val="8"/>
            <color indexed="81"/>
            <rFont val="Tahoma"/>
            <family val="2"/>
          </rPr>
          <t xml:space="preserve"> :</t>
        </r>
        <r>
          <rPr>
            <sz val="8"/>
            <color indexed="81"/>
            <rFont val="Tahoma"/>
            <family val="2"/>
          </rPr>
          <t xml:space="preserve">
NO LLENAR, AUTOMATICO DE CORNOGRAMA DE ACTIVIDADES</t>
        </r>
      </text>
    </comment>
    <comment ref="D14" authorId="0">
      <text>
        <r>
          <rPr>
            <b/>
            <sz val="8"/>
            <color indexed="81"/>
            <rFont val="Tahoma"/>
            <family val="2"/>
          </rPr>
          <t xml:space="preserve"> :</t>
        </r>
        <r>
          <rPr>
            <sz val="8"/>
            <color indexed="81"/>
            <rFont val="Tahoma"/>
            <family val="2"/>
          </rPr>
          <t xml:space="preserve">
LLENAR,
ES UN RESUMEN DEL PERFIL</t>
        </r>
      </text>
    </comment>
    <comment ref="B33" authorId="0">
      <text>
        <r>
          <rPr>
            <b/>
            <sz val="8"/>
            <color indexed="81"/>
            <rFont val="Tahoma"/>
            <family val="2"/>
          </rPr>
          <t xml:space="preserve"> :</t>
        </r>
        <r>
          <rPr>
            <sz val="8"/>
            <color indexed="81"/>
            <rFont val="Tahoma"/>
            <family val="2"/>
          </rPr>
          <t xml:space="preserve">
LLENADO AUTOMATICO</t>
        </r>
      </text>
    </comment>
    <comment ref="D33" authorId="0">
      <text>
        <r>
          <rPr>
            <b/>
            <sz val="8"/>
            <color indexed="81"/>
            <rFont val="Tahoma"/>
            <family val="2"/>
          </rPr>
          <t xml:space="preserve"> :</t>
        </r>
        <r>
          <rPr>
            <sz val="8"/>
            <color indexed="81"/>
            <rFont val="Tahoma"/>
            <family val="2"/>
          </rPr>
          <t xml:space="preserve">
LLENADO AUTOMÁTICO, DE "ACTIVIDADES Y REMUNERACIONES DEL PERSONAL ASIGNADO AL PROYECTO"</t>
        </r>
      </text>
    </comment>
    <comment ref="H69" authorId="1">
      <text>
        <r>
          <rPr>
            <sz val="8"/>
            <color indexed="81"/>
            <rFont val="Tahoma"/>
            <family val="2"/>
          </rPr>
          <t xml:space="preserve">
</t>
        </r>
        <r>
          <rPr>
            <sz val="11"/>
            <color indexed="81"/>
            <rFont val="Tahoma"/>
            <family val="2"/>
          </rPr>
          <t xml:space="preserve">Número de meses del duración del proyecto, o en su defecto el número de meses que se va a  costear
</t>
        </r>
      </text>
    </comment>
  </commentList>
</comments>
</file>

<file path=xl/sharedStrings.xml><?xml version="1.0" encoding="utf-8"?>
<sst xmlns="http://schemas.openxmlformats.org/spreadsheetml/2006/main" count="2144" uniqueCount="602">
  <si>
    <t>Seguro anual</t>
  </si>
  <si>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</si>
  <si>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</si>
  <si>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</si>
  <si>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</si>
  <si>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</si>
  <si>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</si>
  <si>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</si>
  <si>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</si>
  <si>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</si>
  <si>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</si>
  <si>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</si>
  <si>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</si>
  <si>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</si>
  <si>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</si>
  <si>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</si>
  <si>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</si>
  <si>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</si>
  <si>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</si>
  <si>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</si>
  <si>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</si>
  <si>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</si>
  <si>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</si>
  <si>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</si>
  <si>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Total 
Año 1</t>
  </si>
  <si>
    <t>Trimestre II</t>
  </si>
  <si>
    <t>mes 13</t>
  </si>
  <si>
    <t>mes 14</t>
  </si>
  <si>
    <t>mes 15</t>
  </si>
  <si>
    <t>mes 16</t>
  </si>
  <si>
    <t>mes 17</t>
  </si>
  <si>
    <t>mes 18</t>
  </si>
  <si>
    <t>Trimestre VI</t>
  </si>
  <si>
    <t>mes 19</t>
  </si>
  <si>
    <t>mes 20</t>
  </si>
  <si>
    <t>mes 21</t>
  </si>
  <si>
    <t>mes 22</t>
  </si>
  <si>
    <t>mes 23</t>
  </si>
  <si>
    <t>mes 24</t>
  </si>
  <si>
    <t>mes 25</t>
  </si>
  <si>
    <t>mes 26</t>
  </si>
  <si>
    <t>mes 27</t>
  </si>
  <si>
    <t>Trimestre X</t>
  </si>
  <si>
    <t>mes 28</t>
  </si>
  <si>
    <t>mes 29</t>
  </si>
  <si>
    <t>mes 30</t>
  </si>
  <si>
    <t>mes 31</t>
  </si>
  <si>
    <t>mes 32</t>
  </si>
  <si>
    <t>mes 33</t>
  </si>
  <si>
    <t>Trimestre XI</t>
  </si>
  <si>
    <t>mes 34</t>
  </si>
  <si>
    <t>mes 35</t>
  </si>
  <si>
    <t>mes 36</t>
  </si>
  <si>
    <t>Trimestre XII</t>
  </si>
  <si>
    <t>TOTAL GENERAL</t>
  </si>
  <si>
    <t>EQUIPAMIENTO DEL PROYECTO</t>
  </si>
  <si>
    <t>GASTOS ADMINISTRATIVOS PARA TODO EL PROYECTO</t>
  </si>
  <si>
    <t>Total 
Año 2</t>
  </si>
  <si>
    <t>Total 
Año 3</t>
  </si>
  <si>
    <t>MANEJO DEL PROYECTO</t>
  </si>
  <si>
    <t>PERSONAL DEL PROYECTO</t>
  </si>
  <si>
    <t>Remuner. Mensual Bruta (1)</t>
  </si>
  <si>
    <t>(1) La remuneración a colocar en esta columna es la que percibe en la Institución, si la dedicación es a un porcentaje diferente al 100% tiene que ser coherente con la remuneración total que percibe en la Institución.</t>
  </si>
  <si>
    <t xml:space="preserve">En el caso de las personas que están a tiempo parcial al proyecto, se coloca la remuneración total que percibe el trabajador y de acuerdo al porcentaje de dedicación es que se hacen las proyecciones. </t>
  </si>
  <si>
    <t>Partida</t>
  </si>
  <si>
    <t>EsSalud</t>
  </si>
  <si>
    <t>Remuneración aplicable al proyecto</t>
  </si>
  <si>
    <t>Cantidad</t>
  </si>
  <si>
    <t>Sueldo Bruto</t>
  </si>
  <si>
    <t>CTS</t>
  </si>
  <si>
    <t>Resumen</t>
  </si>
  <si>
    <t>FUENTE DE FINANCIAMIENTO</t>
  </si>
  <si>
    <t>FONDOEMPLEO</t>
  </si>
  <si>
    <t>ACTIVIDADES Y REMUNERACIONES  DEL PERSONAL ASIGNADO AL PROYECTO</t>
  </si>
  <si>
    <t>Cargo</t>
  </si>
  <si>
    <t>Términos de Referencia</t>
  </si>
  <si>
    <t>% dedicación al Proyecto</t>
  </si>
  <si>
    <t>Nombre</t>
  </si>
  <si>
    <t>Especialidad</t>
  </si>
  <si>
    <t>Tiempo permanen. en la zona</t>
  </si>
  <si>
    <t>1.1.1</t>
  </si>
  <si>
    <t>1.1.2</t>
  </si>
  <si>
    <t>TRIMESTRE</t>
  </si>
  <si>
    <t>MES</t>
  </si>
  <si>
    <t>Costo Promedio mensual  de la plaza:</t>
  </si>
  <si>
    <t>Remuneración mensual</t>
  </si>
  <si>
    <t>Gratificaciones</t>
  </si>
  <si>
    <t>Total promedio mensual</t>
  </si>
  <si>
    <t>Porcentaje de dedicación al proyecto</t>
  </si>
  <si>
    <t>Total financiamiento de FE</t>
  </si>
  <si>
    <t>Imprevistos</t>
  </si>
  <si>
    <t>AÑO I</t>
  </si>
  <si>
    <t>AÑO II</t>
  </si>
  <si>
    <t>AÑO III</t>
  </si>
  <si>
    <r>
      <t>*</t>
    </r>
    <r>
      <rPr>
        <sz val="8"/>
        <rFont val="Arial Narrow"/>
        <family val="2"/>
      </rPr>
      <t xml:space="preserve"> Contrato por honorarios profesionales</t>
    </r>
  </si>
  <si>
    <t>PRESUPUESTO ANALITICO POR FUENTE DE FINANCIAMIENTO</t>
  </si>
  <si>
    <t>(Expresado en Moneda Nacional)</t>
  </si>
  <si>
    <t>Costo Unitario</t>
  </si>
  <si>
    <t>1.3.1</t>
  </si>
  <si>
    <t>ACTIVIDAD 4</t>
  </si>
  <si>
    <t>ACTIVIDAD 5</t>
  </si>
  <si>
    <t>Combustible</t>
  </si>
  <si>
    <t>1.4.1</t>
  </si>
  <si>
    <t>1.4.1.1</t>
  </si>
  <si>
    <t>1.4.1.2</t>
  </si>
  <si>
    <t>Trimestre I</t>
  </si>
  <si>
    <t>Trimestre III</t>
  </si>
  <si>
    <t>Trimestre IV</t>
  </si>
  <si>
    <t>Trimestre V</t>
  </si>
  <si>
    <t>Trimestre VII</t>
  </si>
  <si>
    <t>Trimestre VIII</t>
  </si>
  <si>
    <t>Trimestre IX</t>
  </si>
  <si>
    <t>1.2.1</t>
  </si>
  <si>
    <t>Meta Física</t>
  </si>
  <si>
    <t>Costo Total</t>
  </si>
  <si>
    <t>Costo Parcial</t>
  </si>
  <si>
    <t>Unidad de Medida</t>
  </si>
  <si>
    <t>1.4.1.3</t>
  </si>
  <si>
    <t>1.5.1.1</t>
  </si>
  <si>
    <t>1.5.1</t>
  </si>
  <si>
    <t>1.5.1.2</t>
  </si>
  <si>
    <t>Servicios de terceros</t>
  </si>
  <si>
    <t>COMPONENTE/ACTIVIDAD/SUB-ACTIVIDAD</t>
  </si>
  <si>
    <t>Código</t>
  </si>
  <si>
    <t>Remuneraciones</t>
  </si>
  <si>
    <t>Viáticos</t>
  </si>
  <si>
    <t>Gastos administrativos</t>
  </si>
  <si>
    <t>6.1.1</t>
  </si>
  <si>
    <t>6.2.1</t>
  </si>
  <si>
    <t>6.3.1</t>
  </si>
  <si>
    <t>6.3.2</t>
  </si>
  <si>
    <t>6.3.3</t>
  </si>
  <si>
    <t>6.3.4</t>
  </si>
  <si>
    <t>1.1.3</t>
  </si>
  <si>
    <t>1.1.3.1</t>
  </si>
  <si>
    <t>COMPONENTE 6</t>
  </si>
  <si>
    <t>6.3.2.1</t>
  </si>
  <si>
    <t>6.3.3.1</t>
  </si>
  <si>
    <t>6.3.4.1</t>
  </si>
  <si>
    <t>6.3.4.2</t>
  </si>
  <si>
    <t>TOTAL COMPONENTE</t>
  </si>
  <si>
    <t xml:space="preserve">TOTAL ACTIVIDAD </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</si>
  <si>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</si>
  <si>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</si>
  <si>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</si>
  <si>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</si>
  <si>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</si>
  <si>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</si>
  <si>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</si>
  <si>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</si>
  <si>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</si>
  <si>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</si>
  <si>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</si>
  <si>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</si>
  <si>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</si>
  <si>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</si>
  <si>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</si>
  <si>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</si>
  <si>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</si>
  <si>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</si>
  <si>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</si>
  <si>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</si>
  <si>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</si>
  <si>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</si>
  <si>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</si>
  <si>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</si>
  <si>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</si>
  <si>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</si>
  <si>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</si>
  <si>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</si>
  <si>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</si>
  <si>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</si>
  <si>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</si>
  <si>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</si>
  <si>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</si>
  <si>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</si>
  <si>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</si>
  <si>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</si>
  <si>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</si>
  <si>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</si>
  <si>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</si>
  <si>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</si>
  <si>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</si>
  <si>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</si>
  <si>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</si>
  <si>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</si>
  <si>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</si>
  <si>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</si>
  <si>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</si>
  <si>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</si>
  <si>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</si>
  <si>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</si>
  <si>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</si>
  <si>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</si>
  <si>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</si>
  <si>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</si>
  <si>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</si>
  <si>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</si>
  <si>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</si>
  <si>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</si>
  <si>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</si>
  <si>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</si>
  <si>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</si>
  <si>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</si>
  <si>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</si>
  <si>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</si>
  <si>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</si>
  <si>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</si>
  <si>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</si>
  <si>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</si>
  <si>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</si>
  <si>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</si>
  <si>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</si>
  <si>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</si>
  <si>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</si>
  <si>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</si>
  <si>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</si>
  <si>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</si>
  <si>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1.4.2</t>
  </si>
  <si>
    <t>1.4.3</t>
  </si>
  <si>
    <t>1.4.4</t>
  </si>
  <si>
    <t>1.4.5</t>
  </si>
  <si>
    <t>1.4.1.4</t>
  </si>
  <si>
    <t>1.4.1.5</t>
  </si>
  <si>
    <t>1.4.2.2</t>
  </si>
  <si>
    <t>1.4.2.3</t>
  </si>
  <si>
    <t>1.4.2.4</t>
  </si>
  <si>
    <t>1.4.2.5</t>
  </si>
  <si>
    <t>1.4.3.1</t>
  </si>
  <si>
    <t>1.4.3.2</t>
  </si>
  <si>
    <t>1.4.3.4</t>
  </si>
  <si>
    <t>1.4.3.3</t>
  </si>
  <si>
    <t>1.4.3.5</t>
  </si>
  <si>
    <t>1.4.4.1</t>
  </si>
  <si>
    <t>1.4.4.2</t>
  </si>
  <si>
    <t>1.4.4.3</t>
  </si>
  <si>
    <t>1.4.4.4</t>
  </si>
  <si>
    <t>1.4.4.5</t>
  </si>
  <si>
    <t>1.4.5.1</t>
  </si>
  <si>
    <t>1.4.5.2</t>
  </si>
  <si>
    <t>1.4.5.3</t>
  </si>
  <si>
    <t>1.4.5.4</t>
  </si>
  <si>
    <t>1.4.5.5</t>
  </si>
  <si>
    <t>1.5.2</t>
  </si>
  <si>
    <t>1.5.3</t>
  </si>
  <si>
    <t>1.5.4</t>
  </si>
  <si>
    <t>1.5.5</t>
  </si>
  <si>
    <t>1.5.1.3</t>
  </si>
  <si>
    <t>1.5.1.4</t>
  </si>
  <si>
    <t>1.5.1.5</t>
  </si>
  <si>
    <t>1.5.2.1</t>
  </si>
  <si>
    <t>1.5.2.2</t>
  </si>
  <si>
    <t>1.5.2.3</t>
  </si>
  <si>
    <t>1.5.2.4</t>
  </si>
  <si>
    <t>1.5.2.5</t>
  </si>
  <si>
    <t>1.5.3.1</t>
  </si>
  <si>
    <t>1.5.3.2</t>
  </si>
  <si>
    <t>1.5.3.3</t>
  </si>
  <si>
    <t>1.5.3.4</t>
  </si>
  <si>
    <t>1.5.3.5</t>
  </si>
  <si>
    <t>1.5.4.1</t>
  </si>
  <si>
    <t>1.5.4.2</t>
  </si>
  <si>
    <t>1.5.4.3</t>
  </si>
  <si>
    <t>1.5.4.4</t>
  </si>
  <si>
    <t>1.5.5.5</t>
  </si>
  <si>
    <t>1.5.4.5</t>
  </si>
  <si>
    <t>1.5.5.1</t>
  </si>
  <si>
    <t>1.5.5.2</t>
  </si>
  <si>
    <t>1.5.5.3</t>
  </si>
  <si>
    <t>1.5.5.4</t>
  </si>
  <si>
    <t>1.3.1.3</t>
  </si>
  <si>
    <t>1.4.2.1</t>
  </si>
  <si>
    <t>CRONOGRAMA DE ACTIVIDADES</t>
  </si>
  <si>
    <t>PROYECCION DE REMUNERACIONES DEL PERSONAL ASIGNADO AL PROYECTO</t>
  </si>
  <si>
    <t>Concepto</t>
  </si>
  <si>
    <t>Relación laboral</t>
  </si>
  <si>
    <t>total presupuesto proyectado</t>
  </si>
  <si>
    <t>Fuente 2</t>
  </si>
  <si>
    <t>Fuente 3</t>
  </si>
  <si>
    <t xml:space="preserve">AÑO </t>
  </si>
  <si>
    <t>Categorías de gasto</t>
  </si>
  <si>
    <t>Alquileres</t>
  </si>
  <si>
    <t>Equipos y bienes duraderos</t>
  </si>
  <si>
    <t>Honorarios de terceros</t>
  </si>
  <si>
    <t>Insumos</t>
  </si>
  <si>
    <t>Materiales de construcción</t>
  </si>
  <si>
    <t>Materiales de escritorio</t>
  </si>
  <si>
    <t>Movilidad</t>
  </si>
  <si>
    <t>Pasajes y Gastos de transporte</t>
  </si>
  <si>
    <t>Refrigerios</t>
  </si>
  <si>
    <t>Semovientes</t>
  </si>
  <si>
    <t>FORMATOS DE COSTEO - COMPONENTE 1</t>
  </si>
  <si>
    <t>Fuente 4</t>
  </si>
  <si>
    <t>Planilla</t>
  </si>
  <si>
    <t>Serv. No personales</t>
  </si>
  <si>
    <t>6.1.1.1</t>
  </si>
  <si>
    <t>6.1.1.2</t>
  </si>
  <si>
    <t>6.1.1.3</t>
  </si>
  <si>
    <t>6.1.1.4</t>
  </si>
  <si>
    <t>6.1.1.5</t>
  </si>
  <si>
    <t>6.1.1.6</t>
  </si>
  <si>
    <t>6.1.1.7</t>
  </si>
  <si>
    <t>6.1.1.8</t>
  </si>
  <si>
    <t>6.1.1.9</t>
  </si>
  <si>
    <t>6.1.1.10</t>
  </si>
  <si>
    <t>6.1.1.11</t>
  </si>
  <si>
    <t>6.1.1.12</t>
  </si>
  <si>
    <t>6.1.1.13</t>
  </si>
  <si>
    <t>6.1.1.14</t>
  </si>
  <si>
    <t>6.1.1.15</t>
  </si>
  <si>
    <t>GASTOS DE FUNCIONAMIENTO</t>
  </si>
  <si>
    <t>6.2.1.1</t>
  </si>
  <si>
    <t>6.2.1.2</t>
  </si>
  <si>
    <t>6.2.1.3</t>
  </si>
  <si>
    <t>6.2.1.4</t>
  </si>
  <si>
    <t>6.2.1.5</t>
  </si>
  <si>
    <t>6.2.1.6</t>
  </si>
  <si>
    <t>6.2.1.7</t>
  </si>
  <si>
    <t>6.2.1.8</t>
  </si>
  <si>
    <t>6.2.1.9</t>
  </si>
  <si>
    <t>6.2.1.10</t>
  </si>
  <si>
    <t>6.2.1.11</t>
  </si>
  <si>
    <t>TOTAL COSTOS DIRECTOS DEL PROYECTO</t>
  </si>
  <si>
    <t>COMPONENTE 1</t>
  </si>
  <si>
    <t>Seguros</t>
  </si>
  <si>
    <t>6.3.5</t>
  </si>
  <si>
    <t>6.3.5.1</t>
  </si>
  <si>
    <t>Gastos administrativos necesarios para el adecuado funcionamiento del proyecto. El monto no podrá ser mayor al 8% de los costos y gastos directos de cada  fuente.</t>
  </si>
  <si>
    <t>Monto Máximo</t>
  </si>
  <si>
    <t>Gasto por mes</t>
  </si>
  <si>
    <t xml:space="preserve">2% del total de los costos directos de FONDOEMPLEO. </t>
  </si>
  <si>
    <t>6.3.1.1</t>
  </si>
  <si>
    <t>6.4.1</t>
  </si>
  <si>
    <t>TOTAL COSTOS INDIRECTOS DEL PROYECTO</t>
  </si>
  <si>
    <t>TOTAL COSTO TOTAL DEL PROYECTO</t>
  </si>
  <si>
    <t>Prom. Mensual</t>
  </si>
  <si>
    <t>Retribuciones al personal</t>
  </si>
  <si>
    <t>Remuneración</t>
  </si>
  <si>
    <t>Modalidad de contratación</t>
  </si>
  <si>
    <t>TOTAL</t>
  </si>
  <si>
    <t xml:space="preserve"> CRONOGRAMA DE APORTES DE LA CONTRAPARTIDA - FUENTE:</t>
  </si>
  <si>
    <t>6.3.6</t>
  </si>
  <si>
    <t>6.3.7</t>
  </si>
  <si>
    <t>6.3.8</t>
  </si>
  <si>
    <t>6.3.9</t>
  </si>
  <si>
    <t>6.3.10</t>
  </si>
  <si>
    <t>6.3.7.1</t>
  </si>
  <si>
    <t>6.3.8.1</t>
  </si>
  <si>
    <t>6.3.9.1</t>
  </si>
  <si>
    <t>6.3.10.1</t>
  </si>
  <si>
    <t>6.3.6.1</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</si>
  <si>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</si>
  <si>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</si>
  <si>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</si>
  <si>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</si>
  <si>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</si>
  <si>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</si>
  <si>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</si>
  <si>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</si>
  <si>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</si>
  <si>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</si>
  <si>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</si>
  <si>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</si>
  <si>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</si>
  <si>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</si>
  <si>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</si>
  <si>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</si>
  <si>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</si>
  <si>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</si>
  <si>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</si>
  <si>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</si>
  <si>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</si>
  <si>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Combustible para vehículos</t>
  </si>
  <si>
    <t>PRESUPUESTO POR CATEGORÍA DE GASTOS Y FUENTES DE FINANCIAMIENTO</t>
  </si>
  <si>
    <t>%</t>
  </si>
  <si>
    <t>Total proyecto</t>
  </si>
  <si>
    <t>6.3.4.3</t>
  </si>
  <si>
    <t>Los formatos arriba indicados son los únicos que deben ser llenados.</t>
  </si>
  <si>
    <t>a) Monto solicitado , los datos se jalan automáticamente del Formato de Costeo del Componente 6.</t>
  </si>
  <si>
    <t>COMPONENTES</t>
  </si>
  <si>
    <t>Año 1</t>
  </si>
  <si>
    <t>Año 2</t>
  </si>
  <si>
    <t>Año 3</t>
  </si>
  <si>
    <t>total</t>
  </si>
  <si>
    <t>PRESUPUESTO POR COMPONENTES Y FUENTES DE FINANCIAMIENTO</t>
  </si>
  <si>
    <t>RUBROS</t>
  </si>
  <si>
    <t>Año 4</t>
  </si>
  <si>
    <t>Año 5</t>
  </si>
  <si>
    <t>Año 6</t>
  </si>
  <si>
    <t>Año 7</t>
  </si>
  <si>
    <t>Año 8</t>
  </si>
  <si>
    <t>Año 9</t>
  </si>
  <si>
    <t>Año 10</t>
  </si>
  <si>
    <t>INVERSIÓN</t>
  </si>
  <si>
    <t>Costos directos</t>
  </si>
  <si>
    <t xml:space="preserve">    - Componente 1</t>
  </si>
  <si>
    <t xml:space="preserve">    - Componente 2</t>
  </si>
  <si>
    <t xml:space="preserve">    - Componente 3</t>
  </si>
  <si>
    <t xml:space="preserve">    - Componente 4</t>
  </si>
  <si>
    <t xml:space="preserve">    - Componente 5</t>
  </si>
  <si>
    <t>Costos indirectos</t>
  </si>
  <si>
    <t xml:space="preserve">    - Componente 6</t>
  </si>
  <si>
    <t>A. INGRESOS CON PROYECTO</t>
  </si>
  <si>
    <t xml:space="preserve">          ….</t>
  </si>
  <si>
    <t xml:space="preserve">       Ventas producto n</t>
  </si>
  <si>
    <t>B. INGRESOS SIN PROYECTO</t>
  </si>
  <si>
    <t>C. INGRESOS INCREMENTALES (A - B)</t>
  </si>
  <si>
    <t xml:space="preserve">       ….</t>
  </si>
  <si>
    <t xml:space="preserve">       Instalación cultivo n</t>
  </si>
  <si>
    <t xml:space="preserve">       Mantenimiento cultivo n</t>
  </si>
  <si>
    <t>FLUJO DE CAJA NOMINAL</t>
  </si>
  <si>
    <t>VALOR ACTUAL NETO -VAN</t>
  </si>
  <si>
    <t>TASA INTERNA DE RETORNO - TIR</t>
  </si>
  <si>
    <t>FLUJO DE CAJA DEL PROYECTO</t>
  </si>
  <si>
    <t>Meses de permanencia en el proyecto</t>
  </si>
  <si>
    <t>Mes</t>
  </si>
  <si>
    <t>Categoría de Gastos</t>
  </si>
  <si>
    <t>Gastos necesarios para el normal funcionamiento de los vehículos y los equipos, además de los pasajes  u viáticos para las acciones de supervisión del mismo.</t>
  </si>
  <si>
    <t>Estudio</t>
  </si>
  <si>
    <t>Fuente de Finaciamiento</t>
  </si>
  <si>
    <t>TODOS LOS DATOS SON AUTOMÁTICOS, NO DEBEN LLENARSE.</t>
  </si>
  <si>
    <t>diferencia</t>
  </si>
  <si>
    <t>Institución ejecutora</t>
  </si>
  <si>
    <t>Fecha de fundación</t>
  </si>
  <si>
    <t xml:space="preserve">Instituciones colaboradoras o asociadas </t>
  </si>
  <si>
    <t>Objetivos del Proyecto</t>
  </si>
  <si>
    <t>Población Beneficiaria</t>
  </si>
  <si>
    <t>Ambito de ejecución del Proyecto</t>
  </si>
  <si>
    <t>Región:</t>
  </si>
  <si>
    <t>Provincia:</t>
  </si>
  <si>
    <t>Distritos:</t>
  </si>
  <si>
    <t>Duración del proyecto</t>
  </si>
  <si>
    <t xml:space="preserve">Presupuesto del Proyecto: </t>
  </si>
  <si>
    <t xml:space="preserve">Aporte de Beneficiarios </t>
  </si>
  <si>
    <t>INFORMACION GENERAL DEL PROYECTO</t>
  </si>
  <si>
    <t>Nombre del proyecto (máximo 15 palabras)</t>
  </si>
  <si>
    <t>Proyecto:</t>
  </si>
  <si>
    <t>meses</t>
  </si>
  <si>
    <t>Institución Ejecutora:</t>
  </si>
  <si>
    <t>Duración del proyecto:</t>
  </si>
  <si>
    <t>Diferencia</t>
  </si>
  <si>
    <t xml:space="preserve">                CRONOGRAMA DE DESEMBOLSOS TRIMESTRALES DEL APORTE DE FONDOEMPLEO</t>
  </si>
  <si>
    <t xml:space="preserve">          FONDOEMPLEO</t>
  </si>
  <si>
    <t xml:space="preserve"> CRONOGRAMA DE APORTES DE LA CONTRAPARTIDA -</t>
  </si>
  <si>
    <t xml:space="preserve">       CRONOGRAMA DE APORTES DE LA CONTRAPARTIDA -</t>
  </si>
  <si>
    <t xml:space="preserve">       FONDOEMPLEO</t>
  </si>
  <si>
    <t xml:space="preserve">        CRONOGRAMA DE APORTES DE LA CONTRAPARTIDA</t>
  </si>
  <si>
    <t xml:space="preserve">        CRONOGRAMA DE APORTES DE LA CONTRAPARTIDA - </t>
  </si>
  <si>
    <t xml:space="preserve">       CRONOGRAMA DE APORTES DE LA CONTRAPARTIDA - </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</si>
  <si>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</si>
  <si>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</si>
  <si>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</si>
  <si>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</si>
  <si>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</si>
  <si>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</si>
  <si>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</si>
  <si>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</si>
  <si>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</si>
  <si>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</si>
  <si>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</si>
  <si>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r>
      <t>Categorías de Gastos</t>
    </r>
    <r>
      <rPr>
        <sz val="12"/>
        <rFont val="Arial Narrow"/>
        <family val="2"/>
      </rPr>
      <t xml:space="preserve"> no debe llenarse. </t>
    </r>
  </si>
  <si>
    <r>
      <t>Actividades y remuneraciones del personal asignado al proyecto.</t>
    </r>
    <r>
      <rPr>
        <sz val="12"/>
        <rFont val="Arial Narrow"/>
        <family val="2"/>
      </rPr>
      <t xml:space="preserve"> Tiene información que debe ser llenada y otras que jalan automáticamente.</t>
    </r>
  </si>
  <si>
    <r>
      <t>Proyección de Remuneraciones.</t>
    </r>
    <r>
      <rPr>
        <sz val="12"/>
        <rFont val="Arial Narrow"/>
        <family val="2"/>
      </rPr>
      <t xml:space="preserve"> Es de llenado automático.</t>
    </r>
  </si>
  <si>
    <r>
      <t xml:space="preserve">Para la presentación de los Anexos, se solicita que las filas no utilizadas se oculten. </t>
    </r>
    <r>
      <rPr>
        <b/>
        <sz val="12"/>
        <rFont val="Arial Narrow"/>
        <family val="2"/>
      </rPr>
      <t>NO BORRARLAS.</t>
    </r>
  </si>
  <si>
    <t>Validadación</t>
  </si>
  <si>
    <t>Nombre de la Categoría de Gastos</t>
  </si>
  <si>
    <t>Definición</t>
  </si>
  <si>
    <t>ALQUILER</t>
  </si>
  <si>
    <t>COMBUSTIBLE</t>
  </si>
  <si>
    <t>Son los que se requieren para los vehículos destinados exclusivamente para las actividades del proyecto</t>
  </si>
  <si>
    <t>EQUIPOS Y BIENES DURADEROS</t>
  </si>
  <si>
    <t>GASTOS ADMINISTRATIVOS</t>
  </si>
  <si>
    <t>HONORARIOS DE TERCEROS</t>
  </si>
  <si>
    <t xml:space="preserve">INSUMOS </t>
  </si>
  <si>
    <t>MATERIALES DE CONSTRUCCIÓN</t>
  </si>
  <si>
    <t>Son materiales para la construcción de pequeñas obras a nivel de beneficiarios.</t>
  </si>
  <si>
    <t>MATERIALES DE ESCRITORIO</t>
  </si>
  <si>
    <t>MOVILIDAD</t>
  </si>
  <si>
    <t xml:space="preserve">Gastos de traslado dentro o fuera de la zona del proyecto. </t>
  </si>
  <si>
    <t>PASAJES Y GASTOS DE TRANSPORTE</t>
  </si>
  <si>
    <t>Gastos por la adquisición de pasajes (aéreos, terrestres, fluviales) y los gastos relacionados, para transportarse de la zona del proyecto a otra zona o viceversa.</t>
  </si>
  <si>
    <t>REFRIGERIOS</t>
  </si>
  <si>
    <t>Alimentación pequeña que se da en el intermedio de una capacitación. No se considera en este rubro las comidas principales (desayuno, almuerzo, cena)</t>
  </si>
  <si>
    <t>REMUNERACIONES</t>
  </si>
  <si>
    <t>Gastos para el pago del personal activo del proyecto cuya duración será con vínculo laboral Asimismo comprende las obligaciones de responsabilidad del empleador.</t>
  </si>
  <si>
    <t>SEMOVIENTES</t>
  </si>
  <si>
    <t>Son los animales para la producción del servicio o bien producido</t>
  </si>
  <si>
    <t>SERVICIOS DE TERCEROS</t>
  </si>
  <si>
    <t>VIÁTICOS</t>
  </si>
  <si>
    <t xml:space="preserve">Son los gastos por alojamiento y alimentación que se incurren durante la actividad programada. </t>
  </si>
  <si>
    <t xml:space="preserve">    La sumatoria de los fondos solicitados en calidad de donación y en calidad de crédito debe ser similar al total del aporte  (que se genera de forma automática)</t>
  </si>
  <si>
    <t>Herramientas</t>
  </si>
  <si>
    <t>HERRAMIENTAS</t>
  </si>
  <si>
    <t xml:space="preserve">Conjunto de instrumentos con los que se trabaja para  necesarios para poder llevar a cabo una actividad de acuerdo a la naturaleza del proyecto.
Tales como:
• Palas.
• Picos.
• Tijeras de podar.
• Etc.
</t>
  </si>
  <si>
    <t>Locales destinados para realizar actividades  directamente  relacionadas con el proyecto.</t>
  </si>
  <si>
    <t>Compra  de equipos para la ejecución del proyecto, considerando las restricciones señaladas en las  Bases del Concurso y en el presente Manual.</t>
  </si>
  <si>
    <r>
      <t xml:space="preserve">Son todos bienes fungibles necesarios para poder llevar a cabo una actividad. de acuerdo a la naturaleza del proyecto.-
Ejemplo:
</t>
    </r>
    <r>
      <rPr>
        <b/>
        <sz val="11"/>
        <rFont val="Arial"/>
        <family val="2"/>
      </rPr>
      <t>Capacitación en quesería:</t>
    </r>
    <r>
      <rPr>
        <sz val="11"/>
        <rFont val="Arial"/>
        <family val="2"/>
      </rPr>
      <t xml:space="preserve">
• Leche
• Fermentos
</t>
    </r>
    <r>
      <rPr>
        <b/>
        <sz val="11"/>
        <rFont val="Arial"/>
        <family val="2"/>
      </rPr>
      <t>Capacitación en artesanía</t>
    </r>
    <r>
      <rPr>
        <sz val="11"/>
        <rFont val="Arial"/>
        <family val="2"/>
      </rPr>
      <t xml:space="preserve">
• Hilos
• Tintes
</t>
    </r>
    <r>
      <rPr>
        <b/>
        <sz val="11"/>
        <rFont val="Arial"/>
        <family val="2"/>
      </rPr>
      <t>Mantenimiento y manejo de la parcela. Se consideran:</t>
    </r>
    <r>
      <rPr>
        <sz val="11"/>
        <rFont val="Arial"/>
        <family val="2"/>
      </rPr>
      <t xml:space="preserve">
• Semillas
• Fertilizantes
• Pesticidas
</t>
    </r>
  </si>
  <si>
    <t xml:space="preserve">Son los materiales que se utilizan para garantizar la ejecución de la actividad.
Gastos por adquisición de:
• Papelógrafo
• Lapiceros, lápices
• Papeles
• Plumones
</t>
  </si>
  <si>
    <t>Servicios imprescindibles  que deban ser contratados para el proyecto.
Pueden ser:
• Impresión de libros.
• Servicios de difusión (sport radiales, volantes)</t>
  </si>
  <si>
    <t xml:space="preserve">Incluye honorarios por servicios puntuales a prestarse para las actividades del proyecto.
Tales como:
• Capacitaciones especializadas.
• Consultorías puntuales.
</t>
  </si>
  <si>
    <r>
      <t xml:space="preserve">Dentro de los Gastos administrativos están contemplados los siguientes:
• Personal directivo de coordinación y asesoría técnica de la institución
• Personal administrativo, contable y financiero de la institución
• Auditoría interna y externa
• Capacitación del personal asignado al proyecto
• Alquiler de oficina (excepto los locales de uso exclusivo del proyecto en la zona de intervención)
• Comunicaciones (correo, Internet, teléfono)
• Servicios (agua y energía eléctrica)
• Gastos bancarios (también se considerarán los gastos de carta fianza)
• Materiales y suministros de oficina.
</t>
    </r>
    <r>
      <rPr>
        <b/>
        <sz val="11"/>
        <rFont val="Arial"/>
        <family val="2"/>
      </rPr>
      <t xml:space="preserve">Restricción: </t>
    </r>
    <r>
      <rPr>
        <sz val="11"/>
        <rFont val="Arial"/>
        <family val="2"/>
      </rPr>
      <t xml:space="preserve">El gasto administrativo del aporte de FONDOEMPLEO no puede exceder del 8% de los gastos directos, financiados con recursos del mismo.
</t>
    </r>
  </si>
  <si>
    <t>Meses</t>
  </si>
  <si>
    <t>Linea</t>
  </si>
  <si>
    <t>Monto de la Carta Fianza /Modalidad Donacion</t>
  </si>
  <si>
    <t xml:space="preserve">    MODALIDAD CREDITO</t>
  </si>
  <si>
    <t>Fuente 5</t>
  </si>
  <si>
    <t>PRODUCTOS</t>
  </si>
  <si>
    <t>CAMBIOS A IMPLEMENTARSE CON EL PROYECTO</t>
  </si>
  <si>
    <t>Cultivo N° 1</t>
  </si>
  <si>
    <t>Siembra</t>
  </si>
  <si>
    <t>Abonamiento</t>
  </si>
  <si>
    <t>Fertilización</t>
  </si>
  <si>
    <t>Riegos</t>
  </si>
  <si>
    <t>Cosecha</t>
  </si>
  <si>
    <t>…………………………………….</t>
  </si>
  <si>
    <t>Cultivo N° 2</t>
  </si>
  <si>
    <t>CRONOGRAMA DE PRODUCTOS</t>
  </si>
  <si>
    <t>Componente</t>
  </si>
  <si>
    <t>N°</t>
  </si>
  <si>
    <t>DEFINICIÓN</t>
  </si>
  <si>
    <t>CONCEPTO</t>
  </si>
  <si>
    <t>Productos a supervisar</t>
  </si>
  <si>
    <t>Entregables a Supervisar</t>
  </si>
  <si>
    <t>LB</t>
  </si>
  <si>
    <t xml:space="preserve">FONDOEMPLEO </t>
  </si>
  <si>
    <t>Marco lógico del Proyecto:</t>
  </si>
  <si>
    <t>Código del proyecto:</t>
  </si>
  <si>
    <t>Institución ejecutora:</t>
  </si>
  <si>
    <t>Lógica de Intervención</t>
  </si>
  <si>
    <t>Indicadores</t>
  </si>
  <si>
    <t>Medios de Verificación</t>
  </si>
  <si>
    <t>Supuestos</t>
  </si>
  <si>
    <t>FIN</t>
  </si>
  <si>
    <t>PROPOSITO</t>
  </si>
  <si>
    <t>ACTIVIDADES</t>
  </si>
  <si>
    <t>Producto</t>
  </si>
  <si>
    <t>Indicador 1</t>
  </si>
  <si>
    <t>Indicador 2</t>
  </si>
  <si>
    <t>Indicador 3</t>
  </si>
  <si>
    <t>Indicadores de producto</t>
  </si>
  <si>
    <t>PRODUCTO 1</t>
  </si>
  <si>
    <t>Actividad 1</t>
  </si>
  <si>
    <t xml:space="preserve">TOTAL PRODUCTO </t>
  </si>
  <si>
    <t>PRODUCTO 2</t>
  </si>
  <si>
    <t>PRODUCTO 3</t>
  </si>
  <si>
    <t>Actividad 2</t>
  </si>
  <si>
    <t>Actividad 3</t>
  </si>
  <si>
    <t>Actividad 4</t>
  </si>
  <si>
    <t>Actividad 5</t>
  </si>
  <si>
    <t>COMPONENTE/PRODUCTO/ACTIVIDAD</t>
  </si>
  <si>
    <t>Institucion Ejecutora</t>
  </si>
  <si>
    <t>FONDOEMPLEO SISTEMA DE ELABORACION PRESUPUESTAL</t>
  </si>
  <si>
    <t>Viaticos</t>
  </si>
  <si>
    <t>Supervisión interna</t>
  </si>
  <si>
    <t xml:space="preserve">1% del total de los costos directos de FONDOEMPLEO. </t>
  </si>
  <si>
    <t>Precio de venta (S/. Por unidad)</t>
  </si>
  <si>
    <t>Productividad por unidad productiva (señalar unidad de medida)</t>
  </si>
  <si>
    <t>Unidades productivas (señalar unidad de medida)</t>
  </si>
  <si>
    <t>Costo por unidad productiva (S/. Por unidad)</t>
  </si>
  <si>
    <t>DATOS DE INGRESO POR BENEFICIARIOS</t>
  </si>
  <si>
    <t>D. COSTOS OPERATIVOS CON PROYECTO</t>
  </si>
  <si>
    <t>E. COSTOS OPERATIVOS SIN PROYECTO</t>
  </si>
  <si>
    <t>F. COSTOS OPERATIVOS INCREMENTALES (D - E)</t>
  </si>
  <si>
    <t>GENERACIÓN DE EMPLEO</t>
  </si>
  <si>
    <t>H. GENERACIÓN DE EMPLEO CON PROYECTO</t>
  </si>
  <si>
    <t>I. GENERACIÓN DE EMPLEO SIN PROYECTO</t>
  </si>
  <si>
    <t>J. EMPLEO INCREMENTAL GENERADO (H - I)</t>
  </si>
  <si>
    <t>Jornales por unidad productiva (S/. Por unidad)</t>
  </si>
  <si>
    <t xml:space="preserve">       Instalación Actividad Productiva 1</t>
  </si>
  <si>
    <t xml:space="preserve">       Mantenimiento Actividad Productiva 1</t>
  </si>
  <si>
    <t xml:space="preserve">       Instalación Actividad Productiva 2</t>
  </si>
  <si>
    <t xml:space="preserve">       Mantenimiento Actividad Productiva 2</t>
  </si>
  <si>
    <t>ANÁLISIS COSTO / EFECTIVIDAD</t>
  </si>
  <si>
    <t>Costo de capacitar a una persona</t>
  </si>
  <si>
    <t>Costo de crear un puesto de trabajo</t>
  </si>
  <si>
    <t>K. EMPLEO EQUIVALENTE GENERADO (J / 270)</t>
  </si>
  <si>
    <t>Costo de mejorar el ingreso de un beneficiario</t>
  </si>
  <si>
    <t>Número de Participantes.*</t>
  </si>
  <si>
    <t>G. Número de Beneficiarios Capacitados**</t>
  </si>
  <si>
    <t>* Incluye a los que no logran implementar las propuestas, pero participan.</t>
  </si>
  <si>
    <t>** Que aplican la propuesta técnica y producen mejoras, incrementan la productividad promedio e incrementan sus ingresos, el valor es acumulativo no se debe descartar a los capacitados en el primer o segundo año y que no participan en años posteriores, guardar correlación con las unidades productivas.</t>
  </si>
  <si>
    <t xml:space="preserve">       Ventas Actividad productiva 1 recién implementada</t>
  </si>
  <si>
    <t xml:space="preserve">       Ventas Actividad productiva 2 recién implementada</t>
  </si>
  <si>
    <t xml:space="preserve">       Ventas Actividad productiva 1 con mejoras mantenimiento</t>
  </si>
  <si>
    <t xml:space="preserve">       Ventas Actividad productiva 2 con mejoras mantenimiento</t>
  </si>
  <si>
    <t>INGRESO CON PROYECTO</t>
  </si>
  <si>
    <t>Ingreso Bruto por Beneficiario ( A / G )</t>
  </si>
  <si>
    <t>Ingreso Neto por Beneficiario ( A - D ) / G</t>
  </si>
  <si>
    <t>INGRESO SIN PROYECTO</t>
  </si>
  <si>
    <t>Ingreso Bruto por Beneficiario ( B / G )</t>
  </si>
  <si>
    <t>Ingreso Neto por Beneficiario ( B - E ) / G</t>
  </si>
  <si>
    <t xml:space="preserve">Línea de base y Evaluación </t>
  </si>
  <si>
    <t>COSTO TOTAL</t>
  </si>
  <si>
    <t>COSTOS DIRECTOS</t>
  </si>
  <si>
    <t>COSTOS INDIRECTOS</t>
  </si>
  <si>
    <t>UIT</t>
  </si>
  <si>
    <t>CAS</t>
  </si>
  <si>
    <t>4% del total  de los costos y gastos directos de FONDOEMPLEO. Este monto no se transfiere.</t>
  </si>
  <si>
    <t xml:space="preserve">Proyectos de Certificación de competencias laborales </t>
  </si>
  <si>
    <t>Número de Beneficiarios  Evaluados</t>
  </si>
  <si>
    <t>Nombre del Formulador del Proyecto</t>
  </si>
  <si>
    <t>Características de Calidad (Criterio de Aceptación)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</si>
</sst>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_);_(* \(#,##0\);_(* &quot;-&quot;_);_(@_)"/>
    <numFmt numFmtId="165" formatCode="_(* #,##0.00_);_(* \(#,##0.00\);_(* &quot;-&quot;??_);_(@_)"/>
    <numFmt numFmtId="166" formatCode="0.0"/>
    <numFmt numFmtId="167" formatCode="#,##0.0"/>
    <numFmt numFmtId="168" formatCode="&quot;S/.&quot;\ #,##0.00"/>
    <numFmt numFmtId="169" formatCode="_(* #,##0_);_(* \(#,##0\);_(* &quot;-&quot;??_);_(@_)"/>
  </numFmts>
  <fonts count="77"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b/>
      <sz val="8"/>
      <color indexed="81"/>
      <name val="Tahoma"/>
      <family val="2"/>
    </font>
    <font>
      <sz val="8"/>
      <color indexed="81"/>
      <name val="Tahom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sz val="10"/>
      <color indexed="14"/>
      <name val="Arial Narrow"/>
      <family val="2"/>
    </font>
    <font>
      <b/>
      <sz val="12"/>
      <name val="Arial Narrow"/>
      <family val="2"/>
    </font>
    <font>
      <sz val="10"/>
      <color indexed="8"/>
      <name val="Arial Narrow"/>
      <family val="2"/>
    </font>
    <font>
      <u/>
      <sz val="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color indexed="20"/>
      <name val="Arial Narrow"/>
      <family val="2"/>
    </font>
    <font>
      <b/>
      <u/>
      <sz val="10"/>
      <name val="Arial Narrow"/>
      <family val="2"/>
    </font>
    <font>
      <sz val="11"/>
      <color indexed="81"/>
      <name val="Tahoma"/>
      <family val="2"/>
    </font>
    <font>
      <b/>
      <sz val="10"/>
      <color indexed="81"/>
      <name val="Tahoma"/>
      <family val="2"/>
    </font>
    <font>
      <sz val="8"/>
      <color indexed="10"/>
      <name val="Arial Narrow"/>
      <family val="2"/>
    </font>
    <font>
      <b/>
      <sz val="10"/>
      <name val="Arial"/>
      <family val="2"/>
    </font>
    <font>
      <b/>
      <sz val="8"/>
      <color indexed="10"/>
      <name val="Arial Narrow"/>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18"/>
      <name val="Arial Narrow"/>
      <family val="2"/>
    </font>
    <font>
      <b/>
      <sz val="9"/>
      <name val="Arial Narrow"/>
      <family val="2"/>
    </font>
    <font>
      <sz val="8"/>
      <name val="Verdana"/>
      <family val="2"/>
    </font>
    <font>
      <sz val="8"/>
      <color indexed="56"/>
      <name val="Verdana"/>
      <family val="2"/>
    </font>
    <font>
      <b/>
      <i/>
      <sz val="36"/>
      <color indexed="56"/>
      <name val="Arial Narrow"/>
      <family val="2"/>
    </font>
    <font>
      <b/>
      <sz val="9"/>
      <color indexed="62"/>
      <name val="Arial Narrow"/>
      <family val="2"/>
    </font>
    <font>
      <sz val="9"/>
      <color rgb="FFFF0000"/>
      <name val="Arial Narrow"/>
      <family val="2"/>
    </font>
    <font>
      <sz val="8"/>
      <color rgb="FFFF0000"/>
      <name val="Arial Narrow"/>
      <family val="2"/>
    </font>
    <font>
      <b/>
      <sz val="11"/>
      <name val="Arial"/>
      <family val="2"/>
    </font>
    <font>
      <sz val="11"/>
      <name val="Arial"/>
      <family val="2"/>
    </font>
    <font>
      <sz val="16"/>
      <name val="Arial Narrow"/>
      <family val="2"/>
    </font>
    <font>
      <b/>
      <sz val="16"/>
      <name val="Times New Roman"/>
      <family val="1"/>
    </font>
    <font>
      <b/>
      <sz val="10"/>
      <name val="Times New Roman"/>
      <family val="1"/>
    </font>
    <font>
      <b/>
      <sz val="12"/>
      <name val="Times New Roman"/>
      <family val="1"/>
    </font>
    <font>
      <b/>
      <sz val="11"/>
      <color theme="1"/>
      <name val="Calibri"/>
      <family val="2"/>
      <scheme val="minor"/>
    </font>
    <font>
      <b/>
      <sz val="16"/>
      <color theme="1"/>
      <name val="Calibri"/>
      <family val="2"/>
      <scheme val="minor"/>
    </font>
    <font>
      <b/>
      <sz val="8"/>
      <name val="Verdana"/>
      <family val="2"/>
    </font>
    <font>
      <b/>
      <sz val="10"/>
      <name val="Verdana"/>
      <family val="2"/>
    </font>
    <font>
      <b/>
      <sz val="8"/>
      <name val="Arial"/>
      <family val="2"/>
    </font>
    <font>
      <sz val="8"/>
      <name val="Arial"/>
      <family val="2"/>
    </font>
    <font>
      <sz val="8"/>
      <color rgb="FFFF0000"/>
      <name val="Arial"/>
      <family val="2"/>
    </font>
    <font>
      <sz val="8"/>
      <color rgb="FFFF0000"/>
      <name val="Verdana"/>
      <family val="2"/>
    </font>
  </fonts>
  <fills count="3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rgb="FFEAF1DD"/>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bgColor indexed="64"/>
      </patternFill>
    </fill>
  </fills>
  <borders count="1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diagonal/>
    </border>
    <border>
      <left style="medium">
        <color rgb="FF808080"/>
      </left>
      <right style="medium">
        <color rgb="FF808080"/>
      </right>
      <top/>
      <bottom/>
      <diagonal/>
    </border>
    <border>
      <left style="medium">
        <color rgb="FF808080"/>
      </left>
      <right style="medium">
        <color rgb="FF808080"/>
      </right>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diagonal/>
    </border>
    <border>
      <left style="medium">
        <color rgb="FF808080"/>
      </left>
      <right style="medium">
        <color rgb="FF808080"/>
      </right>
      <top style="thin">
        <color indexed="64"/>
      </top>
      <bottom style="thin">
        <color indexed="64"/>
      </bottom>
      <diagonal/>
    </border>
    <border>
      <left style="medium">
        <color rgb="FF808080"/>
      </left>
      <right style="medium">
        <color rgb="FF808080"/>
      </right>
      <top style="thin">
        <color indexed="64"/>
      </top>
      <bottom/>
      <diagonal/>
    </border>
    <border>
      <left style="medium">
        <color rgb="FF808080"/>
      </left>
      <right style="medium">
        <color rgb="FF808080"/>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77">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20" fillId="9" borderId="0" applyNumberFormat="0" applyBorder="0" applyAlignment="0" applyProtection="0"/>
    <xf numFmtId="0" fontId="20" fillId="7"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1" fillId="10" borderId="0" applyNumberFormat="0" applyBorder="0" applyAlignment="0" applyProtection="0"/>
    <xf numFmtId="0" fontId="22" fillId="2" borderId="1" applyNumberFormat="0" applyAlignment="0" applyProtection="0"/>
    <xf numFmtId="0" fontId="23" fillId="11" borderId="2" applyNumberFormat="0" applyAlignment="0" applyProtection="0"/>
    <xf numFmtId="0" fontId="24" fillId="0" borderId="3"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6" fillId="3" borderId="1" applyNumberFormat="0" applyAlignment="0" applyProtection="0"/>
    <xf numFmtId="0" fontId="27" fillId="16" borderId="0" applyNumberFormat="0" applyBorder="0" applyAlignment="0" applyProtection="0"/>
    <xf numFmtId="43"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9" fillId="3" borderId="0" applyNumberFormat="0" applyBorder="0" applyAlignment="0" applyProtection="0"/>
    <xf numFmtId="0" fontId="28" fillId="0" borderId="0"/>
    <xf numFmtId="0" fontId="28"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4" borderId="4" applyNumberFormat="0" applyFont="0" applyAlignment="0" applyProtection="0"/>
    <xf numFmtId="9" fontId="5" fillId="0" borderId="0" applyFont="0" applyFill="0" applyBorder="0" applyAlignment="0" applyProtection="0"/>
    <xf numFmtId="0" fontId="30" fillId="2"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6" applyNumberFormat="0" applyFill="0" applyAlignment="0" applyProtection="0"/>
    <xf numFmtId="0" fontId="35" fillId="0" borderId="7" applyNumberFormat="0" applyFill="0" applyAlignment="0" applyProtection="0"/>
    <xf numFmtId="0" fontId="25" fillId="0" borderId="8" applyNumberFormat="0" applyFill="0" applyAlignment="0" applyProtection="0"/>
    <xf numFmtId="0" fontId="36" fillId="0" borderId="9" applyNumberFormat="0" applyFill="0" applyAlignment="0" applyProtection="0"/>
    <xf numFmtId="0" fontId="4" fillId="0" borderId="0"/>
    <xf numFmtId="0" fontId="5" fillId="0" borderId="0"/>
  </cellStyleXfs>
  <cellXfs count="1479">
    <xf numFmtId="0" fontId="0" fillId="0" borderId="0" xfId="0"/>
    <xf numFmtId="0" fontId="9" fillId="0" borderId="0" xfId="0" applyFont="1" applyAlignment="1">
      <alignment horizontal="center"/>
    </xf>
    <xf numFmtId="0" fontId="8" fillId="0" borderId="0" xfId="0" applyFont="1"/>
    <xf numFmtId="0" fontId="10" fillId="0" borderId="0" xfId="0" applyFont="1" applyAlignment="1" applyProtection="1">
      <alignment horizontal="center"/>
    </xf>
    <xf numFmtId="0" fontId="8" fillId="0" borderId="0" xfId="0" applyFont="1" applyBorder="1" applyProtection="1"/>
    <xf numFmtId="0" fontId="11" fillId="0" borderId="0" xfId="0" applyFont="1"/>
    <xf numFmtId="0" fontId="10" fillId="17" borderId="11" xfId="0" applyFont="1" applyFill="1" applyBorder="1" applyAlignment="1">
      <alignment horizontal="center" vertical="center" wrapText="1"/>
    </xf>
    <xf numFmtId="0" fontId="10" fillId="17" borderId="11" xfId="0" applyFont="1" applyFill="1" applyBorder="1" applyAlignment="1">
      <alignment horizontal="center" vertical="center"/>
    </xf>
    <xf numFmtId="0" fontId="11" fillId="0" borderId="11" xfId="0" applyFont="1" applyBorder="1" applyAlignment="1">
      <alignment vertical="center" wrapText="1"/>
    </xf>
    <xf numFmtId="9" fontId="11" fillId="0" borderId="11"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14" fillId="0" borderId="0" xfId="0" applyFont="1"/>
    <xf numFmtId="0" fontId="13" fillId="0" borderId="0" xfId="0" applyFont="1" applyBorder="1" applyProtection="1"/>
    <xf numFmtId="4" fontId="13" fillId="0" borderId="0" xfId="0" applyNumberFormat="1" applyFont="1" applyBorder="1" applyProtection="1"/>
    <xf numFmtId="0" fontId="12" fillId="18" borderId="11" xfId="0" applyNumberFormat="1" applyFont="1" applyFill="1" applyBorder="1"/>
    <xf numFmtId="0" fontId="12" fillId="19" borderId="11" xfId="0" applyFont="1" applyFill="1" applyBorder="1" applyAlignment="1">
      <alignment horizontal="center"/>
    </xf>
    <xf numFmtId="3" fontId="12" fillId="19" borderId="11" xfId="0" applyNumberFormat="1" applyFont="1" applyFill="1" applyBorder="1" applyAlignment="1">
      <alignment horizontal="right"/>
    </xf>
    <xf numFmtId="4" fontId="12" fillId="19" borderId="11" xfId="0" applyNumberFormat="1" applyFont="1" applyFill="1" applyBorder="1" applyAlignment="1">
      <alignment horizontal="right"/>
    </xf>
    <xf numFmtId="3" fontId="11" fillId="0" borderId="12" xfId="0" applyNumberFormat="1" applyFont="1" applyBorder="1" applyAlignment="1">
      <alignment horizontal="right"/>
    </xf>
    <xf numFmtId="4" fontId="11" fillId="0" borderId="12" xfId="0" applyNumberFormat="1" applyFont="1" applyBorder="1" applyAlignment="1">
      <alignment horizontal="right"/>
    </xf>
    <xf numFmtId="4" fontId="11" fillId="0" borderId="13" xfId="0" applyNumberFormat="1" applyFont="1" applyBorder="1" applyAlignment="1">
      <alignment horizontal="right"/>
    </xf>
    <xf numFmtId="0" fontId="10" fillId="0" borderId="14" xfId="0" applyFont="1" applyBorder="1" applyAlignment="1" applyProtection="1">
      <alignment vertical="top" wrapText="1"/>
    </xf>
    <xf numFmtId="0" fontId="11" fillId="0" borderId="0" xfId="0" applyFont="1" applyFill="1"/>
    <xf numFmtId="0" fontId="12" fillId="0" borderId="0" xfId="0" applyFont="1"/>
    <xf numFmtId="0" fontId="8" fillId="0" borderId="0" xfId="0" applyFont="1" applyAlignment="1">
      <alignment vertical="top"/>
    </xf>
    <xf numFmtId="0" fontId="8" fillId="0" borderId="15" xfId="0" applyFont="1" applyBorder="1"/>
    <xf numFmtId="0" fontId="8" fillId="0" borderId="16" xfId="0" applyFont="1" applyBorder="1"/>
    <xf numFmtId="0" fontId="8" fillId="0" borderId="12" xfId="0" applyFont="1" applyBorder="1" applyAlignment="1" applyProtection="1">
      <alignment vertical="top" wrapText="1"/>
    </xf>
    <xf numFmtId="3" fontId="8" fillId="0" borderId="12" xfId="0" applyNumberFormat="1" applyFont="1" applyBorder="1" applyAlignment="1" applyProtection="1">
      <alignment vertical="top" wrapText="1"/>
    </xf>
    <xf numFmtId="3" fontId="8" fillId="0" borderId="17" xfId="0" applyNumberFormat="1" applyFont="1" applyBorder="1" applyAlignment="1" applyProtection="1">
      <alignment vertical="top" wrapText="1"/>
    </xf>
    <xf numFmtId="4" fontId="8" fillId="0" borderId="12" xfId="0" applyNumberFormat="1" applyFont="1" applyBorder="1" applyAlignment="1" applyProtection="1">
      <alignment vertical="top" wrapText="1"/>
    </xf>
    <xf numFmtId="4" fontId="8" fillId="0" borderId="18" xfId="0" applyNumberFormat="1" applyFont="1" applyBorder="1" applyAlignment="1" applyProtection="1">
      <alignment vertical="top" wrapText="1"/>
    </xf>
    <xf numFmtId="4" fontId="8" fillId="0" borderId="17" xfId="0" applyNumberFormat="1" applyFont="1" applyBorder="1" applyAlignment="1" applyProtection="1">
      <alignment vertical="top" wrapText="1"/>
    </xf>
    <xf numFmtId="4" fontId="8" fillId="0" borderId="19" xfId="0" applyNumberFormat="1" applyFont="1" applyBorder="1" applyAlignment="1" applyProtection="1">
      <alignment vertical="top" wrapText="1"/>
    </xf>
    <xf numFmtId="4" fontId="8" fillId="0" borderId="20" xfId="0" applyNumberFormat="1" applyFont="1" applyBorder="1" applyAlignment="1" applyProtection="1">
      <alignment vertical="top" wrapText="1"/>
    </xf>
    <xf numFmtId="4" fontId="8" fillId="0" borderId="22" xfId="0" applyNumberFormat="1" applyFont="1" applyBorder="1" applyAlignment="1" applyProtection="1">
      <alignment vertical="top" wrapText="1"/>
    </xf>
    <xf numFmtId="3" fontId="8" fillId="0" borderId="0" xfId="0" applyNumberFormat="1" applyFont="1"/>
    <xf numFmtId="4" fontId="8" fillId="0" borderId="0" xfId="0" applyNumberFormat="1" applyFont="1"/>
    <xf numFmtId="4" fontId="8" fillId="0" borderId="18" xfId="0" applyNumberFormat="1" applyFont="1" applyBorder="1" applyAlignment="1" applyProtection="1">
      <alignment horizontal="right" vertical="top" wrapText="1"/>
    </xf>
    <xf numFmtId="0" fontId="8" fillId="0" borderId="12" xfId="0" applyFont="1" applyBorder="1" applyAlignment="1" applyProtection="1">
      <alignment horizontal="center" vertical="top" wrapText="1"/>
    </xf>
    <xf numFmtId="4" fontId="16" fillId="0" borderId="23" xfId="0" applyNumberFormat="1" applyFont="1" applyFill="1" applyBorder="1" applyAlignment="1">
      <alignment horizontal="right" vertical="top" wrapText="1"/>
    </xf>
    <xf numFmtId="4" fontId="16" fillId="0" borderId="12" xfId="0" applyNumberFormat="1" applyFont="1" applyBorder="1" applyAlignment="1">
      <alignment horizontal="right" vertical="top" wrapText="1"/>
    </xf>
    <xf numFmtId="3" fontId="10" fillId="17" borderId="24" xfId="0" applyNumberFormat="1" applyFont="1" applyFill="1" applyBorder="1" applyAlignment="1" applyProtection="1">
      <alignment horizontal="left" vertical="top" wrapText="1"/>
      <protection locked="0"/>
    </xf>
    <xf numFmtId="4" fontId="10" fillId="17" borderId="24" xfId="0" applyNumberFormat="1" applyFont="1" applyFill="1" applyBorder="1" applyAlignment="1" applyProtection="1">
      <alignment horizontal="left" vertical="top" wrapText="1"/>
      <protection locked="0"/>
    </xf>
    <xf numFmtId="4" fontId="10" fillId="17" borderId="27" xfId="0" applyNumberFormat="1" applyFont="1" applyFill="1" applyBorder="1" applyAlignment="1" applyProtection="1">
      <alignment horizontal="left" vertical="top" wrapText="1"/>
      <protection locked="0"/>
    </xf>
    <xf numFmtId="4" fontId="8" fillId="0" borderId="29" xfId="0" applyNumberFormat="1" applyFont="1" applyBorder="1" applyAlignment="1" applyProtection="1">
      <alignment horizontal="right" vertical="top" wrapText="1"/>
    </xf>
    <xf numFmtId="4" fontId="8" fillId="0" borderId="29" xfId="0" applyNumberFormat="1" applyFont="1" applyBorder="1" applyAlignment="1" applyProtection="1">
      <alignment vertical="top" wrapText="1"/>
    </xf>
    <xf numFmtId="4" fontId="11" fillId="0" borderId="0" xfId="0" applyNumberFormat="1" applyFont="1"/>
    <xf numFmtId="4" fontId="11" fillId="0" borderId="0" xfId="0" applyNumberFormat="1" applyFont="1" applyAlignment="1">
      <alignment horizontal="right"/>
    </xf>
    <xf numFmtId="4" fontId="12" fillId="18" borderId="11" xfId="0" applyNumberFormat="1" applyFont="1" applyFill="1" applyBorder="1" applyAlignment="1">
      <alignment horizontal="right"/>
    </xf>
    <xf numFmtId="0" fontId="11" fillId="0" borderId="12" xfId="0" applyFont="1" applyBorder="1" applyAlignment="1">
      <alignment horizontal="center"/>
    </xf>
    <xf numFmtId="0" fontId="11" fillId="0" borderId="0" xfId="0" applyFont="1" applyAlignment="1">
      <alignment horizontal="center"/>
    </xf>
    <xf numFmtId="0" fontId="12" fillId="18" borderId="11" xfId="0" applyFont="1" applyFill="1" applyBorder="1" applyAlignment="1">
      <alignment horizontal="center"/>
    </xf>
    <xf numFmtId="4" fontId="8" fillId="0" borderId="12" xfId="0" applyNumberFormat="1" applyFont="1" applyFill="1" applyBorder="1" applyAlignment="1" applyProtection="1">
      <alignment vertical="top" wrapText="1"/>
    </xf>
    <xf numFmtId="3" fontId="8" fillId="0" borderId="19" xfId="0" applyNumberFormat="1" applyFont="1" applyBorder="1" applyAlignment="1" applyProtection="1">
      <alignment vertical="top" wrapText="1"/>
    </xf>
    <xf numFmtId="4" fontId="8" fillId="0" borderId="19" xfId="0" applyNumberFormat="1" applyFont="1" applyFill="1" applyBorder="1" applyAlignment="1" applyProtection="1">
      <alignment vertical="top" wrapText="1"/>
    </xf>
    <xf numFmtId="0" fontId="12" fillId="19" borderId="11" xfId="0" applyFont="1" applyFill="1" applyBorder="1" applyAlignment="1">
      <alignment horizontal="center" vertical="top"/>
    </xf>
    <xf numFmtId="4" fontId="12" fillId="19" borderId="11" xfId="0" applyNumberFormat="1" applyFont="1" applyFill="1" applyBorder="1" applyAlignment="1">
      <alignment horizontal="right" vertical="top"/>
    </xf>
    <xf numFmtId="0" fontId="11" fillId="0" borderId="12" xfId="0" applyFont="1" applyBorder="1" applyAlignment="1">
      <alignment horizontal="left" indent="1"/>
    </xf>
    <xf numFmtId="3" fontId="11" fillId="0" borderId="0" xfId="0" applyNumberFormat="1" applyFont="1" applyAlignment="1">
      <alignment horizontal="right"/>
    </xf>
    <xf numFmtId="3" fontId="12" fillId="18" borderId="11" xfId="0" applyNumberFormat="1" applyFont="1" applyFill="1" applyBorder="1" applyAlignment="1">
      <alignment horizontal="right"/>
    </xf>
    <xf numFmtId="3" fontId="12" fillId="19" borderId="11" xfId="0" applyNumberFormat="1" applyFont="1" applyFill="1" applyBorder="1" applyAlignment="1">
      <alignment horizontal="right" vertical="top"/>
    </xf>
    <xf numFmtId="0" fontId="12" fillId="17" borderId="31" xfId="0" applyFont="1" applyFill="1" applyBorder="1" applyAlignment="1">
      <alignment horizontal="left"/>
    </xf>
    <xf numFmtId="0" fontId="12" fillId="20" borderId="31" xfId="0" applyFont="1" applyFill="1" applyBorder="1" applyAlignment="1">
      <alignment horizontal="left"/>
    </xf>
    <xf numFmtId="0" fontId="12" fillId="19" borderId="31" xfId="0" applyFont="1" applyFill="1" applyBorder="1" applyAlignment="1">
      <alignment horizontal="left"/>
    </xf>
    <xf numFmtId="0" fontId="11" fillId="0" borderId="28" xfId="0" applyFont="1" applyBorder="1" applyAlignment="1">
      <alignment horizontal="left"/>
    </xf>
    <xf numFmtId="4" fontId="12" fillId="19" borderId="32" xfId="0" applyNumberFormat="1" applyFont="1" applyFill="1" applyBorder="1" applyAlignment="1">
      <alignment horizontal="right"/>
    </xf>
    <xf numFmtId="4" fontId="12" fillId="21" borderId="33" xfId="0" applyNumberFormat="1" applyFont="1" applyFill="1" applyBorder="1" applyAlignment="1">
      <alignment horizontal="right"/>
    </xf>
    <xf numFmtId="0" fontId="12" fillId="0" borderId="0" xfId="0" applyFont="1" applyFill="1"/>
    <xf numFmtId="0" fontId="11" fillId="0" borderId="0" xfId="0" applyFont="1" applyFill="1" applyAlignment="1">
      <alignment vertical="top"/>
    </xf>
    <xf numFmtId="0" fontId="10" fillId="0" borderId="0" xfId="0" applyFont="1" applyAlignment="1">
      <alignment vertical="top"/>
    </xf>
    <xf numFmtId="0" fontId="12" fillId="19" borderId="11" xfId="0" applyFont="1" applyFill="1" applyBorder="1" applyAlignment="1">
      <alignment horizontal="left" vertical="top" wrapText="1" indent="1"/>
    </xf>
    <xf numFmtId="2" fontId="8" fillId="0" borderId="12" xfId="0" applyNumberFormat="1" applyFont="1" applyFill="1" applyBorder="1"/>
    <xf numFmtId="0" fontId="10" fillId="0" borderId="11" xfId="0" applyFont="1" applyFill="1" applyBorder="1" applyAlignment="1" applyProtection="1">
      <alignment horizontal="center" vertical="top" wrapText="1"/>
    </xf>
    <xf numFmtId="1" fontId="8" fillId="0" borderId="12" xfId="0" applyNumberFormat="1" applyFont="1" applyFill="1" applyBorder="1"/>
    <xf numFmtId="4" fontId="11" fillId="0" borderId="11" xfId="0" applyNumberFormat="1" applyFont="1" applyBorder="1" applyAlignment="1">
      <alignment horizontal="center" vertical="center" wrapText="1"/>
    </xf>
    <xf numFmtId="4" fontId="8" fillId="0" borderId="35" xfId="0" applyNumberFormat="1" applyFont="1" applyBorder="1" applyAlignment="1" applyProtection="1">
      <alignment vertical="top" wrapText="1"/>
    </xf>
    <xf numFmtId="0" fontId="12" fillId="20" borderId="11" xfId="0" applyFont="1" applyFill="1" applyBorder="1" applyAlignment="1">
      <alignment horizontal="left"/>
    </xf>
    <xf numFmtId="0" fontId="12" fillId="20" borderId="11" xfId="0" applyFont="1" applyFill="1" applyBorder="1" applyAlignment="1">
      <alignment horizontal="center"/>
    </xf>
    <xf numFmtId="3" fontId="12" fillId="20" borderId="11" xfId="0" applyNumberFormat="1" applyFont="1" applyFill="1" applyBorder="1" applyAlignment="1">
      <alignment horizontal="right"/>
    </xf>
    <xf numFmtId="4" fontId="12" fillId="20" borderId="11" xfId="0" applyNumberFormat="1" applyFont="1" applyFill="1" applyBorder="1" applyAlignment="1">
      <alignment horizontal="right"/>
    </xf>
    <xf numFmtId="4" fontId="12" fillId="20" borderId="32" xfId="0" applyNumberFormat="1" applyFont="1" applyFill="1" applyBorder="1" applyAlignment="1">
      <alignment horizontal="right"/>
    </xf>
    <xf numFmtId="4" fontId="8" fillId="0" borderId="18" xfId="0" applyNumberFormat="1" applyFont="1" applyFill="1" applyBorder="1" applyAlignment="1" applyProtection="1">
      <alignment vertical="top" wrapText="1"/>
    </xf>
    <xf numFmtId="0" fontId="11" fillId="0" borderId="13" xfId="0" applyFont="1" applyBorder="1" applyAlignment="1">
      <alignment horizontal="left" indent="1"/>
    </xf>
    <xf numFmtId="0" fontId="12" fillId="20" borderId="11" xfId="0" applyFont="1" applyFill="1" applyBorder="1" applyAlignment="1">
      <alignment horizontal="left" indent="1"/>
    </xf>
    <xf numFmtId="4" fontId="12" fillId="21" borderId="36" xfId="0" applyNumberFormat="1" applyFont="1" applyFill="1" applyBorder="1" applyAlignment="1">
      <alignment horizontal="right"/>
    </xf>
    <xf numFmtId="0" fontId="11" fillId="0" borderId="0" xfId="0" applyFont="1" applyAlignment="1">
      <alignment vertical="center"/>
    </xf>
    <xf numFmtId="4" fontId="12" fillId="21" borderId="11" xfId="0" applyNumberFormat="1" applyFont="1" applyFill="1" applyBorder="1" applyAlignment="1">
      <alignment horizontal="center" vertical="center" wrapText="1"/>
    </xf>
    <xf numFmtId="4" fontId="12" fillId="21" borderId="32" xfId="0" applyNumberFormat="1" applyFont="1" applyFill="1" applyBorder="1" applyAlignment="1">
      <alignment horizontal="center" vertical="center" wrapText="1"/>
    </xf>
    <xf numFmtId="4" fontId="8" fillId="0" borderId="20" xfId="0" applyNumberFormat="1" applyFont="1" applyFill="1" applyBorder="1" applyAlignment="1" applyProtection="1">
      <alignment vertical="top" wrapText="1"/>
    </xf>
    <xf numFmtId="4" fontId="8" fillId="0" borderId="17" xfId="0" applyNumberFormat="1" applyFont="1" applyFill="1" applyBorder="1" applyAlignment="1" applyProtection="1">
      <alignment vertical="top" wrapText="1"/>
    </xf>
    <xf numFmtId="0" fontId="10" fillId="0" borderId="37" xfId="0" applyFont="1" applyBorder="1" applyAlignment="1" applyProtection="1">
      <alignment horizontal="left" vertical="top" wrapText="1"/>
    </xf>
    <xf numFmtId="0" fontId="8" fillId="0" borderId="34" xfId="0" applyFont="1" applyBorder="1" applyAlignment="1" applyProtection="1">
      <alignment vertical="top" wrapText="1"/>
    </xf>
    <xf numFmtId="0" fontId="8" fillId="0" borderId="23" xfId="0" applyFont="1" applyBorder="1" applyAlignment="1" applyProtection="1">
      <alignment vertical="top" wrapText="1"/>
    </xf>
    <xf numFmtId="0" fontId="10" fillId="0" borderId="38" xfId="0" applyFont="1" applyBorder="1" applyAlignment="1" applyProtection="1">
      <alignment vertical="top" wrapText="1"/>
    </xf>
    <xf numFmtId="4" fontId="18" fillId="0" borderId="19" xfId="0" applyNumberFormat="1" applyFont="1" applyBorder="1" applyAlignment="1" applyProtection="1">
      <alignment vertical="top" wrapText="1"/>
    </xf>
    <xf numFmtId="4" fontId="8" fillId="0" borderId="0" xfId="0" applyNumberFormat="1" applyFont="1" applyAlignment="1">
      <alignment vertical="top"/>
    </xf>
    <xf numFmtId="4" fontId="11" fillId="0" borderId="0" xfId="0" applyNumberFormat="1" applyFont="1" applyFill="1"/>
    <xf numFmtId="0" fontId="10" fillId="0" borderId="0" xfId="0" applyFont="1" applyBorder="1" applyAlignment="1" applyProtection="1">
      <alignment horizontal="center"/>
    </xf>
    <xf numFmtId="0" fontId="8" fillId="0" borderId="0" xfId="0" applyFont="1" applyBorder="1"/>
    <xf numFmtId="2" fontId="12" fillId="19" borderId="31" xfId="0" applyNumberFormat="1" applyFont="1" applyFill="1" applyBorder="1" applyAlignment="1">
      <alignment horizontal="left" vertical="top"/>
    </xf>
    <xf numFmtId="3" fontId="12" fillId="20" borderId="11" xfId="0" applyNumberFormat="1" applyFont="1" applyFill="1" applyBorder="1" applyAlignment="1">
      <alignment horizontal="center"/>
    </xf>
    <xf numFmtId="43" fontId="12" fillId="20" borderId="11" xfId="32" applyFont="1" applyFill="1" applyBorder="1" applyAlignment="1">
      <alignment horizontal="right"/>
    </xf>
    <xf numFmtId="166" fontId="12" fillId="20" borderId="31" xfId="0" applyNumberFormat="1" applyFont="1" applyFill="1" applyBorder="1" applyAlignment="1">
      <alignment horizontal="left"/>
    </xf>
    <xf numFmtId="4" fontId="11" fillId="0" borderId="10" xfId="0" applyNumberFormat="1" applyFont="1" applyFill="1" applyBorder="1" applyAlignment="1">
      <alignment horizontal="right" vertical="top"/>
    </xf>
    <xf numFmtId="4" fontId="11" fillId="0" borderId="12" xfId="0" applyNumberFormat="1" applyFont="1" applyFill="1" applyBorder="1" applyAlignment="1">
      <alignment horizontal="right" vertical="top"/>
    </xf>
    <xf numFmtId="4" fontId="11" fillId="0" borderId="17" xfId="0" applyNumberFormat="1" applyFont="1" applyFill="1" applyBorder="1" applyAlignment="1">
      <alignment horizontal="right" vertical="top"/>
    </xf>
    <xf numFmtId="0" fontId="11" fillId="0" borderId="10" xfId="0" applyFont="1" applyBorder="1" applyAlignment="1">
      <alignment horizontal="left" indent="1"/>
    </xf>
    <xf numFmtId="4" fontId="11" fillId="0" borderId="10" xfId="0" applyNumberFormat="1" applyFont="1" applyBorder="1" applyAlignment="1">
      <alignment horizontal="right"/>
    </xf>
    <xf numFmtId="4" fontId="11" fillId="0" borderId="17" xfId="0" applyNumberFormat="1" applyFont="1" applyBorder="1" applyAlignment="1">
      <alignment horizontal="right"/>
    </xf>
    <xf numFmtId="166" fontId="12" fillId="20" borderId="39" xfId="0" applyNumberFormat="1" applyFont="1" applyFill="1" applyBorder="1" applyAlignment="1">
      <alignment horizontal="left"/>
    </xf>
    <xf numFmtId="0" fontId="12" fillId="20" borderId="40" xfId="0" applyFont="1" applyFill="1" applyBorder="1" applyAlignment="1">
      <alignment horizontal="center"/>
    </xf>
    <xf numFmtId="3" fontId="12" fillId="20" borderId="40" xfId="0" applyNumberFormat="1" applyFont="1" applyFill="1" applyBorder="1" applyAlignment="1">
      <alignment horizontal="right"/>
    </xf>
    <xf numFmtId="4" fontId="12" fillId="20" borderId="40" xfId="0" applyNumberFormat="1" applyFont="1" applyFill="1" applyBorder="1" applyAlignment="1">
      <alignment horizontal="right"/>
    </xf>
    <xf numFmtId="0" fontId="18" fillId="0" borderId="19" xfId="0" applyFont="1" applyBorder="1" applyAlignment="1" applyProtection="1">
      <alignment vertical="top" wrapText="1"/>
    </xf>
    <xf numFmtId="4" fontId="10" fillId="0" borderId="11" xfId="0" applyNumberFormat="1" applyFont="1" applyFill="1" applyBorder="1" applyAlignment="1" applyProtection="1">
      <alignment horizontal="right" vertical="center" wrapText="1"/>
    </xf>
    <xf numFmtId="0" fontId="12" fillId="20" borderId="40" xfId="0" applyFont="1" applyFill="1" applyBorder="1" applyAlignment="1">
      <alignment horizontal="center" vertical="center" wrapText="1"/>
    </xf>
    <xf numFmtId="0" fontId="12" fillId="17" borderId="31" xfId="0" applyFont="1" applyFill="1" applyBorder="1" applyAlignment="1">
      <alignment horizontal="left" vertical="center"/>
    </xf>
    <xf numFmtId="0" fontId="12" fillId="18" borderId="11" xfId="0" applyFont="1" applyFill="1" applyBorder="1" applyAlignment="1">
      <alignment horizontal="center" vertical="center"/>
    </xf>
    <xf numFmtId="3" fontId="12" fillId="18" borderId="11" xfId="0" applyNumberFormat="1" applyFont="1" applyFill="1" applyBorder="1" applyAlignment="1">
      <alignment horizontal="right" vertical="center"/>
    </xf>
    <xf numFmtId="4" fontId="12" fillId="18" borderId="11" xfId="0" applyNumberFormat="1" applyFont="1" applyFill="1" applyBorder="1" applyAlignment="1">
      <alignment horizontal="right" vertical="center"/>
    </xf>
    <xf numFmtId="4" fontId="12" fillId="19" borderId="41" xfId="0" applyNumberFormat="1" applyFont="1" applyFill="1" applyBorder="1" applyAlignment="1">
      <alignment horizontal="right"/>
    </xf>
    <xf numFmtId="0" fontId="11" fillId="0" borderId="0" xfId="0" applyFont="1" applyAlignment="1">
      <alignment wrapText="1"/>
    </xf>
    <xf numFmtId="3" fontId="11" fillId="0" borderId="0" xfId="0" applyNumberFormat="1" applyFont="1"/>
    <xf numFmtId="4" fontId="12" fillId="17" borderId="40" xfId="0" applyNumberFormat="1" applyFont="1" applyFill="1" applyBorder="1" applyAlignment="1">
      <alignment horizontal="center" vertical="center"/>
    </xf>
    <xf numFmtId="0" fontId="12" fillId="0" borderId="0" xfId="0" applyFont="1" applyFill="1" applyAlignment="1">
      <alignment vertical="top"/>
    </xf>
    <xf numFmtId="4" fontId="11" fillId="0" borderId="0" xfId="0" applyNumberFormat="1" applyFont="1" applyFill="1" applyAlignment="1">
      <alignment vertical="top"/>
    </xf>
    <xf numFmtId="0" fontId="17" fillId="0" borderId="0" xfId="0" applyFont="1" applyFill="1" applyAlignment="1">
      <alignment vertical="top"/>
    </xf>
    <xf numFmtId="4" fontId="11" fillId="0" borderId="0" xfId="0" applyNumberFormat="1" applyFont="1" applyBorder="1" applyAlignment="1">
      <alignment horizontal="right"/>
    </xf>
    <xf numFmtId="3" fontId="12" fillId="19" borderId="41" xfId="0" applyNumberFormat="1" applyFont="1" applyFill="1" applyBorder="1" applyAlignment="1">
      <alignment horizontal="right"/>
    </xf>
    <xf numFmtId="4" fontId="12" fillId="17" borderId="11"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12" fillId="19" borderId="42" xfId="0" applyFont="1" applyFill="1" applyBorder="1" applyAlignment="1">
      <alignment horizontal="left" vertical="top"/>
    </xf>
    <xf numFmtId="4" fontId="8" fillId="0" borderId="13" xfId="0" applyNumberFormat="1" applyFont="1" applyBorder="1" applyAlignment="1" applyProtection="1">
      <alignment vertical="top" wrapText="1"/>
    </xf>
    <xf numFmtId="4" fontId="8" fillId="0" borderId="44" xfId="0" applyNumberFormat="1" applyFont="1" applyFill="1" applyBorder="1" applyAlignment="1" applyProtection="1">
      <alignment vertical="top" wrapText="1"/>
    </xf>
    <xf numFmtId="4" fontId="8" fillId="0" borderId="44" xfId="0" applyNumberFormat="1" applyFont="1" applyBorder="1" applyAlignment="1" applyProtection="1">
      <alignment vertical="top" wrapText="1"/>
    </xf>
    <xf numFmtId="4" fontId="8" fillId="0" borderId="45" xfId="0" applyNumberFormat="1" applyFont="1" applyBorder="1" applyAlignment="1" applyProtection="1">
      <alignment vertical="top" wrapText="1"/>
    </xf>
    <xf numFmtId="2" fontId="8" fillId="0" borderId="17" xfId="0" applyNumberFormat="1" applyFont="1" applyFill="1" applyBorder="1"/>
    <xf numFmtId="0" fontId="12" fillId="0" borderId="0" xfId="0" applyFont="1" applyBorder="1" applyAlignment="1">
      <alignment horizontal="left"/>
    </xf>
    <xf numFmtId="0" fontId="11" fillId="0" borderId="0" xfId="0" applyFont="1" applyBorder="1" applyAlignment="1">
      <alignment horizontal="left" indent="4"/>
    </xf>
    <xf numFmtId="0" fontId="11" fillId="0" borderId="0" xfId="0" applyFont="1" applyBorder="1" applyAlignment="1">
      <alignment horizontal="center"/>
    </xf>
    <xf numFmtId="3" fontId="11" fillId="0" borderId="0" xfId="0" applyNumberFormat="1" applyFont="1" applyBorder="1" applyAlignment="1">
      <alignment horizontal="right"/>
    </xf>
    <xf numFmtId="0" fontId="8" fillId="0" borderId="10" xfId="0" applyFont="1" applyBorder="1"/>
    <xf numFmtId="0" fontId="8" fillId="0" borderId="19" xfId="0" applyFont="1" applyBorder="1" applyAlignment="1">
      <alignment horizontal="center" vertical="top"/>
    </xf>
    <xf numFmtId="0" fontId="17" fillId="0" borderId="10" xfId="0" applyFont="1" applyBorder="1" applyAlignment="1">
      <alignment horizontal="center"/>
    </xf>
    <xf numFmtId="3" fontId="17" fillId="0" borderId="10" xfId="0" applyNumberFormat="1" applyFont="1" applyBorder="1" applyAlignment="1">
      <alignment horizontal="right"/>
    </xf>
    <xf numFmtId="4" fontId="17" fillId="0" borderId="10" xfId="0" applyNumberFormat="1" applyFont="1" applyBorder="1" applyAlignment="1">
      <alignment horizontal="right"/>
    </xf>
    <xf numFmtId="0" fontId="8" fillId="0" borderId="17" xfId="0" applyFont="1" applyBorder="1" applyAlignment="1">
      <alignment horizontal="center" vertical="top"/>
    </xf>
    <xf numFmtId="3" fontId="18" fillId="0" borderId="34" xfId="0" applyNumberFormat="1" applyFont="1" applyBorder="1" applyAlignment="1" applyProtection="1">
      <alignment vertical="top" wrapText="1"/>
    </xf>
    <xf numFmtId="0" fontId="10" fillId="0" borderId="19" xfId="0" applyFont="1" applyBorder="1" applyAlignment="1">
      <alignment horizontal="center" vertical="top"/>
    </xf>
    <xf numFmtId="3" fontId="10" fillId="0" borderId="19" xfId="0" applyNumberFormat="1" applyFont="1" applyBorder="1" applyAlignment="1" applyProtection="1">
      <alignment vertical="top" wrapText="1"/>
    </xf>
    <xf numFmtId="4" fontId="10" fillId="0" borderId="19" xfId="0" applyNumberFormat="1" applyFont="1" applyBorder="1" applyAlignment="1" applyProtection="1">
      <alignment vertical="top" wrapText="1"/>
    </xf>
    <xf numFmtId="4" fontId="18" fillId="0" borderId="19" xfId="0" applyNumberFormat="1" applyFont="1" applyFill="1" applyBorder="1" applyAlignment="1" applyProtection="1">
      <alignment vertical="top" wrapText="1"/>
    </xf>
    <xf numFmtId="0" fontId="8" fillId="0" borderId="12" xfId="0" applyFont="1" applyBorder="1" applyAlignment="1">
      <alignment horizontal="center" vertical="top" wrapText="1"/>
    </xf>
    <xf numFmtId="3" fontId="10" fillId="0" borderId="50" xfId="0" applyNumberFormat="1" applyFont="1" applyBorder="1" applyAlignment="1" applyProtection="1">
      <alignment vertical="top" wrapText="1"/>
    </xf>
    <xf numFmtId="4" fontId="8" fillId="0" borderId="51" xfId="0" applyNumberFormat="1" applyFont="1" applyBorder="1" applyAlignment="1" applyProtection="1">
      <alignment vertical="top" wrapText="1"/>
    </xf>
    <xf numFmtId="3" fontId="10" fillId="19" borderId="11" xfId="0" applyNumberFormat="1" applyFont="1" applyFill="1" applyBorder="1" applyAlignment="1" applyProtection="1">
      <alignment vertical="center" wrapText="1"/>
    </xf>
    <xf numFmtId="3" fontId="11" fillId="0" borderId="53" xfId="0" applyNumberFormat="1" applyFont="1" applyBorder="1" applyAlignment="1">
      <alignment horizontal="left"/>
    </xf>
    <xf numFmtId="4" fontId="10" fillId="19" borderId="11" xfId="0" applyNumberFormat="1" applyFont="1" applyFill="1" applyBorder="1" applyAlignment="1" applyProtection="1">
      <alignment vertical="center" wrapText="1"/>
    </xf>
    <xf numFmtId="4" fontId="10" fillId="19" borderId="32" xfId="0" applyNumberFormat="1" applyFont="1" applyFill="1" applyBorder="1" applyAlignment="1" applyProtection="1">
      <alignment vertical="center" wrapText="1"/>
    </xf>
    <xf numFmtId="3" fontId="8" fillId="0" borderId="0" xfId="0" applyNumberFormat="1" applyFont="1" applyBorder="1" applyProtection="1"/>
    <xf numFmtId="0" fontId="10" fillId="19" borderId="40" xfId="0" applyFont="1" applyFill="1" applyBorder="1" applyAlignment="1" applyProtection="1">
      <alignment horizontal="center" vertical="center" wrapText="1"/>
    </xf>
    <xf numFmtId="0" fontId="8" fillId="0" borderId="19" xfId="0" applyFont="1" applyBorder="1" applyAlignment="1" applyProtection="1">
      <alignment horizontal="center" vertical="top" wrapText="1"/>
    </xf>
    <xf numFmtId="4" fontId="8" fillId="0" borderId="54" xfId="0" applyNumberFormat="1" applyFont="1" applyBorder="1" applyAlignment="1" applyProtection="1">
      <alignment vertical="top" wrapText="1"/>
    </xf>
    <xf numFmtId="2" fontId="8" fillId="0" borderId="12" xfId="0" applyNumberFormat="1" applyFont="1" applyFill="1" applyBorder="1" applyAlignment="1">
      <alignment horizontal="center"/>
    </xf>
    <xf numFmtId="2" fontId="8" fillId="0" borderId="17" xfId="0" applyNumberFormat="1" applyFont="1" applyFill="1" applyBorder="1" applyAlignment="1">
      <alignment horizontal="center"/>
    </xf>
    <xf numFmtId="0" fontId="10" fillId="19" borderId="11" xfId="0" applyFont="1" applyFill="1" applyBorder="1" applyAlignment="1" applyProtection="1">
      <alignment horizontal="center" vertical="center" wrapText="1"/>
    </xf>
    <xf numFmtId="4" fontId="10" fillId="17" borderId="33" xfId="0" applyNumberFormat="1" applyFont="1" applyFill="1" applyBorder="1" applyAlignment="1" applyProtection="1">
      <alignment horizontal="right" vertical="center" wrapText="1"/>
    </xf>
    <xf numFmtId="0" fontId="10" fillId="21" borderId="11" xfId="0" applyFont="1" applyFill="1" applyBorder="1" applyAlignment="1" applyProtection="1">
      <alignment horizontal="center" vertical="top" wrapText="1"/>
    </xf>
    <xf numFmtId="2" fontId="10" fillId="0" borderId="10" xfId="0" applyNumberFormat="1" applyFont="1" applyFill="1" applyBorder="1" applyAlignment="1" applyProtection="1">
      <alignment vertical="top" wrapText="1"/>
    </xf>
    <xf numFmtId="2" fontId="10" fillId="0" borderId="17" xfId="0" applyNumberFormat="1" applyFont="1" applyFill="1" applyBorder="1" applyAlignment="1" applyProtection="1">
      <alignment vertical="top" wrapText="1"/>
    </xf>
    <xf numFmtId="2" fontId="10" fillId="0" borderId="19" xfId="0" applyNumberFormat="1" applyFont="1" applyFill="1" applyBorder="1" applyAlignment="1" applyProtection="1">
      <alignment vertical="top" wrapText="1"/>
    </xf>
    <xf numFmtId="0" fontId="10" fillId="0" borderId="40" xfId="0" applyFont="1" applyBorder="1" applyAlignment="1" applyProtection="1">
      <alignment vertical="top" wrapText="1"/>
    </xf>
    <xf numFmtId="0" fontId="10" fillId="0" borderId="10" xfId="0" applyFont="1" applyBorder="1" applyAlignment="1" applyProtection="1">
      <alignment vertical="top" wrapText="1"/>
    </xf>
    <xf numFmtId="0" fontId="10" fillId="0" borderId="19" xfId="0" applyFont="1" applyFill="1" applyBorder="1" applyAlignment="1" applyProtection="1">
      <alignment vertical="top" wrapText="1"/>
    </xf>
    <xf numFmtId="0" fontId="10" fillId="0" borderId="17" xfId="0" applyFont="1" applyFill="1" applyBorder="1" applyAlignment="1" applyProtection="1">
      <alignment vertical="top" wrapText="1"/>
    </xf>
    <xf numFmtId="0" fontId="10" fillId="0" borderId="10" xfId="0" applyFont="1" applyFill="1" applyBorder="1" applyAlignment="1" applyProtection="1">
      <alignment vertical="top" wrapText="1"/>
    </xf>
    <xf numFmtId="2" fontId="10" fillId="0" borderId="11" xfId="0" applyNumberFormat="1" applyFont="1" applyFill="1" applyBorder="1" applyAlignment="1" applyProtection="1">
      <alignment horizontal="center" vertical="top" wrapText="1"/>
    </xf>
    <xf numFmtId="2" fontId="10" fillId="19" borderId="11" xfId="0" applyNumberFormat="1" applyFont="1" applyFill="1" applyBorder="1" applyAlignment="1" applyProtection="1">
      <alignment horizontal="center" vertical="top" wrapText="1"/>
    </xf>
    <xf numFmtId="3" fontId="10" fillId="23" borderId="11" xfId="0" applyNumberFormat="1" applyFont="1" applyFill="1" applyBorder="1" applyAlignment="1">
      <alignment vertical="center"/>
    </xf>
    <xf numFmtId="4" fontId="10" fillId="23" borderId="11" xfId="0" applyNumberFormat="1" applyFont="1" applyFill="1" applyBorder="1" applyAlignment="1" applyProtection="1">
      <alignment vertical="center" wrapText="1"/>
    </xf>
    <xf numFmtId="3" fontId="10" fillId="23" borderId="11" xfId="0" applyNumberFormat="1" applyFont="1" applyFill="1" applyBorder="1" applyAlignment="1" applyProtection="1">
      <alignment vertical="center" wrapText="1"/>
    </xf>
    <xf numFmtId="0" fontId="10" fillId="21" borderId="56" xfId="0" applyFont="1" applyFill="1" applyBorder="1" applyAlignment="1" applyProtection="1">
      <alignment horizontal="left" vertical="top"/>
      <protection locked="0"/>
    </xf>
    <xf numFmtId="0" fontId="10" fillId="21" borderId="57" xfId="0" applyFont="1" applyFill="1" applyBorder="1" applyAlignment="1" applyProtection="1">
      <alignment horizontal="left" vertical="top"/>
      <protection locked="0"/>
    </xf>
    <xf numFmtId="0" fontId="10" fillId="21" borderId="37" xfId="0" applyFont="1" applyFill="1" applyBorder="1" applyAlignment="1" applyProtection="1">
      <alignment horizontal="left" vertical="top"/>
      <protection locked="0"/>
    </xf>
    <xf numFmtId="3" fontId="10" fillId="21" borderId="56" xfId="0" applyNumberFormat="1" applyFont="1" applyFill="1" applyBorder="1" applyAlignment="1" applyProtection="1">
      <alignment horizontal="left" vertical="top"/>
      <protection locked="0"/>
    </xf>
    <xf numFmtId="0" fontId="10" fillId="21" borderId="58" xfId="0" applyFont="1" applyFill="1" applyBorder="1" applyAlignment="1" applyProtection="1">
      <alignment horizontal="left" vertical="top"/>
      <protection locked="0"/>
    </xf>
    <xf numFmtId="3" fontId="10" fillId="23" borderId="40" xfId="0" applyNumberFormat="1" applyFont="1" applyFill="1" applyBorder="1" applyAlignment="1" applyProtection="1">
      <alignment vertical="center" wrapText="1"/>
    </xf>
    <xf numFmtId="4" fontId="10" fillId="21" borderId="56" xfId="0" applyNumberFormat="1" applyFont="1" applyFill="1" applyBorder="1" applyAlignment="1" applyProtection="1">
      <alignment horizontal="left" vertical="top"/>
      <protection locked="0"/>
    </xf>
    <xf numFmtId="0" fontId="10" fillId="21" borderId="37" xfId="0" applyFont="1" applyFill="1" applyBorder="1" applyAlignment="1" applyProtection="1">
      <alignment horizontal="center" vertical="top" wrapText="1"/>
    </xf>
    <xf numFmtId="4" fontId="10" fillId="21" borderId="57" xfId="0" applyNumberFormat="1" applyFont="1" applyFill="1" applyBorder="1" applyAlignment="1" applyProtection="1">
      <alignment horizontal="left" vertical="top"/>
      <protection locked="0"/>
    </xf>
    <xf numFmtId="0" fontId="10" fillId="19" borderId="59" xfId="0" applyFont="1" applyFill="1" applyBorder="1" applyAlignment="1">
      <alignment horizontal="left" vertical="center" wrapText="1"/>
    </xf>
    <xf numFmtId="0" fontId="10" fillId="19" borderId="19" xfId="0" applyFont="1" applyFill="1" applyBorder="1" applyAlignment="1" applyProtection="1">
      <alignment horizontal="center" vertical="center" wrapText="1"/>
    </xf>
    <xf numFmtId="4" fontId="10" fillId="19" borderId="19" xfId="0" applyNumberFormat="1" applyFont="1" applyFill="1" applyBorder="1" applyAlignment="1" applyProtection="1">
      <alignment vertical="center" wrapText="1"/>
    </xf>
    <xf numFmtId="4" fontId="10" fillId="19" borderId="34" xfId="0" applyNumberFormat="1" applyFont="1" applyFill="1" applyBorder="1" applyAlignment="1" applyProtection="1">
      <alignment vertical="center" wrapText="1"/>
    </xf>
    <xf numFmtId="4" fontId="10" fillId="19" borderId="34" xfId="0" applyNumberFormat="1" applyFont="1" applyFill="1" applyBorder="1" applyAlignment="1" applyProtection="1">
      <alignment horizontal="center" vertical="center" wrapText="1"/>
    </xf>
    <xf numFmtId="4" fontId="10" fillId="19" borderId="54" xfId="0" applyNumberFormat="1" applyFont="1" applyFill="1" applyBorder="1" applyAlignment="1" applyProtection="1">
      <alignment vertical="center" wrapText="1"/>
    </xf>
    <xf numFmtId="0" fontId="10" fillId="23" borderId="19" xfId="0" applyFont="1" applyFill="1" applyBorder="1" applyAlignment="1" applyProtection="1">
      <alignment horizontal="center" vertical="center" wrapText="1"/>
    </xf>
    <xf numFmtId="4" fontId="10" fillId="23" borderId="19" xfId="0" applyNumberFormat="1" applyFont="1" applyFill="1" applyBorder="1" applyAlignment="1" applyProtection="1">
      <alignment vertical="center" wrapText="1"/>
    </xf>
    <xf numFmtId="2" fontId="12" fillId="19" borderId="11" xfId="0" applyNumberFormat="1" applyFont="1" applyFill="1" applyBorder="1" applyAlignment="1">
      <alignment vertical="top" wrapText="1"/>
    </xf>
    <xf numFmtId="0" fontId="10" fillId="21" borderId="56" xfId="0" applyFont="1" applyFill="1" applyBorder="1" applyAlignment="1" applyProtection="1">
      <alignment vertical="top"/>
      <protection locked="0"/>
    </xf>
    <xf numFmtId="0" fontId="10" fillId="21" borderId="57" xfId="0" applyFont="1" applyFill="1" applyBorder="1" applyAlignment="1" applyProtection="1">
      <alignment vertical="top"/>
      <protection locked="0"/>
    </xf>
    <xf numFmtId="49" fontId="10" fillId="17" borderId="24" xfId="0" applyNumberFormat="1" applyFont="1" applyFill="1" applyBorder="1" applyAlignment="1" applyProtection="1">
      <alignment vertical="top"/>
      <protection locked="0"/>
    </xf>
    <xf numFmtId="49" fontId="10" fillId="17" borderId="27" xfId="0" applyNumberFormat="1" applyFont="1" applyFill="1" applyBorder="1" applyAlignment="1" applyProtection="1">
      <alignment vertical="top"/>
      <protection locked="0"/>
    </xf>
    <xf numFmtId="4" fontId="39" fillId="0" borderId="19" xfId="0" applyNumberFormat="1" applyFont="1" applyFill="1" applyBorder="1" applyAlignment="1" applyProtection="1">
      <alignment vertical="top" wrapText="1"/>
    </xf>
    <xf numFmtId="4" fontId="10" fillId="0" borderId="54" xfId="0" applyNumberFormat="1" applyFont="1" applyBorder="1" applyAlignment="1" applyProtection="1">
      <alignment vertical="top" wrapText="1"/>
    </xf>
    <xf numFmtId="0" fontId="10" fillId="0" borderId="0" xfId="0" applyFont="1" applyFill="1" applyBorder="1" applyAlignment="1" applyProtection="1">
      <alignment vertical="top" wrapText="1"/>
    </xf>
    <xf numFmtId="4" fontId="10" fillId="0" borderId="32" xfId="0" applyNumberFormat="1" applyFont="1" applyFill="1" applyBorder="1" applyAlignment="1" applyProtection="1">
      <alignment horizontal="right" vertical="center" wrapText="1"/>
    </xf>
    <xf numFmtId="1" fontId="8" fillId="0" borderId="17" xfId="0" applyNumberFormat="1" applyFont="1" applyFill="1" applyBorder="1"/>
    <xf numFmtId="2" fontId="8" fillId="0" borderId="46" xfId="0" applyNumberFormat="1" applyFont="1" applyFill="1" applyBorder="1"/>
    <xf numFmtId="2" fontId="8" fillId="0" borderId="46" xfId="0" applyNumberFormat="1" applyFont="1" applyFill="1" applyBorder="1" applyAlignment="1">
      <alignment horizontal="center"/>
    </xf>
    <xf numFmtId="1" fontId="8" fillId="0" borderId="46" xfId="0" applyNumberFormat="1" applyFont="1" applyFill="1" applyBorder="1"/>
    <xf numFmtId="1" fontId="8" fillId="0" borderId="13" xfId="0" applyNumberFormat="1" applyFont="1" applyFill="1" applyBorder="1"/>
    <xf numFmtId="2" fontId="8" fillId="0" borderId="13" xfId="0" applyNumberFormat="1" applyFont="1" applyFill="1" applyBorder="1"/>
    <xf numFmtId="0" fontId="10" fillId="19" borderId="11" xfId="0" applyFont="1" applyFill="1" applyBorder="1" applyAlignment="1">
      <alignment horizontal="left" vertical="center" wrapText="1"/>
    </xf>
    <xf numFmtId="4" fontId="16" fillId="0" borderId="18" xfId="0" applyNumberFormat="1" applyFont="1" applyBorder="1" applyAlignment="1">
      <alignment horizontal="right" vertical="top" wrapText="1"/>
    </xf>
    <xf numFmtId="43" fontId="8" fillId="0" borderId="12" xfId="32" applyFont="1" applyBorder="1" applyAlignment="1" applyProtection="1">
      <alignment horizontal="center" vertical="top" wrapText="1"/>
    </xf>
    <xf numFmtId="4" fontId="39" fillId="0" borderId="10" xfId="0" applyNumberFormat="1" applyFont="1" applyBorder="1"/>
    <xf numFmtId="3" fontId="10" fillId="19" borderId="11" xfId="0" applyNumberFormat="1" applyFont="1" applyFill="1" applyBorder="1" applyAlignment="1" applyProtection="1">
      <alignment vertical="top" wrapText="1"/>
    </xf>
    <xf numFmtId="4" fontId="10" fillId="19" borderId="11" xfId="0" applyNumberFormat="1" applyFont="1" applyFill="1" applyBorder="1" applyAlignment="1" applyProtection="1">
      <alignment vertical="top" wrapText="1"/>
    </xf>
    <xf numFmtId="4" fontId="39" fillId="0" borderId="19" xfId="0" applyNumberFormat="1" applyFont="1" applyBorder="1" applyAlignment="1" applyProtection="1">
      <alignment vertical="top" wrapText="1"/>
    </xf>
    <xf numFmtId="4" fontId="12" fillId="21" borderId="37" xfId="0" applyNumberFormat="1" applyFont="1" applyFill="1" applyBorder="1" applyAlignment="1">
      <alignment horizontal="center" vertical="center" wrapText="1"/>
    </xf>
    <xf numFmtId="3" fontId="12" fillId="0" borderId="12" xfId="0" applyNumberFormat="1" applyFont="1" applyBorder="1" applyAlignment="1">
      <alignment horizontal="right"/>
    </xf>
    <xf numFmtId="4" fontId="12" fillId="0" borderId="12" xfId="0" applyNumberFormat="1" applyFont="1" applyBorder="1" applyAlignment="1">
      <alignment horizontal="right"/>
    </xf>
    <xf numFmtId="0" fontId="11" fillId="0" borderId="52" xfId="0" applyFont="1" applyBorder="1" applyAlignment="1">
      <alignment horizontal="left"/>
    </xf>
    <xf numFmtId="0" fontId="11" fillId="0" borderId="19" xfId="0" applyFont="1" applyBorder="1" applyAlignment="1">
      <alignment horizontal="left" indent="1"/>
    </xf>
    <xf numFmtId="3" fontId="12" fillId="0" borderId="19" xfId="0" applyNumberFormat="1" applyFont="1" applyBorder="1" applyAlignment="1">
      <alignment horizontal="right"/>
    </xf>
    <xf numFmtId="4" fontId="12" fillId="0" borderId="19" xfId="0" applyNumberFormat="1" applyFont="1" applyBorder="1" applyAlignment="1">
      <alignment horizontal="right"/>
    </xf>
    <xf numFmtId="0" fontId="12" fillId="19" borderId="11" xfId="0" applyFont="1" applyFill="1" applyBorder="1" applyAlignment="1">
      <alignment horizontal="left" indent="1"/>
    </xf>
    <xf numFmtId="0" fontId="11" fillId="0" borderId="19" xfId="0" applyFont="1" applyBorder="1" applyAlignment="1">
      <alignment horizontal="center"/>
    </xf>
    <xf numFmtId="4" fontId="11" fillId="0" borderId="19" xfId="0" applyNumberFormat="1" applyFont="1" applyBorder="1" applyAlignment="1">
      <alignment horizontal="right"/>
    </xf>
    <xf numFmtId="4" fontId="11" fillId="0" borderId="13" xfId="0" applyNumberFormat="1" applyFont="1" applyFill="1" applyBorder="1" applyAlignment="1">
      <alignment horizontal="right"/>
    </xf>
    <xf numFmtId="4" fontId="10" fillId="17" borderId="11" xfId="0" applyNumberFormat="1" applyFont="1" applyFill="1" applyBorder="1" applyAlignment="1" applyProtection="1">
      <alignment horizontal="right" vertical="center" wrapText="1"/>
    </xf>
    <xf numFmtId="4" fontId="8" fillId="0" borderId="11" xfId="0" applyNumberFormat="1" applyFont="1" applyFill="1" applyBorder="1" applyAlignment="1" applyProtection="1">
      <alignment horizontal="right" vertical="center" wrapText="1"/>
    </xf>
    <xf numFmtId="3" fontId="10" fillId="19" borderId="37" xfId="0" applyNumberFormat="1" applyFont="1" applyFill="1" applyBorder="1" applyAlignment="1" applyProtection="1">
      <alignment horizontal="left" vertical="center" wrapText="1"/>
    </xf>
    <xf numFmtId="3" fontId="10" fillId="19" borderId="11" xfId="0" applyNumberFormat="1" applyFont="1" applyFill="1" applyBorder="1" applyAlignment="1" applyProtection="1">
      <alignment horizontal="left" vertical="center" wrapText="1"/>
    </xf>
    <xf numFmtId="3" fontId="10" fillId="19" borderId="64" xfId="0" applyNumberFormat="1" applyFont="1" applyFill="1" applyBorder="1" applyAlignment="1" applyProtection="1">
      <alignment horizontal="left" vertical="center" wrapText="1"/>
    </xf>
    <xf numFmtId="0" fontId="10" fillId="19" borderId="41" xfId="0" applyFont="1" applyFill="1" applyBorder="1" applyAlignment="1">
      <alignment horizontal="left" vertical="center"/>
    </xf>
    <xf numFmtId="3" fontId="10" fillId="19" borderId="41" xfId="0" applyNumberFormat="1" applyFont="1" applyFill="1" applyBorder="1" applyAlignment="1" applyProtection="1">
      <alignment horizontal="left" vertical="center" wrapText="1"/>
    </xf>
    <xf numFmtId="3" fontId="10" fillId="0" borderId="10" xfId="0" applyNumberFormat="1" applyFont="1" applyBorder="1" applyAlignment="1" applyProtection="1">
      <alignment vertical="top" wrapText="1"/>
    </xf>
    <xf numFmtId="0" fontId="8" fillId="0" borderId="10" xfId="0" applyFont="1" applyBorder="1" applyAlignment="1">
      <alignment horizontal="center" vertical="top" wrapText="1"/>
    </xf>
    <xf numFmtId="3" fontId="8" fillId="0" borderId="10" xfId="0" applyNumberFormat="1" applyFont="1" applyBorder="1" applyAlignment="1" applyProtection="1">
      <alignment vertical="top" wrapText="1"/>
    </xf>
    <xf numFmtId="3" fontId="10" fillId="0" borderId="12" xfId="0" applyNumberFormat="1" applyFont="1" applyBorder="1" applyAlignment="1" applyProtection="1">
      <alignment vertical="top" wrapText="1"/>
    </xf>
    <xf numFmtId="3" fontId="10" fillId="0" borderId="17" xfId="0" applyNumberFormat="1" applyFont="1" applyBorder="1" applyAlignment="1" applyProtection="1">
      <alignment vertical="top" wrapText="1"/>
    </xf>
    <xf numFmtId="0" fontId="8" fillId="0" borderId="17" xfId="0" applyFont="1" applyBorder="1" applyAlignment="1">
      <alignment horizontal="center" vertical="top" wrapText="1"/>
    </xf>
    <xf numFmtId="4" fontId="39" fillId="0" borderId="10" xfId="0" applyNumberFormat="1" applyFont="1" applyFill="1" applyBorder="1" applyAlignment="1" applyProtection="1">
      <alignment vertical="top" wrapText="1"/>
    </xf>
    <xf numFmtId="4" fontId="39" fillId="0" borderId="65" xfId="0" applyNumberFormat="1" applyFont="1" applyBorder="1"/>
    <xf numFmtId="4" fontId="10" fillId="19" borderId="32" xfId="0" applyNumberFormat="1" applyFont="1" applyFill="1" applyBorder="1" applyAlignment="1" applyProtection="1">
      <alignment vertical="top" wrapText="1"/>
    </xf>
    <xf numFmtId="4" fontId="39" fillId="0" borderId="54" xfId="0" applyNumberFormat="1" applyFont="1" applyBorder="1" applyAlignment="1" applyProtection="1">
      <alignment vertical="top" wrapText="1"/>
    </xf>
    <xf numFmtId="4" fontId="39" fillId="0" borderId="65" xfId="0" applyNumberFormat="1" applyFont="1" applyFill="1" applyBorder="1" applyAlignment="1" applyProtection="1">
      <alignment vertical="top" wrapText="1"/>
    </xf>
    <xf numFmtId="4" fontId="8" fillId="0" borderId="32" xfId="0" applyNumberFormat="1" applyFont="1" applyFill="1" applyBorder="1" applyAlignment="1" applyProtection="1">
      <alignment horizontal="right" vertical="center" wrapText="1"/>
    </xf>
    <xf numFmtId="0" fontId="10" fillId="21" borderId="48" xfId="0" applyFont="1" applyFill="1" applyBorder="1" applyAlignment="1" applyProtection="1">
      <alignment horizontal="center" vertical="top" wrapText="1"/>
    </xf>
    <xf numFmtId="0" fontId="10" fillId="21" borderId="48" xfId="0" applyFont="1" applyFill="1" applyBorder="1" applyAlignment="1" applyProtection="1">
      <alignment horizontal="left" vertical="top"/>
      <protection locked="0"/>
    </xf>
    <xf numFmtId="0" fontId="10" fillId="21" borderId="24" xfId="0" applyFont="1" applyFill="1" applyBorder="1" applyAlignment="1" applyProtection="1">
      <alignment horizontal="left" vertical="top"/>
      <protection locked="0"/>
    </xf>
    <xf numFmtId="4" fontId="10" fillId="21" borderId="24" xfId="0" applyNumberFormat="1" applyFont="1" applyFill="1" applyBorder="1" applyAlignment="1" applyProtection="1">
      <alignment horizontal="left" vertical="top"/>
      <protection locked="0"/>
    </xf>
    <xf numFmtId="4" fontId="10" fillId="21" borderId="27" xfId="0" applyNumberFormat="1" applyFont="1" applyFill="1" applyBorder="1" applyAlignment="1" applyProtection="1">
      <alignment horizontal="left" vertical="top"/>
      <protection locked="0"/>
    </xf>
    <xf numFmtId="0" fontId="10" fillId="0" borderId="38" xfId="0" applyFont="1" applyBorder="1" applyAlignment="1" applyProtection="1">
      <alignment horizontal="left" vertical="top" wrapText="1"/>
    </xf>
    <xf numFmtId="0" fontId="10" fillId="0" borderId="23" xfId="0" applyFont="1" applyBorder="1" applyAlignment="1" applyProtection="1">
      <alignment horizontal="left" vertical="top" wrapText="1"/>
    </xf>
    <xf numFmtId="0" fontId="8" fillId="0" borderId="23" xfId="0" applyFont="1" applyFill="1" applyBorder="1" applyAlignment="1" applyProtection="1">
      <alignment vertical="top" wrapText="1"/>
      <protection locked="0"/>
    </xf>
    <xf numFmtId="0" fontId="8" fillId="0" borderId="18" xfId="0" applyFont="1" applyFill="1" applyBorder="1" applyAlignment="1" applyProtection="1">
      <alignment vertical="top" wrapText="1"/>
      <protection locked="0"/>
    </xf>
    <xf numFmtId="0" fontId="8" fillId="0" borderId="16" xfId="0" applyFont="1" applyBorder="1" applyAlignment="1" applyProtection="1">
      <alignment horizontal="left" vertical="top" wrapText="1"/>
      <protection locked="0"/>
    </xf>
    <xf numFmtId="0" fontId="10" fillId="0" borderId="50" xfId="0" applyFont="1" applyBorder="1" applyAlignment="1" applyProtection="1">
      <alignment horizontal="left" vertical="top" wrapText="1"/>
    </xf>
    <xf numFmtId="0" fontId="8" fillId="0" borderId="50" xfId="0" applyFont="1" applyFill="1" applyBorder="1" applyAlignment="1" applyProtection="1">
      <alignment vertical="top" wrapText="1"/>
      <protection locked="0"/>
    </xf>
    <xf numFmtId="0" fontId="8" fillId="0" borderId="22" xfId="0" applyFont="1" applyFill="1" applyBorder="1" applyAlignment="1" applyProtection="1">
      <alignment vertical="top" wrapText="1"/>
      <protection locked="0"/>
    </xf>
    <xf numFmtId="0" fontId="10" fillId="20" borderId="37" xfId="0" applyFont="1" applyFill="1" applyBorder="1" applyAlignment="1" applyProtection="1">
      <alignment horizontal="center" vertical="center" wrapText="1"/>
    </xf>
    <xf numFmtId="0" fontId="8" fillId="20" borderId="56" xfId="0" applyFont="1" applyFill="1" applyBorder="1" applyAlignment="1" applyProtection="1">
      <alignment horizontal="center" vertical="center" wrapText="1"/>
      <protection locked="0"/>
    </xf>
    <xf numFmtId="0" fontId="8" fillId="20" borderId="49" xfId="0" applyFont="1" applyFill="1" applyBorder="1" applyAlignment="1" applyProtection="1">
      <alignment horizontal="center" vertical="center" wrapText="1"/>
      <protection locked="0"/>
    </xf>
    <xf numFmtId="4" fontId="10" fillId="0" borderId="33" xfId="0" applyNumberFormat="1" applyFont="1" applyFill="1" applyBorder="1" applyAlignment="1" applyProtection="1">
      <alignment horizontal="right" vertical="center" wrapText="1"/>
    </xf>
    <xf numFmtId="4" fontId="10" fillId="0" borderId="36" xfId="0" applyNumberFormat="1" applyFont="1" applyFill="1" applyBorder="1" applyAlignment="1" applyProtection="1">
      <alignment horizontal="right" vertical="center" wrapText="1"/>
    </xf>
    <xf numFmtId="4" fontId="10" fillId="17" borderId="55" xfId="0" applyNumberFormat="1" applyFont="1" applyFill="1" applyBorder="1" applyAlignment="1" applyProtection="1">
      <alignment horizontal="right" vertical="center" wrapText="1"/>
    </xf>
    <xf numFmtId="4" fontId="8" fillId="21" borderId="40" xfId="0" applyNumberFormat="1" applyFont="1" applyFill="1" applyBorder="1" applyAlignment="1" applyProtection="1">
      <alignment horizontal="right" vertical="center" wrapText="1"/>
    </xf>
    <xf numFmtId="4" fontId="8" fillId="21" borderId="33" xfId="0" applyNumberFormat="1" applyFont="1" applyFill="1" applyBorder="1" applyAlignment="1" applyProtection="1">
      <alignment horizontal="right" vertical="center" wrapText="1"/>
    </xf>
    <xf numFmtId="4" fontId="11" fillId="0" borderId="11" xfId="0" applyNumberFormat="1" applyFont="1" applyFill="1" applyBorder="1" applyAlignment="1">
      <alignment horizontal="right"/>
    </xf>
    <xf numFmtId="3" fontId="11" fillId="0" borderId="43" xfId="0" applyNumberFormat="1" applyFont="1" applyBorder="1" applyAlignment="1">
      <alignment horizontal="left"/>
    </xf>
    <xf numFmtId="0" fontId="17" fillId="0" borderId="13" xfId="0" applyFont="1" applyBorder="1" applyAlignment="1">
      <alignment horizontal="center"/>
    </xf>
    <xf numFmtId="3" fontId="17" fillId="0" borderId="13" xfId="0" applyNumberFormat="1" applyFont="1" applyBorder="1" applyAlignment="1">
      <alignment horizontal="right"/>
    </xf>
    <xf numFmtId="4" fontId="17" fillId="0" borderId="13" xfId="0" applyNumberFormat="1" applyFont="1" applyBorder="1" applyAlignment="1">
      <alignment horizontal="right"/>
    </xf>
    <xf numFmtId="4" fontId="11" fillId="0" borderId="41" xfId="0" applyNumberFormat="1" applyFont="1" applyFill="1" applyBorder="1" applyAlignment="1">
      <alignment horizontal="right"/>
    </xf>
    <xf numFmtId="0" fontId="11" fillId="0" borderId="56" xfId="0" applyFont="1" applyBorder="1" applyAlignment="1">
      <alignment horizontal="left" indent="1"/>
    </xf>
    <xf numFmtId="0" fontId="17" fillId="0" borderId="56" xfId="0" applyFont="1" applyBorder="1" applyAlignment="1">
      <alignment horizontal="center"/>
    </xf>
    <xf numFmtId="3" fontId="17" fillId="0" borderId="56" xfId="0" applyNumberFormat="1" applyFont="1" applyBorder="1" applyAlignment="1">
      <alignment horizontal="right"/>
    </xf>
    <xf numFmtId="4" fontId="17" fillId="0" borderId="56" xfId="0" applyNumberFormat="1" applyFont="1" applyBorder="1" applyAlignment="1">
      <alignment horizontal="right"/>
    </xf>
    <xf numFmtId="4" fontId="11" fillId="0" borderId="56" xfId="0" applyNumberFormat="1" applyFont="1" applyBorder="1" applyAlignment="1">
      <alignment horizontal="right"/>
    </xf>
    <xf numFmtId="4" fontId="12" fillId="17" borderId="11" xfId="0" applyNumberFormat="1" applyFont="1" applyFill="1" applyBorder="1" applyAlignment="1">
      <alignment horizontal="right"/>
    </xf>
    <xf numFmtId="4" fontId="12" fillId="18" borderId="32" xfId="0" applyNumberFormat="1" applyFont="1" applyFill="1" applyBorder="1" applyAlignment="1">
      <alignment horizontal="right" vertical="center"/>
    </xf>
    <xf numFmtId="4" fontId="12" fillId="19" borderId="32" xfId="0" applyNumberFormat="1" applyFont="1" applyFill="1" applyBorder="1" applyAlignment="1">
      <alignment horizontal="right" vertical="top"/>
    </xf>
    <xf numFmtId="4" fontId="11" fillId="0" borderId="65" xfId="0" applyNumberFormat="1" applyFont="1" applyFill="1" applyBorder="1" applyAlignment="1">
      <alignment horizontal="right" vertical="top"/>
    </xf>
    <xf numFmtId="4" fontId="11" fillId="0" borderId="25" xfId="0" applyNumberFormat="1" applyFont="1" applyFill="1" applyBorder="1" applyAlignment="1">
      <alignment horizontal="right" vertical="top"/>
    </xf>
    <xf numFmtId="4" fontId="11" fillId="0" borderId="60" xfId="0" applyNumberFormat="1" applyFont="1" applyFill="1" applyBorder="1" applyAlignment="1">
      <alignment horizontal="right" vertical="top"/>
    </xf>
    <xf numFmtId="4" fontId="11" fillId="0" borderId="54" xfId="0" applyNumberFormat="1" applyFont="1" applyBorder="1" applyAlignment="1">
      <alignment horizontal="right"/>
    </xf>
    <xf numFmtId="4" fontId="11" fillId="0" borderId="67" xfId="0" applyNumberFormat="1" applyFont="1" applyBorder="1" applyAlignment="1">
      <alignment horizontal="right"/>
    </xf>
    <xf numFmtId="4" fontId="11" fillId="0" borderId="25" xfId="0" applyNumberFormat="1" applyFont="1" applyBorder="1" applyAlignment="1">
      <alignment horizontal="right"/>
    </xf>
    <xf numFmtId="4" fontId="11" fillId="0" borderId="32" xfId="0" applyNumberFormat="1" applyFont="1" applyFill="1" applyBorder="1" applyAlignment="1">
      <alignment horizontal="right"/>
    </xf>
    <xf numFmtId="4" fontId="11" fillId="0" borderId="68" xfId="0" applyNumberFormat="1" applyFont="1" applyFill="1" applyBorder="1" applyAlignment="1">
      <alignment horizontal="right"/>
    </xf>
    <xf numFmtId="4" fontId="11" fillId="0" borderId="65" xfId="0" applyNumberFormat="1" applyFont="1" applyBorder="1" applyAlignment="1">
      <alignment horizontal="right"/>
    </xf>
    <xf numFmtId="2" fontId="11" fillId="0" borderId="53" xfId="0" applyNumberFormat="1" applyFont="1" applyFill="1" applyBorder="1" applyAlignment="1">
      <alignment horizontal="left" vertical="top"/>
    </xf>
    <xf numFmtId="2" fontId="11" fillId="0" borderId="10" xfId="0" applyNumberFormat="1" applyFont="1" applyFill="1" applyBorder="1" applyAlignment="1">
      <alignment horizontal="left" vertical="top" wrapText="1" indent="1"/>
    </xf>
    <xf numFmtId="2" fontId="11" fillId="0" borderId="28" xfId="0" applyNumberFormat="1" applyFont="1" applyFill="1" applyBorder="1" applyAlignment="1">
      <alignment horizontal="left" vertical="top"/>
    </xf>
    <xf numFmtId="2" fontId="11" fillId="0" borderId="12" xfId="0" applyNumberFormat="1" applyFont="1" applyFill="1" applyBorder="1" applyAlignment="1">
      <alignment horizontal="left" vertical="top" wrapText="1" indent="1"/>
    </xf>
    <xf numFmtId="2" fontId="11" fillId="0" borderId="26" xfId="0" applyNumberFormat="1" applyFont="1" applyFill="1" applyBorder="1" applyAlignment="1">
      <alignment horizontal="left" vertical="top"/>
    </xf>
    <xf numFmtId="2" fontId="11" fillId="0" borderId="17" xfId="0" applyNumberFormat="1" applyFont="1" applyFill="1" applyBorder="1" applyAlignment="1">
      <alignment horizontal="left" vertical="top" wrapText="1" indent="1"/>
    </xf>
    <xf numFmtId="4" fontId="11" fillId="0" borderId="10" xfId="0" applyNumberFormat="1" applyFont="1" applyFill="1" applyBorder="1" applyAlignment="1">
      <alignment horizontal="right"/>
    </xf>
    <xf numFmtId="4" fontId="11" fillId="0" borderId="12" xfId="0" applyNumberFormat="1" applyFont="1" applyFill="1" applyBorder="1" applyAlignment="1">
      <alignment horizontal="right"/>
    </xf>
    <xf numFmtId="4" fontId="11" fillId="0" borderId="17" xfId="0" applyNumberFormat="1" applyFont="1" applyFill="1" applyBorder="1" applyAlignment="1">
      <alignment horizontal="right"/>
    </xf>
    <xf numFmtId="4" fontId="12" fillId="20" borderId="11" xfId="0" applyNumberFormat="1" applyFont="1" applyFill="1" applyBorder="1" applyAlignment="1">
      <alignment horizontal="center"/>
    </xf>
    <xf numFmtId="4" fontId="10" fillId="17" borderId="69" xfId="0" applyNumberFormat="1" applyFont="1" applyFill="1" applyBorder="1" applyAlignment="1" applyProtection="1">
      <alignment horizontal="right" vertical="center" wrapText="1"/>
    </xf>
    <xf numFmtId="4" fontId="8" fillId="21" borderId="70" xfId="0" applyNumberFormat="1" applyFont="1" applyFill="1" applyBorder="1" applyAlignment="1" applyProtection="1">
      <alignment horizontal="right" vertical="center" wrapText="1"/>
    </xf>
    <xf numFmtId="4" fontId="8" fillId="21" borderId="36" xfId="0" applyNumberFormat="1" applyFont="1" applyFill="1" applyBorder="1" applyAlignment="1" applyProtection="1">
      <alignment horizontal="right" vertical="center" wrapText="1"/>
    </xf>
    <xf numFmtId="0" fontId="8" fillId="0" borderId="37" xfId="0" applyFont="1" applyBorder="1" applyAlignment="1">
      <alignment horizontal="justify"/>
    </xf>
    <xf numFmtId="0" fontId="10" fillId="0" borderId="56" xfId="0" applyFont="1" applyBorder="1" applyAlignment="1" applyProtection="1">
      <alignment horizontal="left" vertical="top" wrapText="1"/>
    </xf>
    <xf numFmtId="4" fontId="10" fillId="0" borderId="56" xfId="0" applyNumberFormat="1" applyFont="1" applyBorder="1" applyAlignment="1" applyProtection="1">
      <alignment horizontal="left" vertical="top" wrapText="1"/>
    </xf>
    <xf numFmtId="4" fontId="10" fillId="0" borderId="57" xfId="0" applyNumberFormat="1" applyFont="1" applyBorder="1" applyAlignment="1" applyProtection="1">
      <alignment horizontal="left" vertical="top" wrapText="1"/>
    </xf>
    <xf numFmtId="0" fontId="12" fillId="0" borderId="10" xfId="0" applyFont="1" applyFill="1" applyBorder="1" applyAlignment="1">
      <alignment horizontal="center" vertical="top"/>
    </xf>
    <xf numFmtId="3" fontId="12" fillId="0" borderId="10" xfId="0" applyNumberFormat="1" applyFont="1" applyFill="1" applyBorder="1" applyAlignment="1">
      <alignment horizontal="right" vertical="top"/>
    </xf>
    <xf numFmtId="4" fontId="12" fillId="0" borderId="10" xfId="0" applyNumberFormat="1" applyFont="1" applyFill="1" applyBorder="1" applyAlignment="1">
      <alignment horizontal="right" vertical="top"/>
    </xf>
    <xf numFmtId="0" fontId="12" fillId="0" borderId="12" xfId="0" applyFont="1" applyFill="1" applyBorder="1" applyAlignment="1">
      <alignment horizontal="center" vertical="top"/>
    </xf>
    <xf numFmtId="3" fontId="12" fillId="0" borderId="12" xfId="0" applyNumberFormat="1" applyFont="1" applyFill="1" applyBorder="1" applyAlignment="1">
      <alignment horizontal="right" vertical="top"/>
    </xf>
    <xf numFmtId="4" fontId="12" fillId="0" borderId="12" xfId="0" applyNumberFormat="1" applyFont="1" applyFill="1" applyBorder="1" applyAlignment="1">
      <alignment horizontal="right" vertical="top"/>
    </xf>
    <xf numFmtId="0" fontId="12" fillId="0" borderId="17" xfId="0" applyFont="1" applyFill="1" applyBorder="1" applyAlignment="1">
      <alignment horizontal="center" vertical="top"/>
    </xf>
    <xf numFmtId="3" fontId="12" fillId="0" borderId="17" xfId="0" applyNumberFormat="1" applyFont="1" applyFill="1" applyBorder="1" applyAlignment="1">
      <alignment horizontal="right" vertical="top"/>
    </xf>
    <xf numFmtId="4" fontId="12" fillId="0" borderId="17" xfId="0" applyNumberFormat="1" applyFont="1" applyFill="1" applyBorder="1" applyAlignment="1">
      <alignment horizontal="right" vertical="top"/>
    </xf>
    <xf numFmtId="3" fontId="8" fillId="0" borderId="12" xfId="0" applyNumberFormat="1" applyFont="1" applyBorder="1" applyAlignment="1" applyProtection="1">
      <alignment horizontal="center" vertical="top" wrapText="1"/>
    </xf>
    <xf numFmtId="2" fontId="11" fillId="0" borderId="18" xfId="0" applyNumberFormat="1" applyFont="1" applyFill="1" applyBorder="1" applyAlignment="1">
      <alignment horizontal="left" vertical="top"/>
    </xf>
    <xf numFmtId="2" fontId="11" fillId="0" borderId="22" xfId="0" applyNumberFormat="1" applyFont="1" applyFill="1" applyBorder="1" applyAlignment="1">
      <alignment horizontal="left" vertical="top"/>
    </xf>
    <xf numFmtId="0" fontId="12" fillId="19" borderId="49" xfId="0" applyFont="1" applyFill="1" applyBorder="1" applyAlignment="1">
      <alignment horizontal="center" vertical="top"/>
    </xf>
    <xf numFmtId="2" fontId="11" fillId="0" borderId="21" xfId="0" applyNumberFormat="1" applyFont="1" applyFill="1" applyBorder="1" applyAlignment="1">
      <alignment horizontal="left" vertical="top"/>
    </xf>
    <xf numFmtId="4" fontId="10" fillId="0" borderId="0" xfId="0" applyNumberFormat="1" applyFont="1" applyFill="1" applyBorder="1" applyAlignment="1" applyProtection="1">
      <alignment horizontal="right" vertical="center" wrapText="1"/>
    </xf>
    <xf numFmtId="3" fontId="12" fillId="19" borderId="31" xfId="0" applyNumberFormat="1" applyFont="1" applyFill="1" applyBorder="1" applyAlignment="1">
      <alignment horizontal="left" vertical="top"/>
    </xf>
    <xf numFmtId="3" fontId="12" fillId="19" borderId="31" xfId="0" applyNumberFormat="1" applyFont="1" applyFill="1" applyBorder="1" applyAlignment="1">
      <alignment horizontal="left"/>
    </xf>
    <xf numFmtId="0" fontId="10" fillId="0" borderId="0" xfId="0" applyFont="1" applyFill="1" applyBorder="1" applyAlignment="1" applyProtection="1">
      <alignment horizontal="center" vertical="center" wrapText="1"/>
    </xf>
    <xf numFmtId="4" fontId="10" fillId="17" borderId="32" xfId="0" applyNumberFormat="1" applyFont="1" applyFill="1" applyBorder="1" applyAlignment="1" applyProtection="1">
      <alignment horizontal="right" vertical="center" wrapText="1"/>
    </xf>
    <xf numFmtId="4" fontId="8" fillId="0" borderId="33" xfId="0" applyNumberFormat="1" applyFont="1" applyFill="1" applyBorder="1" applyAlignment="1" applyProtection="1">
      <alignment horizontal="right" vertical="center" wrapText="1"/>
    </xf>
    <xf numFmtId="4" fontId="8" fillId="0" borderId="36" xfId="0" applyNumberFormat="1" applyFont="1" applyFill="1" applyBorder="1" applyAlignment="1" applyProtection="1">
      <alignment horizontal="right" vertical="center" wrapText="1"/>
    </xf>
    <xf numFmtId="4" fontId="8" fillId="0" borderId="12" xfId="0" applyNumberFormat="1" applyFont="1" applyBorder="1"/>
    <xf numFmtId="0" fontId="8" fillId="0" borderId="12" xfId="0" applyFont="1" applyBorder="1"/>
    <xf numFmtId="3" fontId="8" fillId="0" borderId="12" xfId="0" applyNumberFormat="1" applyFont="1" applyBorder="1"/>
    <xf numFmtId="4" fontId="8" fillId="0" borderId="13" xfId="0" applyNumberFormat="1" applyFont="1" applyBorder="1"/>
    <xf numFmtId="0" fontId="8" fillId="0" borderId="19" xfId="0" applyFont="1" applyBorder="1" applyAlignment="1" applyProtection="1">
      <alignment vertical="top" wrapText="1"/>
    </xf>
    <xf numFmtId="0" fontId="11" fillId="0" borderId="0" xfId="0" applyNumberFormat="1" applyFont="1" applyFill="1"/>
    <xf numFmtId="0" fontId="11" fillId="0" borderId="0" xfId="0" applyNumberFormat="1" applyFont="1"/>
    <xf numFmtId="0" fontId="12" fillId="17" borderId="31" xfId="0" applyNumberFormat="1" applyFont="1" applyFill="1" applyBorder="1" applyAlignment="1">
      <alignment horizontal="left" vertical="center"/>
    </xf>
    <xf numFmtId="0" fontId="12" fillId="20" borderId="31" xfId="0" applyNumberFormat="1" applyFont="1" applyFill="1" applyBorder="1" applyAlignment="1">
      <alignment horizontal="left"/>
    </xf>
    <xf numFmtId="0" fontId="11" fillId="0" borderId="0" xfId="0" applyNumberFormat="1" applyFont="1" applyFill="1" applyAlignment="1">
      <alignment vertical="top"/>
    </xf>
    <xf numFmtId="0" fontId="12" fillId="0" borderId="0" xfId="0" applyNumberFormat="1" applyFont="1"/>
    <xf numFmtId="0" fontId="12" fillId="19" borderId="31" xfId="0" applyNumberFormat="1" applyFont="1" applyFill="1" applyBorder="1" applyAlignment="1">
      <alignment horizontal="left"/>
    </xf>
    <xf numFmtId="0" fontId="11" fillId="0" borderId="0" xfId="0" applyNumberFormat="1" applyFont="1" applyAlignment="1">
      <alignment horizontal="center"/>
    </xf>
    <xf numFmtId="0" fontId="11" fillId="0" borderId="0" xfId="0" applyNumberFormat="1" applyFont="1" applyAlignment="1">
      <alignment horizontal="right"/>
    </xf>
    <xf numFmtId="0" fontId="11" fillId="0" borderId="0" xfId="66" applyNumberFormat="1" applyFont="1" applyAlignment="1">
      <alignment horizontal="right"/>
    </xf>
    <xf numFmtId="3" fontId="10" fillId="0" borderId="23" xfId="0" applyNumberFormat="1" applyFont="1" applyBorder="1" applyAlignment="1" applyProtection="1">
      <alignment vertical="top" wrapText="1"/>
    </xf>
    <xf numFmtId="4" fontId="10" fillId="19" borderId="41" xfId="0" applyNumberFormat="1" applyFont="1" applyFill="1" applyBorder="1" applyAlignment="1" applyProtection="1">
      <alignment horizontal="right" vertical="center" wrapText="1"/>
    </xf>
    <xf numFmtId="4" fontId="10" fillId="0" borderId="0" xfId="0" applyNumberFormat="1" applyFont="1" applyAlignment="1">
      <alignment vertical="top"/>
    </xf>
    <xf numFmtId="0" fontId="11" fillId="0" borderId="31" xfId="0" applyNumberFormat="1" applyFont="1" applyFill="1" applyBorder="1" applyAlignment="1">
      <alignment horizontal="left"/>
    </xf>
    <xf numFmtId="0" fontId="11" fillId="0" borderId="31" xfId="0" applyNumberFormat="1" applyFont="1" applyBorder="1" applyAlignment="1">
      <alignment horizontal="left"/>
    </xf>
    <xf numFmtId="0" fontId="10" fillId="19" borderId="11" xfId="0" applyFont="1" applyFill="1" applyBorder="1" applyAlignment="1">
      <alignment horizontal="center" vertical="center" wrapText="1"/>
    </xf>
    <xf numFmtId="0" fontId="12" fillId="0" borderId="0" xfId="0" applyFont="1" applyAlignment="1">
      <alignment horizontal="left"/>
    </xf>
    <xf numFmtId="0" fontId="42" fillId="0" borderId="0" xfId="0" applyFont="1"/>
    <xf numFmtId="4" fontId="10" fillId="0" borderId="18" xfId="0" applyNumberFormat="1" applyFont="1" applyBorder="1" applyAlignment="1" applyProtection="1">
      <alignment vertical="top" wrapText="1"/>
    </xf>
    <xf numFmtId="4" fontId="10" fillId="0" borderId="29" xfId="0" applyNumberFormat="1" applyFont="1" applyBorder="1" applyAlignment="1" applyProtection="1">
      <alignment vertical="top" wrapText="1"/>
    </xf>
    <xf numFmtId="4" fontId="10" fillId="0" borderId="22" xfId="0" applyNumberFormat="1" applyFont="1" applyBorder="1" applyAlignment="1" applyProtection="1">
      <alignment vertical="top" wrapText="1"/>
    </xf>
    <xf numFmtId="4" fontId="10" fillId="0" borderId="51" xfId="0" applyNumberFormat="1" applyFont="1" applyBorder="1" applyAlignment="1" applyProtection="1">
      <alignment vertical="top" wrapText="1"/>
    </xf>
    <xf numFmtId="9" fontId="10" fillId="17" borderId="11" xfId="0" applyNumberFormat="1" applyFont="1" applyFill="1" applyBorder="1" applyAlignment="1" applyProtection="1">
      <alignment vertical="top" wrapText="1"/>
      <protection locked="0"/>
    </xf>
    <xf numFmtId="3" fontId="10" fillId="19" borderId="11" xfId="0" applyNumberFormat="1" applyFont="1" applyFill="1" applyBorder="1" applyAlignment="1" applyProtection="1">
      <alignment horizontal="center" vertical="top" wrapText="1"/>
    </xf>
    <xf numFmtId="4" fontId="10" fillId="0" borderId="12" xfId="0" applyNumberFormat="1" applyFont="1" applyBorder="1" applyAlignment="1" applyProtection="1">
      <alignment vertical="top" wrapText="1"/>
    </xf>
    <xf numFmtId="0" fontId="17" fillId="0" borderId="44" xfId="0" applyFont="1" applyBorder="1" applyAlignment="1">
      <alignment horizontal="center"/>
    </xf>
    <xf numFmtId="4" fontId="10" fillId="17" borderId="36" xfId="0" applyNumberFormat="1" applyFont="1" applyFill="1" applyBorder="1" applyAlignment="1" applyProtection="1">
      <alignment horizontal="right" vertical="center" wrapText="1"/>
    </xf>
    <xf numFmtId="4" fontId="10" fillId="0" borderId="25" xfId="0" applyNumberFormat="1" applyFont="1" applyBorder="1" applyAlignment="1" applyProtection="1">
      <alignment vertical="top" wrapText="1"/>
    </xf>
    <xf numFmtId="4" fontId="10" fillId="19" borderId="68" xfId="0" applyNumberFormat="1" applyFont="1" applyFill="1" applyBorder="1" applyAlignment="1" applyProtection="1">
      <alignment horizontal="right" vertical="center" wrapText="1"/>
    </xf>
    <xf numFmtId="0" fontId="0" fillId="24" borderId="0" xfId="0" applyFill="1" applyBorder="1"/>
    <xf numFmtId="0" fontId="0" fillId="0" borderId="11" xfId="0" applyBorder="1"/>
    <xf numFmtId="0" fontId="0" fillId="0" borderId="31" xfId="0" applyBorder="1"/>
    <xf numFmtId="3" fontId="10" fillId="19" borderId="11" xfId="0" applyNumberFormat="1" applyFont="1" applyFill="1" applyBorder="1" applyAlignment="1" applyProtection="1">
      <alignment horizontal="center" vertical="center" wrapText="1"/>
    </xf>
    <xf numFmtId="4" fontId="10" fillId="19" borderId="11" xfId="0" applyNumberFormat="1" applyFont="1" applyFill="1" applyBorder="1" applyAlignment="1" applyProtection="1">
      <alignment horizontal="right" vertical="center" wrapText="1"/>
    </xf>
    <xf numFmtId="0" fontId="11" fillId="0" borderId="31" xfId="0" applyNumberFormat="1" applyFont="1" applyFill="1" applyBorder="1" applyAlignment="1">
      <alignment horizontal="left" vertical="top"/>
    </xf>
    <xf numFmtId="0" fontId="12" fillId="19" borderId="44" xfId="0" applyFont="1" applyFill="1" applyBorder="1" applyAlignment="1">
      <alignment horizontal="center" vertical="top" wrapText="1"/>
    </xf>
    <xf numFmtId="0" fontId="12" fillId="19" borderId="49" xfId="0" applyFont="1" applyFill="1" applyBorder="1" applyAlignment="1">
      <alignment horizontal="center" vertical="top" wrapText="1"/>
    </xf>
    <xf numFmtId="0" fontId="11" fillId="0" borderId="0" xfId="0" applyFont="1" applyBorder="1"/>
    <xf numFmtId="0" fontId="11" fillId="0" borderId="0" xfId="0" applyFont="1" applyBorder="1" applyAlignment="1">
      <alignment horizontal="justify" wrapText="1"/>
    </xf>
    <xf numFmtId="0" fontId="11" fillId="0" borderId="31" xfId="0" applyFont="1" applyFill="1" applyBorder="1" applyAlignment="1">
      <alignment horizontal="left"/>
    </xf>
    <xf numFmtId="0" fontId="11" fillId="0" borderId="11" xfId="0" applyFont="1" applyFill="1" applyBorder="1" applyAlignment="1">
      <alignment horizontal="left" vertical="top" wrapText="1" indent="1"/>
    </xf>
    <xf numFmtId="0" fontId="11" fillId="0" borderId="11" xfId="0" applyFont="1" applyFill="1" applyBorder="1" applyAlignment="1">
      <alignment horizontal="center"/>
    </xf>
    <xf numFmtId="3" fontId="11" fillId="0" borderId="11" xfId="0" applyNumberFormat="1" applyFont="1" applyFill="1" applyBorder="1" applyAlignment="1">
      <alignment horizontal="right"/>
    </xf>
    <xf numFmtId="3" fontId="11" fillId="0" borderId="31" xfId="0" applyNumberFormat="1" applyFont="1" applyFill="1" applyBorder="1" applyAlignment="1">
      <alignment horizontal="left"/>
    </xf>
    <xf numFmtId="3" fontId="11" fillId="0" borderId="42" xfId="0" applyNumberFormat="1" applyFont="1" applyFill="1" applyBorder="1" applyAlignment="1">
      <alignment horizontal="left"/>
    </xf>
    <xf numFmtId="3" fontId="11" fillId="0" borderId="41" xfId="0" applyNumberFormat="1" applyFont="1" applyFill="1" applyBorder="1" applyAlignment="1">
      <alignment horizontal="right"/>
    </xf>
    <xf numFmtId="9" fontId="11" fillId="0" borderId="11" xfId="0" applyNumberFormat="1" applyFont="1" applyFill="1" applyBorder="1" applyAlignment="1">
      <alignment horizontal="center"/>
    </xf>
    <xf numFmtId="0" fontId="11" fillId="0" borderId="32" xfId="0" applyNumberFormat="1" applyFont="1" applyFill="1" applyBorder="1" applyAlignment="1">
      <alignment horizontal="center" vertical="top"/>
    </xf>
    <xf numFmtId="3" fontId="10" fillId="19" borderId="41" xfId="0" applyNumberFormat="1" applyFont="1" applyFill="1" applyBorder="1" applyAlignment="1" applyProtection="1">
      <alignment horizontal="center" vertical="center" wrapText="1"/>
    </xf>
    <xf numFmtId="4" fontId="10" fillId="19" borderId="32" xfId="0" applyNumberFormat="1" applyFont="1" applyFill="1" applyBorder="1" applyAlignment="1" applyProtection="1">
      <alignment horizontal="right" vertical="center" wrapText="1"/>
    </xf>
    <xf numFmtId="0" fontId="11" fillId="0" borderId="31" xfId="0" applyNumberFormat="1" applyFont="1" applyFill="1" applyBorder="1" applyAlignment="1">
      <alignment horizontal="center" vertical="top"/>
    </xf>
    <xf numFmtId="0" fontId="11" fillId="20" borderId="31" xfId="0" applyNumberFormat="1" applyFont="1" applyFill="1" applyBorder="1" applyAlignment="1">
      <alignment horizontal="center"/>
    </xf>
    <xf numFmtId="0" fontId="12" fillId="17" borderId="31" xfId="0" applyNumberFormat="1" applyFont="1" applyFill="1" applyBorder="1" applyAlignment="1">
      <alignment horizontal="center" vertical="center"/>
    </xf>
    <xf numFmtId="0" fontId="12" fillId="20" borderId="31" xfId="0" applyNumberFormat="1" applyFont="1" applyFill="1" applyBorder="1" applyAlignment="1">
      <alignment horizontal="center"/>
    </xf>
    <xf numFmtId="0" fontId="12" fillId="17" borderId="31" xfId="0" applyNumberFormat="1" applyFont="1" applyFill="1" applyBorder="1" applyAlignment="1">
      <alignment horizontal="left" vertical="center" wrapText="1"/>
    </xf>
    <xf numFmtId="0" fontId="46" fillId="20" borderId="37" xfId="0" applyNumberFormat="1" applyFont="1" applyFill="1" applyBorder="1" applyAlignment="1">
      <alignment horizontal="left"/>
    </xf>
    <xf numFmtId="0" fontId="12" fillId="20" borderId="37" xfId="0" applyNumberFormat="1" applyFont="1" applyFill="1" applyBorder="1" applyAlignment="1">
      <alignment horizontal="left"/>
    </xf>
    <xf numFmtId="0" fontId="12" fillId="17" borderId="37" xfId="0" applyNumberFormat="1" applyFont="1" applyFill="1" applyBorder="1" applyAlignment="1">
      <alignment horizontal="left" vertical="center" wrapText="1"/>
    </xf>
    <xf numFmtId="0" fontId="12" fillId="18" borderId="37" xfId="0" applyNumberFormat="1" applyFont="1" applyFill="1" applyBorder="1" applyAlignment="1">
      <alignment vertical="center" wrapText="1"/>
    </xf>
    <xf numFmtId="0" fontId="37" fillId="19" borderId="37" xfId="0" applyNumberFormat="1" applyFont="1" applyFill="1" applyBorder="1" applyAlignment="1" applyProtection="1">
      <alignment vertical="top" wrapText="1"/>
    </xf>
    <xf numFmtId="0" fontId="11" fillId="0" borderId="37" xfId="0" applyNumberFormat="1" applyFont="1" applyBorder="1" applyAlignment="1">
      <alignment vertical="center" wrapText="1"/>
    </xf>
    <xf numFmtId="0" fontId="11" fillId="0" borderId="37" xfId="0" applyNumberFormat="1" applyFont="1" applyBorder="1" applyAlignment="1">
      <alignment horizontal="left" indent="1"/>
    </xf>
    <xf numFmtId="0" fontId="11" fillId="0" borderId="37" xfId="0" applyNumberFormat="1" applyFont="1" applyFill="1" applyBorder="1" applyAlignment="1">
      <alignment horizontal="left" vertical="top" wrapText="1" indent="1"/>
    </xf>
    <xf numFmtId="0" fontId="12" fillId="17" borderId="32" xfId="0" applyNumberFormat="1" applyFont="1" applyFill="1" applyBorder="1" applyAlignment="1">
      <alignment horizontal="center" vertical="center"/>
    </xf>
    <xf numFmtId="0" fontId="12" fillId="20" borderId="32" xfId="0" applyNumberFormat="1" applyFont="1" applyFill="1" applyBorder="1" applyAlignment="1">
      <alignment horizontal="center"/>
    </xf>
    <xf numFmtId="0" fontId="11" fillId="20" borderId="32" xfId="0" applyNumberFormat="1" applyFont="1" applyFill="1" applyBorder="1" applyAlignment="1">
      <alignment horizontal="center"/>
    </xf>
    <xf numFmtId="0" fontId="11" fillId="18" borderId="31" xfId="0" applyNumberFormat="1" applyFont="1" applyFill="1" applyBorder="1" applyAlignment="1">
      <alignment horizontal="center"/>
    </xf>
    <xf numFmtId="0" fontId="11" fillId="18" borderId="32" xfId="0" applyNumberFormat="1" applyFont="1" applyFill="1" applyBorder="1" applyAlignment="1">
      <alignment horizontal="center"/>
    </xf>
    <xf numFmtId="0" fontId="11" fillId="19" borderId="31" xfId="0" applyNumberFormat="1" applyFont="1" applyFill="1" applyBorder="1" applyAlignment="1">
      <alignment horizontal="center"/>
    </xf>
    <xf numFmtId="0" fontId="11" fillId="19" borderId="32" xfId="0" applyNumberFormat="1" applyFont="1" applyFill="1" applyBorder="1" applyAlignment="1">
      <alignment horizontal="center"/>
    </xf>
    <xf numFmtId="0" fontId="11" fillId="0" borderId="32" xfId="0" applyNumberFormat="1" applyFont="1" applyBorder="1" applyAlignment="1">
      <alignment horizontal="center"/>
    </xf>
    <xf numFmtId="0" fontId="11" fillId="0" borderId="32" xfId="0" applyNumberFormat="1" applyFont="1" applyFill="1" applyBorder="1" applyAlignment="1">
      <alignment horizontal="center"/>
    </xf>
    <xf numFmtId="0" fontId="11" fillId="0" borderId="31" xfId="0" applyNumberFormat="1" applyFont="1" applyBorder="1" applyAlignment="1">
      <alignment horizontal="center"/>
    </xf>
    <xf numFmtId="0" fontId="11" fillId="0" borderId="31" xfId="0" applyNumberFormat="1" applyFont="1" applyFill="1" applyBorder="1" applyAlignment="1">
      <alignment horizontal="center" wrapText="1"/>
    </xf>
    <xf numFmtId="0" fontId="11" fillId="0" borderId="31" xfId="0" applyNumberFormat="1" applyFont="1" applyFill="1" applyBorder="1" applyAlignment="1">
      <alignment horizontal="center" vertical="top" wrapText="1"/>
    </xf>
    <xf numFmtId="0" fontId="11" fillId="20" borderId="32" xfId="0" applyNumberFormat="1" applyFont="1" applyFill="1" applyBorder="1" applyAlignment="1">
      <alignment horizontal="center" vertical="center" wrapText="1"/>
    </xf>
    <xf numFmtId="0" fontId="12" fillId="18" borderId="49" xfId="0" applyNumberFormat="1" applyFont="1" applyFill="1" applyBorder="1" applyAlignment="1">
      <alignment horizontal="center" vertical="center" wrapText="1"/>
    </xf>
    <xf numFmtId="0" fontId="12" fillId="18" borderId="11" xfId="0" applyNumberFormat="1" applyFont="1" applyFill="1" applyBorder="1" applyAlignment="1">
      <alignment horizontal="center" vertical="center" wrapText="1"/>
    </xf>
    <xf numFmtId="0" fontId="12" fillId="17" borderId="11" xfId="0" applyNumberFormat="1" applyFont="1" applyFill="1" applyBorder="1" applyAlignment="1">
      <alignment horizontal="center" vertical="center" wrapText="1"/>
    </xf>
    <xf numFmtId="0" fontId="10" fillId="17" borderId="11" xfId="0" applyNumberFormat="1" applyFont="1" applyFill="1" applyBorder="1" applyAlignment="1">
      <alignment horizontal="center" vertical="center" wrapText="1"/>
    </xf>
    <xf numFmtId="0" fontId="12" fillId="17" borderId="31" xfId="0" applyNumberFormat="1" applyFont="1" applyFill="1" applyBorder="1" applyAlignment="1">
      <alignment horizontal="center" vertical="center" wrapText="1"/>
    </xf>
    <xf numFmtId="0" fontId="12" fillId="18" borderId="32" xfId="0" applyNumberFormat="1" applyFont="1" applyFill="1" applyBorder="1" applyAlignment="1">
      <alignment horizontal="center" vertical="center" wrapText="1"/>
    </xf>
    <xf numFmtId="0" fontId="12" fillId="20" borderId="49" xfId="0" applyNumberFormat="1" applyFont="1" applyFill="1" applyBorder="1" applyAlignment="1">
      <alignment horizontal="center" vertical="center" wrapText="1"/>
    </xf>
    <xf numFmtId="0" fontId="12" fillId="20" borderId="11" xfId="0" applyNumberFormat="1" applyFont="1" applyFill="1" applyBorder="1" applyAlignment="1">
      <alignment horizontal="center" vertical="center" wrapText="1"/>
    </xf>
    <xf numFmtId="0" fontId="12" fillId="20" borderId="31" xfId="0" applyNumberFormat="1" applyFont="1" applyFill="1" applyBorder="1" applyAlignment="1">
      <alignment horizontal="center" vertical="center" wrapText="1"/>
    </xf>
    <xf numFmtId="0" fontId="12" fillId="20" borderId="32" xfId="0" applyNumberFormat="1" applyFont="1" applyFill="1" applyBorder="1" applyAlignment="1">
      <alignment horizontal="center" vertical="center" wrapText="1"/>
    </xf>
    <xf numFmtId="0" fontId="11" fillId="0" borderId="49" xfId="0" applyNumberFormat="1" applyFont="1" applyFill="1" applyBorder="1" applyAlignment="1">
      <alignment horizontal="center" vertical="center" wrapText="1"/>
    </xf>
    <xf numFmtId="0" fontId="11" fillId="0" borderId="32" xfId="0" applyNumberFormat="1" applyFont="1" applyFill="1" applyBorder="1" applyAlignment="1">
      <alignment horizontal="center" vertical="center" wrapText="1"/>
    </xf>
    <xf numFmtId="0" fontId="11" fillId="20" borderId="49" xfId="0" applyNumberFormat="1" applyFont="1" applyFill="1" applyBorder="1" applyAlignment="1">
      <alignment horizontal="center" vertical="center" wrapText="1"/>
    </xf>
    <xf numFmtId="0" fontId="11" fillId="0" borderId="49" xfId="0" applyNumberFormat="1" applyFont="1" applyBorder="1" applyAlignment="1">
      <alignment horizontal="center" vertical="center" wrapText="1"/>
    </xf>
    <xf numFmtId="0" fontId="11" fillId="17" borderId="32" xfId="0" applyNumberFormat="1" applyFont="1" applyFill="1" applyBorder="1" applyAlignment="1">
      <alignment horizontal="center" vertical="center" wrapText="1"/>
    </xf>
    <xf numFmtId="0" fontId="11" fillId="17" borderId="49" xfId="0" applyNumberFormat="1" applyFont="1" applyFill="1" applyBorder="1" applyAlignment="1">
      <alignment horizontal="center" vertical="center" wrapText="1"/>
    </xf>
    <xf numFmtId="0" fontId="11" fillId="19" borderId="49" xfId="0" applyNumberFormat="1" applyFont="1" applyFill="1" applyBorder="1" applyAlignment="1">
      <alignment horizontal="center" vertical="center" wrapText="1"/>
    </xf>
    <xf numFmtId="0" fontId="11" fillId="19" borderId="32" xfId="0" applyNumberFormat="1" applyFont="1" applyFill="1" applyBorder="1" applyAlignment="1">
      <alignment horizontal="center" vertical="center" wrapText="1"/>
    </xf>
    <xf numFmtId="0" fontId="11" fillId="0" borderId="37" xfId="0" applyNumberFormat="1" applyFont="1" applyFill="1" applyBorder="1" applyAlignment="1">
      <alignment horizontal="left" vertical="center" indent="1"/>
    </xf>
    <xf numFmtId="4" fontId="39" fillId="0" borderId="54" xfId="0" applyNumberFormat="1" applyFont="1" applyFill="1" applyBorder="1" applyAlignment="1" applyProtection="1">
      <alignment vertical="top" wrapText="1"/>
    </xf>
    <xf numFmtId="4" fontId="8" fillId="0" borderId="12" xfId="0" applyNumberFormat="1" applyFont="1" applyFill="1" applyBorder="1"/>
    <xf numFmtId="3" fontId="8" fillId="0" borderId="12" xfId="0" applyNumberFormat="1" applyFont="1" applyFill="1" applyBorder="1" applyAlignment="1" applyProtection="1">
      <alignment vertical="top" wrapText="1"/>
    </xf>
    <xf numFmtId="2" fontId="8" fillId="0" borderId="19" xfId="0" applyNumberFormat="1" applyFont="1" applyFill="1" applyBorder="1"/>
    <xf numFmtId="2" fontId="8" fillId="0" borderId="19" xfId="0" applyNumberFormat="1" applyFont="1" applyFill="1" applyBorder="1" applyAlignment="1">
      <alignment horizontal="center"/>
    </xf>
    <xf numFmtId="3" fontId="8" fillId="0" borderId="17" xfId="0" applyNumberFormat="1" applyFont="1" applyFill="1" applyBorder="1" applyAlignment="1" applyProtection="1">
      <alignment vertical="top" wrapText="1"/>
    </xf>
    <xf numFmtId="0" fontId="8" fillId="0" borderId="12" xfId="0" applyFont="1" applyBorder="1" applyAlignment="1" applyProtection="1">
      <alignment horizontal="center" wrapText="1"/>
    </xf>
    <xf numFmtId="4" fontId="8" fillId="0" borderId="12" xfId="0" applyNumberFormat="1" applyFont="1" applyBorder="1" applyAlignment="1" applyProtection="1">
      <alignment wrapText="1"/>
    </xf>
    <xf numFmtId="4" fontId="10" fillId="0" borderId="19" xfId="0" applyNumberFormat="1" applyFont="1" applyFill="1" applyBorder="1" applyAlignment="1" applyProtection="1">
      <alignment vertical="top" wrapText="1"/>
    </xf>
    <xf numFmtId="0" fontId="8" fillId="0" borderId="12" xfId="0" applyFont="1" applyBorder="1" applyAlignment="1">
      <alignment horizontal="center"/>
    </xf>
    <xf numFmtId="0" fontId="10" fillId="17" borderId="55" xfId="0" applyFont="1" applyFill="1" applyBorder="1" applyAlignment="1" applyProtection="1">
      <alignment horizontal="center" vertical="center" wrapText="1"/>
    </xf>
    <xf numFmtId="49" fontId="10" fillId="17" borderId="48" xfId="0" applyNumberFormat="1" applyFont="1" applyFill="1" applyBorder="1" applyAlignment="1" applyProtection="1">
      <alignment vertical="center"/>
      <protection locked="0"/>
    </xf>
    <xf numFmtId="0" fontId="10" fillId="22" borderId="32" xfId="0" applyFont="1" applyFill="1" applyBorder="1" applyAlignment="1" applyProtection="1">
      <alignment horizontal="center" vertical="center" wrapText="1"/>
    </xf>
    <xf numFmtId="1" fontId="8" fillId="0" borderId="19" xfId="0" applyNumberFormat="1" applyFont="1" applyFill="1" applyBorder="1"/>
    <xf numFmtId="4" fontId="8" fillId="0" borderId="19" xfId="0" applyNumberFormat="1" applyFont="1" applyFill="1" applyBorder="1"/>
    <xf numFmtId="4" fontId="8" fillId="0" borderId="17" xfId="0" applyNumberFormat="1" applyFont="1" applyFill="1" applyBorder="1"/>
    <xf numFmtId="3" fontId="10" fillId="0" borderId="19" xfId="0" applyNumberFormat="1" applyFont="1" applyBorder="1" applyAlignment="1" applyProtection="1">
      <alignment horizontal="center" vertical="top" wrapText="1"/>
    </xf>
    <xf numFmtId="3" fontId="8" fillId="0" borderId="12" xfId="0" applyNumberFormat="1" applyFont="1" applyFill="1" applyBorder="1" applyAlignment="1">
      <alignment horizontal="center"/>
    </xf>
    <xf numFmtId="3" fontId="8" fillId="0" borderId="17" xfId="0" applyNumberFormat="1" applyFont="1" applyFill="1" applyBorder="1" applyAlignment="1">
      <alignment horizontal="center"/>
    </xf>
    <xf numFmtId="3" fontId="8" fillId="0" borderId="19" xfId="0" applyNumberFormat="1" applyFont="1" applyFill="1" applyBorder="1" applyAlignment="1">
      <alignment horizontal="center"/>
    </xf>
    <xf numFmtId="3" fontId="8" fillId="0" borderId="13" xfId="0" applyNumberFormat="1" applyFont="1" applyFill="1" applyBorder="1" applyAlignment="1">
      <alignment horizontal="center"/>
    </xf>
    <xf numFmtId="3" fontId="8" fillId="0" borderId="46" xfId="0" applyNumberFormat="1" applyFont="1" applyFill="1" applyBorder="1" applyAlignment="1">
      <alignment horizontal="center"/>
    </xf>
    <xf numFmtId="4" fontId="8" fillId="0" borderId="25" xfId="0" applyNumberFormat="1" applyFont="1" applyFill="1" applyBorder="1" applyAlignment="1" applyProtection="1">
      <alignment vertical="top" wrapText="1"/>
    </xf>
    <xf numFmtId="4" fontId="8" fillId="0" borderId="46" xfId="0" applyNumberFormat="1" applyFont="1" applyFill="1" applyBorder="1"/>
    <xf numFmtId="4" fontId="8" fillId="0" borderId="25" xfId="0" applyNumberFormat="1" applyFont="1" applyBorder="1" applyAlignment="1" applyProtection="1">
      <alignment vertical="top" wrapText="1"/>
    </xf>
    <xf numFmtId="4" fontId="8" fillId="0" borderId="17" xfId="0" applyNumberFormat="1" applyFont="1" applyBorder="1"/>
    <xf numFmtId="4" fontId="8" fillId="0" borderId="60" xfId="0" applyNumberFormat="1" applyFont="1" applyBorder="1" applyAlignment="1" applyProtection="1">
      <alignment vertical="top" wrapText="1"/>
    </xf>
    <xf numFmtId="4" fontId="8" fillId="0" borderId="46" xfId="0" applyNumberFormat="1" applyFont="1" applyBorder="1" applyAlignment="1" applyProtection="1">
      <alignment vertical="top" wrapText="1"/>
    </xf>
    <xf numFmtId="4" fontId="8" fillId="0" borderId="62" xfId="0" applyNumberFormat="1" applyFont="1" applyBorder="1" applyAlignment="1" applyProtection="1">
      <alignment vertical="top" wrapText="1"/>
    </xf>
    <xf numFmtId="4" fontId="8" fillId="0" borderId="46" xfId="0" applyNumberFormat="1" applyFont="1" applyBorder="1"/>
    <xf numFmtId="2" fontId="10" fillId="0" borderId="11" xfId="0" applyNumberFormat="1" applyFont="1" applyFill="1" applyBorder="1" applyAlignment="1" applyProtection="1">
      <alignment horizontal="center" vertical="top"/>
      <protection locked="0"/>
    </xf>
    <xf numFmtId="4" fontId="8" fillId="0" borderId="19" xfId="0" applyNumberFormat="1" applyFont="1" applyBorder="1"/>
    <xf numFmtId="0" fontId="10" fillId="0" borderId="11" xfId="0" applyFont="1" applyFill="1" applyBorder="1" applyAlignment="1" applyProtection="1">
      <alignment horizontal="center" vertical="top"/>
      <protection locked="0"/>
    </xf>
    <xf numFmtId="0" fontId="18" fillId="0" borderId="10" xfId="0" applyFont="1" applyBorder="1" applyAlignment="1" applyProtection="1">
      <alignment vertical="top" wrapText="1"/>
    </xf>
    <xf numFmtId="0" fontId="8" fillId="0" borderId="10" xfId="0" applyFont="1" applyBorder="1" applyAlignment="1" applyProtection="1">
      <alignment horizontal="center" vertical="top" wrapText="1"/>
    </xf>
    <xf numFmtId="4" fontId="8" fillId="0" borderId="10" xfId="0" applyNumberFormat="1" applyFont="1" applyBorder="1" applyAlignment="1" applyProtection="1">
      <alignment vertical="top" wrapText="1"/>
    </xf>
    <xf numFmtId="3" fontId="10" fillId="0" borderId="10" xfId="0" applyNumberFormat="1" applyFont="1" applyBorder="1" applyAlignment="1" applyProtection="1">
      <alignment horizontal="center" vertical="top" wrapText="1"/>
    </xf>
    <xf numFmtId="4" fontId="39" fillId="0" borderId="10" xfId="0" applyNumberFormat="1" applyFont="1" applyBorder="1" applyAlignment="1" applyProtection="1">
      <alignment vertical="top" wrapText="1"/>
    </xf>
    <xf numFmtId="4" fontId="39" fillId="0" borderId="65" xfId="0" applyNumberFormat="1" applyFont="1" applyBorder="1" applyAlignment="1" applyProtection="1">
      <alignment vertical="top" wrapText="1"/>
    </xf>
    <xf numFmtId="0" fontId="18" fillId="0" borderId="12" xfId="0" applyFont="1" applyBorder="1" applyAlignment="1" applyProtection="1">
      <alignment vertical="top" wrapText="1"/>
    </xf>
    <xf numFmtId="3" fontId="10" fillId="0" borderId="12" xfId="0" applyNumberFormat="1" applyFont="1" applyBorder="1" applyAlignment="1" applyProtection="1">
      <alignment horizontal="center" vertical="top" wrapText="1"/>
    </xf>
    <xf numFmtId="4" fontId="39" fillId="0" borderId="12" xfId="0" applyNumberFormat="1" applyFont="1" applyBorder="1" applyAlignment="1" applyProtection="1">
      <alignment vertical="top" wrapText="1"/>
    </xf>
    <xf numFmtId="4" fontId="39" fillId="0" borderId="25" xfId="0" applyNumberFormat="1" applyFont="1" applyBorder="1" applyAlignment="1" applyProtection="1">
      <alignment vertical="top" wrapText="1"/>
    </xf>
    <xf numFmtId="4" fontId="10" fillId="0" borderId="10" xfId="0" applyNumberFormat="1" applyFont="1" applyBorder="1" applyAlignment="1" applyProtection="1">
      <alignment vertical="top" wrapText="1"/>
    </xf>
    <xf numFmtId="0" fontId="10" fillId="17" borderId="48" xfId="0" applyNumberFormat="1" applyFont="1" applyFill="1" applyBorder="1" applyAlignment="1" applyProtection="1">
      <alignment horizontal="left" vertical="center"/>
      <protection locked="0"/>
    </xf>
    <xf numFmtId="4" fontId="18" fillId="0" borderId="12" xfId="0" applyNumberFormat="1" applyFont="1" applyFill="1" applyBorder="1" applyAlignment="1" applyProtection="1">
      <alignment vertical="top" wrapText="1"/>
    </xf>
    <xf numFmtId="4" fontId="8" fillId="0" borderId="23" xfId="0" applyNumberFormat="1" applyFont="1" applyBorder="1" applyAlignment="1" applyProtection="1">
      <alignment vertical="top" wrapText="1"/>
    </xf>
    <xf numFmtId="0" fontId="8" fillId="0" borderId="38" xfId="0" applyFont="1" applyBorder="1" applyAlignment="1">
      <alignment horizontal="justify"/>
    </xf>
    <xf numFmtId="0" fontId="10" fillId="0" borderId="14" xfId="0" applyFont="1" applyBorder="1" applyAlignment="1" applyProtection="1">
      <alignment horizontal="left" vertical="top" wrapText="1"/>
    </xf>
    <xf numFmtId="4" fontId="10" fillId="0" borderId="14" xfId="0" applyNumberFormat="1" applyFont="1" applyBorder="1" applyAlignment="1" applyProtection="1">
      <alignment horizontal="left" vertical="top" wrapText="1"/>
    </xf>
    <xf numFmtId="4" fontId="10" fillId="0" borderId="30" xfId="0" applyNumberFormat="1" applyFont="1" applyBorder="1" applyAlignment="1" applyProtection="1">
      <alignment horizontal="left" vertical="top" wrapText="1"/>
    </xf>
    <xf numFmtId="3" fontId="18" fillId="0" borderId="38" xfId="0" applyNumberFormat="1" applyFont="1" applyBorder="1" applyAlignment="1" applyProtection="1">
      <alignment vertical="top" wrapText="1"/>
    </xf>
    <xf numFmtId="0" fontId="10" fillId="0" borderId="10" xfId="0" applyFont="1" applyBorder="1" applyAlignment="1">
      <alignment horizontal="center" vertical="top"/>
    </xf>
    <xf numFmtId="4" fontId="8" fillId="0" borderId="29" xfId="0" applyNumberFormat="1" applyFont="1" applyFill="1" applyBorder="1" applyAlignment="1" applyProtection="1">
      <alignment vertical="top" wrapText="1"/>
    </xf>
    <xf numFmtId="0" fontId="8" fillId="0" borderId="17" xfId="0" applyFont="1" applyFill="1" applyBorder="1" applyAlignment="1">
      <alignment horizontal="center" vertical="top"/>
    </xf>
    <xf numFmtId="4" fontId="8" fillId="0" borderId="22" xfId="0" applyNumberFormat="1" applyFont="1" applyFill="1" applyBorder="1" applyAlignment="1" applyProtection="1">
      <alignment vertical="top" wrapText="1"/>
    </xf>
    <xf numFmtId="4" fontId="8" fillId="0" borderId="51" xfId="0" applyNumberFormat="1" applyFont="1" applyFill="1" applyBorder="1" applyAlignment="1" applyProtection="1">
      <alignment vertical="top" wrapText="1"/>
    </xf>
    <xf numFmtId="0" fontId="8" fillId="0" borderId="12" xfId="0" applyFont="1" applyFill="1" applyBorder="1" applyAlignment="1">
      <alignment horizontal="center" vertical="top"/>
    </xf>
    <xf numFmtId="3" fontId="8" fillId="0" borderId="19" xfId="0" applyNumberFormat="1" applyFont="1" applyBorder="1" applyAlignment="1" applyProtection="1">
      <alignment horizontal="center" vertical="top" wrapText="1"/>
    </xf>
    <xf numFmtId="3" fontId="8" fillId="0" borderId="10" xfId="0" applyNumberFormat="1" applyFont="1" applyBorder="1" applyAlignment="1" applyProtection="1">
      <alignment horizontal="center" vertical="top" wrapText="1"/>
    </xf>
    <xf numFmtId="3" fontId="8" fillId="0" borderId="17" xfId="0" applyNumberFormat="1" applyFont="1" applyBorder="1" applyAlignment="1" applyProtection="1">
      <alignment horizontal="center" vertical="top" wrapText="1"/>
    </xf>
    <xf numFmtId="4" fontId="10" fillId="20" borderId="11" xfId="32" applyNumberFormat="1" applyFont="1" applyFill="1" applyBorder="1" applyAlignment="1" applyProtection="1">
      <alignment horizontal="right" vertical="center" wrapText="1"/>
      <protection locked="0"/>
    </xf>
    <xf numFmtId="4" fontId="8" fillId="0" borderId="16" xfId="0" applyNumberFormat="1" applyFont="1" applyBorder="1" applyAlignment="1" applyProtection="1">
      <alignment horizontal="right" vertical="top" wrapText="1"/>
      <protection locked="0"/>
    </xf>
    <xf numFmtId="4" fontId="8" fillId="0" borderId="29" xfId="0" applyNumberFormat="1" applyFont="1" applyBorder="1" applyAlignment="1" applyProtection="1">
      <alignment horizontal="right" vertical="top" wrapText="1"/>
      <protection locked="0"/>
    </xf>
    <xf numFmtId="4" fontId="8" fillId="0" borderId="63" xfId="0" applyNumberFormat="1" applyFont="1" applyBorder="1" applyAlignment="1" applyProtection="1">
      <alignment horizontal="right" vertical="top" wrapText="1"/>
      <protection locked="0"/>
    </xf>
    <xf numFmtId="4" fontId="8" fillId="0" borderId="51" xfId="0" applyNumberFormat="1" applyFont="1" applyBorder="1" applyAlignment="1" applyProtection="1">
      <alignment horizontal="right" vertical="top" wrapText="1"/>
      <protection locked="0"/>
    </xf>
    <xf numFmtId="0" fontId="11" fillId="0" borderId="32" xfId="0" applyNumberFormat="1" applyFont="1" applyBorder="1" applyAlignment="1">
      <alignment horizontal="center" vertical="center"/>
    </xf>
    <xf numFmtId="4" fontId="10" fillId="17" borderId="11" xfId="0" applyNumberFormat="1" applyFont="1" applyFill="1" applyBorder="1" applyAlignment="1">
      <alignment horizontal="center" vertical="center" wrapText="1"/>
    </xf>
    <xf numFmtId="3" fontId="11" fillId="0" borderId="56" xfId="0" applyNumberFormat="1" applyFont="1" applyBorder="1" applyAlignment="1">
      <alignment horizontal="left"/>
    </xf>
    <xf numFmtId="49" fontId="12" fillId="17" borderId="11" xfId="0" applyNumberFormat="1" applyFont="1" applyFill="1" applyBorder="1" applyAlignment="1">
      <alignment horizontal="left" vertical="center"/>
    </xf>
    <xf numFmtId="3" fontId="12" fillId="19" borderId="11" xfId="0" applyNumberFormat="1" applyFont="1" applyFill="1" applyBorder="1" applyAlignment="1">
      <alignment horizontal="center" vertical="top"/>
    </xf>
    <xf numFmtId="4" fontId="11" fillId="0" borderId="10" xfId="0" applyNumberFormat="1" applyFont="1" applyFill="1" applyBorder="1" applyAlignment="1">
      <alignment horizontal="center" vertical="top"/>
    </xf>
    <xf numFmtId="4" fontId="11" fillId="0" borderId="12" xfId="0" applyNumberFormat="1" applyFont="1" applyFill="1" applyBorder="1" applyAlignment="1">
      <alignment horizontal="center" vertical="top"/>
    </xf>
    <xf numFmtId="4" fontId="11" fillId="0" borderId="17" xfId="0" applyNumberFormat="1" applyFont="1" applyFill="1" applyBorder="1" applyAlignment="1">
      <alignment horizontal="center" vertical="top"/>
    </xf>
    <xf numFmtId="4" fontId="12" fillId="0" borderId="10" xfId="0" applyNumberFormat="1" applyFont="1" applyFill="1" applyBorder="1" applyAlignment="1">
      <alignment horizontal="center" vertical="top"/>
    </xf>
    <xf numFmtId="4" fontId="12" fillId="0" borderId="12" xfId="0" applyNumberFormat="1" applyFont="1" applyFill="1" applyBorder="1" applyAlignment="1">
      <alignment horizontal="center" vertical="top"/>
    </xf>
    <xf numFmtId="4" fontId="12" fillId="0" borderId="17" xfId="0" applyNumberFormat="1" applyFont="1" applyFill="1" applyBorder="1" applyAlignment="1">
      <alignment horizontal="center" vertical="top"/>
    </xf>
    <xf numFmtId="4" fontId="11" fillId="0" borderId="19" xfId="0" applyNumberFormat="1" applyFont="1" applyFill="1" applyBorder="1" applyAlignment="1">
      <alignment horizontal="right" vertical="top"/>
    </xf>
    <xf numFmtId="4" fontId="11" fillId="0" borderId="11" xfId="0" applyNumberFormat="1" applyFont="1" applyFill="1" applyBorder="1" applyAlignment="1">
      <alignment horizontal="right" vertical="top"/>
    </xf>
    <xf numFmtId="4" fontId="11" fillId="0" borderId="32" xfId="0" applyNumberFormat="1" applyFont="1" applyFill="1" applyBorder="1" applyAlignment="1">
      <alignment horizontal="right" vertical="top"/>
    </xf>
    <xf numFmtId="0" fontId="12" fillId="20" borderId="40" xfId="0" applyFont="1" applyFill="1" applyBorder="1" applyAlignment="1">
      <alignment horizontal="left"/>
    </xf>
    <xf numFmtId="0" fontId="12" fillId="18" borderId="11" xfId="0" applyNumberFormat="1" applyFont="1" applyFill="1" applyBorder="1" applyAlignment="1">
      <alignment vertical="center"/>
    </xf>
    <xf numFmtId="0" fontId="12" fillId="19" borderId="11" xfId="0" applyFont="1" applyFill="1" applyBorder="1" applyAlignment="1">
      <alignment horizontal="center" wrapText="1"/>
    </xf>
    <xf numFmtId="0" fontId="17" fillId="0" borderId="10" xfId="0" applyFont="1" applyBorder="1" applyAlignment="1">
      <alignment horizontal="center" wrapText="1"/>
    </xf>
    <xf numFmtId="0" fontId="17" fillId="0" borderId="13" xfId="0" applyFont="1" applyBorder="1" applyAlignment="1">
      <alignment horizontal="center" wrapText="1"/>
    </xf>
    <xf numFmtId="0" fontId="17" fillId="0" borderId="44" xfId="0" applyFont="1" applyBorder="1" applyAlignment="1">
      <alignment horizontal="center" wrapText="1"/>
    </xf>
    <xf numFmtId="4" fontId="12" fillId="19" borderId="11" xfId="0" applyNumberFormat="1" applyFont="1" applyFill="1" applyBorder="1" applyAlignment="1">
      <alignment horizontal="center"/>
    </xf>
    <xf numFmtId="3" fontId="12" fillId="19" borderId="11" xfId="0" applyNumberFormat="1" applyFont="1" applyFill="1" applyBorder="1" applyAlignment="1">
      <alignment horizontal="center"/>
    </xf>
    <xf numFmtId="3" fontId="11" fillId="0" borderId="11" xfId="0" applyNumberFormat="1" applyFont="1" applyFill="1" applyBorder="1" applyAlignment="1">
      <alignment horizontal="center"/>
    </xf>
    <xf numFmtId="3" fontId="12" fillId="19" borderId="41" xfId="0" applyNumberFormat="1" applyFont="1" applyFill="1" applyBorder="1" applyAlignment="1">
      <alignment horizontal="center"/>
    </xf>
    <xf numFmtId="3" fontId="17" fillId="0" borderId="10" xfId="0" applyNumberFormat="1" applyFont="1" applyBorder="1" applyAlignment="1">
      <alignment horizontal="center"/>
    </xf>
    <xf numFmtId="3" fontId="17" fillId="0" borderId="13" xfId="0" applyNumberFormat="1" applyFont="1" applyBorder="1" applyAlignment="1">
      <alignment horizontal="center"/>
    </xf>
    <xf numFmtId="3" fontId="11" fillId="0" borderId="28" xfId="0" applyNumberFormat="1" applyFont="1" applyBorder="1" applyAlignment="1">
      <alignment horizontal="left"/>
    </xf>
    <xf numFmtId="3" fontId="17" fillId="0" borderId="12" xfId="0" applyNumberFormat="1" applyFont="1" applyBorder="1" applyAlignment="1">
      <alignment horizontal="right"/>
    </xf>
    <xf numFmtId="4" fontId="17" fillId="0" borderId="12" xfId="0" applyNumberFormat="1" applyFont="1" applyBorder="1" applyAlignment="1">
      <alignment horizontal="right"/>
    </xf>
    <xf numFmtId="3" fontId="17" fillId="0" borderId="12" xfId="0" applyNumberFormat="1" applyFont="1" applyBorder="1" applyAlignment="1">
      <alignment horizontal="center"/>
    </xf>
    <xf numFmtId="3" fontId="11" fillId="0" borderId="26" xfId="0" applyNumberFormat="1" applyFont="1" applyBorder="1" applyAlignment="1">
      <alignment horizontal="left"/>
    </xf>
    <xf numFmtId="0" fontId="11" fillId="0" borderId="17" xfId="0" applyFont="1" applyBorder="1" applyAlignment="1">
      <alignment horizontal="left" indent="1"/>
    </xf>
    <xf numFmtId="0" fontId="17" fillId="0" borderId="22" xfId="0" applyFont="1" applyBorder="1" applyAlignment="1">
      <alignment horizontal="center" wrapText="1"/>
    </xf>
    <xf numFmtId="3" fontId="17" fillId="0" borderId="17" xfId="0" applyNumberFormat="1" applyFont="1" applyBorder="1" applyAlignment="1">
      <alignment horizontal="right"/>
    </xf>
    <xf numFmtId="4" fontId="17" fillId="0" borderId="17" xfId="0" applyNumberFormat="1" applyFont="1" applyBorder="1" applyAlignment="1">
      <alignment horizontal="right"/>
    </xf>
    <xf numFmtId="3" fontId="17" fillId="0" borderId="17" xfId="0" applyNumberFormat="1" applyFont="1" applyBorder="1" applyAlignment="1">
      <alignment horizontal="center"/>
    </xf>
    <xf numFmtId="4" fontId="11" fillId="0" borderId="60" xfId="0" applyNumberFormat="1" applyFont="1" applyBorder="1" applyAlignment="1">
      <alignment horizontal="right"/>
    </xf>
    <xf numFmtId="4" fontId="12" fillId="19" borderId="68" xfId="0" applyNumberFormat="1" applyFont="1" applyFill="1" applyBorder="1" applyAlignment="1">
      <alignment horizontal="right"/>
    </xf>
    <xf numFmtId="4" fontId="11" fillId="0" borderId="10" xfId="32" applyNumberFormat="1" applyFont="1" applyFill="1" applyBorder="1" applyAlignment="1">
      <alignment horizontal="right" vertical="top"/>
    </xf>
    <xf numFmtId="4" fontId="11" fillId="0" borderId="12" xfId="32" applyNumberFormat="1" applyFont="1" applyFill="1" applyBorder="1" applyAlignment="1">
      <alignment horizontal="right" vertical="top"/>
    </xf>
    <xf numFmtId="4" fontId="11" fillId="0" borderId="17" xfId="32" applyNumberFormat="1" applyFont="1" applyFill="1" applyBorder="1" applyAlignment="1">
      <alignment horizontal="right" vertical="top"/>
    </xf>
    <xf numFmtId="3" fontId="11" fillId="0" borderId="19" xfId="0" applyNumberFormat="1" applyFont="1" applyBorder="1" applyAlignment="1">
      <alignment horizontal="center"/>
    </xf>
    <xf numFmtId="3" fontId="11" fillId="0" borderId="12" xfId="0" applyNumberFormat="1" applyFont="1" applyBorder="1" applyAlignment="1">
      <alignment horizontal="center"/>
    </xf>
    <xf numFmtId="0" fontId="12" fillId="18" borderId="49" xfId="0" applyFont="1" applyFill="1" applyBorder="1" applyAlignment="1">
      <alignment horizontal="center" vertical="center"/>
    </xf>
    <xf numFmtId="0" fontId="12" fillId="20" borderId="49" xfId="0" applyFont="1" applyFill="1" applyBorder="1" applyAlignment="1">
      <alignment horizontal="center"/>
    </xf>
    <xf numFmtId="0" fontId="12" fillId="0" borderId="21" xfId="0" applyFont="1" applyFill="1" applyBorder="1" applyAlignment="1">
      <alignment horizontal="center" vertical="top"/>
    </xf>
    <xf numFmtId="0" fontId="12" fillId="0" borderId="18" xfId="0" applyFont="1" applyFill="1" applyBorder="1" applyAlignment="1">
      <alignment horizontal="center" vertical="top"/>
    </xf>
    <xf numFmtId="0" fontId="12" fillId="0" borderId="22" xfId="0" applyFont="1" applyFill="1" applyBorder="1" applyAlignment="1">
      <alignment horizontal="center" vertical="top"/>
    </xf>
    <xf numFmtId="0" fontId="12" fillId="20" borderId="75" xfId="0" applyFont="1" applyFill="1" applyBorder="1" applyAlignment="1">
      <alignment horizontal="center"/>
    </xf>
    <xf numFmtId="0" fontId="12" fillId="20" borderId="75" xfId="0" applyFont="1" applyFill="1" applyBorder="1" applyAlignment="1">
      <alignment horizontal="center" vertical="center" wrapText="1"/>
    </xf>
    <xf numFmtId="0" fontId="12" fillId="19" borderId="49" xfId="0" applyFont="1" applyFill="1" applyBorder="1" applyAlignment="1">
      <alignment horizontal="center"/>
    </xf>
    <xf numFmtId="0" fontId="11" fillId="0" borderId="20" xfId="0" applyFont="1" applyBorder="1" applyAlignment="1">
      <alignment horizontal="center"/>
    </xf>
    <xf numFmtId="0" fontId="11" fillId="0" borderId="18" xfId="0" applyFont="1" applyBorder="1" applyAlignment="1">
      <alignment horizontal="center"/>
    </xf>
    <xf numFmtId="0" fontId="12" fillId="19" borderId="49" xfId="0" applyFont="1" applyFill="1" applyBorder="1" applyAlignment="1">
      <alignment horizontal="center" wrapText="1"/>
    </xf>
    <xf numFmtId="0" fontId="17" fillId="0" borderId="21" xfId="0" applyFont="1" applyBorder="1" applyAlignment="1">
      <alignment horizontal="center" wrapText="1"/>
    </xf>
    <xf numFmtId="0" fontId="17" fillId="0" borderId="18" xfId="0" applyFont="1" applyBorder="1" applyAlignment="1">
      <alignment horizontal="center" wrapText="1"/>
    </xf>
    <xf numFmtId="0" fontId="11" fillId="0" borderId="40" xfId="0" applyFont="1" applyBorder="1" applyAlignment="1">
      <alignment horizontal="left" indent="1"/>
    </xf>
    <xf numFmtId="0" fontId="8" fillId="0" borderId="14" xfId="0" applyFont="1" applyBorder="1" applyAlignment="1">
      <alignment vertical="top"/>
    </xf>
    <xf numFmtId="0" fontId="10" fillId="0" borderId="10" xfId="0" applyFont="1" applyFill="1" applyBorder="1" applyAlignment="1">
      <alignment horizontal="center" vertical="top"/>
    </xf>
    <xf numFmtId="3" fontId="10" fillId="0" borderId="10" xfId="0" applyNumberFormat="1" applyFont="1" applyFill="1" applyBorder="1" applyAlignment="1" applyProtection="1">
      <alignment vertical="top" wrapText="1"/>
    </xf>
    <xf numFmtId="0" fontId="10" fillId="0" borderId="63" xfId="0" applyFont="1" applyFill="1" applyBorder="1" applyAlignment="1" applyProtection="1">
      <alignment vertical="top" wrapText="1"/>
    </xf>
    <xf numFmtId="4" fontId="10" fillId="0" borderId="17" xfId="0" applyNumberFormat="1" applyFont="1" applyFill="1" applyBorder="1" applyAlignment="1" applyProtection="1">
      <alignment vertical="top" wrapText="1"/>
    </xf>
    <xf numFmtId="4" fontId="10" fillId="0" borderId="22" xfId="0" applyNumberFormat="1" applyFont="1" applyFill="1" applyBorder="1" applyAlignment="1" applyProtection="1">
      <alignment vertical="top" wrapText="1"/>
    </xf>
    <xf numFmtId="4" fontId="10" fillId="0" borderId="51" xfId="0" applyNumberFormat="1" applyFont="1" applyFill="1" applyBorder="1" applyAlignment="1" applyProtection="1">
      <alignment vertical="top" wrapText="1"/>
    </xf>
    <xf numFmtId="0" fontId="8" fillId="0" borderId="10" xfId="0" applyFont="1" applyBorder="1" applyAlignment="1" applyProtection="1">
      <alignment horizontal="center" vertical="top" wrapText="1"/>
      <protection locked="0"/>
    </xf>
    <xf numFmtId="4" fontId="8" fillId="0" borderId="10" xfId="32" applyNumberFormat="1" applyFont="1" applyBorder="1" applyAlignment="1" applyProtection="1">
      <alignment horizontal="right" vertical="top" wrapText="1"/>
      <protection locked="0"/>
    </xf>
    <xf numFmtId="4" fontId="8" fillId="0" borderId="10" xfId="0" applyNumberFormat="1" applyFont="1" applyBorder="1" applyAlignment="1" applyProtection="1">
      <alignment horizontal="right" vertical="top" wrapText="1"/>
      <protection locked="0"/>
    </xf>
    <xf numFmtId="4" fontId="8" fillId="0" borderId="65" xfId="0" applyNumberFormat="1" applyFont="1" applyBorder="1" applyAlignment="1" applyProtection="1">
      <alignment horizontal="right" vertical="top" wrapText="1"/>
      <protection locked="0"/>
    </xf>
    <xf numFmtId="3" fontId="10" fillId="0" borderId="10" xfId="0" applyNumberFormat="1" applyFont="1" applyFill="1" applyBorder="1" applyAlignment="1" applyProtection="1">
      <alignment horizontal="center" vertical="top" wrapText="1"/>
    </xf>
    <xf numFmtId="3" fontId="8" fillId="0" borderId="17" xfId="0" applyNumberFormat="1" applyFont="1" applyFill="1" applyBorder="1" applyAlignment="1" applyProtection="1">
      <alignment horizontal="center" vertical="top" wrapText="1"/>
    </xf>
    <xf numFmtId="3" fontId="8" fillId="0" borderId="12" xfId="0" applyNumberFormat="1" applyFont="1" applyFill="1" applyBorder="1" applyAlignment="1" applyProtection="1">
      <alignment horizontal="center" vertical="top" wrapText="1"/>
    </xf>
    <xf numFmtId="4" fontId="11" fillId="0" borderId="56" xfId="0" applyNumberFormat="1" applyFont="1" applyBorder="1"/>
    <xf numFmtId="4" fontId="12" fillId="20" borderId="11" xfId="0" applyNumberFormat="1" applyFont="1" applyFill="1" applyBorder="1" applyAlignment="1">
      <alignment horizontal="left"/>
    </xf>
    <xf numFmtId="4" fontId="12" fillId="20" borderId="11" xfId="0" applyNumberFormat="1" applyFont="1" applyFill="1" applyBorder="1" applyAlignment="1">
      <alignment horizontal="left" indent="1"/>
    </xf>
    <xf numFmtId="4" fontId="12" fillId="20" borderId="11" xfId="0" applyNumberFormat="1" applyFont="1" applyFill="1" applyBorder="1" applyAlignment="1"/>
    <xf numFmtId="0" fontId="11" fillId="0" borderId="11" xfId="0" applyFont="1" applyFill="1" applyBorder="1" applyAlignment="1">
      <alignment horizontal="center" wrapText="1"/>
    </xf>
    <xf numFmtId="3" fontId="11" fillId="0" borderId="41" xfId="0" applyNumberFormat="1" applyFont="1" applyFill="1" applyBorder="1" applyAlignment="1">
      <alignment horizontal="center"/>
    </xf>
    <xf numFmtId="0" fontId="11" fillId="0" borderId="49" xfId="0" applyFont="1" applyFill="1" applyBorder="1" applyAlignment="1">
      <alignment horizontal="center" wrapText="1"/>
    </xf>
    <xf numFmtId="2" fontId="11" fillId="0" borderId="10" xfId="0" applyNumberFormat="1" applyFont="1" applyFill="1" applyBorder="1" applyAlignment="1">
      <alignment horizontal="left" vertical="top"/>
    </xf>
    <xf numFmtId="2" fontId="11" fillId="0" borderId="12" xfId="0" applyNumberFormat="1" applyFont="1" applyFill="1" applyBorder="1" applyAlignment="1">
      <alignment horizontal="left" vertical="top"/>
    </xf>
    <xf numFmtId="2" fontId="11" fillId="0" borderId="17" xfId="0" applyNumberFormat="1" applyFont="1" applyFill="1" applyBorder="1" applyAlignment="1">
      <alignment horizontal="left" vertical="top"/>
    </xf>
    <xf numFmtId="2" fontId="12" fillId="19" borderId="11" xfId="0" applyNumberFormat="1" applyFont="1" applyFill="1" applyBorder="1" applyAlignment="1">
      <alignment horizontal="center" vertical="top"/>
    </xf>
    <xf numFmtId="0" fontId="12" fillId="19" borderId="11" xfId="0" applyFont="1" applyFill="1" applyBorder="1" applyAlignment="1">
      <alignment horizontal="center" vertical="top" wrapText="1"/>
    </xf>
    <xf numFmtId="0" fontId="12" fillId="19" borderId="13" xfId="0" applyFont="1" applyFill="1" applyBorder="1" applyAlignment="1">
      <alignment horizontal="center" vertical="top" wrapText="1"/>
    </xf>
    <xf numFmtId="0" fontId="17" fillId="0" borderId="12" xfId="0" applyFont="1" applyBorder="1" applyAlignment="1">
      <alignment horizontal="center"/>
    </xf>
    <xf numFmtId="0" fontId="17" fillId="0" borderId="17" xfId="0" applyFont="1" applyBorder="1" applyAlignment="1">
      <alignment horizontal="center"/>
    </xf>
    <xf numFmtId="0" fontId="11" fillId="0" borderId="37" xfId="0" applyNumberFormat="1" applyFont="1" applyBorder="1" applyAlignment="1">
      <alignment horizontal="left" vertical="center" wrapText="1" indent="1"/>
    </xf>
    <xf numFmtId="0" fontId="11" fillId="0" borderId="26" xfId="0" applyFont="1" applyBorder="1" applyAlignment="1">
      <alignment horizontal="left"/>
    </xf>
    <xf numFmtId="0" fontId="11" fillId="0" borderId="22" xfId="0" applyFont="1" applyBorder="1" applyAlignment="1">
      <alignment horizontal="center"/>
    </xf>
    <xf numFmtId="3" fontId="11" fillId="0" borderId="17" xfId="0" applyNumberFormat="1" applyFont="1" applyBorder="1" applyAlignment="1">
      <alignment horizontal="right"/>
    </xf>
    <xf numFmtId="3" fontId="11" fillId="0" borderId="17" xfId="0" applyNumberFormat="1" applyFont="1" applyBorder="1" applyAlignment="1">
      <alignment horizontal="center"/>
    </xf>
    <xf numFmtId="0" fontId="0" fillId="0" borderId="0" xfId="0" applyBorder="1" applyAlignment="1">
      <alignment horizontal="center" vertical="center"/>
    </xf>
    <xf numFmtId="0" fontId="15" fillId="0" borderId="0" xfId="0" applyNumberFormat="1" applyFont="1" applyBorder="1" applyAlignment="1">
      <alignment horizontal="center" vertical="center"/>
    </xf>
    <xf numFmtId="0" fontId="12" fillId="0" borderId="0" xfId="0" applyFont="1" applyBorder="1" applyAlignment="1">
      <alignment horizontal="center"/>
    </xf>
    <xf numFmtId="0" fontId="12" fillId="0" borderId="0" xfId="0" applyFont="1" applyAlignment="1">
      <alignment horizontal="center"/>
    </xf>
    <xf numFmtId="0" fontId="44" fillId="0" borderId="0" xfId="0" applyFont="1" applyAlignment="1">
      <alignment horizontal="left"/>
    </xf>
    <xf numFmtId="4" fontId="11" fillId="0" borderId="0" xfId="0" applyNumberFormat="1" applyFont="1" applyAlignment="1">
      <alignment vertical="center"/>
    </xf>
    <xf numFmtId="4" fontId="8" fillId="0" borderId="50" xfId="0" applyNumberFormat="1" applyFont="1" applyBorder="1" applyAlignment="1" applyProtection="1">
      <alignment vertical="top" wrapText="1"/>
    </xf>
    <xf numFmtId="0" fontId="15" fillId="0" borderId="0" xfId="0" applyNumberFormat="1" applyFont="1" applyBorder="1" applyAlignment="1">
      <alignment horizontal="left" vertical="center"/>
    </xf>
    <xf numFmtId="0" fontId="49" fillId="0" borderId="0" xfId="0" applyNumberFormat="1" applyFont="1" applyBorder="1" applyAlignment="1">
      <alignment horizontal="center" vertical="center"/>
    </xf>
    <xf numFmtId="0" fontId="49" fillId="0" borderId="0" xfId="0" applyNumberFormat="1" applyFont="1" applyBorder="1" applyAlignment="1">
      <alignment horizontal="left" vertical="center"/>
    </xf>
    <xf numFmtId="0" fontId="10" fillId="0" borderId="0" xfId="0" applyNumberFormat="1" applyFont="1" applyBorder="1" applyAlignment="1">
      <alignment horizontal="left" vertical="center"/>
    </xf>
    <xf numFmtId="0" fontId="8" fillId="0" borderId="0" xfId="0" applyNumberFormat="1" applyFont="1" applyBorder="1" applyAlignment="1">
      <alignment horizontal="left" vertical="center"/>
    </xf>
    <xf numFmtId="0" fontId="8" fillId="0" borderId="0" xfId="0" applyNumberFormat="1" applyFont="1" applyBorder="1" applyAlignment="1">
      <alignment horizontal="right" vertical="center"/>
    </xf>
    <xf numFmtId="0" fontId="8" fillId="0" borderId="0" xfId="0" applyNumberFormat="1" applyFont="1" applyBorder="1" applyAlignment="1">
      <alignment horizontal="center" vertical="center"/>
    </xf>
    <xf numFmtId="0" fontId="9" fillId="0" borderId="0" xfId="0" applyFont="1" applyBorder="1" applyAlignment="1"/>
    <xf numFmtId="0" fontId="12" fillId="0" borderId="0" xfId="0" applyFont="1" applyAlignment="1"/>
    <xf numFmtId="0" fontId="11" fillId="24" borderId="0" xfId="0" applyFont="1" applyFill="1"/>
    <xf numFmtId="0" fontId="13" fillId="0" borderId="0" xfId="0" applyFont="1"/>
    <xf numFmtId="4" fontId="11" fillId="24" borderId="0" xfId="0" applyNumberFormat="1" applyFont="1" applyFill="1"/>
    <xf numFmtId="43" fontId="11" fillId="24" borderId="0" xfId="0" applyNumberFormat="1" applyFont="1" applyFill="1"/>
    <xf numFmtId="0" fontId="12" fillId="21" borderId="10" xfId="0" applyFont="1" applyFill="1" applyBorder="1"/>
    <xf numFmtId="4" fontId="11" fillId="0" borderId="10" xfId="0" applyNumberFormat="1" applyFont="1" applyBorder="1" applyAlignment="1"/>
    <xf numFmtId="0" fontId="12" fillId="21" borderId="12" xfId="0" applyFont="1" applyFill="1" applyBorder="1"/>
    <xf numFmtId="4" fontId="11" fillId="0" borderId="12" xfId="0" applyNumberFormat="1" applyFont="1" applyBorder="1" applyAlignment="1"/>
    <xf numFmtId="43" fontId="11" fillId="0" borderId="0" xfId="0" applyNumberFormat="1" applyFont="1"/>
    <xf numFmtId="0" fontId="12" fillId="21" borderId="17" xfId="0" applyFont="1" applyFill="1" applyBorder="1"/>
    <xf numFmtId="4" fontId="11" fillId="0" borderId="17" xfId="0" applyNumberFormat="1" applyFont="1" applyBorder="1"/>
    <xf numFmtId="0" fontId="15" fillId="0" borderId="0" xfId="0" applyFont="1" applyAlignment="1">
      <alignment horizontal="center"/>
    </xf>
    <xf numFmtId="0" fontId="12" fillId="17" borderId="11" xfId="0" applyFont="1" applyFill="1" applyBorder="1" applyAlignment="1">
      <alignment horizontal="center" vertical="center"/>
    </xf>
    <xf numFmtId="0" fontId="12" fillId="0" borderId="11" xfId="0" applyFont="1" applyBorder="1"/>
    <xf numFmtId="0" fontId="12" fillId="0" borderId="11" xfId="0" applyFont="1" applyBorder="1" applyAlignment="1">
      <alignment vertical="center"/>
    </xf>
    <xf numFmtId="0" fontId="12" fillId="0" borderId="11" xfId="0" applyFont="1" applyBorder="1" applyProtection="1"/>
    <xf numFmtId="4" fontId="11" fillId="0" borderId="11" xfId="0" applyNumberFormat="1" applyFont="1" applyFill="1" applyBorder="1" applyProtection="1"/>
    <xf numFmtId="4" fontId="11" fillId="0" borderId="11" xfId="0" quotePrefix="1" applyNumberFormat="1" applyFont="1" applyFill="1" applyBorder="1" applyProtection="1"/>
    <xf numFmtId="9" fontId="11" fillId="0" borderId="11" xfId="0" applyNumberFormat="1" applyFont="1" applyFill="1" applyBorder="1" applyProtection="1"/>
    <xf numFmtId="0" fontId="11" fillId="0" borderId="11" xfId="0" applyFont="1" applyBorder="1" applyProtection="1"/>
    <xf numFmtId="0" fontId="12" fillId="21" borderId="11" xfId="0" applyFont="1" applyFill="1" applyBorder="1" applyProtection="1"/>
    <xf numFmtId="4" fontId="11" fillId="0" borderId="11" xfId="0" applyNumberFormat="1" applyFont="1" applyBorder="1" applyProtection="1"/>
    <xf numFmtId="4" fontId="11" fillId="0" borderId="11" xfId="0" applyNumberFormat="1" applyFont="1" applyBorder="1"/>
    <xf numFmtId="4" fontId="12" fillId="17" borderId="11" xfId="0" applyNumberFormat="1" applyFont="1" applyFill="1" applyBorder="1" applyProtection="1"/>
    <xf numFmtId="0" fontId="12" fillId="17" borderId="11" xfId="0" applyFont="1" applyFill="1" applyBorder="1" applyProtection="1"/>
    <xf numFmtId="4" fontId="12" fillId="17" borderId="11" xfId="0" applyNumberFormat="1" applyFont="1" applyFill="1" applyBorder="1"/>
    <xf numFmtId="0" fontId="10" fillId="20" borderId="37" xfId="0" applyFont="1" applyFill="1" applyBorder="1"/>
    <xf numFmtId="0" fontId="11" fillId="20" borderId="56" xfId="0" applyFont="1" applyFill="1" applyBorder="1"/>
    <xf numFmtId="0" fontId="11" fillId="20" borderId="49" xfId="0" applyFont="1" applyFill="1" applyBorder="1"/>
    <xf numFmtId="9" fontId="12" fillId="21" borderId="11" xfId="66" applyFont="1" applyFill="1" applyBorder="1" applyAlignment="1">
      <alignment horizontal="center" vertical="center" wrapText="1"/>
    </xf>
    <xf numFmtId="0" fontId="49" fillId="0" borderId="10" xfId="0" applyFont="1" applyBorder="1"/>
    <xf numFmtId="43" fontId="11" fillId="0" borderId="10" xfId="32" applyNumberFormat="1" applyFont="1" applyBorder="1"/>
    <xf numFmtId="10" fontId="11" fillId="0" borderId="10" xfId="66" applyNumberFormat="1" applyFont="1" applyBorder="1"/>
    <xf numFmtId="0" fontId="11" fillId="0" borderId="10" xfId="66" applyNumberFormat="1" applyFont="1" applyBorder="1"/>
    <xf numFmtId="0" fontId="49" fillId="0" borderId="12" xfId="0" applyFont="1" applyBorder="1"/>
    <xf numFmtId="10" fontId="11" fillId="0" borderId="12" xfId="66" applyNumberFormat="1" applyFont="1" applyBorder="1"/>
    <xf numFmtId="0" fontId="11" fillId="0" borderId="12" xfId="66" applyNumberFormat="1" applyFont="1" applyBorder="1"/>
    <xf numFmtId="0" fontId="49" fillId="0" borderId="17" xfId="0" applyFont="1" applyBorder="1"/>
    <xf numFmtId="10" fontId="11" fillId="0" borderId="17" xfId="66" applyNumberFormat="1" applyFont="1" applyBorder="1"/>
    <xf numFmtId="0" fontId="11" fillId="0" borderId="17" xfId="66" applyNumberFormat="1" applyFont="1" applyBorder="1"/>
    <xf numFmtId="0" fontId="15" fillId="0" borderId="40" xfId="0" applyFont="1" applyBorder="1"/>
    <xf numFmtId="43" fontId="12" fillId="0" borderId="40" xfId="32" applyNumberFormat="1" applyFont="1" applyBorder="1"/>
    <xf numFmtId="10" fontId="12" fillId="0" borderId="40" xfId="32" applyNumberFormat="1" applyFont="1" applyBorder="1"/>
    <xf numFmtId="10" fontId="12" fillId="0" borderId="40" xfId="66" applyNumberFormat="1" applyFont="1" applyBorder="1"/>
    <xf numFmtId="0" fontId="15" fillId="0" borderId="0" xfId="0" applyFont="1" applyBorder="1"/>
    <xf numFmtId="43" fontId="12" fillId="0" borderId="0" xfId="32" applyNumberFormat="1" applyFont="1" applyBorder="1"/>
    <xf numFmtId="10" fontId="12" fillId="0" borderId="0" xfId="32" applyNumberFormat="1" applyFont="1" applyBorder="1"/>
    <xf numFmtId="10" fontId="12" fillId="0" borderId="77" xfId="32" applyNumberFormat="1" applyFont="1" applyBorder="1"/>
    <xf numFmtId="10" fontId="12" fillId="0" borderId="0" xfId="66" applyNumberFormat="1" applyFont="1" applyBorder="1"/>
    <xf numFmtId="0" fontId="52" fillId="0" borderId="0" xfId="0" applyFont="1" applyFill="1" applyBorder="1"/>
    <xf numFmtId="43" fontId="11" fillId="0" borderId="0" xfId="32" applyNumberFormat="1" applyFont="1"/>
    <xf numFmtId="0" fontId="49" fillId="0" borderId="17" xfId="0" applyFont="1" applyBorder="1" applyAlignment="1">
      <alignment horizontal="left" wrapText="1"/>
    </xf>
    <xf numFmtId="0" fontId="10" fillId="21" borderId="78" xfId="0" applyFont="1" applyFill="1" applyBorder="1" applyAlignment="1">
      <alignment horizontal="center" vertical="center"/>
    </xf>
    <xf numFmtId="0" fontId="10" fillId="21" borderId="79" xfId="0" applyFont="1" applyFill="1" applyBorder="1" applyAlignment="1">
      <alignment horizontal="center" vertical="center"/>
    </xf>
    <xf numFmtId="0" fontId="10" fillId="20" borderId="80" xfId="0" applyFont="1" applyFill="1" applyBorder="1"/>
    <xf numFmtId="3" fontId="11" fillId="20" borderId="81" xfId="0" applyNumberFormat="1" applyFont="1" applyFill="1" applyBorder="1"/>
    <xf numFmtId="3" fontId="11" fillId="20" borderId="82" xfId="0" applyNumberFormat="1" applyFont="1" applyFill="1" applyBorder="1"/>
    <xf numFmtId="0" fontId="11" fillId="0" borderId="39" xfId="0" applyFont="1" applyBorder="1"/>
    <xf numFmtId="3" fontId="11" fillId="0" borderId="40" xfId="0" applyNumberFormat="1" applyFont="1" applyBorder="1"/>
    <xf numFmtId="3" fontId="11" fillId="0" borderId="70" xfId="0" applyNumberFormat="1" applyFont="1" applyBorder="1"/>
    <xf numFmtId="0" fontId="11" fillId="0" borderId="31" xfId="0" applyFont="1" applyBorder="1"/>
    <xf numFmtId="3" fontId="11" fillId="0" borderId="11" xfId="0" applyNumberFormat="1" applyFont="1" applyBorder="1"/>
    <xf numFmtId="3" fontId="11" fillId="0" borderId="32" xfId="0" applyNumberFormat="1" applyFont="1" applyBorder="1"/>
    <xf numFmtId="0" fontId="11" fillId="0" borderId="42" xfId="0" applyFont="1" applyBorder="1"/>
    <xf numFmtId="3" fontId="11" fillId="0" borderId="41" xfId="0" applyNumberFormat="1" applyFont="1" applyBorder="1"/>
    <xf numFmtId="3" fontId="11" fillId="0" borderId="68" xfId="0" applyNumberFormat="1" applyFont="1" applyBorder="1"/>
    <xf numFmtId="0" fontId="11" fillId="0" borderId="83" xfId="0" applyFont="1" applyBorder="1"/>
    <xf numFmtId="3" fontId="11" fillId="0" borderId="84" xfId="0" applyNumberFormat="1" applyFont="1" applyBorder="1"/>
    <xf numFmtId="3" fontId="11" fillId="0" borderId="85" xfId="0" applyNumberFormat="1" applyFont="1" applyBorder="1"/>
    <xf numFmtId="1" fontId="11" fillId="0" borderId="0" xfId="0" applyNumberFormat="1" applyFont="1"/>
    <xf numFmtId="3" fontId="18" fillId="0" borderId="23" xfId="0" applyNumberFormat="1" applyFont="1" applyBorder="1" applyAlignment="1" applyProtection="1">
      <alignment vertical="top" wrapText="1"/>
    </xf>
    <xf numFmtId="0" fontId="10" fillId="0" borderId="12" xfId="0" applyFont="1" applyBorder="1" applyAlignment="1">
      <alignment horizontal="center" vertical="top"/>
    </xf>
    <xf numFmtId="0" fontId="43" fillId="20" borderId="80" xfId="0" applyFont="1" applyFill="1" applyBorder="1"/>
    <xf numFmtId="0" fontId="0" fillId="20" borderId="81" xfId="0" applyFill="1" applyBorder="1"/>
    <xf numFmtId="0" fontId="0" fillId="0" borderId="40" xfId="0" applyBorder="1"/>
    <xf numFmtId="0" fontId="0" fillId="0" borderId="42" xfId="0" applyBorder="1"/>
    <xf numFmtId="0" fontId="0" fillId="0" borderId="41" xfId="0" applyBorder="1"/>
    <xf numFmtId="0" fontId="43" fillId="19" borderId="80" xfId="0" applyFont="1" applyFill="1" applyBorder="1" applyAlignment="1">
      <alignment vertical="center"/>
    </xf>
    <xf numFmtId="0" fontId="0" fillId="0" borderId="82" xfId="0" applyBorder="1"/>
    <xf numFmtId="0" fontId="43" fillId="19" borderId="83" xfId="0" applyFont="1" applyFill="1" applyBorder="1" applyAlignment="1">
      <alignment vertical="center"/>
    </xf>
    <xf numFmtId="0" fontId="0" fillId="0" borderId="85" xfId="0" applyBorder="1"/>
    <xf numFmtId="0" fontId="48" fillId="0" borderId="11" xfId="0" applyFont="1" applyFill="1" applyBorder="1"/>
    <xf numFmtId="0" fontId="52" fillId="0" borderId="0" xfId="0" applyFont="1"/>
    <xf numFmtId="0" fontId="56" fillId="0" borderId="0" xfId="0" applyFont="1" applyBorder="1" applyAlignment="1">
      <alignment horizontal="center"/>
    </xf>
    <xf numFmtId="0" fontId="56" fillId="0" borderId="0" xfId="0" applyFont="1" applyAlignment="1">
      <alignment horizontal="center"/>
    </xf>
    <xf numFmtId="0" fontId="56" fillId="0" borderId="0" xfId="0" applyNumberFormat="1" applyFont="1" applyBorder="1" applyAlignment="1">
      <alignment horizontal="left" vertical="center"/>
    </xf>
    <xf numFmtId="0" fontId="52" fillId="0" borderId="0" xfId="0" applyNumberFormat="1" applyFont="1" applyBorder="1" applyAlignment="1">
      <alignment horizontal="left" vertical="center"/>
    </xf>
    <xf numFmtId="0" fontId="52" fillId="0" borderId="0" xfId="0" applyNumberFormat="1" applyFont="1" applyBorder="1" applyAlignment="1">
      <alignment horizontal="center" vertical="center"/>
    </xf>
    <xf numFmtId="0" fontId="56" fillId="21" borderId="11" xfId="0" applyFont="1" applyFill="1" applyBorder="1" applyAlignment="1">
      <alignment horizontal="center"/>
    </xf>
    <xf numFmtId="0" fontId="52" fillId="0" borderId="11" xfId="0" applyFont="1" applyBorder="1"/>
    <xf numFmtId="0" fontId="56" fillId="0" borderId="11" xfId="0" applyFont="1" applyBorder="1"/>
    <xf numFmtId="0" fontId="52" fillId="0" borderId="40" xfId="0" applyFont="1" applyBorder="1"/>
    <xf numFmtId="0" fontId="56" fillId="0" borderId="40" xfId="0" applyFont="1" applyBorder="1"/>
    <xf numFmtId="49" fontId="52" fillId="0" borderId="11" xfId="0" applyNumberFormat="1" applyFont="1" applyBorder="1"/>
    <xf numFmtId="0" fontId="52" fillId="0" borderId="10" xfId="0" applyFont="1" applyBorder="1"/>
    <xf numFmtId="4" fontId="52" fillId="0" borderId="10" xfId="0" applyNumberFormat="1" applyFont="1" applyBorder="1"/>
    <xf numFmtId="4" fontId="56" fillId="0" borderId="10" xfId="0" applyNumberFormat="1" applyFont="1" applyBorder="1"/>
    <xf numFmtId="10" fontId="56" fillId="0" borderId="10" xfId="0" applyNumberFormat="1" applyFont="1" applyBorder="1"/>
    <xf numFmtId="0" fontId="52" fillId="0" borderId="12" xfId="0" applyFont="1" applyBorder="1"/>
    <xf numFmtId="0" fontId="52" fillId="0" borderId="12" xfId="0" applyFont="1" applyBorder="1" applyAlignment="1">
      <alignment wrapText="1"/>
    </xf>
    <xf numFmtId="4" fontId="52" fillId="0" borderId="12" xfId="0" applyNumberFormat="1" applyFont="1" applyBorder="1"/>
    <xf numFmtId="4" fontId="56" fillId="0" borderId="12" xfId="0" applyNumberFormat="1" applyFont="1" applyBorder="1"/>
    <xf numFmtId="10" fontId="56" fillId="0" borderId="12" xfId="0" applyNumberFormat="1" applyFont="1" applyBorder="1"/>
    <xf numFmtId="4" fontId="52" fillId="0" borderId="0" xfId="0" applyNumberFormat="1" applyFont="1"/>
    <xf numFmtId="0" fontId="56" fillId="0" borderId="12" xfId="0" applyFont="1" applyBorder="1"/>
    <xf numFmtId="0" fontId="52" fillId="0" borderId="17" xfId="0" applyFont="1" applyBorder="1"/>
    <xf numFmtId="0" fontId="52" fillId="0" borderId="17" xfId="0" applyFont="1" applyBorder="1" applyAlignment="1">
      <alignment wrapText="1"/>
    </xf>
    <xf numFmtId="4" fontId="52" fillId="0" borderId="17" xfId="0" applyNumberFormat="1" applyFont="1" applyBorder="1"/>
    <xf numFmtId="4" fontId="56" fillId="0" borderId="17" xfId="0" applyNumberFormat="1" applyFont="1" applyBorder="1"/>
    <xf numFmtId="10" fontId="56" fillId="0" borderId="17" xfId="0" applyNumberFormat="1" applyFont="1" applyBorder="1"/>
    <xf numFmtId="0" fontId="56" fillId="0" borderId="17" xfId="0" applyFont="1" applyBorder="1"/>
    <xf numFmtId="0" fontId="52" fillId="21" borderId="11" xfId="0" applyFont="1" applyFill="1" applyBorder="1"/>
    <xf numFmtId="4" fontId="52" fillId="21" borderId="11" xfId="0" applyNumberFormat="1" applyFont="1" applyFill="1" applyBorder="1"/>
    <xf numFmtId="4" fontId="56" fillId="21" borderId="11" xfId="0" applyNumberFormat="1" applyFont="1" applyFill="1" applyBorder="1"/>
    <xf numFmtId="9" fontId="56" fillId="21" borderId="11" xfId="66" applyFont="1" applyFill="1" applyBorder="1"/>
    <xf numFmtId="0" fontId="56" fillId="0" borderId="0" xfId="0" applyFont="1" applyFill="1" applyBorder="1" applyAlignment="1" applyProtection="1">
      <alignment horizontal="center" vertical="center" wrapText="1"/>
    </xf>
    <xf numFmtId="0" fontId="52" fillId="0" borderId="0" xfId="0" applyFont="1" applyFill="1"/>
    <xf numFmtId="0" fontId="52" fillId="21" borderId="10" xfId="0" applyFont="1" applyFill="1" applyBorder="1"/>
    <xf numFmtId="0" fontId="52" fillId="0" borderId="0" xfId="0" applyFont="1" applyAlignment="1">
      <alignment horizontal="center"/>
    </xf>
    <xf numFmtId="0" fontId="52" fillId="0" borderId="0" xfId="0" applyFont="1" applyBorder="1"/>
    <xf numFmtId="4" fontId="52" fillId="0" borderId="0" xfId="0" applyNumberFormat="1" applyFont="1" applyBorder="1"/>
    <xf numFmtId="0" fontId="52" fillId="21" borderId="19" xfId="0" applyFont="1" applyFill="1" applyBorder="1"/>
    <xf numFmtId="4" fontId="52" fillId="0" borderId="19" xfId="0" applyNumberFormat="1" applyFont="1" applyBorder="1"/>
    <xf numFmtId="0" fontId="49" fillId="0" borderId="0" xfId="0" applyFont="1"/>
    <xf numFmtId="0" fontId="15" fillId="0" borderId="0" xfId="0" applyFont="1"/>
    <xf numFmtId="0" fontId="58" fillId="24" borderId="0" xfId="0" applyFont="1" applyFill="1" applyBorder="1"/>
    <xf numFmtId="0" fontId="49" fillId="19" borderId="11" xfId="0" applyFont="1" applyFill="1" applyBorder="1"/>
    <xf numFmtId="0" fontId="49" fillId="19" borderId="37" xfId="0" applyFont="1" applyFill="1" applyBorder="1" applyAlignment="1">
      <alignment horizontal="left"/>
    </xf>
    <xf numFmtId="0" fontId="49" fillId="19" borderId="49" xfId="0" applyFont="1" applyFill="1" applyBorder="1" applyAlignment="1">
      <alignment horizontal="left"/>
    </xf>
    <xf numFmtId="0" fontId="49" fillId="19" borderId="37" xfId="0" applyFont="1" applyFill="1" applyBorder="1" applyAlignment="1"/>
    <xf numFmtId="0" fontId="49" fillId="19" borderId="49" xfId="0" applyFont="1" applyFill="1" applyBorder="1" applyAlignment="1">
      <alignment horizontal="left" wrapText="1"/>
    </xf>
    <xf numFmtId="0" fontId="49" fillId="19" borderId="37" xfId="0" applyFont="1" applyFill="1" applyBorder="1"/>
    <xf numFmtId="0" fontId="49" fillId="19" borderId="49" xfId="0" applyFont="1" applyFill="1" applyBorder="1"/>
    <xf numFmtId="0" fontId="15" fillId="19" borderId="37" xfId="0" applyFont="1" applyFill="1" applyBorder="1" applyAlignment="1">
      <alignment horizontal="left"/>
    </xf>
    <xf numFmtId="168" fontId="49" fillId="19" borderId="49" xfId="0" applyNumberFormat="1" applyFont="1" applyFill="1" applyBorder="1" applyAlignment="1">
      <alignment horizontal="right"/>
    </xf>
    <xf numFmtId="168" fontId="49" fillId="19" borderId="49" xfId="0" applyNumberFormat="1" applyFont="1" applyFill="1" applyBorder="1"/>
    <xf numFmtId="0" fontId="60" fillId="0" borderId="0" xfId="0" applyFont="1"/>
    <xf numFmtId="0" fontId="8" fillId="0" borderId="23" xfId="0" applyFont="1" applyBorder="1" applyAlignment="1">
      <alignment horizontal="center" vertical="top" wrapText="1"/>
    </xf>
    <xf numFmtId="0" fontId="12" fillId="0" borderId="0" xfId="0" applyNumberFormat="1" applyFont="1" applyBorder="1"/>
    <xf numFmtId="0" fontId="12" fillId="0" borderId="0" xfId="0" applyNumberFormat="1" applyFont="1" applyBorder="1" applyAlignment="1">
      <alignment horizontal="center"/>
    </xf>
    <xf numFmtId="0" fontId="12" fillId="0" borderId="0" xfId="0" applyNumberFormat="1" applyFont="1" applyBorder="1" applyAlignment="1">
      <alignment horizontal="right"/>
    </xf>
    <xf numFmtId="0" fontId="12" fillId="0" borderId="0" xfId="0" applyNumberFormat="1" applyFont="1" applyFill="1" applyBorder="1"/>
    <xf numFmtId="0" fontId="8" fillId="0" borderId="50" xfId="0" applyFont="1" applyBorder="1" applyAlignment="1">
      <alignment horizontal="center" vertical="top" wrapText="1"/>
    </xf>
    <xf numFmtId="4" fontId="10" fillId="0" borderId="17" xfId="0" applyNumberFormat="1" applyFont="1" applyBorder="1" applyAlignment="1" applyProtection="1">
      <alignment vertical="top" wrapText="1"/>
    </xf>
    <xf numFmtId="4" fontId="10" fillId="0" borderId="60" xfId="0" applyNumberFormat="1" applyFont="1" applyBorder="1" applyAlignment="1" applyProtection="1">
      <alignment vertical="top" wrapText="1"/>
    </xf>
    <xf numFmtId="0" fontId="61" fillId="21" borderId="17" xfId="0" applyFont="1" applyFill="1" applyBorder="1"/>
    <xf numFmtId="0" fontId="62" fillId="0" borderId="0" xfId="0" applyFont="1"/>
    <xf numFmtId="0" fontId="48" fillId="0" borderId="37" xfId="0" applyFont="1" applyFill="1" applyBorder="1"/>
    <xf numFmtId="0" fontId="53" fillId="0" borderId="49" xfId="0" applyFont="1" applyFill="1" applyBorder="1" applyAlignment="1"/>
    <xf numFmtId="0" fontId="63" fillId="0" borderId="100" xfId="0" applyFont="1" applyFill="1" applyBorder="1" applyAlignment="1">
      <alignment horizontal="center" vertical="center" wrapText="1"/>
    </xf>
    <xf numFmtId="0" fontId="63" fillId="0" borderId="101" xfId="0" applyFont="1" applyFill="1" applyBorder="1" applyAlignment="1">
      <alignment horizontal="center" vertical="center" wrapText="1"/>
    </xf>
    <xf numFmtId="0" fontId="63" fillId="0" borderId="102" xfId="0" applyFont="1" applyFill="1" applyBorder="1" applyAlignment="1">
      <alignment horizontal="center" vertical="center" wrapText="1"/>
    </xf>
    <xf numFmtId="0" fontId="63" fillId="0" borderId="103" xfId="0" applyFont="1" applyFill="1" applyBorder="1" applyAlignment="1">
      <alignment vertical="center" wrapText="1"/>
    </xf>
    <xf numFmtId="0" fontId="63" fillId="0" borderId="104" xfId="0" applyFont="1" applyFill="1" applyBorder="1" applyAlignment="1">
      <alignment horizontal="center" vertical="center" wrapText="1"/>
    </xf>
    <xf numFmtId="0" fontId="63" fillId="0" borderId="104" xfId="0" applyFont="1" applyFill="1" applyBorder="1" applyAlignment="1">
      <alignment vertical="center" wrapText="1"/>
    </xf>
    <xf numFmtId="0" fontId="8" fillId="0" borderId="10" xfId="0" applyFont="1" applyBorder="1" applyAlignment="1" applyProtection="1">
      <alignment horizontal="left" vertical="top" wrapText="1"/>
      <protection locked="0"/>
    </xf>
    <xf numFmtId="0" fontId="10" fillId="22" borderId="11" xfId="0" applyFont="1" applyFill="1" applyBorder="1" applyAlignment="1" applyProtection="1">
      <alignment horizontal="center" vertical="center" wrapText="1"/>
    </xf>
    <xf numFmtId="0" fontId="8" fillId="0" borderId="63" xfId="0" applyFont="1" applyBorder="1" applyAlignment="1" applyProtection="1">
      <alignment horizontal="left" vertical="top" wrapText="1"/>
      <protection locked="0"/>
    </xf>
    <xf numFmtId="0" fontId="12" fillId="0" borderId="0" xfId="0" applyFont="1" applyAlignment="1">
      <alignment horizontal="center"/>
    </xf>
    <xf numFmtId="0" fontId="12" fillId="0" borderId="0" xfId="0" applyFont="1" applyBorder="1" applyAlignment="1">
      <alignment horizontal="center"/>
    </xf>
    <xf numFmtId="0" fontId="12" fillId="0" borderId="0" xfId="0" applyFont="1" applyAlignment="1">
      <alignment horizontal="left"/>
    </xf>
    <xf numFmtId="0" fontId="12" fillId="0" borderId="0" xfId="0" applyFont="1" applyAlignment="1">
      <alignment horizontal="center" vertical="center"/>
    </xf>
    <xf numFmtId="0" fontId="64" fillId="0" borderId="103" xfId="0" applyFont="1" applyFill="1" applyBorder="1" applyAlignment="1">
      <alignment horizontal="justify" vertical="top"/>
    </xf>
    <xf numFmtId="0" fontId="64" fillId="25" borderId="103" xfId="0" applyFont="1" applyFill="1" applyBorder="1" applyAlignment="1">
      <alignment horizontal="justify" vertical="top"/>
    </xf>
    <xf numFmtId="0" fontId="49" fillId="0" borderId="0" xfId="0" applyNumberFormat="1" applyFont="1" applyBorder="1" applyAlignment="1">
      <alignment horizontal="right" vertical="center"/>
    </xf>
    <xf numFmtId="0" fontId="11" fillId="0" borderId="31" xfId="0" applyNumberFormat="1" applyFont="1" applyFill="1" applyBorder="1" applyAlignment="1">
      <alignment horizontal="center"/>
    </xf>
    <xf numFmtId="0" fontId="12" fillId="18" borderId="31" xfId="0" applyNumberFormat="1" applyFont="1" applyFill="1" applyBorder="1" applyAlignment="1">
      <alignment horizontal="center" vertical="center" wrapText="1"/>
    </xf>
    <xf numFmtId="0" fontId="11" fillId="20" borderId="49" xfId="32" applyNumberFormat="1" applyFont="1" applyFill="1" applyBorder="1" applyAlignment="1">
      <alignment horizontal="center" vertical="center" wrapText="1"/>
    </xf>
    <xf numFmtId="0" fontId="64" fillId="25" borderId="45" xfId="0" applyFont="1" applyFill="1" applyBorder="1" applyAlignment="1">
      <alignment horizontal="justify" vertical="top" wrapText="1"/>
    </xf>
    <xf numFmtId="0" fontId="63" fillId="0" borderId="100" xfId="0" applyFont="1" applyFill="1" applyBorder="1" applyAlignment="1">
      <alignment vertical="center" wrapText="1"/>
    </xf>
    <xf numFmtId="0" fontId="64" fillId="25" borderId="101" xfId="0" applyFont="1" applyFill="1" applyBorder="1" applyAlignment="1">
      <alignment horizontal="justify" vertical="top" wrapText="1"/>
    </xf>
    <xf numFmtId="0" fontId="64" fillId="25" borderId="100" xfId="0" applyFont="1" applyFill="1" applyBorder="1" applyAlignment="1">
      <alignment horizontal="justify" vertical="top" wrapText="1"/>
    </xf>
    <xf numFmtId="4" fontId="10" fillId="0" borderId="19" xfId="0" applyNumberFormat="1" applyFont="1" applyBorder="1" applyAlignment="1" applyProtection="1">
      <alignment horizontal="center" vertical="top" wrapText="1"/>
    </xf>
    <xf numFmtId="2" fontId="8" fillId="0" borderId="13" xfId="0" applyNumberFormat="1" applyFont="1" applyFill="1" applyBorder="1" applyAlignment="1">
      <alignment horizontal="center"/>
    </xf>
    <xf numFmtId="0" fontId="8" fillId="0" borderId="46" xfId="0" applyFont="1" applyBorder="1" applyAlignment="1" applyProtection="1">
      <alignment vertical="top" wrapText="1"/>
    </xf>
    <xf numFmtId="0" fontId="8" fillId="0" borderId="46" xfId="0" applyFont="1" applyBorder="1" applyAlignment="1">
      <alignment horizontal="center"/>
    </xf>
    <xf numFmtId="3" fontId="10" fillId="23" borderId="11" xfId="0" applyNumberFormat="1" applyFont="1" applyFill="1" applyBorder="1" applyAlignment="1">
      <alignment horizontal="center" vertical="center"/>
    </xf>
    <xf numFmtId="4" fontId="10" fillId="23" borderId="11" xfId="0" applyNumberFormat="1" applyFont="1" applyFill="1" applyBorder="1" applyAlignment="1" applyProtection="1">
      <alignment horizontal="center" vertical="center" wrapText="1"/>
    </xf>
    <xf numFmtId="4" fontId="8" fillId="0" borderId="19" xfId="0" applyNumberFormat="1" applyFont="1" applyBorder="1" applyAlignment="1" applyProtection="1">
      <alignment horizontal="center" vertical="top" wrapText="1"/>
    </xf>
    <xf numFmtId="1" fontId="8" fillId="0" borderId="12" xfId="0" applyNumberFormat="1" applyFont="1" applyFill="1" applyBorder="1" applyAlignment="1">
      <alignment horizontal="center"/>
    </xf>
    <xf numFmtId="167" fontId="8" fillId="0" borderId="12" xfId="0" applyNumberFormat="1" applyFont="1" applyBorder="1" applyAlignment="1" applyProtection="1">
      <alignment horizontal="center" vertical="top" wrapText="1"/>
    </xf>
    <xf numFmtId="3" fontId="8" fillId="0" borderId="46" xfId="0" applyNumberFormat="1" applyFont="1" applyBorder="1" applyAlignment="1" applyProtection="1">
      <alignment horizontal="center" vertical="top" wrapText="1"/>
    </xf>
    <xf numFmtId="4" fontId="8" fillId="0" borderId="10" xfId="0" applyNumberFormat="1" applyFont="1" applyBorder="1" applyAlignment="1" applyProtection="1">
      <alignment horizontal="center" vertical="top" wrapText="1"/>
    </xf>
    <xf numFmtId="1" fontId="8" fillId="0" borderId="17" xfId="0" applyNumberFormat="1" applyFont="1" applyFill="1" applyBorder="1" applyAlignment="1">
      <alignment horizontal="center"/>
    </xf>
    <xf numFmtId="1" fontId="8" fillId="0" borderId="13" xfId="0" applyNumberFormat="1" applyFont="1" applyFill="1" applyBorder="1" applyAlignment="1">
      <alignment horizontal="center"/>
    </xf>
    <xf numFmtId="1" fontId="8" fillId="0" borderId="46" xfId="0" applyNumberFormat="1" applyFont="1" applyFill="1" applyBorder="1" applyAlignment="1">
      <alignment horizontal="center"/>
    </xf>
    <xf numFmtId="3" fontId="10" fillId="23" borderId="11" xfId="0" applyNumberFormat="1" applyFont="1" applyFill="1" applyBorder="1" applyAlignment="1" applyProtection="1">
      <alignment horizontal="center" vertical="center" wrapText="1"/>
    </xf>
    <xf numFmtId="4" fontId="8" fillId="0" borderId="13" xfId="0" applyNumberFormat="1" applyFont="1" applyFill="1" applyBorder="1"/>
    <xf numFmtId="0" fontId="10" fillId="0" borderId="0" xfId="0" applyFont="1" applyAlignment="1" applyProtection="1">
      <alignment horizontal="center" vertical="center"/>
    </xf>
    <xf numFmtId="0" fontId="49" fillId="0" borderId="0" xfId="0" applyNumberFormat="1" applyFont="1" applyBorder="1" applyAlignment="1">
      <alignment vertical="center"/>
    </xf>
    <xf numFmtId="3" fontId="8" fillId="0" borderId="19" xfId="0" applyNumberFormat="1" applyFont="1" applyFill="1" applyBorder="1" applyAlignment="1" applyProtection="1">
      <alignment horizontal="center" vertical="top" wrapText="1"/>
    </xf>
    <xf numFmtId="0" fontId="10" fillId="19" borderId="41" xfId="0" applyFont="1" applyFill="1" applyBorder="1" applyAlignment="1">
      <alignment horizontal="center" vertical="center"/>
    </xf>
    <xf numFmtId="3" fontId="10" fillId="0" borderId="17" xfId="0" applyNumberFormat="1" applyFont="1" applyFill="1" applyBorder="1" applyAlignment="1" applyProtection="1">
      <alignment horizontal="center" vertical="top" wrapText="1"/>
    </xf>
    <xf numFmtId="3" fontId="39" fillId="0" borderId="10" xfId="0" applyNumberFormat="1" applyFont="1" applyBorder="1" applyAlignment="1" applyProtection="1">
      <alignment horizontal="center" vertical="top" wrapText="1"/>
    </xf>
    <xf numFmtId="4" fontId="39" fillId="0" borderId="10" xfId="0" applyNumberFormat="1" applyFont="1" applyBorder="1" applyAlignment="1" applyProtection="1">
      <alignment horizontal="center" vertical="top" wrapText="1"/>
    </xf>
    <xf numFmtId="4" fontId="8" fillId="0" borderId="12" xfId="0" applyNumberFormat="1" applyFont="1" applyBorder="1" applyAlignment="1" applyProtection="1">
      <alignment horizontal="center" vertical="top" wrapText="1"/>
    </xf>
    <xf numFmtId="4" fontId="39" fillId="0" borderId="12" xfId="0" applyNumberFormat="1" applyFont="1" applyBorder="1" applyAlignment="1" applyProtection="1">
      <alignment horizontal="center" vertical="top" wrapText="1"/>
    </xf>
    <xf numFmtId="4" fontId="8" fillId="0" borderId="17" xfId="0" applyNumberFormat="1" applyFont="1" applyBorder="1" applyAlignment="1" applyProtection="1">
      <alignment horizontal="center" vertical="top" wrapText="1"/>
    </xf>
    <xf numFmtId="0" fontId="8" fillId="0" borderId="11" xfId="0" applyFont="1" applyBorder="1" applyAlignment="1" applyProtection="1">
      <alignment horizontal="left" vertical="top" wrapText="1"/>
      <protection locked="0"/>
    </xf>
    <xf numFmtId="0" fontId="8" fillId="0" borderId="32" xfId="0" applyFont="1" applyBorder="1" applyAlignment="1" applyProtection="1">
      <alignment horizontal="left" vertical="top" wrapText="1"/>
      <protection locked="0"/>
    </xf>
    <xf numFmtId="4" fontId="8" fillId="0" borderId="11" xfId="0" applyNumberFormat="1" applyFont="1" applyBorder="1" applyAlignment="1" applyProtection="1">
      <alignment vertical="top" wrapText="1"/>
    </xf>
    <xf numFmtId="4" fontId="10" fillId="0" borderId="11" xfId="0" applyNumberFormat="1" applyFont="1" applyBorder="1" applyAlignment="1" applyProtection="1">
      <alignment vertical="top" wrapText="1"/>
    </xf>
    <xf numFmtId="4" fontId="10" fillId="0" borderId="32" xfId="0" applyNumberFormat="1" applyFont="1" applyBorder="1" applyAlignment="1" applyProtection="1">
      <alignment vertical="top" wrapText="1"/>
    </xf>
    <xf numFmtId="0" fontId="10" fillId="0" borderId="11" xfId="0" applyFont="1" applyBorder="1" applyAlignment="1" applyProtection="1">
      <alignment vertical="top" wrapText="1"/>
      <protection locked="0"/>
    </xf>
    <xf numFmtId="0" fontId="10" fillId="0" borderId="32" xfId="0" applyFont="1" applyBorder="1" applyAlignment="1" applyProtection="1">
      <alignment vertical="top" wrapText="1"/>
      <protection locked="0"/>
    </xf>
    <xf numFmtId="4" fontId="8" fillId="0" borderId="11" xfId="0" applyNumberFormat="1" applyFont="1" applyFill="1" applyBorder="1" applyAlignment="1" applyProtection="1">
      <alignment vertical="top" wrapText="1"/>
    </xf>
    <xf numFmtId="3" fontId="8" fillId="0" borderId="11" xfId="0" applyNumberFormat="1" applyFont="1" applyBorder="1" applyAlignment="1" applyProtection="1">
      <alignment horizontal="center" vertical="top" wrapText="1"/>
    </xf>
    <xf numFmtId="4" fontId="10" fillId="20" borderId="32" xfId="32" applyNumberFormat="1" applyFont="1" applyFill="1" applyBorder="1" applyAlignment="1" applyProtection="1">
      <alignment horizontal="right" vertical="center" wrapText="1"/>
      <protection locked="0"/>
    </xf>
    <xf numFmtId="9" fontId="8" fillId="0" borderId="10" xfId="0" applyNumberFormat="1" applyFont="1" applyFill="1" applyBorder="1" applyAlignment="1" applyProtection="1">
      <alignment horizontal="center" vertical="top" wrapText="1"/>
      <protection locked="0"/>
    </xf>
    <xf numFmtId="0" fontId="8" fillId="0" borderId="10" xfId="0" applyFont="1" applyFill="1" applyBorder="1" applyAlignment="1" applyProtection="1">
      <alignment horizontal="left" vertical="top" wrapText="1"/>
      <protection locked="0"/>
    </xf>
    <xf numFmtId="4" fontId="8" fillId="0" borderId="32" xfId="0" applyNumberFormat="1" applyFont="1" applyBorder="1" applyAlignment="1" applyProtection="1">
      <alignment vertical="top" wrapText="1"/>
    </xf>
    <xf numFmtId="9" fontId="10" fillId="26" borderId="11" xfId="0" applyNumberFormat="1" applyFont="1" applyFill="1" applyBorder="1" applyAlignment="1" applyProtection="1">
      <alignment horizontal="right" vertical="top" wrapText="1"/>
      <protection locked="0"/>
    </xf>
    <xf numFmtId="4" fontId="8" fillId="0" borderId="0" xfId="0" applyNumberFormat="1" applyFont="1" applyAlignment="1">
      <alignment vertical="center"/>
    </xf>
    <xf numFmtId="0" fontId="65" fillId="0" borderId="0" xfId="0" applyFont="1"/>
    <xf numFmtId="0" fontId="12" fillId="0" borderId="11" xfId="0" applyFont="1" applyBorder="1" applyAlignment="1" applyProtection="1">
      <alignment horizontal="center" vertical="center"/>
    </xf>
    <xf numFmtId="0" fontId="11" fillId="0" borderId="11" xfId="0" applyFont="1" applyBorder="1" applyAlignment="1">
      <alignment horizontal="justify" vertical="top" wrapText="1"/>
    </xf>
    <xf numFmtId="0" fontId="11" fillId="0" borderId="0" xfId="0" applyFont="1" applyBorder="1" applyAlignment="1">
      <alignment vertical="center"/>
    </xf>
    <xf numFmtId="0" fontId="11" fillId="0" borderId="0" xfId="0" applyFont="1" applyBorder="1" applyAlignment="1">
      <alignment horizontal="center" vertical="center"/>
    </xf>
    <xf numFmtId="3" fontId="11" fillId="0" borderId="0" xfId="0" applyNumberFormat="1" applyFont="1" applyBorder="1" applyAlignment="1">
      <alignment horizontal="right" vertical="center"/>
    </xf>
    <xf numFmtId="4" fontId="11" fillId="0" borderId="0" xfId="0" applyNumberFormat="1" applyFont="1" applyBorder="1" applyAlignment="1">
      <alignment horizontal="right" vertical="center"/>
    </xf>
    <xf numFmtId="4" fontId="11" fillId="0" borderId="0" xfId="0" applyNumberFormat="1" applyFont="1" applyBorder="1" applyAlignment="1">
      <alignment horizontal="center" vertical="center"/>
    </xf>
    <xf numFmtId="4" fontId="11" fillId="0" borderId="0" xfId="0" applyNumberFormat="1" applyFont="1" applyBorder="1" applyAlignment="1">
      <alignment horizontal="center"/>
    </xf>
    <xf numFmtId="4" fontId="12" fillId="18" borderId="11" xfId="0" applyNumberFormat="1" applyFont="1" applyFill="1" applyBorder="1" applyAlignment="1">
      <alignment horizontal="center" vertical="center"/>
    </xf>
    <xf numFmtId="4" fontId="17" fillId="0" borderId="13" xfId="0" applyNumberFormat="1" applyFont="1" applyBorder="1" applyAlignment="1">
      <alignment horizontal="center"/>
    </xf>
    <xf numFmtId="4" fontId="17" fillId="0" borderId="56" xfId="0" applyNumberFormat="1" applyFont="1" applyBorder="1" applyAlignment="1">
      <alignment horizontal="center"/>
    </xf>
    <xf numFmtId="10" fontId="11" fillId="0" borderId="0" xfId="66" applyNumberFormat="1" applyFont="1" applyAlignment="1">
      <alignment horizontal="center"/>
    </xf>
    <xf numFmtId="4" fontId="11" fillId="0" borderId="0" xfId="0" applyNumberFormat="1" applyFont="1" applyAlignment="1">
      <alignment horizontal="center"/>
    </xf>
    <xf numFmtId="4" fontId="11" fillId="20" borderId="11" xfId="0" applyNumberFormat="1" applyFont="1" applyFill="1" applyBorder="1" applyAlignment="1">
      <alignment horizontal="right"/>
    </xf>
    <xf numFmtId="2" fontId="11" fillId="0" borderId="21" xfId="0" applyNumberFormat="1" applyFont="1" applyFill="1" applyBorder="1" applyAlignment="1">
      <alignment horizontal="center" vertical="top"/>
    </xf>
    <xf numFmtId="2" fontId="11" fillId="0" borderId="18" xfId="0" applyNumberFormat="1" applyFont="1" applyFill="1" applyBorder="1" applyAlignment="1">
      <alignment horizontal="center" vertical="top"/>
    </xf>
    <xf numFmtId="2" fontId="11" fillId="0" borderId="22" xfId="0" applyNumberFormat="1" applyFont="1" applyFill="1" applyBorder="1" applyAlignment="1">
      <alignment horizontal="center" vertical="top"/>
    </xf>
    <xf numFmtId="49" fontId="12" fillId="17" borderId="11" xfId="0" applyNumberFormat="1" applyFont="1" applyFill="1" applyBorder="1" applyAlignment="1">
      <alignment horizontal="justify" vertical="center" wrapText="1"/>
    </xf>
    <xf numFmtId="2" fontId="12" fillId="19" borderId="11" xfId="0" applyNumberFormat="1" applyFont="1" applyFill="1" applyBorder="1" applyAlignment="1">
      <alignment horizontal="justify" vertical="top" wrapText="1"/>
    </xf>
    <xf numFmtId="0" fontId="12" fillId="20" borderId="40" xfId="0" applyFont="1" applyFill="1" applyBorder="1" applyAlignment="1">
      <alignment horizontal="justify" wrapText="1"/>
    </xf>
    <xf numFmtId="0" fontId="12" fillId="20" borderId="11" xfId="0" applyFont="1" applyFill="1" applyBorder="1" applyAlignment="1">
      <alignment horizontal="justify" wrapText="1"/>
    </xf>
    <xf numFmtId="4" fontId="12" fillId="18" borderId="11" xfId="0" applyNumberFormat="1" applyFont="1" applyFill="1" applyBorder="1" applyAlignment="1">
      <alignment horizontal="center"/>
    </xf>
    <xf numFmtId="4" fontId="12" fillId="18" borderId="32" xfId="0" applyNumberFormat="1" applyFont="1" applyFill="1" applyBorder="1" applyAlignment="1">
      <alignment horizontal="right"/>
    </xf>
    <xf numFmtId="0" fontId="12" fillId="18" borderId="11" xfId="0" applyNumberFormat="1" applyFont="1" applyFill="1" applyBorder="1" applyAlignment="1">
      <alignment horizontal="justify" vertical="center" wrapText="1"/>
    </xf>
    <xf numFmtId="0" fontId="12" fillId="19" borderId="11" xfId="0" applyFont="1" applyFill="1" applyBorder="1" applyAlignment="1">
      <alignment horizontal="justify" wrapText="1"/>
    </xf>
    <xf numFmtId="0" fontId="49" fillId="26" borderId="12" xfId="0" applyFont="1" applyFill="1" applyBorder="1"/>
    <xf numFmtId="4" fontId="11" fillId="0" borderId="0" xfId="0" applyNumberFormat="1" applyFont="1" applyFill="1" applyAlignment="1">
      <alignment vertical="center"/>
    </xf>
    <xf numFmtId="0" fontId="11" fillId="0" borderId="0" xfId="0" applyFont="1" applyFill="1" applyAlignment="1">
      <alignment vertical="center"/>
    </xf>
    <xf numFmtId="4" fontId="11" fillId="0" borderId="41" xfId="0" applyNumberFormat="1" applyFont="1" applyFill="1" applyBorder="1" applyAlignment="1">
      <alignment horizontal="center"/>
    </xf>
    <xf numFmtId="0" fontId="11" fillId="0" borderId="53" xfId="0" applyFont="1" applyBorder="1" applyAlignment="1">
      <alignment horizontal="left"/>
    </xf>
    <xf numFmtId="0" fontId="11" fillId="0" borderId="21" xfId="0" applyFont="1" applyBorder="1" applyAlignment="1">
      <alignment horizontal="center"/>
    </xf>
    <xf numFmtId="3" fontId="11" fillId="0" borderId="10" xfId="0" applyNumberFormat="1" applyFont="1" applyBorder="1" applyAlignment="1">
      <alignment horizontal="right"/>
    </xf>
    <xf numFmtId="3" fontId="11" fillId="0" borderId="10" xfId="0" applyNumberFormat="1" applyFont="1" applyBorder="1" applyAlignment="1">
      <alignment horizontal="center"/>
    </xf>
    <xf numFmtId="0" fontId="10" fillId="0" borderId="0" xfId="0" applyFont="1" applyAlignment="1">
      <alignment horizontal="left"/>
    </xf>
    <xf numFmtId="0" fontId="17" fillId="0" borderId="21" xfId="0" applyFont="1" applyBorder="1" applyAlignment="1">
      <alignment horizontal="center"/>
    </xf>
    <xf numFmtId="3" fontId="11" fillId="0" borderId="39" xfId="0" applyNumberFormat="1" applyFont="1" applyBorder="1" applyAlignment="1">
      <alignment horizontal="left"/>
    </xf>
    <xf numFmtId="0" fontId="8" fillId="0" borderId="0" xfId="0" applyFont="1" applyAlignment="1">
      <alignment horizontal="left"/>
    </xf>
    <xf numFmtId="0" fontId="10" fillId="0" borderId="0" xfId="0" applyFont="1" applyAlignment="1">
      <alignment horizontal="left" vertical="center"/>
    </xf>
    <xf numFmtId="0" fontId="12" fillId="0" borderId="0" xfId="0" applyFont="1" applyAlignment="1">
      <alignment horizontal="left" vertical="center"/>
    </xf>
    <xf numFmtId="0" fontId="11" fillId="0" borderId="49" xfId="0" applyFont="1" applyFill="1" applyBorder="1" applyAlignment="1">
      <alignment horizontal="center"/>
    </xf>
    <xf numFmtId="3" fontId="12" fillId="19" borderId="11" xfId="0" applyNumberFormat="1" applyFont="1" applyFill="1" applyBorder="1" applyAlignment="1">
      <alignment horizontal="center" vertical="center"/>
    </xf>
    <xf numFmtId="3" fontId="11" fillId="0" borderId="11" xfId="0" applyNumberFormat="1" applyFont="1" applyFill="1" applyBorder="1" applyAlignment="1">
      <alignment horizontal="center" vertical="center"/>
    </xf>
    <xf numFmtId="3" fontId="11" fillId="0" borderId="41" xfId="0" applyNumberFormat="1" applyFont="1" applyFill="1" applyBorder="1" applyAlignment="1">
      <alignment horizontal="center" vertical="center"/>
    </xf>
    <xf numFmtId="3" fontId="12" fillId="19" borderId="41" xfId="0" applyNumberFormat="1" applyFont="1" applyFill="1" applyBorder="1" applyAlignment="1">
      <alignment horizontal="center" vertical="center"/>
    </xf>
    <xf numFmtId="3" fontId="17" fillId="0" borderId="10" xfId="0" applyNumberFormat="1" applyFont="1" applyBorder="1" applyAlignment="1">
      <alignment horizontal="center" vertical="center"/>
    </xf>
    <xf numFmtId="3" fontId="17" fillId="0" borderId="13" xfId="0" applyNumberFormat="1" applyFont="1" applyBorder="1" applyAlignment="1">
      <alignment horizontal="center" vertical="center"/>
    </xf>
    <xf numFmtId="0" fontId="17" fillId="0" borderId="18" xfId="0" applyFont="1" applyBorder="1" applyAlignment="1">
      <alignment horizontal="center"/>
    </xf>
    <xf numFmtId="3" fontId="17" fillId="0" borderId="12" xfId="0" applyNumberFormat="1" applyFont="1" applyBorder="1" applyAlignment="1">
      <alignment horizontal="center" vertical="center"/>
    </xf>
    <xf numFmtId="0" fontId="17" fillId="0" borderId="22" xfId="0" applyFont="1" applyBorder="1" applyAlignment="1">
      <alignment horizontal="center"/>
    </xf>
    <xf numFmtId="3" fontId="17" fillId="0" borderId="17" xfId="0" applyNumberFormat="1" applyFont="1" applyBorder="1" applyAlignment="1">
      <alignment horizontal="center" vertical="center"/>
    </xf>
    <xf numFmtId="0" fontId="12" fillId="20" borderId="11" xfId="0" applyFont="1" applyFill="1" applyBorder="1" applyAlignment="1">
      <alignment horizontal="justify" vertical="center" wrapText="1"/>
    </xf>
    <xf numFmtId="2" fontId="12" fillId="19" borderId="11" xfId="0" applyNumberFormat="1" applyFont="1" applyFill="1" applyBorder="1" applyAlignment="1">
      <alignment horizontal="justify" vertical="center" wrapText="1"/>
    </xf>
    <xf numFmtId="0" fontId="12" fillId="20" borderId="40" xfId="0" applyFont="1" applyFill="1" applyBorder="1" applyAlignment="1">
      <alignment horizontal="justify" vertical="center" wrapText="1"/>
    </xf>
    <xf numFmtId="0" fontId="17" fillId="0" borderId="12" xfId="0" applyFont="1" applyBorder="1" applyAlignment="1">
      <alignment horizontal="center" wrapText="1"/>
    </xf>
    <xf numFmtId="3" fontId="11" fillId="0" borderId="17" xfId="0" applyNumberFormat="1" applyFont="1" applyBorder="1" applyAlignment="1">
      <alignment horizontal="left" indent="1"/>
    </xf>
    <xf numFmtId="0" fontId="17" fillId="0" borderId="17" xfId="0" applyFont="1" applyBorder="1" applyAlignment="1">
      <alignment horizontal="center" wrapText="1"/>
    </xf>
    <xf numFmtId="0" fontId="10" fillId="0" borderId="0" xfId="0" applyFont="1" applyAlignment="1"/>
    <xf numFmtId="0" fontId="8" fillId="0" borderId="0" xfId="0" applyNumberFormat="1" applyFont="1" applyBorder="1" applyAlignment="1">
      <alignment horizontal="right"/>
    </xf>
    <xf numFmtId="0" fontId="10" fillId="22" borderId="11" xfId="0" applyFont="1" applyFill="1" applyBorder="1" applyAlignment="1" applyProtection="1">
      <alignment horizontal="center" vertical="center" wrapText="1"/>
    </xf>
    <xf numFmtId="0" fontId="10" fillId="21" borderId="31" xfId="0" applyFont="1" applyFill="1" applyBorder="1" applyAlignment="1" applyProtection="1">
      <alignment horizontal="left" vertical="top" wrapText="1"/>
    </xf>
    <xf numFmtId="4" fontId="8" fillId="0" borderId="11" xfId="0" applyNumberFormat="1" applyFont="1" applyFill="1" applyBorder="1" applyAlignment="1" applyProtection="1">
      <alignment horizontal="center" vertical="top" wrapText="1"/>
    </xf>
    <xf numFmtId="0" fontId="10" fillId="0" borderId="31" xfId="0" applyFont="1" applyBorder="1" applyAlignment="1" applyProtection="1">
      <alignment horizontal="left" vertical="top" wrapText="1"/>
    </xf>
    <xf numFmtId="0" fontId="10" fillId="0" borderId="11" xfId="0" applyFont="1" applyBorder="1" applyAlignment="1" applyProtection="1">
      <alignment horizontal="left" vertical="top" wrapText="1"/>
    </xf>
    <xf numFmtId="0" fontId="10" fillId="17" borderId="24" xfId="0" applyFont="1" applyFill="1" applyBorder="1" applyAlignment="1" applyProtection="1">
      <alignment horizontal="center" vertical="center" wrapText="1"/>
    </xf>
    <xf numFmtId="0" fontId="50" fillId="0" borderId="0" xfId="0" applyFont="1" applyFill="1" applyAlignment="1">
      <alignment horizontal="center"/>
    </xf>
    <xf numFmtId="0" fontId="10" fillId="17" borderId="95" xfId="0" applyFont="1" applyFill="1" applyBorder="1" applyAlignment="1" applyProtection="1">
      <alignment vertical="center" wrapText="1"/>
    </xf>
    <xf numFmtId="0" fontId="10" fillId="21" borderId="92" xfId="0" applyFont="1" applyFill="1" applyBorder="1" applyAlignment="1" applyProtection="1">
      <alignment vertical="top" wrapText="1"/>
    </xf>
    <xf numFmtId="0" fontId="67" fillId="0" borderId="0" xfId="0" applyFont="1" applyAlignment="1" applyProtection="1">
      <alignment horizontal="center" vertical="center"/>
    </xf>
    <xf numFmtId="3" fontId="67" fillId="0" borderId="0" xfId="0" applyNumberFormat="1" applyFont="1" applyAlignment="1" applyProtection="1">
      <alignment horizontal="center" vertical="center"/>
    </xf>
    <xf numFmtId="0" fontId="68" fillId="0" borderId="0" xfId="0" applyFont="1" applyAlignment="1">
      <alignment horizontal="center" vertical="center"/>
    </xf>
    <xf numFmtId="0" fontId="68" fillId="0" borderId="0" xfId="0" applyFont="1" applyBorder="1" applyAlignment="1" applyProtection="1">
      <alignment horizontal="center" vertical="center"/>
    </xf>
    <xf numFmtId="3" fontId="68" fillId="0" borderId="0" xfId="0" applyNumberFormat="1" applyFont="1" applyBorder="1" applyAlignment="1" applyProtection="1">
      <alignment horizontal="center" vertical="center"/>
    </xf>
    <xf numFmtId="0" fontId="10" fillId="0" borderId="92" xfId="0" applyFont="1" applyBorder="1" applyAlignment="1" applyProtection="1">
      <alignment vertical="center" wrapText="1"/>
    </xf>
    <xf numFmtId="2" fontId="10" fillId="0" borderId="92" xfId="0" applyNumberFormat="1" applyFont="1" applyFill="1" applyBorder="1" applyAlignment="1" applyProtection="1">
      <alignment vertical="top" wrapText="1"/>
    </xf>
    <xf numFmtId="2" fontId="10" fillId="0" borderId="108" xfId="0" applyNumberFormat="1" applyFont="1" applyFill="1" applyBorder="1" applyAlignment="1" applyProtection="1">
      <alignment vertical="top" wrapText="1"/>
    </xf>
    <xf numFmtId="2" fontId="10" fillId="0" borderId="109" xfId="0" applyNumberFormat="1" applyFont="1" applyBorder="1" applyAlignment="1" applyProtection="1">
      <alignment vertical="top" wrapText="1"/>
    </xf>
    <xf numFmtId="2" fontId="10" fillId="19" borderId="92" xfId="0" applyNumberFormat="1" applyFont="1" applyFill="1" applyBorder="1" applyAlignment="1" applyProtection="1">
      <alignment vertical="top" wrapText="1"/>
    </xf>
    <xf numFmtId="0" fontId="37" fillId="0" borderId="111" xfId="0" applyFont="1" applyBorder="1" applyAlignment="1" applyProtection="1">
      <alignment vertical="top" wrapText="1"/>
    </xf>
    <xf numFmtId="2" fontId="8" fillId="0" borderId="112" xfId="0" applyNumberFormat="1" applyFont="1" applyFill="1" applyBorder="1" applyAlignment="1">
      <alignment horizontal="left" indent="1"/>
    </xf>
    <xf numFmtId="2" fontId="8" fillId="0" borderId="111" xfId="0" applyNumberFormat="1" applyFont="1" applyFill="1" applyBorder="1"/>
    <xf numFmtId="2" fontId="8" fillId="0" borderId="113" xfId="0" applyNumberFormat="1" applyFont="1" applyFill="1" applyBorder="1"/>
    <xf numFmtId="2" fontId="8" fillId="0" borderId="109" xfId="0" applyNumberFormat="1" applyFont="1" applyFill="1" applyBorder="1"/>
    <xf numFmtId="0" fontId="8" fillId="0" borderId="111" xfId="0" applyFont="1" applyBorder="1" applyAlignment="1" applyProtection="1">
      <alignment vertical="top" wrapText="1"/>
    </xf>
    <xf numFmtId="2" fontId="8" fillId="0" borderId="112" xfId="0" applyNumberFormat="1" applyFont="1" applyFill="1" applyBorder="1"/>
    <xf numFmtId="0" fontId="8" fillId="0" borderId="111" xfId="0" applyFont="1" applyBorder="1" applyAlignment="1" applyProtection="1">
      <alignment horizontal="left" vertical="top" wrapText="1" indent="1"/>
    </xf>
    <xf numFmtId="2" fontId="10" fillId="19" borderId="31" xfId="0" applyNumberFormat="1" applyFont="1" applyFill="1" applyBorder="1" applyAlignment="1" applyProtection="1">
      <alignment vertical="top" wrapText="1"/>
    </xf>
    <xf numFmtId="2" fontId="10" fillId="0" borderId="111" xfId="0" applyNumberFormat="1" applyFont="1" applyFill="1" applyBorder="1" applyAlignment="1" applyProtection="1">
      <alignment vertical="top" wrapText="1"/>
    </xf>
    <xf numFmtId="2" fontId="10" fillId="0" borderId="109" xfId="0" applyNumberFormat="1" applyFont="1" applyFill="1" applyBorder="1" applyAlignment="1" applyProtection="1">
      <alignment vertical="top" wrapText="1"/>
    </xf>
    <xf numFmtId="2" fontId="10" fillId="19" borderId="92" xfId="0" applyNumberFormat="1" applyFont="1" applyFill="1" applyBorder="1" applyAlignment="1" applyProtection="1">
      <alignment horizontal="left" vertical="top" wrapText="1"/>
    </xf>
    <xf numFmtId="0" fontId="10" fillId="0" borderId="92" xfId="0" applyFont="1" applyFill="1" applyBorder="1" applyAlignment="1" applyProtection="1">
      <alignment vertical="top" wrapText="1"/>
    </xf>
    <xf numFmtId="0" fontId="10" fillId="0" borderId="71" xfId="0" applyFont="1" applyBorder="1" applyAlignment="1" applyProtection="1">
      <alignment vertical="top" wrapText="1"/>
    </xf>
    <xf numFmtId="0" fontId="37" fillId="0" borderId="108" xfId="0" applyFont="1" applyBorder="1" applyAlignment="1" applyProtection="1">
      <alignment vertical="top" wrapText="1"/>
    </xf>
    <xf numFmtId="0" fontId="8" fillId="0" borderId="112" xfId="0" applyFont="1" applyBorder="1" applyAlignment="1" applyProtection="1">
      <alignment horizontal="left" vertical="top" wrapText="1" indent="1"/>
    </xf>
    <xf numFmtId="0" fontId="10" fillId="0" borderId="108" xfId="0" applyFont="1" applyBorder="1" applyAlignment="1" applyProtection="1">
      <alignment vertical="top" wrapText="1"/>
    </xf>
    <xf numFmtId="0" fontId="10" fillId="0" borderId="109" xfId="0" applyFont="1" applyBorder="1" applyAlignment="1" applyProtection="1">
      <alignment vertical="top" wrapText="1"/>
    </xf>
    <xf numFmtId="0" fontId="10" fillId="0" borderId="111" xfId="0" applyFont="1" applyBorder="1" applyAlignment="1" applyProtection="1">
      <alignment vertical="top" wrapText="1"/>
    </xf>
    <xf numFmtId="0" fontId="8" fillId="0" borderId="112" xfId="0" applyFont="1" applyBorder="1" applyAlignment="1" applyProtection="1">
      <alignment horizontal="left" indent="1"/>
    </xf>
    <xf numFmtId="0" fontId="8" fillId="0" borderId="113" xfId="0" applyFont="1" applyBorder="1" applyAlignment="1" applyProtection="1">
      <alignment horizontal="left" indent="1"/>
    </xf>
    <xf numFmtId="0" fontId="38" fillId="0" borderId="111" xfId="0" applyFont="1" applyBorder="1" applyAlignment="1" applyProtection="1">
      <alignment vertical="top" wrapText="1"/>
    </xf>
    <xf numFmtId="0" fontId="37" fillId="0" borderId="112" xfId="0" applyFont="1" applyBorder="1" applyAlignment="1" applyProtection="1">
      <alignment vertical="top" wrapText="1"/>
    </xf>
    <xf numFmtId="0" fontId="8" fillId="0" borderId="105" xfId="0" applyFont="1" applyBorder="1"/>
    <xf numFmtId="0" fontId="8" fillId="0" borderId="28" xfId="0" applyFont="1" applyBorder="1" applyAlignment="1" applyProtection="1">
      <alignment vertical="top" wrapText="1"/>
    </xf>
    <xf numFmtId="0" fontId="8" fillId="0" borderId="47" xfId="0" applyFont="1" applyBorder="1" applyAlignment="1" applyProtection="1">
      <alignment vertical="top" wrapText="1"/>
    </xf>
    <xf numFmtId="0" fontId="10" fillId="19" borderId="31" xfId="0" applyFont="1" applyFill="1" applyBorder="1" applyAlignment="1">
      <alignment horizontal="left" vertical="center" wrapText="1"/>
    </xf>
    <xf numFmtId="0" fontId="8" fillId="0" borderId="28" xfId="0" applyFont="1" applyBorder="1" applyAlignment="1" applyProtection="1">
      <alignment horizontal="right" vertical="top" wrapText="1" indent="1"/>
    </xf>
    <xf numFmtId="0" fontId="8" fillId="0" borderId="111" xfId="0" applyFont="1" applyBorder="1" applyAlignment="1" applyProtection="1">
      <alignment vertical="top"/>
    </xf>
    <xf numFmtId="0" fontId="37" fillId="0" borderId="53" xfId="0" applyFont="1" applyBorder="1" applyAlignment="1" applyProtection="1">
      <alignment vertical="top" wrapText="1"/>
    </xf>
    <xf numFmtId="0" fontId="8" fillId="0" borderId="26" xfId="0" applyFont="1" applyBorder="1" applyAlignment="1" applyProtection="1">
      <alignment horizontal="left" vertical="top" wrapText="1" indent="1"/>
    </xf>
    <xf numFmtId="0" fontId="10" fillId="19" borderId="31" xfId="0" applyFont="1" applyFill="1" applyBorder="1" applyAlignment="1" applyProtection="1">
      <alignment horizontal="justify" vertical="top"/>
    </xf>
    <xf numFmtId="0" fontId="8" fillId="0" borderId="112" xfId="0" applyFont="1" applyBorder="1" applyAlignment="1" applyProtection="1">
      <alignment horizontal="left" vertical="top" indent="1"/>
    </xf>
    <xf numFmtId="0" fontId="8" fillId="0" borderId="109" xfId="0" applyFont="1" applyBorder="1" applyAlignment="1" applyProtection="1">
      <alignment horizontal="left" vertical="top" indent="1"/>
    </xf>
    <xf numFmtId="0" fontId="10" fillId="19" borderId="31" xfId="0" applyFont="1" applyFill="1" applyBorder="1" applyAlignment="1" applyProtection="1">
      <alignment vertical="top"/>
    </xf>
    <xf numFmtId="0" fontId="8" fillId="0" borderId="112" xfId="0" applyFont="1" applyBorder="1" applyAlignment="1" applyProtection="1">
      <alignment horizontal="justify" vertical="top"/>
    </xf>
    <xf numFmtId="0" fontId="8" fillId="0" borderId="109" xfId="0" applyFont="1" applyBorder="1" applyAlignment="1" applyProtection="1">
      <alignment horizontal="justify" vertical="top"/>
    </xf>
    <xf numFmtId="0" fontId="10" fillId="19" borderId="92" xfId="0" applyFont="1" applyFill="1" applyBorder="1" applyAlignment="1" applyProtection="1">
      <alignment horizontal="left" vertical="top"/>
    </xf>
    <xf numFmtId="3" fontId="8" fillId="0" borderId="112" xfId="0" applyNumberFormat="1" applyFont="1" applyBorder="1" applyAlignment="1" applyProtection="1">
      <alignment horizontal="left" vertical="top" wrapText="1" indent="1"/>
    </xf>
    <xf numFmtId="3" fontId="8" fillId="0" borderId="112" xfId="0" applyNumberFormat="1" applyFont="1" applyBorder="1" applyAlignment="1" applyProtection="1">
      <alignment vertical="top" wrapText="1"/>
    </xf>
    <xf numFmtId="3" fontId="10" fillId="0" borderId="112" xfId="0" applyNumberFormat="1" applyFont="1" applyBorder="1" applyAlignment="1" applyProtection="1">
      <alignment vertical="top" wrapText="1"/>
    </xf>
    <xf numFmtId="3" fontId="10" fillId="0" borderId="109" xfId="0" applyNumberFormat="1" applyFont="1" applyBorder="1" applyAlignment="1" applyProtection="1">
      <alignment vertical="top" wrapText="1"/>
    </xf>
    <xf numFmtId="0" fontId="10" fillId="19" borderId="110" xfId="0" applyFont="1" applyFill="1" applyBorder="1" applyAlignment="1" applyProtection="1">
      <alignment horizontal="left" vertical="top"/>
    </xf>
    <xf numFmtId="0" fontId="8" fillId="0" borderId="28" xfId="0" applyFont="1" applyBorder="1" applyAlignment="1" applyProtection="1">
      <alignment horizontal="left" vertical="top" indent="1"/>
    </xf>
    <xf numFmtId="0" fontId="8" fillId="0" borderId="28" xfId="0" applyFont="1" applyBorder="1" applyAlignment="1" applyProtection="1">
      <alignment vertical="top"/>
    </xf>
    <xf numFmtId="0" fontId="8" fillId="0" borderId="26" xfId="0" applyFont="1" applyBorder="1" applyAlignment="1" applyProtection="1">
      <alignment vertical="top"/>
    </xf>
    <xf numFmtId="0" fontId="10" fillId="19" borderId="110" xfId="66" applyNumberFormat="1" applyFont="1" applyFill="1" applyBorder="1" applyAlignment="1" applyProtection="1">
      <alignment horizontal="left" vertical="top"/>
    </xf>
    <xf numFmtId="0" fontId="10" fillId="0" borderId="66" xfId="0" applyFont="1" applyFill="1" applyBorder="1" applyAlignment="1" applyProtection="1">
      <alignment horizontal="center" vertical="center" wrapText="1"/>
    </xf>
    <xf numFmtId="4" fontId="10" fillId="0" borderId="45" xfId="0" applyNumberFormat="1" applyFont="1" applyFill="1" applyBorder="1" applyAlignment="1" applyProtection="1">
      <alignment horizontal="right" vertical="center" wrapText="1"/>
    </xf>
    <xf numFmtId="0" fontId="10" fillId="21" borderId="91" xfId="0" applyFont="1" applyFill="1" applyBorder="1" applyAlignment="1" applyProtection="1">
      <alignment horizontal="left" vertical="top" wrapText="1"/>
    </xf>
    <xf numFmtId="0" fontId="10" fillId="20" borderId="31" xfId="0" applyFont="1" applyFill="1" applyBorder="1" applyAlignment="1">
      <alignment horizontal="center" vertical="center"/>
    </xf>
    <xf numFmtId="3" fontId="10" fillId="19" borderId="110" xfId="0" applyNumberFormat="1" applyFont="1" applyFill="1" applyBorder="1" applyAlignment="1" applyProtection="1">
      <alignment horizontal="left" vertical="center" wrapText="1"/>
    </xf>
    <xf numFmtId="0" fontId="37" fillId="0" borderId="42" xfId="0" applyFont="1" applyBorder="1" applyAlignment="1" applyProtection="1">
      <alignment vertical="top" wrapText="1"/>
    </xf>
    <xf numFmtId="0" fontId="10" fillId="0" borderId="28" xfId="0" applyFont="1" applyBorder="1" applyAlignment="1" applyProtection="1">
      <alignment horizontal="left" vertical="top" wrapText="1"/>
    </xf>
    <xf numFmtId="0" fontId="10" fillId="0" borderId="26" xfId="0" applyFont="1" applyBorder="1" applyAlignment="1" applyProtection="1">
      <alignment horizontal="left" vertical="top" wrapText="1"/>
    </xf>
    <xf numFmtId="0" fontId="8" fillId="0" borderId="53" xfId="0" applyFont="1" applyFill="1" applyBorder="1"/>
    <xf numFmtId="49" fontId="52" fillId="0" borderId="10" xfId="0" applyNumberFormat="1" applyFont="1" applyBorder="1" applyAlignment="1">
      <alignment horizontal="right" wrapText="1"/>
    </xf>
    <xf numFmtId="0" fontId="9" fillId="27" borderId="37" xfId="0" applyFont="1" applyFill="1" applyBorder="1" applyAlignment="1">
      <alignment horizontal="center" vertical="center"/>
    </xf>
    <xf numFmtId="0" fontId="49" fillId="19" borderId="11" xfId="0" applyFont="1" applyFill="1" applyBorder="1" applyAlignment="1">
      <alignment vertical="center"/>
    </xf>
    <xf numFmtId="168" fontId="49" fillId="19" borderId="49" xfId="0" applyNumberFormat="1" applyFont="1" applyFill="1" applyBorder="1" applyAlignment="1">
      <alignment horizontal="right" vertical="center"/>
    </xf>
    <xf numFmtId="0" fontId="49" fillId="19" borderId="37" xfId="0" applyFont="1" applyFill="1" applyBorder="1" applyAlignment="1">
      <alignment horizontal="center"/>
    </xf>
    <xf numFmtId="0" fontId="49" fillId="19" borderId="37" xfId="0" applyFont="1" applyFill="1" applyBorder="1" applyAlignment="1">
      <alignment horizontal="left"/>
    </xf>
    <xf numFmtId="0" fontId="10" fillId="22" borderId="11"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applyAlignment="1">
      <alignment horizontal="center" vertical="center"/>
    </xf>
    <xf numFmtId="4" fontId="8" fillId="0" borderId="23" xfId="0" applyNumberFormat="1" applyFont="1" applyFill="1" applyBorder="1" applyAlignment="1" applyProtection="1">
      <alignment vertical="top" wrapText="1"/>
    </xf>
    <xf numFmtId="4" fontId="8" fillId="0" borderId="34" xfId="0" applyNumberFormat="1" applyFont="1" applyBorder="1" applyAlignment="1" applyProtection="1">
      <alignment vertical="top" wrapText="1"/>
    </xf>
    <xf numFmtId="4" fontId="8" fillId="0" borderId="61" xfId="0" applyNumberFormat="1" applyFont="1" applyBorder="1" applyAlignment="1" applyProtection="1">
      <alignment vertical="top" wrapText="1"/>
    </xf>
    <xf numFmtId="0" fontId="49" fillId="19" borderId="37" xfId="0" applyFont="1" applyFill="1" applyBorder="1" applyAlignment="1">
      <alignment horizontal="left"/>
    </xf>
    <xf numFmtId="0" fontId="56" fillId="21" borderId="41" xfId="0" applyFont="1" applyFill="1" applyBorder="1" applyAlignment="1" applyProtection="1">
      <alignment horizontal="center" vertical="center" wrapText="1"/>
    </xf>
    <xf numFmtId="43" fontId="12" fillId="20" borderId="11" xfId="0" applyNumberFormat="1" applyFont="1" applyFill="1" applyBorder="1" applyAlignment="1">
      <alignment horizontal="left"/>
    </xf>
    <xf numFmtId="0" fontId="4" fillId="0" borderId="0" xfId="75"/>
    <xf numFmtId="0" fontId="69" fillId="0" borderId="0" xfId="75" applyFont="1" applyAlignment="1">
      <alignment horizontal="center"/>
    </xf>
    <xf numFmtId="0" fontId="8" fillId="17" borderId="42" xfId="76" applyNumberFormat="1" applyFont="1" applyFill="1" applyBorder="1" applyAlignment="1">
      <alignment horizontal="center" vertical="center"/>
    </xf>
    <xf numFmtId="0" fontId="8" fillId="17" borderId="41" xfId="76" applyNumberFormat="1" applyFont="1" applyFill="1" applyBorder="1" applyAlignment="1">
      <alignment horizontal="center" vertical="center"/>
    </xf>
    <xf numFmtId="0" fontId="8" fillId="17" borderId="68" xfId="76" applyNumberFormat="1" applyFont="1" applyFill="1" applyBorder="1" applyAlignment="1">
      <alignment horizontal="center" vertical="center"/>
    </xf>
    <xf numFmtId="0" fontId="4" fillId="0" borderId="91" xfId="75" applyFill="1" applyBorder="1"/>
    <xf numFmtId="0" fontId="4" fillId="0" borderId="55" xfId="75" applyFill="1" applyBorder="1"/>
    <xf numFmtId="0" fontId="4" fillId="0" borderId="69" xfId="75" applyFill="1" applyBorder="1"/>
    <xf numFmtId="0" fontId="4" fillId="0" borderId="86" xfId="75" applyFill="1" applyBorder="1"/>
    <xf numFmtId="0" fontId="4" fillId="0" borderId="31" xfId="75" applyFill="1" applyBorder="1"/>
    <xf numFmtId="0" fontId="4" fillId="0" borderId="11" xfId="75" applyFill="1" applyBorder="1"/>
    <xf numFmtId="0" fontId="4" fillId="0" borderId="32" xfId="75" applyFill="1" applyBorder="1"/>
    <xf numFmtId="0" fontId="4" fillId="0" borderId="49" xfId="75" applyFill="1" applyBorder="1"/>
    <xf numFmtId="0" fontId="4" fillId="0" borderId="72" xfId="75" applyFill="1" applyBorder="1"/>
    <xf numFmtId="0" fontId="4" fillId="0" borderId="33" xfId="75" applyFill="1" applyBorder="1"/>
    <xf numFmtId="0" fontId="4" fillId="0" borderId="36" xfId="75" applyFill="1" applyBorder="1"/>
    <xf numFmtId="0" fontId="4" fillId="0" borderId="74" xfId="75" applyFill="1" applyBorder="1"/>
    <xf numFmtId="0" fontId="4" fillId="0" borderId="91" xfId="75" applyBorder="1"/>
    <xf numFmtId="0" fontId="4" fillId="0" borderId="55" xfId="75" applyBorder="1"/>
    <xf numFmtId="0" fontId="4" fillId="0" borderId="69" xfId="75" applyBorder="1"/>
    <xf numFmtId="0" fontId="4" fillId="0" borderId="48" xfId="75" applyFill="1" applyBorder="1"/>
    <xf numFmtId="0" fontId="4" fillId="0" borderId="37" xfId="75" applyFill="1" applyBorder="1"/>
    <xf numFmtId="0" fontId="4" fillId="0" borderId="73" xfId="75" applyFill="1" applyBorder="1"/>
    <xf numFmtId="0" fontId="4" fillId="0" borderId="0" xfId="75" applyFill="1"/>
    <xf numFmtId="0" fontId="8" fillId="17" borderId="72" xfId="76" applyNumberFormat="1" applyFont="1" applyFill="1" applyBorder="1" applyAlignment="1">
      <alignment horizontal="center" vertical="center"/>
    </xf>
    <xf numFmtId="0" fontId="8" fillId="17" borderId="33" xfId="76" applyNumberFormat="1" applyFont="1" applyFill="1" applyBorder="1" applyAlignment="1">
      <alignment horizontal="center" vertical="center"/>
    </xf>
    <xf numFmtId="0" fontId="8" fillId="17" borderId="36" xfId="76" applyNumberFormat="1" applyFont="1" applyFill="1" applyBorder="1" applyAlignment="1">
      <alignment horizontal="center" vertical="center"/>
    </xf>
    <xf numFmtId="3" fontId="4" fillId="0" borderId="32" xfId="75" applyNumberFormat="1" applyFill="1" applyBorder="1" applyAlignment="1">
      <alignment vertical="center"/>
    </xf>
    <xf numFmtId="3" fontId="4" fillId="0" borderId="11" xfId="75" applyNumberFormat="1" applyFill="1" applyBorder="1"/>
    <xf numFmtId="3" fontId="4" fillId="0" borderId="11" xfId="75" applyNumberFormat="1" applyFill="1" applyBorder="1" applyAlignment="1">
      <alignment vertical="center"/>
    </xf>
    <xf numFmtId="3" fontId="4" fillId="0" borderId="31" xfId="75" applyNumberFormat="1" applyFill="1" applyBorder="1" applyAlignment="1">
      <alignment vertical="center"/>
    </xf>
    <xf numFmtId="3" fontId="4" fillId="0" borderId="37" xfId="75" applyNumberFormat="1" applyFill="1" applyBorder="1" applyAlignment="1">
      <alignment vertical="center"/>
    </xf>
    <xf numFmtId="3" fontId="4" fillId="0" borderId="39" xfId="75" applyNumberFormat="1" applyFill="1" applyBorder="1" applyAlignment="1">
      <alignment vertical="center"/>
    </xf>
    <xf numFmtId="3" fontId="4" fillId="0" borderId="40" xfId="75" applyNumberFormat="1" applyFill="1" applyBorder="1" applyAlignment="1">
      <alignment vertical="center"/>
    </xf>
    <xf numFmtId="3" fontId="4" fillId="0" borderId="70" xfId="75" applyNumberFormat="1" applyFill="1" applyBorder="1" applyAlignment="1">
      <alignment vertical="center"/>
    </xf>
    <xf numFmtId="0" fontId="4" fillId="0" borderId="0" xfId="75" applyBorder="1"/>
    <xf numFmtId="0" fontId="4" fillId="0" borderId="0" xfId="75" applyFill="1" applyBorder="1"/>
    <xf numFmtId="4" fontId="8" fillId="17" borderId="72" xfId="76" applyNumberFormat="1" applyFont="1" applyFill="1" applyBorder="1" applyAlignment="1">
      <alignment horizontal="center" vertical="center"/>
    </xf>
    <xf numFmtId="4" fontId="4" fillId="0" borderId="0" xfId="75" applyNumberFormat="1"/>
    <xf numFmtId="4" fontId="69" fillId="0" borderId="0" xfId="75" applyNumberFormat="1" applyFont="1"/>
    <xf numFmtId="0" fontId="49" fillId="19" borderId="37" xfId="0" applyFont="1" applyFill="1" applyBorder="1" applyAlignment="1">
      <alignment horizontal="left"/>
    </xf>
    <xf numFmtId="4" fontId="10" fillId="26" borderId="72" xfId="76" applyNumberFormat="1" applyFont="1" applyFill="1" applyBorder="1" applyAlignment="1">
      <alignment horizontal="center" vertical="center"/>
    </xf>
    <xf numFmtId="4" fontId="10" fillId="0" borderId="72" xfId="76" applyNumberFormat="1" applyFont="1" applyFill="1" applyBorder="1" applyAlignment="1">
      <alignment horizontal="center" vertical="center"/>
    </xf>
    <xf numFmtId="4" fontId="10" fillId="0" borderId="83" xfId="76" applyNumberFormat="1" applyFont="1" applyFill="1" applyBorder="1" applyAlignment="1">
      <alignment horizontal="center" vertical="center"/>
    </xf>
    <xf numFmtId="0" fontId="10" fillId="17" borderId="11" xfId="0" applyNumberFormat="1" applyFont="1" applyFill="1" applyBorder="1" applyAlignment="1">
      <alignment horizontal="center" vertical="center"/>
    </xf>
    <xf numFmtId="0" fontId="10" fillId="17" borderId="31" xfId="0" applyNumberFormat="1" applyFont="1" applyFill="1" applyBorder="1" applyAlignment="1">
      <alignment horizontal="center" vertical="center"/>
    </xf>
    <xf numFmtId="0" fontId="10" fillId="17" borderId="32" xfId="0" applyNumberFormat="1" applyFont="1" applyFill="1" applyBorder="1" applyAlignment="1">
      <alignment horizontal="center" vertical="center"/>
    </xf>
    <xf numFmtId="0" fontId="69" fillId="0" borderId="0" xfId="0" applyFont="1"/>
    <xf numFmtId="0" fontId="0" fillId="0" borderId="77" xfId="0" applyBorder="1"/>
    <xf numFmtId="0" fontId="4" fillId="0" borderId="0" xfId="75" applyFill="1" applyBorder="1" applyAlignment="1">
      <alignment horizontal="justify" vertical="top"/>
    </xf>
    <xf numFmtId="0" fontId="4" fillId="0" borderId="11" xfId="75" applyFill="1" applyBorder="1" applyAlignment="1">
      <alignment horizontal="justify" vertical="top"/>
    </xf>
    <xf numFmtId="3" fontId="4" fillId="0" borderId="49" xfId="75" applyNumberFormat="1" applyFill="1" applyBorder="1"/>
    <xf numFmtId="3" fontId="4" fillId="0" borderId="75" xfId="75" applyNumberFormat="1" applyFill="1" applyBorder="1"/>
    <xf numFmtId="3" fontId="4" fillId="0" borderId="40" xfId="75" applyNumberFormat="1" applyFill="1" applyBorder="1"/>
    <xf numFmtId="3" fontId="4" fillId="0" borderId="117" xfId="75" applyNumberFormat="1" applyFill="1" applyBorder="1" applyAlignment="1">
      <alignment vertical="center"/>
    </xf>
    <xf numFmtId="0" fontId="4" fillId="31" borderId="11" xfId="75" applyFill="1" applyBorder="1" applyAlignment="1">
      <alignment horizontal="justify" vertical="top"/>
    </xf>
    <xf numFmtId="0" fontId="8" fillId="17" borderId="74" xfId="76" applyNumberFormat="1" applyFont="1" applyFill="1" applyBorder="1" applyAlignment="1">
      <alignment horizontal="center" vertical="center"/>
    </xf>
    <xf numFmtId="0" fontId="52" fillId="21" borderId="72" xfId="76" applyNumberFormat="1" applyFont="1" applyFill="1" applyBorder="1" applyAlignment="1" applyProtection="1">
      <alignment horizontal="center" vertical="center" wrapText="1"/>
    </xf>
    <xf numFmtId="0" fontId="52" fillId="21" borderId="33" xfId="76" applyNumberFormat="1" applyFont="1" applyFill="1" applyBorder="1" applyAlignment="1" applyProtection="1">
      <alignment horizontal="center" vertical="center" wrapText="1"/>
    </xf>
    <xf numFmtId="0" fontId="12" fillId="31" borderId="31" xfId="0" applyNumberFormat="1" applyFont="1" applyFill="1" applyBorder="1" applyAlignment="1">
      <alignment horizontal="left"/>
    </xf>
    <xf numFmtId="0" fontId="12" fillId="31" borderId="31" xfId="0" applyNumberFormat="1" applyFont="1" applyFill="1" applyBorder="1" applyAlignment="1">
      <alignment horizontal="center"/>
    </xf>
    <xf numFmtId="0" fontId="12" fillId="31" borderId="32" xfId="0" applyNumberFormat="1" applyFont="1" applyFill="1" applyBorder="1" applyAlignment="1">
      <alignment horizontal="center" vertical="center" wrapText="1"/>
    </xf>
    <xf numFmtId="0" fontId="12" fillId="31" borderId="49" xfId="0" applyNumberFormat="1" applyFont="1" applyFill="1" applyBorder="1" applyAlignment="1">
      <alignment horizontal="center" vertical="center" wrapText="1"/>
    </xf>
    <xf numFmtId="0" fontId="0" fillId="0" borderId="0" xfId="0" applyBorder="1"/>
    <xf numFmtId="3" fontId="12" fillId="31" borderId="32" xfId="0" applyNumberFormat="1" applyFont="1" applyFill="1" applyBorder="1" applyAlignment="1">
      <alignment horizontal="center"/>
    </xf>
    <xf numFmtId="3" fontId="4" fillId="0" borderId="75" xfId="75" applyNumberFormat="1" applyFill="1" applyBorder="1" applyAlignment="1">
      <alignment horizontal="center"/>
    </xf>
    <xf numFmtId="3" fontId="4" fillId="0" borderId="40" xfId="75" applyNumberFormat="1" applyFill="1" applyBorder="1" applyAlignment="1">
      <alignment horizontal="center"/>
    </xf>
    <xf numFmtId="3" fontId="4" fillId="0" borderId="70" xfId="75" applyNumberFormat="1" applyFill="1" applyBorder="1" applyAlignment="1">
      <alignment horizontal="center" vertical="center"/>
    </xf>
    <xf numFmtId="3" fontId="4" fillId="0" borderId="49" xfId="75" applyNumberFormat="1" applyFill="1" applyBorder="1" applyAlignment="1">
      <alignment horizontal="center"/>
    </xf>
    <xf numFmtId="3" fontId="4" fillId="0" borderId="11" xfId="75" applyNumberFormat="1" applyFill="1" applyBorder="1" applyAlignment="1">
      <alignment horizontal="center"/>
    </xf>
    <xf numFmtId="3" fontId="4" fillId="0" borderId="11" xfId="75" applyNumberFormat="1" applyFill="1" applyBorder="1" applyAlignment="1">
      <alignment horizontal="center" vertical="center"/>
    </xf>
    <xf numFmtId="3" fontId="4" fillId="0" borderId="32" xfId="75" applyNumberFormat="1" applyFill="1" applyBorder="1" applyAlignment="1">
      <alignment horizontal="center" vertical="center"/>
    </xf>
    <xf numFmtId="3" fontId="4" fillId="0" borderId="49" xfId="75" applyNumberFormat="1" applyFill="1" applyBorder="1" applyAlignment="1">
      <alignment horizontal="center" vertical="center"/>
    </xf>
    <xf numFmtId="0" fontId="8" fillId="0" borderId="12" xfId="0" applyFont="1" applyBorder="1" applyAlignment="1" applyProtection="1">
      <alignment horizontal="center"/>
    </xf>
    <xf numFmtId="3" fontId="8" fillId="0" borderId="12" xfId="0" applyNumberFormat="1" applyFont="1" applyBorder="1" applyAlignment="1"/>
    <xf numFmtId="4" fontId="8" fillId="0" borderId="12" xfId="0" applyNumberFormat="1" applyFont="1" applyBorder="1" applyAlignment="1"/>
    <xf numFmtId="4" fontId="8" fillId="0" borderId="12" xfId="0" applyNumberFormat="1" applyFont="1" applyBorder="1" applyAlignment="1" applyProtection="1"/>
    <xf numFmtId="2" fontId="8" fillId="0" borderId="112" xfId="0" applyNumberFormat="1" applyFont="1" applyFill="1" applyBorder="1" applyAlignment="1"/>
    <xf numFmtId="167" fontId="8" fillId="0" borderId="12" xfId="0" applyNumberFormat="1" applyFont="1" applyBorder="1" applyAlignment="1"/>
    <xf numFmtId="0" fontId="49" fillId="19" borderId="37" xfId="0" applyFont="1" applyFill="1" applyBorder="1" applyAlignment="1">
      <alignment horizontal="left"/>
    </xf>
    <xf numFmtId="4" fontId="8" fillId="0" borderId="11" xfId="0" applyNumberFormat="1" applyFont="1" applyFill="1" applyBorder="1" applyAlignment="1" applyProtection="1">
      <alignment horizontal="center" vertical="top" wrapText="1"/>
    </xf>
    <xf numFmtId="4" fontId="10" fillId="0" borderId="74" xfId="76" applyNumberFormat="1" applyFont="1" applyFill="1" applyBorder="1" applyAlignment="1">
      <alignment horizontal="center" vertical="center"/>
    </xf>
    <xf numFmtId="4" fontId="10" fillId="0" borderId="130" xfId="76" applyNumberFormat="1" applyFont="1" applyFill="1" applyBorder="1" applyAlignment="1">
      <alignment horizontal="center" vertical="center"/>
    </xf>
    <xf numFmtId="0" fontId="70" fillId="0" borderId="0" xfId="75" applyFont="1"/>
    <xf numFmtId="3" fontId="12" fillId="20" borderId="56" xfId="0" applyNumberFormat="1" applyFont="1" applyFill="1" applyBorder="1" applyAlignment="1">
      <alignment horizontal="right"/>
    </xf>
    <xf numFmtId="4" fontId="12" fillId="20" borderId="56" xfId="0" applyNumberFormat="1" applyFont="1" applyFill="1" applyBorder="1" applyAlignment="1">
      <alignment horizontal="right"/>
    </xf>
    <xf numFmtId="0" fontId="10" fillId="21" borderId="76" xfId="0" applyFont="1" applyFill="1" applyBorder="1" applyAlignment="1">
      <alignment horizontal="center" vertical="center"/>
    </xf>
    <xf numFmtId="0" fontId="4" fillId="0" borderId="40" xfId="75" applyFill="1" applyBorder="1" applyAlignment="1">
      <alignment horizontal="left" vertical="center" wrapText="1"/>
    </xf>
    <xf numFmtId="0" fontId="0" fillId="31" borderId="39" xfId="0" applyFill="1" applyBorder="1"/>
    <xf numFmtId="0" fontId="0" fillId="31" borderId="40" xfId="0" applyFill="1" applyBorder="1"/>
    <xf numFmtId="0" fontId="10" fillId="21" borderId="81" xfId="0" applyFont="1" applyFill="1" applyBorder="1" applyAlignment="1">
      <alignment horizontal="center" vertical="center"/>
    </xf>
    <xf numFmtId="0" fontId="10" fillId="21" borderId="82" xfId="0" applyFont="1" applyFill="1" applyBorder="1" applyAlignment="1">
      <alignment horizontal="center" vertical="center"/>
    </xf>
    <xf numFmtId="0" fontId="71" fillId="0" borderId="0" xfId="0" applyFont="1"/>
    <xf numFmtId="0" fontId="72" fillId="21" borderId="80" xfId="0" applyFont="1" applyFill="1" applyBorder="1" applyAlignment="1">
      <alignment horizontal="center" vertical="center"/>
    </xf>
    <xf numFmtId="0" fontId="5" fillId="31" borderId="39" xfId="0" applyFont="1" applyFill="1" applyBorder="1"/>
    <xf numFmtId="0" fontId="43" fillId="19" borderId="11" xfId="0" applyFont="1" applyFill="1" applyBorder="1" applyAlignment="1">
      <alignment vertical="center"/>
    </xf>
    <xf numFmtId="0" fontId="5" fillId="0" borderId="31" xfId="0" applyFont="1" applyBorder="1"/>
    <xf numFmtId="0" fontId="43" fillId="33" borderId="80" xfId="0" applyFont="1" applyFill="1" applyBorder="1"/>
    <xf numFmtId="0" fontId="5" fillId="33" borderId="81" xfId="0" applyFont="1" applyFill="1" applyBorder="1"/>
    <xf numFmtId="0" fontId="0" fillId="33" borderId="81" xfId="0" applyFill="1" applyBorder="1"/>
    <xf numFmtId="1" fontId="0" fillId="20" borderId="81" xfId="0" applyNumberFormat="1" applyFill="1" applyBorder="1"/>
    <xf numFmtId="0" fontId="8" fillId="0" borderId="13" xfId="0" applyFont="1" applyBorder="1"/>
    <xf numFmtId="0" fontId="47" fillId="20" borderId="11" xfId="0" applyFont="1" applyFill="1" applyBorder="1"/>
    <xf numFmtId="0" fontId="0" fillId="20" borderId="82" xfId="0" applyFill="1" applyBorder="1"/>
    <xf numFmtId="0" fontId="0" fillId="31" borderId="70" xfId="0" applyFill="1" applyBorder="1"/>
    <xf numFmtId="0" fontId="0" fillId="0" borderId="70" xfId="0" applyBorder="1"/>
    <xf numFmtId="0" fontId="0" fillId="0" borderId="32" xfId="0" applyBorder="1"/>
    <xf numFmtId="0" fontId="0" fillId="0" borderId="68" xfId="0" applyBorder="1"/>
    <xf numFmtId="0" fontId="5" fillId="33" borderId="82" xfId="0" applyFont="1" applyFill="1" applyBorder="1"/>
    <xf numFmtId="0" fontId="0" fillId="33" borderId="82" xfId="0" applyFill="1" applyBorder="1"/>
    <xf numFmtId="0" fontId="28" fillId="0" borderId="43" xfId="0" applyFont="1" applyBorder="1"/>
    <xf numFmtId="0" fontId="43" fillId="20" borderId="42" xfId="0" applyFont="1" applyFill="1" applyBorder="1"/>
    <xf numFmtId="0" fontId="47" fillId="20" borderId="32" xfId="0" applyFont="1" applyFill="1" applyBorder="1"/>
    <xf numFmtId="0" fontId="43" fillId="19" borderId="31" xfId="0" applyFont="1" applyFill="1" applyBorder="1" applyAlignment="1">
      <alignment vertical="center"/>
    </xf>
    <xf numFmtId="0" fontId="43" fillId="19" borderId="72" xfId="0" applyFont="1" applyFill="1" applyBorder="1" applyAlignment="1">
      <alignment vertical="center"/>
    </xf>
    <xf numFmtId="0" fontId="43" fillId="19" borderId="33" xfId="0" applyFont="1" applyFill="1" applyBorder="1" applyAlignment="1">
      <alignment vertical="center"/>
    </xf>
    <xf numFmtId="1" fontId="0" fillId="20" borderId="82" xfId="0" applyNumberFormat="1" applyFill="1" applyBorder="1"/>
    <xf numFmtId="0" fontId="15" fillId="19" borderId="11" xfId="0" applyFont="1" applyFill="1" applyBorder="1" applyAlignment="1">
      <alignment vertical="center"/>
    </xf>
    <xf numFmtId="167" fontId="49" fillId="19" borderId="11" xfId="0" applyNumberFormat="1" applyFont="1" applyFill="1" applyBorder="1" applyAlignment="1">
      <alignment vertical="center"/>
    </xf>
    <xf numFmtId="0" fontId="5" fillId="0" borderId="39" xfId="0" applyFont="1" applyBorder="1"/>
    <xf numFmtId="0" fontId="73" fillId="28" borderId="119" xfId="0" applyFont="1" applyFill="1" applyBorder="1" applyAlignment="1">
      <alignment horizontal="center" vertical="center" wrapText="1"/>
    </xf>
    <xf numFmtId="0" fontId="73" fillId="28" borderId="120" xfId="0" applyFont="1" applyFill="1" applyBorder="1" applyAlignment="1">
      <alignment horizontal="center" vertical="center" wrapText="1"/>
    </xf>
    <xf numFmtId="0" fontId="74" fillId="0" borderId="119" xfId="0" applyFont="1" applyFill="1" applyBorder="1" applyAlignment="1">
      <alignment horizontal="center" vertical="center" wrapText="1"/>
    </xf>
    <xf numFmtId="0" fontId="74" fillId="0" borderId="121" xfId="0" applyFont="1" applyFill="1" applyBorder="1" applyAlignment="1">
      <alignment horizontal="center" vertical="center" wrapText="1"/>
    </xf>
    <xf numFmtId="0" fontId="74" fillId="0" borderId="123" xfId="0" applyFont="1" applyFill="1" applyBorder="1" applyAlignment="1">
      <alignment vertical="center" wrapText="1"/>
    </xf>
    <xf numFmtId="0" fontId="75" fillId="0" borderId="119" xfId="0" applyFont="1" applyFill="1" applyBorder="1" applyAlignment="1">
      <alignment horizontal="center" vertical="center" wrapText="1"/>
    </xf>
    <xf numFmtId="0" fontId="73" fillId="28" borderId="126" xfId="0" applyFont="1" applyFill="1" applyBorder="1" applyAlignment="1">
      <alignment horizontal="center" vertical="center" wrapText="1"/>
    </xf>
    <xf numFmtId="0" fontId="74" fillId="0" borderId="119" xfId="0" applyFont="1" applyFill="1" applyBorder="1" applyAlignment="1">
      <alignment horizontal="left" vertical="center" wrapText="1"/>
    </xf>
    <xf numFmtId="0" fontId="75" fillId="0" borderId="119" xfId="0" applyFont="1" applyFill="1" applyBorder="1" applyAlignment="1">
      <alignment horizontal="left" vertical="center" wrapText="1"/>
    </xf>
    <xf numFmtId="0" fontId="76" fillId="0" borderId="0" xfId="0" applyFont="1"/>
    <xf numFmtId="0" fontId="73" fillId="29" borderId="122" xfId="0" applyFont="1" applyFill="1" applyBorder="1" applyAlignment="1">
      <alignment horizontal="center" vertical="center" wrapText="1"/>
    </xf>
    <xf numFmtId="0" fontId="73" fillId="29" borderId="125" xfId="0" applyFont="1" applyFill="1" applyBorder="1" applyAlignment="1">
      <alignment horizontal="center" vertical="center" wrapText="1"/>
    </xf>
    <xf numFmtId="0" fontId="73" fillId="30" borderId="127" xfId="0" applyFont="1" applyFill="1" applyBorder="1" applyAlignment="1">
      <alignment horizontal="center" vertical="center" wrapText="1"/>
    </xf>
    <xf numFmtId="0" fontId="73" fillId="30" borderId="125" xfId="0" applyFont="1" applyFill="1" applyBorder="1" applyAlignment="1">
      <alignment horizontal="center" vertical="center" wrapText="1"/>
    </xf>
    <xf numFmtId="0" fontId="73" fillId="28" borderId="127" xfId="0" applyFont="1" applyFill="1" applyBorder="1" applyAlignment="1">
      <alignment horizontal="center" vertical="center" wrapText="1"/>
    </xf>
    <xf numFmtId="0" fontId="74" fillId="28" borderId="125" xfId="0" applyFont="1" applyFill="1" applyBorder="1" applyAlignment="1">
      <alignment vertical="center" wrapText="1"/>
    </xf>
    <xf numFmtId="0" fontId="75" fillId="28" borderId="125" xfId="0" applyFont="1" applyFill="1" applyBorder="1" applyAlignment="1">
      <alignment vertical="center" wrapText="1"/>
    </xf>
    <xf numFmtId="0" fontId="74" fillId="0" borderId="120" xfId="0" applyFont="1" applyFill="1" applyBorder="1" applyAlignment="1">
      <alignment horizontal="left" vertical="center" wrapText="1"/>
    </xf>
    <xf numFmtId="0" fontId="75" fillId="0" borderId="120" xfId="0" applyFont="1" applyFill="1" applyBorder="1" applyAlignment="1">
      <alignment horizontal="left" vertical="center" wrapText="1"/>
    </xf>
    <xf numFmtId="3" fontId="4" fillId="0" borderId="44" xfId="75" applyNumberFormat="1" applyFill="1" applyBorder="1"/>
    <xf numFmtId="3" fontId="4" fillId="0" borderId="13" xfId="75" applyNumberFormat="1" applyFill="1" applyBorder="1"/>
    <xf numFmtId="3" fontId="4" fillId="0" borderId="13" xfId="75" applyNumberFormat="1" applyFill="1" applyBorder="1" applyAlignment="1">
      <alignment vertical="center"/>
    </xf>
    <xf numFmtId="3" fontId="4" fillId="0" borderId="67" xfId="75" applyNumberFormat="1" applyFill="1" applyBorder="1" applyAlignment="1">
      <alignment vertical="center"/>
    </xf>
    <xf numFmtId="0" fontId="4" fillId="0" borderId="55" xfId="75" applyFill="1" applyBorder="1" applyAlignment="1">
      <alignment horizontal="left" vertical="center" wrapText="1"/>
    </xf>
    <xf numFmtId="0" fontId="4" fillId="0" borderId="55" xfId="75" applyFill="1" applyBorder="1" applyAlignment="1">
      <alignment horizontal="justify" vertical="top"/>
    </xf>
    <xf numFmtId="0" fontId="4" fillId="31" borderId="33" xfId="75" applyFill="1" applyBorder="1" applyAlignment="1">
      <alignment horizontal="justify" vertical="top"/>
    </xf>
    <xf numFmtId="3" fontId="4" fillId="0" borderId="84" xfId="75" applyNumberFormat="1" applyFill="1" applyBorder="1" applyAlignment="1">
      <alignment vertical="center"/>
    </xf>
    <xf numFmtId="3" fontId="4" fillId="0" borderId="85" xfId="75" applyNumberFormat="1" applyFill="1" applyBorder="1" applyAlignment="1">
      <alignment vertical="center"/>
    </xf>
    <xf numFmtId="3" fontId="4" fillId="0" borderId="83" xfId="75" applyNumberFormat="1" applyFill="1" applyBorder="1" applyAlignment="1">
      <alignment vertical="center"/>
    </xf>
    <xf numFmtId="3" fontId="4" fillId="0" borderId="131" xfId="75" applyNumberFormat="1" applyFill="1" applyBorder="1" applyAlignment="1">
      <alignment vertical="center"/>
    </xf>
    <xf numFmtId="3" fontId="4" fillId="0" borderId="86" xfId="75" applyNumberFormat="1" applyFill="1" applyBorder="1" applyAlignment="1">
      <alignment horizontal="center"/>
    </xf>
    <xf numFmtId="3" fontId="4" fillId="0" borderId="55" xfId="75" applyNumberFormat="1" applyFill="1" applyBorder="1" applyAlignment="1">
      <alignment horizontal="center"/>
    </xf>
    <xf numFmtId="3" fontId="4" fillId="0" borderId="55" xfId="75" applyNumberFormat="1" applyFill="1" applyBorder="1" applyAlignment="1">
      <alignment horizontal="center" vertical="center"/>
    </xf>
    <xf numFmtId="3" fontId="4" fillId="0" borderId="69" xfId="75" applyNumberFormat="1" applyFill="1" applyBorder="1" applyAlignment="1">
      <alignment horizontal="center" vertical="center"/>
    </xf>
    <xf numFmtId="3" fontId="2" fillId="0" borderId="69" xfId="75" applyNumberFormat="1" applyFont="1" applyFill="1" applyBorder="1" applyAlignment="1">
      <alignment horizontal="center" vertical="center"/>
    </xf>
    <xf numFmtId="3" fontId="2" fillId="0" borderId="32" xfId="75" applyNumberFormat="1" applyFont="1" applyFill="1" applyBorder="1" applyAlignment="1">
      <alignment horizontal="center" vertical="center"/>
    </xf>
    <xf numFmtId="3" fontId="4" fillId="31" borderId="32" xfId="75" applyNumberFormat="1" applyFill="1" applyBorder="1" applyAlignment="1">
      <alignment horizontal="center" vertical="center"/>
    </xf>
    <xf numFmtId="3" fontId="4" fillId="31" borderId="36" xfId="75" applyNumberFormat="1" applyFill="1" applyBorder="1" applyAlignment="1">
      <alignment horizontal="center" vertical="center"/>
    </xf>
    <xf numFmtId="169" fontId="12" fillId="31" borderId="92" xfId="0" applyNumberFormat="1" applyFont="1" applyFill="1" applyBorder="1" applyAlignment="1">
      <alignment horizontal="center" vertical="center" wrapText="1"/>
    </xf>
    <xf numFmtId="169" fontId="12" fillId="31" borderId="11" xfId="0" applyNumberFormat="1" applyFont="1" applyFill="1" applyBorder="1" applyAlignment="1">
      <alignment horizontal="center" vertical="center" wrapText="1"/>
    </xf>
    <xf numFmtId="169" fontId="12" fillId="31" borderId="32" xfId="0" applyNumberFormat="1" applyFont="1" applyFill="1" applyBorder="1" applyAlignment="1">
      <alignment horizontal="center" vertical="center" wrapText="1"/>
    </xf>
    <xf numFmtId="169" fontId="12" fillId="31" borderId="31" xfId="0" applyNumberFormat="1" applyFont="1" applyFill="1" applyBorder="1" applyAlignment="1">
      <alignment horizontal="center" vertical="center" wrapText="1"/>
    </xf>
    <xf numFmtId="169" fontId="11" fillId="0" borderId="31" xfId="0" applyNumberFormat="1" applyFont="1" applyFill="1" applyBorder="1" applyAlignment="1">
      <alignment horizontal="center" vertical="center" wrapText="1"/>
    </xf>
    <xf numFmtId="169" fontId="11" fillId="0" borderId="11" xfId="0" applyNumberFormat="1" applyFont="1" applyFill="1" applyBorder="1" applyAlignment="1">
      <alignment horizontal="center" vertical="center" wrapText="1"/>
    </xf>
    <xf numFmtId="169" fontId="11" fillId="0" borderId="32" xfId="0" applyNumberFormat="1" applyFont="1" applyFill="1" applyBorder="1" applyAlignment="1">
      <alignment horizontal="center" vertical="center" wrapText="1"/>
    </xf>
    <xf numFmtId="169" fontId="11" fillId="0" borderId="31" xfId="0" applyNumberFormat="1" applyFont="1" applyBorder="1" applyAlignment="1">
      <alignment horizontal="center" vertical="center" wrapText="1"/>
    </xf>
    <xf numFmtId="169" fontId="11" fillId="0" borderId="11" xfId="0" applyNumberFormat="1" applyFont="1" applyBorder="1" applyAlignment="1">
      <alignment horizontal="center" vertical="center" wrapText="1"/>
    </xf>
    <xf numFmtId="169" fontId="11" fillId="0" borderId="32" xfId="0" applyNumberFormat="1" applyFont="1" applyBorder="1" applyAlignment="1">
      <alignment horizontal="center" vertical="center" wrapText="1"/>
    </xf>
    <xf numFmtId="169" fontId="11" fillId="20" borderId="31" xfId="0" applyNumberFormat="1" applyFont="1" applyFill="1" applyBorder="1" applyAlignment="1">
      <alignment horizontal="center" vertical="center" wrapText="1"/>
    </xf>
    <xf numFmtId="169" fontId="11" fillId="20" borderId="11" xfId="0" applyNumberFormat="1" applyFont="1" applyFill="1" applyBorder="1" applyAlignment="1">
      <alignment horizontal="center" vertical="center" wrapText="1"/>
    </xf>
    <xf numFmtId="169" fontId="11" fillId="20" borderId="11" xfId="32" applyNumberFormat="1" applyFont="1" applyFill="1" applyBorder="1" applyAlignment="1">
      <alignment horizontal="center" vertical="center" wrapText="1"/>
    </xf>
    <xf numFmtId="169" fontId="11" fillId="20" borderId="32" xfId="0" applyNumberFormat="1" applyFont="1" applyFill="1" applyBorder="1" applyAlignment="1">
      <alignment horizontal="center" vertical="center" wrapText="1"/>
    </xf>
    <xf numFmtId="169" fontId="12" fillId="20" borderId="31" xfId="0" applyNumberFormat="1" applyFont="1" applyFill="1" applyBorder="1" applyAlignment="1">
      <alignment horizontal="center" vertical="center" wrapText="1"/>
    </xf>
    <xf numFmtId="169" fontId="12" fillId="20" borderId="11" xfId="0" applyNumberFormat="1" applyFont="1" applyFill="1" applyBorder="1" applyAlignment="1">
      <alignment horizontal="center" vertical="center" wrapText="1"/>
    </xf>
    <xf numFmtId="169" fontId="12" fillId="20" borderId="32" xfId="0" applyNumberFormat="1" applyFont="1" applyFill="1" applyBorder="1" applyAlignment="1">
      <alignment horizontal="center" vertical="center" wrapText="1"/>
    </xf>
    <xf numFmtId="169" fontId="11" fillId="18" borderId="31" xfId="0" applyNumberFormat="1" applyFont="1" applyFill="1" applyBorder="1" applyAlignment="1">
      <alignment horizontal="center" vertical="center" wrapText="1"/>
    </xf>
    <xf numFmtId="169" fontId="11" fillId="18" borderId="11" xfId="0" applyNumberFormat="1" applyFont="1" applyFill="1" applyBorder="1" applyAlignment="1">
      <alignment horizontal="center" vertical="center" wrapText="1"/>
    </xf>
    <xf numFmtId="169" fontId="11" fillId="17" borderId="11" xfId="0" applyNumberFormat="1" applyFont="1" applyFill="1" applyBorder="1" applyAlignment="1">
      <alignment horizontal="center" vertical="center" wrapText="1"/>
    </xf>
    <xf numFmtId="169" fontId="11" fillId="17" borderId="31" xfId="0" applyNumberFormat="1" applyFont="1" applyFill="1" applyBorder="1" applyAlignment="1">
      <alignment horizontal="center" vertical="center" wrapText="1"/>
    </xf>
    <xf numFmtId="169" fontId="11" fillId="17" borderId="32" xfId="0" applyNumberFormat="1" applyFont="1" applyFill="1" applyBorder="1" applyAlignment="1">
      <alignment horizontal="center" vertical="center" wrapText="1"/>
    </xf>
    <xf numFmtId="169" fontId="11" fillId="19" borderId="31" xfId="0" applyNumberFormat="1" applyFont="1" applyFill="1" applyBorder="1" applyAlignment="1">
      <alignment horizontal="center" vertical="center" wrapText="1"/>
    </xf>
    <xf numFmtId="169" fontId="11" fillId="19" borderId="11" xfId="0" applyNumberFormat="1" applyFont="1" applyFill="1" applyBorder="1" applyAlignment="1">
      <alignment horizontal="center" vertical="center" wrapText="1"/>
    </xf>
    <xf numFmtId="169" fontId="11" fillId="19" borderId="32" xfId="0" applyNumberFormat="1" applyFont="1" applyFill="1" applyBorder="1" applyAlignment="1">
      <alignment horizontal="center" vertical="center" wrapText="1"/>
    </xf>
    <xf numFmtId="169" fontId="11" fillId="0" borderId="37" xfId="0" applyNumberFormat="1" applyFont="1" applyBorder="1" applyAlignment="1">
      <alignment horizontal="center" vertical="center" wrapText="1"/>
    </xf>
    <xf numFmtId="0" fontId="74" fillId="0" borderId="121" xfId="0" applyFont="1" applyFill="1" applyBorder="1" applyAlignment="1">
      <alignment horizontal="center" vertical="center" wrapText="1"/>
    </xf>
    <xf numFmtId="3" fontId="69" fillId="0" borderId="130" xfId="75" applyNumberFormat="1" applyFont="1" applyBorder="1" applyAlignment="1">
      <alignment horizontal="center"/>
    </xf>
    <xf numFmtId="3" fontId="69" fillId="0" borderId="83" xfId="75" applyNumberFormat="1" applyFont="1" applyBorder="1" applyAlignment="1">
      <alignment horizontal="center"/>
    </xf>
    <xf numFmtId="0" fontId="69" fillId="0" borderId="75" xfId="75" applyFont="1" applyFill="1" applyBorder="1"/>
    <xf numFmtId="0" fontId="69" fillId="0" borderId="40" xfId="75" applyFont="1" applyFill="1" applyBorder="1"/>
    <xf numFmtId="0" fontId="69" fillId="0" borderId="40" xfId="75" applyFont="1" applyFill="1" applyBorder="1" applyAlignment="1">
      <alignment horizontal="center"/>
    </xf>
    <xf numFmtId="0" fontId="69" fillId="0" borderId="70" xfId="75" applyFont="1" applyFill="1" applyBorder="1"/>
    <xf numFmtId="0" fontId="69" fillId="0" borderId="39" xfId="75" applyFont="1" applyFill="1" applyBorder="1"/>
    <xf numFmtId="0" fontId="43" fillId="0" borderId="42" xfId="0" applyFont="1" applyFill="1" applyBorder="1"/>
    <xf numFmtId="0" fontId="47" fillId="0" borderId="11" xfId="0" applyFont="1" applyFill="1" applyBorder="1"/>
    <xf numFmtId="0" fontId="49" fillId="0" borderId="40" xfId="0" applyFont="1" applyBorder="1"/>
    <xf numFmtId="0" fontId="49" fillId="0" borderId="40" xfId="0" applyFont="1" applyBorder="1" applyAlignment="1">
      <alignment horizontal="left" wrapText="1"/>
    </xf>
    <xf numFmtId="10" fontId="56" fillId="0" borderId="40" xfId="0" applyNumberFormat="1" applyFont="1" applyBorder="1"/>
    <xf numFmtId="10" fontId="56" fillId="0" borderId="41" xfId="0" applyNumberFormat="1" applyFont="1" applyBorder="1"/>
    <xf numFmtId="0" fontId="11" fillId="0" borderId="11" xfId="0" applyFont="1" applyBorder="1" applyAlignment="1">
      <alignment horizontal="center" vertical="center" wrapText="1"/>
    </xf>
    <xf numFmtId="3" fontId="2" fillId="31" borderId="32" xfId="75" applyNumberFormat="1" applyFont="1" applyFill="1" applyBorder="1" applyAlignment="1">
      <alignment horizontal="center" vertical="center"/>
    </xf>
    <xf numFmtId="0" fontId="4" fillId="0" borderId="40" xfId="75" applyFill="1" applyBorder="1" applyAlignment="1">
      <alignment horizontal="left" vertical="center" wrapText="1"/>
    </xf>
    <xf numFmtId="0" fontId="15" fillId="19" borderId="11" xfId="0" applyFont="1" applyFill="1" applyBorder="1"/>
    <xf numFmtId="2" fontId="59" fillId="24" borderId="0" xfId="0" applyNumberFormat="1" applyFont="1" applyFill="1" applyBorder="1" applyAlignment="1">
      <alignment horizontal="center" vertical="center" wrapText="1"/>
    </xf>
    <xf numFmtId="0" fontId="49" fillId="0" borderId="0" xfId="0" applyFont="1" applyAlignment="1">
      <alignment horizontal="left" vertical="center" wrapText="1"/>
    </xf>
    <xf numFmtId="0" fontId="55" fillId="17" borderId="89" xfId="0" applyFont="1" applyFill="1" applyBorder="1" applyAlignment="1">
      <alignment horizontal="center" wrapText="1"/>
    </xf>
    <xf numFmtId="0" fontId="55" fillId="17" borderId="90" xfId="0" applyFont="1" applyFill="1" applyBorder="1" applyAlignment="1">
      <alignment horizontal="center" wrapText="1"/>
    </xf>
    <xf numFmtId="0" fontId="55" fillId="17" borderId="88" xfId="0" applyFont="1" applyFill="1" applyBorder="1" applyAlignment="1">
      <alignment horizontal="center" wrapText="1"/>
    </xf>
    <xf numFmtId="0" fontId="49" fillId="19" borderId="37" xfId="0" applyFont="1" applyFill="1" applyBorder="1" applyAlignment="1">
      <alignment horizontal="center"/>
    </xf>
    <xf numFmtId="0" fontId="49" fillId="19" borderId="49" xfId="0" applyFont="1" applyFill="1" applyBorder="1" applyAlignment="1">
      <alignment horizontal="center"/>
    </xf>
    <xf numFmtId="0" fontId="49" fillId="19" borderId="37" xfId="0" applyFont="1" applyFill="1" applyBorder="1" applyAlignment="1">
      <alignment horizontal="left"/>
    </xf>
    <xf numFmtId="0" fontId="49" fillId="19" borderId="49" xfId="0" applyFont="1" applyFill="1" applyBorder="1" applyAlignment="1">
      <alignment horizontal="left"/>
    </xf>
    <xf numFmtId="0" fontId="50" fillId="0" borderId="0" xfId="0" applyFont="1" applyFill="1" applyAlignment="1">
      <alignment horizontal="center"/>
    </xf>
    <xf numFmtId="0" fontId="49" fillId="19" borderId="41" xfId="0" applyFont="1" applyFill="1" applyBorder="1" applyAlignment="1">
      <alignment horizontal="left" vertical="center"/>
    </xf>
    <xf numFmtId="0" fontId="49" fillId="19" borderId="13" xfId="0" applyFont="1" applyFill="1" applyBorder="1" applyAlignment="1">
      <alignment horizontal="left" vertical="center"/>
    </xf>
    <xf numFmtId="0" fontId="49" fillId="19" borderId="40" xfId="0" applyFont="1" applyFill="1" applyBorder="1" applyAlignment="1">
      <alignment horizontal="left" vertical="center"/>
    </xf>
    <xf numFmtId="0" fontId="49" fillId="19" borderId="64" xfId="0" applyFont="1" applyFill="1" applyBorder="1" applyAlignment="1">
      <alignment horizontal="left"/>
    </xf>
    <xf numFmtId="0" fontId="49" fillId="19" borderId="87" xfId="0" applyFont="1" applyFill="1" applyBorder="1" applyAlignment="1">
      <alignment horizontal="left"/>
    </xf>
    <xf numFmtId="0" fontId="9" fillId="27" borderId="37" xfId="0" applyFont="1" applyFill="1" applyBorder="1" applyAlignment="1">
      <alignment horizontal="center" vertical="center" wrapText="1"/>
    </xf>
    <xf numFmtId="0" fontId="9" fillId="27" borderId="49" xfId="0" applyFont="1" applyFill="1" applyBorder="1" applyAlignment="1">
      <alignment horizontal="center" vertical="center" wrapText="1"/>
    </xf>
    <xf numFmtId="0" fontId="74" fillId="0" borderId="121" xfId="0" applyFont="1" applyFill="1" applyBorder="1" applyAlignment="1">
      <alignment horizontal="center" vertical="center" wrapText="1"/>
    </xf>
    <xf numFmtId="0" fontId="74" fillId="0" borderId="122" xfId="0" applyFont="1" applyFill="1" applyBorder="1" applyAlignment="1">
      <alignment horizontal="center" vertical="center" wrapText="1"/>
    </xf>
    <xf numFmtId="0" fontId="74" fillId="0" borderId="123" xfId="0" applyFont="1" applyFill="1" applyBorder="1" applyAlignment="1">
      <alignment horizontal="center" vertical="center" wrapText="1"/>
    </xf>
    <xf numFmtId="0" fontId="73" fillId="30" borderId="125" xfId="0" applyFont="1" applyFill="1" applyBorder="1" applyAlignment="1">
      <alignment horizontal="left" vertical="center" wrapText="1"/>
    </xf>
    <xf numFmtId="0" fontId="73" fillId="30" borderId="120" xfId="0" applyFont="1" applyFill="1" applyBorder="1" applyAlignment="1">
      <alignment horizontal="left" vertical="center" wrapText="1"/>
    </xf>
    <xf numFmtId="0" fontId="74" fillId="28" borderId="125" xfId="0" applyFont="1" applyFill="1" applyBorder="1" applyAlignment="1">
      <alignment horizontal="left" vertical="center" wrapText="1"/>
    </xf>
    <xf numFmtId="0" fontId="74" fillId="28" borderId="120" xfId="0" applyFont="1" applyFill="1" applyBorder="1" applyAlignment="1">
      <alignment horizontal="left" vertical="center" wrapText="1"/>
    </xf>
    <xf numFmtId="0" fontId="73" fillId="28" borderId="128" xfId="0" applyFont="1" applyFill="1" applyBorder="1" applyAlignment="1">
      <alignment horizontal="center" vertical="center" wrapText="1"/>
    </xf>
    <xf numFmtId="0" fontId="73" fillId="28" borderId="122" xfId="0" applyFont="1" applyFill="1" applyBorder="1" applyAlignment="1">
      <alignment horizontal="center" vertical="center" wrapText="1"/>
    </xf>
    <xf numFmtId="0" fontId="73" fillId="28" borderId="129" xfId="0" applyFont="1" applyFill="1" applyBorder="1" applyAlignment="1">
      <alignment horizontal="center" vertical="center" wrapText="1"/>
    </xf>
    <xf numFmtId="0" fontId="73" fillId="28" borderId="121" xfId="0" applyFont="1" applyFill="1" applyBorder="1" applyAlignment="1">
      <alignment horizontal="center" vertical="center" wrapText="1"/>
    </xf>
    <xf numFmtId="0" fontId="73" fillId="29" borderId="125" xfId="0" applyFont="1" applyFill="1" applyBorder="1" applyAlignment="1">
      <alignment horizontal="left" vertical="center" wrapText="1"/>
    </xf>
    <xf numFmtId="0" fontId="73" fillId="29" borderId="120" xfId="0" applyFont="1" applyFill="1" applyBorder="1" applyAlignment="1">
      <alignment horizontal="left" vertical="center" wrapText="1"/>
    </xf>
    <xf numFmtId="0" fontId="73" fillId="28" borderId="124" xfId="0" applyFont="1" applyFill="1" applyBorder="1" applyAlignment="1">
      <alignment horizontal="center" vertical="center" wrapText="1"/>
    </xf>
    <xf numFmtId="0" fontId="73" fillId="28" borderId="125" xfId="0" applyFont="1" applyFill="1" applyBorder="1" applyAlignment="1">
      <alignment horizontal="center" vertical="center" wrapText="1"/>
    </xf>
    <xf numFmtId="0" fontId="73" fillId="28" borderId="120" xfId="0" applyFont="1" applyFill="1" applyBorder="1" applyAlignment="1">
      <alignment horizontal="center" vertical="center" wrapText="1"/>
    </xf>
    <xf numFmtId="0" fontId="69" fillId="0" borderId="0" xfId="0" applyFont="1" applyAlignment="1">
      <alignment horizontal="center"/>
    </xf>
    <xf numFmtId="0" fontId="73" fillId="28" borderId="123" xfId="0" applyFont="1" applyFill="1" applyBorder="1" applyAlignment="1">
      <alignment horizontal="center" vertical="center" wrapText="1"/>
    </xf>
    <xf numFmtId="0" fontId="74" fillId="28" borderId="124" xfId="0" applyFont="1" applyFill="1" applyBorder="1" applyAlignment="1">
      <alignment horizontal="left" vertical="center" wrapText="1"/>
    </xf>
    <xf numFmtId="0" fontId="73" fillId="28" borderId="125" xfId="0" applyFont="1" applyFill="1" applyBorder="1" applyAlignment="1">
      <alignment horizontal="left" vertical="center" wrapText="1"/>
    </xf>
    <xf numFmtId="0" fontId="73" fillId="28" borderId="120" xfId="0" applyFont="1" applyFill="1" applyBorder="1" applyAlignment="1">
      <alignment horizontal="left" vertical="center" wrapText="1"/>
    </xf>
    <xf numFmtId="0" fontId="75" fillId="0" borderId="121" xfId="0" applyFont="1" applyFill="1" applyBorder="1" applyAlignment="1">
      <alignment horizontal="left" vertical="center" wrapText="1"/>
    </xf>
    <xf numFmtId="0" fontId="75" fillId="0" borderId="122" xfId="0" applyFont="1" applyFill="1" applyBorder="1" applyAlignment="1">
      <alignment horizontal="left" vertical="center" wrapText="1"/>
    </xf>
    <xf numFmtId="0" fontId="75" fillId="0" borderId="123" xfId="0" applyFont="1" applyFill="1" applyBorder="1" applyAlignment="1">
      <alignment horizontal="left" vertical="center" wrapText="1"/>
    </xf>
    <xf numFmtId="0" fontId="74" fillId="0" borderId="121" xfId="0" applyFont="1" applyFill="1" applyBorder="1" applyAlignment="1">
      <alignment horizontal="left" vertical="center" wrapText="1"/>
    </xf>
    <xf numFmtId="0" fontId="74" fillId="0" borderId="122" xfId="0" applyFont="1" applyFill="1" applyBorder="1" applyAlignment="1">
      <alignment horizontal="left" vertical="center" wrapText="1"/>
    </xf>
    <xf numFmtId="0" fontId="74" fillId="0" borderId="123" xfId="0" applyFont="1" applyFill="1" applyBorder="1" applyAlignment="1">
      <alignment horizontal="left" vertical="center" wrapText="1"/>
    </xf>
    <xf numFmtId="0" fontId="4" fillId="0" borderId="41" xfId="75" applyFill="1" applyBorder="1" applyAlignment="1">
      <alignment horizontal="left" vertical="top" wrapText="1"/>
    </xf>
    <xf numFmtId="0" fontId="4" fillId="0" borderId="13" xfId="75" applyFill="1" applyBorder="1" applyAlignment="1">
      <alignment horizontal="left" vertical="top" wrapText="1"/>
    </xf>
    <xf numFmtId="0" fontId="4" fillId="0" borderId="40" xfId="75" applyFill="1" applyBorder="1" applyAlignment="1">
      <alignment horizontal="left" vertical="top" wrapText="1"/>
    </xf>
    <xf numFmtId="0" fontId="70" fillId="0" borderId="96" xfId="75" applyFont="1" applyBorder="1" applyAlignment="1">
      <alignment horizontal="left"/>
    </xf>
    <xf numFmtId="0" fontId="70" fillId="0" borderId="97" xfId="75" applyFont="1" applyBorder="1" applyAlignment="1">
      <alignment horizontal="left"/>
    </xf>
    <xf numFmtId="0" fontId="70" fillId="0" borderId="101" xfId="75" applyFont="1" applyBorder="1" applyAlignment="1">
      <alignment horizontal="left"/>
    </xf>
    <xf numFmtId="0" fontId="70" fillId="0" borderId="95" xfId="75" applyFont="1" applyBorder="1" applyAlignment="1">
      <alignment horizontal="left"/>
    </xf>
    <xf numFmtId="0" fontId="70" fillId="0" borderId="24" xfId="75" applyFont="1" applyBorder="1" applyAlignment="1">
      <alignment horizontal="left"/>
    </xf>
    <xf numFmtId="0" fontId="70" fillId="0" borderId="27" xfId="75" applyFont="1" applyBorder="1" applyAlignment="1">
      <alignment horizontal="left"/>
    </xf>
    <xf numFmtId="0" fontId="10" fillId="17" borderId="91" xfId="76" applyNumberFormat="1" applyFont="1" applyFill="1" applyBorder="1" applyAlignment="1">
      <alignment horizontal="center" vertical="center"/>
    </xf>
    <xf numFmtId="0" fontId="10" fillId="17" borderId="55" xfId="76" applyNumberFormat="1" applyFont="1" applyFill="1" applyBorder="1" applyAlignment="1">
      <alignment horizontal="center" vertical="center"/>
    </xf>
    <xf numFmtId="0" fontId="10" fillId="17" borderId="69" xfId="76" applyNumberFormat="1" applyFont="1" applyFill="1" applyBorder="1" applyAlignment="1">
      <alignment horizontal="center" vertical="center"/>
    </xf>
    <xf numFmtId="0" fontId="4" fillId="0" borderId="95" xfId="75" applyBorder="1" applyAlignment="1">
      <alignment horizontal="left"/>
    </xf>
    <xf numFmtId="0" fontId="4" fillId="0" borderId="24" xfId="75" applyBorder="1" applyAlignment="1">
      <alignment horizontal="left"/>
    </xf>
    <xf numFmtId="0" fontId="4" fillId="0" borderId="86" xfId="75" applyBorder="1" applyAlignment="1">
      <alignment horizontal="left"/>
    </xf>
    <xf numFmtId="0" fontId="4" fillId="0" borderId="31" xfId="75" applyBorder="1" applyAlignment="1">
      <alignment horizontal="left"/>
    </xf>
    <xf numFmtId="0" fontId="4" fillId="0" borderId="11" xfId="75" applyBorder="1" applyAlignment="1">
      <alignment horizontal="left"/>
    </xf>
    <xf numFmtId="0" fontId="4" fillId="0" borderId="37" xfId="75" applyBorder="1" applyAlignment="1">
      <alignment horizontal="left"/>
    </xf>
    <xf numFmtId="0" fontId="4" fillId="0" borderId="93" xfId="75" applyBorder="1" applyAlignment="1">
      <alignment horizontal="left"/>
    </xf>
    <xf numFmtId="0" fontId="4" fillId="0" borderId="94" xfId="75" applyBorder="1" applyAlignment="1">
      <alignment horizontal="left"/>
    </xf>
    <xf numFmtId="0" fontId="12" fillId="21" borderId="99" xfId="76" applyNumberFormat="1" applyFont="1" applyFill="1" applyBorder="1" applyAlignment="1" applyProtection="1">
      <alignment horizontal="center" vertical="center" wrapText="1"/>
    </xf>
    <xf numFmtId="0" fontId="12" fillId="21" borderId="114" xfId="76" applyNumberFormat="1" applyFont="1" applyFill="1" applyBorder="1" applyAlignment="1" applyProtection="1">
      <alignment horizontal="center" vertical="center" wrapText="1"/>
    </xf>
    <xf numFmtId="0" fontId="12" fillId="21" borderId="115" xfId="76" applyNumberFormat="1" applyFont="1" applyFill="1" applyBorder="1" applyAlignment="1" applyProtection="1">
      <alignment horizontal="center" vertical="center" wrapText="1"/>
    </xf>
    <xf numFmtId="0" fontId="12" fillId="21" borderId="66" xfId="76" applyNumberFormat="1" applyFont="1" applyFill="1" applyBorder="1" applyAlignment="1" applyProtection="1">
      <alignment horizontal="center" vertical="center" wrapText="1"/>
    </xf>
    <xf numFmtId="0" fontId="12" fillId="21" borderId="0" xfId="76" applyNumberFormat="1" applyFont="1" applyFill="1" applyBorder="1" applyAlignment="1" applyProtection="1">
      <alignment horizontal="center" vertical="center" wrapText="1"/>
    </xf>
    <xf numFmtId="0" fontId="12" fillId="21" borderId="45" xfId="76" applyNumberFormat="1" applyFont="1" applyFill="1" applyBorder="1" applyAlignment="1" applyProtection="1">
      <alignment horizontal="center" vertical="center" wrapText="1"/>
    </xf>
    <xf numFmtId="0" fontId="4" fillId="0" borderId="116" xfId="75" applyBorder="1" applyAlignment="1">
      <alignment horizontal="left"/>
    </xf>
    <xf numFmtId="0" fontId="12" fillId="21" borderId="91" xfId="76" applyNumberFormat="1" applyFont="1" applyFill="1" applyBorder="1" applyAlignment="1" applyProtection="1">
      <alignment horizontal="center" vertical="center" wrapText="1"/>
    </xf>
    <xf numFmtId="0" fontId="12" fillId="21" borderId="55" xfId="76" applyNumberFormat="1" applyFont="1" applyFill="1" applyBorder="1" applyAlignment="1" applyProtection="1">
      <alignment horizontal="center" vertical="center" wrapText="1"/>
    </xf>
    <xf numFmtId="0" fontId="12" fillId="21" borderId="33" xfId="76" applyNumberFormat="1" applyFont="1" applyFill="1" applyBorder="1" applyAlignment="1" applyProtection="1">
      <alignment horizontal="center" vertical="center" wrapText="1"/>
    </xf>
    <xf numFmtId="0" fontId="12" fillId="21" borderId="69" xfId="76" applyNumberFormat="1" applyFont="1" applyFill="1" applyBorder="1" applyAlignment="1" applyProtection="1">
      <alignment horizontal="center" vertical="center" wrapText="1"/>
    </xf>
    <xf numFmtId="0" fontId="12" fillId="21" borderId="36" xfId="76" applyNumberFormat="1" applyFont="1" applyFill="1" applyBorder="1" applyAlignment="1" applyProtection="1">
      <alignment horizontal="center" vertical="center" wrapText="1"/>
    </xf>
    <xf numFmtId="0" fontId="69" fillId="0" borderId="78" xfId="75" applyFont="1" applyBorder="1" applyAlignment="1">
      <alignment horizontal="center" vertical="center" textRotation="90"/>
    </xf>
    <xf numFmtId="0" fontId="69" fillId="0" borderId="43" xfId="75" applyFont="1" applyBorder="1" applyAlignment="1">
      <alignment horizontal="center" vertical="center" textRotation="90"/>
    </xf>
    <xf numFmtId="0" fontId="69" fillId="0" borderId="83" xfId="75" applyFont="1" applyBorder="1" applyAlignment="1">
      <alignment horizontal="center" vertical="center" textRotation="90"/>
    </xf>
    <xf numFmtId="0" fontId="3" fillId="31" borderId="41" xfId="75" applyFont="1" applyFill="1" applyBorder="1" applyAlignment="1">
      <alignment horizontal="center" vertical="center" wrapText="1"/>
    </xf>
    <xf numFmtId="0" fontId="4" fillId="31" borderId="13" xfId="75" applyFill="1" applyBorder="1" applyAlignment="1">
      <alignment horizontal="center" vertical="center" wrapText="1"/>
    </xf>
    <xf numFmtId="0" fontId="4" fillId="31" borderId="40" xfId="75" applyFill="1" applyBorder="1" applyAlignment="1">
      <alignment horizontal="center" vertical="center" wrapText="1"/>
    </xf>
    <xf numFmtId="0" fontId="4" fillId="31" borderId="84" xfId="75" applyFill="1" applyBorder="1" applyAlignment="1">
      <alignment horizontal="center" vertical="center" wrapText="1"/>
    </xf>
    <xf numFmtId="0" fontId="9" fillId="21" borderId="99" xfId="76" applyNumberFormat="1" applyFont="1" applyFill="1" applyBorder="1" applyAlignment="1" applyProtection="1">
      <alignment horizontal="center" vertical="center" wrapText="1"/>
    </xf>
    <xf numFmtId="0" fontId="9" fillId="21" borderId="114" xfId="76" applyNumberFormat="1" applyFont="1" applyFill="1" applyBorder="1" applyAlignment="1" applyProtection="1">
      <alignment horizontal="center" vertical="center" wrapText="1"/>
    </xf>
    <xf numFmtId="0" fontId="9" fillId="21" borderId="115" xfId="76" applyNumberFormat="1" applyFont="1" applyFill="1" applyBorder="1" applyAlignment="1" applyProtection="1">
      <alignment horizontal="center" vertical="center" wrapText="1"/>
    </xf>
    <xf numFmtId="0" fontId="9" fillId="21" borderId="118" xfId="76" applyNumberFormat="1" applyFont="1" applyFill="1" applyBorder="1" applyAlignment="1" applyProtection="1">
      <alignment horizontal="center" vertical="center" wrapText="1"/>
    </xf>
    <xf numFmtId="0" fontId="9" fillId="21" borderId="107" xfId="76" applyNumberFormat="1" applyFont="1" applyFill="1" applyBorder="1" applyAlignment="1" applyProtection="1">
      <alignment horizontal="center" vertical="center" wrapText="1"/>
    </xf>
    <xf numFmtId="0" fontId="9" fillId="21" borderId="103" xfId="76" applyNumberFormat="1" applyFont="1" applyFill="1" applyBorder="1" applyAlignment="1" applyProtection="1">
      <alignment horizontal="center" vertical="center" wrapText="1"/>
    </xf>
    <xf numFmtId="0" fontId="4" fillId="0" borderId="76" xfId="75" applyFill="1" applyBorder="1" applyAlignment="1">
      <alignment horizontal="left" vertical="top" wrapText="1"/>
    </xf>
    <xf numFmtId="0" fontId="4" fillId="0" borderId="84" xfId="75" applyFill="1" applyBorder="1" applyAlignment="1">
      <alignment horizontal="left" vertical="top" wrapText="1"/>
    </xf>
    <xf numFmtId="0" fontId="69" fillId="0" borderId="76" xfId="75" applyFont="1" applyBorder="1" applyAlignment="1">
      <alignment horizontal="center" vertical="center" textRotation="90" wrapText="1"/>
    </xf>
    <xf numFmtId="0" fontId="69" fillId="0" borderId="13" xfId="75" applyFont="1" applyBorder="1" applyAlignment="1">
      <alignment horizontal="center" vertical="center" textRotation="90" wrapText="1"/>
    </xf>
    <xf numFmtId="0" fontId="69" fillId="0" borderId="84" xfId="75" applyFont="1" applyBorder="1" applyAlignment="1">
      <alignment horizontal="center" vertical="center" textRotation="90" wrapText="1"/>
    </xf>
    <xf numFmtId="0" fontId="3" fillId="31" borderId="13" xfId="75" applyFont="1" applyFill="1" applyBorder="1" applyAlignment="1">
      <alignment horizontal="center" vertical="center" wrapText="1"/>
    </xf>
    <xf numFmtId="0" fontId="3" fillId="31" borderId="40" xfId="75" applyFont="1" applyFill="1" applyBorder="1" applyAlignment="1">
      <alignment horizontal="center" vertical="center" wrapText="1"/>
    </xf>
    <xf numFmtId="0" fontId="10" fillId="17" borderId="86" xfId="76" applyNumberFormat="1" applyFont="1" applyFill="1" applyBorder="1" applyAlignment="1">
      <alignment horizontal="center" vertical="center"/>
    </xf>
    <xf numFmtId="0" fontId="53" fillId="0" borderId="0" xfId="0" applyNumberFormat="1" applyFont="1" applyBorder="1" applyAlignment="1">
      <alignment horizontal="center" vertical="center"/>
    </xf>
    <xf numFmtId="0" fontId="12" fillId="0" borderId="0" xfId="0" applyFont="1" applyBorder="1" applyAlignment="1">
      <alignment horizontal="center" vertical="center"/>
    </xf>
    <xf numFmtId="0" fontId="15" fillId="0" borderId="0" xfId="0" applyNumberFormat="1" applyFont="1" applyBorder="1" applyAlignment="1">
      <alignment horizontal="center" vertical="center"/>
    </xf>
    <xf numFmtId="0" fontId="10" fillId="17" borderId="11" xfId="0" applyNumberFormat="1" applyFont="1" applyFill="1" applyBorder="1" applyAlignment="1">
      <alignment horizontal="center" vertical="center"/>
    </xf>
    <xf numFmtId="0" fontId="10" fillId="17" borderId="31" xfId="0" applyNumberFormat="1" applyFont="1" applyFill="1" applyBorder="1" applyAlignment="1">
      <alignment horizontal="center" vertical="center"/>
    </xf>
    <xf numFmtId="0" fontId="10" fillId="17" borderId="91" xfId="0" applyNumberFormat="1" applyFont="1" applyFill="1" applyBorder="1" applyAlignment="1">
      <alignment horizontal="center" vertical="center"/>
    </xf>
    <xf numFmtId="0" fontId="10" fillId="17" borderId="55" xfId="0" applyNumberFormat="1" applyFont="1" applyFill="1" applyBorder="1" applyAlignment="1">
      <alignment horizontal="center" vertical="center"/>
    </xf>
    <xf numFmtId="0" fontId="10" fillId="17" borderId="69" xfId="0" applyNumberFormat="1" applyFont="1" applyFill="1" applyBorder="1" applyAlignment="1">
      <alignment horizontal="center" vertical="center"/>
    </xf>
    <xf numFmtId="0" fontId="10" fillId="17" borderId="32" xfId="0" applyNumberFormat="1" applyFont="1" applyFill="1" applyBorder="1" applyAlignment="1">
      <alignment horizontal="center" vertical="center"/>
    </xf>
    <xf numFmtId="0" fontId="10" fillId="21" borderId="91" xfId="0" applyNumberFormat="1" applyFont="1" applyFill="1" applyBorder="1" applyAlignment="1">
      <alignment horizontal="center" vertical="center" wrapText="1"/>
    </xf>
    <xf numFmtId="0" fontId="10" fillId="21" borderId="48" xfId="0" applyNumberFormat="1" applyFont="1" applyFill="1" applyBorder="1" applyAlignment="1">
      <alignment horizontal="center" vertical="center" wrapText="1"/>
    </xf>
    <xf numFmtId="0" fontId="10" fillId="21" borderId="31" xfId="0" applyNumberFormat="1" applyFont="1" applyFill="1" applyBorder="1" applyAlignment="1">
      <alignment horizontal="center" vertical="center" wrapText="1"/>
    </xf>
    <xf numFmtId="0" fontId="10" fillId="21" borderId="37" xfId="0" applyNumberFormat="1" applyFont="1" applyFill="1" applyBorder="1" applyAlignment="1">
      <alignment horizontal="center" vertical="center" wrapText="1"/>
    </xf>
    <xf numFmtId="0" fontId="12" fillId="21" borderId="27" xfId="0" applyNumberFormat="1" applyFont="1" applyFill="1" applyBorder="1" applyAlignment="1" applyProtection="1">
      <alignment horizontal="center" vertical="center" wrapText="1"/>
    </xf>
    <xf numFmtId="0" fontId="12" fillId="21" borderId="57" xfId="0" applyNumberFormat="1" applyFont="1" applyFill="1" applyBorder="1" applyAlignment="1" applyProtection="1">
      <alignment horizontal="center" vertical="center" wrapText="1"/>
    </xf>
    <xf numFmtId="0" fontId="12" fillId="21" borderId="69" xfId="0" applyNumberFormat="1" applyFont="1" applyFill="1" applyBorder="1" applyAlignment="1" applyProtection="1">
      <alignment horizontal="center" vertical="center" wrapText="1"/>
    </xf>
    <xf numFmtId="0" fontId="12" fillId="21" borderId="32" xfId="0" applyNumberFormat="1" applyFont="1" applyFill="1" applyBorder="1" applyAlignment="1" applyProtection="1">
      <alignment horizontal="center" vertical="center" wrapText="1"/>
    </xf>
    <xf numFmtId="0" fontId="12" fillId="21" borderId="91" xfId="0" applyNumberFormat="1" applyFont="1" applyFill="1" applyBorder="1" applyAlignment="1" applyProtection="1">
      <alignment horizontal="center" vertical="center" wrapText="1"/>
    </xf>
    <xf numFmtId="0" fontId="12" fillId="21" borderId="31" xfId="0" applyNumberFormat="1" applyFont="1" applyFill="1" applyBorder="1" applyAlignment="1" applyProtection="1">
      <alignment horizontal="center" vertical="center" wrapText="1"/>
    </xf>
    <xf numFmtId="0" fontId="10" fillId="22" borderId="110" xfId="0" applyFont="1" applyFill="1" applyBorder="1" applyAlignment="1" applyProtection="1">
      <alignment horizontal="left" vertical="center" wrapText="1"/>
    </xf>
    <xf numFmtId="0" fontId="47" fillId="22" borderId="71" xfId="0" applyFont="1" applyFill="1" applyBorder="1" applyAlignment="1">
      <alignment horizontal="left" vertical="center" wrapText="1"/>
    </xf>
    <xf numFmtId="0" fontId="8" fillId="0" borderId="17" xfId="0" applyFont="1" applyBorder="1" applyAlignment="1" applyProtection="1">
      <alignment horizontal="justify" vertical="top" wrapText="1"/>
      <protection locked="0"/>
    </xf>
    <xf numFmtId="0" fontId="8" fillId="0" borderId="50" xfId="0" applyFont="1" applyBorder="1" applyAlignment="1" applyProtection="1">
      <alignment horizontal="justify" vertical="top" wrapText="1"/>
      <protection locked="0"/>
    </xf>
    <xf numFmtId="0" fontId="8" fillId="0" borderId="60" xfId="0" applyFont="1" applyBorder="1" applyAlignment="1" applyProtection="1">
      <alignment horizontal="justify" vertical="top" wrapText="1"/>
      <protection locked="0"/>
    </xf>
    <xf numFmtId="2" fontId="10" fillId="0" borderId="37" xfId="0" applyNumberFormat="1" applyFont="1" applyFill="1" applyBorder="1" applyAlignment="1" applyProtection="1">
      <alignment horizontal="left" vertical="top" wrapText="1"/>
      <protection locked="0"/>
    </xf>
    <xf numFmtId="0" fontId="10" fillId="0" borderId="56" xfId="0" applyFont="1" applyFill="1" applyBorder="1" applyAlignment="1" applyProtection="1">
      <alignment horizontal="left" vertical="top" wrapText="1"/>
      <protection locked="0"/>
    </xf>
    <xf numFmtId="0" fontId="10" fillId="0" borderId="57" xfId="0" applyFont="1" applyFill="1" applyBorder="1" applyAlignment="1" applyProtection="1">
      <alignment horizontal="left" vertical="top" wrapText="1"/>
      <protection locked="0"/>
    </xf>
    <xf numFmtId="2" fontId="8" fillId="0" borderId="38" xfId="0" applyNumberFormat="1" applyFont="1" applyBorder="1" applyAlignment="1" applyProtection="1">
      <alignment horizontal="justify" vertical="top" wrapText="1"/>
      <protection locked="0"/>
    </xf>
    <xf numFmtId="2" fontId="8" fillId="0" borderId="14" xfId="0" applyNumberFormat="1" applyFont="1" applyBorder="1" applyAlignment="1" applyProtection="1">
      <alignment horizontal="justify" vertical="top" wrapText="1"/>
      <protection locked="0"/>
    </xf>
    <xf numFmtId="2" fontId="8" fillId="0" borderId="30" xfId="0" applyNumberFormat="1" applyFont="1" applyBorder="1" applyAlignment="1" applyProtection="1">
      <alignment horizontal="justify" vertical="top" wrapText="1"/>
      <protection locked="0"/>
    </xf>
    <xf numFmtId="2" fontId="10" fillId="0" borderId="11" xfId="0" applyNumberFormat="1"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0" fontId="10" fillId="0" borderId="37" xfId="0" applyFont="1" applyFill="1" applyBorder="1" applyAlignment="1" applyProtection="1">
      <alignment horizontal="left" vertical="top" wrapText="1"/>
      <protection locked="0"/>
    </xf>
    <xf numFmtId="0" fontId="10" fillId="0" borderId="32" xfId="0" applyFont="1" applyFill="1" applyBorder="1" applyAlignment="1" applyProtection="1">
      <alignment horizontal="left" vertical="top" wrapText="1"/>
      <protection locked="0"/>
    </xf>
    <xf numFmtId="0" fontId="8" fillId="0" borderId="10" xfId="0" applyFont="1" applyBorder="1" applyAlignment="1" applyProtection="1">
      <alignment horizontal="justify" vertical="top" wrapText="1"/>
      <protection locked="0"/>
    </xf>
    <xf numFmtId="0" fontId="8" fillId="0" borderId="38" xfId="0" applyFont="1" applyBorder="1" applyAlignment="1" applyProtection="1">
      <alignment horizontal="justify" vertical="top" wrapText="1"/>
      <protection locked="0"/>
    </xf>
    <xf numFmtId="0" fontId="8" fillId="0" borderId="65" xfId="0" applyFont="1" applyBorder="1" applyAlignment="1" applyProtection="1">
      <alignment horizontal="justify" vertical="top" wrapText="1"/>
      <protection locked="0"/>
    </xf>
    <xf numFmtId="0" fontId="10" fillId="0" borderId="92" xfId="0" applyFont="1" applyFill="1" applyBorder="1" applyAlignment="1" applyProtection="1">
      <alignment horizontal="center" vertical="center" wrapText="1"/>
    </xf>
    <xf numFmtId="0" fontId="10" fillId="0" borderId="5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22" borderId="41" xfId="0" applyFont="1" applyFill="1" applyBorder="1" applyAlignment="1" applyProtection="1">
      <alignment horizontal="center" vertical="center" wrapText="1"/>
    </xf>
    <xf numFmtId="0" fontId="10" fillId="22" borderId="40" xfId="0" applyFont="1" applyFill="1" applyBorder="1" applyAlignment="1" applyProtection="1">
      <alignment horizontal="center" vertical="center" wrapText="1"/>
    </xf>
    <xf numFmtId="0" fontId="8" fillId="0" borderId="50" xfId="0" applyFont="1" applyFill="1" applyBorder="1" applyAlignment="1" applyProtection="1">
      <alignment horizontal="justify" vertical="top" wrapText="1"/>
      <protection locked="0"/>
    </xf>
    <xf numFmtId="0" fontId="8" fillId="0" borderId="63" xfId="0" applyFont="1" applyFill="1" applyBorder="1" applyAlignment="1" applyProtection="1">
      <alignment horizontal="justify" vertical="top" wrapText="1"/>
      <protection locked="0"/>
    </xf>
    <xf numFmtId="0" fontId="8" fillId="0" borderId="51" xfId="0" applyFont="1" applyFill="1" applyBorder="1" applyAlignment="1" applyProtection="1">
      <alignment horizontal="justify" vertical="top" wrapText="1"/>
      <protection locked="0"/>
    </xf>
    <xf numFmtId="2" fontId="10" fillId="0" borderId="37" xfId="0" applyNumberFormat="1" applyFont="1" applyFill="1" applyBorder="1" applyAlignment="1" applyProtection="1">
      <alignment horizontal="left" vertical="top"/>
      <protection locked="0"/>
    </xf>
    <xf numFmtId="2" fontId="10" fillId="0" borderId="56" xfId="0" applyNumberFormat="1" applyFont="1" applyFill="1" applyBorder="1" applyAlignment="1" applyProtection="1">
      <alignment horizontal="left" vertical="top"/>
      <protection locked="0"/>
    </xf>
    <xf numFmtId="2" fontId="10" fillId="0" borderId="57" xfId="0" applyNumberFormat="1" applyFont="1" applyFill="1" applyBorder="1" applyAlignment="1" applyProtection="1">
      <alignment horizontal="left" vertical="top"/>
      <protection locked="0"/>
    </xf>
    <xf numFmtId="3" fontId="10" fillId="22" borderId="41" xfId="0" applyNumberFormat="1" applyFont="1" applyFill="1" applyBorder="1" applyAlignment="1" applyProtection="1">
      <alignment horizontal="center" vertical="center" wrapText="1"/>
    </xf>
    <xf numFmtId="3" fontId="10" fillId="22" borderId="40" xfId="0" applyNumberFormat="1" applyFont="1" applyFill="1" applyBorder="1" applyAlignment="1" applyProtection="1">
      <alignment horizontal="center" vertical="center" wrapText="1"/>
    </xf>
    <xf numFmtId="0" fontId="10" fillId="22" borderId="37" xfId="0" applyFont="1" applyFill="1" applyBorder="1" applyAlignment="1" applyProtection="1">
      <alignment horizontal="center" vertical="center" wrapText="1"/>
    </xf>
    <xf numFmtId="0" fontId="10" fillId="22" borderId="56" xfId="0" applyFont="1" applyFill="1" applyBorder="1" applyAlignment="1" applyProtection="1">
      <alignment horizontal="center" vertical="center" wrapText="1"/>
    </xf>
    <xf numFmtId="0" fontId="10" fillId="22" borderId="57" xfId="0" applyFont="1" applyFill="1" applyBorder="1" applyAlignment="1" applyProtection="1">
      <alignment horizontal="center" vertical="center" wrapText="1"/>
    </xf>
    <xf numFmtId="0" fontId="8" fillId="0" borderId="63" xfId="0" applyFont="1" applyBorder="1" applyAlignment="1" applyProtection="1">
      <alignment horizontal="justify" vertical="top" wrapText="1"/>
      <protection locked="0"/>
    </xf>
    <xf numFmtId="0" fontId="8" fillId="0" borderId="51" xfId="0" applyFont="1" applyBorder="1" applyAlignment="1" applyProtection="1">
      <alignment horizontal="justify" vertical="top" wrapText="1"/>
      <protection locked="0"/>
    </xf>
    <xf numFmtId="2" fontId="8" fillId="0" borderId="50" xfId="0" applyNumberFormat="1" applyFont="1" applyBorder="1" applyAlignment="1" applyProtection="1">
      <alignment horizontal="justify" vertical="top" wrapText="1"/>
      <protection locked="0"/>
    </xf>
    <xf numFmtId="2" fontId="8" fillId="0" borderId="63" xfId="0" applyNumberFormat="1" applyFont="1" applyBorder="1" applyAlignment="1" applyProtection="1">
      <alignment horizontal="justify" vertical="top" wrapText="1"/>
      <protection locked="0"/>
    </xf>
    <xf numFmtId="2" fontId="8" fillId="0" borderId="51" xfId="0" applyNumberFormat="1" applyFont="1" applyBorder="1" applyAlignment="1" applyProtection="1">
      <alignment horizontal="justify" vertical="top" wrapText="1"/>
      <protection locked="0"/>
    </xf>
    <xf numFmtId="0" fontId="10" fillId="22" borderId="11" xfId="0" applyFont="1" applyFill="1" applyBorder="1" applyAlignment="1" applyProtection="1">
      <alignment horizontal="center" vertical="center" wrapText="1"/>
    </xf>
    <xf numFmtId="0" fontId="10" fillId="22" borderId="42" xfId="0" applyFont="1" applyFill="1" applyBorder="1" applyAlignment="1" applyProtection="1">
      <alignment horizontal="left" vertical="center" wrapText="1"/>
    </xf>
    <xf numFmtId="0" fontId="10" fillId="22" borderId="39" xfId="0" applyFont="1" applyFill="1" applyBorder="1" applyAlignment="1" applyProtection="1">
      <alignment horizontal="left" vertical="center" wrapText="1"/>
    </xf>
    <xf numFmtId="2" fontId="10" fillId="0" borderId="56" xfId="0" applyNumberFormat="1" applyFont="1" applyFill="1" applyBorder="1" applyAlignment="1" applyProtection="1">
      <alignment horizontal="left" vertical="top" wrapText="1"/>
      <protection locked="0"/>
    </xf>
    <xf numFmtId="2" fontId="10" fillId="0" borderId="57" xfId="0" applyNumberFormat="1" applyFont="1" applyFill="1" applyBorder="1" applyAlignment="1" applyProtection="1">
      <alignment horizontal="left" vertical="top" wrapText="1"/>
      <protection locked="0"/>
    </xf>
    <xf numFmtId="0" fontId="8" fillId="0" borderId="14" xfId="0" applyFont="1" applyBorder="1" applyAlignment="1" applyProtection="1">
      <alignment horizontal="justify" vertical="top" wrapText="1"/>
      <protection locked="0"/>
    </xf>
    <xf numFmtId="0" fontId="8" fillId="0" borderId="30" xfId="0" applyFont="1" applyBorder="1" applyAlignment="1" applyProtection="1">
      <alignment horizontal="justify" vertical="top" wrapText="1"/>
      <protection locked="0"/>
    </xf>
    <xf numFmtId="0" fontId="47" fillId="0" borderId="56" xfId="0" applyFont="1" applyBorder="1"/>
    <xf numFmtId="0" fontId="47" fillId="0" borderId="57" xfId="0" applyFont="1" applyBorder="1"/>
    <xf numFmtId="0" fontId="8" fillId="0" borderId="38" xfId="0" applyFont="1" applyFill="1" applyBorder="1" applyAlignment="1" applyProtection="1">
      <alignment horizontal="justify" vertical="top" wrapText="1"/>
      <protection locked="0"/>
    </xf>
    <xf numFmtId="0" fontId="8" fillId="0" borderId="14" xfId="0" applyFont="1" applyFill="1" applyBorder="1" applyAlignment="1" applyProtection="1">
      <alignment horizontal="justify" vertical="top" wrapText="1"/>
      <protection locked="0"/>
    </xf>
    <xf numFmtId="0" fontId="8" fillId="0" borderId="30" xfId="0" applyFont="1" applyFill="1" applyBorder="1" applyAlignment="1" applyProtection="1">
      <alignment horizontal="justify" vertical="top" wrapText="1"/>
      <protection locked="0"/>
    </xf>
    <xf numFmtId="3" fontId="10" fillId="22" borderId="11" xfId="0" applyNumberFormat="1" applyFont="1" applyFill="1" applyBorder="1" applyAlignment="1" applyProtection="1">
      <alignment horizontal="center" vertical="center" wrapText="1"/>
    </xf>
    <xf numFmtId="2" fontId="8" fillId="0" borderId="17" xfId="0" applyNumberFormat="1" applyFont="1" applyBorder="1" applyAlignment="1" applyProtection="1">
      <alignment horizontal="justify" vertical="top" wrapText="1"/>
      <protection locked="0"/>
    </xf>
    <xf numFmtId="0" fontId="47" fillId="0" borderId="17" xfId="0" applyFont="1" applyBorder="1" applyAlignment="1">
      <alignment horizontal="justify" vertical="top" wrapText="1"/>
    </xf>
    <xf numFmtId="0" fontId="47" fillId="0" borderId="50" xfId="0" applyFont="1" applyBorder="1" applyAlignment="1">
      <alignment horizontal="justify" vertical="top" wrapText="1"/>
    </xf>
    <xf numFmtId="0" fontId="47" fillId="0" borderId="60" xfId="0" applyFont="1" applyBorder="1" applyAlignment="1">
      <alignment horizontal="justify" vertical="top" wrapText="1"/>
    </xf>
    <xf numFmtId="0" fontId="66" fillId="0" borderId="0" xfId="0" applyFont="1" applyAlignment="1">
      <alignment horizontal="center" vertical="center"/>
    </xf>
    <xf numFmtId="0" fontId="68" fillId="0" borderId="0" xfId="0" applyFont="1" applyAlignment="1">
      <alignment horizontal="center" vertical="center"/>
    </xf>
    <xf numFmtId="0" fontId="10" fillId="17" borderId="93" xfId="0" applyFont="1" applyFill="1" applyBorder="1" applyAlignment="1" applyProtection="1">
      <alignment horizontal="center" vertical="center" wrapText="1"/>
    </xf>
    <xf numFmtId="0" fontId="10" fillId="17" borderId="94" xfId="0" applyFont="1" applyFill="1" applyBorder="1" applyAlignment="1" applyProtection="1">
      <alignment horizontal="center" vertical="center" wrapText="1"/>
    </xf>
    <xf numFmtId="0" fontId="10" fillId="17" borderId="74" xfId="0" applyFont="1" applyFill="1" applyBorder="1" applyAlignment="1" applyProtection="1">
      <alignment horizontal="center" vertical="center" wrapText="1"/>
    </xf>
    <xf numFmtId="0" fontId="9" fillId="0" borderId="0" xfId="0" applyFont="1" applyAlignment="1">
      <alignment horizontal="center"/>
    </xf>
    <xf numFmtId="0" fontId="12" fillId="0" borderId="0" xfId="0" applyFont="1" applyAlignment="1">
      <alignment horizontal="center"/>
    </xf>
    <xf numFmtId="0" fontId="11" fillId="0" borderId="0" xfId="0" applyFont="1" applyFill="1" applyBorder="1" applyAlignment="1">
      <alignment horizontal="left" vertical="center" wrapText="1"/>
    </xf>
    <xf numFmtId="0" fontId="10" fillId="0" borderId="0" xfId="0" applyFont="1" applyAlignment="1">
      <alignment horizontal="center"/>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9" fillId="0" borderId="0" xfId="0" applyFont="1" applyAlignment="1">
      <alignment horizontal="center" vertical="center"/>
    </xf>
    <xf numFmtId="0" fontId="15" fillId="0" borderId="0" xfId="0" applyFont="1" applyAlignment="1">
      <alignment horizontal="center" vertical="center"/>
    </xf>
    <xf numFmtId="0" fontId="12" fillId="17" borderId="11" xfId="0" applyFont="1" applyFill="1" applyBorder="1" applyAlignment="1">
      <alignment horizontal="center" vertical="center" wrapText="1"/>
    </xf>
    <xf numFmtId="0" fontId="11" fillId="0" borderId="11" xfId="0" applyFont="1" applyBorder="1" applyAlignment="1">
      <alignment horizontal="center" vertical="center" wrapText="1"/>
    </xf>
    <xf numFmtId="0" fontId="0" fillId="0" borderId="11" xfId="0" applyBorder="1" applyAlignment="1">
      <alignment horizontal="center" vertical="center" wrapText="1"/>
    </xf>
    <xf numFmtId="0" fontId="8" fillId="0" borderId="23" xfId="0" applyFont="1" applyFill="1" applyBorder="1" applyAlignment="1" applyProtection="1">
      <alignment horizontal="justify" vertical="top"/>
      <protection locked="0"/>
    </xf>
    <xf numFmtId="0" fontId="8" fillId="0" borderId="16" xfId="0" applyFont="1" applyFill="1" applyBorder="1" applyAlignment="1" applyProtection="1">
      <alignment horizontal="justify" vertical="top"/>
      <protection locked="0"/>
    </xf>
    <xf numFmtId="0" fontId="8" fillId="0" borderId="29" xfId="0" applyFont="1" applyFill="1" applyBorder="1" applyAlignment="1" applyProtection="1">
      <alignment horizontal="justify" vertical="top"/>
      <protection locked="0"/>
    </xf>
    <xf numFmtId="0" fontId="10" fillId="0" borderId="0" xfId="0" applyFont="1" applyAlignment="1" applyProtection="1">
      <alignment horizontal="center" vertical="center"/>
    </xf>
    <xf numFmtId="0" fontId="8" fillId="0" borderId="61" xfId="0" applyFont="1" applyFill="1" applyBorder="1" applyAlignment="1" applyProtection="1">
      <alignment horizontal="justify" vertical="top"/>
      <protection locked="0"/>
    </xf>
    <xf numFmtId="0" fontId="8" fillId="0" borderId="105" xfId="0" applyFont="1" applyFill="1" applyBorder="1" applyAlignment="1" applyProtection="1">
      <alignment horizontal="justify" vertical="top"/>
      <protection locked="0"/>
    </xf>
    <xf numFmtId="0" fontId="8" fillId="0" borderId="106" xfId="0" applyFont="1" applyFill="1" applyBorder="1" applyAlignment="1" applyProtection="1">
      <alignment horizontal="justify" vertical="top"/>
      <protection locked="0"/>
    </xf>
    <xf numFmtId="0" fontId="15" fillId="0" borderId="0" xfId="0" applyFont="1" applyAlignment="1" applyProtection="1">
      <alignment horizontal="center" vertical="center"/>
    </xf>
    <xf numFmtId="0" fontId="10" fillId="0" borderId="93" xfId="0" applyFont="1" applyFill="1" applyBorder="1" applyAlignment="1" applyProtection="1">
      <alignment horizontal="center" vertical="center" wrapText="1"/>
    </xf>
    <xf numFmtId="0" fontId="10" fillId="0" borderId="94" xfId="0" applyFont="1" applyFill="1" applyBorder="1" applyAlignment="1" applyProtection="1">
      <alignment horizontal="center" vertical="center" wrapText="1"/>
    </xf>
    <xf numFmtId="0" fontId="10" fillId="0" borderId="74" xfId="0" applyFont="1" applyFill="1" applyBorder="1" applyAlignment="1" applyProtection="1">
      <alignment horizontal="center" vertical="center" wrapText="1"/>
    </xf>
    <xf numFmtId="0" fontId="10" fillId="17" borderId="92" xfId="0" applyFont="1" applyFill="1" applyBorder="1" applyAlignment="1" applyProtection="1">
      <alignment horizontal="center" vertical="center" wrapText="1"/>
    </xf>
    <xf numFmtId="0" fontId="10" fillId="17" borderId="56" xfId="0" applyFont="1" applyFill="1" applyBorder="1" applyAlignment="1" applyProtection="1">
      <alignment horizontal="center" vertical="center" wrapText="1"/>
    </xf>
    <xf numFmtId="0" fontId="10" fillId="17" borderId="49" xfId="0" applyFont="1" applyFill="1" applyBorder="1" applyAlignment="1" applyProtection="1">
      <alignment horizontal="center" vertical="center" wrapText="1"/>
    </xf>
    <xf numFmtId="0" fontId="10" fillId="22" borderId="42" xfId="0" applyFont="1" applyFill="1" applyBorder="1" applyAlignment="1">
      <alignment horizontal="left" vertical="center" wrapText="1"/>
    </xf>
    <xf numFmtId="0" fontId="10" fillId="22" borderId="39" xfId="0" applyFont="1" applyFill="1" applyBorder="1" applyAlignment="1">
      <alignment horizontal="left" vertical="center" wrapText="1"/>
    </xf>
    <xf numFmtId="0" fontId="8" fillId="22" borderId="41" xfId="0" applyFont="1" applyFill="1" applyBorder="1" applyAlignment="1">
      <alignment horizontal="center" vertical="center" wrapText="1"/>
    </xf>
    <xf numFmtId="0" fontId="8" fillId="22" borderId="40" xfId="0" applyFont="1" applyFill="1" applyBorder="1" applyAlignment="1">
      <alignment horizontal="center" vertical="center" wrapText="1"/>
    </xf>
    <xf numFmtId="0" fontId="8" fillId="0" borderId="37" xfId="0" applyFont="1" applyFill="1" applyBorder="1" applyAlignment="1" applyProtection="1">
      <alignment horizontal="left" vertical="top" wrapText="1"/>
      <protection locked="0"/>
    </xf>
    <xf numFmtId="0" fontId="8" fillId="0" borderId="56" xfId="0" applyFont="1" applyFill="1" applyBorder="1" applyAlignment="1" applyProtection="1">
      <alignment horizontal="left" vertical="top" wrapText="1"/>
      <protection locked="0"/>
    </xf>
    <xf numFmtId="0" fontId="8" fillId="0" borderId="57" xfId="0" applyFont="1" applyFill="1" applyBorder="1" applyAlignment="1" applyProtection="1">
      <alignment horizontal="left" vertical="top" wrapText="1"/>
      <protection locked="0"/>
    </xf>
    <xf numFmtId="0" fontId="8" fillId="0" borderId="37" xfId="0" applyFont="1" applyFill="1" applyBorder="1" applyAlignment="1" applyProtection="1">
      <alignment horizontal="justify" vertical="top" wrapText="1"/>
      <protection locked="0"/>
    </xf>
    <xf numFmtId="0" fontId="8" fillId="0" borderId="56" xfId="0" applyFont="1" applyFill="1" applyBorder="1" applyAlignment="1" applyProtection="1">
      <alignment horizontal="justify" vertical="top" wrapText="1"/>
      <protection locked="0"/>
    </xf>
    <xf numFmtId="0" fontId="8" fillId="0" borderId="57" xfId="0" applyFont="1" applyFill="1" applyBorder="1" applyAlignment="1" applyProtection="1">
      <alignment horizontal="justify" vertical="top" wrapText="1"/>
      <protection locked="0"/>
    </xf>
    <xf numFmtId="0" fontId="8" fillId="0" borderId="11" xfId="0" applyFont="1" applyBorder="1" applyAlignment="1" applyProtection="1">
      <alignment horizontal="justify" vertical="top" wrapText="1"/>
      <protection locked="0"/>
    </xf>
    <xf numFmtId="0" fontId="0" fillId="0" borderId="11" xfId="0" applyBorder="1" applyAlignment="1">
      <alignment horizontal="justify" vertical="top" wrapText="1"/>
    </xf>
    <xf numFmtId="0" fontId="8" fillId="21" borderId="93" xfId="0" applyFont="1" applyFill="1" applyBorder="1" applyAlignment="1" applyProtection="1">
      <alignment horizontal="center" vertical="center" wrapText="1"/>
    </xf>
    <xf numFmtId="0" fontId="8" fillId="21" borderId="94" xfId="0" applyFont="1" applyFill="1" applyBorder="1" applyAlignment="1" applyProtection="1">
      <alignment horizontal="center" vertical="center" wrapText="1"/>
    </xf>
    <xf numFmtId="0" fontId="8" fillId="21" borderId="74" xfId="0" applyFont="1" applyFill="1" applyBorder="1" applyAlignment="1" applyProtection="1">
      <alignment horizontal="center" vertical="center" wrapText="1"/>
    </xf>
    <xf numFmtId="4" fontId="8" fillId="0" borderId="11" xfId="0" applyNumberFormat="1" applyFont="1" applyFill="1" applyBorder="1" applyAlignment="1" applyProtection="1">
      <alignment horizontal="center" vertical="top" wrapText="1"/>
    </xf>
    <xf numFmtId="0" fontId="10" fillId="17" borderId="95" xfId="0" applyFont="1" applyFill="1" applyBorder="1" applyAlignment="1" applyProtection="1">
      <alignment horizontal="center" vertical="center" wrapText="1"/>
    </xf>
    <xf numFmtId="0" fontId="10" fillId="17" borderId="24" xfId="0" applyFont="1" applyFill="1" applyBorder="1" applyAlignment="1" applyProtection="1">
      <alignment horizontal="center" vertical="center" wrapText="1"/>
    </xf>
    <xf numFmtId="0" fontId="10" fillId="17" borderId="86" xfId="0" applyFont="1" applyFill="1" applyBorder="1" applyAlignment="1" applyProtection="1">
      <alignment horizontal="center" vertical="center" wrapText="1"/>
    </xf>
    <xf numFmtId="0" fontId="8" fillId="21" borderId="92" xfId="0" applyFont="1" applyFill="1" applyBorder="1" applyAlignment="1" applyProtection="1">
      <alignment horizontal="center" vertical="center" wrapText="1"/>
    </xf>
    <xf numFmtId="0" fontId="8" fillId="21" borderId="56" xfId="0" applyFont="1" applyFill="1" applyBorder="1" applyAlignment="1" applyProtection="1">
      <alignment horizontal="center" vertical="center" wrapText="1"/>
    </xf>
    <xf numFmtId="0" fontId="8" fillId="21" borderId="49" xfId="0" applyFont="1" applyFill="1" applyBorder="1" applyAlignment="1" applyProtection="1">
      <alignment horizontal="center" vertical="center" wrapText="1"/>
    </xf>
    <xf numFmtId="0" fontId="8" fillId="0" borderId="0" xfId="0" applyFont="1" applyFill="1" applyBorder="1" applyAlignment="1" applyProtection="1">
      <alignment horizontal="justify" vertical="center"/>
      <protection locked="0"/>
    </xf>
    <xf numFmtId="0" fontId="10" fillId="22" borderId="48" xfId="0" applyFont="1" applyFill="1" applyBorder="1" applyAlignment="1" applyProtection="1">
      <alignment horizontal="center" vertical="center" wrapText="1"/>
    </xf>
    <xf numFmtId="0" fontId="10" fillId="22" borderId="24" xfId="0" applyFont="1" applyFill="1" applyBorder="1" applyAlignment="1" applyProtection="1">
      <alignment horizontal="center" vertical="center" wrapText="1"/>
    </xf>
    <xf numFmtId="0" fontId="10" fillId="22" borderId="27" xfId="0" applyFont="1" applyFill="1" applyBorder="1" applyAlignment="1" applyProtection="1">
      <alignment horizontal="center" vertical="center" wrapText="1"/>
    </xf>
    <xf numFmtId="0" fontId="10" fillId="22" borderId="78" xfId="0" applyFont="1" applyFill="1" applyBorder="1" applyAlignment="1" applyProtection="1">
      <alignment horizontal="center" vertical="center" wrapText="1"/>
    </xf>
    <xf numFmtId="0" fontId="10" fillId="22" borderId="83" xfId="0" applyFont="1" applyFill="1" applyBorder="1" applyAlignment="1" applyProtection="1">
      <alignment horizontal="center" vertical="center" wrapText="1"/>
    </xf>
    <xf numFmtId="0" fontId="10" fillId="17" borderId="96" xfId="0" applyFont="1" applyFill="1" applyBorder="1" applyAlignment="1" applyProtection="1">
      <alignment horizontal="center" vertical="center" wrapText="1"/>
    </xf>
    <xf numFmtId="0" fontId="10" fillId="17" borderId="97" xfId="0" applyFont="1" applyFill="1" applyBorder="1" applyAlignment="1" applyProtection="1">
      <alignment horizontal="center" vertical="center" wrapText="1"/>
    </xf>
    <xf numFmtId="0" fontId="10" fillId="17" borderId="98" xfId="0" applyFont="1" applyFill="1" applyBorder="1" applyAlignment="1" applyProtection="1">
      <alignment horizontal="center" vertical="center" wrapText="1"/>
    </xf>
    <xf numFmtId="0" fontId="12" fillId="21" borderId="55" xfId="0" applyFont="1" applyFill="1" applyBorder="1" applyAlignment="1" applyProtection="1">
      <alignment horizontal="center" vertical="center" wrapText="1"/>
    </xf>
    <xf numFmtId="0" fontId="12" fillId="21" borderId="11" xfId="0" applyFont="1" applyFill="1" applyBorder="1" applyAlignment="1" applyProtection="1">
      <alignment horizontal="center" vertical="center" wrapText="1"/>
    </xf>
    <xf numFmtId="3" fontId="12" fillId="17" borderId="31" xfId="0" applyNumberFormat="1" applyFont="1" applyFill="1" applyBorder="1" applyAlignment="1">
      <alignment horizontal="center"/>
    </xf>
    <xf numFmtId="3" fontId="12" fillId="17" borderId="11" xfId="0" applyNumberFormat="1" applyFont="1" applyFill="1" applyBorder="1" applyAlignment="1">
      <alignment horizontal="center"/>
    </xf>
    <xf numFmtId="3" fontId="12" fillId="21" borderId="72" xfId="0" applyNumberFormat="1" applyFont="1" applyFill="1" applyBorder="1" applyAlignment="1">
      <alignment horizontal="center"/>
    </xf>
    <xf numFmtId="3" fontId="12" fillId="21" borderId="33" xfId="0" applyNumberFormat="1" applyFont="1" applyFill="1" applyBorder="1" applyAlignment="1">
      <alignment horizontal="center"/>
    </xf>
    <xf numFmtId="3" fontId="12" fillId="17" borderId="92" xfId="0" applyNumberFormat="1" applyFont="1" applyFill="1" applyBorder="1" applyAlignment="1">
      <alignment horizontal="center" vertical="center" wrapText="1"/>
    </xf>
    <xf numFmtId="0" fontId="0" fillId="0" borderId="56" xfId="0" applyBorder="1" applyAlignment="1">
      <alignment horizontal="center" vertical="center" wrapText="1"/>
    </xf>
    <xf numFmtId="0" fontId="0" fillId="0" borderId="49" xfId="0" applyBorder="1" applyAlignment="1">
      <alignment horizontal="center" vertical="center" wrapText="1"/>
    </xf>
    <xf numFmtId="0" fontId="9" fillId="0" borderId="0" xfId="0" applyFont="1" applyBorder="1" applyAlignment="1">
      <alignment horizontal="center" vertical="center"/>
    </xf>
    <xf numFmtId="0" fontId="15" fillId="0" borderId="0" xfId="0" applyFont="1" applyBorder="1" applyAlignment="1">
      <alignment horizontal="center" vertical="center"/>
    </xf>
    <xf numFmtId="0" fontId="12" fillId="21" borderId="76" xfId="0" applyFont="1" applyFill="1" applyBorder="1" applyAlignment="1" applyProtection="1">
      <alignment horizontal="center" vertical="center" wrapText="1"/>
    </xf>
    <xf numFmtId="0" fontId="12" fillId="21" borderId="40" xfId="0" applyFont="1" applyFill="1" applyBorder="1" applyAlignment="1" applyProtection="1">
      <alignment horizontal="center" vertical="center" wrapText="1"/>
    </xf>
    <xf numFmtId="0" fontId="12" fillId="21" borderId="78" xfId="0" applyFont="1" applyFill="1" applyBorder="1" applyAlignment="1">
      <alignment horizontal="center" vertical="center" wrapText="1"/>
    </xf>
    <xf numFmtId="0" fontId="12" fillId="21" borderId="76" xfId="0" applyFont="1" applyFill="1" applyBorder="1" applyAlignment="1">
      <alignment horizontal="center" vertical="center" wrapText="1"/>
    </xf>
    <xf numFmtId="0" fontId="12" fillId="21" borderId="39" xfId="0" applyFont="1" applyFill="1" applyBorder="1" applyAlignment="1">
      <alignment horizontal="center" vertical="center" wrapText="1"/>
    </xf>
    <xf numFmtId="0" fontId="12" fillId="21" borderId="40" xfId="0" applyFont="1" applyFill="1" applyBorder="1" applyAlignment="1">
      <alignment horizontal="center" vertical="center" wrapText="1"/>
    </xf>
    <xf numFmtId="3" fontId="12" fillId="21" borderId="55" xfId="0" applyNumberFormat="1" applyFont="1" applyFill="1" applyBorder="1" applyAlignment="1" applyProtection="1">
      <alignment horizontal="center" vertical="center" wrapText="1"/>
    </xf>
    <xf numFmtId="3" fontId="12" fillId="21" borderId="11" xfId="0" applyNumberFormat="1" applyFont="1" applyFill="1" applyBorder="1" applyAlignment="1" applyProtection="1">
      <alignment horizontal="center" vertical="center" wrapText="1"/>
    </xf>
    <xf numFmtId="0" fontId="12" fillId="21" borderId="48" xfId="0" applyFont="1" applyFill="1" applyBorder="1" applyAlignment="1">
      <alignment horizontal="center" vertical="center"/>
    </xf>
    <xf numFmtId="0" fontId="12" fillId="21" borderId="24" xfId="0" applyFont="1" applyFill="1" applyBorder="1" applyAlignment="1">
      <alignment horizontal="center" vertical="center"/>
    </xf>
    <xf numFmtId="0" fontId="12" fillId="21" borderId="27" xfId="0" applyFont="1" applyFill="1" applyBorder="1" applyAlignment="1">
      <alignment horizontal="center" vertical="center"/>
    </xf>
    <xf numFmtId="9" fontId="51" fillId="21" borderId="37" xfId="66" applyFont="1" applyFill="1" applyBorder="1" applyAlignment="1">
      <alignment horizontal="center" vertical="center" wrapText="1"/>
    </xf>
    <xf numFmtId="9" fontId="51" fillId="21" borderId="49" xfId="66" applyFont="1" applyFill="1" applyBorder="1" applyAlignment="1">
      <alignment horizontal="center" vertical="center" wrapText="1"/>
    </xf>
    <xf numFmtId="0" fontId="9" fillId="0" borderId="0" xfId="0" applyFont="1" applyBorder="1" applyAlignment="1">
      <alignment horizontal="center"/>
    </xf>
    <xf numFmtId="0" fontId="10" fillId="0" borderId="0" xfId="0" applyFont="1" applyAlignment="1">
      <alignment horizontal="center" vertical="center" wrapText="1"/>
    </xf>
    <xf numFmtId="0" fontId="0" fillId="0" borderId="0" xfId="0" applyAlignment="1">
      <alignment horizontal="center" vertical="center" wrapText="1"/>
    </xf>
    <xf numFmtId="0" fontId="12" fillId="0" borderId="0" xfId="0" applyFont="1" applyAlignment="1">
      <alignment horizontal="center" vertical="center" wrapText="1"/>
    </xf>
    <xf numFmtId="0" fontId="56" fillId="0" borderId="0" xfId="0" applyFont="1" applyBorder="1" applyAlignment="1">
      <alignment horizontal="center"/>
    </xf>
    <xf numFmtId="0" fontId="56" fillId="21" borderId="11" xfId="0" applyFont="1" applyFill="1" applyBorder="1" applyAlignment="1">
      <alignment horizontal="center" vertical="center" wrapText="1"/>
    </xf>
    <xf numFmtId="0" fontId="56" fillId="21" borderId="37" xfId="0" applyFont="1" applyFill="1" applyBorder="1" applyAlignment="1">
      <alignment horizontal="center"/>
    </xf>
    <xf numFmtId="0" fontId="56" fillId="21" borderId="56" xfId="0" applyFont="1" applyFill="1" applyBorder="1" applyAlignment="1">
      <alignment horizontal="center"/>
    </xf>
    <xf numFmtId="0" fontId="56" fillId="21" borderId="49" xfId="0" applyFont="1" applyFill="1" applyBorder="1" applyAlignment="1">
      <alignment horizontal="center"/>
    </xf>
    <xf numFmtId="4" fontId="56" fillId="21" borderId="37" xfId="0" applyNumberFormat="1" applyFont="1" applyFill="1" applyBorder="1" applyAlignment="1">
      <alignment horizontal="center"/>
    </xf>
    <xf numFmtId="4" fontId="56" fillId="21" borderId="56" xfId="0" applyNumberFormat="1" applyFont="1" applyFill="1" applyBorder="1" applyAlignment="1">
      <alignment horizontal="center"/>
    </xf>
    <xf numFmtId="4" fontId="56" fillId="21" borderId="49" xfId="0" applyNumberFormat="1" applyFont="1" applyFill="1" applyBorder="1" applyAlignment="1">
      <alignment horizontal="center"/>
    </xf>
    <xf numFmtId="0" fontId="56" fillId="21" borderId="11" xfId="0" applyFont="1" applyFill="1" applyBorder="1" applyAlignment="1">
      <alignment horizontal="center" wrapText="1"/>
    </xf>
    <xf numFmtId="0" fontId="56" fillId="21" borderId="41" xfId="0" applyFont="1" applyFill="1" applyBorder="1" applyAlignment="1" applyProtection="1">
      <alignment horizontal="center" vertical="center" wrapText="1"/>
    </xf>
    <xf numFmtId="0" fontId="56" fillId="21" borderId="13" xfId="0" applyFont="1" applyFill="1" applyBorder="1" applyAlignment="1" applyProtection="1">
      <alignment horizontal="center" vertical="center" wrapText="1"/>
    </xf>
    <xf numFmtId="0" fontId="56" fillId="0" borderId="0" xfId="0" applyFont="1" applyAlignment="1">
      <alignment horizontal="center"/>
    </xf>
    <xf numFmtId="0" fontId="56" fillId="21" borderId="11" xfId="0" applyFont="1" applyFill="1" applyBorder="1" applyAlignment="1" applyProtection="1">
      <alignment horizontal="center" vertical="center" wrapText="1"/>
    </xf>
    <xf numFmtId="0" fontId="12" fillId="0" borderId="0" xfId="0" applyFont="1" applyAlignment="1">
      <alignment horizontal="left"/>
    </xf>
    <xf numFmtId="4" fontId="12" fillId="17" borderId="76" xfId="0" applyNumberFormat="1" applyFont="1" applyFill="1" applyBorder="1" applyAlignment="1">
      <alignment horizontal="center" vertical="center" wrapText="1"/>
    </xf>
    <xf numFmtId="4" fontId="12" fillId="17" borderId="40" xfId="0" applyNumberFormat="1" applyFont="1" applyFill="1" applyBorder="1" applyAlignment="1">
      <alignment horizontal="center" vertical="center" wrapText="1"/>
    </xf>
    <xf numFmtId="4" fontId="12" fillId="17" borderId="55" xfId="0" applyNumberFormat="1" applyFont="1" applyFill="1" applyBorder="1" applyAlignment="1">
      <alignment horizontal="center" vertical="center"/>
    </xf>
    <xf numFmtId="0" fontId="10" fillId="21" borderId="55" xfId="0" applyFont="1" applyFill="1" applyBorder="1" applyAlignment="1" applyProtection="1">
      <alignment horizontal="center" vertical="center" wrapText="1"/>
    </xf>
    <xf numFmtId="0" fontId="10" fillId="21" borderId="11" xfId="0" applyFont="1" applyFill="1" applyBorder="1" applyAlignment="1" applyProtection="1">
      <alignment horizontal="center" vertical="center" wrapText="1"/>
    </xf>
    <xf numFmtId="0" fontId="10" fillId="21" borderId="76" xfId="0" applyFont="1" applyFill="1" applyBorder="1" applyAlignment="1">
      <alignment horizontal="center" vertical="center"/>
    </xf>
    <xf numFmtId="0" fontId="10" fillId="21" borderId="40" xfId="0" applyFont="1" applyFill="1" applyBorder="1" applyAlignment="1">
      <alignment horizontal="center" vertical="center"/>
    </xf>
    <xf numFmtId="0" fontId="10" fillId="21" borderId="76" xfId="0" applyFont="1" applyFill="1" applyBorder="1" applyAlignment="1" applyProtection="1">
      <alignment horizontal="center" vertical="center" wrapText="1"/>
    </xf>
    <xf numFmtId="0" fontId="10" fillId="21" borderId="40" xfId="0" applyFont="1" applyFill="1" applyBorder="1" applyAlignment="1" applyProtection="1">
      <alignment horizontal="center" vertical="center" wrapText="1"/>
    </xf>
    <xf numFmtId="4" fontId="12" fillId="17" borderId="79" xfId="0" applyNumberFormat="1" applyFont="1" applyFill="1" applyBorder="1" applyAlignment="1">
      <alignment horizontal="center" vertical="center" wrapText="1"/>
    </xf>
    <xf numFmtId="4" fontId="12" fillId="17" borderId="70" xfId="0" applyNumberFormat="1" applyFont="1" applyFill="1" applyBorder="1" applyAlignment="1">
      <alignment horizontal="center" vertical="center" wrapText="1"/>
    </xf>
    <xf numFmtId="0" fontId="12" fillId="0" borderId="107" xfId="0" applyFont="1" applyBorder="1" applyAlignment="1">
      <alignment horizontal="center" vertical="center" wrapText="1"/>
    </xf>
    <xf numFmtId="0" fontId="0" fillId="0" borderId="107" xfId="0" applyBorder="1" applyAlignment="1">
      <alignment horizontal="center" vertical="center" wrapText="1"/>
    </xf>
    <xf numFmtId="3" fontId="10" fillId="21" borderId="55" xfId="0" applyNumberFormat="1" applyFont="1" applyFill="1" applyBorder="1" applyAlignment="1" applyProtection="1">
      <alignment horizontal="center" vertical="center" wrapText="1"/>
    </xf>
    <xf numFmtId="3" fontId="10" fillId="21" borderId="11" xfId="0" applyNumberFormat="1" applyFont="1" applyFill="1" applyBorder="1" applyAlignment="1" applyProtection="1">
      <alignment horizontal="center" vertical="center" wrapText="1"/>
    </xf>
    <xf numFmtId="3" fontId="12" fillId="21" borderId="93" xfId="0" applyNumberFormat="1" applyFont="1" applyFill="1" applyBorder="1" applyAlignment="1">
      <alignment horizontal="center"/>
    </xf>
    <xf numFmtId="3" fontId="12" fillId="21" borderId="94" xfId="0" applyNumberFormat="1" applyFont="1" applyFill="1" applyBorder="1" applyAlignment="1">
      <alignment horizontal="center"/>
    </xf>
    <xf numFmtId="3" fontId="12" fillId="21" borderId="74" xfId="0" applyNumberFormat="1" applyFont="1" applyFill="1" applyBorder="1" applyAlignment="1">
      <alignment horizontal="center"/>
    </xf>
    <xf numFmtId="3" fontId="12" fillId="17" borderId="92" xfId="0" applyNumberFormat="1" applyFont="1" applyFill="1" applyBorder="1" applyAlignment="1">
      <alignment horizontal="center"/>
    </xf>
    <xf numFmtId="3" fontId="12" fillId="17" borderId="56" xfId="0" applyNumberFormat="1" applyFont="1" applyFill="1" applyBorder="1" applyAlignment="1">
      <alignment horizontal="center"/>
    </xf>
    <xf numFmtId="3" fontId="12" fillId="17" borderId="49" xfId="0" applyNumberFormat="1" applyFont="1" applyFill="1" applyBorder="1" applyAlignment="1">
      <alignment horizontal="center"/>
    </xf>
    <xf numFmtId="3" fontId="10" fillId="21" borderId="76" xfId="0" applyNumberFormat="1" applyFont="1" applyFill="1" applyBorder="1" applyAlignment="1" applyProtection="1">
      <alignment horizontal="center" vertical="center" wrapText="1"/>
    </xf>
    <xf numFmtId="3" fontId="10" fillId="21" borderId="40" xfId="0" applyNumberFormat="1" applyFont="1" applyFill="1" applyBorder="1" applyAlignment="1" applyProtection="1">
      <alignment horizontal="center" vertical="center" wrapText="1"/>
    </xf>
    <xf numFmtId="4" fontId="12" fillId="17" borderId="48" xfId="0" applyNumberFormat="1" applyFont="1" applyFill="1" applyBorder="1" applyAlignment="1">
      <alignment horizontal="center" vertical="center"/>
    </xf>
    <xf numFmtId="4" fontId="12" fillId="17" borderId="24" xfId="0" applyNumberFormat="1" applyFont="1" applyFill="1" applyBorder="1" applyAlignment="1">
      <alignment horizontal="center" vertical="center"/>
    </xf>
    <xf numFmtId="4" fontId="12" fillId="17" borderId="86" xfId="0" applyNumberFormat="1" applyFont="1" applyFill="1" applyBorder="1" applyAlignment="1">
      <alignment horizontal="center" vertical="center"/>
    </xf>
    <xf numFmtId="0" fontId="10" fillId="21" borderId="76" xfId="0" applyFont="1" applyFill="1" applyBorder="1" applyAlignment="1">
      <alignment horizontal="center" vertical="center" wrapText="1"/>
    </xf>
    <xf numFmtId="0" fontId="10" fillId="21" borderId="40" xfId="0" applyFont="1" applyFill="1" applyBorder="1" applyAlignment="1">
      <alignment horizontal="center" vertical="center" wrapText="1"/>
    </xf>
    <xf numFmtId="0" fontId="12" fillId="0" borderId="0" xfId="0" applyFont="1" applyAlignment="1">
      <alignment horizontal="center" vertical="center"/>
    </xf>
    <xf numFmtId="0" fontId="51" fillId="32" borderId="0" xfId="0" applyFont="1" applyFill="1" applyAlignment="1">
      <alignment horizontal="center"/>
    </xf>
    <xf numFmtId="0" fontId="5" fillId="0" borderId="0" xfId="0" applyFont="1" applyAlignment="1">
      <alignment horizontal="left" vertical="top" wrapText="1"/>
    </xf>
    <xf numFmtId="0" fontId="1" fillId="31" borderId="41" xfId="75" applyFont="1" applyFill="1" applyBorder="1" applyAlignment="1">
      <alignment horizontal="center" vertical="center" wrapText="1"/>
    </xf>
  </cellXfs>
  <cellStyles count="77">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2" xfId="57"/>
    <cellStyle name="Normal 3" xfId="58"/>
    <cellStyle name="Normal 4" xfId="59"/>
    <cellStyle name="Normal 5" xfId="60"/>
    <cellStyle name="Normal 6" xfId="61"/>
    <cellStyle name="Normal 7" xfId="62"/>
    <cellStyle name="Normal 8" xfId="63"/>
    <cellStyle name="Normal 9" xfId="64"/>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1" xfId="71" builtinId="16" customBuiltin="1"/>
    <cellStyle name="Título 2" xfId="72" builtinId="17" customBuiltin="1"/>
    <cellStyle name="Título 3" xfId="73" builtinId="18" customBuiltin="1"/>
    <cellStyle name="Total" xfId="74" builtinId="25" customBuiltin="1"/>
  </cellStyles>
  <dxfs count="2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fgColor theme="5" tint="0.59996337778862885"/>
        </patternFill>
      </fill>
    </dxf>
    <dxf>
      <fill>
        <patternFill>
          <bgColor theme="5"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CFFCC"/>
      <color rgb="FF66FF99"/>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161925</xdr:colOff>
          <xdr:row>1</xdr:row>
          <xdr:rowOff>0</xdr:rowOff>
        </xdr:from>
        <xdr:to>
          <xdr:col>19</xdr:col>
          <xdr:colOff>219075</xdr:colOff>
          <xdr:row>7</xdr:row>
          <xdr:rowOff>0</xdr:rowOff>
        </xdr:to>
        <xdr:sp macro="" textlink="">
          <xdr:nvSpPr>
            <xdr:cNvPr id="123905" name="Object 1" hidden="1">
              <a:extLst>
                <a:ext uri="{63B3BB69-23CF-44E3-9099-C40C66FF867C}">
                  <a14:compatExt spid="_x0000_s12390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46</xdr:col>
          <xdr:colOff>114300</xdr:colOff>
          <xdr:row>0</xdr:row>
          <xdr:rowOff>123825</xdr:rowOff>
        </xdr:from>
        <xdr:to>
          <xdr:col>46</xdr:col>
          <xdr:colOff>990600</xdr:colOff>
          <xdr:row>4</xdr:row>
          <xdr:rowOff>9525</xdr:rowOff>
        </xdr:to>
        <xdr:sp macro="" textlink="">
          <xdr:nvSpPr>
            <xdr:cNvPr id="124929" name="Object 1" hidden="1">
              <a:extLst>
                <a:ext uri="{63B3BB69-23CF-44E3-9099-C40C66FF867C}">
                  <a14:compatExt spid="_x0000_s12492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I50"/>
  <sheetViews>
    <sheetView zoomScale="80" zoomScaleNormal="80" workbookViewId="0">
      <selection activeCell="K69" sqref="K69"/>
    </sheetView>
  </sheetViews>
  <sheetFormatPr baseColWidth="10" defaultRowHeight="10.5" x14ac:dyDescent="0.15"/>
  <cols>
    <col min="1" max="16384" width="11.42578125" style="367"/>
  </cols>
  <sheetData>
    <row r="16" spans="9:9" x14ac:dyDescent="0.15">
      <c r="I16" s="731"/>
    </row>
    <row r="36" spans="3:9" ht="32.25" customHeight="1" x14ac:dyDescent="0.15">
      <c r="C36" s="1172" t="s">
        <v>551</v>
      </c>
      <c r="D36" s="1172"/>
      <c r="E36" s="1172"/>
      <c r="F36" s="1172"/>
      <c r="G36" s="1172"/>
      <c r="H36" s="1172"/>
      <c r="I36" s="1172"/>
    </row>
    <row r="37" spans="3:9" ht="10.5" customHeight="1" x14ac:dyDescent="0.15">
      <c r="C37" s="1172"/>
      <c r="D37" s="1172"/>
      <c r="E37" s="1172"/>
      <c r="F37" s="1172"/>
      <c r="G37" s="1172"/>
      <c r="H37" s="1172"/>
      <c r="I37" s="1172"/>
    </row>
    <row r="38" spans="3:9" ht="10.5" customHeight="1" x14ac:dyDescent="0.15">
      <c r="C38" s="1172"/>
      <c r="D38" s="1172"/>
      <c r="E38" s="1172"/>
      <c r="F38" s="1172"/>
      <c r="G38" s="1172"/>
      <c r="H38" s="1172"/>
      <c r="I38" s="1172"/>
    </row>
    <row r="39" spans="3:9" ht="10.5" customHeight="1" x14ac:dyDescent="0.15">
      <c r="C39" s="1172"/>
      <c r="D39" s="1172"/>
      <c r="E39" s="1172"/>
      <c r="F39" s="1172"/>
      <c r="G39" s="1172"/>
      <c r="H39" s="1172"/>
      <c r="I39" s="1172"/>
    </row>
    <row r="40" spans="3:9" ht="10.5" customHeight="1" x14ac:dyDescent="0.15">
      <c r="C40" s="1172"/>
      <c r="D40" s="1172"/>
      <c r="E40" s="1172"/>
      <c r="F40" s="1172"/>
      <c r="G40" s="1172"/>
      <c r="H40" s="1172"/>
      <c r="I40" s="1172"/>
    </row>
    <row r="41" spans="3:9" ht="10.5" customHeight="1" x14ac:dyDescent="0.15">
      <c r="C41" s="1172"/>
      <c r="D41" s="1172"/>
      <c r="E41" s="1172"/>
      <c r="F41" s="1172"/>
      <c r="G41" s="1172"/>
      <c r="H41" s="1172"/>
      <c r="I41" s="1172"/>
    </row>
    <row r="42" spans="3:9" ht="10.5" customHeight="1" x14ac:dyDescent="0.15">
      <c r="C42" s="1172"/>
      <c r="D42" s="1172"/>
      <c r="E42" s="1172"/>
      <c r="F42" s="1172"/>
      <c r="G42" s="1172"/>
      <c r="H42" s="1172"/>
      <c r="I42" s="1172"/>
    </row>
    <row r="43" spans="3:9" ht="10.5" customHeight="1" x14ac:dyDescent="0.15">
      <c r="C43" s="1172"/>
      <c r="D43" s="1172"/>
      <c r="E43" s="1172"/>
      <c r="F43" s="1172"/>
      <c r="G43" s="1172"/>
      <c r="H43" s="1172"/>
      <c r="I43" s="1172"/>
    </row>
    <row r="44" spans="3:9" ht="10.5" customHeight="1" x14ac:dyDescent="0.15">
      <c r="C44" s="1172"/>
      <c r="D44" s="1172"/>
      <c r="E44" s="1172"/>
      <c r="F44" s="1172"/>
      <c r="G44" s="1172"/>
      <c r="H44" s="1172"/>
      <c r="I44" s="1172"/>
    </row>
    <row r="45" spans="3:9" ht="10.5" customHeight="1" x14ac:dyDescent="0.15">
      <c r="C45" s="1172"/>
      <c r="D45" s="1172"/>
      <c r="E45" s="1172"/>
      <c r="F45" s="1172"/>
      <c r="G45" s="1172"/>
      <c r="H45" s="1172"/>
      <c r="I45" s="1172"/>
    </row>
    <row r="46" spans="3:9" x14ac:dyDescent="0.15">
      <c r="C46" s="1172"/>
      <c r="D46" s="1172"/>
      <c r="E46" s="1172"/>
      <c r="F46" s="1172"/>
      <c r="G46" s="1172"/>
      <c r="H46" s="1172"/>
      <c r="I46" s="1172"/>
    </row>
    <row r="47" spans="3:9" x14ac:dyDescent="0.15">
      <c r="C47" s="1172"/>
      <c r="D47" s="1172"/>
      <c r="E47" s="1172"/>
      <c r="F47" s="1172"/>
      <c r="G47" s="1172"/>
      <c r="H47" s="1172"/>
      <c r="I47" s="1172"/>
    </row>
    <row r="48" spans="3:9" x14ac:dyDescent="0.15">
      <c r="C48" s="1172"/>
      <c r="D48" s="1172"/>
      <c r="E48" s="1172"/>
      <c r="F48" s="1172"/>
      <c r="G48" s="1172"/>
      <c r="H48" s="1172"/>
      <c r="I48" s="1172"/>
    </row>
    <row r="49" spans="3:9" x14ac:dyDescent="0.15">
      <c r="C49" s="1172"/>
      <c r="D49" s="1172"/>
      <c r="E49" s="1172"/>
      <c r="F49" s="1172"/>
      <c r="G49" s="1172"/>
      <c r="H49" s="1172"/>
      <c r="I49" s="1172"/>
    </row>
    <row r="50" spans="3:9" x14ac:dyDescent="0.15">
      <c r="C50" s="1172"/>
      <c r="D50" s="1172"/>
      <c r="E50" s="1172"/>
      <c r="F50" s="1172"/>
      <c r="G50" s="1172"/>
      <c r="H50" s="1172"/>
      <c r="I50" s="1172"/>
    </row>
  </sheetData>
  <mergeCells count="1">
    <mergeCell ref="C36:I50"/>
  </mergeCells>
  <phoneticPr fontId="0" type="noConversion"/>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5"/>
  <sheetViews>
    <sheetView showGridLines="0" topLeftCell="A4" workbookViewId="0">
      <selection activeCell="A20" sqref="A20"/>
    </sheetView>
  </sheetViews>
  <sheetFormatPr baseColWidth="10" defaultRowHeight="12.75" x14ac:dyDescent="0.25"/>
  <cols>
    <col min="1" max="1" width="28.7109375" style="5" customWidth="1"/>
    <col min="2" max="12" width="10.7109375" style="5" customWidth="1"/>
    <col min="13" max="16" width="10.7109375" style="5" hidden="1" customWidth="1"/>
    <col min="17" max="16384" width="11.42578125" style="5"/>
  </cols>
  <sheetData>
    <row r="1" spans="1:16" s="819" customFormat="1" ht="21" customHeight="1" x14ac:dyDescent="0.3">
      <c r="A1" s="1355" t="s">
        <v>72</v>
      </c>
      <c r="B1" s="1355"/>
      <c r="C1" s="1355"/>
      <c r="D1" s="1355"/>
      <c r="E1" s="1355"/>
      <c r="F1" s="1355"/>
      <c r="G1" s="1355"/>
      <c r="H1" s="1355"/>
      <c r="I1" s="1355"/>
      <c r="J1" s="1355"/>
      <c r="K1" s="1355"/>
      <c r="L1" s="1355"/>
      <c r="M1" s="1355"/>
      <c r="N1" s="1355"/>
      <c r="O1" s="1355"/>
      <c r="P1" s="1355"/>
    </row>
    <row r="2" spans="1:16" ht="13.5" customHeight="1" x14ac:dyDescent="0.25">
      <c r="A2" s="1356" t="s">
        <v>273</v>
      </c>
      <c r="B2" s="1356"/>
      <c r="C2" s="1356"/>
      <c r="D2" s="1356"/>
      <c r="E2" s="1356"/>
      <c r="F2" s="1356"/>
      <c r="G2" s="1356"/>
      <c r="H2" s="1356"/>
      <c r="I2" s="1356"/>
      <c r="J2" s="1356"/>
      <c r="K2" s="1356"/>
      <c r="L2" s="1356"/>
      <c r="M2" s="1356"/>
      <c r="N2" s="1356"/>
      <c r="O2" s="1356"/>
      <c r="P2" s="1356"/>
    </row>
    <row r="3" spans="1:16" ht="15" customHeight="1" x14ac:dyDescent="0.25">
      <c r="A3" s="600" t="s">
        <v>438</v>
      </c>
      <c r="B3" s="601">
        <f>+'INFORMACION GENERAL DEL PROYECT'!$C$9</f>
        <v>0</v>
      </c>
      <c r="C3" s="603"/>
      <c r="D3" s="617"/>
      <c r="E3" s="617"/>
      <c r="F3" s="617"/>
      <c r="G3" s="617"/>
      <c r="H3" s="617"/>
      <c r="I3" s="617"/>
      <c r="J3" s="617"/>
      <c r="K3" s="617"/>
      <c r="L3" s="617"/>
      <c r="M3" s="617"/>
      <c r="N3" s="617"/>
      <c r="O3" s="617"/>
      <c r="P3" s="617"/>
    </row>
    <row r="4" spans="1:16" ht="15" customHeight="1" x14ac:dyDescent="0.25">
      <c r="A4" s="600" t="s">
        <v>436</v>
      </c>
      <c r="B4" s="601">
        <f>+'INFORMACION GENERAL DEL PROYECT'!$C$8</f>
        <v>0</v>
      </c>
      <c r="C4" s="603"/>
      <c r="D4" s="617"/>
      <c r="E4" s="617"/>
      <c r="F4" s="617"/>
      <c r="G4" s="617"/>
      <c r="H4" s="617"/>
      <c r="I4" s="617"/>
      <c r="J4" s="617"/>
      <c r="K4" s="617"/>
      <c r="L4" s="617"/>
      <c r="M4" s="617"/>
      <c r="N4" s="617"/>
      <c r="O4" s="617"/>
      <c r="P4" s="617"/>
    </row>
    <row r="5" spans="1:16" ht="15" customHeight="1" x14ac:dyDescent="0.25">
      <c r="A5" s="600" t="s">
        <v>439</v>
      </c>
      <c r="B5" s="602">
        <f>+'Cronograma de Actividades'!$C$6</f>
        <v>24</v>
      </c>
      <c r="C5" s="601" t="s">
        <v>437</v>
      </c>
      <c r="D5" s="617"/>
      <c r="E5" s="617"/>
      <c r="F5" s="617"/>
      <c r="G5" s="617"/>
      <c r="H5" s="617"/>
      <c r="I5" s="617"/>
      <c r="J5" s="617"/>
      <c r="K5" s="617"/>
      <c r="L5" s="617"/>
      <c r="M5" s="617"/>
      <c r="N5" s="617"/>
      <c r="O5" s="617"/>
      <c r="P5" s="617"/>
    </row>
    <row r="6" spans="1:16" ht="6" customHeight="1" x14ac:dyDescent="0.25"/>
    <row r="7" spans="1:16" ht="18.75" customHeight="1" x14ac:dyDescent="0.25">
      <c r="A7" s="618" t="s">
        <v>274</v>
      </c>
      <c r="B7" s="1357" t="s">
        <v>60</v>
      </c>
      <c r="C7" s="1358"/>
      <c r="D7" s="1358"/>
      <c r="E7" s="1358"/>
      <c r="F7" s="1358"/>
      <c r="G7" s="1358"/>
      <c r="H7" s="1359"/>
      <c r="I7" s="1359"/>
      <c r="J7" s="1359"/>
      <c r="K7" s="1359"/>
      <c r="L7" s="1359"/>
      <c r="M7" s="1359"/>
      <c r="N7" s="1359"/>
      <c r="O7" s="1359"/>
      <c r="P7" s="1359"/>
    </row>
    <row r="8" spans="1:16" x14ac:dyDescent="0.25">
      <c r="A8" s="619" t="s">
        <v>64</v>
      </c>
      <c r="B8" s="820" t="s">
        <v>295</v>
      </c>
      <c r="C8" s="820" t="s">
        <v>296</v>
      </c>
      <c r="D8" s="820" t="s">
        <v>297</v>
      </c>
      <c r="E8" s="820" t="s">
        <v>298</v>
      </c>
      <c r="F8" s="820" t="s">
        <v>299</v>
      </c>
      <c r="G8" s="820" t="s">
        <v>300</v>
      </c>
      <c r="H8" s="820" t="s">
        <v>301</v>
      </c>
      <c r="I8" s="820" t="s">
        <v>302</v>
      </c>
      <c r="J8" s="820" t="s">
        <v>303</v>
      </c>
      <c r="K8" s="820" t="s">
        <v>304</v>
      </c>
      <c r="L8" s="820" t="s">
        <v>305</v>
      </c>
      <c r="M8" s="820" t="s">
        <v>306</v>
      </c>
      <c r="N8" s="820" t="s">
        <v>307</v>
      </c>
      <c r="O8" s="820" t="s">
        <v>308</v>
      </c>
      <c r="P8" s="820" t="s">
        <v>309</v>
      </c>
    </row>
    <row r="9" spans="1:16" ht="39.75" customHeight="1" x14ac:dyDescent="0.25">
      <c r="A9" s="620" t="s">
        <v>74</v>
      </c>
      <c r="B9" s="10">
        <f>+'ACTIV. Y REMUN.DEL PERSONAL'!B12</f>
        <v>0</v>
      </c>
      <c r="C9" s="10">
        <f>+'ACTIV. Y REMUN.DEL PERSONAL'!$B13</f>
        <v>0</v>
      </c>
      <c r="D9" s="10">
        <f>+'ACTIV. Y REMUN.DEL PERSONAL'!$B14</f>
        <v>0</v>
      </c>
      <c r="E9" s="10">
        <f>+'ACTIV. Y REMUN.DEL PERSONAL'!$B15</f>
        <v>0</v>
      </c>
      <c r="F9" s="10">
        <f>+'ACTIV. Y REMUN.DEL PERSONAL'!$B16</f>
        <v>0</v>
      </c>
      <c r="G9" s="10">
        <f>+'ACTIV. Y REMUN.DEL PERSONAL'!$B17</f>
        <v>0</v>
      </c>
      <c r="H9" s="10">
        <f>+'ACTIV. Y REMUN.DEL PERSONAL'!$B18</f>
        <v>0</v>
      </c>
      <c r="I9" s="10">
        <f>+'ACTIV. Y REMUN.DEL PERSONAL'!$B19</f>
        <v>0</v>
      </c>
      <c r="J9" s="10">
        <f>+'ACTIV. Y REMUN.DEL PERSONAL'!$B20</f>
        <v>0</v>
      </c>
      <c r="K9" s="10">
        <f>+'ACTIV. Y REMUN.DEL PERSONAL'!$B21</f>
        <v>0</v>
      </c>
      <c r="L9" s="10">
        <f>+'ACTIV. Y REMUN.DEL PERSONAL'!$B22</f>
        <v>0</v>
      </c>
      <c r="M9" s="10">
        <f>+'ACTIV. Y REMUN.DEL PERSONAL'!$B23</f>
        <v>0</v>
      </c>
      <c r="N9" s="10">
        <f>+'ACTIV. Y REMUN.DEL PERSONAL'!$B24</f>
        <v>0</v>
      </c>
      <c r="O9" s="10">
        <f>+'ACTIV. Y REMUN.DEL PERSONAL'!$B25</f>
        <v>0</v>
      </c>
      <c r="P9" s="10">
        <f>+'ACTIV. Y REMUN.DEL PERSONAL'!$B26</f>
        <v>0</v>
      </c>
    </row>
    <row r="10" spans="1:16" ht="36.75" customHeight="1" x14ac:dyDescent="0.25">
      <c r="A10" s="620" t="s">
        <v>275</v>
      </c>
      <c r="B10" s="10" t="str">
        <f>+'ACTIV. Y REMUN.DEL PERSONAL'!F12</f>
        <v>CAS</v>
      </c>
      <c r="C10" s="10" t="str">
        <f>+'ACTIV. Y REMUN.DEL PERSONAL'!F13</f>
        <v>Planilla</v>
      </c>
      <c r="D10" s="10" t="str">
        <f>+'ACTIV. Y REMUN.DEL PERSONAL'!F14</f>
        <v>CAS</v>
      </c>
      <c r="E10" s="10" t="str">
        <f>+'ACTIV. Y REMUN.DEL PERSONAL'!F15</f>
        <v>Planilla</v>
      </c>
      <c r="F10" s="10" t="str">
        <f>+'ACTIV. Y REMUN.DEL PERSONAL'!F16</f>
        <v>Planilla</v>
      </c>
      <c r="G10" s="10" t="str">
        <f>+'ACTIV. Y REMUN.DEL PERSONAL'!F17</f>
        <v>Planilla</v>
      </c>
      <c r="H10" s="10" t="str">
        <f>+'ACTIV. Y REMUN.DEL PERSONAL'!F18</f>
        <v>Planilla</v>
      </c>
      <c r="I10" s="10" t="str">
        <f>+'ACTIV. Y REMUN.DEL PERSONAL'!F19</f>
        <v>Planilla</v>
      </c>
      <c r="J10" s="10" t="str">
        <f>+'ACTIV. Y REMUN.DEL PERSONAL'!F20</f>
        <v>Planilla</v>
      </c>
      <c r="K10" s="10" t="str">
        <f>+'ACTIV. Y REMUN.DEL PERSONAL'!F21</f>
        <v>Planilla</v>
      </c>
      <c r="L10" s="10" t="str">
        <f>+'ACTIV. Y REMUN.DEL PERSONAL'!F22</f>
        <v>CAS</v>
      </c>
      <c r="M10" s="10" t="str">
        <f>+'ACTIV. Y REMUN.DEL PERSONAL'!F23</f>
        <v>Planilla</v>
      </c>
      <c r="N10" s="10" t="str">
        <f>+'ACTIV. Y REMUN.DEL PERSONAL'!F24</f>
        <v>Planilla</v>
      </c>
      <c r="O10" s="10" t="str">
        <f>+'ACTIV. Y REMUN.DEL PERSONAL'!F25</f>
        <v>Planilla</v>
      </c>
      <c r="P10" s="10" t="str">
        <f>+'ACTIV. Y REMUN.DEL PERSONAL'!F26</f>
        <v>Planilla</v>
      </c>
    </row>
    <row r="11" spans="1:16" ht="13.5" customHeight="1" x14ac:dyDescent="0.25">
      <c r="A11" s="621" t="s">
        <v>68</v>
      </c>
      <c r="B11" s="622">
        <f>+'ACTIV. Y REMUN.DEL PERSONAL'!E12</f>
        <v>0</v>
      </c>
      <c r="C11" s="623">
        <f>+'ACTIV. Y REMUN.DEL PERSONAL'!E13</f>
        <v>0</v>
      </c>
      <c r="D11" s="622">
        <f>+'ACTIV. Y REMUN.DEL PERSONAL'!$E14</f>
        <v>0</v>
      </c>
      <c r="E11" s="622">
        <f>+'ACTIV. Y REMUN.DEL PERSONAL'!$E15</f>
        <v>0</v>
      </c>
      <c r="F11" s="622">
        <f>+'ACTIV. Y REMUN.DEL PERSONAL'!$E16</f>
        <v>0</v>
      </c>
      <c r="G11" s="622">
        <f>+'ACTIV. Y REMUN.DEL PERSONAL'!$E17</f>
        <v>0</v>
      </c>
      <c r="H11" s="622">
        <f>+'ACTIV. Y REMUN.DEL PERSONAL'!$E18</f>
        <v>0</v>
      </c>
      <c r="I11" s="622">
        <f>+'ACTIV. Y REMUN.DEL PERSONAL'!$E19</f>
        <v>0</v>
      </c>
      <c r="J11" s="622">
        <f>+'ACTIV. Y REMUN.DEL PERSONAL'!$E20</f>
        <v>0</v>
      </c>
      <c r="K11" s="622">
        <f>+'ACTIV. Y REMUN.DEL PERSONAL'!$E21</f>
        <v>0</v>
      </c>
      <c r="L11" s="622">
        <f>+'ACTIV. Y REMUN.DEL PERSONAL'!$E22</f>
        <v>0</v>
      </c>
      <c r="M11" s="622">
        <f>+'ACTIV. Y REMUN.DEL PERSONAL'!$E23</f>
        <v>0</v>
      </c>
      <c r="N11" s="622">
        <f>+'ACTIV. Y REMUN.DEL PERSONAL'!$E24</f>
        <v>0</v>
      </c>
      <c r="O11" s="622">
        <f>+'ACTIV. Y REMUN.DEL PERSONAL'!$E25</f>
        <v>0</v>
      </c>
      <c r="P11" s="622">
        <f>+'ACTIV. Y REMUN.DEL PERSONAL'!$E26</f>
        <v>0</v>
      </c>
    </row>
    <row r="12" spans="1:16" x14ac:dyDescent="0.25">
      <c r="A12" s="621" t="s">
        <v>88</v>
      </c>
      <c r="B12" s="624">
        <f>+'ACTIV. Y REMUN.DEL PERSONAL'!D12</f>
        <v>1</v>
      </c>
      <c r="C12" s="624">
        <f>+'ACTIV. Y REMUN.DEL PERSONAL'!$D13</f>
        <v>1</v>
      </c>
      <c r="D12" s="624">
        <f>+'ACTIV. Y REMUN.DEL PERSONAL'!$D14</f>
        <v>1</v>
      </c>
      <c r="E12" s="624">
        <f>+'ACTIV. Y REMUN.DEL PERSONAL'!$D15</f>
        <v>1</v>
      </c>
      <c r="F12" s="624">
        <f>+'ACTIV. Y REMUN.DEL PERSONAL'!$D16</f>
        <v>1</v>
      </c>
      <c r="G12" s="624">
        <f>+'ACTIV. Y REMUN.DEL PERSONAL'!$D17</f>
        <v>1</v>
      </c>
      <c r="H12" s="624">
        <f>+'ACTIV. Y REMUN.DEL PERSONAL'!$D18</f>
        <v>1</v>
      </c>
      <c r="I12" s="624">
        <f>+'ACTIV. Y REMUN.DEL PERSONAL'!$D19</f>
        <v>1</v>
      </c>
      <c r="J12" s="624">
        <f>+'ACTIV. Y REMUN.DEL PERSONAL'!$D20</f>
        <v>1</v>
      </c>
      <c r="K12" s="624">
        <f>+'ACTIV. Y REMUN.DEL PERSONAL'!$D21</f>
        <v>1</v>
      </c>
      <c r="L12" s="624">
        <f>+'ACTIV. Y REMUN.DEL PERSONAL'!$D22</f>
        <v>1</v>
      </c>
      <c r="M12" s="624">
        <f>+'ACTIV. Y REMUN.DEL PERSONAL'!$D23</f>
        <v>1</v>
      </c>
      <c r="N12" s="624">
        <f>+'ACTIV. Y REMUN.DEL PERSONAL'!$D24</f>
        <v>1</v>
      </c>
      <c r="O12" s="624">
        <f>+'ACTIV. Y REMUN.DEL PERSONAL'!$D25</f>
        <v>1</v>
      </c>
      <c r="P12" s="624">
        <f>+'ACTIV. Y REMUN.DEL PERSONAL'!$D26</f>
        <v>1</v>
      </c>
    </row>
    <row r="13" spans="1:16" x14ac:dyDescent="0.25">
      <c r="A13" s="625" t="s">
        <v>66</v>
      </c>
      <c r="B13" s="622">
        <f>B11*B12</f>
        <v>0</v>
      </c>
      <c r="C13" s="622">
        <f t="shared" ref="C13:P13" si="0">C11*C12</f>
        <v>0</v>
      </c>
      <c r="D13" s="622">
        <f t="shared" si="0"/>
        <v>0</v>
      </c>
      <c r="E13" s="622">
        <f t="shared" si="0"/>
        <v>0</v>
      </c>
      <c r="F13" s="622">
        <f t="shared" si="0"/>
        <v>0</v>
      </c>
      <c r="G13" s="622">
        <f t="shared" si="0"/>
        <v>0</v>
      </c>
      <c r="H13" s="622">
        <f t="shared" si="0"/>
        <v>0</v>
      </c>
      <c r="I13" s="622">
        <f t="shared" si="0"/>
        <v>0</v>
      </c>
      <c r="J13" s="622">
        <f t="shared" si="0"/>
        <v>0</v>
      </c>
      <c r="K13" s="622">
        <f t="shared" si="0"/>
        <v>0</v>
      </c>
      <c r="L13" s="622">
        <f t="shared" si="0"/>
        <v>0</v>
      </c>
      <c r="M13" s="622">
        <f t="shared" si="0"/>
        <v>0</v>
      </c>
      <c r="N13" s="622">
        <f t="shared" si="0"/>
        <v>0</v>
      </c>
      <c r="O13" s="622">
        <f t="shared" si="0"/>
        <v>0</v>
      </c>
      <c r="P13" s="622">
        <f t="shared" si="0"/>
        <v>0</v>
      </c>
    </row>
    <row r="14" spans="1:16" x14ac:dyDescent="0.25">
      <c r="A14" s="626" t="s">
        <v>84</v>
      </c>
      <c r="B14" s="627"/>
      <c r="C14" s="628"/>
      <c r="D14" s="628"/>
      <c r="E14" s="628"/>
      <c r="F14" s="628"/>
      <c r="G14" s="628"/>
      <c r="H14" s="628"/>
      <c r="I14" s="628"/>
      <c r="J14" s="628"/>
      <c r="K14" s="628"/>
      <c r="L14" s="628"/>
      <c r="M14" s="628"/>
      <c r="N14" s="628"/>
      <c r="O14" s="628"/>
      <c r="P14" s="628"/>
    </row>
    <row r="15" spans="1:16" x14ac:dyDescent="0.25">
      <c r="A15" s="621" t="s">
        <v>85</v>
      </c>
      <c r="B15" s="627">
        <f>B13</f>
        <v>0</v>
      </c>
      <c r="C15" s="627">
        <f t="shared" ref="C15:P15" si="1">C13</f>
        <v>0</v>
      </c>
      <c r="D15" s="627">
        <f t="shared" si="1"/>
        <v>0</v>
      </c>
      <c r="E15" s="627">
        <f t="shared" si="1"/>
        <v>0</v>
      </c>
      <c r="F15" s="627">
        <f t="shared" si="1"/>
        <v>0</v>
      </c>
      <c r="G15" s="627">
        <f t="shared" si="1"/>
        <v>0</v>
      </c>
      <c r="H15" s="627">
        <f t="shared" si="1"/>
        <v>0</v>
      </c>
      <c r="I15" s="627">
        <f t="shared" si="1"/>
        <v>0</v>
      </c>
      <c r="J15" s="627">
        <f t="shared" si="1"/>
        <v>0</v>
      </c>
      <c r="K15" s="627">
        <f t="shared" si="1"/>
        <v>0</v>
      </c>
      <c r="L15" s="627">
        <f t="shared" si="1"/>
        <v>0</v>
      </c>
      <c r="M15" s="627">
        <f t="shared" si="1"/>
        <v>0</v>
      </c>
      <c r="N15" s="627">
        <f t="shared" si="1"/>
        <v>0</v>
      </c>
      <c r="O15" s="627">
        <f t="shared" si="1"/>
        <v>0</v>
      </c>
      <c r="P15" s="627">
        <f t="shared" si="1"/>
        <v>0</v>
      </c>
    </row>
    <row r="16" spans="1:16" x14ac:dyDescent="0.25">
      <c r="A16" s="621" t="s">
        <v>86</v>
      </c>
      <c r="B16" s="627">
        <f>IF($B$10="Planilla",B15/6,IF(B15&gt;0,600/12,0))</f>
        <v>0</v>
      </c>
      <c r="C16" s="627">
        <f>IF($C$10="planilla",C15/6,IF(C15&gt;0,600/12,0))</f>
        <v>0</v>
      </c>
      <c r="D16" s="627">
        <f>IF($D$10="planilla",D15/6,IF(D15&gt;0,600/12,0))</f>
        <v>0</v>
      </c>
      <c r="E16" s="627">
        <f>IF($E$10="planilla",E15/6,IF(E15&gt;0,600/12,0))</f>
        <v>0</v>
      </c>
      <c r="F16" s="627">
        <f>IF($F$10="planilla",F15/6,IF(F15&gt;0,600/12,0))</f>
        <v>0</v>
      </c>
      <c r="G16" s="627">
        <f>IF($G$10="planilla",G15/6,IF(G15&gt;0,600/12,0))</f>
        <v>0</v>
      </c>
      <c r="H16" s="627">
        <f>IF($H$10="planilla",H15/6,IF(H15&gt;0,600/12,0))</f>
        <v>0</v>
      </c>
      <c r="I16" s="627">
        <f>IF($I$10="planilla",I15/6,IF(I15&gt;0,600/12,0))</f>
        <v>0</v>
      </c>
      <c r="J16" s="627">
        <f>IF($J$10="planilla",J15/6,IF(J15&gt;0,600/12,0))</f>
        <v>0</v>
      </c>
      <c r="K16" s="627">
        <f>IF($K$10="planilla",K15/6,IF(K15&gt;0,600/12,0))</f>
        <v>0</v>
      </c>
      <c r="L16" s="627">
        <f>IF($L$10="planilla",L15/6,IF(L15&gt;0,600/12,0))</f>
        <v>0</v>
      </c>
      <c r="M16" s="627">
        <f>IF($M$10="planilla",M15/6,IF(M15&gt;0,600/12,0))</f>
        <v>0</v>
      </c>
      <c r="N16" s="627">
        <f>IF($B$10="planilla",N15/6,IF(N15&gt;0,600/12,0))</f>
        <v>0</v>
      </c>
      <c r="O16" s="627">
        <f>IF($O$10="planilla",O15/6,IF(O15&gt;0,600/12,0))</f>
        <v>0</v>
      </c>
      <c r="P16" s="627">
        <f>IF($P$10="planilla",P15/6,IF(P15&gt;0,600/12,0))</f>
        <v>0</v>
      </c>
    </row>
    <row r="17" spans="1:17" x14ac:dyDescent="0.25">
      <c r="A17" s="621" t="s">
        <v>69</v>
      </c>
      <c r="B17" s="627">
        <f>IF($B$10="Planilla",(B15+B16)*8.3333333%,0)</f>
        <v>0</v>
      </c>
      <c r="C17" s="627">
        <f>IF($C$10="planilla",(C15+C16)*8.3333333%,0)</f>
        <v>0</v>
      </c>
      <c r="D17" s="627">
        <f>IF($D$10="planilla",(D15+D16)*8.3333333%,0)</f>
        <v>0</v>
      </c>
      <c r="E17" s="627">
        <f>IF($E$10="planilla",(E15+E16)*8.3333333%,0)</f>
        <v>0</v>
      </c>
      <c r="F17" s="627">
        <f>IF($F$10="planilla",(F15+F16)*8.3333333%,0)</f>
        <v>0</v>
      </c>
      <c r="G17" s="627">
        <f>IF($G$10="planilla",(G15+G16)*8.3333333%,0)</f>
        <v>0</v>
      </c>
      <c r="H17" s="627">
        <f>IF($H$10="planilla",(H15+H16)*8.3333333%,0)</f>
        <v>0</v>
      </c>
      <c r="I17" s="627">
        <f>IF($I$10="planilla",(I15+I16)*8.3333333%,0)</f>
        <v>0</v>
      </c>
      <c r="J17" s="627">
        <f>IF($J$10="planilla",(J15+J16)*8.3333333%,0)</f>
        <v>0</v>
      </c>
      <c r="K17" s="627">
        <f>IF($K$10="planilla",(K15+K16)*8.3333333%,0)</f>
        <v>0</v>
      </c>
      <c r="L17" s="627">
        <f>IF($L$10="planilla",(L15+L16)*8.3333333%,0)</f>
        <v>0</v>
      </c>
      <c r="M17" s="627">
        <f>IF($M$10="planilla",(M15+M16)*8.3333333%,0)</f>
        <v>0</v>
      </c>
      <c r="N17" s="627">
        <f>IF($N$10="planilla",(N15+N16)*8.3333333%,0)</f>
        <v>0</v>
      </c>
      <c r="O17" s="627">
        <f>IF($O$10="planilla",(O15+O16)*8.3333333%,0)</f>
        <v>0</v>
      </c>
      <c r="P17" s="627">
        <f>IF($P$10="planilla",(P15+P16)*8.3333333%,0)</f>
        <v>0</v>
      </c>
    </row>
    <row r="18" spans="1:17" x14ac:dyDescent="0.25">
      <c r="A18" s="621" t="s">
        <v>65</v>
      </c>
      <c r="B18" s="627">
        <f>IF($B$10="Planilla",(B15+B16)*9%,IF(B15&gt;('Cronograma de Actividades'!$D$107*30%),('Cronograma de Actividades'!$D$107*30%)*9%,B15*9%))</f>
        <v>0</v>
      </c>
      <c r="C18" s="627">
        <f>IF($C$10="planilla",(C15+C16)*9%,IF(C15&gt;('Cronograma de Actividades'!$D$107*30%),('Cronograma de Actividades'!$D$107*30%)*9%,C15*9%))</f>
        <v>0</v>
      </c>
      <c r="D18" s="627">
        <f>IF($D$10="planilla",(D15+D16)*9%,IF(D15&gt;('Cronograma de Actividades'!$D$107*30%),('Cronograma de Actividades'!$D$107*30%)*9%,D15*9%))</f>
        <v>0</v>
      </c>
      <c r="E18" s="627">
        <f>IF($E$10="planilla",(E15+E16)*9%,IF(E15&gt;('Cronograma de Actividades'!$D$107*30%),('Cronograma de Actividades'!$D$107*30%)*9%,E15*9%))</f>
        <v>0</v>
      </c>
      <c r="F18" s="627">
        <f>IF($F$10="planilla",(F15+F16)*9%,IF(F15&gt;('Cronograma de Actividades'!$D$107*30%),('Cronograma de Actividades'!$D$107*30%)*9%,F15*9%))</f>
        <v>0</v>
      </c>
      <c r="G18" s="627">
        <f>IF($G$10="planilla",(G15+G16)*9%,IF(G15&gt;('Cronograma de Actividades'!$D$107*30%),('Cronograma de Actividades'!$D$107*30%)*9%,G15*9%))</f>
        <v>0</v>
      </c>
      <c r="H18" s="627">
        <f>IF($H$10="planilla",(H15+H16)*9%,IF(H15&gt;('Cronograma de Actividades'!$D$107*30%),('Cronograma de Actividades'!$D$107*30%)*9%,H15*9%))</f>
        <v>0</v>
      </c>
      <c r="I18" s="627">
        <f>IF($I$10="planilla",(I15+I16)*9%,IF(I15&gt;('Cronograma de Actividades'!$D$107*30%),('Cronograma de Actividades'!$D$107*30%)*9%,I15*9%))</f>
        <v>0</v>
      </c>
      <c r="J18" s="627">
        <f>IF($J$10="planilla",(J15+J16)*9%,IF(J15&gt;('Cronograma de Actividades'!$D$107*30%),('Cronograma de Actividades'!$D$107*30%)*9%,J15*9%))</f>
        <v>0</v>
      </c>
      <c r="K18" s="627">
        <f>IF($K$10="planilla",(K15+K16)*9%,IF(K15&gt;('Cronograma de Actividades'!$D$107*30%),('Cronograma de Actividades'!$D$107*30%)*9%,K15*9%))</f>
        <v>0</v>
      </c>
      <c r="L18" s="627">
        <f>IF($L$10="planilla",(L15+L16)*9%,IF(L15&gt;('Cronograma de Actividades'!$D$107*30%),('Cronograma de Actividades'!$D$107*30%)*9%,L15*9%))</f>
        <v>0</v>
      </c>
      <c r="M18" s="627">
        <f>IF($M$10="planilla",(M15+M16)*9%,IF(M15&gt;('Cronograma de Actividades'!$D$107*30%),('Cronograma de Actividades'!$D$107*30%)*9%,M15*9%))</f>
        <v>0</v>
      </c>
      <c r="N18" s="627">
        <f>IF($N$10="planilla",(N15+N16)*9%,IF(N15&gt;('Cronograma de Actividades'!$D$107*30%),('Cronograma de Actividades'!$D$107*30%)*9%,N15*9%))</f>
        <v>0</v>
      </c>
      <c r="O18" s="627">
        <f>IF($O$10="planilla",(O15+O16)*9%,IF(O15&gt;('Cronograma de Actividades'!$D$107*30%),('Cronograma de Actividades'!$D$107*30%)*9%,O15*9%))</f>
        <v>0</v>
      </c>
      <c r="P18" s="627">
        <f>IF($P$10="planilla",(P15+P16)*9%,IF(P15&gt;('Cronograma de Actividades'!$D$107*30%),('Cronograma de Actividades'!$D$107*30%)*9%,P15*9%))</f>
        <v>0</v>
      </c>
    </row>
    <row r="19" spans="1:17" x14ac:dyDescent="0.25">
      <c r="A19" s="626" t="s">
        <v>87</v>
      </c>
      <c r="B19" s="629">
        <f>SUM(B15:B18)</f>
        <v>0</v>
      </c>
      <c r="C19" s="629">
        <f t="shared" ref="C19:P19" si="2">SUM(C15:C18)</f>
        <v>0</v>
      </c>
      <c r="D19" s="629">
        <f t="shared" ref="D19:J19" si="3">SUM(D15:D18)</f>
        <v>0</v>
      </c>
      <c r="E19" s="629">
        <f t="shared" si="3"/>
        <v>0</v>
      </c>
      <c r="F19" s="629">
        <f t="shared" si="3"/>
        <v>0</v>
      </c>
      <c r="G19" s="629">
        <f t="shared" si="3"/>
        <v>0</v>
      </c>
      <c r="H19" s="629">
        <f t="shared" si="3"/>
        <v>0</v>
      </c>
      <c r="I19" s="629">
        <f t="shared" si="3"/>
        <v>0</v>
      </c>
      <c r="J19" s="629">
        <f t="shared" si="3"/>
        <v>0</v>
      </c>
      <c r="K19" s="629">
        <f t="shared" si="2"/>
        <v>0</v>
      </c>
      <c r="L19" s="629">
        <f t="shared" si="2"/>
        <v>0</v>
      </c>
      <c r="M19" s="629">
        <f t="shared" si="2"/>
        <v>0</v>
      </c>
      <c r="N19" s="629">
        <f t="shared" si="2"/>
        <v>0</v>
      </c>
      <c r="O19" s="629">
        <f t="shared" si="2"/>
        <v>0</v>
      </c>
      <c r="P19" s="629">
        <f t="shared" si="2"/>
        <v>0</v>
      </c>
    </row>
    <row r="20" spans="1:17" x14ac:dyDescent="0.25">
      <c r="A20" s="621" t="s">
        <v>414</v>
      </c>
      <c r="B20" s="627">
        <f>+'Cronograma de Actividades'!D60</f>
        <v>0</v>
      </c>
      <c r="C20" s="627">
        <f>+'Cronograma de Actividades'!D61</f>
        <v>0</v>
      </c>
      <c r="D20" s="627">
        <f>+'Cronograma de Actividades'!D62</f>
        <v>0</v>
      </c>
      <c r="E20" s="627">
        <f>+'Cronograma de Actividades'!D63</f>
        <v>0</v>
      </c>
      <c r="F20" s="627">
        <f>+'Cronograma de Actividades'!D64</f>
        <v>0</v>
      </c>
      <c r="G20" s="627">
        <f>+'Cronograma de Actividades'!D65</f>
        <v>0</v>
      </c>
      <c r="H20" s="627">
        <f>+'Cronograma de Actividades'!D66</f>
        <v>0</v>
      </c>
      <c r="I20" s="627">
        <f>+'Cronograma de Actividades'!D67</f>
        <v>0</v>
      </c>
      <c r="J20" s="627">
        <f>+'Cronograma de Actividades'!D68</f>
        <v>0</v>
      </c>
      <c r="K20" s="627">
        <f>+'Cronograma de Actividades'!D69</f>
        <v>0</v>
      </c>
      <c r="L20" s="627">
        <f>+'Cronograma de Actividades'!D70</f>
        <v>0</v>
      </c>
      <c r="M20" s="627">
        <f>+'Cronograma de Actividades'!D71</f>
        <v>0</v>
      </c>
      <c r="N20" s="627">
        <f>+'Cronograma de Actividades'!D72</f>
        <v>0</v>
      </c>
      <c r="O20" s="627">
        <f>+'Cronograma de Actividades'!D73</f>
        <v>0</v>
      </c>
      <c r="P20" s="627">
        <f>+'Cronograma de Actividades'!D74</f>
        <v>0</v>
      </c>
    </row>
    <row r="21" spans="1:17" x14ac:dyDescent="0.25">
      <c r="A21" s="630" t="s">
        <v>276</v>
      </c>
      <c r="B21" s="631">
        <f>+B20*B19</f>
        <v>0</v>
      </c>
      <c r="C21" s="631">
        <f t="shared" ref="C21:P21" si="4">+C20*C19</f>
        <v>0</v>
      </c>
      <c r="D21" s="631">
        <f t="shared" si="4"/>
        <v>0</v>
      </c>
      <c r="E21" s="631">
        <f t="shared" si="4"/>
        <v>0</v>
      </c>
      <c r="F21" s="631">
        <f t="shared" si="4"/>
        <v>0</v>
      </c>
      <c r="G21" s="631">
        <f t="shared" si="4"/>
        <v>0</v>
      </c>
      <c r="H21" s="631">
        <f t="shared" si="4"/>
        <v>0</v>
      </c>
      <c r="I21" s="631">
        <f t="shared" si="4"/>
        <v>0</v>
      </c>
      <c r="J21" s="631">
        <f t="shared" si="4"/>
        <v>0</v>
      </c>
      <c r="K21" s="631">
        <f t="shared" si="4"/>
        <v>0</v>
      </c>
      <c r="L21" s="631">
        <f t="shared" si="4"/>
        <v>0</v>
      </c>
      <c r="M21" s="631">
        <f t="shared" si="4"/>
        <v>0</v>
      </c>
      <c r="N21" s="631">
        <f t="shared" si="4"/>
        <v>0</v>
      </c>
      <c r="O21" s="631">
        <f t="shared" si="4"/>
        <v>0</v>
      </c>
      <c r="P21" s="631">
        <f t="shared" si="4"/>
        <v>0</v>
      </c>
      <c r="Q21" s="47"/>
    </row>
    <row r="22" spans="1:17" ht="16.5" x14ac:dyDescent="0.3">
      <c r="A22" s="12"/>
    </row>
    <row r="23" spans="1:17" ht="13.5" x14ac:dyDescent="0.25">
      <c r="A23" s="632" t="s">
        <v>420</v>
      </c>
      <c r="B23" s="633"/>
      <c r="C23" s="634"/>
    </row>
    <row r="25" spans="1:17" ht="16.5" x14ac:dyDescent="0.3">
      <c r="A25" s="12"/>
      <c r="B25" s="13"/>
      <c r="C25" s="13"/>
      <c r="D25" s="13"/>
      <c r="E25" s="13"/>
      <c r="F25" s="13"/>
      <c r="G25" s="13"/>
      <c r="H25" s="13"/>
      <c r="I25" s="13"/>
      <c r="J25" s="13"/>
      <c r="K25" s="13"/>
      <c r="L25" s="13"/>
      <c r="M25" s="13"/>
      <c r="N25" s="13"/>
      <c r="O25" s="13"/>
      <c r="P25" s="13"/>
    </row>
  </sheetData>
  <mergeCells count="3">
    <mergeCell ref="A1:P1"/>
    <mergeCell ref="A2:P2"/>
    <mergeCell ref="B7:P7"/>
  </mergeCells>
  <phoneticPr fontId="0" type="noConversion"/>
  <printOptions horizontalCentered="1"/>
  <pageMargins left="0.39370078740157483" right="0.19685039370078741" top="0.98425196850393704" bottom="0.98425196850393704" header="0" footer="0.19685039370078741"/>
  <pageSetup paperSize="9" scale="80" firstPageNumber="10" orientation="landscape" r:id="rId1"/>
  <headerFooter alignWithMargins="0">
    <oddFooter>&amp;C&amp;"Arial,Normal"&amp;10B -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81"/>
  <sheetViews>
    <sheetView showGridLines="0" topLeftCell="A19" zoomScale="77" zoomScaleNormal="77" zoomScaleSheetLayoutView="75" workbookViewId="0">
      <selection activeCell="F40" sqref="F40"/>
    </sheetView>
  </sheetViews>
  <sheetFormatPr baseColWidth="10" defaultRowHeight="12.75" x14ac:dyDescent="0.2"/>
  <cols>
    <col min="1" max="1" width="5.5703125" style="2" customWidth="1"/>
    <col min="2" max="2" width="35.7109375" style="2" customWidth="1"/>
    <col min="3" max="3" width="6.7109375" style="2" customWidth="1"/>
    <col min="4" max="4" width="11.85546875" style="2" customWidth="1"/>
    <col min="5" max="5" width="9.7109375" style="2" customWidth="1"/>
    <col min="6" max="6" width="9.7109375" style="37" customWidth="1"/>
    <col min="7" max="7" width="10.7109375" style="37" customWidth="1"/>
    <col min="8" max="8" width="6.7109375" style="37" customWidth="1"/>
    <col min="9" max="9" width="10.7109375" style="37" customWidth="1"/>
    <col min="10" max="10" width="12.7109375" style="37" customWidth="1"/>
    <col min="11" max="11" width="12.7109375" style="37" hidden="1" customWidth="1"/>
    <col min="12" max="17" width="12.7109375" style="37" customWidth="1"/>
    <col min="18" max="18" width="16.5703125" style="2" bestFit="1" customWidth="1"/>
    <col min="19" max="19" width="13.7109375" style="2" bestFit="1" customWidth="1"/>
    <col min="20" max="24" width="11.42578125" style="2"/>
    <col min="25" max="25" width="14.42578125" style="2" bestFit="1" customWidth="1"/>
    <col min="26" max="16384" width="11.42578125" style="2"/>
  </cols>
  <sheetData>
    <row r="1" spans="2:17" ht="21" customHeight="1" x14ac:dyDescent="0.2">
      <c r="B1" s="1355"/>
      <c r="C1" s="1355"/>
      <c r="D1" s="1355"/>
      <c r="E1" s="1355"/>
      <c r="F1" s="1355"/>
      <c r="G1" s="1355"/>
      <c r="H1" s="1355"/>
      <c r="I1" s="1355"/>
      <c r="J1" s="1355"/>
      <c r="K1" s="1355"/>
      <c r="L1" s="1355"/>
      <c r="M1" s="1355"/>
      <c r="N1" s="1355"/>
      <c r="O1" s="1355"/>
      <c r="P1" s="1355"/>
      <c r="Q1" s="1355"/>
    </row>
    <row r="2" spans="2:17" ht="6" customHeight="1" x14ac:dyDescent="0.2">
      <c r="B2" s="1396"/>
      <c r="C2" s="1396"/>
      <c r="D2" s="1396"/>
      <c r="E2" s="1396"/>
      <c r="F2" s="1396"/>
      <c r="G2" s="1396"/>
      <c r="H2" s="1396"/>
      <c r="I2" s="1396"/>
      <c r="J2" s="1396"/>
      <c r="K2" s="1396"/>
      <c r="L2" s="1396"/>
      <c r="M2" s="1396"/>
      <c r="N2" s="1396"/>
      <c r="O2" s="818"/>
      <c r="P2" s="818"/>
      <c r="Q2" s="818"/>
    </row>
    <row r="3" spans="2:17" ht="13.5" customHeight="1" x14ac:dyDescent="0.2">
      <c r="B3" s="1367"/>
      <c r="C3" s="1367"/>
      <c r="D3" s="1367"/>
      <c r="E3" s="1367"/>
      <c r="F3" s="1367"/>
      <c r="G3" s="1367"/>
      <c r="H3" s="1367"/>
      <c r="I3" s="1367"/>
      <c r="J3" s="1367"/>
      <c r="K3" s="1367"/>
      <c r="L3" s="1367"/>
      <c r="M3" s="1367"/>
      <c r="N3" s="1367"/>
      <c r="O3" s="1367"/>
      <c r="P3" s="1367"/>
      <c r="Q3" s="1367"/>
    </row>
    <row r="4" spans="2:17" ht="6" customHeight="1" x14ac:dyDescent="0.2">
      <c r="B4" s="794"/>
      <c r="C4" s="794"/>
      <c r="D4" s="794"/>
      <c r="E4" s="794"/>
      <c r="F4" s="794"/>
      <c r="G4" s="794"/>
      <c r="H4" s="794"/>
      <c r="I4" s="794"/>
      <c r="J4" s="794"/>
      <c r="K4" s="794"/>
      <c r="L4" s="794"/>
      <c r="M4" s="794"/>
      <c r="N4" s="794"/>
      <c r="O4" s="794"/>
      <c r="P4" s="960"/>
      <c r="Q4" s="794"/>
    </row>
    <row r="5" spans="2:17" ht="13.5" customHeight="1" x14ac:dyDescent="0.2">
      <c r="B5" s="1363"/>
      <c r="C5" s="1363"/>
      <c r="D5" s="1363"/>
      <c r="E5" s="1363"/>
      <c r="F5" s="1363"/>
      <c r="G5" s="1363"/>
      <c r="H5" s="1363"/>
      <c r="I5" s="1363"/>
      <c r="J5" s="1363"/>
      <c r="K5" s="1363"/>
      <c r="L5" s="1363"/>
      <c r="M5" s="1363"/>
      <c r="N5" s="1363"/>
      <c r="O5" s="1363"/>
      <c r="P5" s="1363"/>
      <c r="Q5" s="1363"/>
    </row>
    <row r="6" spans="2:17" ht="15" customHeight="1" x14ac:dyDescent="0.2">
      <c r="B6" s="597" t="s">
        <v>438</v>
      </c>
      <c r="C6" s="599">
        <f>+'INFORMACION GENERAL DEL PROYECT'!$C$9</f>
        <v>0</v>
      </c>
      <c r="D6" s="598"/>
      <c r="E6" s="3"/>
      <c r="F6" s="3"/>
      <c r="G6" s="3"/>
      <c r="H6" s="3"/>
      <c r="I6" s="3"/>
      <c r="J6" s="3"/>
      <c r="K6" s="3"/>
      <c r="L6" s="3"/>
      <c r="M6" s="3"/>
      <c r="N6" s="3"/>
      <c r="O6" s="3"/>
      <c r="P6" s="3"/>
      <c r="Q6" s="3"/>
    </row>
    <row r="7" spans="2:17" ht="15.75" x14ac:dyDescent="0.2">
      <c r="B7" s="597" t="s">
        <v>436</v>
      </c>
      <c r="C7" s="599">
        <f>+'INFORMACION GENERAL DEL PROYECT'!$C$8</f>
        <v>0</v>
      </c>
      <c r="D7" s="598"/>
      <c r="E7" s="3"/>
      <c r="F7" s="3"/>
      <c r="G7" s="3"/>
      <c r="H7" s="3"/>
      <c r="I7" s="3"/>
      <c r="J7" s="3"/>
      <c r="K7" s="3"/>
      <c r="L7" s="3"/>
      <c r="M7" s="3"/>
      <c r="N7" s="3"/>
      <c r="O7" s="3"/>
      <c r="P7" s="3"/>
      <c r="Q7" s="3"/>
    </row>
    <row r="8" spans="2:17" ht="15.75" x14ac:dyDescent="0.2">
      <c r="B8" s="597" t="s">
        <v>439</v>
      </c>
      <c r="C8" s="770">
        <f>+'Cronograma de Actividades'!$C$6</f>
        <v>24</v>
      </c>
      <c r="D8" s="599" t="s">
        <v>437</v>
      </c>
      <c r="E8" s="3"/>
      <c r="F8" s="3"/>
      <c r="G8" s="3"/>
      <c r="H8" s="3"/>
      <c r="I8" s="3"/>
      <c r="J8" s="3"/>
      <c r="K8" s="3"/>
      <c r="L8" s="3"/>
      <c r="M8" s="3"/>
      <c r="N8" s="3"/>
      <c r="O8" s="3"/>
      <c r="P8" s="3"/>
      <c r="Q8" s="3"/>
    </row>
    <row r="9" spans="2:17" ht="13.5" thickBot="1" x14ac:dyDescent="0.25">
      <c r="B9" s="3"/>
      <c r="C9" s="3"/>
      <c r="D9" s="3"/>
      <c r="E9" s="3"/>
      <c r="F9" s="3"/>
      <c r="G9" s="3"/>
      <c r="H9" s="3"/>
      <c r="I9" s="3"/>
      <c r="J9" s="3"/>
      <c r="K9" s="3"/>
      <c r="L9" s="3"/>
      <c r="M9" s="3"/>
      <c r="N9" s="3"/>
      <c r="O9" s="3"/>
      <c r="P9" s="3"/>
      <c r="Q9" s="3"/>
    </row>
    <row r="10" spans="2:17" s="24" customFormat="1" x14ac:dyDescent="0.15">
      <c r="B10" s="885" t="s">
        <v>135</v>
      </c>
      <c r="C10" s="883">
        <v>6</v>
      </c>
      <c r="D10" s="477" t="s">
        <v>59</v>
      </c>
      <c r="E10" s="42"/>
      <c r="F10" s="43"/>
      <c r="G10" s="43"/>
      <c r="H10" s="43"/>
      <c r="I10" s="43"/>
      <c r="J10" s="43"/>
      <c r="K10" s="43"/>
      <c r="L10" s="43"/>
      <c r="M10" s="43"/>
      <c r="N10" s="43"/>
      <c r="O10" s="43"/>
      <c r="P10" s="43"/>
      <c r="Q10" s="44"/>
    </row>
    <row r="11" spans="2:17" ht="21" customHeight="1" x14ac:dyDescent="0.2">
      <c r="B11" s="879"/>
      <c r="C11" s="189">
        <v>6.1</v>
      </c>
      <c r="D11" s="184" t="s">
        <v>60</v>
      </c>
      <c r="E11" s="182"/>
      <c r="F11" s="188"/>
      <c r="G11" s="188"/>
      <c r="H11" s="188"/>
      <c r="I11" s="188"/>
      <c r="J11" s="188"/>
      <c r="K11" s="188"/>
      <c r="L11" s="188"/>
      <c r="M11" s="188"/>
      <c r="N11" s="188"/>
      <c r="O11" s="188"/>
      <c r="P11" s="188"/>
      <c r="Q11" s="190"/>
    </row>
    <row r="12" spans="2:17" ht="21" customHeight="1" x14ac:dyDescent="0.2">
      <c r="B12" s="892" t="s">
        <v>70</v>
      </c>
      <c r="C12" s="91"/>
      <c r="D12" s="308"/>
      <c r="E12" s="309"/>
      <c r="F12" s="310"/>
      <c r="G12" s="310"/>
      <c r="H12" s="310"/>
      <c r="I12" s="310"/>
      <c r="J12" s="310"/>
      <c r="K12" s="310"/>
      <c r="L12" s="310"/>
      <c r="M12" s="310"/>
      <c r="N12" s="310"/>
      <c r="O12" s="310"/>
      <c r="P12" s="310"/>
      <c r="Q12" s="311"/>
    </row>
    <row r="13" spans="2:17" ht="21" customHeight="1" x14ac:dyDescent="0.2">
      <c r="B13" s="911" t="s">
        <v>124</v>
      </c>
      <c r="C13" s="256" t="s">
        <v>127</v>
      </c>
      <c r="D13" s="480"/>
      <c r="E13" s="481"/>
      <c r="F13" s="482"/>
      <c r="G13" s="482"/>
      <c r="H13" s="482"/>
      <c r="I13" s="482"/>
      <c r="J13" s="482"/>
      <c r="K13" s="482"/>
      <c r="L13" s="482"/>
      <c r="M13" s="482"/>
      <c r="N13" s="482"/>
      <c r="O13" s="482"/>
      <c r="P13" s="482"/>
      <c r="Q13" s="483"/>
    </row>
    <row r="14" spans="2:17" s="25" customFormat="1" ht="21" customHeight="1" x14ac:dyDescent="0.2">
      <c r="B14" s="921">
        <f>+'Cronograma de Actividades'!B60</f>
        <v>0</v>
      </c>
      <c r="C14" s="27" t="s">
        <v>295</v>
      </c>
      <c r="D14" s="1360"/>
      <c r="E14" s="1361"/>
      <c r="F14" s="1361"/>
      <c r="G14" s="1361"/>
      <c r="H14" s="1361"/>
      <c r="I14" s="1361"/>
      <c r="J14" s="1361"/>
      <c r="K14" s="1361"/>
      <c r="L14" s="1361"/>
      <c r="M14" s="1361"/>
      <c r="N14" s="1361"/>
      <c r="O14" s="1361"/>
      <c r="P14" s="1361"/>
      <c r="Q14" s="1362"/>
    </row>
    <row r="15" spans="2:17" s="25" customFormat="1" ht="21" customHeight="1" x14ac:dyDescent="0.2">
      <c r="B15" s="921">
        <f>+'Cronograma de Actividades'!B61</f>
        <v>0</v>
      </c>
      <c r="C15" s="27" t="s">
        <v>296</v>
      </c>
      <c r="D15" s="1360"/>
      <c r="E15" s="1361"/>
      <c r="F15" s="1361"/>
      <c r="G15" s="1361"/>
      <c r="H15" s="1361"/>
      <c r="I15" s="1361"/>
      <c r="J15" s="1361"/>
      <c r="K15" s="1361"/>
      <c r="L15" s="1361"/>
      <c r="M15" s="1361"/>
      <c r="N15" s="1361"/>
      <c r="O15" s="1361"/>
      <c r="P15" s="1361"/>
      <c r="Q15" s="1362"/>
    </row>
    <row r="16" spans="2:17" s="25" customFormat="1" ht="21" customHeight="1" x14ac:dyDescent="0.2">
      <c r="B16" s="921">
        <f>+'Cronograma de Actividades'!B62</f>
        <v>0</v>
      </c>
      <c r="C16" s="27" t="s">
        <v>297</v>
      </c>
      <c r="D16" s="1360"/>
      <c r="E16" s="1361"/>
      <c r="F16" s="1361"/>
      <c r="G16" s="1361"/>
      <c r="H16" s="1361"/>
      <c r="I16" s="1361"/>
      <c r="J16" s="1361"/>
      <c r="K16" s="1361"/>
      <c r="L16" s="1361"/>
      <c r="M16" s="1361"/>
      <c r="N16" s="1361"/>
      <c r="O16" s="1361"/>
      <c r="P16" s="1361"/>
      <c r="Q16" s="1362"/>
    </row>
    <row r="17" spans="1:19" s="25" customFormat="1" ht="21" customHeight="1" x14ac:dyDescent="0.2">
      <c r="B17" s="921">
        <f>+'Cronograma de Actividades'!B63</f>
        <v>0</v>
      </c>
      <c r="C17" s="27" t="s">
        <v>298</v>
      </c>
      <c r="D17" s="1360"/>
      <c r="E17" s="1361"/>
      <c r="F17" s="1361"/>
      <c r="G17" s="1361"/>
      <c r="H17" s="1361"/>
      <c r="I17" s="1361"/>
      <c r="J17" s="1361"/>
      <c r="K17" s="1361"/>
      <c r="L17" s="1361"/>
      <c r="M17" s="1361"/>
      <c r="N17" s="1361"/>
      <c r="O17" s="1361"/>
      <c r="P17" s="1361"/>
      <c r="Q17" s="1362"/>
    </row>
    <row r="18" spans="1:19" s="25" customFormat="1" ht="21" customHeight="1" x14ac:dyDescent="0.2">
      <c r="B18" s="921">
        <f>+'Cronograma de Actividades'!B64</f>
        <v>0</v>
      </c>
      <c r="C18" s="27" t="s">
        <v>299</v>
      </c>
      <c r="D18" s="1360"/>
      <c r="E18" s="1361"/>
      <c r="F18" s="1361"/>
      <c r="G18" s="1361"/>
      <c r="H18" s="1361"/>
      <c r="I18" s="1361"/>
      <c r="J18" s="1361"/>
      <c r="K18" s="1361"/>
      <c r="L18" s="1361"/>
      <c r="M18" s="1361"/>
      <c r="N18" s="1361"/>
      <c r="O18" s="1361"/>
      <c r="P18" s="1361"/>
      <c r="Q18" s="1362"/>
    </row>
    <row r="19" spans="1:19" s="25" customFormat="1" ht="21" customHeight="1" x14ac:dyDescent="0.2">
      <c r="B19" s="921">
        <f>+'Cronograma de Actividades'!B65</f>
        <v>0</v>
      </c>
      <c r="C19" s="27" t="s">
        <v>300</v>
      </c>
      <c r="D19" s="1360"/>
      <c r="E19" s="1361"/>
      <c r="F19" s="1361"/>
      <c r="G19" s="1361"/>
      <c r="H19" s="1361"/>
      <c r="I19" s="1361"/>
      <c r="J19" s="1361"/>
      <c r="K19" s="1361"/>
      <c r="L19" s="1361"/>
      <c r="M19" s="1361"/>
      <c r="N19" s="1361"/>
      <c r="O19" s="1361"/>
      <c r="P19" s="1361"/>
      <c r="Q19" s="1362"/>
    </row>
    <row r="20" spans="1:19" s="25" customFormat="1" ht="21" customHeight="1" x14ac:dyDescent="0.2">
      <c r="B20" s="921">
        <f>+'Cronograma de Actividades'!B66</f>
        <v>0</v>
      </c>
      <c r="C20" s="27" t="s">
        <v>301</v>
      </c>
      <c r="D20" s="1360"/>
      <c r="E20" s="1361"/>
      <c r="F20" s="1361"/>
      <c r="G20" s="1361"/>
      <c r="H20" s="1361"/>
      <c r="I20" s="1361"/>
      <c r="J20" s="1361"/>
      <c r="K20" s="1361"/>
      <c r="L20" s="1361"/>
      <c r="M20" s="1361"/>
      <c r="N20" s="1361"/>
      <c r="O20" s="1361"/>
      <c r="P20" s="1361"/>
      <c r="Q20" s="1362"/>
    </row>
    <row r="21" spans="1:19" s="25" customFormat="1" ht="21" customHeight="1" x14ac:dyDescent="0.2">
      <c r="B21" s="921">
        <f>+'Cronograma de Actividades'!B67</f>
        <v>0</v>
      </c>
      <c r="C21" s="27" t="s">
        <v>302</v>
      </c>
      <c r="D21" s="1360"/>
      <c r="E21" s="1361"/>
      <c r="F21" s="1361"/>
      <c r="G21" s="1361"/>
      <c r="H21" s="1361"/>
      <c r="I21" s="1361"/>
      <c r="J21" s="1361"/>
      <c r="K21" s="1361"/>
      <c r="L21" s="1361"/>
      <c r="M21" s="1361"/>
      <c r="N21" s="1361"/>
      <c r="O21" s="1361"/>
      <c r="P21" s="1361"/>
      <c r="Q21" s="1362"/>
    </row>
    <row r="22" spans="1:19" s="25" customFormat="1" ht="21" customHeight="1" x14ac:dyDescent="0.2">
      <c r="B22" s="921">
        <f>+'Cronograma de Actividades'!B68</f>
        <v>0</v>
      </c>
      <c r="C22" s="27" t="s">
        <v>303</v>
      </c>
      <c r="D22" s="1360"/>
      <c r="E22" s="1361"/>
      <c r="F22" s="1361"/>
      <c r="G22" s="1361"/>
      <c r="H22" s="1361"/>
      <c r="I22" s="1361"/>
      <c r="J22" s="1361"/>
      <c r="K22" s="1361"/>
      <c r="L22" s="1361"/>
      <c r="M22" s="1361"/>
      <c r="N22" s="1361"/>
      <c r="O22" s="1361"/>
      <c r="P22" s="1361"/>
      <c r="Q22" s="1362"/>
    </row>
    <row r="23" spans="1:19" s="25" customFormat="1" ht="21" customHeight="1" x14ac:dyDescent="0.2">
      <c r="B23" s="921">
        <f>+'Cronograma de Actividades'!B69</f>
        <v>0</v>
      </c>
      <c r="C23" s="27" t="s">
        <v>304</v>
      </c>
      <c r="D23" s="1360"/>
      <c r="E23" s="1361"/>
      <c r="F23" s="1361"/>
      <c r="G23" s="1361"/>
      <c r="H23" s="1361"/>
      <c r="I23" s="1361"/>
      <c r="J23" s="1361"/>
      <c r="K23" s="1361"/>
      <c r="L23" s="1361"/>
      <c r="M23" s="1361"/>
      <c r="N23" s="1361"/>
      <c r="O23" s="1361"/>
      <c r="P23" s="1361"/>
      <c r="Q23" s="1362"/>
    </row>
    <row r="24" spans="1:19" s="25" customFormat="1" ht="21" customHeight="1" x14ac:dyDescent="0.2">
      <c r="B24" s="921">
        <f>+'Cronograma de Actividades'!B70</f>
        <v>0</v>
      </c>
      <c r="C24" s="27" t="s">
        <v>305</v>
      </c>
      <c r="D24" s="1360"/>
      <c r="E24" s="1361"/>
      <c r="F24" s="1361"/>
      <c r="G24" s="1361"/>
      <c r="H24" s="1361"/>
      <c r="I24" s="1361"/>
      <c r="J24" s="1361"/>
      <c r="K24" s="1361"/>
      <c r="L24" s="1361"/>
      <c r="M24" s="1361"/>
      <c r="N24" s="1361"/>
      <c r="O24" s="1361"/>
      <c r="P24" s="1361"/>
      <c r="Q24" s="1362"/>
    </row>
    <row r="25" spans="1:19" s="26" customFormat="1" ht="21" customHeight="1" x14ac:dyDescent="0.2">
      <c r="B25" s="921">
        <f>+'Cronograma de Actividades'!B71</f>
        <v>0</v>
      </c>
      <c r="C25" s="27" t="s">
        <v>306</v>
      </c>
      <c r="D25" s="1360"/>
      <c r="E25" s="1361"/>
      <c r="F25" s="1361"/>
      <c r="G25" s="1361"/>
      <c r="H25" s="1361"/>
      <c r="I25" s="1361"/>
      <c r="J25" s="1361"/>
      <c r="K25" s="1361"/>
      <c r="L25" s="1361"/>
      <c r="M25" s="1361"/>
      <c r="N25" s="1361"/>
      <c r="O25" s="1361"/>
      <c r="P25" s="1361"/>
      <c r="Q25" s="1362"/>
    </row>
    <row r="26" spans="1:19" s="26" customFormat="1" ht="21" customHeight="1" x14ac:dyDescent="0.2">
      <c r="B26" s="921">
        <f>+'Cronograma de Actividades'!B72</f>
        <v>0</v>
      </c>
      <c r="C26" s="27" t="s">
        <v>307</v>
      </c>
      <c r="D26" s="1360"/>
      <c r="E26" s="1361"/>
      <c r="F26" s="1361"/>
      <c r="G26" s="1361"/>
      <c r="H26" s="1361"/>
      <c r="I26" s="1361"/>
      <c r="J26" s="1361"/>
      <c r="K26" s="1361"/>
      <c r="L26" s="1361"/>
      <c r="M26" s="1361"/>
      <c r="N26" s="1361"/>
      <c r="O26" s="1361"/>
      <c r="P26" s="1361"/>
      <c r="Q26" s="1362"/>
    </row>
    <row r="27" spans="1:19" s="26" customFormat="1" ht="21" customHeight="1" x14ac:dyDescent="0.2">
      <c r="B27" s="921">
        <f>+'Cronograma de Actividades'!B73</f>
        <v>0</v>
      </c>
      <c r="C27" s="27" t="s">
        <v>308</v>
      </c>
      <c r="D27" s="1360"/>
      <c r="E27" s="1361"/>
      <c r="F27" s="1361"/>
      <c r="G27" s="1361"/>
      <c r="H27" s="1361"/>
      <c r="I27" s="1361"/>
      <c r="J27" s="1361"/>
      <c r="K27" s="1361"/>
      <c r="L27" s="1361"/>
      <c r="M27" s="1361"/>
      <c r="N27" s="1361"/>
      <c r="O27" s="1361"/>
      <c r="P27" s="1361"/>
      <c r="Q27" s="1362"/>
    </row>
    <row r="28" spans="1:19" s="26" customFormat="1" ht="21" customHeight="1" x14ac:dyDescent="0.2">
      <c r="A28" s="920"/>
      <c r="B28" s="922">
        <f>+'Cronograma de Actividades'!B74</f>
        <v>0</v>
      </c>
      <c r="C28" s="780" t="s">
        <v>309</v>
      </c>
      <c r="D28" s="1364"/>
      <c r="E28" s="1365"/>
      <c r="F28" s="1365"/>
      <c r="G28" s="1365"/>
      <c r="H28" s="1365"/>
      <c r="I28" s="1365"/>
      <c r="J28" s="1365"/>
      <c r="K28" s="1365"/>
      <c r="L28" s="1365"/>
      <c r="M28" s="1365"/>
      <c r="N28" s="1365"/>
      <c r="O28" s="1365"/>
      <c r="P28" s="1365"/>
      <c r="Q28" s="1366"/>
    </row>
    <row r="29" spans="1:19" ht="18" customHeight="1" x14ac:dyDescent="0.2">
      <c r="B29" s="1374" t="s">
        <v>416</v>
      </c>
      <c r="C29" s="1376"/>
      <c r="D29" s="1309" t="s">
        <v>116</v>
      </c>
      <c r="E29" s="1317" t="s">
        <v>67</v>
      </c>
      <c r="F29" s="1309" t="s">
        <v>97</v>
      </c>
      <c r="G29" s="1309" t="s">
        <v>115</v>
      </c>
      <c r="H29" s="1309" t="s">
        <v>113</v>
      </c>
      <c r="I29" s="1309" t="s">
        <v>114</v>
      </c>
      <c r="J29" s="1319" t="s">
        <v>71</v>
      </c>
      <c r="K29" s="1320"/>
      <c r="L29" s="1320"/>
      <c r="M29" s="1320"/>
      <c r="N29" s="1320"/>
      <c r="O29" s="1320"/>
      <c r="P29" s="1320"/>
      <c r="Q29" s="1321"/>
    </row>
    <row r="30" spans="1:19" ht="27" customHeight="1" x14ac:dyDescent="0.2">
      <c r="B30" s="1375"/>
      <c r="C30" s="1377"/>
      <c r="D30" s="1310"/>
      <c r="E30" s="1318"/>
      <c r="F30" s="1310"/>
      <c r="G30" s="1310"/>
      <c r="H30" s="1310"/>
      <c r="I30" s="1310"/>
      <c r="J30" s="878" t="s">
        <v>72</v>
      </c>
      <c r="K30" s="878" t="str">
        <f>+'INFORMACION GENERAL DEL PROYECT'!$B$24</f>
        <v xml:space="preserve">    MODALIDAD CREDITO</v>
      </c>
      <c r="L30" s="878" t="str">
        <f>+'INFORMACION GENERAL DEL PROYECT'!$B$25</f>
        <v>Institucion Ejecutora</v>
      </c>
      <c r="M30" s="878" t="str">
        <f>+'INFORMACION GENERAL DEL PROYECT'!$B$26</f>
        <v>Fuente 2</v>
      </c>
      <c r="N30" s="878" t="str">
        <f>+'INFORMACION GENERAL DEL PROYECT'!$B$27</f>
        <v>Fuente 3</v>
      </c>
      <c r="O30" s="878" t="str">
        <f>+'INFORMACION GENERAL DEL PROYECT'!$B$28</f>
        <v>Fuente 4</v>
      </c>
      <c r="P30" s="959" t="str">
        <f>+'INFORMACION GENERAL DEL PROYECT'!$B$29</f>
        <v>Fuente 5</v>
      </c>
      <c r="Q30" s="445" t="str">
        <f>+'INFORMACION GENERAL DEL PROYECT'!$B$30</f>
        <v xml:space="preserve">Aporte de Beneficiarios </v>
      </c>
    </row>
    <row r="31" spans="1:19" ht="12.75" customHeight="1" x14ac:dyDescent="0.2">
      <c r="B31" s="923" t="str">
        <f>+D11</f>
        <v>PERSONAL DEL PROYECTO</v>
      </c>
      <c r="C31" s="191">
        <f>+C11</f>
        <v>6.1</v>
      </c>
      <c r="D31" s="192"/>
      <c r="E31" s="197"/>
      <c r="F31" s="198"/>
      <c r="G31" s="194">
        <f>SUM(G33:G47)</f>
        <v>0</v>
      </c>
      <c r="H31" s="195"/>
      <c r="I31" s="193">
        <f t="shared" ref="I31:P31" si="0">+I32</f>
        <v>0</v>
      </c>
      <c r="J31" s="193">
        <f t="shared" si="0"/>
        <v>0</v>
      </c>
      <c r="K31" s="193">
        <f t="shared" si="0"/>
        <v>0</v>
      </c>
      <c r="L31" s="193">
        <f t="shared" si="0"/>
        <v>0</v>
      </c>
      <c r="M31" s="193">
        <f t="shared" si="0"/>
        <v>0</v>
      </c>
      <c r="N31" s="193">
        <f t="shared" si="0"/>
        <v>0</v>
      </c>
      <c r="O31" s="193">
        <f t="shared" si="0"/>
        <v>0</v>
      </c>
      <c r="P31" s="193">
        <f t="shared" si="0"/>
        <v>0</v>
      </c>
      <c r="Q31" s="196">
        <f>SUM(Q33:Q47)</f>
        <v>0</v>
      </c>
      <c r="R31" s="37">
        <f>SUM(J31:Q31)</f>
        <v>0</v>
      </c>
      <c r="S31" s="37">
        <f>+R31-I31</f>
        <v>0</v>
      </c>
    </row>
    <row r="32" spans="1:19" s="25" customFormat="1" ht="12.75" customHeight="1" x14ac:dyDescent="0.2">
      <c r="B32" s="897" t="s">
        <v>124</v>
      </c>
      <c r="C32" s="94" t="s">
        <v>127</v>
      </c>
      <c r="D32" s="142"/>
      <c r="E32" s="142"/>
      <c r="F32" s="142"/>
      <c r="G32" s="217">
        <f>SUM(G33:G47)</f>
        <v>0</v>
      </c>
      <c r="H32" s="142"/>
      <c r="I32" s="217">
        <f>SUM(I33:I47)</f>
        <v>0</v>
      </c>
      <c r="J32" s="217">
        <f t="shared" ref="J32:Q32" si="1">SUM(J33:J47)</f>
        <v>0</v>
      </c>
      <c r="K32" s="217">
        <f t="shared" si="1"/>
        <v>0</v>
      </c>
      <c r="L32" s="217">
        <f t="shared" si="1"/>
        <v>0</v>
      </c>
      <c r="M32" s="217">
        <f t="shared" si="1"/>
        <v>0</v>
      </c>
      <c r="N32" s="217">
        <f t="shared" si="1"/>
        <v>0</v>
      </c>
      <c r="O32" s="217">
        <f t="shared" si="1"/>
        <v>0</v>
      </c>
      <c r="P32" s="217">
        <f t="shared" ref="P32" si="2">SUM(P33:P47)</f>
        <v>0</v>
      </c>
      <c r="Q32" s="246">
        <f t="shared" si="1"/>
        <v>0</v>
      </c>
      <c r="R32" s="37">
        <f t="shared" ref="R32:R95" si="3">SUM(J32:Q32)</f>
        <v>0</v>
      </c>
      <c r="S32" s="37">
        <f t="shared" ref="S32:S95" si="4">+R32-I32</f>
        <v>0</v>
      </c>
    </row>
    <row r="33" spans="2:19" s="26" customFormat="1" ht="12.75" customHeight="1" x14ac:dyDescent="0.2">
      <c r="B33" s="924">
        <f>+B14</f>
        <v>0</v>
      </c>
      <c r="C33" s="93" t="s">
        <v>295</v>
      </c>
      <c r="D33" s="39" t="str">
        <f>+'ACTIV. Y REMUN.DEL PERSONAL'!F12</f>
        <v>CAS</v>
      </c>
      <c r="E33" s="39">
        <v>1</v>
      </c>
      <c r="F33" s="216">
        <f>+'Proyección de remuneración '!B$19</f>
        <v>0</v>
      </c>
      <c r="G33" s="40">
        <f>+F33*E33</f>
        <v>0</v>
      </c>
      <c r="H33" s="321">
        <f>+'Cronograma de Actividades'!D60</f>
        <v>0</v>
      </c>
      <c r="I33" s="40">
        <f>+G33*H33</f>
        <v>0</v>
      </c>
      <c r="J33" s="41">
        <f t="shared" ref="J33:J47" si="5">+I33</f>
        <v>0</v>
      </c>
      <c r="K33" s="215"/>
      <c r="L33" s="215"/>
      <c r="M33" s="215"/>
      <c r="N33" s="38"/>
      <c r="O33" s="38"/>
      <c r="P33" s="38"/>
      <c r="Q33" s="45"/>
      <c r="R33" s="37">
        <f t="shared" si="3"/>
        <v>0</v>
      </c>
      <c r="S33" s="37">
        <f t="shared" si="4"/>
        <v>0</v>
      </c>
    </row>
    <row r="34" spans="2:19" s="26" customFormat="1" ht="12.75" customHeight="1" x14ac:dyDescent="0.2">
      <c r="B34" s="924">
        <f t="shared" ref="B34:B47" si="6">+B15</f>
        <v>0</v>
      </c>
      <c r="C34" s="93" t="s">
        <v>296</v>
      </c>
      <c r="D34" s="39" t="str">
        <f>+'ACTIV. Y REMUN.DEL PERSONAL'!F13</f>
        <v>Planilla</v>
      </c>
      <c r="E34" s="39">
        <v>1</v>
      </c>
      <c r="F34" s="216">
        <f>+'Proyección de remuneración '!C$19</f>
        <v>0</v>
      </c>
      <c r="G34" s="40">
        <f t="shared" ref="G34:G47" si="7">+F34*E34</f>
        <v>0</v>
      </c>
      <c r="H34" s="321">
        <f>+'Cronograma de Actividades'!D61</f>
        <v>0</v>
      </c>
      <c r="I34" s="40">
        <f t="shared" ref="I34:I47" si="8">+G34*H34</f>
        <v>0</v>
      </c>
      <c r="J34" s="41">
        <f t="shared" si="5"/>
        <v>0</v>
      </c>
      <c r="K34" s="215"/>
      <c r="L34" s="215"/>
      <c r="M34" s="215"/>
      <c r="N34" s="38"/>
      <c r="O34" s="38"/>
      <c r="P34" s="38"/>
      <c r="Q34" s="45"/>
      <c r="R34" s="37">
        <f t="shared" si="3"/>
        <v>0</v>
      </c>
      <c r="S34" s="37">
        <f t="shared" si="4"/>
        <v>0</v>
      </c>
    </row>
    <row r="35" spans="2:19" s="26" customFormat="1" ht="12.75" customHeight="1" x14ac:dyDescent="0.2">
      <c r="B35" s="924">
        <f t="shared" si="6"/>
        <v>0</v>
      </c>
      <c r="C35" s="93" t="s">
        <v>297</v>
      </c>
      <c r="D35" s="39" t="str">
        <f>+'ACTIV. Y REMUN.DEL PERSONAL'!F14</f>
        <v>CAS</v>
      </c>
      <c r="E35" s="39">
        <v>1</v>
      </c>
      <c r="F35" s="216">
        <f>+'Proyección de remuneración '!D$19</f>
        <v>0</v>
      </c>
      <c r="G35" s="40">
        <f t="shared" si="7"/>
        <v>0</v>
      </c>
      <c r="H35" s="321">
        <f>+'Cronograma de Actividades'!D62</f>
        <v>0</v>
      </c>
      <c r="I35" s="40">
        <f t="shared" si="8"/>
        <v>0</v>
      </c>
      <c r="J35" s="41">
        <f t="shared" si="5"/>
        <v>0</v>
      </c>
      <c r="K35" s="215"/>
      <c r="L35" s="215"/>
      <c r="M35" s="215"/>
      <c r="N35" s="38"/>
      <c r="O35" s="38"/>
      <c r="P35" s="38"/>
      <c r="Q35" s="45"/>
      <c r="R35" s="37">
        <f t="shared" si="3"/>
        <v>0</v>
      </c>
      <c r="S35" s="37">
        <f t="shared" si="4"/>
        <v>0</v>
      </c>
    </row>
    <row r="36" spans="2:19" s="26" customFormat="1" ht="12.75" customHeight="1" x14ac:dyDescent="0.2">
      <c r="B36" s="924">
        <f t="shared" si="6"/>
        <v>0</v>
      </c>
      <c r="C36" s="93" t="s">
        <v>298</v>
      </c>
      <c r="D36" s="39" t="str">
        <f>+'ACTIV. Y REMUN.DEL PERSONAL'!F15</f>
        <v>Planilla</v>
      </c>
      <c r="E36" s="39">
        <v>1</v>
      </c>
      <c r="F36" s="216">
        <f>+'Proyección de remuneración '!E$19</f>
        <v>0</v>
      </c>
      <c r="G36" s="40">
        <f t="shared" si="7"/>
        <v>0</v>
      </c>
      <c r="H36" s="321">
        <f>+'Cronograma de Actividades'!D63</f>
        <v>0</v>
      </c>
      <c r="I36" s="40">
        <f t="shared" si="8"/>
        <v>0</v>
      </c>
      <c r="J36" s="41">
        <f t="shared" si="5"/>
        <v>0</v>
      </c>
      <c r="K36" s="215"/>
      <c r="L36" s="215"/>
      <c r="M36" s="215"/>
      <c r="N36" s="38"/>
      <c r="O36" s="38"/>
      <c r="P36" s="38"/>
      <c r="Q36" s="45"/>
      <c r="R36" s="37">
        <f t="shared" si="3"/>
        <v>0</v>
      </c>
      <c r="S36" s="37">
        <f t="shared" si="4"/>
        <v>0</v>
      </c>
    </row>
    <row r="37" spans="2:19" s="26" customFormat="1" ht="12.75" customHeight="1" x14ac:dyDescent="0.2">
      <c r="B37" s="924">
        <f t="shared" si="6"/>
        <v>0</v>
      </c>
      <c r="C37" s="93" t="s">
        <v>299</v>
      </c>
      <c r="D37" s="39" t="str">
        <f>+'ACTIV. Y REMUN.DEL PERSONAL'!F16</f>
        <v>Planilla</v>
      </c>
      <c r="E37" s="39">
        <v>1</v>
      </c>
      <c r="F37" s="216">
        <f>+'Proyección de remuneración '!F$19</f>
        <v>0</v>
      </c>
      <c r="G37" s="40">
        <f t="shared" si="7"/>
        <v>0</v>
      </c>
      <c r="H37" s="321">
        <f>+'Cronograma de Actividades'!D64</f>
        <v>0</v>
      </c>
      <c r="I37" s="40">
        <f t="shared" si="8"/>
        <v>0</v>
      </c>
      <c r="J37" s="41">
        <f t="shared" si="5"/>
        <v>0</v>
      </c>
      <c r="K37" s="215"/>
      <c r="L37" s="215"/>
      <c r="M37" s="215"/>
      <c r="N37" s="38"/>
      <c r="O37" s="38"/>
      <c r="P37" s="38"/>
      <c r="Q37" s="45"/>
      <c r="R37" s="37">
        <f t="shared" si="3"/>
        <v>0</v>
      </c>
      <c r="S37" s="37">
        <f t="shared" si="4"/>
        <v>0</v>
      </c>
    </row>
    <row r="38" spans="2:19" s="26" customFormat="1" ht="12.75" customHeight="1" x14ac:dyDescent="0.2">
      <c r="B38" s="924">
        <f t="shared" si="6"/>
        <v>0</v>
      </c>
      <c r="C38" s="93" t="s">
        <v>300</v>
      </c>
      <c r="D38" s="39" t="str">
        <f>+'ACTIV. Y REMUN.DEL PERSONAL'!F17</f>
        <v>Planilla</v>
      </c>
      <c r="E38" s="39">
        <v>1</v>
      </c>
      <c r="F38" s="216">
        <f>+'Proyección de remuneración '!G$19</f>
        <v>0</v>
      </c>
      <c r="G38" s="40">
        <f t="shared" si="7"/>
        <v>0</v>
      </c>
      <c r="H38" s="321">
        <f>+'Cronograma de Actividades'!D65</f>
        <v>0</v>
      </c>
      <c r="I38" s="40">
        <f t="shared" si="8"/>
        <v>0</v>
      </c>
      <c r="J38" s="41">
        <f t="shared" si="5"/>
        <v>0</v>
      </c>
      <c r="K38" s="215"/>
      <c r="L38" s="215"/>
      <c r="M38" s="215"/>
      <c r="N38" s="38"/>
      <c r="O38" s="38"/>
      <c r="P38" s="38"/>
      <c r="Q38" s="45"/>
      <c r="R38" s="37">
        <f t="shared" si="3"/>
        <v>0</v>
      </c>
      <c r="S38" s="37">
        <f t="shared" si="4"/>
        <v>0</v>
      </c>
    </row>
    <row r="39" spans="2:19" s="26" customFormat="1" ht="12.75" customHeight="1" x14ac:dyDescent="0.2">
      <c r="B39" s="921">
        <f t="shared" si="6"/>
        <v>0</v>
      </c>
      <c r="C39" s="93" t="s">
        <v>301</v>
      </c>
      <c r="D39" s="39" t="str">
        <f>+'ACTIV. Y REMUN.DEL PERSONAL'!F18</f>
        <v>Planilla</v>
      </c>
      <c r="E39" s="39">
        <v>1</v>
      </c>
      <c r="F39" s="216">
        <f>+'Proyección de remuneración '!H$19</f>
        <v>0</v>
      </c>
      <c r="G39" s="40">
        <f t="shared" si="7"/>
        <v>0</v>
      </c>
      <c r="H39" s="321">
        <f>+'Cronograma de Actividades'!D66</f>
        <v>0</v>
      </c>
      <c r="I39" s="40">
        <f t="shared" si="8"/>
        <v>0</v>
      </c>
      <c r="J39" s="41">
        <f t="shared" si="5"/>
        <v>0</v>
      </c>
      <c r="K39" s="215"/>
      <c r="L39" s="215"/>
      <c r="M39" s="215"/>
      <c r="N39" s="38"/>
      <c r="O39" s="38"/>
      <c r="P39" s="38"/>
      <c r="Q39" s="45"/>
      <c r="R39" s="37">
        <f t="shared" si="3"/>
        <v>0</v>
      </c>
      <c r="S39" s="37">
        <f t="shared" si="4"/>
        <v>0</v>
      </c>
    </row>
    <row r="40" spans="2:19" s="26" customFormat="1" ht="12.75" customHeight="1" x14ac:dyDescent="0.2">
      <c r="B40" s="921">
        <f t="shared" si="6"/>
        <v>0</v>
      </c>
      <c r="C40" s="93" t="s">
        <v>302</v>
      </c>
      <c r="D40" s="39" t="str">
        <f>+'ACTIV. Y REMUN.DEL PERSONAL'!F19</f>
        <v>Planilla</v>
      </c>
      <c r="E40" s="39">
        <v>1</v>
      </c>
      <c r="F40" s="216">
        <f>+'Proyección de remuneración '!I$19</f>
        <v>0</v>
      </c>
      <c r="G40" s="40">
        <f t="shared" si="7"/>
        <v>0</v>
      </c>
      <c r="H40" s="321">
        <f>+'Cronograma de Actividades'!D67</f>
        <v>0</v>
      </c>
      <c r="I40" s="40">
        <f t="shared" si="8"/>
        <v>0</v>
      </c>
      <c r="J40" s="41">
        <f t="shared" si="5"/>
        <v>0</v>
      </c>
      <c r="K40" s="215"/>
      <c r="L40" s="215"/>
      <c r="M40" s="215"/>
      <c r="N40" s="38"/>
      <c r="O40" s="38"/>
      <c r="P40" s="38"/>
      <c r="Q40" s="45"/>
      <c r="R40" s="37">
        <f t="shared" si="3"/>
        <v>0</v>
      </c>
      <c r="S40" s="37">
        <f t="shared" si="4"/>
        <v>0</v>
      </c>
    </row>
    <row r="41" spans="2:19" s="26" customFormat="1" ht="12.75" customHeight="1" x14ac:dyDescent="0.2">
      <c r="B41" s="921">
        <f t="shared" si="6"/>
        <v>0</v>
      </c>
      <c r="C41" s="93" t="s">
        <v>303</v>
      </c>
      <c r="D41" s="39" t="str">
        <f>+'ACTIV. Y REMUN.DEL PERSONAL'!F20</f>
        <v>Planilla</v>
      </c>
      <c r="E41" s="39">
        <v>1</v>
      </c>
      <c r="F41" s="216">
        <f>+'Proyección de remuneración '!J$19</f>
        <v>0</v>
      </c>
      <c r="G41" s="40">
        <f t="shared" si="7"/>
        <v>0</v>
      </c>
      <c r="H41" s="321">
        <f>+'Cronograma de Actividades'!D68</f>
        <v>0</v>
      </c>
      <c r="I41" s="40">
        <f t="shared" si="8"/>
        <v>0</v>
      </c>
      <c r="J41" s="41">
        <f t="shared" si="5"/>
        <v>0</v>
      </c>
      <c r="K41" s="215"/>
      <c r="L41" s="215"/>
      <c r="M41" s="215"/>
      <c r="N41" s="38"/>
      <c r="O41" s="38"/>
      <c r="P41" s="38"/>
      <c r="Q41" s="45"/>
      <c r="R41" s="37">
        <f t="shared" si="3"/>
        <v>0</v>
      </c>
      <c r="S41" s="37">
        <f t="shared" si="4"/>
        <v>0</v>
      </c>
    </row>
    <row r="42" spans="2:19" s="26" customFormat="1" ht="12.75" customHeight="1" x14ac:dyDescent="0.2">
      <c r="B42" s="921">
        <f t="shared" si="6"/>
        <v>0</v>
      </c>
      <c r="C42" s="93" t="s">
        <v>304</v>
      </c>
      <c r="D42" s="39" t="str">
        <f>+'ACTIV. Y REMUN.DEL PERSONAL'!F21</f>
        <v>Planilla</v>
      </c>
      <c r="E42" s="39">
        <v>1</v>
      </c>
      <c r="F42" s="216">
        <f>+'Proyección de remuneración '!K$19</f>
        <v>0</v>
      </c>
      <c r="G42" s="40">
        <f t="shared" si="7"/>
        <v>0</v>
      </c>
      <c r="H42" s="321">
        <f>+'Cronograma de Actividades'!D69</f>
        <v>0</v>
      </c>
      <c r="I42" s="40">
        <f t="shared" si="8"/>
        <v>0</v>
      </c>
      <c r="J42" s="41">
        <f t="shared" si="5"/>
        <v>0</v>
      </c>
      <c r="K42" s="215"/>
      <c r="L42" s="215"/>
      <c r="M42" s="215"/>
      <c r="N42" s="38"/>
      <c r="O42" s="38"/>
      <c r="P42" s="38"/>
      <c r="Q42" s="45"/>
      <c r="R42" s="37">
        <f t="shared" si="3"/>
        <v>0</v>
      </c>
      <c r="S42" s="37">
        <f t="shared" si="4"/>
        <v>0</v>
      </c>
    </row>
    <row r="43" spans="2:19" s="26" customFormat="1" ht="12.75" customHeight="1" x14ac:dyDescent="0.2">
      <c r="B43" s="921">
        <f t="shared" si="6"/>
        <v>0</v>
      </c>
      <c r="C43" s="93" t="s">
        <v>305</v>
      </c>
      <c r="D43" s="39" t="str">
        <f>+'ACTIV. Y REMUN.DEL PERSONAL'!F22</f>
        <v>CAS</v>
      </c>
      <c r="E43" s="39">
        <v>1</v>
      </c>
      <c r="F43" s="216">
        <f>+'Proyección de remuneración '!L$19</f>
        <v>0</v>
      </c>
      <c r="G43" s="40">
        <f t="shared" si="7"/>
        <v>0</v>
      </c>
      <c r="H43" s="321">
        <f>+'Cronograma de Actividades'!D70</f>
        <v>0</v>
      </c>
      <c r="I43" s="40">
        <f t="shared" si="8"/>
        <v>0</v>
      </c>
      <c r="J43" s="41">
        <f t="shared" si="5"/>
        <v>0</v>
      </c>
      <c r="K43" s="215"/>
      <c r="L43" s="215"/>
      <c r="M43" s="215"/>
      <c r="N43" s="38"/>
      <c r="O43" s="38"/>
      <c r="P43" s="38"/>
      <c r="Q43" s="45"/>
      <c r="R43" s="37">
        <f t="shared" si="3"/>
        <v>0</v>
      </c>
      <c r="S43" s="37">
        <f t="shared" si="4"/>
        <v>0</v>
      </c>
    </row>
    <row r="44" spans="2:19" s="26" customFormat="1" ht="12.75" hidden="1" customHeight="1" x14ac:dyDescent="0.2">
      <c r="B44" s="921">
        <f t="shared" si="6"/>
        <v>0</v>
      </c>
      <c r="C44" s="93" t="s">
        <v>306</v>
      </c>
      <c r="D44" s="39" t="str">
        <f>+'ACTIV. Y REMUN.DEL PERSONAL'!F23</f>
        <v>Planilla</v>
      </c>
      <c r="E44" s="39">
        <v>1</v>
      </c>
      <c r="F44" s="216">
        <f>+'Proyección de remuneración '!M$19</f>
        <v>0</v>
      </c>
      <c r="G44" s="40">
        <f t="shared" si="7"/>
        <v>0</v>
      </c>
      <c r="H44" s="321">
        <f>+'Cronograma de Actividades'!D71</f>
        <v>0</v>
      </c>
      <c r="I44" s="40">
        <f t="shared" si="8"/>
        <v>0</v>
      </c>
      <c r="J44" s="41">
        <f t="shared" si="5"/>
        <v>0</v>
      </c>
      <c r="K44" s="215"/>
      <c r="L44" s="215"/>
      <c r="M44" s="215"/>
      <c r="N44" s="38"/>
      <c r="O44" s="38"/>
      <c r="P44" s="38"/>
      <c r="Q44" s="45"/>
      <c r="R44" s="37">
        <f t="shared" si="3"/>
        <v>0</v>
      </c>
      <c r="S44" s="37">
        <f t="shared" si="4"/>
        <v>0</v>
      </c>
    </row>
    <row r="45" spans="2:19" s="26" customFormat="1" ht="12.75" hidden="1" customHeight="1" x14ac:dyDescent="0.2">
      <c r="B45" s="921">
        <f t="shared" si="6"/>
        <v>0</v>
      </c>
      <c r="C45" s="93" t="s">
        <v>307</v>
      </c>
      <c r="D45" s="39" t="str">
        <f>+'ACTIV. Y REMUN.DEL PERSONAL'!F24</f>
        <v>Planilla</v>
      </c>
      <c r="E45" s="39">
        <v>1</v>
      </c>
      <c r="F45" s="216">
        <f>+'Proyección de remuneración '!N$19</f>
        <v>0</v>
      </c>
      <c r="G45" s="40">
        <f t="shared" si="7"/>
        <v>0</v>
      </c>
      <c r="H45" s="321">
        <f>+'Cronograma de Actividades'!D72</f>
        <v>0</v>
      </c>
      <c r="I45" s="40">
        <f t="shared" si="8"/>
        <v>0</v>
      </c>
      <c r="J45" s="41">
        <f t="shared" si="5"/>
        <v>0</v>
      </c>
      <c r="K45" s="215"/>
      <c r="L45" s="215"/>
      <c r="M45" s="215"/>
      <c r="N45" s="38"/>
      <c r="O45" s="38"/>
      <c r="P45" s="38"/>
      <c r="Q45" s="45"/>
      <c r="R45" s="37">
        <f t="shared" si="3"/>
        <v>0</v>
      </c>
      <c r="S45" s="37">
        <f t="shared" si="4"/>
        <v>0</v>
      </c>
    </row>
    <row r="46" spans="2:19" s="26" customFormat="1" ht="12.75" hidden="1" customHeight="1" x14ac:dyDescent="0.2">
      <c r="B46" s="921">
        <f t="shared" si="6"/>
        <v>0</v>
      </c>
      <c r="C46" s="93" t="s">
        <v>308</v>
      </c>
      <c r="D46" s="39" t="str">
        <f>+'ACTIV. Y REMUN.DEL PERSONAL'!F25</f>
        <v>Planilla</v>
      </c>
      <c r="E46" s="39">
        <v>1</v>
      </c>
      <c r="F46" s="216">
        <f>+'Proyección de remuneración '!O$19</f>
        <v>0</v>
      </c>
      <c r="G46" s="40">
        <f t="shared" si="7"/>
        <v>0</v>
      </c>
      <c r="H46" s="321">
        <f>+'Cronograma de Actividades'!D73</f>
        <v>0</v>
      </c>
      <c r="I46" s="40">
        <f t="shared" si="8"/>
        <v>0</v>
      </c>
      <c r="J46" s="41">
        <f t="shared" si="5"/>
        <v>0</v>
      </c>
      <c r="K46" s="215"/>
      <c r="L46" s="215"/>
      <c r="M46" s="215"/>
      <c r="N46" s="38"/>
      <c r="O46" s="38"/>
      <c r="P46" s="38"/>
      <c r="Q46" s="45"/>
      <c r="R46" s="37">
        <f t="shared" si="3"/>
        <v>0</v>
      </c>
      <c r="S46" s="37">
        <f t="shared" si="4"/>
        <v>0</v>
      </c>
    </row>
    <row r="47" spans="2:19" s="26" customFormat="1" ht="12.75" hidden="1" customHeight="1" x14ac:dyDescent="0.2">
      <c r="B47" s="921">
        <f t="shared" si="6"/>
        <v>0</v>
      </c>
      <c r="C47" s="93" t="s">
        <v>309</v>
      </c>
      <c r="D47" s="39" t="str">
        <f>+'ACTIV. Y REMUN.DEL PERSONAL'!F26</f>
        <v>Planilla</v>
      </c>
      <c r="E47" s="39">
        <v>1</v>
      </c>
      <c r="F47" s="216">
        <f>+'Proyección de remuneración '!P$19</f>
        <v>0</v>
      </c>
      <c r="G47" s="40">
        <f t="shared" si="7"/>
        <v>0</v>
      </c>
      <c r="H47" s="321">
        <f>+'Cronograma de Actividades'!D74</f>
        <v>0</v>
      </c>
      <c r="I47" s="40">
        <f t="shared" si="8"/>
        <v>0</v>
      </c>
      <c r="J47" s="41">
        <f t="shared" si="5"/>
        <v>0</v>
      </c>
      <c r="K47" s="215"/>
      <c r="L47" s="215"/>
      <c r="M47" s="215"/>
      <c r="N47" s="38"/>
      <c r="O47" s="38"/>
      <c r="P47" s="38"/>
      <c r="Q47" s="45"/>
      <c r="R47" s="37">
        <f t="shared" si="3"/>
        <v>0</v>
      </c>
      <c r="S47" s="37">
        <f t="shared" si="4"/>
        <v>0</v>
      </c>
    </row>
    <row r="48" spans="2:19" s="99" customFormat="1" ht="18" customHeight="1" x14ac:dyDescent="0.2">
      <c r="B48" s="1306"/>
      <c r="C48" s="1307"/>
      <c r="D48" s="1307"/>
      <c r="E48" s="1307"/>
      <c r="F48" s="1307"/>
      <c r="G48" s="1307"/>
      <c r="H48" s="1308"/>
      <c r="I48" s="115">
        <f>+I31</f>
        <v>0</v>
      </c>
      <c r="J48" s="115">
        <f>+J31</f>
        <v>0</v>
      </c>
      <c r="K48" s="115">
        <f t="shared" ref="K48:Q48" si="9">+K31</f>
        <v>0</v>
      </c>
      <c r="L48" s="115">
        <f t="shared" si="9"/>
        <v>0</v>
      </c>
      <c r="M48" s="115">
        <f t="shared" si="9"/>
        <v>0</v>
      </c>
      <c r="N48" s="115">
        <f t="shared" si="9"/>
        <v>0</v>
      </c>
      <c r="O48" s="115">
        <f t="shared" si="9"/>
        <v>0</v>
      </c>
      <c r="P48" s="115">
        <f t="shared" ref="P48" si="10">+P31</f>
        <v>0</v>
      </c>
      <c r="Q48" s="207">
        <f t="shared" si="9"/>
        <v>0</v>
      </c>
      <c r="R48" s="37">
        <f t="shared" si="3"/>
        <v>0</v>
      </c>
      <c r="S48" s="37">
        <f t="shared" si="4"/>
        <v>0</v>
      </c>
    </row>
    <row r="49" spans="2:19" ht="21" customHeight="1" x14ac:dyDescent="0.2">
      <c r="B49" s="879"/>
      <c r="C49" s="189">
        <v>6.2</v>
      </c>
      <c r="D49" s="184" t="s">
        <v>55</v>
      </c>
      <c r="E49" s="182"/>
      <c r="F49" s="188"/>
      <c r="G49" s="188"/>
      <c r="H49" s="188"/>
      <c r="I49" s="188"/>
      <c r="J49" s="188"/>
      <c r="K49" s="188"/>
      <c r="L49" s="188"/>
      <c r="M49" s="188"/>
      <c r="N49" s="188"/>
      <c r="O49" s="188"/>
      <c r="P49" s="188"/>
      <c r="Q49" s="190"/>
      <c r="R49" s="37">
        <f t="shared" si="3"/>
        <v>0</v>
      </c>
      <c r="S49" s="37">
        <f t="shared" si="4"/>
        <v>0</v>
      </c>
    </row>
    <row r="50" spans="2:19" ht="18" customHeight="1" x14ac:dyDescent="0.2">
      <c r="B50" s="1374" t="s">
        <v>416</v>
      </c>
      <c r="C50" s="1376"/>
      <c r="D50" s="1309" t="s">
        <v>116</v>
      </c>
      <c r="E50" s="1317" t="s">
        <v>67</v>
      </c>
      <c r="F50" s="1309" t="s">
        <v>97</v>
      </c>
      <c r="G50" s="1309" t="s">
        <v>115</v>
      </c>
      <c r="H50" s="1309" t="s">
        <v>113</v>
      </c>
      <c r="I50" s="1309" t="s">
        <v>114</v>
      </c>
      <c r="J50" s="1319" t="s">
        <v>71</v>
      </c>
      <c r="K50" s="1320"/>
      <c r="L50" s="1320"/>
      <c r="M50" s="1320"/>
      <c r="N50" s="1320"/>
      <c r="O50" s="1320"/>
      <c r="P50" s="1320"/>
      <c r="Q50" s="1321"/>
      <c r="R50" s="37"/>
      <c r="S50" s="37"/>
    </row>
    <row r="51" spans="2:19" ht="27" customHeight="1" x14ac:dyDescent="0.2">
      <c r="B51" s="1375"/>
      <c r="C51" s="1377"/>
      <c r="D51" s="1310"/>
      <c r="E51" s="1318"/>
      <c r="F51" s="1310"/>
      <c r="G51" s="1310"/>
      <c r="H51" s="1310"/>
      <c r="I51" s="1310"/>
      <c r="J51" s="878" t="str">
        <f>+J30</f>
        <v>FONDOEMPLEO</v>
      </c>
      <c r="K51" s="878" t="str">
        <f>+'INFORMACION GENERAL DEL PROYECT'!$B$24</f>
        <v xml:space="preserve">    MODALIDAD CREDITO</v>
      </c>
      <c r="L51" s="878" t="str">
        <f>+'INFORMACION GENERAL DEL PROYECT'!$B$25</f>
        <v>Institucion Ejecutora</v>
      </c>
      <c r="M51" s="878" t="str">
        <f>+'INFORMACION GENERAL DEL PROYECT'!$B$26</f>
        <v>Fuente 2</v>
      </c>
      <c r="N51" s="878" t="str">
        <f>+'INFORMACION GENERAL DEL PROYECT'!$B$27</f>
        <v>Fuente 3</v>
      </c>
      <c r="O51" s="878" t="str">
        <f>+'INFORMACION GENERAL DEL PROYECT'!$B$28</f>
        <v>Fuente 4</v>
      </c>
      <c r="P51" s="959" t="str">
        <f>+'INFORMACION GENERAL DEL PROYECT'!$B$29</f>
        <v>Fuente 5</v>
      </c>
      <c r="Q51" s="445" t="str">
        <f>+'INFORMACION GENERAL DEL PROYECT'!$B$30</f>
        <v xml:space="preserve">Aporte de Beneficiarios </v>
      </c>
      <c r="R51" s="37"/>
      <c r="S51" s="37"/>
    </row>
    <row r="52" spans="2:19" ht="12.75" customHeight="1" x14ac:dyDescent="0.2">
      <c r="B52" s="923" t="s">
        <v>282</v>
      </c>
      <c r="C52" s="214" t="s">
        <v>128</v>
      </c>
      <c r="D52" s="161"/>
      <c r="E52" s="187"/>
      <c r="F52" s="181"/>
      <c r="G52" s="158"/>
      <c r="H52" s="156"/>
      <c r="I52" s="158">
        <f t="shared" ref="I52" si="11">SUM(I53:I63)</f>
        <v>0</v>
      </c>
      <c r="J52" s="158">
        <f>SUM(J53:J63)</f>
        <v>0</v>
      </c>
      <c r="K52" s="158">
        <f t="shared" ref="K52:Q52" si="12">SUM(K53:K63)</f>
        <v>0</v>
      </c>
      <c r="L52" s="158">
        <f t="shared" si="12"/>
        <v>0</v>
      </c>
      <c r="M52" s="158">
        <f t="shared" si="12"/>
        <v>0</v>
      </c>
      <c r="N52" s="158">
        <f t="shared" si="12"/>
        <v>0</v>
      </c>
      <c r="O52" s="158">
        <f t="shared" si="12"/>
        <v>0</v>
      </c>
      <c r="P52" s="158">
        <f t="shared" si="12"/>
        <v>0</v>
      </c>
      <c r="Q52" s="158">
        <f t="shared" si="12"/>
        <v>0</v>
      </c>
      <c r="R52" s="37">
        <f t="shared" si="3"/>
        <v>0</v>
      </c>
      <c r="S52" s="37">
        <f t="shared" si="4"/>
        <v>0</v>
      </c>
    </row>
    <row r="53" spans="2:19" s="24" customFormat="1" ht="12.75" customHeight="1" x14ac:dyDescent="0.2">
      <c r="B53" s="925">
        <f>+'Cronograma de Actividades'!B77</f>
        <v>0</v>
      </c>
      <c r="C53" s="92" t="s">
        <v>311</v>
      </c>
      <c r="D53" s="143">
        <f>+'Cronograma de Actividades'!C77</f>
        <v>0</v>
      </c>
      <c r="E53" s="491"/>
      <c r="F53" s="33"/>
      <c r="G53" s="33">
        <f t="shared" ref="G53:G63" si="13">+E53*F53</f>
        <v>0</v>
      </c>
      <c r="H53" s="796">
        <f>+'Cronograma de Actividades'!D77</f>
        <v>0</v>
      </c>
      <c r="I53" s="33">
        <f>+G53*H53</f>
        <v>0</v>
      </c>
      <c r="J53" s="55"/>
      <c r="K53" s="89"/>
      <c r="L53" s="89"/>
      <c r="M53" s="89"/>
      <c r="N53" s="89"/>
      <c r="O53" s="34"/>
      <c r="P53" s="34"/>
      <c r="Q53" s="76"/>
      <c r="R53" s="37">
        <f t="shared" si="3"/>
        <v>0</v>
      </c>
      <c r="S53" s="37">
        <f t="shared" si="4"/>
        <v>0</v>
      </c>
    </row>
    <row r="54" spans="2:19" s="24" customFormat="1" ht="12.75" customHeight="1" x14ac:dyDescent="0.2">
      <c r="B54" s="925">
        <f>+'Cronograma de Actividades'!B78</f>
        <v>0</v>
      </c>
      <c r="C54" s="92" t="s">
        <v>312</v>
      </c>
      <c r="D54" s="143">
        <f>+'Cronograma de Actividades'!C78</f>
        <v>0</v>
      </c>
      <c r="E54" s="491"/>
      <c r="F54" s="30"/>
      <c r="G54" s="30">
        <f t="shared" si="13"/>
        <v>0</v>
      </c>
      <c r="H54" s="796">
        <f>+'Cronograma de Actividades'!D78</f>
        <v>0</v>
      </c>
      <c r="I54" s="33">
        <f t="shared" ref="I54:I63" si="14">+G54*H54</f>
        <v>0</v>
      </c>
      <c r="J54" s="55"/>
      <c r="K54" s="53"/>
      <c r="L54" s="53"/>
      <c r="M54" s="53"/>
      <c r="N54" s="53"/>
      <c r="O54" s="31"/>
      <c r="P54" s="31"/>
      <c r="Q54" s="46"/>
      <c r="R54" s="37">
        <f t="shared" si="3"/>
        <v>0</v>
      </c>
      <c r="S54" s="37">
        <f t="shared" si="4"/>
        <v>0</v>
      </c>
    </row>
    <row r="55" spans="2:19" s="24" customFormat="1" ht="12.75" customHeight="1" x14ac:dyDescent="0.2">
      <c r="B55" s="925">
        <f>+'Cronograma de Actividades'!B79</f>
        <v>0</v>
      </c>
      <c r="C55" s="92" t="s">
        <v>313</v>
      </c>
      <c r="D55" s="143">
        <f>+'Cronograma de Actividades'!C79</f>
        <v>0</v>
      </c>
      <c r="E55" s="491"/>
      <c r="F55" s="30"/>
      <c r="G55" s="30">
        <f t="shared" si="13"/>
        <v>0</v>
      </c>
      <c r="H55" s="796">
        <f>+'Cronograma de Actividades'!D79</f>
        <v>0</v>
      </c>
      <c r="I55" s="33">
        <f t="shared" si="14"/>
        <v>0</v>
      </c>
      <c r="J55" s="55"/>
      <c r="K55" s="82"/>
      <c r="L55" s="82"/>
      <c r="M55" s="82"/>
      <c r="N55" s="82"/>
      <c r="O55" s="31"/>
      <c r="P55" s="31"/>
      <c r="Q55" s="46"/>
      <c r="R55" s="37">
        <f t="shared" si="3"/>
        <v>0</v>
      </c>
      <c r="S55" s="37">
        <f t="shared" si="4"/>
        <v>0</v>
      </c>
    </row>
    <row r="56" spans="2:19" s="24" customFormat="1" ht="12.75" customHeight="1" x14ac:dyDescent="0.2">
      <c r="B56" s="925">
        <f>+'Cronograma de Actividades'!B80</f>
        <v>0</v>
      </c>
      <c r="C56" s="92" t="s">
        <v>314</v>
      </c>
      <c r="D56" s="143">
        <f>+'Cronograma de Actividades'!C80</f>
        <v>0</v>
      </c>
      <c r="E56" s="491"/>
      <c r="F56" s="30"/>
      <c r="G56" s="30">
        <f t="shared" si="13"/>
        <v>0</v>
      </c>
      <c r="H56" s="796">
        <f>+'Cronograma de Actividades'!D80</f>
        <v>0</v>
      </c>
      <c r="I56" s="33">
        <f t="shared" si="14"/>
        <v>0</v>
      </c>
      <c r="J56" s="55"/>
      <c r="K56" s="82"/>
      <c r="L56" s="82"/>
      <c r="M56" s="82"/>
      <c r="N56" s="82"/>
      <c r="O56" s="31"/>
      <c r="P56" s="31"/>
      <c r="Q56" s="46"/>
      <c r="R56" s="37">
        <f t="shared" si="3"/>
        <v>0</v>
      </c>
      <c r="S56" s="37">
        <f t="shared" si="4"/>
        <v>0</v>
      </c>
    </row>
    <row r="57" spans="2:19" s="24" customFormat="1" ht="12.75" customHeight="1" x14ac:dyDescent="0.2">
      <c r="B57" s="925">
        <f>+'Cronograma de Actividades'!B81</f>
        <v>0</v>
      </c>
      <c r="C57" s="92" t="s">
        <v>315</v>
      </c>
      <c r="D57" s="143">
        <f>+'Cronograma de Actividades'!C81</f>
        <v>0</v>
      </c>
      <c r="E57" s="491"/>
      <c r="F57" s="33"/>
      <c r="G57" s="33">
        <f t="shared" si="13"/>
        <v>0</v>
      </c>
      <c r="H57" s="796">
        <f>+'Cronograma de Actividades'!D81</f>
        <v>0</v>
      </c>
      <c r="I57" s="33">
        <f t="shared" si="14"/>
        <v>0</v>
      </c>
      <c r="J57" s="55"/>
      <c r="K57" s="89"/>
      <c r="L57" s="89"/>
      <c r="M57" s="89"/>
      <c r="N57" s="89"/>
      <c r="O57" s="34"/>
      <c r="P57" s="34"/>
      <c r="Q57" s="76"/>
      <c r="R57" s="37">
        <f>SUM(J57:Q57)</f>
        <v>0</v>
      </c>
      <c r="S57" s="37">
        <f t="shared" si="4"/>
        <v>0</v>
      </c>
    </row>
    <row r="58" spans="2:19" s="24" customFormat="1" ht="12.75" customHeight="1" x14ac:dyDescent="0.2">
      <c r="B58" s="925">
        <f>+'Cronograma de Actividades'!B82</f>
        <v>0</v>
      </c>
      <c r="C58" s="92" t="s">
        <v>316</v>
      </c>
      <c r="D58" s="143">
        <f>+'Cronograma de Actividades'!C82</f>
        <v>0</v>
      </c>
      <c r="E58" s="491"/>
      <c r="F58" s="30"/>
      <c r="G58" s="30">
        <f t="shared" si="13"/>
        <v>0</v>
      </c>
      <c r="H58" s="796">
        <f>+'Cronograma de Actividades'!D82</f>
        <v>0</v>
      </c>
      <c r="I58" s="33">
        <f t="shared" si="14"/>
        <v>0</v>
      </c>
      <c r="J58" s="55"/>
      <c r="K58" s="53"/>
      <c r="L58" s="53"/>
      <c r="M58" s="53"/>
      <c r="N58" s="53"/>
      <c r="O58" s="31"/>
      <c r="P58" s="31"/>
      <c r="Q58" s="46"/>
      <c r="R58" s="37">
        <f t="shared" si="3"/>
        <v>0</v>
      </c>
      <c r="S58" s="37">
        <f t="shared" si="4"/>
        <v>0</v>
      </c>
    </row>
    <row r="59" spans="2:19" s="24" customFormat="1" ht="12.75" customHeight="1" x14ac:dyDescent="0.2">
      <c r="B59" s="925">
        <f>+'Cronograma de Actividades'!B83</f>
        <v>0</v>
      </c>
      <c r="C59" s="92" t="s">
        <v>317</v>
      </c>
      <c r="D59" s="143">
        <f>+'Cronograma de Actividades'!C83</f>
        <v>0</v>
      </c>
      <c r="E59" s="491"/>
      <c r="F59" s="33"/>
      <c r="G59" s="33">
        <f>+E59*F59</f>
        <v>0</v>
      </c>
      <c r="H59" s="796">
        <f>+'Cronograma de Actividades'!D83</f>
        <v>0</v>
      </c>
      <c r="I59" s="33">
        <f>+G59*H59</f>
        <v>0</v>
      </c>
      <c r="J59" s="55"/>
      <c r="K59" s="89"/>
      <c r="L59" s="89"/>
      <c r="M59" s="89"/>
      <c r="N59" s="89"/>
      <c r="O59" s="34"/>
      <c r="P59" s="34"/>
      <c r="Q59" s="76"/>
      <c r="R59" s="37">
        <f t="shared" si="3"/>
        <v>0</v>
      </c>
      <c r="S59" s="37">
        <f t="shared" si="4"/>
        <v>0</v>
      </c>
    </row>
    <row r="60" spans="2:19" s="24" customFormat="1" ht="12.75" customHeight="1" x14ac:dyDescent="0.2">
      <c r="B60" s="925">
        <f>+'Cronograma de Actividades'!B84</f>
        <v>0</v>
      </c>
      <c r="C60" s="92" t="s">
        <v>318</v>
      </c>
      <c r="D60" s="143">
        <f>+'Cronograma de Actividades'!C84</f>
        <v>0</v>
      </c>
      <c r="E60" s="491"/>
      <c r="F60" s="33"/>
      <c r="G60" s="55">
        <f t="shared" si="13"/>
        <v>0</v>
      </c>
      <c r="H60" s="796">
        <f>+'Cronograma de Actividades'!D84</f>
        <v>0</v>
      </c>
      <c r="I60" s="33">
        <f t="shared" si="14"/>
        <v>0</v>
      </c>
      <c r="J60" s="55"/>
      <c r="K60" s="89"/>
      <c r="L60" s="89"/>
      <c r="M60" s="89"/>
      <c r="N60" s="89"/>
      <c r="O60" s="34"/>
      <c r="P60" s="34"/>
      <c r="Q60" s="76"/>
      <c r="R60" s="37">
        <f t="shared" si="3"/>
        <v>0</v>
      </c>
      <c r="S60" s="37">
        <f t="shared" si="4"/>
        <v>0</v>
      </c>
    </row>
    <row r="61" spans="2:19" s="24" customFormat="1" ht="12.75" customHeight="1" x14ac:dyDescent="0.2">
      <c r="B61" s="925">
        <f>+'Cronograma de Actividades'!B85</f>
        <v>0</v>
      </c>
      <c r="C61" s="92" t="s">
        <v>319</v>
      </c>
      <c r="D61" s="143">
        <f>+'Cronograma de Actividades'!C85</f>
        <v>0</v>
      </c>
      <c r="E61" s="491"/>
      <c r="F61" s="33"/>
      <c r="G61" s="55">
        <f>+E61*F61</f>
        <v>0</v>
      </c>
      <c r="H61" s="796">
        <f>+'Cronograma de Actividades'!D85</f>
        <v>0</v>
      </c>
      <c r="I61" s="33">
        <f t="shared" si="14"/>
        <v>0</v>
      </c>
      <c r="J61" s="55"/>
      <c r="K61" s="89"/>
      <c r="L61" s="89"/>
      <c r="M61" s="89"/>
      <c r="N61" s="89"/>
      <c r="O61" s="34"/>
      <c r="P61" s="34"/>
      <c r="Q61" s="76"/>
      <c r="R61" s="37">
        <f t="shared" si="3"/>
        <v>0</v>
      </c>
      <c r="S61" s="37">
        <f t="shared" si="4"/>
        <v>0</v>
      </c>
    </row>
    <row r="62" spans="2:19" s="24" customFormat="1" ht="12.75" customHeight="1" x14ac:dyDescent="0.2">
      <c r="B62" s="925">
        <f>+'Cronograma de Actividades'!B86</f>
        <v>0</v>
      </c>
      <c r="C62" s="92" t="s">
        <v>320</v>
      </c>
      <c r="D62" s="143">
        <f>+'Cronograma de Actividades'!C86</f>
        <v>0</v>
      </c>
      <c r="E62" s="491"/>
      <c r="F62" s="33"/>
      <c r="G62" s="33">
        <f t="shared" si="13"/>
        <v>0</v>
      </c>
      <c r="H62" s="796">
        <f>+'Cronograma de Actividades'!D86</f>
        <v>0</v>
      </c>
      <c r="I62" s="33">
        <f t="shared" si="14"/>
        <v>0</v>
      </c>
      <c r="J62" s="55"/>
      <c r="K62" s="89"/>
      <c r="L62" s="89"/>
      <c r="M62" s="89"/>
      <c r="N62" s="89"/>
      <c r="O62" s="34"/>
      <c r="P62" s="34"/>
      <c r="Q62" s="76"/>
      <c r="R62" s="37">
        <f t="shared" si="3"/>
        <v>0</v>
      </c>
      <c r="S62" s="37">
        <f t="shared" si="4"/>
        <v>0</v>
      </c>
    </row>
    <row r="63" spans="2:19" s="24" customFormat="1" ht="12.75" customHeight="1" x14ac:dyDescent="0.2">
      <c r="B63" s="925">
        <f>+'Cronograma de Actividades'!B87</f>
        <v>0</v>
      </c>
      <c r="C63" s="92" t="s">
        <v>321</v>
      </c>
      <c r="D63" s="143">
        <f>+'Cronograma de Actividades'!C87</f>
        <v>0</v>
      </c>
      <c r="E63" s="54"/>
      <c r="F63" s="133"/>
      <c r="G63" s="133">
        <f t="shared" si="13"/>
        <v>0</v>
      </c>
      <c r="H63" s="796">
        <f>+'Cronograma de Actividades'!D87</f>
        <v>0</v>
      </c>
      <c r="I63" s="33">
        <f t="shared" si="14"/>
        <v>0</v>
      </c>
      <c r="J63" s="55"/>
      <c r="K63" s="134">
        <f>+I63</f>
        <v>0</v>
      </c>
      <c r="L63" s="134"/>
      <c r="M63" s="134"/>
      <c r="N63" s="134"/>
      <c r="O63" s="135"/>
      <c r="P63" s="135"/>
      <c r="Q63" s="136"/>
      <c r="R63" s="37">
        <f t="shared" si="3"/>
        <v>0</v>
      </c>
      <c r="S63" s="37">
        <f t="shared" si="4"/>
        <v>0</v>
      </c>
    </row>
    <row r="64" spans="2:19" s="24" customFormat="1" ht="18" customHeight="1" x14ac:dyDescent="0.2">
      <c r="B64" s="1306"/>
      <c r="C64" s="1307"/>
      <c r="D64" s="1307"/>
      <c r="E64" s="1307"/>
      <c r="F64" s="1307"/>
      <c r="G64" s="1307"/>
      <c r="H64" s="1308"/>
      <c r="I64" s="115">
        <f>+I52</f>
        <v>0</v>
      </c>
      <c r="J64" s="115">
        <f>+J52</f>
        <v>0</v>
      </c>
      <c r="K64" s="115">
        <f t="shared" ref="K64:Q64" si="15">+K52</f>
        <v>0</v>
      </c>
      <c r="L64" s="115">
        <f t="shared" si="15"/>
        <v>0</v>
      </c>
      <c r="M64" s="115">
        <f t="shared" si="15"/>
        <v>0</v>
      </c>
      <c r="N64" s="115">
        <f t="shared" si="15"/>
        <v>0</v>
      </c>
      <c r="O64" s="115">
        <f t="shared" si="15"/>
        <v>0</v>
      </c>
      <c r="P64" s="115">
        <f t="shared" ref="P64" si="16">+P52</f>
        <v>0</v>
      </c>
      <c r="Q64" s="207">
        <f t="shared" si="15"/>
        <v>0</v>
      </c>
      <c r="R64" s="37">
        <f t="shared" si="3"/>
        <v>0</v>
      </c>
      <c r="S64" s="37">
        <f t="shared" si="4"/>
        <v>0</v>
      </c>
    </row>
    <row r="65" spans="2:24" ht="21" customHeight="1" x14ac:dyDescent="0.2">
      <c r="B65" s="879"/>
      <c r="C65" s="189">
        <v>6.3</v>
      </c>
      <c r="D65" s="184" t="s">
        <v>310</v>
      </c>
      <c r="E65" s="182"/>
      <c r="F65" s="188"/>
      <c r="G65" s="188"/>
      <c r="H65" s="188"/>
      <c r="I65" s="188"/>
      <c r="J65" s="188"/>
      <c r="K65" s="188"/>
      <c r="L65" s="188"/>
      <c r="M65" s="188"/>
      <c r="N65" s="188"/>
      <c r="O65" s="188"/>
      <c r="P65" s="188"/>
      <c r="Q65" s="190"/>
      <c r="R65" s="37">
        <f t="shared" si="3"/>
        <v>0</v>
      </c>
      <c r="S65" s="37">
        <f t="shared" si="4"/>
        <v>0</v>
      </c>
    </row>
    <row r="66" spans="2:24" ht="21" customHeight="1" x14ac:dyDescent="0.2">
      <c r="B66" s="881" t="s">
        <v>70</v>
      </c>
      <c r="C66" s="882"/>
      <c r="D66" s="1381" t="s">
        <v>417</v>
      </c>
      <c r="E66" s="1382"/>
      <c r="F66" s="1382"/>
      <c r="G66" s="1382"/>
      <c r="H66" s="1382"/>
      <c r="I66" s="1382"/>
      <c r="J66" s="1382"/>
      <c r="K66" s="1382"/>
      <c r="L66" s="1382"/>
      <c r="M66" s="1382"/>
      <c r="N66" s="1382"/>
      <c r="O66" s="1382"/>
      <c r="P66" s="1382"/>
      <c r="Q66" s="1383"/>
      <c r="R66" s="37">
        <f t="shared" si="3"/>
        <v>0</v>
      </c>
      <c r="S66" s="37">
        <f t="shared" si="4"/>
        <v>0</v>
      </c>
    </row>
    <row r="67" spans="2:24" ht="18" customHeight="1" x14ac:dyDescent="0.2">
      <c r="B67" s="1374" t="s">
        <v>416</v>
      </c>
      <c r="C67" s="1376"/>
      <c r="D67" s="1309" t="s">
        <v>116</v>
      </c>
      <c r="E67" s="1317" t="s">
        <v>67</v>
      </c>
      <c r="F67" s="1309" t="s">
        <v>97</v>
      </c>
      <c r="G67" s="1309" t="s">
        <v>115</v>
      </c>
      <c r="H67" s="1309" t="s">
        <v>113</v>
      </c>
      <c r="I67" s="1309" t="s">
        <v>114</v>
      </c>
      <c r="J67" s="1319" t="s">
        <v>71</v>
      </c>
      <c r="K67" s="1320"/>
      <c r="L67" s="1320"/>
      <c r="M67" s="1320"/>
      <c r="N67" s="1320"/>
      <c r="O67" s="1320"/>
      <c r="P67" s="1320"/>
      <c r="Q67" s="1321"/>
      <c r="R67" s="37"/>
      <c r="S67" s="37"/>
    </row>
    <row r="68" spans="2:24" ht="27" customHeight="1" x14ac:dyDescent="0.2">
      <c r="B68" s="1375"/>
      <c r="C68" s="1377"/>
      <c r="D68" s="1310"/>
      <c r="E68" s="1318"/>
      <c r="F68" s="1310"/>
      <c r="G68" s="1310"/>
      <c r="H68" s="1310"/>
      <c r="I68" s="1310"/>
      <c r="J68" s="878" t="str">
        <f>+J51</f>
        <v>FONDOEMPLEO</v>
      </c>
      <c r="K68" s="878" t="str">
        <f>+'INFORMACION GENERAL DEL PROYECT'!$B$24</f>
        <v xml:space="preserve">    MODALIDAD CREDITO</v>
      </c>
      <c r="L68" s="878" t="str">
        <f>+'INFORMACION GENERAL DEL PROYECT'!$B$25</f>
        <v>Institucion Ejecutora</v>
      </c>
      <c r="M68" s="878" t="str">
        <f>+'INFORMACION GENERAL DEL PROYECT'!$B$26</f>
        <v>Fuente 2</v>
      </c>
      <c r="N68" s="878" t="str">
        <f>+'INFORMACION GENERAL DEL PROYECT'!$B$27</f>
        <v>Fuente 3</v>
      </c>
      <c r="O68" s="878" t="str">
        <f>+'INFORMACION GENERAL DEL PROYECT'!$B$28</f>
        <v>Fuente 4</v>
      </c>
      <c r="P68" s="959" t="str">
        <f>+'INFORMACION GENERAL DEL PROYECT'!$B$29</f>
        <v>Fuente 5</v>
      </c>
      <c r="Q68" s="445" t="str">
        <f>+'INFORMACION GENERAL DEL PROYECT'!$B$30</f>
        <v xml:space="preserve">Aporte de Beneficiarios </v>
      </c>
      <c r="R68" s="37"/>
      <c r="S68" s="37"/>
      <c r="T68" s="37"/>
    </row>
    <row r="69" spans="2:24" ht="12.75" customHeight="1" x14ac:dyDescent="0.2">
      <c r="B69" s="923" t="str">
        <f>+'Cronograma de Actividades'!B89</f>
        <v>Seguros</v>
      </c>
      <c r="C69" s="214" t="s">
        <v>129</v>
      </c>
      <c r="D69" s="353" t="str">
        <f>+'Cronograma de Actividades'!C89</f>
        <v>Seguro anual</v>
      </c>
      <c r="E69" s="218"/>
      <c r="F69" s="218"/>
      <c r="G69" s="219">
        <f>+G70</f>
        <v>0</v>
      </c>
      <c r="H69" s="361">
        <f>+'Cronograma de Actividades'!D89</f>
        <v>0</v>
      </c>
      <c r="I69" s="219">
        <f t="shared" ref="I69:Q69" si="17">+I70</f>
        <v>0</v>
      </c>
      <c r="J69" s="219">
        <f t="shared" si="17"/>
        <v>0</v>
      </c>
      <c r="K69" s="219">
        <f t="shared" si="17"/>
        <v>0</v>
      </c>
      <c r="L69" s="219">
        <f t="shared" si="17"/>
        <v>0</v>
      </c>
      <c r="M69" s="219">
        <f t="shared" si="17"/>
        <v>0</v>
      </c>
      <c r="N69" s="219">
        <f t="shared" si="17"/>
        <v>0</v>
      </c>
      <c r="O69" s="219">
        <f t="shared" si="17"/>
        <v>0</v>
      </c>
      <c r="P69" s="219">
        <f t="shared" si="17"/>
        <v>0</v>
      </c>
      <c r="Q69" s="247">
        <f t="shared" si="17"/>
        <v>0</v>
      </c>
      <c r="R69" s="37">
        <f t="shared" si="3"/>
        <v>0</v>
      </c>
      <c r="S69" s="37">
        <f t="shared" si="4"/>
        <v>0</v>
      </c>
    </row>
    <row r="70" spans="2:24" s="70" customFormat="1" ht="12.75" customHeight="1" x14ac:dyDescent="0.2">
      <c r="B70" s="926" t="s">
        <v>121</v>
      </c>
      <c r="C70" s="556" t="s">
        <v>331</v>
      </c>
      <c r="D70" s="557"/>
      <c r="E70" s="567"/>
      <c r="F70" s="558"/>
      <c r="G70" s="245">
        <f>SUM(G71)</f>
        <v>0</v>
      </c>
      <c r="H70" s="567"/>
      <c r="I70" s="245">
        <f t="shared" ref="I70:Q70" si="18">SUM(I71)</f>
        <v>0</v>
      </c>
      <c r="J70" s="245">
        <f t="shared" si="18"/>
        <v>0</v>
      </c>
      <c r="K70" s="245">
        <f t="shared" si="18"/>
        <v>0</v>
      </c>
      <c r="L70" s="245">
        <f t="shared" si="18"/>
        <v>0</v>
      </c>
      <c r="M70" s="245">
        <f t="shared" si="18"/>
        <v>0</v>
      </c>
      <c r="N70" s="245">
        <f t="shared" si="18"/>
        <v>0</v>
      </c>
      <c r="O70" s="245">
        <f t="shared" si="18"/>
        <v>0</v>
      </c>
      <c r="P70" s="245">
        <f t="shared" si="18"/>
        <v>0</v>
      </c>
      <c r="Q70" s="249">
        <f t="shared" si="18"/>
        <v>0</v>
      </c>
      <c r="R70" s="37">
        <f t="shared" si="3"/>
        <v>0</v>
      </c>
      <c r="S70" s="37">
        <f t="shared" si="4"/>
        <v>0</v>
      </c>
    </row>
    <row r="71" spans="2:24" s="70" customFormat="1" ht="12.75" customHeight="1" x14ac:dyDescent="0.2">
      <c r="B71" s="927" t="s">
        <v>372</v>
      </c>
      <c r="C71" s="559"/>
      <c r="D71" s="487"/>
      <c r="E71" s="568"/>
      <c r="F71" s="438"/>
      <c r="G71" s="90">
        <f>+F71*E71</f>
        <v>0</v>
      </c>
      <c r="H71" s="798"/>
      <c r="I71" s="90">
        <f>+H69*G71</f>
        <v>0</v>
      </c>
      <c r="J71" s="90"/>
      <c r="K71" s="90"/>
      <c r="L71" s="560"/>
      <c r="M71" s="560"/>
      <c r="N71" s="560"/>
      <c r="O71" s="561"/>
      <c r="P71" s="561"/>
      <c r="Q71" s="562"/>
      <c r="R71" s="37">
        <f t="shared" si="3"/>
        <v>0</v>
      </c>
      <c r="S71" s="37">
        <f t="shared" si="4"/>
        <v>0</v>
      </c>
    </row>
    <row r="72" spans="2:24" s="70" customFormat="1" ht="25.5" customHeight="1" x14ac:dyDescent="0.2">
      <c r="B72" s="928">
        <f>+'Cronograma de Actividades'!B90</f>
        <v>0</v>
      </c>
      <c r="C72" s="156" t="s">
        <v>130</v>
      </c>
      <c r="D72" s="353">
        <f>+'Cronograma de Actividades'!C90</f>
        <v>0</v>
      </c>
      <c r="E72" s="370"/>
      <c r="F72" s="156"/>
      <c r="G72" s="158">
        <f>+G73</f>
        <v>0</v>
      </c>
      <c r="H72" s="370">
        <f>+'Cronograma de Actividades'!D90</f>
        <v>0</v>
      </c>
      <c r="I72" s="158">
        <f>+I73</f>
        <v>0</v>
      </c>
      <c r="J72" s="158">
        <f t="shared" ref="J72:Q72" si="19">+J73</f>
        <v>0</v>
      </c>
      <c r="K72" s="158">
        <f t="shared" si="19"/>
        <v>0</v>
      </c>
      <c r="L72" s="158">
        <f t="shared" si="19"/>
        <v>0</v>
      </c>
      <c r="M72" s="158">
        <f t="shared" si="19"/>
        <v>0</v>
      </c>
      <c r="N72" s="158">
        <f t="shared" si="19"/>
        <v>0</v>
      </c>
      <c r="O72" s="158">
        <f t="shared" si="19"/>
        <v>0</v>
      </c>
      <c r="P72" s="158">
        <f t="shared" si="19"/>
        <v>0</v>
      </c>
      <c r="Q72" s="159">
        <f t="shared" si="19"/>
        <v>0</v>
      </c>
      <c r="R72" s="37">
        <f t="shared" si="3"/>
        <v>0</v>
      </c>
      <c r="S72" s="37">
        <f t="shared" si="4"/>
        <v>0</v>
      </c>
    </row>
    <row r="73" spans="2:24" s="70" customFormat="1" ht="12.75" customHeight="1" x14ac:dyDescent="0.2">
      <c r="B73" s="911" t="s">
        <v>121</v>
      </c>
      <c r="C73" s="484" t="s">
        <v>136</v>
      </c>
      <c r="D73" s="485"/>
      <c r="E73" s="469"/>
      <c r="F73" s="239"/>
      <c r="G73" s="470">
        <f>SUM(G74:G77)</f>
        <v>0</v>
      </c>
      <c r="H73" s="799"/>
      <c r="I73" s="470">
        <f>SUM(I74:I77)</f>
        <v>0</v>
      </c>
      <c r="J73" s="470">
        <f t="shared" ref="J73:Q73" si="20">SUM(J74:J77)</f>
        <v>0</v>
      </c>
      <c r="K73" s="470">
        <f t="shared" si="20"/>
        <v>0</v>
      </c>
      <c r="L73" s="470">
        <f t="shared" si="20"/>
        <v>0</v>
      </c>
      <c r="M73" s="470">
        <f t="shared" si="20"/>
        <v>0</v>
      </c>
      <c r="N73" s="470">
        <f t="shared" si="20"/>
        <v>0</v>
      </c>
      <c r="O73" s="470">
        <f t="shared" si="20"/>
        <v>0</v>
      </c>
      <c r="P73" s="470">
        <f t="shared" ref="P73" si="21">SUM(P74:P77)</f>
        <v>0</v>
      </c>
      <c r="Q73" s="471">
        <f t="shared" si="20"/>
        <v>0</v>
      </c>
      <c r="R73" s="37">
        <f t="shared" si="3"/>
        <v>0</v>
      </c>
      <c r="S73" s="37">
        <f t="shared" si="4"/>
        <v>0</v>
      </c>
    </row>
    <row r="74" spans="2:24" s="70" customFormat="1" ht="12.75" customHeight="1" x14ac:dyDescent="0.2">
      <c r="B74" s="929"/>
      <c r="C74" s="348"/>
      <c r="D74" s="490"/>
      <c r="E74" s="569"/>
      <c r="F74" s="435"/>
      <c r="G74" s="53">
        <f>+E74*F74</f>
        <v>0</v>
      </c>
      <c r="H74" s="569"/>
      <c r="I74" s="53">
        <f>+$H$72*G74</f>
        <v>0</v>
      </c>
      <c r="J74" s="53"/>
      <c r="K74" s="53"/>
      <c r="L74" s="53"/>
      <c r="M74" s="53"/>
      <c r="N74" s="53"/>
      <c r="O74" s="82"/>
      <c r="P74" s="82"/>
      <c r="Q74" s="486"/>
      <c r="R74" s="37">
        <f t="shared" si="3"/>
        <v>0</v>
      </c>
      <c r="S74" s="37">
        <f t="shared" si="4"/>
        <v>0</v>
      </c>
    </row>
    <row r="75" spans="2:24" s="70" customFormat="1" ht="12.75" customHeight="1" x14ac:dyDescent="0.2">
      <c r="B75" s="929"/>
      <c r="C75" s="348"/>
      <c r="D75" s="490"/>
      <c r="E75" s="569"/>
      <c r="F75" s="435"/>
      <c r="G75" s="53">
        <f>+E75*F75</f>
        <v>0</v>
      </c>
      <c r="H75" s="569"/>
      <c r="I75" s="53">
        <f>+$H$72*G75</f>
        <v>0</v>
      </c>
      <c r="J75" s="53"/>
      <c r="K75" s="53"/>
      <c r="L75" s="53"/>
      <c r="M75" s="53"/>
      <c r="N75" s="53"/>
      <c r="O75" s="82"/>
      <c r="P75" s="82"/>
      <c r="Q75" s="486"/>
      <c r="R75" s="37">
        <f t="shared" si="3"/>
        <v>0</v>
      </c>
      <c r="S75" s="37">
        <f t="shared" si="4"/>
        <v>0</v>
      </c>
    </row>
    <row r="76" spans="2:24" s="70" customFormat="1" ht="12.75" customHeight="1" x14ac:dyDescent="0.2">
      <c r="B76" s="929"/>
      <c r="C76" s="348"/>
      <c r="D76" s="490"/>
      <c r="E76" s="569"/>
      <c r="F76" s="435"/>
      <c r="G76" s="53">
        <f>+E76*F76</f>
        <v>0</v>
      </c>
      <c r="H76" s="569"/>
      <c r="I76" s="53">
        <f>+$H$72*G76</f>
        <v>0</v>
      </c>
      <c r="J76" s="53"/>
      <c r="K76" s="53"/>
      <c r="L76" s="53"/>
      <c r="M76" s="53"/>
      <c r="N76" s="53"/>
      <c r="O76" s="82"/>
      <c r="P76" s="82"/>
      <c r="Q76" s="486"/>
      <c r="R76" s="37">
        <f t="shared" si="3"/>
        <v>0</v>
      </c>
      <c r="S76" s="37">
        <f t="shared" si="4"/>
        <v>0</v>
      </c>
      <c r="X76" s="350"/>
    </row>
    <row r="77" spans="2:24" s="70" customFormat="1" ht="12.75" customHeight="1" x14ac:dyDescent="0.2">
      <c r="B77" s="930"/>
      <c r="C77" s="154"/>
      <c r="D77" s="490"/>
      <c r="E77" s="568"/>
      <c r="F77" s="438"/>
      <c r="G77" s="90">
        <f>+E77*F77</f>
        <v>0</v>
      </c>
      <c r="H77" s="568"/>
      <c r="I77" s="90">
        <f>+$H$72*G77</f>
        <v>0</v>
      </c>
      <c r="J77" s="90"/>
      <c r="K77" s="90"/>
      <c r="L77" s="90"/>
      <c r="M77" s="90"/>
      <c r="N77" s="90"/>
      <c r="O77" s="488"/>
      <c r="P77" s="488"/>
      <c r="Q77" s="489"/>
      <c r="R77" s="37">
        <f t="shared" si="3"/>
        <v>0</v>
      </c>
      <c r="S77" s="37">
        <f t="shared" si="4"/>
        <v>0</v>
      </c>
    </row>
    <row r="78" spans="2:24" s="70" customFormat="1" ht="25.5" customHeight="1" x14ac:dyDescent="0.2">
      <c r="B78" s="931">
        <f>+'Cronograma de Actividades'!B91</f>
        <v>0</v>
      </c>
      <c r="C78" s="156" t="s">
        <v>131</v>
      </c>
      <c r="D78" s="353">
        <f>+'Cronograma de Actividades'!C91</f>
        <v>0</v>
      </c>
      <c r="E78" s="370"/>
      <c r="F78" s="156"/>
      <c r="G78" s="158">
        <f>+G79</f>
        <v>0</v>
      </c>
      <c r="H78" s="370">
        <f>+'Cronograma de Actividades'!D91</f>
        <v>0</v>
      </c>
      <c r="I78" s="158">
        <f>+I79</f>
        <v>0</v>
      </c>
      <c r="J78" s="158">
        <f t="shared" ref="J78:Q78" si="22">+J79</f>
        <v>0</v>
      </c>
      <c r="K78" s="158">
        <f t="shared" si="22"/>
        <v>0</v>
      </c>
      <c r="L78" s="158">
        <f t="shared" si="22"/>
        <v>0</v>
      </c>
      <c r="M78" s="158">
        <f t="shared" si="22"/>
        <v>0</v>
      </c>
      <c r="N78" s="158">
        <f t="shared" si="22"/>
        <v>0</v>
      </c>
      <c r="O78" s="158">
        <f t="shared" si="22"/>
        <v>0</v>
      </c>
      <c r="P78" s="158">
        <f t="shared" si="22"/>
        <v>0</v>
      </c>
      <c r="Q78" s="159">
        <f t="shared" si="22"/>
        <v>0</v>
      </c>
      <c r="R78" s="37">
        <f t="shared" si="3"/>
        <v>0</v>
      </c>
      <c r="S78" s="37">
        <f t="shared" si="4"/>
        <v>0</v>
      </c>
    </row>
    <row r="79" spans="2:24" s="70" customFormat="1" ht="12.75" customHeight="1" x14ac:dyDescent="0.2">
      <c r="B79" s="897" t="s">
        <v>121</v>
      </c>
      <c r="C79" s="148" t="s">
        <v>137</v>
      </c>
      <c r="D79" s="149"/>
      <c r="E79" s="449"/>
      <c r="F79" s="150"/>
      <c r="G79" s="220">
        <f>SUM(G80:G83)</f>
        <v>0</v>
      </c>
      <c r="H79" s="449"/>
      <c r="I79" s="220">
        <f>SUM(I80:I83)</f>
        <v>0</v>
      </c>
      <c r="J79" s="220">
        <f t="shared" ref="J79:Q79" si="23">SUM(J80:J83)</f>
        <v>0</v>
      </c>
      <c r="K79" s="220">
        <f t="shared" si="23"/>
        <v>0</v>
      </c>
      <c r="L79" s="220">
        <f t="shared" si="23"/>
        <v>0</v>
      </c>
      <c r="M79" s="220">
        <f t="shared" si="23"/>
        <v>0</v>
      </c>
      <c r="N79" s="220">
        <f t="shared" si="23"/>
        <v>0</v>
      </c>
      <c r="O79" s="220">
        <f t="shared" si="23"/>
        <v>0</v>
      </c>
      <c r="P79" s="220">
        <f t="shared" ref="P79" si="24">SUM(P80:P83)</f>
        <v>0</v>
      </c>
      <c r="Q79" s="248">
        <f t="shared" si="23"/>
        <v>0</v>
      </c>
      <c r="R79" s="37">
        <f t="shared" si="3"/>
        <v>0</v>
      </c>
      <c r="S79" s="37">
        <f t="shared" si="4"/>
        <v>0</v>
      </c>
    </row>
    <row r="80" spans="2:24" s="70" customFormat="1" ht="12.75" customHeight="1" x14ac:dyDescent="0.2">
      <c r="B80" s="929"/>
      <c r="C80" s="348"/>
      <c r="D80" s="490"/>
      <c r="E80" s="321"/>
      <c r="F80" s="28"/>
      <c r="G80" s="53">
        <f>+E80*F80</f>
        <v>0</v>
      </c>
      <c r="H80" s="473"/>
      <c r="I80" s="53">
        <f>+$H$78*G80</f>
        <v>0</v>
      </c>
      <c r="J80" s="53"/>
      <c r="K80" s="53"/>
      <c r="L80" s="478"/>
      <c r="M80" s="478"/>
      <c r="N80" s="478"/>
      <c r="O80" s="356"/>
      <c r="P80" s="356"/>
      <c r="Q80" s="357"/>
      <c r="R80" s="37">
        <f t="shared" si="3"/>
        <v>0</v>
      </c>
      <c r="S80" s="37">
        <f t="shared" si="4"/>
        <v>0</v>
      </c>
    </row>
    <row r="81" spans="2:19" s="70" customFormat="1" ht="12.75" customHeight="1" x14ac:dyDescent="0.2">
      <c r="B81" s="932"/>
      <c r="C81" s="676"/>
      <c r="D81" s="677"/>
      <c r="E81" s="473"/>
      <c r="F81" s="242"/>
      <c r="G81" s="53">
        <f>+E81*F81</f>
        <v>0</v>
      </c>
      <c r="H81" s="473"/>
      <c r="I81" s="53">
        <f>+$H$78*G81</f>
        <v>0</v>
      </c>
      <c r="J81" s="478"/>
      <c r="K81" s="478"/>
      <c r="L81" s="478"/>
      <c r="M81" s="478"/>
      <c r="N81" s="478"/>
      <c r="O81" s="356"/>
      <c r="P81" s="356"/>
      <c r="Q81" s="357"/>
      <c r="R81" s="37">
        <f t="shared" si="3"/>
        <v>0</v>
      </c>
      <c r="S81" s="37">
        <f t="shared" si="4"/>
        <v>0</v>
      </c>
    </row>
    <row r="82" spans="2:19" s="70" customFormat="1" ht="12.75" customHeight="1" x14ac:dyDescent="0.2">
      <c r="B82" s="932"/>
      <c r="C82" s="676"/>
      <c r="D82" s="677"/>
      <c r="E82" s="473"/>
      <c r="F82" s="242"/>
      <c r="G82" s="53">
        <f>+E82*F82</f>
        <v>0</v>
      </c>
      <c r="H82" s="473"/>
      <c r="I82" s="53">
        <f>+$H$78*G82</f>
        <v>0</v>
      </c>
      <c r="J82" s="478"/>
      <c r="K82" s="478"/>
      <c r="L82" s="478"/>
      <c r="M82" s="478"/>
      <c r="N82" s="478"/>
      <c r="O82" s="356"/>
      <c r="P82" s="356"/>
      <c r="Q82" s="357"/>
      <c r="R82" s="37">
        <f t="shared" si="3"/>
        <v>0</v>
      </c>
      <c r="S82" s="37">
        <f t="shared" si="4"/>
        <v>0</v>
      </c>
    </row>
    <row r="83" spans="2:19" s="70" customFormat="1" ht="12.75" customHeight="1" x14ac:dyDescent="0.2">
      <c r="B83" s="933"/>
      <c r="C83" s="154"/>
      <c r="D83" s="147"/>
      <c r="E83" s="493"/>
      <c r="F83" s="32"/>
      <c r="G83" s="90">
        <f>+E83*F83</f>
        <v>0</v>
      </c>
      <c r="H83" s="493"/>
      <c r="I83" s="90">
        <f>+$H$78*G83</f>
        <v>0</v>
      </c>
      <c r="J83" s="90"/>
      <c r="K83" s="90"/>
      <c r="L83" s="90"/>
      <c r="M83" s="90"/>
      <c r="N83" s="90"/>
      <c r="O83" s="35"/>
      <c r="P83" s="35"/>
      <c r="Q83" s="155"/>
      <c r="R83" s="37">
        <f t="shared" si="3"/>
        <v>0</v>
      </c>
      <c r="S83" s="37">
        <f t="shared" si="4"/>
        <v>0</v>
      </c>
    </row>
    <row r="84" spans="2:19" s="70" customFormat="1" ht="12.75" customHeight="1" x14ac:dyDescent="0.2">
      <c r="B84" s="934">
        <f>+'Cronograma de Actividades'!B92</f>
        <v>0</v>
      </c>
      <c r="C84" s="234" t="s">
        <v>132</v>
      </c>
      <c r="D84" s="353">
        <f>+'Cronograma de Actividades'!C92</f>
        <v>0</v>
      </c>
      <c r="E84" s="370"/>
      <c r="F84" s="235"/>
      <c r="G84" s="371">
        <f>+G85+G92+G98</f>
        <v>0</v>
      </c>
      <c r="H84" s="370">
        <f>+'Cronograma de Actividades'!D92</f>
        <v>0</v>
      </c>
      <c r="I84" s="371">
        <f t="shared" ref="I84:Q84" si="25">+I85+I92+I98</f>
        <v>0</v>
      </c>
      <c r="J84" s="371">
        <f t="shared" si="25"/>
        <v>0</v>
      </c>
      <c r="K84" s="371">
        <f>+K85+K92+K98</f>
        <v>0</v>
      </c>
      <c r="L84" s="371">
        <f t="shared" si="25"/>
        <v>0</v>
      </c>
      <c r="M84" s="371">
        <f t="shared" si="25"/>
        <v>0</v>
      </c>
      <c r="N84" s="371">
        <f t="shared" si="25"/>
        <v>0</v>
      </c>
      <c r="O84" s="371">
        <f t="shared" si="25"/>
        <v>0</v>
      </c>
      <c r="P84" s="371">
        <f t="shared" ref="P84" si="26">+P85+P92+P98</f>
        <v>0</v>
      </c>
      <c r="Q84" s="387">
        <f t="shared" si="25"/>
        <v>0</v>
      </c>
      <c r="R84" s="37">
        <f t="shared" si="3"/>
        <v>0</v>
      </c>
      <c r="S84" s="37">
        <f t="shared" si="4"/>
        <v>0</v>
      </c>
    </row>
    <row r="85" spans="2:19" s="70" customFormat="1" ht="12.75" customHeight="1" x14ac:dyDescent="0.2">
      <c r="B85" s="911" t="s">
        <v>121</v>
      </c>
      <c r="C85" s="240" t="s">
        <v>138</v>
      </c>
      <c r="D85" s="492"/>
      <c r="E85" s="492"/>
      <c r="F85" s="470"/>
      <c r="G85" s="470">
        <f>SUM(G86:G91)</f>
        <v>0</v>
      </c>
      <c r="H85" s="800"/>
      <c r="I85" s="470">
        <f t="shared" ref="I85:Q85" si="27">SUM(I86:I91)</f>
        <v>0</v>
      </c>
      <c r="J85" s="470">
        <f t="shared" si="27"/>
        <v>0</v>
      </c>
      <c r="K85" s="470">
        <f>SUM(K86:K91)</f>
        <v>0</v>
      </c>
      <c r="L85" s="470">
        <f t="shared" si="27"/>
        <v>0</v>
      </c>
      <c r="M85" s="470">
        <f t="shared" si="27"/>
        <v>0</v>
      </c>
      <c r="N85" s="470">
        <f t="shared" si="27"/>
        <v>0</v>
      </c>
      <c r="O85" s="470">
        <f t="shared" si="27"/>
        <v>0</v>
      </c>
      <c r="P85" s="470">
        <f t="shared" ref="P85" si="28">SUM(P86:P91)</f>
        <v>0</v>
      </c>
      <c r="Q85" s="471">
        <f t="shared" si="27"/>
        <v>0</v>
      </c>
      <c r="R85" s="37">
        <f t="shared" si="3"/>
        <v>0</v>
      </c>
      <c r="S85" s="37">
        <f t="shared" si="4"/>
        <v>0</v>
      </c>
    </row>
    <row r="86" spans="2:19" s="70" customFormat="1" ht="12.75" customHeight="1" x14ac:dyDescent="0.2">
      <c r="B86" s="935"/>
      <c r="C86" s="153"/>
      <c r="D86" s="321"/>
      <c r="E86" s="321"/>
      <c r="F86" s="53"/>
      <c r="G86" s="30">
        <f t="shared" ref="G86:G97" si="29">+E86*F86</f>
        <v>0</v>
      </c>
      <c r="H86" s="801"/>
      <c r="I86" s="53">
        <f>+G86*$H$84</f>
        <v>0</v>
      </c>
      <c r="J86" s="53"/>
      <c r="K86" s="53"/>
      <c r="L86" s="478"/>
      <c r="M86" s="53"/>
      <c r="N86" s="362"/>
      <c r="O86" s="362"/>
      <c r="P86" s="362"/>
      <c r="Q86" s="365"/>
      <c r="R86" s="37">
        <f t="shared" si="3"/>
        <v>0</v>
      </c>
      <c r="S86" s="37">
        <f t="shared" si="4"/>
        <v>0</v>
      </c>
    </row>
    <row r="87" spans="2:19" s="70" customFormat="1" ht="12.75" customHeight="1" x14ac:dyDescent="0.2">
      <c r="B87" s="935"/>
      <c r="C87" s="153"/>
      <c r="D87" s="321"/>
      <c r="E87" s="321"/>
      <c r="F87" s="53"/>
      <c r="G87" s="30">
        <f t="shared" si="29"/>
        <v>0</v>
      </c>
      <c r="H87" s="801"/>
      <c r="I87" s="53">
        <f t="shared" ref="I87:I97" si="30">+G87*$H$84</f>
        <v>0</v>
      </c>
      <c r="J87" s="53"/>
      <c r="K87" s="53"/>
      <c r="L87" s="478"/>
      <c r="M87" s="53"/>
      <c r="N87" s="362"/>
      <c r="O87" s="362"/>
      <c r="P87" s="362"/>
      <c r="Q87" s="365"/>
      <c r="R87" s="37">
        <f t="shared" si="3"/>
        <v>0</v>
      </c>
      <c r="S87" s="37">
        <f t="shared" si="4"/>
        <v>0</v>
      </c>
    </row>
    <row r="88" spans="2:19" s="70" customFormat="1" ht="12.75" customHeight="1" x14ac:dyDescent="0.2">
      <c r="B88" s="935"/>
      <c r="C88" s="153"/>
      <c r="D88" s="321"/>
      <c r="E88" s="321"/>
      <c r="F88" s="53"/>
      <c r="G88" s="30">
        <f t="shared" si="29"/>
        <v>0</v>
      </c>
      <c r="H88" s="801"/>
      <c r="I88" s="53">
        <f t="shared" si="30"/>
        <v>0</v>
      </c>
      <c r="J88" s="53"/>
      <c r="K88" s="53"/>
      <c r="L88" s="478"/>
      <c r="M88" s="53"/>
      <c r="N88" s="362"/>
      <c r="O88" s="362"/>
      <c r="P88" s="362"/>
      <c r="Q88" s="365"/>
      <c r="R88" s="37">
        <f t="shared" si="3"/>
        <v>0</v>
      </c>
      <c r="S88" s="37">
        <f t="shared" si="4"/>
        <v>0</v>
      </c>
    </row>
    <row r="89" spans="2:19" s="70" customFormat="1" ht="12.75" customHeight="1" x14ac:dyDescent="0.2">
      <c r="B89" s="936"/>
      <c r="C89" s="153"/>
      <c r="D89" s="321"/>
      <c r="E89" s="321"/>
      <c r="F89" s="53"/>
      <c r="G89" s="30">
        <f t="shared" si="29"/>
        <v>0</v>
      </c>
      <c r="H89" s="801"/>
      <c r="I89" s="53">
        <f t="shared" si="30"/>
        <v>0</v>
      </c>
      <c r="J89" s="53"/>
      <c r="K89" s="478"/>
      <c r="L89" s="478"/>
      <c r="M89" s="53"/>
      <c r="N89" s="362"/>
      <c r="O89" s="362"/>
      <c r="P89" s="362"/>
      <c r="Q89" s="365"/>
      <c r="R89" s="37">
        <f t="shared" si="3"/>
        <v>0</v>
      </c>
      <c r="S89" s="37">
        <f t="shared" si="4"/>
        <v>0</v>
      </c>
    </row>
    <row r="90" spans="2:19" s="70" customFormat="1" ht="12.75" customHeight="1" x14ac:dyDescent="0.2">
      <c r="B90" s="936"/>
      <c r="C90" s="153"/>
      <c r="D90" s="321"/>
      <c r="E90" s="321"/>
      <c r="F90" s="53"/>
      <c r="G90" s="30">
        <f t="shared" si="29"/>
        <v>0</v>
      </c>
      <c r="H90" s="801"/>
      <c r="I90" s="53">
        <f t="shared" si="30"/>
        <v>0</v>
      </c>
      <c r="J90" s="53"/>
      <c r="K90" s="478"/>
      <c r="L90" s="478"/>
      <c r="M90" s="53"/>
      <c r="N90" s="362"/>
      <c r="O90" s="362"/>
      <c r="P90" s="362"/>
      <c r="Q90" s="365"/>
      <c r="R90" s="37">
        <f t="shared" si="3"/>
        <v>0</v>
      </c>
      <c r="S90" s="37">
        <f t="shared" si="4"/>
        <v>0</v>
      </c>
    </row>
    <row r="91" spans="2:19" s="70" customFormat="1" ht="12.75" customHeight="1" x14ac:dyDescent="0.2">
      <c r="B91" s="936"/>
      <c r="C91" s="153"/>
      <c r="D91" s="321"/>
      <c r="E91" s="321"/>
      <c r="F91" s="53"/>
      <c r="G91" s="30">
        <f t="shared" si="29"/>
        <v>0</v>
      </c>
      <c r="H91" s="801"/>
      <c r="I91" s="53">
        <f t="shared" si="30"/>
        <v>0</v>
      </c>
      <c r="J91" s="53"/>
      <c r="K91" s="478"/>
      <c r="L91" s="478"/>
      <c r="M91" s="53"/>
      <c r="N91" s="362"/>
      <c r="O91" s="362"/>
      <c r="P91" s="362"/>
      <c r="Q91" s="365"/>
      <c r="R91" s="37">
        <f t="shared" si="3"/>
        <v>0</v>
      </c>
      <c r="S91" s="37">
        <f t="shared" si="4"/>
        <v>0</v>
      </c>
    </row>
    <row r="92" spans="2:19" s="70" customFormat="1" ht="12.75" customHeight="1" x14ac:dyDescent="0.2">
      <c r="B92" s="919" t="s">
        <v>121</v>
      </c>
      <c r="C92" s="153" t="s">
        <v>139</v>
      </c>
      <c r="D92" s="321"/>
      <c r="E92" s="321"/>
      <c r="F92" s="474"/>
      <c r="G92" s="362">
        <f>SUM(G93:G97)</f>
        <v>0</v>
      </c>
      <c r="H92" s="802"/>
      <c r="I92" s="474">
        <f t="shared" ref="I92:Q92" si="31">SUM(I93:I97)</f>
        <v>0</v>
      </c>
      <c r="J92" s="474">
        <f t="shared" si="31"/>
        <v>0</v>
      </c>
      <c r="K92" s="474">
        <f>SUM(K93:K97)</f>
        <v>0</v>
      </c>
      <c r="L92" s="474">
        <f t="shared" si="31"/>
        <v>0</v>
      </c>
      <c r="M92" s="474">
        <f t="shared" si="31"/>
        <v>0</v>
      </c>
      <c r="N92" s="474">
        <f t="shared" si="31"/>
        <v>0</v>
      </c>
      <c r="O92" s="474">
        <f t="shared" si="31"/>
        <v>0</v>
      </c>
      <c r="P92" s="474">
        <f t="shared" ref="P92" si="32">SUM(P93:P97)</f>
        <v>0</v>
      </c>
      <c r="Q92" s="475">
        <f t="shared" si="31"/>
        <v>0</v>
      </c>
      <c r="R92" s="37">
        <f t="shared" si="3"/>
        <v>0</v>
      </c>
      <c r="S92" s="37">
        <f t="shared" si="4"/>
        <v>0</v>
      </c>
    </row>
    <row r="93" spans="2:19" s="70" customFormat="1" ht="12.75" customHeight="1" x14ac:dyDescent="0.2">
      <c r="B93" s="935"/>
      <c r="C93" s="153"/>
      <c r="D93" s="321"/>
      <c r="E93" s="321"/>
      <c r="F93" s="53"/>
      <c r="G93" s="30">
        <f t="shared" si="29"/>
        <v>0</v>
      </c>
      <c r="H93" s="801"/>
      <c r="I93" s="53">
        <f t="shared" si="30"/>
        <v>0</v>
      </c>
      <c r="J93" s="30">
        <f>+I93*0.5</f>
        <v>0</v>
      </c>
      <c r="K93" s="30"/>
      <c r="L93" s="474"/>
      <c r="M93" s="474"/>
      <c r="N93" s="474"/>
      <c r="O93" s="474"/>
      <c r="P93" s="474"/>
      <c r="Q93" s="475"/>
      <c r="R93" s="37">
        <f t="shared" si="3"/>
        <v>0</v>
      </c>
      <c r="S93" s="37">
        <f t="shared" si="4"/>
        <v>0</v>
      </c>
    </row>
    <row r="94" spans="2:19" s="70" customFormat="1" ht="12.75" customHeight="1" x14ac:dyDescent="0.2">
      <c r="B94" s="935"/>
      <c r="C94" s="153"/>
      <c r="D94" s="321"/>
      <c r="E94" s="321"/>
      <c r="F94" s="53"/>
      <c r="G94" s="30">
        <f t="shared" si="29"/>
        <v>0</v>
      </c>
      <c r="H94" s="801"/>
      <c r="I94" s="53">
        <f t="shared" si="30"/>
        <v>0</v>
      </c>
      <c r="J94" s="30"/>
      <c r="K94" s="30"/>
      <c r="L94" s="474"/>
      <c r="M94" s="474"/>
      <c r="N94" s="474"/>
      <c r="O94" s="474"/>
      <c r="P94" s="474"/>
      <c r="Q94" s="475"/>
      <c r="R94" s="37">
        <f t="shared" si="3"/>
        <v>0</v>
      </c>
      <c r="S94" s="37">
        <f t="shared" si="4"/>
        <v>0</v>
      </c>
    </row>
    <row r="95" spans="2:19" s="70" customFormat="1" ht="12.75" customHeight="1" x14ac:dyDescent="0.2">
      <c r="B95" s="936"/>
      <c r="C95" s="153"/>
      <c r="D95" s="321"/>
      <c r="E95" s="321"/>
      <c r="F95" s="53"/>
      <c r="G95" s="30">
        <f t="shared" si="29"/>
        <v>0</v>
      </c>
      <c r="H95" s="801"/>
      <c r="I95" s="53">
        <f t="shared" si="30"/>
        <v>0</v>
      </c>
      <c r="J95" s="474"/>
      <c r="K95" s="474"/>
      <c r="L95" s="474"/>
      <c r="M95" s="474"/>
      <c r="N95" s="474"/>
      <c r="O95" s="474"/>
      <c r="P95" s="474"/>
      <c r="Q95" s="475"/>
      <c r="R95" s="37">
        <f t="shared" si="3"/>
        <v>0</v>
      </c>
      <c r="S95" s="37">
        <f t="shared" si="4"/>
        <v>0</v>
      </c>
    </row>
    <row r="96" spans="2:19" s="70" customFormat="1" ht="12.75" customHeight="1" x14ac:dyDescent="0.2">
      <c r="B96" s="936"/>
      <c r="C96" s="153"/>
      <c r="D96" s="321"/>
      <c r="E96" s="321"/>
      <c r="F96" s="53"/>
      <c r="G96" s="30">
        <f t="shared" si="29"/>
        <v>0</v>
      </c>
      <c r="H96" s="801"/>
      <c r="I96" s="53">
        <f t="shared" si="30"/>
        <v>0</v>
      </c>
      <c r="J96" s="474"/>
      <c r="K96" s="474"/>
      <c r="L96" s="474"/>
      <c r="M96" s="474"/>
      <c r="N96" s="474"/>
      <c r="O96" s="474"/>
      <c r="P96" s="474"/>
      <c r="Q96" s="475"/>
      <c r="R96" s="37">
        <f t="shared" ref="R96:R155" si="33">SUM(J96:Q96)</f>
        <v>0</v>
      </c>
      <c r="S96" s="37">
        <f t="shared" ref="S96:S155" si="34">+R96-I96</f>
        <v>0</v>
      </c>
    </row>
    <row r="97" spans="2:19" s="70" customFormat="1" ht="12.75" customHeight="1" x14ac:dyDescent="0.2">
      <c r="B97" s="937"/>
      <c r="C97" s="153"/>
      <c r="D97" s="321"/>
      <c r="E97" s="321"/>
      <c r="F97" s="53"/>
      <c r="G97" s="30">
        <f t="shared" si="29"/>
        <v>0</v>
      </c>
      <c r="H97" s="801"/>
      <c r="I97" s="53">
        <f t="shared" si="30"/>
        <v>0</v>
      </c>
      <c r="J97" s="53"/>
      <c r="K97" s="53"/>
      <c r="L97" s="53"/>
      <c r="M97" s="53"/>
      <c r="N97" s="362"/>
      <c r="O97" s="362"/>
      <c r="P97" s="362"/>
      <c r="Q97" s="365"/>
      <c r="R97" s="37">
        <f t="shared" si="33"/>
        <v>0</v>
      </c>
      <c r="S97" s="37">
        <f t="shared" si="34"/>
        <v>0</v>
      </c>
    </row>
    <row r="98" spans="2:19" s="70" customFormat="1" ht="12.75" customHeight="1" x14ac:dyDescent="0.2">
      <c r="B98" s="919" t="s">
        <v>121</v>
      </c>
      <c r="C98" s="153" t="s">
        <v>376</v>
      </c>
      <c r="D98" s="321"/>
      <c r="E98" s="321"/>
      <c r="F98" s="474"/>
      <c r="G98" s="362">
        <f>SUM(G99:G103)</f>
        <v>0</v>
      </c>
      <c r="H98" s="802"/>
      <c r="I98" s="474">
        <f>SUM(I99:I103)</f>
        <v>0</v>
      </c>
      <c r="J98" s="474">
        <f t="shared" ref="J98:Q98" si="35">SUM(J99:J103)</f>
        <v>0</v>
      </c>
      <c r="K98" s="474">
        <f t="shared" si="35"/>
        <v>0</v>
      </c>
      <c r="L98" s="474">
        <f t="shared" si="35"/>
        <v>0</v>
      </c>
      <c r="M98" s="474">
        <f t="shared" si="35"/>
        <v>0</v>
      </c>
      <c r="N98" s="474">
        <f t="shared" si="35"/>
        <v>0</v>
      </c>
      <c r="O98" s="474">
        <f t="shared" si="35"/>
        <v>0</v>
      </c>
      <c r="P98" s="474">
        <f t="shared" ref="P98" si="36">SUM(P99:P103)</f>
        <v>0</v>
      </c>
      <c r="Q98" s="475">
        <f t="shared" si="35"/>
        <v>0</v>
      </c>
      <c r="R98" s="37">
        <f t="shared" si="33"/>
        <v>0</v>
      </c>
      <c r="S98" s="37">
        <f t="shared" si="34"/>
        <v>0</v>
      </c>
    </row>
    <row r="99" spans="2:19" s="70" customFormat="1" ht="12.75" customHeight="1" x14ac:dyDescent="0.2">
      <c r="B99" s="935"/>
      <c r="C99" s="743"/>
      <c r="D99" s="321"/>
      <c r="E99" s="321"/>
      <c r="F99" s="53"/>
      <c r="G99" s="30">
        <f>+E99*F99</f>
        <v>0</v>
      </c>
      <c r="H99" s="801"/>
      <c r="I99" s="53">
        <f>+G99*$H$84</f>
        <v>0</v>
      </c>
      <c r="J99" s="53"/>
      <c r="K99" s="53"/>
      <c r="L99" s="53"/>
      <c r="M99" s="53"/>
      <c r="N99" s="362"/>
      <c r="O99" s="362"/>
      <c r="P99" s="362"/>
      <c r="Q99" s="365"/>
      <c r="R99" s="37">
        <f t="shared" si="33"/>
        <v>0</v>
      </c>
      <c r="S99" s="37">
        <f t="shared" si="34"/>
        <v>0</v>
      </c>
    </row>
    <row r="100" spans="2:19" s="70" customFormat="1" ht="12.75" customHeight="1" x14ac:dyDescent="0.2">
      <c r="B100" s="937"/>
      <c r="C100" s="743"/>
      <c r="D100" s="321"/>
      <c r="E100" s="321"/>
      <c r="F100" s="53"/>
      <c r="G100" s="30">
        <f>+E100*F100</f>
        <v>0</v>
      </c>
      <c r="H100" s="801"/>
      <c r="I100" s="53">
        <f>+G100*$H$84</f>
        <v>0</v>
      </c>
      <c r="J100" s="53"/>
      <c r="K100" s="53"/>
      <c r="L100" s="53"/>
      <c r="M100" s="53"/>
      <c r="N100" s="362"/>
      <c r="O100" s="362"/>
      <c r="P100" s="362"/>
      <c r="Q100" s="365"/>
      <c r="R100" s="37">
        <f t="shared" si="33"/>
        <v>0</v>
      </c>
      <c r="S100" s="37">
        <f t="shared" si="34"/>
        <v>0</v>
      </c>
    </row>
    <row r="101" spans="2:19" s="70" customFormat="1" ht="12.75" customHeight="1" x14ac:dyDescent="0.2">
      <c r="B101" s="937"/>
      <c r="C101" s="743"/>
      <c r="D101" s="321"/>
      <c r="E101" s="321"/>
      <c r="F101" s="53"/>
      <c r="G101" s="30">
        <f>+E101*F101</f>
        <v>0</v>
      </c>
      <c r="H101" s="801"/>
      <c r="I101" s="53">
        <f>+G101*$H$84</f>
        <v>0</v>
      </c>
      <c r="J101" s="53"/>
      <c r="K101" s="53"/>
      <c r="L101" s="53"/>
      <c r="M101" s="53"/>
      <c r="N101" s="362"/>
      <c r="O101" s="362"/>
      <c r="P101" s="362"/>
      <c r="Q101" s="365"/>
      <c r="R101" s="37">
        <f t="shared" si="33"/>
        <v>0</v>
      </c>
      <c r="S101" s="37">
        <f t="shared" si="34"/>
        <v>0</v>
      </c>
    </row>
    <row r="102" spans="2:19" s="70" customFormat="1" ht="12.75" customHeight="1" x14ac:dyDescent="0.2">
      <c r="B102" s="937"/>
      <c r="C102" s="743"/>
      <c r="D102" s="321"/>
      <c r="E102" s="321"/>
      <c r="F102" s="53"/>
      <c r="G102" s="30">
        <f>+E102*F102</f>
        <v>0</v>
      </c>
      <c r="H102" s="801"/>
      <c r="I102" s="53">
        <f>+G102*$H$84</f>
        <v>0</v>
      </c>
      <c r="J102" s="53"/>
      <c r="K102" s="53"/>
      <c r="L102" s="53"/>
      <c r="M102" s="53"/>
      <c r="N102" s="362"/>
      <c r="O102" s="362"/>
      <c r="P102" s="362"/>
      <c r="Q102" s="365"/>
      <c r="R102" s="37">
        <f t="shared" si="33"/>
        <v>0</v>
      </c>
      <c r="S102" s="37">
        <f t="shared" si="34"/>
        <v>0</v>
      </c>
    </row>
    <row r="103" spans="2:19" s="70" customFormat="1" ht="12.75" customHeight="1" x14ac:dyDescent="0.2">
      <c r="B103" s="938"/>
      <c r="C103" s="748"/>
      <c r="D103" s="493"/>
      <c r="E103" s="493"/>
      <c r="F103" s="90"/>
      <c r="G103" s="32">
        <f>+E103*F103</f>
        <v>0</v>
      </c>
      <c r="H103" s="803"/>
      <c r="I103" s="90">
        <f>+G103*$H$84</f>
        <v>0</v>
      </c>
      <c r="J103" s="90"/>
      <c r="K103" s="90"/>
      <c r="L103" s="90"/>
      <c r="M103" s="90"/>
      <c r="N103" s="749"/>
      <c r="O103" s="749"/>
      <c r="P103" s="749"/>
      <c r="Q103" s="750"/>
      <c r="R103" s="37">
        <f t="shared" si="33"/>
        <v>0</v>
      </c>
      <c r="S103" s="37">
        <f t="shared" si="34"/>
        <v>0</v>
      </c>
    </row>
    <row r="104" spans="2:19" s="70" customFormat="1" ht="12.75" customHeight="1" x14ac:dyDescent="0.2">
      <c r="B104" s="939">
        <f>+'Cronograma de Actividades'!B93</f>
        <v>0</v>
      </c>
      <c r="C104" s="236" t="s">
        <v>325</v>
      </c>
      <c r="D104" s="797">
        <f>+'Cronograma de Actividades'!C93</f>
        <v>0</v>
      </c>
      <c r="E104" s="386"/>
      <c r="F104" s="238"/>
      <c r="G104" s="349">
        <f>+G105</f>
        <v>0</v>
      </c>
      <c r="H104" s="386">
        <f>+'Cronograma de Actividades'!D93</f>
        <v>0</v>
      </c>
      <c r="I104" s="349">
        <f>+I105</f>
        <v>0</v>
      </c>
      <c r="J104" s="349">
        <f t="shared" ref="J104:Q104" si="37">+J105</f>
        <v>0</v>
      </c>
      <c r="K104" s="349">
        <f t="shared" si="37"/>
        <v>0</v>
      </c>
      <c r="L104" s="349">
        <f t="shared" si="37"/>
        <v>0</v>
      </c>
      <c r="M104" s="349">
        <f t="shared" si="37"/>
        <v>0</v>
      </c>
      <c r="N104" s="349">
        <f t="shared" si="37"/>
        <v>0</v>
      </c>
      <c r="O104" s="349">
        <f t="shared" si="37"/>
        <v>0</v>
      </c>
      <c r="P104" s="349">
        <f t="shared" si="37"/>
        <v>0</v>
      </c>
      <c r="Q104" s="366">
        <f t="shared" si="37"/>
        <v>0</v>
      </c>
      <c r="R104" s="37">
        <f t="shared" si="33"/>
        <v>0</v>
      </c>
      <c r="S104" s="37">
        <f t="shared" si="34"/>
        <v>0</v>
      </c>
    </row>
    <row r="105" spans="2:19" s="70" customFormat="1" ht="12.75" customHeight="1" x14ac:dyDescent="0.2">
      <c r="B105" s="926" t="s">
        <v>121</v>
      </c>
      <c r="C105" s="239" t="s">
        <v>326</v>
      </c>
      <c r="D105" s="240"/>
      <c r="E105" s="492"/>
      <c r="F105" s="241"/>
      <c r="G105" s="245">
        <f>SUM(G106:G110)</f>
        <v>0</v>
      </c>
      <c r="H105" s="492"/>
      <c r="I105" s="245">
        <f t="shared" ref="I105:Q105" si="38">SUM(I106:I110)</f>
        <v>0</v>
      </c>
      <c r="J105" s="245">
        <f t="shared" si="38"/>
        <v>0</v>
      </c>
      <c r="K105" s="245">
        <f t="shared" si="38"/>
        <v>0</v>
      </c>
      <c r="L105" s="245">
        <f t="shared" si="38"/>
        <v>0</v>
      </c>
      <c r="M105" s="245">
        <f t="shared" si="38"/>
        <v>0</v>
      </c>
      <c r="N105" s="245">
        <f t="shared" si="38"/>
        <v>0</v>
      </c>
      <c r="O105" s="245">
        <f t="shared" si="38"/>
        <v>0</v>
      </c>
      <c r="P105" s="245">
        <f t="shared" ref="P105" si="39">SUM(P106:P110)</f>
        <v>0</v>
      </c>
      <c r="Q105" s="249">
        <f t="shared" si="38"/>
        <v>0</v>
      </c>
      <c r="R105" s="37">
        <f t="shared" si="33"/>
        <v>0</v>
      </c>
      <c r="S105" s="37">
        <f t="shared" si="34"/>
        <v>0</v>
      </c>
    </row>
    <row r="106" spans="2:19" s="70" customFormat="1" ht="12.75" customHeight="1" x14ac:dyDescent="0.2">
      <c r="B106" s="940"/>
      <c r="C106" s="242"/>
      <c r="D106" s="153"/>
      <c r="E106" s="321"/>
      <c r="F106" s="28"/>
      <c r="G106" s="30">
        <f>+E106*F106</f>
        <v>0</v>
      </c>
      <c r="H106" s="321"/>
      <c r="I106" s="30">
        <f>+G106*$H$104</f>
        <v>0</v>
      </c>
      <c r="J106" s="53"/>
      <c r="K106" s="53"/>
      <c r="L106" s="53"/>
      <c r="M106" s="53"/>
      <c r="N106" s="53"/>
      <c r="O106" s="356"/>
      <c r="P106" s="356"/>
      <c r="Q106" s="357"/>
      <c r="R106" s="37">
        <f t="shared" si="33"/>
        <v>0</v>
      </c>
      <c r="S106" s="37">
        <f t="shared" si="34"/>
        <v>0</v>
      </c>
    </row>
    <row r="107" spans="2:19" s="70" customFormat="1" ht="12.75" customHeight="1" x14ac:dyDescent="0.2">
      <c r="B107" s="940"/>
      <c r="C107" s="242"/>
      <c r="D107" s="153"/>
      <c r="E107" s="321"/>
      <c r="F107" s="28"/>
      <c r="G107" s="30">
        <f>+E107*F107</f>
        <v>0</v>
      </c>
      <c r="H107" s="321"/>
      <c r="I107" s="30">
        <f>+G107*$H$104</f>
        <v>0</v>
      </c>
      <c r="J107" s="53"/>
      <c r="K107" s="53"/>
      <c r="L107" s="53"/>
      <c r="M107" s="53"/>
      <c r="N107" s="53"/>
      <c r="O107" s="356"/>
      <c r="P107" s="356"/>
      <c r="Q107" s="357"/>
      <c r="R107" s="37">
        <f t="shared" si="33"/>
        <v>0</v>
      </c>
      <c r="S107" s="37">
        <f t="shared" si="34"/>
        <v>0</v>
      </c>
    </row>
    <row r="108" spans="2:19" s="70" customFormat="1" ht="12.75" customHeight="1" x14ac:dyDescent="0.2">
      <c r="B108" s="941"/>
      <c r="C108" s="242"/>
      <c r="D108" s="153"/>
      <c r="E108" s="28"/>
      <c r="F108" s="28"/>
      <c r="G108" s="30">
        <f>+E108*F108</f>
        <v>0</v>
      </c>
      <c r="H108" s="321"/>
      <c r="I108" s="30">
        <f>+G108*$H$104</f>
        <v>0</v>
      </c>
      <c r="J108" s="53"/>
      <c r="K108" s="53"/>
      <c r="L108" s="53"/>
      <c r="M108" s="53"/>
      <c r="N108" s="53"/>
      <c r="O108" s="356"/>
      <c r="P108" s="356"/>
      <c r="Q108" s="357"/>
      <c r="R108" s="37">
        <f t="shared" si="33"/>
        <v>0</v>
      </c>
      <c r="S108" s="37">
        <f t="shared" si="34"/>
        <v>0</v>
      </c>
    </row>
    <row r="109" spans="2:19" s="70" customFormat="1" ht="12.75" customHeight="1" x14ac:dyDescent="0.2">
      <c r="B109" s="941"/>
      <c r="C109" s="242"/>
      <c r="D109" s="153"/>
      <c r="E109" s="28"/>
      <c r="F109" s="28"/>
      <c r="G109" s="30">
        <f>+E109*F109</f>
        <v>0</v>
      </c>
      <c r="H109" s="321"/>
      <c r="I109" s="30">
        <f>+G109*$H$104</f>
        <v>0</v>
      </c>
      <c r="J109" s="53"/>
      <c r="K109" s="53"/>
      <c r="L109" s="53"/>
      <c r="M109" s="53"/>
      <c r="N109" s="53"/>
      <c r="O109" s="356"/>
      <c r="P109" s="356"/>
      <c r="Q109" s="357"/>
      <c r="R109" s="37">
        <f t="shared" si="33"/>
        <v>0</v>
      </c>
      <c r="S109" s="37">
        <f t="shared" si="34"/>
        <v>0</v>
      </c>
    </row>
    <row r="110" spans="2:19" s="70" customFormat="1" ht="12.75" customHeight="1" x14ac:dyDescent="0.2">
      <c r="B110" s="942"/>
      <c r="C110" s="243"/>
      <c r="D110" s="244"/>
      <c r="E110" s="29"/>
      <c r="F110" s="29"/>
      <c r="G110" s="32">
        <f>+E110*F110</f>
        <v>0</v>
      </c>
      <c r="H110" s="493"/>
      <c r="I110" s="32">
        <f>+G110*$H$104</f>
        <v>0</v>
      </c>
      <c r="J110" s="90"/>
      <c r="K110" s="90"/>
      <c r="L110" s="90"/>
      <c r="M110" s="90"/>
      <c r="N110" s="90"/>
      <c r="O110" s="358"/>
      <c r="P110" s="358"/>
      <c r="Q110" s="359"/>
      <c r="R110" s="37">
        <f t="shared" si="33"/>
        <v>0</v>
      </c>
      <c r="S110" s="37">
        <f t="shared" si="34"/>
        <v>0</v>
      </c>
    </row>
    <row r="111" spans="2:19" s="70" customFormat="1" ht="12.75" customHeight="1" x14ac:dyDescent="0.2">
      <c r="B111" s="939">
        <f>+'Cronograma de Actividades'!B94</f>
        <v>0</v>
      </c>
      <c r="C111" s="236" t="s">
        <v>341</v>
      </c>
      <c r="D111" s="797">
        <f>+'Cronograma de Actividades'!C94</f>
        <v>0</v>
      </c>
      <c r="E111" s="238"/>
      <c r="F111" s="238"/>
      <c r="G111" s="349">
        <f>+G112</f>
        <v>0</v>
      </c>
      <c r="H111" s="386">
        <f>+'Cronograma de Actividades'!D94</f>
        <v>0</v>
      </c>
      <c r="I111" s="349">
        <f>+I112</f>
        <v>0</v>
      </c>
      <c r="J111" s="349">
        <f t="shared" ref="J111:Q111" si="40">+J112</f>
        <v>0</v>
      </c>
      <c r="K111" s="349">
        <f t="shared" si="40"/>
        <v>0</v>
      </c>
      <c r="L111" s="349">
        <f t="shared" si="40"/>
        <v>0</v>
      </c>
      <c r="M111" s="349">
        <f t="shared" si="40"/>
        <v>0</v>
      </c>
      <c r="N111" s="349">
        <f t="shared" si="40"/>
        <v>0</v>
      </c>
      <c r="O111" s="349">
        <f t="shared" si="40"/>
        <v>0</v>
      </c>
      <c r="P111" s="349">
        <f t="shared" si="40"/>
        <v>0</v>
      </c>
      <c r="Q111" s="366">
        <f t="shared" si="40"/>
        <v>0</v>
      </c>
      <c r="R111" s="37">
        <f t="shared" si="33"/>
        <v>0</v>
      </c>
      <c r="S111" s="37">
        <f t="shared" si="34"/>
        <v>0</v>
      </c>
    </row>
    <row r="112" spans="2:19" s="70" customFormat="1" ht="12.75" customHeight="1" x14ac:dyDescent="0.2">
      <c r="B112" s="926" t="s">
        <v>280</v>
      </c>
      <c r="C112" s="239" t="s">
        <v>350</v>
      </c>
      <c r="D112" s="240"/>
      <c r="E112" s="241"/>
      <c r="F112" s="241"/>
      <c r="G112" s="245">
        <f>SUM(G113:G117)</f>
        <v>0</v>
      </c>
      <c r="H112" s="492"/>
      <c r="I112" s="245">
        <f t="shared" ref="I112:Q112" si="41">SUM(I113:I117)</f>
        <v>0</v>
      </c>
      <c r="J112" s="245">
        <f t="shared" si="41"/>
        <v>0</v>
      </c>
      <c r="K112" s="245">
        <f t="shared" si="41"/>
        <v>0</v>
      </c>
      <c r="L112" s="245">
        <f t="shared" si="41"/>
        <v>0</v>
      </c>
      <c r="M112" s="245">
        <f t="shared" si="41"/>
        <v>0</v>
      </c>
      <c r="N112" s="245">
        <f t="shared" si="41"/>
        <v>0</v>
      </c>
      <c r="O112" s="245">
        <f t="shared" si="41"/>
        <v>0</v>
      </c>
      <c r="P112" s="245">
        <f t="shared" ref="P112" si="42">SUM(P113:P117)</f>
        <v>0</v>
      </c>
      <c r="Q112" s="249">
        <f t="shared" si="41"/>
        <v>0</v>
      </c>
      <c r="R112" s="37">
        <f t="shared" si="33"/>
        <v>0</v>
      </c>
      <c r="S112" s="37">
        <f t="shared" si="34"/>
        <v>0</v>
      </c>
    </row>
    <row r="113" spans="2:19" s="70" customFormat="1" ht="12.75" customHeight="1" x14ac:dyDescent="0.2">
      <c r="B113" s="941"/>
      <c r="C113" s="242"/>
      <c r="D113" s="153"/>
      <c r="E113" s="28"/>
      <c r="F113" s="28"/>
      <c r="G113" s="33">
        <f>+E113*F113</f>
        <v>0</v>
      </c>
      <c r="H113" s="321"/>
      <c r="I113" s="30">
        <f>+G113*$H$111</f>
        <v>0</v>
      </c>
      <c r="J113" s="53"/>
      <c r="K113" s="53"/>
      <c r="L113" s="53"/>
      <c r="M113" s="53"/>
      <c r="N113" s="53"/>
      <c r="O113" s="356"/>
      <c r="P113" s="356"/>
      <c r="Q113" s="357"/>
      <c r="R113" s="37">
        <f t="shared" si="33"/>
        <v>0</v>
      </c>
      <c r="S113" s="37">
        <f t="shared" si="34"/>
        <v>0</v>
      </c>
    </row>
    <row r="114" spans="2:19" s="70" customFormat="1" ht="12.75" customHeight="1" x14ac:dyDescent="0.2">
      <c r="B114" s="941"/>
      <c r="C114" s="242"/>
      <c r="D114" s="153"/>
      <c r="E114" s="28"/>
      <c r="F114" s="28"/>
      <c r="G114" s="33">
        <f>+E114*F114</f>
        <v>0</v>
      </c>
      <c r="H114" s="321"/>
      <c r="I114" s="30">
        <f>+G114*$H$111</f>
        <v>0</v>
      </c>
      <c r="J114" s="53"/>
      <c r="K114" s="53"/>
      <c r="L114" s="53"/>
      <c r="M114" s="53"/>
      <c r="N114" s="53"/>
      <c r="O114" s="356"/>
      <c r="P114" s="356"/>
      <c r="Q114" s="357"/>
      <c r="R114" s="37">
        <f t="shared" si="33"/>
        <v>0</v>
      </c>
      <c r="S114" s="37">
        <f t="shared" si="34"/>
        <v>0</v>
      </c>
    </row>
    <row r="115" spans="2:19" s="70" customFormat="1" ht="12.75" customHeight="1" x14ac:dyDescent="0.2">
      <c r="B115" s="941"/>
      <c r="C115" s="242"/>
      <c r="D115" s="153"/>
      <c r="E115" s="28"/>
      <c r="F115" s="28"/>
      <c r="G115" s="33">
        <f>+E115*F115</f>
        <v>0</v>
      </c>
      <c r="H115" s="321"/>
      <c r="I115" s="30">
        <f>+G115*$H$111</f>
        <v>0</v>
      </c>
      <c r="J115" s="53"/>
      <c r="K115" s="53"/>
      <c r="L115" s="53"/>
      <c r="M115" s="53"/>
      <c r="N115" s="53"/>
      <c r="O115" s="356"/>
      <c r="P115" s="356"/>
      <c r="Q115" s="357"/>
      <c r="R115" s="37">
        <f t="shared" si="33"/>
        <v>0</v>
      </c>
      <c r="S115" s="37">
        <f t="shared" si="34"/>
        <v>0</v>
      </c>
    </row>
    <row r="116" spans="2:19" s="70" customFormat="1" ht="12.75" customHeight="1" x14ac:dyDescent="0.2">
      <c r="B116" s="941"/>
      <c r="C116" s="242"/>
      <c r="D116" s="153"/>
      <c r="E116" s="28"/>
      <c r="F116" s="28"/>
      <c r="G116" s="33">
        <f>+E116*F116</f>
        <v>0</v>
      </c>
      <c r="H116" s="321"/>
      <c r="I116" s="30">
        <f>+G116*$H$111</f>
        <v>0</v>
      </c>
      <c r="J116" s="53"/>
      <c r="K116" s="53"/>
      <c r="L116" s="53"/>
      <c r="M116" s="53"/>
      <c r="N116" s="53"/>
      <c r="O116" s="356"/>
      <c r="P116" s="356"/>
      <c r="Q116" s="357"/>
      <c r="R116" s="37">
        <f t="shared" si="33"/>
        <v>0</v>
      </c>
      <c r="S116" s="37">
        <f t="shared" si="34"/>
        <v>0</v>
      </c>
    </row>
    <row r="117" spans="2:19" s="70" customFormat="1" ht="12.75" customHeight="1" x14ac:dyDescent="0.2">
      <c r="B117" s="942"/>
      <c r="C117" s="243"/>
      <c r="D117" s="244"/>
      <c r="E117" s="29"/>
      <c r="F117" s="29"/>
      <c r="G117" s="33">
        <f>+E117*F117</f>
        <v>0</v>
      </c>
      <c r="H117" s="493"/>
      <c r="I117" s="32">
        <f>+G117*$H$111</f>
        <v>0</v>
      </c>
      <c r="J117" s="90"/>
      <c r="K117" s="90"/>
      <c r="L117" s="90"/>
      <c r="M117" s="90"/>
      <c r="N117" s="90"/>
      <c r="O117" s="358"/>
      <c r="P117" s="358"/>
      <c r="Q117" s="359"/>
      <c r="R117" s="37">
        <f t="shared" si="33"/>
        <v>0</v>
      </c>
      <c r="S117" s="37">
        <f t="shared" si="34"/>
        <v>0</v>
      </c>
    </row>
    <row r="118" spans="2:19" s="70" customFormat="1" ht="12.75" customHeight="1" x14ac:dyDescent="0.2">
      <c r="B118" s="939">
        <f>+'Cronograma de Actividades'!B95</f>
        <v>0</v>
      </c>
      <c r="C118" s="236" t="s">
        <v>342</v>
      </c>
      <c r="D118" s="797">
        <f>+'Cronograma de Actividades'!C95</f>
        <v>0</v>
      </c>
      <c r="E118" s="238"/>
      <c r="F118" s="238"/>
      <c r="G118" s="349">
        <f>+G119</f>
        <v>0</v>
      </c>
      <c r="H118" s="386">
        <f>+'Cronograma de Actividades'!D95</f>
        <v>0</v>
      </c>
      <c r="I118" s="349">
        <f>+I119</f>
        <v>0</v>
      </c>
      <c r="J118" s="349">
        <f t="shared" ref="J118:Q118" si="43">+J119</f>
        <v>0</v>
      </c>
      <c r="K118" s="349">
        <f t="shared" si="43"/>
        <v>0</v>
      </c>
      <c r="L118" s="349">
        <f t="shared" si="43"/>
        <v>0</v>
      </c>
      <c r="M118" s="349">
        <f t="shared" si="43"/>
        <v>0</v>
      </c>
      <c r="N118" s="349">
        <f t="shared" si="43"/>
        <v>0</v>
      </c>
      <c r="O118" s="349">
        <f t="shared" si="43"/>
        <v>0</v>
      </c>
      <c r="P118" s="349">
        <f t="shared" si="43"/>
        <v>0</v>
      </c>
      <c r="Q118" s="366">
        <f t="shared" si="43"/>
        <v>0</v>
      </c>
      <c r="R118" s="37">
        <f t="shared" si="33"/>
        <v>0</v>
      </c>
      <c r="S118" s="37">
        <f t="shared" si="34"/>
        <v>0</v>
      </c>
    </row>
    <row r="119" spans="2:19" s="70" customFormat="1" ht="12.75" customHeight="1" x14ac:dyDescent="0.2">
      <c r="B119" s="926" t="s">
        <v>280</v>
      </c>
      <c r="C119" s="239" t="s">
        <v>346</v>
      </c>
      <c r="D119" s="240"/>
      <c r="E119" s="241"/>
      <c r="F119" s="241"/>
      <c r="G119" s="245">
        <f>SUM(G120:G124)</f>
        <v>0</v>
      </c>
      <c r="H119" s="492"/>
      <c r="I119" s="245">
        <f t="shared" ref="I119:Q119" si="44">SUM(I120:I124)</f>
        <v>0</v>
      </c>
      <c r="J119" s="245">
        <f t="shared" si="44"/>
        <v>0</v>
      </c>
      <c r="K119" s="245">
        <f t="shared" si="44"/>
        <v>0</v>
      </c>
      <c r="L119" s="245">
        <f t="shared" si="44"/>
        <v>0</v>
      </c>
      <c r="M119" s="245">
        <f t="shared" si="44"/>
        <v>0</v>
      </c>
      <c r="N119" s="245">
        <f t="shared" si="44"/>
        <v>0</v>
      </c>
      <c r="O119" s="245">
        <f t="shared" si="44"/>
        <v>0</v>
      </c>
      <c r="P119" s="245">
        <f t="shared" ref="P119" si="45">SUM(P120:P124)</f>
        <v>0</v>
      </c>
      <c r="Q119" s="249">
        <f t="shared" si="44"/>
        <v>0</v>
      </c>
      <c r="R119" s="37">
        <f t="shared" si="33"/>
        <v>0</v>
      </c>
      <c r="S119" s="37">
        <f t="shared" si="34"/>
        <v>0</v>
      </c>
    </row>
    <row r="120" spans="2:19" s="70" customFormat="1" ht="12.75" customHeight="1" x14ac:dyDescent="0.2">
      <c r="B120" s="941"/>
      <c r="C120" s="242"/>
      <c r="D120" s="153"/>
      <c r="E120" s="28"/>
      <c r="F120" s="28"/>
      <c r="G120" s="33">
        <f>+E120*F120</f>
        <v>0</v>
      </c>
      <c r="H120" s="321"/>
      <c r="I120" s="30">
        <f>+G120*$H$118</f>
        <v>0</v>
      </c>
      <c r="J120" s="53"/>
      <c r="K120" s="53"/>
      <c r="L120" s="53"/>
      <c r="M120" s="53"/>
      <c r="N120" s="53"/>
      <c r="O120" s="356"/>
      <c r="P120" s="356"/>
      <c r="Q120" s="357"/>
      <c r="R120" s="37">
        <f t="shared" si="33"/>
        <v>0</v>
      </c>
      <c r="S120" s="37">
        <f t="shared" si="34"/>
        <v>0</v>
      </c>
    </row>
    <row r="121" spans="2:19" s="70" customFormat="1" ht="12.75" customHeight="1" x14ac:dyDescent="0.2">
      <c r="B121" s="941"/>
      <c r="C121" s="242"/>
      <c r="D121" s="153"/>
      <c r="E121" s="28"/>
      <c r="F121" s="28"/>
      <c r="G121" s="33">
        <f>+E121*F121</f>
        <v>0</v>
      </c>
      <c r="H121" s="321"/>
      <c r="I121" s="30">
        <f>+G121*$H$118</f>
        <v>0</v>
      </c>
      <c r="J121" s="53"/>
      <c r="K121" s="53"/>
      <c r="L121" s="53"/>
      <c r="M121" s="53"/>
      <c r="N121" s="53"/>
      <c r="O121" s="356"/>
      <c r="P121" s="356"/>
      <c r="Q121" s="357"/>
      <c r="R121" s="37">
        <f t="shared" si="33"/>
        <v>0</v>
      </c>
      <c r="S121" s="37">
        <f t="shared" si="34"/>
        <v>0</v>
      </c>
    </row>
    <row r="122" spans="2:19" s="70" customFormat="1" ht="12.75" customHeight="1" x14ac:dyDescent="0.2">
      <c r="B122" s="941"/>
      <c r="C122" s="242"/>
      <c r="D122" s="153"/>
      <c r="E122" s="28"/>
      <c r="F122" s="28"/>
      <c r="G122" s="33">
        <f>+E122*F122</f>
        <v>0</v>
      </c>
      <c r="H122" s="321"/>
      <c r="I122" s="30">
        <f>+G122*$H$118</f>
        <v>0</v>
      </c>
      <c r="J122" s="53"/>
      <c r="K122" s="53"/>
      <c r="L122" s="53"/>
      <c r="M122" s="53"/>
      <c r="N122" s="53"/>
      <c r="O122" s="356"/>
      <c r="P122" s="356"/>
      <c r="Q122" s="357"/>
      <c r="R122" s="37">
        <f t="shared" si="33"/>
        <v>0</v>
      </c>
      <c r="S122" s="37">
        <f t="shared" si="34"/>
        <v>0</v>
      </c>
    </row>
    <row r="123" spans="2:19" s="70" customFormat="1" ht="12.75" customHeight="1" x14ac:dyDescent="0.2">
      <c r="B123" s="941"/>
      <c r="C123" s="242"/>
      <c r="D123" s="153"/>
      <c r="E123" s="28"/>
      <c r="F123" s="28"/>
      <c r="G123" s="33">
        <f>+E123*F123</f>
        <v>0</v>
      </c>
      <c r="H123" s="321"/>
      <c r="I123" s="30">
        <f>+G123*$H$118</f>
        <v>0</v>
      </c>
      <c r="J123" s="53"/>
      <c r="K123" s="53"/>
      <c r="L123" s="53"/>
      <c r="M123" s="53"/>
      <c r="N123" s="53"/>
      <c r="O123" s="356"/>
      <c r="P123" s="356"/>
      <c r="Q123" s="357"/>
      <c r="R123" s="37">
        <f t="shared" si="33"/>
        <v>0</v>
      </c>
      <c r="S123" s="37">
        <f t="shared" si="34"/>
        <v>0</v>
      </c>
    </row>
    <row r="124" spans="2:19" s="70" customFormat="1" ht="12.75" customHeight="1" x14ac:dyDescent="0.2">
      <c r="B124" s="942"/>
      <c r="C124" s="243"/>
      <c r="D124" s="244"/>
      <c r="E124" s="29"/>
      <c r="F124" s="29"/>
      <c r="G124" s="33">
        <f>+E124*F124</f>
        <v>0</v>
      </c>
      <c r="H124" s="493"/>
      <c r="I124" s="32">
        <f>+G124*$H$118</f>
        <v>0</v>
      </c>
      <c r="J124" s="90"/>
      <c r="K124" s="90"/>
      <c r="L124" s="90"/>
      <c r="M124" s="90"/>
      <c r="N124" s="90"/>
      <c r="O124" s="358"/>
      <c r="P124" s="358"/>
      <c r="Q124" s="359"/>
      <c r="R124" s="37">
        <f t="shared" si="33"/>
        <v>0</v>
      </c>
      <c r="S124" s="37">
        <f t="shared" si="34"/>
        <v>0</v>
      </c>
    </row>
    <row r="125" spans="2:19" s="70" customFormat="1" ht="12.75" customHeight="1" x14ac:dyDescent="0.2">
      <c r="B125" s="939">
        <f>+'Cronograma de Actividades'!B96</f>
        <v>0</v>
      </c>
      <c r="C125" s="236" t="s">
        <v>343</v>
      </c>
      <c r="D125" s="797">
        <f>+'Cronograma de Actividades'!C96</f>
        <v>0</v>
      </c>
      <c r="E125" s="238"/>
      <c r="F125" s="238"/>
      <c r="G125" s="349">
        <f>+G126</f>
        <v>0</v>
      </c>
      <c r="H125" s="386">
        <f>+'Cronograma de Actividades'!D96</f>
        <v>0</v>
      </c>
      <c r="I125" s="349">
        <f>+I126</f>
        <v>0</v>
      </c>
      <c r="J125" s="349">
        <f t="shared" ref="J125:Q125" si="46">+J126</f>
        <v>0</v>
      </c>
      <c r="K125" s="349">
        <f t="shared" si="46"/>
        <v>0</v>
      </c>
      <c r="L125" s="349">
        <f t="shared" si="46"/>
        <v>0</v>
      </c>
      <c r="M125" s="349">
        <f t="shared" si="46"/>
        <v>0</v>
      </c>
      <c r="N125" s="349">
        <f t="shared" si="46"/>
        <v>0</v>
      </c>
      <c r="O125" s="349">
        <f t="shared" si="46"/>
        <v>0</v>
      </c>
      <c r="P125" s="349">
        <f t="shared" si="46"/>
        <v>0</v>
      </c>
      <c r="Q125" s="366">
        <f t="shared" si="46"/>
        <v>0</v>
      </c>
      <c r="R125" s="37">
        <f t="shared" si="33"/>
        <v>0</v>
      </c>
      <c r="S125" s="37">
        <f t="shared" si="34"/>
        <v>0</v>
      </c>
    </row>
    <row r="126" spans="2:19" s="70" customFormat="1" ht="12.75" customHeight="1" x14ac:dyDescent="0.2">
      <c r="B126" s="926" t="s">
        <v>280</v>
      </c>
      <c r="C126" s="239" t="s">
        <v>347</v>
      </c>
      <c r="D126" s="240"/>
      <c r="E126" s="241"/>
      <c r="F126" s="241"/>
      <c r="G126" s="245">
        <f>SUM(G127:G131)</f>
        <v>0</v>
      </c>
      <c r="H126" s="492"/>
      <c r="I126" s="245">
        <f t="shared" ref="I126:Q126" si="47">SUM(I127:I131)</f>
        <v>0</v>
      </c>
      <c r="J126" s="245">
        <f t="shared" si="47"/>
        <v>0</v>
      </c>
      <c r="K126" s="245">
        <f t="shared" si="47"/>
        <v>0</v>
      </c>
      <c r="L126" s="245">
        <f t="shared" si="47"/>
        <v>0</v>
      </c>
      <c r="M126" s="245">
        <f t="shared" si="47"/>
        <v>0</v>
      </c>
      <c r="N126" s="245">
        <f t="shared" si="47"/>
        <v>0</v>
      </c>
      <c r="O126" s="245">
        <f t="shared" si="47"/>
        <v>0</v>
      </c>
      <c r="P126" s="245">
        <f t="shared" ref="P126" si="48">SUM(P127:P131)</f>
        <v>0</v>
      </c>
      <c r="Q126" s="249">
        <f t="shared" si="47"/>
        <v>0</v>
      </c>
      <c r="R126" s="37">
        <f t="shared" si="33"/>
        <v>0</v>
      </c>
      <c r="S126" s="37">
        <f t="shared" si="34"/>
        <v>0</v>
      </c>
    </row>
    <row r="127" spans="2:19" s="70" customFormat="1" ht="12.75" customHeight="1" x14ac:dyDescent="0.2">
      <c r="B127" s="941"/>
      <c r="C127" s="242"/>
      <c r="D127" s="153"/>
      <c r="E127" s="28"/>
      <c r="F127" s="28"/>
      <c r="G127" s="33">
        <f>+E127*F127</f>
        <v>0</v>
      </c>
      <c r="H127" s="321"/>
      <c r="I127" s="30">
        <f>+G127*$H$125</f>
        <v>0</v>
      </c>
      <c r="J127" s="53"/>
      <c r="K127" s="53"/>
      <c r="L127" s="53"/>
      <c r="M127" s="53"/>
      <c r="N127" s="53"/>
      <c r="O127" s="356"/>
      <c r="P127" s="356"/>
      <c r="Q127" s="357"/>
      <c r="R127" s="37">
        <f t="shared" si="33"/>
        <v>0</v>
      </c>
      <c r="S127" s="37">
        <f t="shared" si="34"/>
        <v>0</v>
      </c>
    </row>
    <row r="128" spans="2:19" s="70" customFormat="1" ht="12.75" customHeight="1" x14ac:dyDescent="0.2">
      <c r="B128" s="941"/>
      <c r="C128" s="242"/>
      <c r="D128" s="153"/>
      <c r="E128" s="28"/>
      <c r="F128" s="28"/>
      <c r="G128" s="33">
        <f>+E128*F128</f>
        <v>0</v>
      </c>
      <c r="H128" s="321"/>
      <c r="I128" s="30">
        <f>+G128*$H$125</f>
        <v>0</v>
      </c>
      <c r="J128" s="53"/>
      <c r="K128" s="53"/>
      <c r="L128" s="53"/>
      <c r="M128" s="53"/>
      <c r="N128" s="53"/>
      <c r="O128" s="356"/>
      <c r="P128" s="356"/>
      <c r="Q128" s="357"/>
      <c r="R128" s="37">
        <f t="shared" si="33"/>
        <v>0</v>
      </c>
      <c r="S128" s="37">
        <f t="shared" si="34"/>
        <v>0</v>
      </c>
    </row>
    <row r="129" spans="2:19" s="70" customFormat="1" ht="12.75" customHeight="1" x14ac:dyDescent="0.2">
      <c r="B129" s="941"/>
      <c r="C129" s="242"/>
      <c r="D129" s="153"/>
      <c r="E129" s="28"/>
      <c r="F129" s="28"/>
      <c r="G129" s="33">
        <f>+E129*F129</f>
        <v>0</v>
      </c>
      <c r="H129" s="321"/>
      <c r="I129" s="30">
        <f>+G129*$H$125</f>
        <v>0</v>
      </c>
      <c r="J129" s="53"/>
      <c r="K129" s="53"/>
      <c r="L129" s="53"/>
      <c r="M129" s="53"/>
      <c r="N129" s="53"/>
      <c r="O129" s="356"/>
      <c r="P129" s="356"/>
      <c r="Q129" s="357"/>
      <c r="R129" s="37">
        <f t="shared" si="33"/>
        <v>0</v>
      </c>
      <c r="S129" s="37">
        <f t="shared" si="34"/>
        <v>0</v>
      </c>
    </row>
    <row r="130" spans="2:19" s="70" customFormat="1" ht="12.75" customHeight="1" x14ac:dyDescent="0.2">
      <c r="B130" s="941"/>
      <c r="C130" s="242"/>
      <c r="D130" s="153"/>
      <c r="E130" s="28"/>
      <c r="F130" s="28"/>
      <c r="G130" s="33">
        <f>+E130*F130</f>
        <v>0</v>
      </c>
      <c r="H130" s="321"/>
      <c r="I130" s="30">
        <f>+G130*$H$125</f>
        <v>0</v>
      </c>
      <c r="J130" s="53"/>
      <c r="K130" s="53"/>
      <c r="L130" s="53"/>
      <c r="M130" s="53"/>
      <c r="N130" s="53"/>
      <c r="O130" s="356"/>
      <c r="P130" s="356"/>
      <c r="Q130" s="357"/>
      <c r="R130" s="37">
        <f t="shared" si="33"/>
        <v>0</v>
      </c>
      <c r="S130" s="37">
        <f t="shared" si="34"/>
        <v>0</v>
      </c>
    </row>
    <row r="131" spans="2:19" s="70" customFormat="1" ht="12.75" customHeight="1" x14ac:dyDescent="0.2">
      <c r="B131" s="942"/>
      <c r="C131" s="243"/>
      <c r="D131" s="244"/>
      <c r="E131" s="29"/>
      <c r="F131" s="29"/>
      <c r="G131" s="33">
        <f>+E131*F131</f>
        <v>0</v>
      </c>
      <c r="H131" s="493"/>
      <c r="I131" s="32">
        <f>+G131*$H$125</f>
        <v>0</v>
      </c>
      <c r="J131" s="90"/>
      <c r="K131" s="90"/>
      <c r="L131" s="90"/>
      <c r="M131" s="90"/>
      <c r="N131" s="90"/>
      <c r="O131" s="358"/>
      <c r="P131" s="358"/>
      <c r="Q131" s="359"/>
      <c r="R131" s="37">
        <f t="shared" si="33"/>
        <v>0</v>
      </c>
      <c r="S131" s="37">
        <f t="shared" si="34"/>
        <v>0</v>
      </c>
    </row>
    <row r="132" spans="2:19" s="70" customFormat="1" ht="12.75" customHeight="1" x14ac:dyDescent="0.2">
      <c r="B132" s="939">
        <f>+'Cronograma de Actividades'!B97</f>
        <v>0</v>
      </c>
      <c r="C132" s="236" t="s">
        <v>344</v>
      </c>
      <c r="D132" s="797">
        <f>+'Cronograma de Actividades'!C97</f>
        <v>0</v>
      </c>
      <c r="E132" s="238"/>
      <c r="F132" s="238"/>
      <c r="G132" s="349">
        <f>+G133</f>
        <v>0</v>
      </c>
      <c r="H132" s="386">
        <f>+'Cronograma de Actividades'!D97</f>
        <v>0</v>
      </c>
      <c r="I132" s="349">
        <f>+I133</f>
        <v>0</v>
      </c>
      <c r="J132" s="349">
        <f t="shared" ref="J132:Q132" si="49">+J133</f>
        <v>0</v>
      </c>
      <c r="K132" s="349">
        <f t="shared" si="49"/>
        <v>0</v>
      </c>
      <c r="L132" s="349">
        <f t="shared" si="49"/>
        <v>0</v>
      </c>
      <c r="M132" s="349">
        <f t="shared" si="49"/>
        <v>0</v>
      </c>
      <c r="N132" s="349">
        <f t="shared" si="49"/>
        <v>0</v>
      </c>
      <c r="O132" s="349">
        <f t="shared" si="49"/>
        <v>0</v>
      </c>
      <c r="P132" s="349">
        <f t="shared" si="49"/>
        <v>0</v>
      </c>
      <c r="Q132" s="366">
        <f t="shared" si="49"/>
        <v>0</v>
      </c>
      <c r="R132" s="37">
        <f t="shared" si="33"/>
        <v>0</v>
      </c>
      <c r="S132" s="37">
        <f t="shared" si="34"/>
        <v>0</v>
      </c>
    </row>
    <row r="133" spans="2:19" s="70" customFormat="1" ht="12.75" customHeight="1" x14ac:dyDescent="0.2">
      <c r="B133" s="926" t="s">
        <v>280</v>
      </c>
      <c r="C133" s="239" t="s">
        <v>348</v>
      </c>
      <c r="D133" s="240"/>
      <c r="E133" s="241"/>
      <c r="F133" s="241"/>
      <c r="G133" s="245">
        <f>SUM(G134:G138)</f>
        <v>0</v>
      </c>
      <c r="H133" s="492"/>
      <c r="I133" s="245">
        <f t="shared" ref="I133:Q133" si="50">SUM(I134:I138)</f>
        <v>0</v>
      </c>
      <c r="J133" s="245">
        <f t="shared" si="50"/>
        <v>0</v>
      </c>
      <c r="K133" s="245">
        <f t="shared" si="50"/>
        <v>0</v>
      </c>
      <c r="L133" s="245">
        <f t="shared" si="50"/>
        <v>0</v>
      </c>
      <c r="M133" s="245">
        <f t="shared" si="50"/>
        <v>0</v>
      </c>
      <c r="N133" s="245">
        <f t="shared" si="50"/>
        <v>0</v>
      </c>
      <c r="O133" s="245">
        <f t="shared" si="50"/>
        <v>0</v>
      </c>
      <c r="P133" s="245">
        <f t="shared" ref="P133" si="51">SUM(P134:P138)</f>
        <v>0</v>
      </c>
      <c r="Q133" s="249">
        <f t="shared" si="50"/>
        <v>0</v>
      </c>
      <c r="R133" s="37">
        <f t="shared" si="33"/>
        <v>0</v>
      </c>
      <c r="S133" s="37">
        <f t="shared" si="34"/>
        <v>0</v>
      </c>
    </row>
    <row r="134" spans="2:19" s="70" customFormat="1" ht="12.75" customHeight="1" x14ac:dyDescent="0.2">
      <c r="B134" s="941"/>
      <c r="C134" s="242"/>
      <c r="D134" s="153"/>
      <c r="E134" s="28"/>
      <c r="F134" s="28"/>
      <c r="G134" s="33">
        <f>+E134*F134</f>
        <v>0</v>
      </c>
      <c r="H134" s="321"/>
      <c r="I134" s="30">
        <f>+G134*$H$132</f>
        <v>0</v>
      </c>
      <c r="J134" s="53"/>
      <c r="K134" s="53"/>
      <c r="L134" s="53"/>
      <c r="M134" s="53"/>
      <c r="N134" s="53"/>
      <c r="O134" s="356"/>
      <c r="P134" s="356"/>
      <c r="Q134" s="357"/>
      <c r="R134" s="37">
        <f t="shared" si="33"/>
        <v>0</v>
      </c>
      <c r="S134" s="37">
        <f t="shared" si="34"/>
        <v>0</v>
      </c>
    </row>
    <row r="135" spans="2:19" s="70" customFormat="1" ht="12.75" customHeight="1" x14ac:dyDescent="0.2">
      <c r="B135" s="941"/>
      <c r="C135" s="242"/>
      <c r="D135" s="153"/>
      <c r="E135" s="28"/>
      <c r="F135" s="28"/>
      <c r="G135" s="33">
        <f>+E135*F135</f>
        <v>0</v>
      </c>
      <c r="H135" s="321"/>
      <c r="I135" s="30">
        <f>+G135*$H$132</f>
        <v>0</v>
      </c>
      <c r="J135" s="53"/>
      <c r="K135" s="53"/>
      <c r="L135" s="53"/>
      <c r="M135" s="53"/>
      <c r="N135" s="53"/>
      <c r="O135" s="356"/>
      <c r="P135" s="356"/>
      <c r="Q135" s="357"/>
      <c r="R135" s="37">
        <f t="shared" si="33"/>
        <v>0</v>
      </c>
      <c r="S135" s="37">
        <f t="shared" si="34"/>
        <v>0</v>
      </c>
    </row>
    <row r="136" spans="2:19" s="70" customFormat="1" ht="12.75" customHeight="1" x14ac:dyDescent="0.2">
      <c r="B136" s="941"/>
      <c r="C136" s="242"/>
      <c r="D136" s="153"/>
      <c r="E136" s="28"/>
      <c r="F136" s="28"/>
      <c r="G136" s="33">
        <f>+E136*F136</f>
        <v>0</v>
      </c>
      <c r="H136" s="321"/>
      <c r="I136" s="30">
        <f>+G136*$H$132</f>
        <v>0</v>
      </c>
      <c r="J136" s="53"/>
      <c r="K136" s="53"/>
      <c r="L136" s="53"/>
      <c r="M136" s="53"/>
      <c r="N136" s="53"/>
      <c r="O136" s="356"/>
      <c r="P136" s="356"/>
      <c r="Q136" s="357"/>
      <c r="R136" s="37">
        <f t="shared" si="33"/>
        <v>0</v>
      </c>
      <c r="S136" s="37">
        <f t="shared" si="34"/>
        <v>0</v>
      </c>
    </row>
    <row r="137" spans="2:19" s="70" customFormat="1" ht="12.75" customHeight="1" x14ac:dyDescent="0.2">
      <c r="B137" s="941"/>
      <c r="C137" s="242"/>
      <c r="D137" s="153"/>
      <c r="E137" s="28"/>
      <c r="F137" s="28"/>
      <c r="G137" s="33">
        <f>+E137*F137</f>
        <v>0</v>
      </c>
      <c r="H137" s="321"/>
      <c r="I137" s="30">
        <f>+G137*$H$132</f>
        <v>0</v>
      </c>
      <c r="J137" s="53"/>
      <c r="K137" s="53"/>
      <c r="L137" s="53"/>
      <c r="M137" s="53"/>
      <c r="N137" s="53"/>
      <c r="O137" s="356"/>
      <c r="P137" s="356"/>
      <c r="Q137" s="357"/>
      <c r="R137" s="37">
        <f t="shared" si="33"/>
        <v>0</v>
      </c>
      <c r="S137" s="37">
        <f t="shared" si="34"/>
        <v>0</v>
      </c>
    </row>
    <row r="138" spans="2:19" s="70" customFormat="1" ht="12.75" customHeight="1" x14ac:dyDescent="0.2">
      <c r="B138" s="942"/>
      <c r="C138" s="243"/>
      <c r="D138" s="244"/>
      <c r="E138" s="29"/>
      <c r="F138" s="29"/>
      <c r="G138" s="33">
        <f>+E138*F138</f>
        <v>0</v>
      </c>
      <c r="H138" s="493"/>
      <c r="I138" s="32">
        <f>+G138*$H$132</f>
        <v>0</v>
      </c>
      <c r="J138" s="90"/>
      <c r="K138" s="90"/>
      <c r="L138" s="90"/>
      <c r="M138" s="90"/>
      <c r="N138" s="90"/>
      <c r="O138" s="358"/>
      <c r="P138" s="358"/>
      <c r="Q138" s="359"/>
      <c r="R138" s="37">
        <f t="shared" si="33"/>
        <v>0</v>
      </c>
      <c r="S138" s="37">
        <f t="shared" si="34"/>
        <v>0</v>
      </c>
    </row>
    <row r="139" spans="2:19" s="70" customFormat="1" ht="12.75" customHeight="1" x14ac:dyDescent="0.2">
      <c r="B139" s="943">
        <f>+'Cronograma de Actividades'!B98</f>
        <v>0</v>
      </c>
      <c r="C139" s="236" t="s">
        <v>345</v>
      </c>
      <c r="D139" s="797">
        <f>+'Cronograma de Actividades'!C98</f>
        <v>0</v>
      </c>
      <c r="E139" s="238"/>
      <c r="F139" s="238"/>
      <c r="G139" s="349">
        <f>+G140</f>
        <v>0</v>
      </c>
      <c r="H139" s="386">
        <f>+'Cronograma de Actividades'!D98</f>
        <v>0</v>
      </c>
      <c r="I139" s="349">
        <f>+I140</f>
        <v>0</v>
      </c>
      <c r="J139" s="349">
        <f t="shared" ref="J139:Q139" si="52">+J140</f>
        <v>0</v>
      </c>
      <c r="K139" s="349">
        <f t="shared" si="52"/>
        <v>0</v>
      </c>
      <c r="L139" s="349">
        <f t="shared" si="52"/>
        <v>0</v>
      </c>
      <c r="M139" s="349">
        <f t="shared" si="52"/>
        <v>0</v>
      </c>
      <c r="N139" s="349">
        <f t="shared" si="52"/>
        <v>0</v>
      </c>
      <c r="O139" s="349">
        <f t="shared" si="52"/>
        <v>0</v>
      </c>
      <c r="P139" s="349">
        <f t="shared" si="52"/>
        <v>0</v>
      </c>
      <c r="Q139" s="366">
        <f t="shared" si="52"/>
        <v>0</v>
      </c>
      <c r="R139" s="37">
        <f t="shared" si="33"/>
        <v>0</v>
      </c>
      <c r="S139" s="37">
        <f t="shared" si="34"/>
        <v>0</v>
      </c>
    </row>
    <row r="140" spans="2:19" s="70" customFormat="1" ht="12.75" customHeight="1" x14ac:dyDescent="0.2">
      <c r="B140" s="926" t="s">
        <v>280</v>
      </c>
      <c r="C140" s="239" t="s">
        <v>349</v>
      </c>
      <c r="D140" s="240"/>
      <c r="E140" s="241"/>
      <c r="F140" s="241"/>
      <c r="G140" s="245">
        <f>SUM(G141:G145)</f>
        <v>0</v>
      </c>
      <c r="H140" s="492"/>
      <c r="I140" s="245">
        <f t="shared" ref="I140:Q140" si="53">SUM(I141:I145)</f>
        <v>0</v>
      </c>
      <c r="J140" s="245">
        <f t="shared" si="53"/>
        <v>0</v>
      </c>
      <c r="K140" s="245">
        <f t="shared" si="53"/>
        <v>0</v>
      </c>
      <c r="L140" s="245">
        <f t="shared" si="53"/>
        <v>0</v>
      </c>
      <c r="M140" s="245">
        <f t="shared" si="53"/>
        <v>0</v>
      </c>
      <c r="N140" s="245">
        <f t="shared" si="53"/>
        <v>0</v>
      </c>
      <c r="O140" s="245">
        <f t="shared" si="53"/>
        <v>0</v>
      </c>
      <c r="P140" s="245">
        <f t="shared" ref="P140" si="54">SUM(P141:P145)</f>
        <v>0</v>
      </c>
      <c r="Q140" s="249">
        <f t="shared" si="53"/>
        <v>0</v>
      </c>
      <c r="R140" s="37">
        <f t="shared" si="33"/>
        <v>0</v>
      </c>
      <c r="S140" s="37">
        <f t="shared" si="34"/>
        <v>0</v>
      </c>
    </row>
    <row r="141" spans="2:19" s="70" customFormat="1" ht="12.75" customHeight="1" x14ac:dyDescent="0.2">
      <c r="B141" s="941"/>
      <c r="C141" s="242"/>
      <c r="D141" s="153"/>
      <c r="E141" s="28"/>
      <c r="F141" s="28"/>
      <c r="G141" s="33">
        <f>+E141*F141</f>
        <v>0</v>
      </c>
      <c r="H141" s="321"/>
      <c r="I141" s="30">
        <f>+G141*$H$140</f>
        <v>0</v>
      </c>
      <c r="J141" s="53"/>
      <c r="K141" s="53"/>
      <c r="L141" s="53"/>
      <c r="M141" s="53"/>
      <c r="N141" s="53"/>
      <c r="O141" s="356"/>
      <c r="P141" s="356"/>
      <c r="Q141" s="357"/>
      <c r="R141" s="37">
        <f t="shared" si="33"/>
        <v>0</v>
      </c>
      <c r="S141" s="37">
        <f t="shared" si="34"/>
        <v>0</v>
      </c>
    </row>
    <row r="142" spans="2:19" s="70" customFormat="1" ht="12.75" customHeight="1" x14ac:dyDescent="0.2">
      <c r="B142" s="941"/>
      <c r="C142" s="242"/>
      <c r="D142" s="153"/>
      <c r="E142" s="28"/>
      <c r="F142" s="28"/>
      <c r="G142" s="33">
        <f>+E142*F142</f>
        <v>0</v>
      </c>
      <c r="H142" s="321"/>
      <c r="I142" s="30">
        <f>+G142*$H$140</f>
        <v>0</v>
      </c>
      <c r="J142" s="53"/>
      <c r="K142" s="53"/>
      <c r="L142" s="53"/>
      <c r="M142" s="53"/>
      <c r="N142" s="53"/>
      <c r="O142" s="356"/>
      <c r="P142" s="356"/>
      <c r="Q142" s="357"/>
      <c r="R142" s="37">
        <f t="shared" si="33"/>
        <v>0</v>
      </c>
      <c r="S142" s="37">
        <f t="shared" si="34"/>
        <v>0</v>
      </c>
    </row>
    <row r="143" spans="2:19" s="70" customFormat="1" ht="12.75" customHeight="1" x14ac:dyDescent="0.2">
      <c r="B143" s="941"/>
      <c r="C143" s="242"/>
      <c r="D143" s="153"/>
      <c r="E143" s="28"/>
      <c r="F143" s="28"/>
      <c r="G143" s="33">
        <f>+E143*F143</f>
        <v>0</v>
      </c>
      <c r="H143" s="321"/>
      <c r="I143" s="30">
        <f>+G143*$H$140</f>
        <v>0</v>
      </c>
      <c r="J143" s="53"/>
      <c r="K143" s="53"/>
      <c r="L143" s="53"/>
      <c r="M143" s="53"/>
      <c r="N143" s="53"/>
      <c r="O143" s="356"/>
      <c r="P143" s="356"/>
      <c r="Q143" s="357"/>
      <c r="R143" s="37">
        <f t="shared" si="33"/>
        <v>0</v>
      </c>
      <c r="S143" s="37">
        <f t="shared" si="34"/>
        <v>0</v>
      </c>
    </row>
    <row r="144" spans="2:19" s="70" customFormat="1" ht="12.75" customHeight="1" x14ac:dyDescent="0.2">
      <c r="B144" s="941"/>
      <c r="C144" s="242"/>
      <c r="D144" s="153"/>
      <c r="E144" s="28"/>
      <c r="F144" s="28"/>
      <c r="G144" s="33">
        <f>+E144*F144</f>
        <v>0</v>
      </c>
      <c r="H144" s="321"/>
      <c r="I144" s="30">
        <f>+G144*$H$140</f>
        <v>0</v>
      </c>
      <c r="J144" s="53"/>
      <c r="K144" s="53"/>
      <c r="L144" s="53"/>
      <c r="M144" s="53"/>
      <c r="N144" s="53"/>
      <c r="O144" s="356"/>
      <c r="P144" s="356"/>
      <c r="Q144" s="357"/>
      <c r="R144" s="37">
        <f t="shared" si="33"/>
        <v>0</v>
      </c>
      <c r="S144" s="37">
        <f t="shared" si="34"/>
        <v>0</v>
      </c>
    </row>
    <row r="145" spans="2:19" s="70" customFormat="1" ht="12.75" customHeight="1" x14ac:dyDescent="0.2">
      <c r="B145" s="942"/>
      <c r="C145" s="243"/>
      <c r="D145" s="244"/>
      <c r="E145" s="29"/>
      <c r="F145" s="29"/>
      <c r="G145" s="33">
        <f>+E145*F145</f>
        <v>0</v>
      </c>
      <c r="H145" s="493"/>
      <c r="I145" s="32">
        <f>+G145*$H$140</f>
        <v>0</v>
      </c>
      <c r="J145" s="90"/>
      <c r="K145" s="90"/>
      <c r="L145" s="90"/>
      <c r="M145" s="90"/>
      <c r="N145" s="90"/>
      <c r="O145" s="358"/>
      <c r="P145" s="358"/>
      <c r="Q145" s="359"/>
      <c r="R145" s="37">
        <f t="shared" si="33"/>
        <v>0</v>
      </c>
      <c r="S145" s="37">
        <f t="shared" si="34"/>
        <v>0</v>
      </c>
    </row>
    <row r="146" spans="2:19" s="70" customFormat="1" ht="18" customHeight="1" x14ac:dyDescent="0.2">
      <c r="B146" s="1306" t="s">
        <v>141</v>
      </c>
      <c r="C146" s="1307"/>
      <c r="D146" s="1307"/>
      <c r="E146" s="1307"/>
      <c r="F146" s="1307"/>
      <c r="G146" s="1307"/>
      <c r="H146" s="1308"/>
      <c r="I146" s="115">
        <f>+I70+I72+I78+I84+I104+I111+I118+I125+I132+I139</f>
        <v>0</v>
      </c>
      <c r="J146" s="115">
        <f t="shared" ref="J146:Q146" si="55">+J70+J72+J78+J84+J104+J111+J118+J125+J132+J139</f>
        <v>0</v>
      </c>
      <c r="K146" s="115">
        <f t="shared" si="55"/>
        <v>0</v>
      </c>
      <c r="L146" s="115">
        <f t="shared" si="55"/>
        <v>0</v>
      </c>
      <c r="M146" s="115">
        <f t="shared" si="55"/>
        <v>0</v>
      </c>
      <c r="N146" s="115">
        <f t="shared" si="55"/>
        <v>0</v>
      </c>
      <c r="O146" s="115">
        <f t="shared" si="55"/>
        <v>0</v>
      </c>
      <c r="P146" s="115">
        <f t="shared" ref="P146" si="56">+P70+P72+P78+P84+P104+P111+P118+P125+P132+P139</f>
        <v>0</v>
      </c>
      <c r="Q146" s="207">
        <f t="shared" si="55"/>
        <v>0</v>
      </c>
      <c r="R146" s="37">
        <f t="shared" si="33"/>
        <v>0</v>
      </c>
      <c r="S146" s="37">
        <f t="shared" si="34"/>
        <v>0</v>
      </c>
    </row>
    <row r="147" spans="2:19" s="70" customFormat="1" ht="18" customHeight="1" x14ac:dyDescent="0.2">
      <c r="B147" s="1371" t="s">
        <v>322</v>
      </c>
      <c r="C147" s="1372"/>
      <c r="D147" s="1372"/>
      <c r="E147" s="1372"/>
      <c r="F147" s="1372"/>
      <c r="G147" s="1372"/>
      <c r="H147" s="1373"/>
      <c r="I147" s="232">
        <f t="shared" ref="I147:Q147" si="57">SUM(I148:I149)</f>
        <v>0</v>
      </c>
      <c r="J147" s="232">
        <f t="shared" si="57"/>
        <v>0</v>
      </c>
      <c r="K147" s="232">
        <f t="shared" si="57"/>
        <v>0</v>
      </c>
      <c r="L147" s="232">
        <f t="shared" si="57"/>
        <v>0</v>
      </c>
      <c r="M147" s="232">
        <f t="shared" si="57"/>
        <v>0</v>
      </c>
      <c r="N147" s="232">
        <f t="shared" si="57"/>
        <v>0</v>
      </c>
      <c r="O147" s="232">
        <f t="shared" si="57"/>
        <v>0</v>
      </c>
      <c r="P147" s="232">
        <f t="shared" si="57"/>
        <v>0</v>
      </c>
      <c r="Q147" s="330">
        <f t="shared" si="57"/>
        <v>0</v>
      </c>
      <c r="R147" s="37">
        <f t="shared" si="33"/>
        <v>0</v>
      </c>
      <c r="S147" s="37">
        <f t="shared" si="34"/>
        <v>0</v>
      </c>
    </row>
    <row r="148" spans="2:19" s="70" customFormat="1" ht="18" customHeight="1" x14ac:dyDescent="0.2">
      <c r="B148" s="1306" t="s">
        <v>323</v>
      </c>
      <c r="C148" s="1307"/>
      <c r="D148" s="1307"/>
      <c r="E148" s="1307"/>
      <c r="F148" s="1307"/>
      <c r="G148" s="1307"/>
      <c r="H148" s="1308"/>
      <c r="I148" s="233">
        <f>+'Formato de costeo C1 '!I$1257</f>
        <v>0</v>
      </c>
      <c r="J148" s="233">
        <f>+'Formato de costeo C1 '!J$1257</f>
        <v>0</v>
      </c>
      <c r="K148" s="233">
        <f>+'Formato de costeo C1 '!K$1257</f>
        <v>0</v>
      </c>
      <c r="L148" s="233">
        <f>+'Formato de costeo C1 '!L$1257</f>
        <v>0</v>
      </c>
      <c r="M148" s="233">
        <f>+'Formato de costeo C1 '!M$1257</f>
        <v>0</v>
      </c>
      <c r="N148" s="233">
        <f>+'Formato de costeo C1 '!N$1257</f>
        <v>0</v>
      </c>
      <c r="O148" s="233">
        <f>+'Formato de costeo C1 '!O$1257</f>
        <v>0</v>
      </c>
      <c r="P148" s="233">
        <f>+'Formato de costeo C1 '!P$1257</f>
        <v>0</v>
      </c>
      <c r="Q148" s="250">
        <f>+'Formato de costeo C1 '!Q$1257</f>
        <v>0</v>
      </c>
      <c r="R148" s="37">
        <f t="shared" si="33"/>
        <v>0</v>
      </c>
      <c r="S148" s="37">
        <f t="shared" si="34"/>
        <v>0</v>
      </c>
    </row>
    <row r="149" spans="2:19" s="70" customFormat="1" ht="18" customHeight="1" thickBot="1" x14ac:dyDescent="0.25">
      <c r="B149" s="1368" t="s">
        <v>135</v>
      </c>
      <c r="C149" s="1369"/>
      <c r="D149" s="1369"/>
      <c r="E149" s="1369"/>
      <c r="F149" s="1369"/>
      <c r="G149" s="1369"/>
      <c r="H149" s="1370"/>
      <c r="I149" s="331">
        <f t="shared" ref="I149:Q149" si="58">+I48+I64+I146</f>
        <v>0</v>
      </c>
      <c r="J149" s="331">
        <f t="shared" si="58"/>
        <v>0</v>
      </c>
      <c r="K149" s="331">
        <f t="shared" si="58"/>
        <v>0</v>
      </c>
      <c r="L149" s="331">
        <f t="shared" si="58"/>
        <v>0</v>
      </c>
      <c r="M149" s="331">
        <f t="shared" si="58"/>
        <v>0</v>
      </c>
      <c r="N149" s="331">
        <f t="shared" si="58"/>
        <v>0</v>
      </c>
      <c r="O149" s="331">
        <f t="shared" si="58"/>
        <v>0</v>
      </c>
      <c r="P149" s="331">
        <f t="shared" si="58"/>
        <v>0</v>
      </c>
      <c r="Q149" s="332">
        <f t="shared" si="58"/>
        <v>0</v>
      </c>
      <c r="R149" s="37">
        <f t="shared" si="33"/>
        <v>0</v>
      </c>
      <c r="S149" s="37">
        <f t="shared" si="34"/>
        <v>0</v>
      </c>
    </row>
    <row r="150" spans="2:19" s="70" customFormat="1" ht="22.5" customHeight="1" thickBot="1" x14ac:dyDescent="0.25">
      <c r="B150" s="944"/>
      <c r="C150" s="329"/>
      <c r="D150" s="329"/>
      <c r="E150" s="329"/>
      <c r="F150" s="329"/>
      <c r="G150" s="329"/>
      <c r="H150" s="329"/>
      <c r="I150" s="326"/>
      <c r="J150" s="326"/>
      <c r="K150" s="326"/>
      <c r="L150" s="326"/>
      <c r="M150" s="326"/>
      <c r="N150" s="326"/>
      <c r="O150" s="326"/>
      <c r="P150" s="326"/>
      <c r="Q150" s="945"/>
      <c r="R150" s="37"/>
      <c r="S150" s="37"/>
    </row>
    <row r="151" spans="2:19" ht="21" customHeight="1" x14ac:dyDescent="0.2">
      <c r="B151" s="946"/>
      <c r="C151" s="251">
        <v>6.4</v>
      </c>
      <c r="D151" s="252" t="s">
        <v>56</v>
      </c>
      <c r="E151" s="253"/>
      <c r="F151" s="254"/>
      <c r="G151" s="254"/>
      <c r="H151" s="254"/>
      <c r="I151" s="254"/>
      <c r="J151" s="254"/>
      <c r="K151" s="254"/>
      <c r="L151" s="254"/>
      <c r="M151" s="254"/>
      <c r="N151" s="254"/>
      <c r="O151" s="254"/>
      <c r="P151" s="254"/>
      <c r="Q151" s="255"/>
      <c r="R151" s="37"/>
      <c r="S151" s="37"/>
    </row>
    <row r="152" spans="2:19" ht="21" customHeight="1" x14ac:dyDescent="0.2">
      <c r="B152" s="881" t="s">
        <v>70</v>
      </c>
      <c r="C152" s="91"/>
      <c r="D152" s="1378" t="s">
        <v>327</v>
      </c>
      <c r="E152" s="1379"/>
      <c r="F152" s="1379"/>
      <c r="G152" s="1379"/>
      <c r="H152" s="1379"/>
      <c r="I152" s="1379"/>
      <c r="J152" s="1379"/>
      <c r="K152" s="1379"/>
      <c r="L152" s="1379"/>
      <c r="M152" s="1379"/>
      <c r="N152" s="1379"/>
      <c r="O152" s="1379"/>
      <c r="P152" s="1379"/>
      <c r="Q152" s="1380"/>
      <c r="R152" s="37"/>
      <c r="S152" s="37"/>
    </row>
    <row r="153" spans="2:19" ht="18" customHeight="1" x14ac:dyDescent="0.2">
      <c r="B153" s="1374" t="s">
        <v>416</v>
      </c>
      <c r="C153" s="1376"/>
      <c r="D153" s="1309" t="s">
        <v>116</v>
      </c>
      <c r="E153" s="1317" t="s">
        <v>67</v>
      </c>
      <c r="F153" s="1309" t="s">
        <v>97</v>
      </c>
      <c r="G153" s="1309" t="s">
        <v>115</v>
      </c>
      <c r="H153" s="1309" t="s">
        <v>113</v>
      </c>
      <c r="I153" s="1309" t="s">
        <v>114</v>
      </c>
      <c r="J153" s="1319" t="s">
        <v>71</v>
      </c>
      <c r="K153" s="1320"/>
      <c r="L153" s="1320"/>
      <c r="M153" s="1320"/>
      <c r="N153" s="1320"/>
      <c r="O153" s="1320"/>
      <c r="P153" s="1320"/>
      <c r="Q153" s="1321"/>
      <c r="R153" s="37"/>
      <c r="S153" s="37"/>
    </row>
    <row r="154" spans="2:19" ht="27" customHeight="1" x14ac:dyDescent="0.2">
      <c r="B154" s="1375"/>
      <c r="C154" s="1377"/>
      <c r="D154" s="1310"/>
      <c r="E154" s="1318"/>
      <c r="F154" s="1310"/>
      <c r="G154" s="1310"/>
      <c r="H154" s="1310"/>
      <c r="I154" s="1310"/>
      <c r="J154" s="878" t="str">
        <f>+J68</f>
        <v>FONDOEMPLEO</v>
      </c>
      <c r="K154" s="878" t="str">
        <f>+'INFORMACION GENERAL DEL PROYECT'!$B$24</f>
        <v xml:space="preserve">    MODALIDAD CREDITO</v>
      </c>
      <c r="L154" s="878" t="str">
        <f>+'INFORMACION GENERAL DEL PROYECT'!$B$25</f>
        <v>Institucion Ejecutora</v>
      </c>
      <c r="M154" s="878" t="str">
        <f>+'INFORMACION GENERAL DEL PROYECT'!$B$26</f>
        <v>Fuente 2</v>
      </c>
      <c r="N154" s="878" t="str">
        <f>+'INFORMACION GENERAL DEL PROYECT'!$B$27</f>
        <v>Fuente 3</v>
      </c>
      <c r="O154" s="878" t="str">
        <f>+'INFORMACION GENERAL DEL PROYECT'!$B$28</f>
        <v>Fuente 4</v>
      </c>
      <c r="P154" s="959" t="str">
        <f>+'INFORMACION GENERAL DEL PROYECT'!$B$29</f>
        <v>Fuente 5</v>
      </c>
      <c r="Q154" s="445" t="str">
        <f>+'INFORMACION GENERAL DEL PROYECT'!$B$30</f>
        <v xml:space="preserve">Aporte de Beneficiarios </v>
      </c>
      <c r="R154" s="37"/>
      <c r="S154" s="37"/>
    </row>
    <row r="155" spans="2:19" ht="26.25" customHeight="1" x14ac:dyDescent="0.2">
      <c r="B155" s="947" t="s">
        <v>328</v>
      </c>
      <c r="C155" s="264"/>
      <c r="D155" s="265"/>
      <c r="E155" s="265"/>
      <c r="F155" s="265"/>
      <c r="G155" s="265"/>
      <c r="H155" s="266"/>
      <c r="I155" s="494">
        <f>SUM(J155:Q155)</f>
        <v>0</v>
      </c>
      <c r="J155" s="494">
        <f>+(J147+K147)*8%</f>
        <v>0</v>
      </c>
      <c r="K155" s="494">
        <f t="shared" ref="K155:Q155" si="59">+K147*8%</f>
        <v>0</v>
      </c>
      <c r="L155" s="494">
        <f t="shared" si="59"/>
        <v>0</v>
      </c>
      <c r="M155" s="494">
        <f t="shared" si="59"/>
        <v>0</v>
      </c>
      <c r="N155" s="494">
        <f t="shared" si="59"/>
        <v>0</v>
      </c>
      <c r="O155" s="494">
        <f t="shared" si="59"/>
        <v>0</v>
      </c>
      <c r="P155" s="494">
        <f t="shared" si="59"/>
        <v>0</v>
      </c>
      <c r="Q155" s="813">
        <f t="shared" si="59"/>
        <v>0</v>
      </c>
      <c r="R155" s="37">
        <f t="shared" si="33"/>
        <v>0</v>
      </c>
      <c r="S155" s="37">
        <f t="shared" si="34"/>
        <v>0</v>
      </c>
    </row>
    <row r="156" spans="2:19" x14ac:dyDescent="0.2">
      <c r="B156" s="948"/>
      <c r="C156" s="236"/>
      <c r="D156" s="237"/>
      <c r="E156" s="238"/>
      <c r="F156" s="238"/>
      <c r="G156" s="349">
        <f>+G157</f>
        <v>0</v>
      </c>
      <c r="H156" s="238"/>
      <c r="I156" s="371">
        <f t="shared" ref="I156:Q156" si="60">+I157</f>
        <v>0</v>
      </c>
      <c r="J156" s="371">
        <f t="shared" si="60"/>
        <v>0</v>
      </c>
      <c r="K156" s="371">
        <f t="shared" si="60"/>
        <v>0</v>
      </c>
      <c r="L156" s="371">
        <f t="shared" si="60"/>
        <v>0</v>
      </c>
      <c r="M156" s="371">
        <f t="shared" si="60"/>
        <v>0</v>
      </c>
      <c r="N156" s="371">
        <f t="shared" si="60"/>
        <v>0</v>
      </c>
      <c r="O156" s="371">
        <f t="shared" si="60"/>
        <v>0</v>
      </c>
      <c r="P156" s="371">
        <f t="shared" si="60"/>
        <v>0</v>
      </c>
      <c r="Q156" s="387">
        <f t="shared" si="60"/>
        <v>0</v>
      </c>
      <c r="R156" s="37">
        <f t="shared" ref="R156:R180" si="61">SUM(J156:Q156)</f>
        <v>0</v>
      </c>
      <c r="S156" s="37">
        <f t="shared" ref="S156:S180" si="62">+R156-I156</f>
        <v>0</v>
      </c>
    </row>
    <row r="157" spans="2:19" x14ac:dyDescent="0.2">
      <c r="B157" s="949" t="s">
        <v>126</v>
      </c>
      <c r="C157" s="256" t="s">
        <v>332</v>
      </c>
      <c r="D157" s="814" t="s">
        <v>329</v>
      </c>
      <c r="E157" s="815"/>
      <c r="F157" s="761"/>
      <c r="G157" s="564">
        <f>+I157/H157</f>
        <v>0</v>
      </c>
      <c r="H157" s="563">
        <f>+'Cronograma de Actividades'!D99</f>
        <v>1</v>
      </c>
      <c r="I157" s="564">
        <f>SUM(J157:Q157)</f>
        <v>0</v>
      </c>
      <c r="J157" s="565">
        <f>+J155</f>
        <v>0</v>
      </c>
      <c r="K157" s="565">
        <v>0</v>
      </c>
      <c r="L157" s="565"/>
      <c r="M157" s="565"/>
      <c r="N157" s="565"/>
      <c r="O157" s="565"/>
      <c r="P157" s="565"/>
      <c r="Q157" s="566">
        <v>0</v>
      </c>
      <c r="R157" s="37">
        <f t="shared" si="61"/>
        <v>0</v>
      </c>
      <c r="S157" s="37">
        <f t="shared" si="62"/>
        <v>0</v>
      </c>
    </row>
    <row r="158" spans="2:19" hidden="1" x14ac:dyDescent="0.2">
      <c r="B158" s="950"/>
      <c r="C158" s="257"/>
      <c r="D158" s="258"/>
      <c r="E158" s="259"/>
      <c r="F158" s="260"/>
      <c r="G158" s="260"/>
      <c r="H158" s="260"/>
      <c r="I158" s="495"/>
      <c r="J158" s="495"/>
      <c r="K158" s="495"/>
      <c r="L158" s="495"/>
      <c r="M158" s="495"/>
      <c r="N158" s="495"/>
      <c r="O158" s="495"/>
      <c r="P158" s="495"/>
      <c r="Q158" s="496"/>
      <c r="R158" s="37">
        <f t="shared" si="61"/>
        <v>0</v>
      </c>
      <c r="S158" s="37">
        <f t="shared" si="62"/>
        <v>0</v>
      </c>
    </row>
    <row r="159" spans="2:19" hidden="1" x14ac:dyDescent="0.2">
      <c r="B159" s="951"/>
      <c r="C159" s="261"/>
      <c r="D159" s="262"/>
      <c r="E159" s="263"/>
      <c r="F159" s="763"/>
      <c r="G159" s="763"/>
      <c r="H159" s="763"/>
      <c r="I159" s="497"/>
      <c r="J159" s="497"/>
      <c r="K159" s="497"/>
      <c r="L159" s="497"/>
      <c r="M159" s="497"/>
      <c r="N159" s="497"/>
      <c r="O159" s="497"/>
      <c r="P159" s="497"/>
      <c r="Q159" s="498"/>
      <c r="R159" s="37">
        <f t="shared" si="61"/>
        <v>0</v>
      </c>
      <c r="S159" s="37">
        <f t="shared" si="62"/>
        <v>0</v>
      </c>
    </row>
    <row r="160" spans="2:19" s="24" customFormat="1" ht="17.25" customHeight="1" x14ac:dyDescent="0.2">
      <c r="B160" s="1306"/>
      <c r="C160" s="1307"/>
      <c r="D160" s="1307"/>
      <c r="E160" s="1307"/>
      <c r="F160" s="1307"/>
      <c r="G160" s="1307"/>
      <c r="H160" s="1308"/>
      <c r="I160" s="115">
        <f>+I156</f>
        <v>0</v>
      </c>
      <c r="J160" s="115">
        <f t="shared" ref="J160:Q160" si="63">+J156</f>
        <v>0</v>
      </c>
      <c r="K160" s="115">
        <f t="shared" si="63"/>
        <v>0</v>
      </c>
      <c r="L160" s="115">
        <f t="shared" si="63"/>
        <v>0</v>
      </c>
      <c r="M160" s="115">
        <f t="shared" si="63"/>
        <v>0</v>
      </c>
      <c r="N160" s="115">
        <f t="shared" si="63"/>
        <v>0</v>
      </c>
      <c r="O160" s="115">
        <f t="shared" si="63"/>
        <v>0</v>
      </c>
      <c r="P160" s="115">
        <f t="shared" ref="P160" si="64">+P156</f>
        <v>0</v>
      </c>
      <c r="Q160" s="207">
        <f t="shared" si="63"/>
        <v>0</v>
      </c>
      <c r="R160" s="37">
        <f t="shared" si="61"/>
        <v>0</v>
      </c>
      <c r="S160" s="37">
        <f t="shared" si="62"/>
        <v>0</v>
      </c>
    </row>
    <row r="161" spans="2:19" ht="21" customHeight="1" x14ac:dyDescent="0.2">
      <c r="B161" s="879"/>
      <c r="C161" s="189">
        <v>6.5</v>
      </c>
      <c r="D161" s="184" t="s">
        <v>591</v>
      </c>
      <c r="E161" s="182"/>
      <c r="F161" s="188"/>
      <c r="G161" s="188"/>
      <c r="H161" s="188"/>
      <c r="I161" s="188"/>
      <c r="J161" s="188"/>
      <c r="K161" s="188"/>
      <c r="L161" s="188"/>
      <c r="M161" s="188"/>
      <c r="N161" s="188"/>
      <c r="O161" s="188"/>
      <c r="P161" s="188"/>
      <c r="Q161" s="190"/>
      <c r="R161" s="37">
        <f t="shared" si="61"/>
        <v>0</v>
      </c>
      <c r="S161" s="37">
        <f t="shared" si="62"/>
        <v>0</v>
      </c>
    </row>
    <row r="162" spans="2:19" ht="25.5" customHeight="1" x14ac:dyDescent="0.2">
      <c r="B162" s="881" t="s">
        <v>70</v>
      </c>
      <c r="C162" s="91"/>
      <c r="D162" s="1384" t="s">
        <v>597</v>
      </c>
      <c r="E162" s="1385"/>
      <c r="F162" s="1385"/>
      <c r="G162" s="804"/>
      <c r="H162" s="804"/>
      <c r="I162" s="817">
        <v>0.06</v>
      </c>
      <c r="J162" s="804"/>
      <c r="K162" s="804"/>
      <c r="L162" s="804"/>
      <c r="M162" s="804"/>
      <c r="N162" s="804"/>
      <c r="O162" s="804"/>
      <c r="P162" s="804"/>
      <c r="Q162" s="805"/>
      <c r="R162" s="37"/>
      <c r="S162" s="37"/>
    </row>
    <row r="163" spans="2:19" x14ac:dyDescent="0.2">
      <c r="B163" s="952" t="s">
        <v>89</v>
      </c>
      <c r="C163" s="21"/>
      <c r="D163" s="1389"/>
      <c r="E163" s="1389"/>
      <c r="F163" s="806"/>
      <c r="G163" s="806"/>
      <c r="H163" s="806"/>
      <c r="I163" s="806">
        <f>+(J147+K147)*I162</f>
        <v>0</v>
      </c>
      <c r="J163" s="806">
        <f>+I163</f>
        <v>0</v>
      </c>
      <c r="K163" s="807"/>
      <c r="L163" s="807"/>
      <c r="M163" s="807"/>
      <c r="N163" s="807"/>
      <c r="O163" s="807"/>
      <c r="P163" s="807"/>
      <c r="Q163" s="808"/>
      <c r="R163" s="37">
        <f t="shared" si="61"/>
        <v>0</v>
      </c>
      <c r="S163" s="37">
        <f t="shared" si="62"/>
        <v>0</v>
      </c>
    </row>
    <row r="164" spans="2:19" ht="18.75" customHeight="1" x14ac:dyDescent="0.2">
      <c r="B164" s="1306"/>
      <c r="C164" s="1307"/>
      <c r="D164" s="1307"/>
      <c r="E164" s="1307"/>
      <c r="F164" s="1307"/>
      <c r="G164" s="1307"/>
      <c r="H164" s="1308"/>
      <c r="I164" s="115">
        <f>+I163</f>
        <v>0</v>
      </c>
      <c r="J164" s="115">
        <f t="shared" ref="J164:Q164" si="65">+J163</f>
        <v>0</v>
      </c>
      <c r="K164" s="115">
        <f t="shared" si="65"/>
        <v>0</v>
      </c>
      <c r="L164" s="115">
        <f t="shared" si="65"/>
        <v>0</v>
      </c>
      <c r="M164" s="115">
        <f t="shared" si="65"/>
        <v>0</v>
      </c>
      <c r="N164" s="115">
        <f t="shared" si="65"/>
        <v>0</v>
      </c>
      <c r="O164" s="115">
        <f t="shared" si="65"/>
        <v>0</v>
      </c>
      <c r="P164" s="115">
        <f t="shared" ref="P164" si="66">+P163</f>
        <v>0</v>
      </c>
      <c r="Q164" s="207">
        <f t="shared" si="65"/>
        <v>0</v>
      </c>
      <c r="R164" s="37">
        <f t="shared" si="61"/>
        <v>0</v>
      </c>
      <c r="S164" s="37">
        <f t="shared" si="62"/>
        <v>0</v>
      </c>
    </row>
    <row r="165" spans="2:19" ht="21" customHeight="1" x14ac:dyDescent="0.2">
      <c r="B165" s="879"/>
      <c r="C165" s="189">
        <v>6.6</v>
      </c>
      <c r="D165" s="184" t="s">
        <v>90</v>
      </c>
      <c r="E165" s="182"/>
      <c r="F165" s="188"/>
      <c r="G165" s="188"/>
      <c r="H165" s="188"/>
      <c r="I165" s="188"/>
      <c r="J165" s="188"/>
      <c r="K165" s="188"/>
      <c r="L165" s="188"/>
      <c r="M165" s="188"/>
      <c r="N165" s="188"/>
      <c r="O165" s="188"/>
      <c r="P165" s="188"/>
      <c r="Q165" s="190"/>
      <c r="R165" s="37">
        <f t="shared" si="61"/>
        <v>0</v>
      </c>
      <c r="S165" s="37">
        <f t="shared" si="62"/>
        <v>0</v>
      </c>
    </row>
    <row r="166" spans="2:19" ht="25.5" customHeight="1" x14ac:dyDescent="0.2">
      <c r="B166" s="881" t="s">
        <v>70</v>
      </c>
      <c r="C166" s="91"/>
      <c r="D166" s="1384" t="s">
        <v>330</v>
      </c>
      <c r="E166" s="1385"/>
      <c r="F166" s="1385"/>
      <c r="G166" s="804"/>
      <c r="H166" s="804"/>
      <c r="I166" s="360">
        <v>0.02</v>
      </c>
      <c r="J166" s="809"/>
      <c r="K166" s="809"/>
      <c r="L166" s="809"/>
      <c r="M166" s="809"/>
      <c r="N166" s="809"/>
      <c r="O166" s="809"/>
      <c r="P166" s="809"/>
      <c r="Q166" s="810"/>
      <c r="R166" s="37"/>
      <c r="S166" s="37"/>
    </row>
    <row r="167" spans="2:19" x14ac:dyDescent="0.2">
      <c r="B167" s="952" t="s">
        <v>89</v>
      </c>
      <c r="C167" s="21"/>
      <c r="D167" s="880" t="s">
        <v>335</v>
      </c>
      <c r="E167" s="811"/>
      <c r="F167" s="806"/>
      <c r="G167" s="806">
        <f>+I167/H167</f>
        <v>0</v>
      </c>
      <c r="H167" s="812">
        <f>+'Cronograma de Actividades'!D101</f>
        <v>1</v>
      </c>
      <c r="I167" s="806">
        <f>+(J147+K147)*I166</f>
        <v>0</v>
      </c>
      <c r="J167" s="806">
        <f>+I167</f>
        <v>0</v>
      </c>
      <c r="K167" s="806"/>
      <c r="L167" s="806"/>
      <c r="M167" s="806"/>
      <c r="N167" s="806"/>
      <c r="O167" s="806"/>
      <c r="P167" s="806"/>
      <c r="Q167" s="816"/>
      <c r="R167" s="37">
        <f t="shared" si="61"/>
        <v>0</v>
      </c>
      <c r="S167" s="37">
        <f t="shared" si="62"/>
        <v>0</v>
      </c>
    </row>
    <row r="168" spans="2:19" ht="18" customHeight="1" thickBot="1" x14ac:dyDescent="0.25">
      <c r="B168" s="1368"/>
      <c r="C168" s="1369"/>
      <c r="D168" s="1369"/>
      <c r="E168" s="1369"/>
      <c r="F168" s="1369"/>
      <c r="G168" s="1369"/>
      <c r="H168" s="1370"/>
      <c r="I168" s="267">
        <f t="shared" ref="I168:Q168" si="67">+I167</f>
        <v>0</v>
      </c>
      <c r="J168" s="267">
        <f t="shared" si="67"/>
        <v>0</v>
      </c>
      <c r="K168" s="267">
        <f t="shared" si="67"/>
        <v>0</v>
      </c>
      <c r="L168" s="267">
        <f t="shared" si="67"/>
        <v>0</v>
      </c>
      <c r="M168" s="267">
        <f t="shared" si="67"/>
        <v>0</v>
      </c>
      <c r="N168" s="267">
        <f t="shared" si="67"/>
        <v>0</v>
      </c>
      <c r="O168" s="267">
        <f t="shared" si="67"/>
        <v>0</v>
      </c>
      <c r="P168" s="267">
        <f t="shared" ref="P168" si="68">+P167</f>
        <v>0</v>
      </c>
      <c r="Q168" s="268">
        <f t="shared" si="67"/>
        <v>0</v>
      </c>
      <c r="R168" s="37">
        <f t="shared" si="61"/>
        <v>0</v>
      </c>
      <c r="S168" s="37">
        <f t="shared" si="62"/>
        <v>0</v>
      </c>
    </row>
    <row r="169" spans="2:19" ht="18" customHeight="1" x14ac:dyDescent="0.2">
      <c r="B169" s="879"/>
      <c r="C169" s="189">
        <v>6.7</v>
      </c>
      <c r="D169" s="184" t="s">
        <v>553</v>
      </c>
      <c r="E169" s="182"/>
      <c r="F169" s="188"/>
      <c r="G169" s="188"/>
      <c r="H169" s="188"/>
      <c r="I169" s="188"/>
      <c r="J169" s="188"/>
      <c r="K169" s="188"/>
      <c r="L169" s="188"/>
      <c r="M169" s="188"/>
      <c r="N169" s="188"/>
      <c r="O169" s="188"/>
      <c r="P169" s="188"/>
      <c r="Q169" s="190"/>
      <c r="R169" s="37">
        <f t="shared" si="61"/>
        <v>0</v>
      </c>
      <c r="S169" s="37">
        <f t="shared" si="62"/>
        <v>0</v>
      </c>
    </row>
    <row r="170" spans="2:19" ht="31.5" customHeight="1" x14ac:dyDescent="0.2">
      <c r="B170" s="881" t="s">
        <v>70</v>
      </c>
      <c r="C170" s="91"/>
      <c r="D170" s="1384" t="s">
        <v>554</v>
      </c>
      <c r="E170" s="1385"/>
      <c r="F170" s="1385"/>
      <c r="G170" s="804"/>
      <c r="H170" s="804"/>
      <c r="I170" s="360">
        <v>0.01</v>
      </c>
      <c r="J170" s="809"/>
      <c r="K170" s="809"/>
      <c r="L170" s="809"/>
      <c r="M170" s="809"/>
      <c r="N170" s="809"/>
      <c r="O170" s="809"/>
      <c r="P170" s="809"/>
      <c r="Q170" s="810"/>
      <c r="R170" s="37"/>
      <c r="S170" s="37"/>
    </row>
    <row r="171" spans="2:19" ht="24" customHeight="1" x14ac:dyDescent="0.2">
      <c r="B171" s="952" t="s">
        <v>89</v>
      </c>
      <c r="C171" s="21"/>
      <c r="D171" s="1050" t="s">
        <v>335</v>
      </c>
      <c r="E171" s="811"/>
      <c r="F171" s="806"/>
      <c r="G171" s="806">
        <f>+I171/H171</f>
        <v>0</v>
      </c>
      <c r="H171" s="812">
        <f>+'Cronograma de Actividades'!D102</f>
        <v>1</v>
      </c>
      <c r="I171" s="806">
        <f>+(J147+K147)*I170</f>
        <v>0</v>
      </c>
      <c r="J171" s="806">
        <f>+I171</f>
        <v>0</v>
      </c>
      <c r="K171" s="806"/>
      <c r="L171" s="806"/>
      <c r="M171" s="806"/>
      <c r="N171" s="806"/>
      <c r="O171" s="806"/>
      <c r="P171" s="806"/>
      <c r="Q171" s="816"/>
      <c r="R171" s="37">
        <f t="shared" si="61"/>
        <v>0</v>
      </c>
      <c r="S171" s="37">
        <f t="shared" si="62"/>
        <v>0</v>
      </c>
    </row>
    <row r="172" spans="2:19" ht="18" customHeight="1" thickBot="1" x14ac:dyDescent="0.25">
      <c r="B172" s="1368"/>
      <c r="C172" s="1369"/>
      <c r="D172" s="1369"/>
      <c r="E172" s="1369"/>
      <c r="F172" s="1369"/>
      <c r="G172" s="1369"/>
      <c r="H172" s="1370"/>
      <c r="I172" s="267">
        <f t="shared" ref="I172:Q172" si="69">+I171</f>
        <v>0</v>
      </c>
      <c r="J172" s="267">
        <f t="shared" si="69"/>
        <v>0</v>
      </c>
      <c r="K172" s="267">
        <f t="shared" si="69"/>
        <v>0</v>
      </c>
      <c r="L172" s="267">
        <f t="shared" si="69"/>
        <v>0</v>
      </c>
      <c r="M172" s="267">
        <f t="shared" si="69"/>
        <v>0</v>
      </c>
      <c r="N172" s="267">
        <f t="shared" si="69"/>
        <v>0</v>
      </c>
      <c r="O172" s="267">
        <f t="shared" si="69"/>
        <v>0</v>
      </c>
      <c r="P172" s="267">
        <f t="shared" si="69"/>
        <v>0</v>
      </c>
      <c r="Q172" s="268">
        <f t="shared" si="69"/>
        <v>0</v>
      </c>
      <c r="R172" s="37">
        <f t="shared" si="61"/>
        <v>0</v>
      </c>
      <c r="S172" s="37">
        <f t="shared" si="62"/>
        <v>0</v>
      </c>
    </row>
    <row r="173" spans="2:19" ht="18" customHeight="1" thickBot="1" x14ac:dyDescent="0.25">
      <c r="B173" s="1402"/>
      <c r="C173" s="1403"/>
      <c r="D173" s="1403"/>
      <c r="E173" s="1403"/>
      <c r="F173" s="1403"/>
      <c r="G173" s="1403"/>
      <c r="H173" s="1404"/>
      <c r="I173" s="167">
        <f t="shared" ref="I173:Q173" si="70">+I160+I164+I1+I17668+I168+I172</f>
        <v>0</v>
      </c>
      <c r="J173" s="167">
        <f t="shared" si="70"/>
        <v>0</v>
      </c>
      <c r="K173" s="167">
        <f t="shared" si="70"/>
        <v>0</v>
      </c>
      <c r="L173" s="167">
        <f t="shared" si="70"/>
        <v>0</v>
      </c>
      <c r="M173" s="167">
        <f t="shared" si="70"/>
        <v>0</v>
      </c>
      <c r="N173" s="167">
        <f t="shared" si="70"/>
        <v>0</v>
      </c>
      <c r="O173" s="167">
        <f t="shared" si="70"/>
        <v>0</v>
      </c>
      <c r="P173" s="167">
        <f t="shared" si="70"/>
        <v>0</v>
      </c>
      <c r="Q173" s="167">
        <f t="shared" si="70"/>
        <v>0</v>
      </c>
      <c r="R173" s="37">
        <f t="shared" si="61"/>
        <v>0</v>
      </c>
      <c r="S173" s="37">
        <f t="shared" si="62"/>
        <v>0</v>
      </c>
    </row>
    <row r="174" spans="2:19" x14ac:dyDescent="0.2">
      <c r="F174" s="2"/>
      <c r="G174" s="2"/>
      <c r="H174" s="2"/>
      <c r="I174" s="2"/>
      <c r="J174" s="2"/>
      <c r="K174" s="2"/>
      <c r="L174" s="2"/>
      <c r="M174" s="2"/>
      <c r="N174" s="2"/>
      <c r="O174" s="2"/>
      <c r="P174" s="2"/>
      <c r="Q174" s="2"/>
      <c r="R174" s="37">
        <f t="shared" si="61"/>
        <v>0</v>
      </c>
      <c r="S174" s="37">
        <f t="shared" si="62"/>
        <v>0</v>
      </c>
    </row>
    <row r="175" spans="2:19" ht="13.5" thickBot="1" x14ac:dyDescent="0.25">
      <c r="F175" s="2"/>
      <c r="G175" s="2"/>
      <c r="H175" s="2"/>
      <c r="I175" s="2"/>
      <c r="J175" s="2"/>
      <c r="K175" s="2"/>
      <c r="L175" s="2"/>
      <c r="M175" s="2"/>
      <c r="N175" s="2"/>
      <c r="O175" s="2"/>
      <c r="P175" s="2"/>
      <c r="Q175" s="2"/>
      <c r="R175" s="37">
        <f t="shared" si="61"/>
        <v>0</v>
      </c>
      <c r="S175" s="37">
        <f t="shared" si="62"/>
        <v>0</v>
      </c>
    </row>
    <row r="176" spans="2:19" ht="17.25" customHeight="1" x14ac:dyDescent="0.2">
      <c r="F176" s="2"/>
      <c r="G176" s="2"/>
      <c r="H176" s="2"/>
      <c r="I176" s="1400" t="s">
        <v>114</v>
      </c>
      <c r="J176" s="1397" t="s">
        <v>71</v>
      </c>
      <c r="K176" s="1398"/>
      <c r="L176" s="1398"/>
      <c r="M176" s="1398"/>
      <c r="N176" s="1398"/>
      <c r="O176" s="1398"/>
      <c r="P176" s="1398"/>
      <c r="Q176" s="1399"/>
      <c r="R176" s="37"/>
      <c r="S176" s="37"/>
    </row>
    <row r="177" spans="2:19" ht="27" customHeight="1" thickBot="1" x14ac:dyDescent="0.25">
      <c r="F177" s="2"/>
      <c r="G177" s="2"/>
      <c r="H177" s="2"/>
      <c r="I177" s="1401"/>
      <c r="J177" s="762" t="str">
        <f>+J154</f>
        <v>FONDOEMPLEO</v>
      </c>
      <c r="K177" s="762" t="str">
        <f>+'INFORMACION GENERAL DEL PROYECT'!$B$24</f>
        <v xml:space="preserve">    MODALIDAD CREDITO</v>
      </c>
      <c r="L177" s="762" t="str">
        <f>+'INFORMACION GENERAL DEL PROYECT'!$B$25</f>
        <v>Institucion Ejecutora</v>
      </c>
      <c r="M177" s="762" t="str">
        <f>+'INFORMACION GENERAL DEL PROYECT'!$B$26</f>
        <v>Fuente 2</v>
      </c>
      <c r="N177" s="762" t="str">
        <f>+'INFORMACION GENERAL DEL PROYECT'!$B$27</f>
        <v>Fuente 3</v>
      </c>
      <c r="O177" s="762" t="str">
        <f>+'INFORMACION GENERAL DEL PROYECT'!$B$28</f>
        <v>Fuente 4</v>
      </c>
      <c r="P177" s="959" t="str">
        <f>+'INFORMACION GENERAL DEL PROYECT'!$B$29</f>
        <v>Fuente 5</v>
      </c>
      <c r="Q177" s="445" t="str">
        <f>+'INFORMACION GENERAL DEL PROYECT'!$B$30</f>
        <v xml:space="preserve">Aporte de Beneficiarios </v>
      </c>
      <c r="R177" s="37"/>
      <c r="S177" s="37"/>
    </row>
    <row r="178" spans="2:19" ht="27" customHeight="1" x14ac:dyDescent="0.2">
      <c r="B178" s="1390" t="s">
        <v>592</v>
      </c>
      <c r="C178" s="1391"/>
      <c r="D178" s="1391"/>
      <c r="E178" s="1391"/>
      <c r="F178" s="1391"/>
      <c r="G178" s="1391"/>
      <c r="H178" s="1392"/>
      <c r="I178" s="269">
        <f>SUM(I179:I180)</f>
        <v>0</v>
      </c>
      <c r="J178" s="269">
        <f t="shared" ref="J178:Q178" si="71">SUM(J179:J180)</f>
        <v>0</v>
      </c>
      <c r="K178" s="269">
        <f t="shared" si="71"/>
        <v>0</v>
      </c>
      <c r="L178" s="269">
        <f t="shared" si="71"/>
        <v>0</v>
      </c>
      <c r="M178" s="269">
        <f t="shared" si="71"/>
        <v>0</v>
      </c>
      <c r="N178" s="269">
        <f t="shared" si="71"/>
        <v>0</v>
      </c>
      <c r="O178" s="269">
        <f t="shared" si="71"/>
        <v>0</v>
      </c>
      <c r="P178" s="269">
        <f t="shared" ref="P178" si="72">SUM(P179:P180)</f>
        <v>0</v>
      </c>
      <c r="Q178" s="305">
        <f t="shared" si="71"/>
        <v>0</v>
      </c>
      <c r="R178" s="37">
        <f t="shared" si="61"/>
        <v>0</v>
      </c>
      <c r="S178" s="37">
        <f t="shared" si="62"/>
        <v>0</v>
      </c>
    </row>
    <row r="179" spans="2:19" ht="27" customHeight="1" x14ac:dyDescent="0.2">
      <c r="B179" s="1393" t="s">
        <v>593</v>
      </c>
      <c r="C179" s="1394"/>
      <c r="D179" s="1394"/>
      <c r="E179" s="1394"/>
      <c r="F179" s="1394"/>
      <c r="G179" s="1394"/>
      <c r="H179" s="1395"/>
      <c r="I179" s="270">
        <f t="shared" ref="I179:Q179" si="73">+I147</f>
        <v>0</v>
      </c>
      <c r="J179" s="270">
        <f t="shared" si="73"/>
        <v>0</v>
      </c>
      <c r="K179" s="270">
        <f t="shared" si="73"/>
        <v>0</v>
      </c>
      <c r="L179" s="270">
        <f t="shared" si="73"/>
        <v>0</v>
      </c>
      <c r="M179" s="270">
        <f t="shared" si="73"/>
        <v>0</v>
      </c>
      <c r="N179" s="270">
        <f t="shared" si="73"/>
        <v>0</v>
      </c>
      <c r="O179" s="270">
        <f t="shared" si="73"/>
        <v>0</v>
      </c>
      <c r="P179" s="270">
        <f t="shared" si="73"/>
        <v>0</v>
      </c>
      <c r="Q179" s="306">
        <f t="shared" si="73"/>
        <v>0</v>
      </c>
      <c r="R179" s="37">
        <f t="shared" si="61"/>
        <v>0</v>
      </c>
      <c r="S179" s="37">
        <f t="shared" si="62"/>
        <v>0</v>
      </c>
    </row>
    <row r="180" spans="2:19" ht="27" customHeight="1" thickBot="1" x14ac:dyDescent="0.25">
      <c r="B180" s="1386" t="s">
        <v>594</v>
      </c>
      <c r="C180" s="1387"/>
      <c r="D180" s="1387"/>
      <c r="E180" s="1387"/>
      <c r="F180" s="1387"/>
      <c r="G180" s="1387"/>
      <c r="H180" s="1388"/>
      <c r="I180" s="271">
        <f>+I173</f>
        <v>0</v>
      </c>
      <c r="J180" s="271">
        <f t="shared" ref="J180:Q180" si="74">+J173</f>
        <v>0</v>
      </c>
      <c r="K180" s="271">
        <f t="shared" si="74"/>
        <v>0</v>
      </c>
      <c r="L180" s="271">
        <f t="shared" si="74"/>
        <v>0</v>
      </c>
      <c r="M180" s="271">
        <f t="shared" si="74"/>
        <v>0</v>
      </c>
      <c r="N180" s="271">
        <f t="shared" si="74"/>
        <v>0</v>
      </c>
      <c r="O180" s="271">
        <f t="shared" si="74"/>
        <v>0</v>
      </c>
      <c r="P180" s="271">
        <f t="shared" ref="P180" si="75">+P173</f>
        <v>0</v>
      </c>
      <c r="Q180" s="307">
        <f t="shared" si="74"/>
        <v>0</v>
      </c>
      <c r="R180" s="37">
        <f t="shared" si="61"/>
        <v>0</v>
      </c>
      <c r="S180" s="37">
        <f t="shared" si="62"/>
        <v>0</v>
      </c>
    </row>
    <row r="181" spans="2:19" x14ac:dyDescent="0.2">
      <c r="F181" s="2"/>
      <c r="G181" s="2"/>
      <c r="H181" s="2"/>
      <c r="I181" s="2"/>
      <c r="J181" s="2"/>
      <c r="K181" s="2"/>
      <c r="L181" s="2"/>
      <c r="M181" s="2"/>
      <c r="N181" s="2"/>
      <c r="O181" s="2"/>
      <c r="P181" s="2"/>
      <c r="Q181" s="2"/>
    </row>
  </sheetData>
  <dataConsolidate/>
  <mergeCells count="77">
    <mergeCell ref="B2:N2"/>
    <mergeCell ref="J176:Q176"/>
    <mergeCell ref="I176:I177"/>
    <mergeCell ref="B164:H164"/>
    <mergeCell ref="B160:H160"/>
    <mergeCell ref="B173:H173"/>
    <mergeCell ref="B168:H168"/>
    <mergeCell ref="I29:I30"/>
    <mergeCell ref="D27:Q27"/>
    <mergeCell ref="B29:B30"/>
    <mergeCell ref="G153:G154"/>
    <mergeCell ref="B149:H149"/>
    <mergeCell ref="D21:Q21"/>
    <mergeCell ref="B50:B51"/>
    <mergeCell ref="F50:F51"/>
    <mergeCell ref="F67:F68"/>
    <mergeCell ref="B64:H64"/>
    <mergeCell ref="D153:D154"/>
    <mergeCell ref="B148:H148"/>
    <mergeCell ref="G67:G68"/>
    <mergeCell ref="C29:C30"/>
    <mergeCell ref="C50:C51"/>
    <mergeCell ref="D29:D30"/>
    <mergeCell ref="H29:H30"/>
    <mergeCell ref="D67:D68"/>
    <mergeCell ref="E67:E68"/>
    <mergeCell ref="D66:Q66"/>
    <mergeCell ref="D170:F170"/>
    <mergeCell ref="B180:H180"/>
    <mergeCell ref="D163:E163"/>
    <mergeCell ref="B178:H178"/>
    <mergeCell ref="D162:F162"/>
    <mergeCell ref="D166:F166"/>
    <mergeCell ref="B179:H179"/>
    <mergeCell ref="B172:H172"/>
    <mergeCell ref="I153:I154"/>
    <mergeCell ref="J153:Q153"/>
    <mergeCell ref="I67:I68"/>
    <mergeCell ref="H153:H154"/>
    <mergeCell ref="J67:Q67"/>
    <mergeCell ref="H67:H68"/>
    <mergeCell ref="B147:H147"/>
    <mergeCell ref="B146:H146"/>
    <mergeCell ref="B153:B154"/>
    <mergeCell ref="C153:C154"/>
    <mergeCell ref="B67:B68"/>
    <mergeCell ref="C67:C68"/>
    <mergeCell ref="D152:Q152"/>
    <mergeCell ref="E153:E154"/>
    <mergeCell ref="F153:F154"/>
    <mergeCell ref="B1:Q1"/>
    <mergeCell ref="B5:Q5"/>
    <mergeCell ref="D28:Q28"/>
    <mergeCell ref="J50:Q50"/>
    <mergeCell ref="B3:Q3"/>
    <mergeCell ref="H50:H51"/>
    <mergeCell ref="D24:Q24"/>
    <mergeCell ref="D25:Q25"/>
    <mergeCell ref="D14:Q14"/>
    <mergeCell ref="D15:Q15"/>
    <mergeCell ref="D20:Q20"/>
    <mergeCell ref="D19:Q19"/>
    <mergeCell ref="D16:Q16"/>
    <mergeCell ref="D17:Q17"/>
    <mergeCell ref="D18:Q18"/>
    <mergeCell ref="D22:Q22"/>
    <mergeCell ref="D23:Q23"/>
    <mergeCell ref="E29:E30"/>
    <mergeCell ref="B48:H48"/>
    <mergeCell ref="D50:D51"/>
    <mergeCell ref="D26:Q26"/>
    <mergeCell ref="E50:E51"/>
    <mergeCell ref="G50:G51"/>
    <mergeCell ref="I50:I51"/>
    <mergeCell ref="J29:Q29"/>
    <mergeCell ref="G29:G30"/>
    <mergeCell ref="F29:F30"/>
  </mergeCells>
  <phoneticPr fontId="0" type="noConversion"/>
  <conditionalFormatting sqref="S31:S182">
    <cfRule type="cellIs" dxfId="11" priority="1" operator="notEqual">
      <formula>0</formula>
    </cfRule>
  </conditionalFormatting>
  <dataValidations count="8">
    <dataValidation allowBlank="1" showInputMessage="1" showErrorMessage="1" promptTitle="Categorías" sqref="B71 B93:B97 B86:B91 B99:B103"/>
    <dataValidation type="list" allowBlank="1" showInputMessage="1" showErrorMessage="1" promptTitle="Categorías" sqref="B156:B157 B140 B133 B126 B119 B112 B105 B98 B79 B32 B85 B73 B69:B70 B13 B52 B92">
      <formula1>Categorías</formula1>
    </dataValidation>
    <dataValidation errorStyle="warning" allowBlank="1" showInputMessage="1" showErrorMessage="1" errorTitle="EXCEDIDO" error="Mayor al 4% del Monto Financiado por FONDOEMPLEO" sqref="J52:Q52"/>
    <dataValidation type="custom" allowBlank="1" showInputMessage="1" showErrorMessage="1" promptTitle="NO MANIPULAR " prompt="NO MANIPULAR FORMULA_x000a_" sqref="D33:D47">
      <formula1>"&gt;0"</formula1>
    </dataValidation>
    <dataValidation type="custom" allowBlank="1" showInputMessage="1" showErrorMessage="1" errorTitle="NO MODIFICAR" error="NO MODIFICAR FORMULA" promptTitle="NO MANIPULAR" prompt="NO MANIPULAR FORMULA" sqref="D53:D63">
      <formula1>"&gt;0"</formula1>
    </dataValidation>
    <dataValidation type="custom" allowBlank="1" showInputMessage="1" showErrorMessage="1" errorTitle="NO MODIFICAR" error="NO MODIFICAR FORMULA_x000a_" promptTitle="NO MANIPULAR " prompt="NO MANIPULAR FORMULA" sqref="G53:I63">
      <formula1>"&gt;0"</formula1>
    </dataValidation>
    <dataValidation type="custom" allowBlank="1" showInputMessage="1" showErrorMessage="1" errorTitle="NO MODIFICAR" error="NO MANIPULAR FORMULA" promptTitle="NO MANIPULAR" prompt="NO MANIPULAR FORMULA" sqref="G69:I145">
      <formula1>"&gt;0"</formula1>
    </dataValidation>
    <dataValidation type="custom" allowBlank="1" showInputMessage="1" showErrorMessage="1" errorTitle="NO MODIFICAR" error="NO MANIPULAR FORMULA_x000a_" promptTitle="NO MANIPULAR" prompt="NO MANIPULARFORMULA" sqref="G31:I47">
      <formula1>"&gt;0"</formula1>
    </dataValidation>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sheetPr>
  <dimension ref="A1:R235"/>
  <sheetViews>
    <sheetView workbookViewId="0">
      <pane xSplit="2" ySplit="10" topLeftCell="C210" activePane="bottomRight" state="frozen"/>
      <selection pane="topRight" activeCell="C1" sqref="C1"/>
      <selection pane="bottomLeft" activeCell="A8" sqref="A8"/>
      <selection pane="bottomRight" activeCell="H221" sqref="H221:P221"/>
    </sheetView>
  </sheetViews>
  <sheetFormatPr baseColWidth="10" defaultRowHeight="12.75" outlineLevelRow="4" x14ac:dyDescent="0.25"/>
  <cols>
    <col min="1" max="1" width="6.7109375" style="5" customWidth="1"/>
    <col min="2" max="2" width="45.7109375" style="5" customWidth="1"/>
    <col min="3" max="3" width="10.7109375" style="51" customWidth="1"/>
    <col min="4" max="4" width="10" style="59" hidden="1" customWidth="1"/>
    <col min="5" max="5" width="10.28515625" style="48" hidden="1" customWidth="1"/>
    <col min="6" max="6" width="10.7109375" style="48" customWidth="1"/>
    <col min="7" max="7" width="6.7109375" style="832" customWidth="1"/>
    <col min="8" max="8" width="10.7109375" style="48" customWidth="1"/>
    <col min="9" max="9" width="11.7109375" style="48" customWidth="1"/>
    <col min="10" max="10" width="11.7109375" style="48" hidden="1" customWidth="1"/>
    <col min="11" max="16" width="11.7109375" style="48" customWidth="1"/>
    <col min="17" max="16384" width="11.42578125" style="5"/>
  </cols>
  <sheetData>
    <row r="1" spans="1:18" ht="21" customHeight="1" x14ac:dyDescent="0.25">
      <c r="A1" s="1414" t="s">
        <v>72</v>
      </c>
      <c r="B1" s="1414"/>
      <c r="C1" s="1414"/>
      <c r="D1" s="1414"/>
      <c r="E1" s="1414"/>
      <c r="F1" s="1414"/>
      <c r="G1" s="1414"/>
      <c r="H1" s="1414"/>
      <c r="I1" s="1414"/>
      <c r="J1" s="1414"/>
      <c r="K1" s="1414"/>
      <c r="L1" s="1414"/>
      <c r="M1" s="1414"/>
      <c r="N1" s="1414"/>
      <c r="O1" s="1414"/>
      <c r="P1" s="1414"/>
    </row>
    <row r="2" spans="1:18" ht="6" customHeight="1" x14ac:dyDescent="0.25">
      <c r="A2" s="822"/>
      <c r="B2" s="822"/>
      <c r="C2" s="823"/>
      <c r="D2" s="824"/>
      <c r="E2" s="825"/>
      <c r="F2" s="825"/>
      <c r="G2" s="826"/>
      <c r="H2" s="825"/>
      <c r="I2" s="825"/>
      <c r="J2" s="825"/>
      <c r="K2" s="825"/>
      <c r="L2" s="825"/>
      <c r="M2" s="825"/>
      <c r="N2" s="825"/>
      <c r="O2" s="825"/>
      <c r="P2" s="825"/>
    </row>
    <row r="3" spans="1:18" ht="18" customHeight="1" x14ac:dyDescent="0.25">
      <c r="A3" s="1415" t="s">
        <v>95</v>
      </c>
      <c r="B3" s="1415"/>
      <c r="C3" s="1415"/>
      <c r="D3" s="1415"/>
      <c r="E3" s="1415"/>
      <c r="F3" s="1415"/>
      <c r="G3" s="1415"/>
      <c r="H3" s="1415"/>
      <c r="I3" s="1415"/>
      <c r="J3" s="1415"/>
      <c r="K3" s="1415"/>
      <c r="L3" s="1415"/>
      <c r="M3" s="1415"/>
      <c r="N3" s="1415"/>
      <c r="O3" s="1415"/>
      <c r="P3" s="1415"/>
    </row>
    <row r="4" spans="1:18" ht="13.5" customHeight="1" x14ac:dyDescent="0.25">
      <c r="A4" s="1270" t="s">
        <v>96</v>
      </c>
      <c r="B4" s="1270"/>
      <c r="C4" s="1270"/>
      <c r="D4" s="1270"/>
      <c r="E4" s="1270"/>
      <c r="F4" s="1270"/>
      <c r="G4" s="1270"/>
      <c r="H4" s="1270"/>
      <c r="I4" s="1270"/>
      <c r="J4" s="1270"/>
      <c r="K4" s="1270"/>
      <c r="L4" s="1270"/>
      <c r="M4" s="1270"/>
      <c r="N4" s="1270"/>
      <c r="O4" s="1270"/>
      <c r="P4" s="1270"/>
    </row>
    <row r="5" spans="1:18" ht="15" customHeight="1" x14ac:dyDescent="0.25">
      <c r="A5" s="592"/>
      <c r="B5" s="597" t="s">
        <v>438</v>
      </c>
      <c r="C5" s="599">
        <f>+'INFORMACION GENERAL DEL PROYECT'!$C$9</f>
        <v>0</v>
      </c>
      <c r="D5" s="598"/>
      <c r="E5" s="592"/>
      <c r="F5" s="592"/>
      <c r="G5" s="765"/>
      <c r="H5" s="592"/>
      <c r="I5" s="592"/>
      <c r="J5" s="592"/>
      <c r="K5" s="592"/>
      <c r="L5" s="592"/>
      <c r="M5" s="592"/>
      <c r="N5" s="592"/>
      <c r="O5" s="765"/>
      <c r="P5" s="592"/>
    </row>
    <row r="6" spans="1:18" ht="15" customHeight="1" x14ac:dyDescent="0.25">
      <c r="A6" s="592"/>
      <c r="B6" s="597" t="s">
        <v>436</v>
      </c>
      <c r="C6" s="599">
        <f>+'INFORMACION GENERAL DEL PROYECT'!$C$8</f>
        <v>0</v>
      </c>
      <c r="D6" s="598"/>
      <c r="E6" s="592"/>
      <c r="F6" s="592"/>
      <c r="G6" s="765"/>
      <c r="H6" s="592"/>
      <c r="I6" s="592"/>
      <c r="J6" s="592"/>
      <c r="K6" s="592"/>
      <c r="L6" s="592"/>
      <c r="M6" s="592"/>
      <c r="N6" s="592"/>
      <c r="O6" s="765"/>
      <c r="P6" s="592"/>
    </row>
    <row r="7" spans="1:18" ht="15" customHeight="1" x14ac:dyDescent="0.25">
      <c r="A7" s="592"/>
      <c r="B7" s="597" t="s">
        <v>439</v>
      </c>
      <c r="C7" s="770">
        <f>+'Cronograma de Actividades'!$C$6</f>
        <v>24</v>
      </c>
      <c r="E7" s="592"/>
      <c r="F7" s="795" t="s">
        <v>437</v>
      </c>
      <c r="G7" s="765"/>
      <c r="H7" s="592"/>
      <c r="I7" s="592"/>
      <c r="J7" s="592"/>
      <c r="K7" s="592"/>
      <c r="L7" s="592"/>
      <c r="M7" s="592"/>
      <c r="N7" s="592"/>
      <c r="O7" s="765"/>
      <c r="P7" s="592"/>
    </row>
    <row r="8" spans="1:18" ht="6" customHeight="1" thickBot="1" x14ac:dyDescent="0.3">
      <c r="A8" s="375"/>
      <c r="B8" s="375"/>
      <c r="C8" s="140"/>
      <c r="D8" s="141"/>
      <c r="E8" s="128"/>
      <c r="F8" s="128"/>
      <c r="G8" s="827"/>
      <c r="H8" s="128"/>
      <c r="I8" s="128"/>
      <c r="J8" s="128"/>
      <c r="K8" s="128"/>
      <c r="L8" s="128"/>
      <c r="M8" s="128"/>
      <c r="N8" s="128"/>
      <c r="O8" s="128"/>
      <c r="P8" s="128"/>
    </row>
    <row r="9" spans="1:18" ht="18" customHeight="1" x14ac:dyDescent="0.25">
      <c r="A9" s="1418" t="s">
        <v>549</v>
      </c>
      <c r="B9" s="1419"/>
      <c r="C9" s="1405" t="s">
        <v>116</v>
      </c>
      <c r="D9" s="1422" t="s">
        <v>67</v>
      </c>
      <c r="E9" s="1405" t="s">
        <v>97</v>
      </c>
      <c r="F9" s="1405" t="s">
        <v>115</v>
      </c>
      <c r="G9" s="1405" t="s">
        <v>113</v>
      </c>
      <c r="H9" s="1416" t="s">
        <v>114</v>
      </c>
      <c r="I9" s="1424" t="s">
        <v>419</v>
      </c>
      <c r="J9" s="1425"/>
      <c r="K9" s="1425"/>
      <c r="L9" s="1425"/>
      <c r="M9" s="1425"/>
      <c r="N9" s="1425"/>
      <c r="O9" s="1425"/>
      <c r="P9" s="1426"/>
    </row>
    <row r="10" spans="1:18" s="86" customFormat="1" ht="27" customHeight="1" x14ac:dyDescent="0.15">
      <c r="A10" s="1420"/>
      <c r="B10" s="1421"/>
      <c r="C10" s="1406"/>
      <c r="D10" s="1423"/>
      <c r="E10" s="1406"/>
      <c r="F10" s="1406"/>
      <c r="G10" s="1406"/>
      <c r="H10" s="1417"/>
      <c r="I10" s="87" t="s">
        <v>72</v>
      </c>
      <c r="J10" s="87" t="str">
        <f>+'Formato de costeo C1 '!K28</f>
        <v xml:space="preserve">    MODALIDAD CREDITO</v>
      </c>
      <c r="K10" s="221" t="str">
        <f>+'Formato de costeo C1 '!L28</f>
        <v>Institucion Ejecutora</v>
      </c>
      <c r="L10" s="221" t="str">
        <f>+'Formato de costeo C1 '!M28</f>
        <v>Fuente 2</v>
      </c>
      <c r="M10" s="221" t="str">
        <f>+'Formato de costeo C1 '!N28</f>
        <v>Fuente 3</v>
      </c>
      <c r="N10" s="221" t="str">
        <f>+'Formato de costeo C1 '!O28</f>
        <v>Fuente 4</v>
      </c>
      <c r="O10" s="221" t="str">
        <f>+'Formato de costeo C1 '!P28</f>
        <v>Fuente 5</v>
      </c>
      <c r="P10" s="88" t="str">
        <f>+'Formato de costeo C1 '!Q28</f>
        <v xml:space="preserve">Aporte de Beneficiarios </v>
      </c>
      <c r="Q10" s="595">
        <f>+P11+J11+I11</f>
        <v>0</v>
      </c>
    </row>
    <row r="11" spans="1:18" ht="27" customHeight="1" x14ac:dyDescent="0.25">
      <c r="A11" s="117">
        <f>'Formato de costeo C1 '!$C$10</f>
        <v>1</v>
      </c>
      <c r="B11" s="837">
        <f>'Formato de costeo C1 '!D$10</f>
        <v>0</v>
      </c>
      <c r="C11" s="542"/>
      <c r="D11" s="119"/>
      <c r="E11" s="120"/>
      <c r="F11" s="120"/>
      <c r="G11" s="828"/>
      <c r="H11" s="120">
        <f t="shared" ref="H11:P11" si="0">+H12+H43+H74+H105+H136</f>
        <v>0</v>
      </c>
      <c r="I11" s="120">
        <f t="shared" si="0"/>
        <v>0</v>
      </c>
      <c r="J11" s="120">
        <f t="shared" si="0"/>
        <v>0</v>
      </c>
      <c r="K11" s="120">
        <f t="shared" si="0"/>
        <v>0</v>
      </c>
      <c r="L11" s="120">
        <f t="shared" si="0"/>
        <v>0</v>
      </c>
      <c r="M11" s="120">
        <f t="shared" si="0"/>
        <v>0</v>
      </c>
      <c r="N11" s="120">
        <f t="shared" si="0"/>
        <v>0</v>
      </c>
      <c r="O11" s="120">
        <f t="shared" ref="O11" si="1">+O12+O43+O74+O105+O136</f>
        <v>0</v>
      </c>
      <c r="P11" s="284">
        <f t="shared" si="0"/>
        <v>0</v>
      </c>
      <c r="Q11" s="47">
        <f>SUM(I11:P11)</f>
        <v>0</v>
      </c>
      <c r="R11" s="47">
        <f>+H11-Q11</f>
        <v>0</v>
      </c>
    </row>
    <row r="12" spans="1:18" ht="12.75" customHeight="1" outlineLevel="1" x14ac:dyDescent="0.25">
      <c r="A12" s="63">
        <f>'Formato de costeo C1 '!C$11</f>
        <v>1.1000000000000001</v>
      </c>
      <c r="B12" s="840">
        <f>'Formato de costeo C1 '!D$11</f>
        <v>0</v>
      </c>
      <c r="C12" s="543"/>
      <c r="D12" s="79"/>
      <c r="E12" s="80"/>
      <c r="F12" s="80"/>
      <c r="G12" s="304"/>
      <c r="H12" s="80">
        <f t="shared" ref="H12:P12" si="2">+H13+H19+H25+H31+H37</f>
        <v>0</v>
      </c>
      <c r="I12" s="80">
        <f t="shared" si="2"/>
        <v>0</v>
      </c>
      <c r="J12" s="80">
        <f t="shared" si="2"/>
        <v>0</v>
      </c>
      <c r="K12" s="80">
        <f t="shared" si="2"/>
        <v>0</v>
      </c>
      <c r="L12" s="80">
        <f t="shared" si="2"/>
        <v>0</v>
      </c>
      <c r="M12" s="80">
        <f t="shared" si="2"/>
        <v>0</v>
      </c>
      <c r="N12" s="80">
        <f t="shared" si="2"/>
        <v>0</v>
      </c>
      <c r="O12" s="80">
        <f t="shared" ref="O12" si="3">+O13+O19+O25+O31+O37</f>
        <v>0</v>
      </c>
      <c r="P12" s="81">
        <f t="shared" si="2"/>
        <v>0</v>
      </c>
      <c r="Q12" s="47">
        <f t="shared" ref="Q12:Q75" si="4">SUM(I12:P12)</f>
        <v>0</v>
      </c>
      <c r="R12" s="47">
        <f t="shared" ref="R12:R75" si="5">+H12-Q12</f>
        <v>0</v>
      </c>
    </row>
    <row r="13" spans="1:18" s="69" customFormat="1" ht="12.75" customHeight="1" outlineLevel="2" x14ac:dyDescent="0.25">
      <c r="A13" s="100" t="str">
        <f>+'Formato de costeo C1 '!C$29</f>
        <v>1.1.1</v>
      </c>
      <c r="B13" s="838">
        <f>+'Formato de costeo C1 '!$B$29</f>
        <v>0</v>
      </c>
      <c r="C13" s="324">
        <f>+'Formato de costeo C1 '!$D$29</f>
        <v>0</v>
      </c>
      <c r="D13" s="61"/>
      <c r="E13" s="57">
        <f>+'Formato de costeo C1 '!F29</f>
        <v>0</v>
      </c>
      <c r="F13" s="57">
        <f>SUM(F14:F18)</f>
        <v>0</v>
      </c>
      <c r="G13" s="503">
        <f>+'Formato de costeo C1 '!$H$29</f>
        <v>0</v>
      </c>
      <c r="H13" s="57">
        <f t="shared" ref="H13:P13" si="6">SUM(H14:H18)</f>
        <v>0</v>
      </c>
      <c r="I13" s="57">
        <f t="shared" si="6"/>
        <v>0</v>
      </c>
      <c r="J13" s="57">
        <f t="shared" si="6"/>
        <v>0</v>
      </c>
      <c r="K13" s="57">
        <f t="shared" si="6"/>
        <v>0</v>
      </c>
      <c r="L13" s="57">
        <f t="shared" si="6"/>
        <v>0</v>
      </c>
      <c r="M13" s="57">
        <f t="shared" si="6"/>
        <v>0</v>
      </c>
      <c r="N13" s="57">
        <f t="shared" si="6"/>
        <v>0</v>
      </c>
      <c r="O13" s="57">
        <f t="shared" ref="O13" si="7">SUM(O14:O18)</f>
        <v>0</v>
      </c>
      <c r="P13" s="285">
        <f t="shared" si="6"/>
        <v>0</v>
      </c>
      <c r="Q13" s="47">
        <f t="shared" si="4"/>
        <v>0</v>
      </c>
      <c r="R13" s="47">
        <f t="shared" si="5"/>
        <v>0</v>
      </c>
    </row>
    <row r="14" spans="1:18" s="69" customFormat="1" ht="12.75" customHeight="1" outlineLevel="2" x14ac:dyDescent="0.25">
      <c r="A14" s="295" t="str">
        <f>+'Formato de costeo C1 '!C$30</f>
        <v>1.1.1.1</v>
      </c>
      <c r="B14" s="296" t="str">
        <f>+'Formato de costeo C1 '!B$30</f>
        <v>Categorías de gasto</v>
      </c>
      <c r="C14" s="544"/>
      <c r="D14" s="313"/>
      <c r="E14" s="314"/>
      <c r="F14" s="104">
        <f>+'Formato de costeo C1 '!G$30</f>
        <v>0</v>
      </c>
      <c r="G14" s="504"/>
      <c r="H14" s="104">
        <f>+'Formato de costeo C1 '!I30</f>
        <v>0</v>
      </c>
      <c r="I14" s="104">
        <f>+'Formato de costeo C1 '!J30</f>
        <v>0</v>
      </c>
      <c r="J14" s="104">
        <f>+'Formato de costeo C1 '!K30</f>
        <v>0</v>
      </c>
      <c r="K14" s="104">
        <f>+'Formato de costeo C1 '!L30</f>
        <v>0</v>
      </c>
      <c r="L14" s="104">
        <f>+'Formato de costeo C1 '!M30</f>
        <v>0</v>
      </c>
      <c r="M14" s="104">
        <f>+'Formato de costeo C1 '!N30</f>
        <v>0</v>
      </c>
      <c r="N14" s="104">
        <f>+'Formato de costeo C1 '!O30</f>
        <v>0</v>
      </c>
      <c r="O14" s="104">
        <f>+'Formato de costeo C1 '!P30</f>
        <v>0</v>
      </c>
      <c r="P14" s="286">
        <f>+'Formato de costeo C1 '!Q30</f>
        <v>0</v>
      </c>
      <c r="Q14" s="47">
        <f t="shared" si="4"/>
        <v>0</v>
      </c>
      <c r="R14" s="47">
        <f t="shared" si="5"/>
        <v>0</v>
      </c>
    </row>
    <row r="15" spans="1:18" s="69" customFormat="1" ht="12.75" customHeight="1" outlineLevel="2" x14ac:dyDescent="0.25">
      <c r="A15" s="297" t="str">
        <f>'Formato de costeo C1 '!C$39</f>
        <v>1.1.1.2</v>
      </c>
      <c r="B15" s="298" t="str">
        <f>+'Formato de costeo C1 '!B$39</f>
        <v>Categorías de gasto</v>
      </c>
      <c r="C15" s="545"/>
      <c r="D15" s="316"/>
      <c r="E15" s="317"/>
      <c r="F15" s="105">
        <f>+'Formato de costeo C1 '!G$39</f>
        <v>0</v>
      </c>
      <c r="G15" s="505"/>
      <c r="H15" s="105">
        <f>+'Formato de costeo C1 '!I39</f>
        <v>0</v>
      </c>
      <c r="I15" s="105">
        <f>+'Formato de costeo C1 '!J39</f>
        <v>0</v>
      </c>
      <c r="J15" s="105">
        <f>+'Formato de costeo C1 '!K39</f>
        <v>0</v>
      </c>
      <c r="K15" s="105">
        <f>+'Formato de costeo C1 '!L39</f>
        <v>0</v>
      </c>
      <c r="L15" s="105">
        <f>+'Formato de costeo C1 '!M39</f>
        <v>0</v>
      </c>
      <c r="M15" s="105">
        <f>+'Formato de costeo C1 '!N39</f>
        <v>0</v>
      </c>
      <c r="N15" s="105">
        <f>+'Formato de costeo C1 '!O39</f>
        <v>0</v>
      </c>
      <c r="O15" s="105">
        <f>+'Formato de costeo C1 '!P39</f>
        <v>0</v>
      </c>
      <c r="P15" s="287">
        <f>+'Formato de costeo C1 '!Q39</f>
        <v>0</v>
      </c>
      <c r="Q15" s="47">
        <f t="shared" si="4"/>
        <v>0</v>
      </c>
      <c r="R15" s="47">
        <f t="shared" si="5"/>
        <v>0</v>
      </c>
    </row>
    <row r="16" spans="1:18" s="69" customFormat="1" ht="12.75" customHeight="1" outlineLevel="2" x14ac:dyDescent="0.25">
      <c r="A16" s="297" t="str">
        <f>'Formato de costeo C1 '!C$48</f>
        <v>1.1.1.3</v>
      </c>
      <c r="B16" s="298" t="str">
        <f>+'Formato de costeo C1 '!B$48</f>
        <v>Categorías de gasto</v>
      </c>
      <c r="C16" s="545"/>
      <c r="D16" s="316"/>
      <c r="E16" s="317"/>
      <c r="F16" s="105">
        <f>+'Formato de costeo C1 '!G$48</f>
        <v>0</v>
      </c>
      <c r="G16" s="505"/>
      <c r="H16" s="105">
        <f>+'Formato de costeo C1 '!I48</f>
        <v>0</v>
      </c>
      <c r="I16" s="105">
        <f>+'Formato de costeo C1 '!J48</f>
        <v>0</v>
      </c>
      <c r="J16" s="105">
        <f>+'Formato de costeo C1 '!K48</f>
        <v>0</v>
      </c>
      <c r="K16" s="105">
        <f>+'Formato de costeo C1 '!L48</f>
        <v>0</v>
      </c>
      <c r="L16" s="105">
        <f>+'Formato de costeo C1 '!M48</f>
        <v>0</v>
      </c>
      <c r="M16" s="105">
        <f>+'Formato de costeo C1 '!N48</f>
        <v>0</v>
      </c>
      <c r="N16" s="105">
        <f>+'Formato de costeo C1 '!O48</f>
        <v>0</v>
      </c>
      <c r="O16" s="105">
        <f>+'Formato de costeo C1 '!P48</f>
        <v>0</v>
      </c>
      <c r="P16" s="287">
        <f>+'Formato de costeo C1 '!Q48</f>
        <v>0</v>
      </c>
      <c r="Q16" s="47">
        <f t="shared" si="4"/>
        <v>0</v>
      </c>
      <c r="R16" s="47">
        <f t="shared" si="5"/>
        <v>0</v>
      </c>
    </row>
    <row r="17" spans="1:18" s="69" customFormat="1" ht="12.75" customHeight="1" outlineLevel="2" x14ac:dyDescent="0.25">
      <c r="A17" s="297" t="str">
        <f>+'Formato de costeo C1 '!C$57</f>
        <v>1.1.1.4</v>
      </c>
      <c r="B17" s="298" t="str">
        <f>+'Formato de costeo C1 '!B$57</f>
        <v>Categorías de gasto</v>
      </c>
      <c r="C17" s="545"/>
      <c r="D17" s="316"/>
      <c r="E17" s="317"/>
      <c r="F17" s="105">
        <f>+'Formato de costeo C1 '!G$57</f>
        <v>0</v>
      </c>
      <c r="G17" s="505"/>
      <c r="H17" s="105">
        <f>+'Formato de costeo C1 '!I57</f>
        <v>0</v>
      </c>
      <c r="I17" s="105">
        <f>+'Formato de costeo C1 '!J57</f>
        <v>0</v>
      </c>
      <c r="J17" s="105">
        <f>+'Formato de costeo C1 '!K57</f>
        <v>0</v>
      </c>
      <c r="K17" s="105">
        <f>+'Formato de costeo C1 '!L57</f>
        <v>0</v>
      </c>
      <c r="L17" s="105">
        <f>+'Formato de costeo C1 '!M57</f>
        <v>0</v>
      </c>
      <c r="M17" s="105">
        <f>+'Formato de costeo C1 '!N57</f>
        <v>0</v>
      </c>
      <c r="N17" s="105">
        <f>+'Formato de costeo C1 '!O57</f>
        <v>0</v>
      </c>
      <c r="O17" s="105">
        <f>+'Formato de costeo C1 '!P57</f>
        <v>0</v>
      </c>
      <c r="P17" s="287">
        <f>+'Formato de costeo C1 '!Q57</f>
        <v>0</v>
      </c>
      <c r="Q17" s="47">
        <f t="shared" si="4"/>
        <v>0</v>
      </c>
      <c r="R17" s="47">
        <f t="shared" si="5"/>
        <v>0</v>
      </c>
    </row>
    <row r="18" spans="1:18" s="69" customFormat="1" ht="12.75" customHeight="1" outlineLevel="2" x14ac:dyDescent="0.25">
      <c r="A18" s="299" t="str">
        <f>'Formato de costeo C1 '!C$66</f>
        <v>1.1.1.5</v>
      </c>
      <c r="B18" s="300" t="str">
        <f>+'Formato de costeo C1 '!B$66</f>
        <v>Categorías de gasto</v>
      </c>
      <c r="C18" s="546"/>
      <c r="D18" s="319"/>
      <c r="E18" s="320"/>
      <c r="F18" s="106">
        <f>+'Formato de costeo C1 '!G$66</f>
        <v>0</v>
      </c>
      <c r="G18" s="506"/>
      <c r="H18" s="106">
        <f>+'Formato de costeo C1 '!I66</f>
        <v>0</v>
      </c>
      <c r="I18" s="106">
        <f>+'Formato de costeo C1 '!J66</f>
        <v>0</v>
      </c>
      <c r="J18" s="106">
        <f>+'Formato de costeo C1 '!K66</f>
        <v>0</v>
      </c>
      <c r="K18" s="106">
        <f>+'Formato de costeo C1 '!L66</f>
        <v>0</v>
      </c>
      <c r="L18" s="106">
        <f>+'Formato de costeo C1 '!M66</f>
        <v>0</v>
      </c>
      <c r="M18" s="106">
        <f>+'Formato de costeo C1 '!N66</f>
        <v>0</v>
      </c>
      <c r="N18" s="106">
        <f>+'Formato de costeo C1 '!O66</f>
        <v>0</v>
      </c>
      <c r="O18" s="106">
        <f>+'Formato de costeo C1 '!P66</f>
        <v>0</v>
      </c>
      <c r="P18" s="288">
        <f>+'Formato de costeo C1 '!Q66</f>
        <v>0</v>
      </c>
      <c r="Q18" s="47">
        <f t="shared" si="4"/>
        <v>0</v>
      </c>
      <c r="R18" s="47">
        <f t="shared" si="5"/>
        <v>0</v>
      </c>
    </row>
    <row r="19" spans="1:18" s="69" customFormat="1" ht="12.75" customHeight="1" outlineLevel="2" x14ac:dyDescent="0.25">
      <c r="A19" s="100" t="str">
        <f>+'Formato de costeo C1 '!C$75</f>
        <v>1.1.2</v>
      </c>
      <c r="B19" s="838">
        <f>+'Formato de costeo C1 '!B$75</f>
        <v>0</v>
      </c>
      <c r="C19" s="324">
        <f>+'Formato de costeo C1 '!$D$75</f>
        <v>0</v>
      </c>
      <c r="D19" s="61"/>
      <c r="E19" s="57">
        <f>+'Formato de costeo C1 '!F75</f>
        <v>0</v>
      </c>
      <c r="F19" s="57">
        <f>SUM(F20:F24)</f>
        <v>0</v>
      </c>
      <c r="G19" s="503">
        <f>+'Formato de costeo C1 '!$H$75</f>
        <v>0</v>
      </c>
      <c r="H19" s="57">
        <f t="shared" ref="H19:P19" si="8">SUM(H20:H24)</f>
        <v>0</v>
      </c>
      <c r="I19" s="57">
        <f t="shared" si="8"/>
        <v>0</v>
      </c>
      <c r="J19" s="57">
        <f t="shared" si="8"/>
        <v>0</v>
      </c>
      <c r="K19" s="57">
        <f t="shared" si="8"/>
        <v>0</v>
      </c>
      <c r="L19" s="57">
        <f t="shared" si="8"/>
        <v>0</v>
      </c>
      <c r="M19" s="57">
        <f t="shared" si="8"/>
        <v>0</v>
      </c>
      <c r="N19" s="57">
        <f t="shared" si="8"/>
        <v>0</v>
      </c>
      <c r="O19" s="57">
        <f t="shared" ref="O19" si="9">SUM(O20:O24)</f>
        <v>0</v>
      </c>
      <c r="P19" s="285">
        <f t="shared" si="8"/>
        <v>0</v>
      </c>
      <c r="Q19" s="47">
        <f t="shared" si="4"/>
        <v>0</v>
      </c>
      <c r="R19" s="47">
        <f t="shared" si="5"/>
        <v>0</v>
      </c>
    </row>
    <row r="20" spans="1:18" s="69" customFormat="1" ht="12.75" customHeight="1" outlineLevel="2" x14ac:dyDescent="0.25">
      <c r="A20" s="295" t="str">
        <f>+'Formato de costeo C1 '!C$76</f>
        <v>1.1.2.1</v>
      </c>
      <c r="B20" s="296" t="str">
        <f>+'Formato de costeo C1 '!B$76</f>
        <v>Materiales de escritorio</v>
      </c>
      <c r="C20" s="834"/>
      <c r="D20" s="296"/>
      <c r="E20" s="312"/>
      <c r="F20" s="537">
        <f>+'Formato de costeo C1 '!G$76</f>
        <v>0</v>
      </c>
      <c r="G20" s="507"/>
      <c r="H20" s="104">
        <f>+'Formato de costeo C1 '!I76</f>
        <v>0</v>
      </c>
      <c r="I20" s="104">
        <f>+'Formato de costeo C1 '!J76</f>
        <v>0</v>
      </c>
      <c r="J20" s="104">
        <f>+'Formato de costeo C1 '!K76</f>
        <v>0</v>
      </c>
      <c r="K20" s="104">
        <f>+'Formato de costeo C1 '!L76</f>
        <v>0</v>
      </c>
      <c r="L20" s="104">
        <f>+'Formato de costeo C1 '!M76</f>
        <v>0</v>
      </c>
      <c r="M20" s="104">
        <f>+'Formato de costeo C1 '!N76</f>
        <v>0</v>
      </c>
      <c r="N20" s="104">
        <f>+'Formato de costeo C1 '!O76</f>
        <v>0</v>
      </c>
      <c r="O20" s="104">
        <f>+'Formato de costeo C1 '!P76</f>
        <v>0</v>
      </c>
      <c r="P20" s="286">
        <f>+'Formato de costeo C1 '!Q76</f>
        <v>0</v>
      </c>
      <c r="Q20" s="47">
        <f t="shared" si="4"/>
        <v>0</v>
      </c>
      <c r="R20" s="47">
        <f t="shared" si="5"/>
        <v>0</v>
      </c>
    </row>
    <row r="21" spans="1:18" s="69" customFormat="1" ht="12.75" customHeight="1" outlineLevel="2" x14ac:dyDescent="0.25">
      <c r="A21" s="297" t="str">
        <f>+'Formato de costeo C1 '!C$85</f>
        <v>1.1.2.2</v>
      </c>
      <c r="B21" s="298" t="str">
        <f>+'Formato de costeo C1 '!B$85</f>
        <v>Categorías de gasto</v>
      </c>
      <c r="C21" s="835"/>
      <c r="D21" s="298"/>
      <c r="E21" s="315"/>
      <c r="F21" s="538">
        <f>+'Formato de costeo C1 '!G$85</f>
        <v>0</v>
      </c>
      <c r="G21" s="508"/>
      <c r="H21" s="105">
        <f>+'Formato de costeo C1 '!I85</f>
        <v>0</v>
      </c>
      <c r="I21" s="105">
        <f>+'Formato de costeo C1 '!J85</f>
        <v>0</v>
      </c>
      <c r="J21" s="105">
        <f>+'Formato de costeo C1 '!K85</f>
        <v>0</v>
      </c>
      <c r="K21" s="105">
        <f>+'Formato de costeo C1 '!L85</f>
        <v>0</v>
      </c>
      <c r="L21" s="105">
        <f>+'Formato de costeo C1 '!M85</f>
        <v>0</v>
      </c>
      <c r="M21" s="105">
        <f>+'Formato de costeo C1 '!N85</f>
        <v>0</v>
      </c>
      <c r="N21" s="105">
        <f>+'Formato de costeo C1 '!O85</f>
        <v>0</v>
      </c>
      <c r="O21" s="105">
        <f>+'Formato de costeo C1 '!P85</f>
        <v>0</v>
      </c>
      <c r="P21" s="287">
        <f>+'Formato de costeo C1 '!Q85</f>
        <v>0</v>
      </c>
      <c r="Q21" s="47">
        <f t="shared" si="4"/>
        <v>0</v>
      </c>
      <c r="R21" s="47">
        <f t="shared" si="5"/>
        <v>0</v>
      </c>
    </row>
    <row r="22" spans="1:18" s="69" customFormat="1" ht="12.75" customHeight="1" outlineLevel="2" x14ac:dyDescent="0.25">
      <c r="A22" s="297" t="str">
        <f>+'Formato de costeo C1 '!C$94</f>
        <v>1.1.2.3.</v>
      </c>
      <c r="B22" s="298" t="str">
        <f>+'Formato de costeo C1 '!B$94</f>
        <v>Categorías de gasto</v>
      </c>
      <c r="C22" s="835"/>
      <c r="D22" s="298"/>
      <c r="E22" s="315"/>
      <c r="F22" s="538">
        <f>+'Formato de costeo C1 '!G$94</f>
        <v>0</v>
      </c>
      <c r="G22" s="508"/>
      <c r="H22" s="105">
        <f>+'Formato de costeo C1 '!I94</f>
        <v>0</v>
      </c>
      <c r="I22" s="105">
        <f>+'Formato de costeo C1 '!J94</f>
        <v>0</v>
      </c>
      <c r="J22" s="105">
        <f>+'Formato de costeo C1 '!K94</f>
        <v>0</v>
      </c>
      <c r="K22" s="105">
        <f>+'Formato de costeo C1 '!L94</f>
        <v>0</v>
      </c>
      <c r="L22" s="105">
        <f>+'Formato de costeo C1 '!M94</f>
        <v>0</v>
      </c>
      <c r="M22" s="105">
        <f>+'Formato de costeo C1 '!N94</f>
        <v>0</v>
      </c>
      <c r="N22" s="105">
        <f>+'Formato de costeo C1 '!O94</f>
        <v>0</v>
      </c>
      <c r="O22" s="105">
        <f>+'Formato de costeo C1 '!P94</f>
        <v>0</v>
      </c>
      <c r="P22" s="287">
        <f>+'Formato de costeo C1 '!Q94</f>
        <v>0</v>
      </c>
      <c r="Q22" s="47">
        <f t="shared" si="4"/>
        <v>0</v>
      </c>
      <c r="R22" s="47">
        <f t="shared" si="5"/>
        <v>0</v>
      </c>
    </row>
    <row r="23" spans="1:18" s="69" customFormat="1" ht="12.75" customHeight="1" outlineLevel="2" x14ac:dyDescent="0.25">
      <c r="A23" s="297" t="str">
        <f>+'Formato de costeo C1 '!C$103</f>
        <v>1.1.2.4</v>
      </c>
      <c r="B23" s="298" t="str">
        <f>+'Formato de costeo C1 '!B$103</f>
        <v>Categorías de gasto</v>
      </c>
      <c r="C23" s="835"/>
      <c r="D23" s="298"/>
      <c r="E23" s="315"/>
      <c r="F23" s="538">
        <f>+'Formato de costeo C1 '!G$103</f>
        <v>0</v>
      </c>
      <c r="G23" s="508"/>
      <c r="H23" s="105">
        <f>+'Formato de costeo C1 '!I103</f>
        <v>0</v>
      </c>
      <c r="I23" s="105">
        <f>+'Formato de costeo C1 '!J103</f>
        <v>0</v>
      </c>
      <c r="J23" s="105">
        <f>+'Formato de costeo C1 '!K103</f>
        <v>0</v>
      </c>
      <c r="K23" s="105">
        <f>+'Formato de costeo C1 '!L103</f>
        <v>0</v>
      </c>
      <c r="L23" s="105">
        <f>+'Formato de costeo C1 '!M103</f>
        <v>0</v>
      </c>
      <c r="M23" s="105">
        <f>+'Formato de costeo C1 '!N103</f>
        <v>0</v>
      </c>
      <c r="N23" s="105">
        <f>+'Formato de costeo C1 '!O103</f>
        <v>0</v>
      </c>
      <c r="O23" s="105">
        <f>+'Formato de costeo C1 '!P103</f>
        <v>0</v>
      </c>
      <c r="P23" s="287">
        <f>+'Formato de costeo C1 '!Q103</f>
        <v>0</v>
      </c>
      <c r="Q23" s="47">
        <f t="shared" si="4"/>
        <v>0</v>
      </c>
      <c r="R23" s="47">
        <f t="shared" si="5"/>
        <v>0</v>
      </c>
    </row>
    <row r="24" spans="1:18" s="69" customFormat="1" ht="12.75" customHeight="1" outlineLevel="2" x14ac:dyDescent="0.25">
      <c r="A24" s="299" t="str">
        <f>+'Formato de costeo C1 '!C$112</f>
        <v>1.1.2.5</v>
      </c>
      <c r="B24" s="300" t="str">
        <f>+'Formato de costeo C1 '!B$112</f>
        <v>Categorías de gasto</v>
      </c>
      <c r="C24" s="836"/>
      <c r="D24" s="300"/>
      <c r="E24" s="318"/>
      <c r="F24" s="539">
        <f>+'Formato de costeo C1 '!G$112</f>
        <v>0</v>
      </c>
      <c r="G24" s="509"/>
      <c r="H24" s="106">
        <f>+'Formato de costeo C1 '!I112</f>
        <v>0</v>
      </c>
      <c r="I24" s="106">
        <f>+'Formato de costeo C1 '!J112</f>
        <v>0</v>
      </c>
      <c r="J24" s="106">
        <f>+'Formato de costeo C1 '!K112</f>
        <v>0</v>
      </c>
      <c r="K24" s="106">
        <f>+'Formato de costeo C1 '!L112</f>
        <v>0</v>
      </c>
      <c r="L24" s="106">
        <f>+'Formato de costeo C1 '!M112</f>
        <v>0</v>
      </c>
      <c r="M24" s="106">
        <f>+'Formato de costeo C1 '!N112</f>
        <v>0</v>
      </c>
      <c r="N24" s="106">
        <f>+'Formato de costeo C1 '!O112</f>
        <v>0</v>
      </c>
      <c r="O24" s="106">
        <f>+'Formato de costeo C1 '!P112</f>
        <v>0</v>
      </c>
      <c r="P24" s="288">
        <f>+'Formato de costeo C1 '!Q112</f>
        <v>0</v>
      </c>
      <c r="Q24" s="47">
        <f t="shared" si="4"/>
        <v>0</v>
      </c>
      <c r="R24" s="47">
        <f t="shared" si="5"/>
        <v>0</v>
      </c>
    </row>
    <row r="25" spans="1:18" s="69" customFormat="1" ht="12.75" customHeight="1" outlineLevel="2" x14ac:dyDescent="0.25">
      <c r="A25" s="100" t="str">
        <f>+'Formato de costeo C1 '!C$121</f>
        <v>1.1.3</v>
      </c>
      <c r="B25" s="838">
        <f>+'Formato de costeo C1 '!B$121</f>
        <v>0</v>
      </c>
      <c r="C25" s="324">
        <f>+'Formato de costeo C1 '!$D$121</f>
        <v>0</v>
      </c>
      <c r="D25" s="61"/>
      <c r="E25" s="57">
        <f>+'Formato de costeo C1 '!F84</f>
        <v>0</v>
      </c>
      <c r="F25" s="57">
        <f>SUM(F26:F30)</f>
        <v>0</v>
      </c>
      <c r="G25" s="503">
        <f>+'Formato de costeo C1 '!H121</f>
        <v>0</v>
      </c>
      <c r="H25" s="57">
        <f t="shared" ref="H25:P25" si="10">SUM(H26:H30)</f>
        <v>0</v>
      </c>
      <c r="I25" s="57">
        <f t="shared" si="10"/>
        <v>0</v>
      </c>
      <c r="J25" s="57">
        <f t="shared" si="10"/>
        <v>0</v>
      </c>
      <c r="K25" s="57">
        <f t="shared" si="10"/>
        <v>0</v>
      </c>
      <c r="L25" s="57">
        <f t="shared" si="10"/>
        <v>0</v>
      </c>
      <c r="M25" s="57">
        <f t="shared" si="10"/>
        <v>0</v>
      </c>
      <c r="N25" s="57">
        <f t="shared" si="10"/>
        <v>0</v>
      </c>
      <c r="O25" s="57">
        <f t="shared" ref="O25" si="11">SUM(O26:O30)</f>
        <v>0</v>
      </c>
      <c r="P25" s="285">
        <f t="shared" si="10"/>
        <v>0</v>
      </c>
      <c r="Q25" s="47">
        <f t="shared" si="4"/>
        <v>0</v>
      </c>
      <c r="R25" s="47">
        <f t="shared" si="5"/>
        <v>0</v>
      </c>
    </row>
    <row r="26" spans="1:18" s="69" customFormat="1" ht="12.75" customHeight="1" outlineLevel="2" x14ac:dyDescent="0.25">
      <c r="A26" s="295" t="str">
        <f>+'Formato de costeo C1 '!C$122</f>
        <v>1.1.3.1</v>
      </c>
      <c r="B26" s="296" t="str">
        <f>+'Formato de costeo C1 '!B$122</f>
        <v>Viáticos</v>
      </c>
      <c r="C26" s="834"/>
      <c r="D26" s="296"/>
      <c r="E26" s="312"/>
      <c r="F26" s="538">
        <f>+'Formato de costeo C1 '!G$122</f>
        <v>0</v>
      </c>
      <c r="G26" s="507"/>
      <c r="H26" s="104">
        <f>+'Formato de costeo C1 '!I122</f>
        <v>0</v>
      </c>
      <c r="I26" s="104">
        <f>+'Formato de costeo C1 '!J122</f>
        <v>0</v>
      </c>
      <c r="J26" s="104">
        <f>+'Formato de costeo C1 '!K122</f>
        <v>0</v>
      </c>
      <c r="K26" s="104">
        <f>+'Formato de costeo C1 '!L122</f>
        <v>0</v>
      </c>
      <c r="L26" s="104">
        <f>+'Formato de costeo C1 '!M122</f>
        <v>0</v>
      </c>
      <c r="M26" s="104">
        <f>+'Formato de costeo C1 '!N122</f>
        <v>0</v>
      </c>
      <c r="N26" s="104">
        <f>+'Formato de costeo C1 '!O122</f>
        <v>0</v>
      </c>
      <c r="O26" s="104">
        <f>+'Formato de costeo C1 '!P122</f>
        <v>0</v>
      </c>
      <c r="P26" s="286">
        <f>+'Formato de costeo C1 '!Q122</f>
        <v>0</v>
      </c>
      <c r="Q26" s="47">
        <f t="shared" si="4"/>
        <v>0</v>
      </c>
      <c r="R26" s="47">
        <f t="shared" si="5"/>
        <v>0</v>
      </c>
    </row>
    <row r="27" spans="1:18" s="69" customFormat="1" ht="12.75" customHeight="1" outlineLevel="2" x14ac:dyDescent="0.25">
      <c r="A27" s="297" t="str">
        <f>+'Formato de costeo C1 '!C$131</f>
        <v>1.1.3.2</v>
      </c>
      <c r="B27" s="298" t="str">
        <f>+'Formato de costeo C1 '!B$131</f>
        <v>Pasajes y Gastos de transporte</v>
      </c>
      <c r="C27" s="835"/>
      <c r="D27" s="298"/>
      <c r="E27" s="315"/>
      <c r="F27" s="538">
        <f>+'Formato de costeo C1 '!G$131</f>
        <v>0</v>
      </c>
      <c r="G27" s="508"/>
      <c r="H27" s="105">
        <f>+'Formato de costeo C1 '!I131</f>
        <v>0</v>
      </c>
      <c r="I27" s="105">
        <f>+'Formato de costeo C1 '!J131</f>
        <v>0</v>
      </c>
      <c r="J27" s="105">
        <f>+'Formato de costeo C1 '!K131</f>
        <v>0</v>
      </c>
      <c r="K27" s="105">
        <f>+'Formato de costeo C1 '!L131</f>
        <v>0</v>
      </c>
      <c r="L27" s="105">
        <f>+'Formato de costeo C1 '!M131</f>
        <v>0</v>
      </c>
      <c r="M27" s="105">
        <f>+'Formato de costeo C1 '!N131</f>
        <v>0</v>
      </c>
      <c r="N27" s="105">
        <f>+'Formato de costeo C1 '!O131</f>
        <v>0</v>
      </c>
      <c r="O27" s="105">
        <f>+'Formato de costeo C1 '!P131</f>
        <v>0</v>
      </c>
      <c r="P27" s="287">
        <f>+'Formato de costeo C1 '!Q131</f>
        <v>0</v>
      </c>
      <c r="Q27" s="47">
        <f t="shared" si="4"/>
        <v>0</v>
      </c>
      <c r="R27" s="47">
        <f t="shared" si="5"/>
        <v>0</v>
      </c>
    </row>
    <row r="28" spans="1:18" s="69" customFormat="1" ht="12.75" customHeight="1" outlineLevel="2" x14ac:dyDescent="0.25">
      <c r="A28" s="297" t="str">
        <f>+'Formato de costeo C1 '!C$140</f>
        <v>1.1.3.3</v>
      </c>
      <c r="B28" s="298" t="str">
        <f>+'Formato de costeo C1 '!B$140</f>
        <v>Refrigerios</v>
      </c>
      <c r="C28" s="835"/>
      <c r="D28" s="298"/>
      <c r="E28" s="315"/>
      <c r="F28" s="538">
        <f>+'Formato de costeo C1 '!G$140</f>
        <v>0</v>
      </c>
      <c r="G28" s="508"/>
      <c r="H28" s="105">
        <f>+'Formato de costeo C1 '!I140</f>
        <v>0</v>
      </c>
      <c r="I28" s="105">
        <f>+'Formato de costeo C1 '!J140</f>
        <v>0</v>
      </c>
      <c r="J28" s="105">
        <f>+'Formato de costeo C1 '!K140</f>
        <v>0</v>
      </c>
      <c r="K28" s="105">
        <f>+'Formato de costeo C1 '!L140</f>
        <v>0</v>
      </c>
      <c r="L28" s="105">
        <f>+'Formato de costeo C1 '!M140</f>
        <v>0</v>
      </c>
      <c r="M28" s="105">
        <f>+'Formato de costeo C1 '!N140</f>
        <v>0</v>
      </c>
      <c r="N28" s="105">
        <f>+'Formato de costeo C1 '!O140</f>
        <v>0</v>
      </c>
      <c r="O28" s="105">
        <f>+'Formato de costeo C1 '!P140</f>
        <v>0</v>
      </c>
      <c r="P28" s="287">
        <f>+'Formato de costeo C1 '!Q140</f>
        <v>0</v>
      </c>
      <c r="Q28" s="47">
        <f t="shared" si="4"/>
        <v>0</v>
      </c>
      <c r="R28" s="47">
        <f t="shared" si="5"/>
        <v>0</v>
      </c>
    </row>
    <row r="29" spans="1:18" s="69" customFormat="1" ht="12.75" customHeight="1" outlineLevel="2" x14ac:dyDescent="0.25">
      <c r="A29" s="297" t="str">
        <f>+'Formato de costeo C1 '!C$149</f>
        <v>1.1.3.4</v>
      </c>
      <c r="B29" s="298" t="str">
        <f>+'Formato de costeo C1 '!B$149</f>
        <v>Categorías de gasto</v>
      </c>
      <c r="C29" s="835"/>
      <c r="D29" s="298"/>
      <c r="E29" s="315"/>
      <c r="F29" s="538">
        <f>+'Formato de costeo C1 '!G$149</f>
        <v>0</v>
      </c>
      <c r="G29" s="508"/>
      <c r="H29" s="105">
        <f>+'Formato de costeo C1 '!I149</f>
        <v>0</v>
      </c>
      <c r="I29" s="105">
        <f>+'Formato de costeo C1 '!J149</f>
        <v>0</v>
      </c>
      <c r="J29" s="105">
        <f>+'Formato de costeo C1 '!K149</f>
        <v>0</v>
      </c>
      <c r="K29" s="105">
        <f>+'Formato de costeo C1 '!L149</f>
        <v>0</v>
      </c>
      <c r="L29" s="105">
        <f>+'Formato de costeo C1 '!M149</f>
        <v>0</v>
      </c>
      <c r="M29" s="105">
        <f>+'Formato de costeo C1 '!N149</f>
        <v>0</v>
      </c>
      <c r="N29" s="105">
        <f>+'Formato de costeo C1 '!O149</f>
        <v>0</v>
      </c>
      <c r="O29" s="105">
        <f>+'Formato de costeo C1 '!P149</f>
        <v>0</v>
      </c>
      <c r="P29" s="287">
        <f>+'Formato de costeo C1 '!Q149</f>
        <v>0</v>
      </c>
      <c r="Q29" s="47">
        <f t="shared" si="4"/>
        <v>0</v>
      </c>
      <c r="R29" s="47">
        <f t="shared" si="5"/>
        <v>0</v>
      </c>
    </row>
    <row r="30" spans="1:18" s="69" customFormat="1" ht="12.75" customHeight="1" outlineLevel="2" x14ac:dyDescent="0.25">
      <c r="A30" s="299" t="str">
        <f>+'Formato de costeo C1 '!C$158</f>
        <v>1.1.3.5</v>
      </c>
      <c r="B30" s="300" t="str">
        <f>+'Formato de costeo C1 '!B$158</f>
        <v>Categorías de gasto</v>
      </c>
      <c r="C30" s="836"/>
      <c r="D30" s="300"/>
      <c r="E30" s="318"/>
      <c r="F30" s="538">
        <f>+'Formato de costeo C1 '!G$158</f>
        <v>0</v>
      </c>
      <c r="G30" s="509"/>
      <c r="H30" s="106">
        <f>+'Formato de costeo C1 '!I158</f>
        <v>0</v>
      </c>
      <c r="I30" s="106">
        <f>+'Formato de costeo C1 '!J158</f>
        <v>0</v>
      </c>
      <c r="J30" s="106">
        <f>+'Formato de costeo C1 '!K158</f>
        <v>0</v>
      </c>
      <c r="K30" s="106">
        <f>+'Formato de costeo C1 '!L158</f>
        <v>0</v>
      </c>
      <c r="L30" s="106">
        <f>+'Formato de costeo C1 '!M158</f>
        <v>0</v>
      </c>
      <c r="M30" s="106">
        <f>+'Formato de costeo C1 '!N158</f>
        <v>0</v>
      </c>
      <c r="N30" s="106">
        <f>+'Formato de costeo C1 '!O158</f>
        <v>0</v>
      </c>
      <c r="O30" s="106">
        <f>+'Formato de costeo C1 '!P158</f>
        <v>0</v>
      </c>
      <c r="P30" s="288">
        <f>+'Formato de costeo C1 '!Q158</f>
        <v>0</v>
      </c>
      <c r="Q30" s="47">
        <f t="shared" si="4"/>
        <v>0</v>
      </c>
      <c r="R30" s="47">
        <f t="shared" si="5"/>
        <v>0</v>
      </c>
    </row>
    <row r="31" spans="1:18" s="69" customFormat="1" ht="12.75" customHeight="1" outlineLevel="2" x14ac:dyDescent="0.25">
      <c r="A31" s="100" t="str">
        <f>+'Formato de costeo C1 '!C$167</f>
        <v>1.1.4</v>
      </c>
      <c r="B31" s="838">
        <f>+'Formato de costeo C1 '!B$167</f>
        <v>0</v>
      </c>
      <c r="C31" s="324">
        <f>+'Formato de costeo C1 '!D167</f>
        <v>0</v>
      </c>
      <c r="D31" s="61"/>
      <c r="E31" s="57">
        <f>+'Formato de costeo C1 '!F93</f>
        <v>0</v>
      </c>
      <c r="F31" s="57">
        <f>SUM(F32:F36)</f>
        <v>0</v>
      </c>
      <c r="G31" s="503">
        <f>+'Formato de costeo C1 '!$H$167</f>
        <v>0</v>
      </c>
      <c r="H31" s="57">
        <f t="shared" ref="H31:P31" si="12">SUM(H32:H36)</f>
        <v>0</v>
      </c>
      <c r="I31" s="57">
        <f t="shared" si="12"/>
        <v>0</v>
      </c>
      <c r="J31" s="57">
        <f t="shared" si="12"/>
        <v>0</v>
      </c>
      <c r="K31" s="57">
        <f t="shared" si="12"/>
        <v>0</v>
      </c>
      <c r="L31" s="57">
        <f t="shared" si="12"/>
        <v>0</v>
      </c>
      <c r="M31" s="57">
        <f t="shared" si="12"/>
        <v>0</v>
      </c>
      <c r="N31" s="57">
        <f t="shared" si="12"/>
        <v>0</v>
      </c>
      <c r="O31" s="57">
        <f t="shared" ref="O31" si="13">SUM(O32:O36)</f>
        <v>0</v>
      </c>
      <c r="P31" s="285">
        <f t="shared" si="12"/>
        <v>0</v>
      </c>
      <c r="Q31" s="47">
        <f t="shared" si="4"/>
        <v>0</v>
      </c>
      <c r="R31" s="47">
        <f t="shared" si="5"/>
        <v>0</v>
      </c>
    </row>
    <row r="32" spans="1:18" s="69" customFormat="1" ht="12.75" customHeight="1" outlineLevel="2" x14ac:dyDescent="0.25">
      <c r="A32" s="295" t="str">
        <f>+'Formato de costeo C1 '!C$168</f>
        <v>1.1.4.1</v>
      </c>
      <c r="B32" s="296" t="str">
        <f>+'Formato de costeo C1 '!B$168</f>
        <v>Categorías de gasto</v>
      </c>
      <c r="C32" s="834"/>
      <c r="D32" s="296"/>
      <c r="E32" s="312"/>
      <c r="F32" s="538">
        <f>+'Formato de costeo C1 '!G$168</f>
        <v>0</v>
      </c>
      <c r="G32" s="507"/>
      <c r="H32" s="104">
        <f>+'Formato de costeo C1 '!I168</f>
        <v>0</v>
      </c>
      <c r="I32" s="104">
        <f>+'Formato de costeo C1 '!J168</f>
        <v>0</v>
      </c>
      <c r="J32" s="104">
        <f>+'Formato de costeo C1 '!K168</f>
        <v>0</v>
      </c>
      <c r="K32" s="104">
        <f>+'Formato de costeo C1 '!L168</f>
        <v>0</v>
      </c>
      <c r="L32" s="104">
        <f>+'Formato de costeo C1 '!M168</f>
        <v>0</v>
      </c>
      <c r="M32" s="104">
        <f>+'Formato de costeo C1 '!N168</f>
        <v>0</v>
      </c>
      <c r="N32" s="104">
        <f>+'Formato de costeo C1 '!O168</f>
        <v>0</v>
      </c>
      <c r="O32" s="104">
        <f>+'Formato de costeo C1 '!P168</f>
        <v>0</v>
      </c>
      <c r="P32" s="286">
        <f>+'Formato de costeo C1 '!Q168</f>
        <v>0</v>
      </c>
      <c r="Q32" s="47">
        <f t="shared" si="4"/>
        <v>0</v>
      </c>
      <c r="R32" s="47">
        <f t="shared" si="5"/>
        <v>0</v>
      </c>
    </row>
    <row r="33" spans="1:18" s="69" customFormat="1" ht="12.75" customHeight="1" outlineLevel="2" x14ac:dyDescent="0.25">
      <c r="A33" s="297" t="str">
        <f>+'Formato de costeo C1 '!C$177</f>
        <v>1.1.4.2</v>
      </c>
      <c r="B33" s="298" t="str">
        <f>+'Formato de costeo C1 '!B$177</f>
        <v>Categorías de gasto</v>
      </c>
      <c r="C33" s="835"/>
      <c r="D33" s="298"/>
      <c r="E33" s="315"/>
      <c r="F33" s="538">
        <f>+'Formato de costeo C1 '!G$177</f>
        <v>0</v>
      </c>
      <c r="G33" s="508"/>
      <c r="H33" s="105">
        <f>+'Formato de costeo C1 '!I177</f>
        <v>0</v>
      </c>
      <c r="I33" s="105">
        <f>+'Formato de costeo C1 '!J177</f>
        <v>0</v>
      </c>
      <c r="J33" s="105">
        <f>+'Formato de costeo C1 '!K177</f>
        <v>0</v>
      </c>
      <c r="K33" s="105">
        <f>+'Formato de costeo C1 '!L177</f>
        <v>0</v>
      </c>
      <c r="L33" s="105">
        <f>+'Formato de costeo C1 '!M177</f>
        <v>0</v>
      </c>
      <c r="M33" s="105">
        <f>+'Formato de costeo C1 '!N177</f>
        <v>0</v>
      </c>
      <c r="N33" s="105">
        <f>+'Formato de costeo C1 '!O177</f>
        <v>0</v>
      </c>
      <c r="O33" s="105">
        <f>+'Formato de costeo C1 '!P177</f>
        <v>0</v>
      </c>
      <c r="P33" s="287">
        <f>+'Formato de costeo C1 '!Q177</f>
        <v>0</v>
      </c>
      <c r="Q33" s="47">
        <f t="shared" si="4"/>
        <v>0</v>
      </c>
      <c r="R33" s="47">
        <f t="shared" si="5"/>
        <v>0</v>
      </c>
    </row>
    <row r="34" spans="1:18" s="69" customFormat="1" ht="12.75" customHeight="1" outlineLevel="2" x14ac:dyDescent="0.25">
      <c r="A34" s="297" t="str">
        <f>+'Formato de costeo C1 '!C$186</f>
        <v>1.1.4.3</v>
      </c>
      <c r="B34" s="298" t="str">
        <f>+'Formato de costeo C1 '!B$186</f>
        <v>Categorías de gasto</v>
      </c>
      <c r="C34" s="835"/>
      <c r="D34" s="298"/>
      <c r="E34" s="315"/>
      <c r="F34" s="538">
        <f>+'Formato de costeo C1 '!G$186</f>
        <v>0</v>
      </c>
      <c r="G34" s="508"/>
      <c r="H34" s="105">
        <f>+'Formato de costeo C1 '!I186</f>
        <v>0</v>
      </c>
      <c r="I34" s="105">
        <f>+'Formato de costeo C1 '!J186</f>
        <v>0</v>
      </c>
      <c r="J34" s="105">
        <f>+'Formato de costeo C1 '!K186</f>
        <v>0</v>
      </c>
      <c r="K34" s="105">
        <f>+'Formato de costeo C1 '!L186</f>
        <v>0</v>
      </c>
      <c r="L34" s="105">
        <f>+'Formato de costeo C1 '!M186</f>
        <v>0</v>
      </c>
      <c r="M34" s="105">
        <f>+'Formato de costeo C1 '!N186</f>
        <v>0</v>
      </c>
      <c r="N34" s="105">
        <f>+'Formato de costeo C1 '!O186</f>
        <v>0</v>
      </c>
      <c r="O34" s="105">
        <f>+'Formato de costeo C1 '!P186</f>
        <v>0</v>
      </c>
      <c r="P34" s="287">
        <f>+'Formato de costeo C1 '!Q186</f>
        <v>0</v>
      </c>
      <c r="Q34" s="47">
        <f t="shared" si="4"/>
        <v>0</v>
      </c>
      <c r="R34" s="47">
        <f t="shared" si="5"/>
        <v>0</v>
      </c>
    </row>
    <row r="35" spans="1:18" s="69" customFormat="1" ht="12.75" customHeight="1" outlineLevel="2" x14ac:dyDescent="0.25">
      <c r="A35" s="297" t="str">
        <f>+'Formato de costeo C1 '!C$195</f>
        <v>1.1.4.4</v>
      </c>
      <c r="B35" s="298" t="str">
        <f>++'Formato de costeo C1 '!B$195</f>
        <v>Categorías de gasto</v>
      </c>
      <c r="C35" s="835"/>
      <c r="D35" s="298"/>
      <c r="E35" s="315"/>
      <c r="F35" s="538">
        <f>+'Formato de costeo C1 '!G$195</f>
        <v>0</v>
      </c>
      <c r="G35" s="508"/>
      <c r="H35" s="105">
        <f>+'Formato de costeo C1 '!I195</f>
        <v>0</v>
      </c>
      <c r="I35" s="105">
        <f>+'Formato de costeo C1 '!J195</f>
        <v>0</v>
      </c>
      <c r="J35" s="105">
        <f>+'Formato de costeo C1 '!K195</f>
        <v>0</v>
      </c>
      <c r="K35" s="105">
        <f>+'Formato de costeo C1 '!L195</f>
        <v>0</v>
      </c>
      <c r="L35" s="105">
        <f>+'Formato de costeo C1 '!M195</f>
        <v>0</v>
      </c>
      <c r="M35" s="105">
        <f>+'Formato de costeo C1 '!N195</f>
        <v>0</v>
      </c>
      <c r="N35" s="105">
        <f>+'Formato de costeo C1 '!O195</f>
        <v>0</v>
      </c>
      <c r="O35" s="105">
        <f>+'Formato de costeo C1 '!P195</f>
        <v>0</v>
      </c>
      <c r="P35" s="287">
        <f>+'Formato de costeo C1 '!Q195</f>
        <v>0</v>
      </c>
      <c r="Q35" s="47">
        <f t="shared" si="4"/>
        <v>0</v>
      </c>
      <c r="R35" s="47">
        <f t="shared" si="5"/>
        <v>0</v>
      </c>
    </row>
    <row r="36" spans="1:18" s="69" customFormat="1" ht="12.75" customHeight="1" outlineLevel="2" x14ac:dyDescent="0.25">
      <c r="A36" s="299" t="str">
        <f>+'Formato de costeo C1 '!C$204</f>
        <v>1.1.4.5</v>
      </c>
      <c r="B36" s="300" t="str">
        <f>+'Formato de costeo C1 '!B$204</f>
        <v>Categorías de gasto</v>
      </c>
      <c r="C36" s="836"/>
      <c r="D36" s="300"/>
      <c r="E36" s="318"/>
      <c r="F36" s="538">
        <f>+'Formato de costeo C1 '!G$204</f>
        <v>0</v>
      </c>
      <c r="G36" s="509"/>
      <c r="H36" s="106">
        <f>+'Formato de costeo C1 '!I204</f>
        <v>0</v>
      </c>
      <c r="I36" s="106">
        <f>+'Formato de costeo C1 '!J204</f>
        <v>0</v>
      </c>
      <c r="J36" s="106">
        <f>+'Formato de costeo C1 '!K204</f>
        <v>0</v>
      </c>
      <c r="K36" s="106">
        <f>+'Formato de costeo C1 '!L204</f>
        <v>0</v>
      </c>
      <c r="L36" s="106">
        <f>+'Formato de costeo C1 '!M204</f>
        <v>0</v>
      </c>
      <c r="M36" s="106">
        <f>+'Formato de costeo C1 '!N204</f>
        <v>0</v>
      </c>
      <c r="N36" s="106">
        <f>+'Formato de costeo C1 '!O204</f>
        <v>0</v>
      </c>
      <c r="O36" s="106">
        <f>+'Formato de costeo C1 '!P204</f>
        <v>0</v>
      </c>
      <c r="P36" s="288">
        <f>+'Formato de costeo C1 '!Q204</f>
        <v>0</v>
      </c>
      <c r="Q36" s="47">
        <f t="shared" si="4"/>
        <v>0</v>
      </c>
      <c r="R36" s="47">
        <f t="shared" si="5"/>
        <v>0</v>
      </c>
    </row>
    <row r="37" spans="1:18" s="69" customFormat="1" ht="12.75" customHeight="1" outlineLevel="2" x14ac:dyDescent="0.25">
      <c r="A37" s="100" t="str">
        <f>+'Formato de costeo C1 '!C$213</f>
        <v>1.1.5</v>
      </c>
      <c r="B37" s="838">
        <f>+'Formato de costeo C1 '!B$213</f>
        <v>0</v>
      </c>
      <c r="C37" s="324">
        <f>+'Formato de costeo C1 '!$D$213</f>
        <v>0</v>
      </c>
      <c r="D37" s="61"/>
      <c r="E37" s="57">
        <f>+'Formato de costeo C1 '!F102</f>
        <v>0</v>
      </c>
      <c r="F37" s="57">
        <f>SUM(F38:F42)</f>
        <v>0</v>
      </c>
      <c r="G37" s="503">
        <f>+'Formato de costeo C1 '!$H$213</f>
        <v>0</v>
      </c>
      <c r="H37" s="57">
        <f t="shared" ref="H37:P37" si="14">SUM(H38:H42)</f>
        <v>0</v>
      </c>
      <c r="I37" s="57">
        <f t="shared" si="14"/>
        <v>0</v>
      </c>
      <c r="J37" s="57">
        <f t="shared" si="14"/>
        <v>0</v>
      </c>
      <c r="K37" s="57">
        <f t="shared" si="14"/>
        <v>0</v>
      </c>
      <c r="L37" s="57">
        <f t="shared" si="14"/>
        <v>0</v>
      </c>
      <c r="M37" s="57">
        <f t="shared" si="14"/>
        <v>0</v>
      </c>
      <c r="N37" s="57">
        <f t="shared" si="14"/>
        <v>0</v>
      </c>
      <c r="O37" s="57">
        <f t="shared" ref="O37" si="15">SUM(O38:O42)</f>
        <v>0</v>
      </c>
      <c r="P37" s="285">
        <f t="shared" si="14"/>
        <v>0</v>
      </c>
      <c r="Q37" s="47">
        <f t="shared" si="4"/>
        <v>0</v>
      </c>
      <c r="R37" s="47">
        <f t="shared" si="5"/>
        <v>0</v>
      </c>
    </row>
    <row r="38" spans="1:18" s="69" customFormat="1" ht="12.75" customHeight="1" outlineLevel="2" x14ac:dyDescent="0.25">
      <c r="A38" s="295" t="str">
        <f>+'Formato de costeo C1 '!C$214</f>
        <v>1.1.5.1</v>
      </c>
      <c r="B38" s="296" t="str">
        <f>+'Formato de costeo C1 '!B$214</f>
        <v>Categorías de gasto</v>
      </c>
      <c r="C38" s="834"/>
      <c r="D38" s="296"/>
      <c r="E38" s="312"/>
      <c r="F38" s="538">
        <f>+'Formato de costeo C1 '!G$214</f>
        <v>0</v>
      </c>
      <c r="G38" s="507"/>
      <c r="H38" s="104">
        <f>+'Formato de costeo C1 '!I214</f>
        <v>0</v>
      </c>
      <c r="I38" s="104">
        <f>+'Formato de costeo C1 '!J214</f>
        <v>0</v>
      </c>
      <c r="J38" s="104">
        <f>+'Formato de costeo C1 '!K214</f>
        <v>0</v>
      </c>
      <c r="K38" s="104">
        <f>+'Formato de costeo C1 '!L214</f>
        <v>0</v>
      </c>
      <c r="L38" s="104">
        <f>+'Formato de costeo C1 '!M214</f>
        <v>0</v>
      </c>
      <c r="M38" s="104">
        <f>+'Formato de costeo C1 '!N214</f>
        <v>0</v>
      </c>
      <c r="N38" s="104">
        <f>+'Formato de costeo C1 '!O214</f>
        <v>0</v>
      </c>
      <c r="O38" s="104">
        <f>+'Formato de costeo C1 '!P214</f>
        <v>0</v>
      </c>
      <c r="P38" s="286">
        <f>+'Formato de costeo C1 '!Q214</f>
        <v>0</v>
      </c>
      <c r="Q38" s="47">
        <f t="shared" si="4"/>
        <v>0</v>
      </c>
      <c r="R38" s="47">
        <f t="shared" si="5"/>
        <v>0</v>
      </c>
    </row>
    <row r="39" spans="1:18" s="69" customFormat="1" ht="12.75" customHeight="1" outlineLevel="2" x14ac:dyDescent="0.25">
      <c r="A39" s="297" t="str">
        <f>+'Formato de costeo C1 '!C$223</f>
        <v>1.1.5.2</v>
      </c>
      <c r="B39" s="298" t="str">
        <f>+'Formato de costeo C1 '!B$223</f>
        <v>Categorías de gasto</v>
      </c>
      <c r="C39" s="835"/>
      <c r="D39" s="298"/>
      <c r="E39" s="315"/>
      <c r="F39" s="538">
        <f>+'Formato de costeo C1 '!G$223</f>
        <v>0</v>
      </c>
      <c r="G39" s="508"/>
      <c r="H39" s="105">
        <f>+'Formato de costeo C1 '!I223</f>
        <v>0</v>
      </c>
      <c r="I39" s="105">
        <f>+'Formato de costeo C1 '!J223</f>
        <v>0</v>
      </c>
      <c r="J39" s="105">
        <f>+'Formato de costeo C1 '!K223</f>
        <v>0</v>
      </c>
      <c r="K39" s="105">
        <f>+'Formato de costeo C1 '!L223</f>
        <v>0</v>
      </c>
      <c r="L39" s="105">
        <f>+'Formato de costeo C1 '!M223</f>
        <v>0</v>
      </c>
      <c r="M39" s="105">
        <f>+'Formato de costeo C1 '!N223</f>
        <v>0</v>
      </c>
      <c r="N39" s="105">
        <f>+'Formato de costeo C1 '!O223</f>
        <v>0</v>
      </c>
      <c r="O39" s="105">
        <f>+'Formato de costeo C1 '!P223</f>
        <v>0</v>
      </c>
      <c r="P39" s="287">
        <f>+'Formato de costeo C1 '!Q223</f>
        <v>0</v>
      </c>
      <c r="Q39" s="47">
        <f t="shared" si="4"/>
        <v>0</v>
      </c>
      <c r="R39" s="47">
        <f t="shared" si="5"/>
        <v>0</v>
      </c>
    </row>
    <row r="40" spans="1:18" s="69" customFormat="1" ht="12.75" customHeight="1" outlineLevel="2" x14ac:dyDescent="0.25">
      <c r="A40" s="297" t="str">
        <f>+'Formato de costeo C1 '!C$232</f>
        <v>1.1.5.3</v>
      </c>
      <c r="B40" s="298" t="str">
        <f>+'Formato de costeo C1 '!B$232</f>
        <v>Categorías de gasto</v>
      </c>
      <c r="C40" s="835"/>
      <c r="D40" s="298"/>
      <c r="E40" s="315"/>
      <c r="F40" s="538">
        <f>+'Formato de costeo C1 '!G$232</f>
        <v>0</v>
      </c>
      <c r="G40" s="508"/>
      <c r="H40" s="105">
        <f>+'Formato de costeo C1 '!I232</f>
        <v>0</v>
      </c>
      <c r="I40" s="105">
        <f>+'Formato de costeo C1 '!J232</f>
        <v>0</v>
      </c>
      <c r="J40" s="105">
        <f>+'Formato de costeo C1 '!K232</f>
        <v>0</v>
      </c>
      <c r="K40" s="105">
        <f>+'Formato de costeo C1 '!L232</f>
        <v>0</v>
      </c>
      <c r="L40" s="105">
        <f>+'Formato de costeo C1 '!M232</f>
        <v>0</v>
      </c>
      <c r="M40" s="105">
        <f>+'Formato de costeo C1 '!N232</f>
        <v>0</v>
      </c>
      <c r="N40" s="105">
        <f>+'Formato de costeo C1 '!O232</f>
        <v>0</v>
      </c>
      <c r="O40" s="105">
        <f>+'Formato de costeo C1 '!P232</f>
        <v>0</v>
      </c>
      <c r="P40" s="287">
        <f>+'Formato de costeo C1 '!Q232</f>
        <v>0</v>
      </c>
      <c r="Q40" s="47">
        <f t="shared" si="4"/>
        <v>0</v>
      </c>
      <c r="R40" s="47">
        <f t="shared" si="5"/>
        <v>0</v>
      </c>
    </row>
    <row r="41" spans="1:18" s="69" customFormat="1" ht="12.75" customHeight="1" outlineLevel="2" x14ac:dyDescent="0.25">
      <c r="A41" s="297" t="str">
        <f>+'Formato de costeo C1 '!C$241</f>
        <v>1.1.5.4</v>
      </c>
      <c r="B41" s="298" t="str">
        <f>+'Formato de costeo C1 '!B$241</f>
        <v>Categorías de gasto</v>
      </c>
      <c r="C41" s="835"/>
      <c r="D41" s="298"/>
      <c r="E41" s="315"/>
      <c r="F41" s="538">
        <f>+'Formato de costeo C1 '!G$241</f>
        <v>0</v>
      </c>
      <c r="G41" s="508"/>
      <c r="H41" s="105">
        <f>+'Formato de costeo C1 '!I241</f>
        <v>0</v>
      </c>
      <c r="I41" s="105">
        <f>+'Formato de costeo C1 '!J241</f>
        <v>0</v>
      </c>
      <c r="J41" s="105">
        <f>+'Formato de costeo C1 '!K241</f>
        <v>0</v>
      </c>
      <c r="K41" s="105">
        <f>+'Formato de costeo C1 '!L241</f>
        <v>0</v>
      </c>
      <c r="L41" s="105">
        <f>+'Formato de costeo C1 '!M241</f>
        <v>0</v>
      </c>
      <c r="M41" s="105">
        <f>+'Formato de costeo C1 '!N241</f>
        <v>0</v>
      </c>
      <c r="N41" s="105">
        <f>+'Formato de costeo C1 '!O241</f>
        <v>0</v>
      </c>
      <c r="O41" s="105">
        <f>+'Formato de costeo C1 '!P241</f>
        <v>0</v>
      </c>
      <c r="P41" s="287">
        <f>+'Formato de costeo C1 '!Q241</f>
        <v>0</v>
      </c>
      <c r="Q41" s="47">
        <f t="shared" si="4"/>
        <v>0</v>
      </c>
      <c r="R41" s="47">
        <f t="shared" si="5"/>
        <v>0</v>
      </c>
    </row>
    <row r="42" spans="1:18" s="69" customFormat="1" ht="12.75" customHeight="1" outlineLevel="2" x14ac:dyDescent="0.25">
      <c r="A42" s="299" t="str">
        <f>+'Formato de costeo C1 '!C$250</f>
        <v>1.1.5.5</v>
      </c>
      <c r="B42" s="300" t="str">
        <f>+'Formato de costeo C1 '!B$250</f>
        <v>Categorías de gasto</v>
      </c>
      <c r="C42" s="836"/>
      <c r="D42" s="300"/>
      <c r="E42" s="318"/>
      <c r="F42" s="538">
        <f>+'Formato de costeo C1 '!G$250</f>
        <v>0</v>
      </c>
      <c r="G42" s="509"/>
      <c r="H42" s="106">
        <f>+'Formato de costeo C1 '!I250</f>
        <v>0</v>
      </c>
      <c r="I42" s="106">
        <f>+'Formato de costeo C1 '!J250</f>
        <v>0</v>
      </c>
      <c r="J42" s="106">
        <f>+'Formato de costeo C1 '!K250</f>
        <v>0</v>
      </c>
      <c r="K42" s="106">
        <f>+'Formato de costeo C1 '!L250</f>
        <v>0</v>
      </c>
      <c r="L42" s="106">
        <f>+'Formato de costeo C1 '!M250</f>
        <v>0</v>
      </c>
      <c r="M42" s="106">
        <f>+'Formato de costeo C1 '!N250</f>
        <v>0</v>
      </c>
      <c r="N42" s="106">
        <f>+'Formato de costeo C1 '!O250</f>
        <v>0</v>
      </c>
      <c r="O42" s="106">
        <f>+'Formato de costeo C1 '!P250</f>
        <v>0</v>
      </c>
      <c r="P42" s="288">
        <f>+'Formato de costeo C1 '!Q250</f>
        <v>0</v>
      </c>
      <c r="Q42" s="47">
        <f t="shared" si="4"/>
        <v>0</v>
      </c>
      <c r="R42" s="47">
        <f t="shared" si="5"/>
        <v>0</v>
      </c>
    </row>
    <row r="43" spans="1:18" ht="12.75" customHeight="1" outlineLevel="1" x14ac:dyDescent="0.25">
      <c r="A43" s="63">
        <f>+'Formato de costeo C1 '!C$260</f>
        <v>1.2</v>
      </c>
      <c r="B43" s="840">
        <f>+'Formato de costeo C1 '!D260</f>
        <v>0</v>
      </c>
      <c r="C43" s="543"/>
      <c r="D43" s="101"/>
      <c r="E43" s="102"/>
      <c r="F43" s="80"/>
      <c r="G43" s="304"/>
      <c r="H43" s="80">
        <f t="shared" ref="H43:P43" si="16">+H44+H50+H56+H62+H68</f>
        <v>0</v>
      </c>
      <c r="I43" s="80">
        <f t="shared" si="16"/>
        <v>0</v>
      </c>
      <c r="J43" s="80">
        <f t="shared" si="16"/>
        <v>0</v>
      </c>
      <c r="K43" s="80">
        <f t="shared" si="16"/>
        <v>0</v>
      </c>
      <c r="L43" s="80">
        <f t="shared" si="16"/>
        <v>0</v>
      </c>
      <c r="M43" s="80">
        <f t="shared" si="16"/>
        <v>0</v>
      </c>
      <c r="N43" s="80">
        <f t="shared" si="16"/>
        <v>0</v>
      </c>
      <c r="O43" s="80">
        <f t="shared" ref="O43" si="17">+O44+O50+O56+O62+O68</f>
        <v>0</v>
      </c>
      <c r="P43" s="81">
        <f t="shared" si="16"/>
        <v>0</v>
      </c>
      <c r="Q43" s="47">
        <f t="shared" si="4"/>
        <v>0</v>
      </c>
      <c r="R43" s="47">
        <f t="shared" si="5"/>
        <v>0</v>
      </c>
    </row>
    <row r="44" spans="1:18" ht="12.75" customHeight="1" outlineLevel="1" x14ac:dyDescent="0.25">
      <c r="A44" s="100" t="str">
        <f>+'Formato de costeo C1 '!C$278</f>
        <v>1.2.1</v>
      </c>
      <c r="B44" s="838">
        <f>+'Formato de costeo C1 '!B$278</f>
        <v>0</v>
      </c>
      <c r="C44" s="324">
        <f>+'Formato de costeo C1 '!$D$278</f>
        <v>0</v>
      </c>
      <c r="D44" s="61"/>
      <c r="E44" s="57">
        <f>+'Formato de costeo C1 '!F75</f>
        <v>0</v>
      </c>
      <c r="F44" s="57">
        <f>SUM(F45:F49)</f>
        <v>0</v>
      </c>
      <c r="G44" s="503">
        <f>+'Formato de costeo C1 '!$H$278</f>
        <v>0</v>
      </c>
      <c r="H44" s="57">
        <f t="shared" ref="H44:P44" si="18">SUM(H45:H49)</f>
        <v>0</v>
      </c>
      <c r="I44" s="57">
        <f t="shared" si="18"/>
        <v>0</v>
      </c>
      <c r="J44" s="57">
        <f t="shared" si="18"/>
        <v>0</v>
      </c>
      <c r="K44" s="57">
        <f t="shared" si="18"/>
        <v>0</v>
      </c>
      <c r="L44" s="57">
        <f t="shared" si="18"/>
        <v>0</v>
      </c>
      <c r="M44" s="57">
        <f t="shared" si="18"/>
        <v>0</v>
      </c>
      <c r="N44" s="57">
        <f t="shared" si="18"/>
        <v>0</v>
      </c>
      <c r="O44" s="57">
        <f t="shared" ref="O44" si="19">SUM(O45:O49)</f>
        <v>0</v>
      </c>
      <c r="P44" s="285">
        <f t="shared" si="18"/>
        <v>0</v>
      </c>
      <c r="Q44" s="47">
        <f t="shared" si="4"/>
        <v>0</v>
      </c>
      <c r="R44" s="47">
        <f t="shared" si="5"/>
        <v>0</v>
      </c>
    </row>
    <row r="45" spans="1:18" ht="12.75" customHeight="1" outlineLevel="1" x14ac:dyDescent="0.25">
      <c r="A45" s="295" t="str">
        <f>+'Formato de costeo C1 '!C$279</f>
        <v>1.2.1.1</v>
      </c>
      <c r="B45" s="296" t="str">
        <f>+'Formato de costeo C1 '!B$279</f>
        <v>Categorías de gasto</v>
      </c>
      <c r="C45" s="544"/>
      <c r="D45" s="313"/>
      <c r="E45" s="314"/>
      <c r="F45" s="104">
        <f>+'Formato de costeo C1 '!G$279</f>
        <v>0</v>
      </c>
      <c r="G45" s="504"/>
      <c r="H45" s="104">
        <f>+'Formato de costeo C1 '!I279</f>
        <v>0</v>
      </c>
      <c r="I45" s="104">
        <f>+'Formato de costeo C1 '!J279</f>
        <v>0</v>
      </c>
      <c r="J45" s="104">
        <f>+'Formato de costeo C1 '!K279</f>
        <v>0</v>
      </c>
      <c r="K45" s="104">
        <f>+'Formato de costeo C1 '!L279</f>
        <v>0</v>
      </c>
      <c r="L45" s="104">
        <f>+'Formato de costeo C1 '!M279</f>
        <v>0</v>
      </c>
      <c r="M45" s="104">
        <f>+'Formato de costeo C1 '!N279</f>
        <v>0</v>
      </c>
      <c r="N45" s="104">
        <f>+'Formato de costeo C1 '!O279</f>
        <v>0</v>
      </c>
      <c r="O45" s="104">
        <f>+'Formato de costeo C1 '!P279</f>
        <v>0</v>
      </c>
      <c r="P45" s="286">
        <f>+'Formato de costeo C1 '!Q279</f>
        <v>0</v>
      </c>
      <c r="Q45" s="47">
        <f t="shared" si="4"/>
        <v>0</v>
      </c>
      <c r="R45" s="47">
        <f t="shared" si="5"/>
        <v>0</v>
      </c>
    </row>
    <row r="46" spans="1:18" ht="12.75" customHeight="1" outlineLevel="1" x14ac:dyDescent="0.25">
      <c r="A46" s="297" t="str">
        <f>+'Formato de costeo C1 '!C$288</f>
        <v>1.2.1.2</v>
      </c>
      <c r="B46" s="298" t="str">
        <f>+'Formato de costeo C1 '!B$288</f>
        <v>Categorías de gasto</v>
      </c>
      <c r="C46" s="545"/>
      <c r="D46" s="316"/>
      <c r="E46" s="317"/>
      <c r="F46" s="105">
        <f>+'Formato de costeo C1 '!G$288</f>
        <v>0</v>
      </c>
      <c r="G46" s="505"/>
      <c r="H46" s="105">
        <f>+'Formato de costeo C1 '!I288</f>
        <v>0</v>
      </c>
      <c r="I46" s="105">
        <f>+'Formato de costeo C1 '!J288</f>
        <v>0</v>
      </c>
      <c r="J46" s="105">
        <f>+'Formato de costeo C1 '!K288</f>
        <v>0</v>
      </c>
      <c r="K46" s="105">
        <f>+'Formato de costeo C1 '!L288</f>
        <v>0</v>
      </c>
      <c r="L46" s="105">
        <f>+'Formato de costeo C1 '!M288</f>
        <v>0</v>
      </c>
      <c r="M46" s="105">
        <f>+'Formato de costeo C1 '!N288</f>
        <v>0</v>
      </c>
      <c r="N46" s="105">
        <f>+'Formato de costeo C1 '!O288</f>
        <v>0</v>
      </c>
      <c r="O46" s="105">
        <f>+'Formato de costeo C1 '!P288</f>
        <v>0</v>
      </c>
      <c r="P46" s="287">
        <f>+'Formato de costeo C1 '!Q288</f>
        <v>0</v>
      </c>
      <c r="Q46" s="47">
        <f t="shared" si="4"/>
        <v>0</v>
      </c>
      <c r="R46" s="47">
        <f t="shared" si="5"/>
        <v>0</v>
      </c>
    </row>
    <row r="47" spans="1:18" ht="12.75" customHeight="1" outlineLevel="1" x14ac:dyDescent="0.25">
      <c r="A47" s="297" t="str">
        <f>+'Formato de costeo C1 '!C$297</f>
        <v>1.2.1.3</v>
      </c>
      <c r="B47" s="298" t="str">
        <f>+'Formato de costeo C1 '!B$297</f>
        <v>Categorías de gasto</v>
      </c>
      <c r="C47" s="545"/>
      <c r="D47" s="316"/>
      <c r="E47" s="317"/>
      <c r="F47" s="105">
        <f>+'Formato de costeo C1 '!G$297</f>
        <v>0</v>
      </c>
      <c r="G47" s="505"/>
      <c r="H47" s="105">
        <f>+'Formato de costeo C1 '!I297</f>
        <v>0</v>
      </c>
      <c r="I47" s="105">
        <f>+'Formato de costeo C1 '!J297</f>
        <v>0</v>
      </c>
      <c r="J47" s="105">
        <f>+'Formato de costeo C1 '!K297</f>
        <v>0</v>
      </c>
      <c r="K47" s="105">
        <f>+'Formato de costeo C1 '!L297</f>
        <v>0</v>
      </c>
      <c r="L47" s="105">
        <f>+'Formato de costeo C1 '!M297</f>
        <v>0</v>
      </c>
      <c r="M47" s="105">
        <f>+'Formato de costeo C1 '!N297</f>
        <v>0</v>
      </c>
      <c r="N47" s="105">
        <f>+'Formato de costeo C1 '!O297</f>
        <v>0</v>
      </c>
      <c r="O47" s="105">
        <f>+'Formato de costeo C1 '!P297</f>
        <v>0</v>
      </c>
      <c r="P47" s="287">
        <f>+'Formato de costeo C1 '!Q297</f>
        <v>0</v>
      </c>
      <c r="Q47" s="47">
        <f t="shared" si="4"/>
        <v>0</v>
      </c>
      <c r="R47" s="47">
        <f t="shared" si="5"/>
        <v>0</v>
      </c>
    </row>
    <row r="48" spans="1:18" ht="12.75" customHeight="1" outlineLevel="1" x14ac:dyDescent="0.25">
      <c r="A48" s="297" t="str">
        <f>+'Formato de costeo C1 '!C$306</f>
        <v>1.2.1.4</v>
      </c>
      <c r="B48" s="298" t="str">
        <f>+'Formato de costeo C1 '!B$306</f>
        <v>Categorías de gasto</v>
      </c>
      <c r="C48" s="545"/>
      <c r="D48" s="316"/>
      <c r="E48" s="317"/>
      <c r="F48" s="105">
        <f>+'Formato de costeo C1 '!G$306</f>
        <v>0</v>
      </c>
      <c r="G48" s="505"/>
      <c r="H48" s="105">
        <f>+'Formato de costeo C1 '!I306</f>
        <v>0</v>
      </c>
      <c r="I48" s="105">
        <f>+'Formato de costeo C1 '!J306</f>
        <v>0</v>
      </c>
      <c r="J48" s="105">
        <f>+'Formato de costeo C1 '!K306</f>
        <v>0</v>
      </c>
      <c r="K48" s="105">
        <f>+'Formato de costeo C1 '!L306</f>
        <v>0</v>
      </c>
      <c r="L48" s="105">
        <f>+'Formato de costeo C1 '!M306</f>
        <v>0</v>
      </c>
      <c r="M48" s="105">
        <f>+'Formato de costeo C1 '!N306</f>
        <v>0</v>
      </c>
      <c r="N48" s="105">
        <f>+'Formato de costeo C1 '!O306</f>
        <v>0</v>
      </c>
      <c r="O48" s="105">
        <f>+'Formato de costeo C1 '!P306</f>
        <v>0</v>
      </c>
      <c r="P48" s="287">
        <f>+'Formato de costeo C1 '!Q306</f>
        <v>0</v>
      </c>
      <c r="Q48" s="47">
        <f t="shared" si="4"/>
        <v>0</v>
      </c>
      <c r="R48" s="47">
        <f t="shared" si="5"/>
        <v>0</v>
      </c>
    </row>
    <row r="49" spans="1:18" ht="12.75" customHeight="1" outlineLevel="1" x14ac:dyDescent="0.25">
      <c r="A49" s="299" t="str">
        <f>+'Formato de costeo C1 '!C$315</f>
        <v>1.2.1.5</v>
      </c>
      <c r="B49" s="300" t="str">
        <f>+'Formato de costeo C1 '!B$315</f>
        <v>Categorías de gasto</v>
      </c>
      <c r="C49" s="546"/>
      <c r="D49" s="319"/>
      <c r="E49" s="320"/>
      <c r="F49" s="106">
        <f>+'Formato de costeo C1 '!G$315</f>
        <v>0</v>
      </c>
      <c r="G49" s="506"/>
      <c r="H49" s="106">
        <f>+'Formato de costeo C1 '!I315</f>
        <v>0</v>
      </c>
      <c r="I49" s="106">
        <f>+'Formato de costeo C1 '!J315</f>
        <v>0</v>
      </c>
      <c r="J49" s="106">
        <f>+'Formato de costeo C1 '!K315</f>
        <v>0</v>
      </c>
      <c r="K49" s="106">
        <f>+'Formato de costeo C1 '!L315</f>
        <v>0</v>
      </c>
      <c r="L49" s="106">
        <f>+'Formato de costeo C1 '!M315</f>
        <v>0</v>
      </c>
      <c r="M49" s="106">
        <f>+'Formato de costeo C1 '!N315</f>
        <v>0</v>
      </c>
      <c r="N49" s="106">
        <f>+'Formato de costeo C1 '!O315</f>
        <v>0</v>
      </c>
      <c r="O49" s="106">
        <f>+'Formato de costeo C1 '!P315</f>
        <v>0</v>
      </c>
      <c r="P49" s="288">
        <f>+'Formato de costeo C1 '!Q315</f>
        <v>0</v>
      </c>
      <c r="Q49" s="47">
        <f t="shared" si="4"/>
        <v>0</v>
      </c>
      <c r="R49" s="47">
        <f t="shared" si="5"/>
        <v>0</v>
      </c>
    </row>
    <row r="50" spans="1:18" ht="12.75" customHeight="1" outlineLevel="1" x14ac:dyDescent="0.25">
      <c r="A50" s="100" t="str">
        <f>+'Formato de costeo C1 '!C$324</f>
        <v>1.2.2</v>
      </c>
      <c r="B50" s="838">
        <f>+'Formato de costeo C1 '!B$324</f>
        <v>0</v>
      </c>
      <c r="C50" s="324">
        <f>+'Formato de costeo C1 '!$D$324</f>
        <v>0</v>
      </c>
      <c r="D50" s="61"/>
      <c r="E50" s="57">
        <f>+'Formato de costeo C1 '!F121</f>
        <v>0</v>
      </c>
      <c r="F50" s="57">
        <f>SUM(F51:F55)</f>
        <v>0</v>
      </c>
      <c r="G50" s="503">
        <f>+'Formato de costeo C1 '!H324</f>
        <v>0</v>
      </c>
      <c r="H50" s="57">
        <f t="shared" ref="H50:P50" si="20">SUM(H51:H55)</f>
        <v>0</v>
      </c>
      <c r="I50" s="57">
        <f t="shared" si="20"/>
        <v>0</v>
      </c>
      <c r="J50" s="57">
        <f t="shared" si="20"/>
        <v>0</v>
      </c>
      <c r="K50" s="57">
        <f t="shared" si="20"/>
        <v>0</v>
      </c>
      <c r="L50" s="57">
        <f t="shared" si="20"/>
        <v>0</v>
      </c>
      <c r="M50" s="57">
        <f t="shared" si="20"/>
        <v>0</v>
      </c>
      <c r="N50" s="57">
        <f t="shared" si="20"/>
        <v>0</v>
      </c>
      <c r="O50" s="57">
        <f t="shared" ref="O50" si="21">SUM(O51:O55)</f>
        <v>0</v>
      </c>
      <c r="P50" s="285">
        <f t="shared" si="20"/>
        <v>0</v>
      </c>
      <c r="Q50" s="47">
        <f t="shared" si="4"/>
        <v>0</v>
      </c>
      <c r="R50" s="47">
        <f t="shared" si="5"/>
        <v>0</v>
      </c>
    </row>
    <row r="51" spans="1:18" ht="12.75" customHeight="1" outlineLevel="1" x14ac:dyDescent="0.25">
      <c r="A51" s="295" t="str">
        <f>+'Formato de costeo C1 '!C$325</f>
        <v>1.2.2.1</v>
      </c>
      <c r="B51" s="296" t="str">
        <f>+'Formato de costeo C1 '!B$325</f>
        <v>Categorías de gasto</v>
      </c>
      <c r="C51" s="834"/>
      <c r="D51" s="296"/>
      <c r="E51" s="312"/>
      <c r="F51" s="538">
        <f>+'Formato de costeo C1 '!G$325</f>
        <v>0</v>
      </c>
      <c r="G51" s="507"/>
      <c r="H51" s="104">
        <f>+'Formato de costeo C1 '!I325</f>
        <v>0</v>
      </c>
      <c r="I51" s="104">
        <f>+'Formato de costeo C1 '!J325</f>
        <v>0</v>
      </c>
      <c r="J51" s="104">
        <f>+'Formato de costeo C1 '!K325</f>
        <v>0</v>
      </c>
      <c r="K51" s="104">
        <f>+'Formato de costeo C1 '!L325</f>
        <v>0</v>
      </c>
      <c r="L51" s="104">
        <f>+'Formato de costeo C1 '!M325</f>
        <v>0</v>
      </c>
      <c r="M51" s="104">
        <f>+'Formato de costeo C1 '!N325</f>
        <v>0</v>
      </c>
      <c r="N51" s="104">
        <f>+'Formato de costeo C1 '!O325</f>
        <v>0</v>
      </c>
      <c r="O51" s="104">
        <f>+'Formato de costeo C1 '!P325</f>
        <v>0</v>
      </c>
      <c r="P51" s="286">
        <f>+'Formato de costeo C1 '!Q325</f>
        <v>0</v>
      </c>
      <c r="Q51" s="47">
        <f t="shared" si="4"/>
        <v>0</v>
      </c>
      <c r="R51" s="47">
        <f t="shared" si="5"/>
        <v>0</v>
      </c>
    </row>
    <row r="52" spans="1:18" ht="12.75" customHeight="1" outlineLevel="1" x14ac:dyDescent="0.25">
      <c r="A52" s="297" t="str">
        <f>+'Formato de costeo C1 '!C$334</f>
        <v>1.2.2.2</v>
      </c>
      <c r="B52" s="298" t="str">
        <f>+'Formato de costeo C1 '!B$334</f>
        <v>Categorías de gasto</v>
      </c>
      <c r="C52" s="835"/>
      <c r="D52" s="298"/>
      <c r="E52" s="315"/>
      <c r="F52" s="538">
        <f>+'Formato de costeo C1 '!G$334</f>
        <v>0</v>
      </c>
      <c r="G52" s="508"/>
      <c r="H52" s="105">
        <f>+'Formato de costeo C1 '!I334</f>
        <v>0</v>
      </c>
      <c r="I52" s="105">
        <f>+'Formato de costeo C1 '!J334</f>
        <v>0</v>
      </c>
      <c r="J52" s="105">
        <f>+'Formato de costeo C1 '!K334</f>
        <v>0</v>
      </c>
      <c r="K52" s="105">
        <f>+'Formato de costeo C1 '!L334</f>
        <v>0</v>
      </c>
      <c r="L52" s="105">
        <f>+'Formato de costeo C1 '!M334</f>
        <v>0</v>
      </c>
      <c r="M52" s="105">
        <f>+'Formato de costeo C1 '!N334</f>
        <v>0</v>
      </c>
      <c r="N52" s="105">
        <f>+'Formato de costeo C1 '!O334</f>
        <v>0</v>
      </c>
      <c r="O52" s="105">
        <f>+'Formato de costeo C1 '!P334</f>
        <v>0</v>
      </c>
      <c r="P52" s="287">
        <f>+'Formato de costeo C1 '!Q334</f>
        <v>0</v>
      </c>
      <c r="Q52" s="47">
        <f t="shared" si="4"/>
        <v>0</v>
      </c>
      <c r="R52" s="47">
        <f t="shared" si="5"/>
        <v>0</v>
      </c>
    </row>
    <row r="53" spans="1:18" ht="12.75" customHeight="1" outlineLevel="1" x14ac:dyDescent="0.25">
      <c r="A53" s="297" t="str">
        <f>+'Formato de costeo C1 '!C$343</f>
        <v>1.2.2.3</v>
      </c>
      <c r="B53" s="298" t="str">
        <f>+'Formato de costeo C1 '!B$343</f>
        <v>Categorías de gasto</v>
      </c>
      <c r="C53" s="835"/>
      <c r="D53" s="298"/>
      <c r="E53" s="315"/>
      <c r="F53" s="538">
        <f>+'Formato de costeo C1 '!G$343</f>
        <v>0</v>
      </c>
      <c r="G53" s="508"/>
      <c r="H53" s="105">
        <f>+'Formato de costeo C1 '!I343</f>
        <v>0</v>
      </c>
      <c r="I53" s="105">
        <f>+'Formato de costeo C1 '!J343</f>
        <v>0</v>
      </c>
      <c r="J53" s="105">
        <f>+'Formato de costeo C1 '!K343</f>
        <v>0</v>
      </c>
      <c r="K53" s="105">
        <f>+'Formato de costeo C1 '!L343</f>
        <v>0</v>
      </c>
      <c r="L53" s="105">
        <f>+'Formato de costeo C1 '!M343</f>
        <v>0</v>
      </c>
      <c r="M53" s="105">
        <f>+'Formato de costeo C1 '!N343</f>
        <v>0</v>
      </c>
      <c r="N53" s="105">
        <f>+'Formato de costeo C1 '!O343</f>
        <v>0</v>
      </c>
      <c r="O53" s="105">
        <f>+'Formato de costeo C1 '!P343</f>
        <v>0</v>
      </c>
      <c r="P53" s="287">
        <f>+'Formato de costeo C1 '!Q343</f>
        <v>0</v>
      </c>
      <c r="Q53" s="47">
        <f t="shared" si="4"/>
        <v>0</v>
      </c>
      <c r="R53" s="47">
        <f t="shared" si="5"/>
        <v>0</v>
      </c>
    </row>
    <row r="54" spans="1:18" ht="12.75" customHeight="1" outlineLevel="1" x14ac:dyDescent="0.25">
      <c r="A54" s="297" t="str">
        <f>+'Formato de costeo C1 '!C$352</f>
        <v>1.2.2.4</v>
      </c>
      <c r="B54" s="298" t="str">
        <f>+'Formato de costeo C1 '!B$352</f>
        <v>Categorías de gasto</v>
      </c>
      <c r="C54" s="835"/>
      <c r="D54" s="298"/>
      <c r="E54" s="315"/>
      <c r="F54" s="538">
        <f>+'Formato de costeo C1 '!G$352</f>
        <v>0</v>
      </c>
      <c r="G54" s="508"/>
      <c r="H54" s="105">
        <f>+'Formato de costeo C1 '!I352</f>
        <v>0</v>
      </c>
      <c r="I54" s="105">
        <f>+'Formato de costeo C1 '!J352</f>
        <v>0</v>
      </c>
      <c r="J54" s="105">
        <f>+'Formato de costeo C1 '!K352</f>
        <v>0</v>
      </c>
      <c r="K54" s="105">
        <f>+'Formato de costeo C1 '!L352</f>
        <v>0</v>
      </c>
      <c r="L54" s="105">
        <f>+'Formato de costeo C1 '!M352</f>
        <v>0</v>
      </c>
      <c r="M54" s="105">
        <f>+'Formato de costeo C1 '!N352</f>
        <v>0</v>
      </c>
      <c r="N54" s="105">
        <f>+'Formato de costeo C1 '!O352</f>
        <v>0</v>
      </c>
      <c r="O54" s="105">
        <f>+'Formato de costeo C1 '!P352</f>
        <v>0</v>
      </c>
      <c r="P54" s="287">
        <f>+'Formato de costeo C1 '!Q352</f>
        <v>0</v>
      </c>
      <c r="Q54" s="47">
        <f t="shared" si="4"/>
        <v>0</v>
      </c>
      <c r="R54" s="47">
        <f t="shared" si="5"/>
        <v>0</v>
      </c>
    </row>
    <row r="55" spans="1:18" ht="12.75" customHeight="1" outlineLevel="1" x14ac:dyDescent="0.25">
      <c r="A55" s="299" t="str">
        <f>+'Formato de costeo C1 '!C$361</f>
        <v>1.2.2.5</v>
      </c>
      <c r="B55" s="300" t="str">
        <f>+'Formato de costeo C1 '!B$361</f>
        <v>Categorías de gasto</v>
      </c>
      <c r="C55" s="836"/>
      <c r="D55" s="300"/>
      <c r="E55" s="318"/>
      <c r="F55" s="538">
        <f>+'Formato de costeo C1 '!G$361</f>
        <v>0</v>
      </c>
      <c r="G55" s="509"/>
      <c r="H55" s="106">
        <f>+'Formato de costeo C1 '!I361</f>
        <v>0</v>
      </c>
      <c r="I55" s="106">
        <f>+'Formato de costeo C1 '!J361</f>
        <v>0</v>
      </c>
      <c r="J55" s="106">
        <f>+'Formato de costeo C1 '!K361</f>
        <v>0</v>
      </c>
      <c r="K55" s="106">
        <f>+'Formato de costeo C1 '!L361</f>
        <v>0</v>
      </c>
      <c r="L55" s="106">
        <f>+'Formato de costeo C1 '!M361</f>
        <v>0</v>
      </c>
      <c r="M55" s="106">
        <f>+'Formato de costeo C1 '!N361</f>
        <v>0</v>
      </c>
      <c r="N55" s="106">
        <f>+'Formato de costeo C1 '!O361</f>
        <v>0</v>
      </c>
      <c r="O55" s="106">
        <f>+'Formato de costeo C1 '!P361</f>
        <v>0</v>
      </c>
      <c r="P55" s="288">
        <f>+'Formato de costeo C1 '!Q361</f>
        <v>0</v>
      </c>
      <c r="Q55" s="47">
        <f t="shared" si="4"/>
        <v>0</v>
      </c>
      <c r="R55" s="47">
        <f t="shared" si="5"/>
        <v>0</v>
      </c>
    </row>
    <row r="56" spans="1:18" ht="12.75" customHeight="1" outlineLevel="1" x14ac:dyDescent="0.25">
      <c r="A56" s="100" t="str">
        <f>+'Formato de costeo C1 '!C$370</f>
        <v>1.2.3</v>
      </c>
      <c r="B56" s="838">
        <f>+'Formato de costeo C1 '!B$370</f>
        <v>0</v>
      </c>
      <c r="C56" s="324">
        <f>+'Formato de costeo C1 '!$D$370</f>
        <v>0</v>
      </c>
      <c r="D56" s="61"/>
      <c r="E56" s="57">
        <f>+'Formato de costeo C1 '!F130</f>
        <v>0</v>
      </c>
      <c r="F56" s="57">
        <f>SUM(F57:F61)</f>
        <v>0</v>
      </c>
      <c r="G56" s="503">
        <f>+'Formato de costeo C1 '!$H$370</f>
        <v>0</v>
      </c>
      <c r="H56" s="57">
        <f t="shared" ref="H56:P56" si="22">SUM(H57:H61)</f>
        <v>0</v>
      </c>
      <c r="I56" s="57">
        <f t="shared" si="22"/>
        <v>0</v>
      </c>
      <c r="J56" s="57">
        <f t="shared" si="22"/>
        <v>0</v>
      </c>
      <c r="K56" s="57">
        <f t="shared" si="22"/>
        <v>0</v>
      </c>
      <c r="L56" s="57">
        <f t="shared" si="22"/>
        <v>0</v>
      </c>
      <c r="M56" s="57">
        <f t="shared" si="22"/>
        <v>0</v>
      </c>
      <c r="N56" s="57">
        <f t="shared" si="22"/>
        <v>0</v>
      </c>
      <c r="O56" s="57">
        <f t="shared" ref="O56" si="23">SUM(O57:O61)</f>
        <v>0</v>
      </c>
      <c r="P56" s="285">
        <f t="shared" si="22"/>
        <v>0</v>
      </c>
      <c r="Q56" s="47">
        <f t="shared" si="4"/>
        <v>0</v>
      </c>
      <c r="R56" s="47">
        <f t="shared" si="5"/>
        <v>0</v>
      </c>
    </row>
    <row r="57" spans="1:18" ht="12.75" customHeight="1" outlineLevel="1" x14ac:dyDescent="0.25">
      <c r="A57" s="295" t="str">
        <f>+'Formato de costeo C1 '!C$371</f>
        <v>1.2.3.1</v>
      </c>
      <c r="B57" s="296" t="str">
        <f>+'Formato de costeo C1 '!B$371</f>
        <v>Categorías de gasto</v>
      </c>
      <c r="C57" s="834"/>
      <c r="D57" s="296"/>
      <c r="E57" s="312"/>
      <c r="F57" s="538">
        <f>+'Formato de costeo C1 '!G$371</f>
        <v>0</v>
      </c>
      <c r="G57" s="507"/>
      <c r="H57" s="104">
        <f>+'Formato de costeo C1 '!I371</f>
        <v>0</v>
      </c>
      <c r="I57" s="104">
        <f>+'Formato de costeo C1 '!J371</f>
        <v>0</v>
      </c>
      <c r="J57" s="104">
        <f>+'Formato de costeo C1 '!K371</f>
        <v>0</v>
      </c>
      <c r="K57" s="104">
        <f>+'Formato de costeo C1 '!L371</f>
        <v>0</v>
      </c>
      <c r="L57" s="104">
        <f>+'Formato de costeo C1 '!M371</f>
        <v>0</v>
      </c>
      <c r="M57" s="104">
        <f>+'Formato de costeo C1 '!N371</f>
        <v>0</v>
      </c>
      <c r="N57" s="104">
        <f>+'Formato de costeo C1 '!O371</f>
        <v>0</v>
      </c>
      <c r="O57" s="104">
        <f>+'Formato de costeo C1 '!P371</f>
        <v>0</v>
      </c>
      <c r="P57" s="286">
        <f>+'Formato de costeo C1 '!Q371</f>
        <v>0</v>
      </c>
      <c r="Q57" s="47">
        <f t="shared" si="4"/>
        <v>0</v>
      </c>
      <c r="R57" s="47">
        <f t="shared" si="5"/>
        <v>0</v>
      </c>
    </row>
    <row r="58" spans="1:18" ht="12.75" customHeight="1" outlineLevel="1" x14ac:dyDescent="0.25">
      <c r="A58" s="297" t="str">
        <f>+'Formato de costeo C1 '!C$380</f>
        <v>1.2.3.2</v>
      </c>
      <c r="B58" s="298" t="str">
        <f>+'Formato de costeo C1 '!B$380</f>
        <v>Categorías de gasto</v>
      </c>
      <c r="C58" s="835"/>
      <c r="D58" s="298"/>
      <c r="E58" s="315"/>
      <c r="F58" s="538">
        <f>+'Formato de costeo C1 '!G$380</f>
        <v>0</v>
      </c>
      <c r="G58" s="508"/>
      <c r="H58" s="105">
        <f>+'Formato de costeo C1 '!I380</f>
        <v>0</v>
      </c>
      <c r="I58" s="105">
        <f>+'Formato de costeo C1 '!J380</f>
        <v>0</v>
      </c>
      <c r="J58" s="105">
        <f>+'Formato de costeo C1 '!K380</f>
        <v>0</v>
      </c>
      <c r="K58" s="105">
        <f>+'Formato de costeo C1 '!L380</f>
        <v>0</v>
      </c>
      <c r="L58" s="105">
        <f>+'Formato de costeo C1 '!M380</f>
        <v>0</v>
      </c>
      <c r="M58" s="105">
        <f>+'Formato de costeo C1 '!N380</f>
        <v>0</v>
      </c>
      <c r="N58" s="105">
        <f>+'Formato de costeo C1 '!O380</f>
        <v>0</v>
      </c>
      <c r="O58" s="105">
        <f>+'Formato de costeo C1 '!P380</f>
        <v>0</v>
      </c>
      <c r="P58" s="287">
        <f>+'Formato de costeo C1 '!Q380</f>
        <v>0</v>
      </c>
      <c r="Q58" s="47">
        <f t="shared" si="4"/>
        <v>0</v>
      </c>
      <c r="R58" s="47">
        <f t="shared" si="5"/>
        <v>0</v>
      </c>
    </row>
    <row r="59" spans="1:18" ht="12.75" customHeight="1" outlineLevel="1" x14ac:dyDescent="0.25">
      <c r="A59" s="297" t="str">
        <f>+'Formato de costeo C1 '!C$389</f>
        <v>1.2.3.3</v>
      </c>
      <c r="B59" s="298" t="str">
        <f>+'Formato de costeo C1 '!B$389</f>
        <v>Categorías de gasto</v>
      </c>
      <c r="C59" s="835"/>
      <c r="D59" s="298"/>
      <c r="E59" s="315"/>
      <c r="F59" s="538">
        <f>+'Formato de costeo C1 '!G$389</f>
        <v>0</v>
      </c>
      <c r="G59" s="508"/>
      <c r="H59" s="105">
        <f>+'Formato de costeo C1 '!I389</f>
        <v>0</v>
      </c>
      <c r="I59" s="105">
        <f>+'Formato de costeo C1 '!J389</f>
        <v>0</v>
      </c>
      <c r="J59" s="105">
        <f>+'Formato de costeo C1 '!K389</f>
        <v>0</v>
      </c>
      <c r="K59" s="105">
        <f>+'Formato de costeo C1 '!L389</f>
        <v>0</v>
      </c>
      <c r="L59" s="105">
        <f>+'Formato de costeo C1 '!M389</f>
        <v>0</v>
      </c>
      <c r="M59" s="105">
        <f>+'Formato de costeo C1 '!N389</f>
        <v>0</v>
      </c>
      <c r="N59" s="105">
        <f>+'Formato de costeo C1 '!O389</f>
        <v>0</v>
      </c>
      <c r="O59" s="105">
        <f>+'Formato de costeo C1 '!P389</f>
        <v>0</v>
      </c>
      <c r="P59" s="287">
        <f>+'Formato de costeo C1 '!Q389</f>
        <v>0</v>
      </c>
      <c r="Q59" s="47">
        <f t="shared" si="4"/>
        <v>0</v>
      </c>
      <c r="R59" s="47">
        <f t="shared" si="5"/>
        <v>0</v>
      </c>
    </row>
    <row r="60" spans="1:18" ht="12.75" customHeight="1" outlineLevel="1" x14ac:dyDescent="0.25">
      <c r="A60" s="297" t="str">
        <f>+'Formato de costeo C1 '!C$398</f>
        <v>1.2.3.4</v>
      </c>
      <c r="B60" s="298" t="str">
        <f>+'Formato de costeo C1 '!B$398</f>
        <v>Categorías de gasto</v>
      </c>
      <c r="C60" s="835"/>
      <c r="D60" s="298"/>
      <c r="E60" s="315"/>
      <c r="F60" s="538">
        <f>+'Formato de costeo C1 '!G$398</f>
        <v>0</v>
      </c>
      <c r="G60" s="508"/>
      <c r="H60" s="105">
        <f>+'Formato de costeo C1 '!I398</f>
        <v>0</v>
      </c>
      <c r="I60" s="105">
        <f>+'Formato de costeo C1 '!J398</f>
        <v>0</v>
      </c>
      <c r="J60" s="105">
        <f>+'Formato de costeo C1 '!K398</f>
        <v>0</v>
      </c>
      <c r="K60" s="105">
        <f>+'Formato de costeo C1 '!L398</f>
        <v>0</v>
      </c>
      <c r="L60" s="105">
        <f>+'Formato de costeo C1 '!M398</f>
        <v>0</v>
      </c>
      <c r="M60" s="105">
        <f>+'Formato de costeo C1 '!N398</f>
        <v>0</v>
      </c>
      <c r="N60" s="105">
        <f>+'Formato de costeo C1 '!O398</f>
        <v>0</v>
      </c>
      <c r="O60" s="105">
        <f>+'Formato de costeo C1 '!P398</f>
        <v>0</v>
      </c>
      <c r="P60" s="287">
        <f>+'Formato de costeo C1 '!Q398</f>
        <v>0</v>
      </c>
      <c r="Q60" s="47">
        <f t="shared" si="4"/>
        <v>0</v>
      </c>
      <c r="R60" s="47">
        <f t="shared" si="5"/>
        <v>0</v>
      </c>
    </row>
    <row r="61" spans="1:18" ht="12.75" customHeight="1" outlineLevel="1" x14ac:dyDescent="0.25">
      <c r="A61" s="299" t="str">
        <f>+'Formato de costeo C1 '!C$407</f>
        <v>1.2.3.5</v>
      </c>
      <c r="B61" s="300" t="str">
        <f>+'Formato de costeo C1 '!B$407</f>
        <v>Categorías de gasto</v>
      </c>
      <c r="C61" s="836"/>
      <c r="D61" s="300"/>
      <c r="E61" s="318"/>
      <c r="F61" s="538">
        <f>+'Formato de costeo C1 '!G$407</f>
        <v>0</v>
      </c>
      <c r="G61" s="509"/>
      <c r="H61" s="106">
        <f>+'Formato de costeo C1 '!I407</f>
        <v>0</v>
      </c>
      <c r="I61" s="106">
        <f>+'Formato de costeo C1 '!J407</f>
        <v>0</v>
      </c>
      <c r="J61" s="106">
        <f>+'Formato de costeo C1 '!K407</f>
        <v>0</v>
      </c>
      <c r="K61" s="106">
        <f>+'Formato de costeo C1 '!L407</f>
        <v>0</v>
      </c>
      <c r="L61" s="106">
        <f>+'Formato de costeo C1 '!M407</f>
        <v>0</v>
      </c>
      <c r="M61" s="106">
        <f>+'Formato de costeo C1 '!N407</f>
        <v>0</v>
      </c>
      <c r="N61" s="106">
        <f>+'Formato de costeo C1 '!O407</f>
        <v>0</v>
      </c>
      <c r="O61" s="106">
        <f>+'Formato de costeo C1 '!P407</f>
        <v>0</v>
      </c>
      <c r="P61" s="288">
        <f>+'Formato de costeo C1 '!Q407</f>
        <v>0</v>
      </c>
      <c r="Q61" s="47">
        <f t="shared" si="4"/>
        <v>0</v>
      </c>
      <c r="R61" s="47">
        <f t="shared" si="5"/>
        <v>0</v>
      </c>
    </row>
    <row r="62" spans="1:18" ht="12.75" customHeight="1" outlineLevel="1" x14ac:dyDescent="0.25">
      <c r="A62" s="100" t="str">
        <f>+'Formato de costeo C1 '!C$416</f>
        <v>1.2.4</v>
      </c>
      <c r="B62" s="838">
        <f>+'Formato de costeo C1 '!B$416</f>
        <v>0</v>
      </c>
      <c r="C62" s="324">
        <f>+'Formato de costeo C1 '!$D$416</f>
        <v>0</v>
      </c>
      <c r="D62" s="61"/>
      <c r="E62" s="57">
        <f>+'Formato de costeo C1 '!F139</f>
        <v>0</v>
      </c>
      <c r="F62" s="57">
        <f>SUM(F63:F67)</f>
        <v>0</v>
      </c>
      <c r="G62" s="503">
        <f>+'Formato de costeo C1 '!$H$416</f>
        <v>0</v>
      </c>
      <c r="H62" s="57">
        <f t="shared" ref="H62:P62" si="24">SUM(H63:H67)</f>
        <v>0</v>
      </c>
      <c r="I62" s="57">
        <f t="shared" si="24"/>
        <v>0</v>
      </c>
      <c r="J62" s="57">
        <f t="shared" si="24"/>
        <v>0</v>
      </c>
      <c r="K62" s="57">
        <f t="shared" si="24"/>
        <v>0</v>
      </c>
      <c r="L62" s="57">
        <f t="shared" si="24"/>
        <v>0</v>
      </c>
      <c r="M62" s="57">
        <f t="shared" si="24"/>
        <v>0</v>
      </c>
      <c r="N62" s="57">
        <f t="shared" si="24"/>
        <v>0</v>
      </c>
      <c r="O62" s="57">
        <f t="shared" ref="O62" si="25">SUM(O63:O67)</f>
        <v>0</v>
      </c>
      <c r="P62" s="285">
        <f t="shared" si="24"/>
        <v>0</v>
      </c>
      <c r="Q62" s="47">
        <f t="shared" si="4"/>
        <v>0</v>
      </c>
      <c r="R62" s="47">
        <f t="shared" si="5"/>
        <v>0</v>
      </c>
    </row>
    <row r="63" spans="1:18" ht="12.75" customHeight="1" outlineLevel="1" x14ac:dyDescent="0.25">
      <c r="A63" s="295" t="str">
        <f>+'Formato de costeo C1 '!C$417</f>
        <v>1.2.4.1</v>
      </c>
      <c r="B63" s="296" t="str">
        <f>+'Formato de costeo C1 '!B$417</f>
        <v>Categorías de gasto</v>
      </c>
      <c r="C63" s="834"/>
      <c r="D63" s="296"/>
      <c r="E63" s="312"/>
      <c r="F63" s="538">
        <f>+'Formato de costeo C1 '!G$417</f>
        <v>0</v>
      </c>
      <c r="G63" s="507"/>
      <c r="H63" s="104">
        <f>+'Formato de costeo C1 '!I417</f>
        <v>0</v>
      </c>
      <c r="I63" s="104">
        <f>+'Formato de costeo C1 '!J417</f>
        <v>0</v>
      </c>
      <c r="J63" s="104">
        <f>+'Formato de costeo C1 '!K417</f>
        <v>0</v>
      </c>
      <c r="K63" s="104">
        <f>+'Formato de costeo C1 '!L417</f>
        <v>0</v>
      </c>
      <c r="L63" s="104">
        <f>+'Formato de costeo C1 '!M417</f>
        <v>0</v>
      </c>
      <c r="M63" s="104">
        <f>+'Formato de costeo C1 '!N417</f>
        <v>0</v>
      </c>
      <c r="N63" s="104">
        <f>+'Formato de costeo C1 '!O417</f>
        <v>0</v>
      </c>
      <c r="O63" s="104">
        <f>+'Formato de costeo C1 '!P417</f>
        <v>0</v>
      </c>
      <c r="P63" s="286">
        <f>+'Formato de costeo C1 '!Q417</f>
        <v>0</v>
      </c>
      <c r="Q63" s="47">
        <f t="shared" si="4"/>
        <v>0</v>
      </c>
      <c r="R63" s="47">
        <f t="shared" si="5"/>
        <v>0</v>
      </c>
    </row>
    <row r="64" spans="1:18" ht="12.75" customHeight="1" outlineLevel="1" x14ac:dyDescent="0.25">
      <c r="A64" s="297" t="str">
        <f>+'Formato de costeo C1 '!C$426</f>
        <v>1.2.4.2</v>
      </c>
      <c r="B64" s="298" t="str">
        <f>+'Formato de costeo C1 '!B$426</f>
        <v>Categorías de gasto</v>
      </c>
      <c r="C64" s="835"/>
      <c r="D64" s="298"/>
      <c r="E64" s="315"/>
      <c r="F64" s="538">
        <f>+'Formato de costeo C1 '!G$426</f>
        <v>0</v>
      </c>
      <c r="G64" s="508"/>
      <c r="H64" s="105">
        <f>+'Formato de costeo C1 '!I426</f>
        <v>0</v>
      </c>
      <c r="I64" s="105">
        <f>+'Formato de costeo C1 '!J426</f>
        <v>0</v>
      </c>
      <c r="J64" s="105">
        <f>+'Formato de costeo C1 '!K426</f>
        <v>0</v>
      </c>
      <c r="K64" s="105">
        <f>+'Formato de costeo C1 '!L426</f>
        <v>0</v>
      </c>
      <c r="L64" s="105">
        <f>+'Formato de costeo C1 '!M426</f>
        <v>0</v>
      </c>
      <c r="M64" s="105">
        <f>+'Formato de costeo C1 '!N426</f>
        <v>0</v>
      </c>
      <c r="N64" s="105">
        <f>+'Formato de costeo C1 '!O426</f>
        <v>0</v>
      </c>
      <c r="O64" s="105">
        <f>+'Formato de costeo C1 '!P426</f>
        <v>0</v>
      </c>
      <c r="P64" s="287">
        <f>+'Formato de costeo C1 '!Q426</f>
        <v>0</v>
      </c>
      <c r="Q64" s="47">
        <f t="shared" si="4"/>
        <v>0</v>
      </c>
      <c r="R64" s="47">
        <f t="shared" si="5"/>
        <v>0</v>
      </c>
    </row>
    <row r="65" spans="1:18" ht="12.75" customHeight="1" outlineLevel="1" x14ac:dyDescent="0.25">
      <c r="A65" s="297" t="str">
        <f>+'Formato de costeo C1 '!C$435</f>
        <v>1.2.4.3</v>
      </c>
      <c r="B65" s="298" t="str">
        <f>+'Formato de costeo C1 '!B$435</f>
        <v>Categorías de gasto</v>
      </c>
      <c r="C65" s="835"/>
      <c r="D65" s="298"/>
      <c r="E65" s="315"/>
      <c r="F65" s="538">
        <f>+'Formato de costeo C1 '!G$435</f>
        <v>0</v>
      </c>
      <c r="G65" s="508"/>
      <c r="H65" s="105">
        <f>+'Formato de costeo C1 '!I435</f>
        <v>0</v>
      </c>
      <c r="I65" s="105">
        <f>+'Formato de costeo C1 '!J435</f>
        <v>0</v>
      </c>
      <c r="J65" s="105">
        <f>+'Formato de costeo C1 '!K435</f>
        <v>0</v>
      </c>
      <c r="K65" s="105">
        <f>+'Formato de costeo C1 '!L435</f>
        <v>0</v>
      </c>
      <c r="L65" s="105">
        <f>+'Formato de costeo C1 '!M435</f>
        <v>0</v>
      </c>
      <c r="M65" s="105">
        <f>+'Formato de costeo C1 '!N435</f>
        <v>0</v>
      </c>
      <c r="N65" s="105">
        <f>+'Formato de costeo C1 '!O435</f>
        <v>0</v>
      </c>
      <c r="O65" s="105">
        <f>+'Formato de costeo C1 '!P435</f>
        <v>0</v>
      </c>
      <c r="P65" s="287">
        <f>+'Formato de costeo C1 '!Q435</f>
        <v>0</v>
      </c>
      <c r="Q65" s="47">
        <f t="shared" si="4"/>
        <v>0</v>
      </c>
      <c r="R65" s="47">
        <f t="shared" si="5"/>
        <v>0</v>
      </c>
    </row>
    <row r="66" spans="1:18" ht="12.75" customHeight="1" outlineLevel="1" x14ac:dyDescent="0.25">
      <c r="A66" s="297" t="str">
        <f>+'Formato de costeo C1 '!C$444</f>
        <v>1.2.4.4</v>
      </c>
      <c r="B66" s="298" t="str">
        <f>+'Formato de costeo C1 '!B$444</f>
        <v>Categorías de gasto</v>
      </c>
      <c r="C66" s="835"/>
      <c r="D66" s="298"/>
      <c r="E66" s="315"/>
      <c r="F66" s="538">
        <f>+'Formato de costeo C1 '!G$444</f>
        <v>0</v>
      </c>
      <c r="G66" s="508"/>
      <c r="H66" s="105">
        <f>+'Formato de costeo C1 '!I444</f>
        <v>0</v>
      </c>
      <c r="I66" s="105">
        <f>+'Formato de costeo C1 '!J444</f>
        <v>0</v>
      </c>
      <c r="J66" s="105">
        <f>+'Formato de costeo C1 '!K444</f>
        <v>0</v>
      </c>
      <c r="K66" s="105">
        <f>+'Formato de costeo C1 '!L444</f>
        <v>0</v>
      </c>
      <c r="L66" s="105">
        <f>+'Formato de costeo C1 '!M444</f>
        <v>0</v>
      </c>
      <c r="M66" s="105">
        <f>+'Formato de costeo C1 '!N444</f>
        <v>0</v>
      </c>
      <c r="N66" s="105">
        <f>+'Formato de costeo C1 '!O444</f>
        <v>0</v>
      </c>
      <c r="O66" s="105">
        <f>+'Formato de costeo C1 '!P444</f>
        <v>0</v>
      </c>
      <c r="P66" s="287">
        <f>+'Formato de costeo C1 '!Q444</f>
        <v>0</v>
      </c>
      <c r="Q66" s="47">
        <f t="shared" si="4"/>
        <v>0</v>
      </c>
      <c r="R66" s="47">
        <f t="shared" si="5"/>
        <v>0</v>
      </c>
    </row>
    <row r="67" spans="1:18" ht="12.75" customHeight="1" outlineLevel="1" x14ac:dyDescent="0.25">
      <c r="A67" s="299" t="str">
        <f>+'Formato de costeo C1 '!C$453</f>
        <v>1.2.4.5</v>
      </c>
      <c r="B67" s="300" t="str">
        <f>+'Formato de costeo C1 '!B$453</f>
        <v>Categorías de gasto</v>
      </c>
      <c r="C67" s="836"/>
      <c r="D67" s="300"/>
      <c r="E67" s="318"/>
      <c r="F67" s="538">
        <f>+'Formato de costeo C1 '!G$453</f>
        <v>0</v>
      </c>
      <c r="G67" s="509"/>
      <c r="H67" s="106">
        <f>+'Formato de costeo C1 '!I453</f>
        <v>0</v>
      </c>
      <c r="I67" s="106">
        <f>+'Formato de costeo C1 '!J453</f>
        <v>0</v>
      </c>
      <c r="J67" s="106">
        <f>+'Formato de costeo C1 '!K453</f>
        <v>0</v>
      </c>
      <c r="K67" s="106">
        <f>+'Formato de costeo C1 '!L453</f>
        <v>0</v>
      </c>
      <c r="L67" s="106">
        <f>+'Formato de costeo C1 '!M453</f>
        <v>0</v>
      </c>
      <c r="M67" s="106">
        <f>+'Formato de costeo C1 '!N453</f>
        <v>0</v>
      </c>
      <c r="N67" s="106">
        <f>+'Formato de costeo C1 '!O453</f>
        <v>0</v>
      </c>
      <c r="O67" s="106">
        <f>+'Formato de costeo C1 '!P453</f>
        <v>0</v>
      </c>
      <c r="P67" s="288">
        <f>+'Formato de costeo C1 '!Q453</f>
        <v>0</v>
      </c>
      <c r="Q67" s="47">
        <f t="shared" si="4"/>
        <v>0</v>
      </c>
      <c r="R67" s="47">
        <f t="shared" si="5"/>
        <v>0</v>
      </c>
    </row>
    <row r="68" spans="1:18" ht="12.75" customHeight="1" outlineLevel="1" x14ac:dyDescent="0.25">
      <c r="A68" s="100" t="str">
        <f>+'Formato de costeo C1 '!C$462</f>
        <v>1.2.5</v>
      </c>
      <c r="B68" s="838">
        <f>+'Formato de costeo C1 '!B$462</f>
        <v>0</v>
      </c>
      <c r="C68" s="324">
        <f>+'Formato de costeo C1 '!$D$462</f>
        <v>0</v>
      </c>
      <c r="D68" s="61"/>
      <c r="E68" s="57">
        <f>+'Formato de costeo C1 '!F148</f>
        <v>0</v>
      </c>
      <c r="F68" s="57">
        <f>SUM(F69:F73)</f>
        <v>0</v>
      </c>
      <c r="G68" s="503">
        <f>+'Formato de costeo C1 '!$H$462</f>
        <v>0</v>
      </c>
      <c r="H68" s="57">
        <f t="shared" ref="H68:P68" si="26">SUM(H69:H73)</f>
        <v>0</v>
      </c>
      <c r="I68" s="57">
        <f t="shared" si="26"/>
        <v>0</v>
      </c>
      <c r="J68" s="57">
        <f t="shared" si="26"/>
        <v>0</v>
      </c>
      <c r="K68" s="57">
        <f t="shared" si="26"/>
        <v>0</v>
      </c>
      <c r="L68" s="57">
        <f t="shared" si="26"/>
        <v>0</v>
      </c>
      <c r="M68" s="57">
        <f t="shared" si="26"/>
        <v>0</v>
      </c>
      <c r="N68" s="57">
        <f t="shared" si="26"/>
        <v>0</v>
      </c>
      <c r="O68" s="57">
        <f t="shared" ref="O68" si="27">SUM(O69:O73)</f>
        <v>0</v>
      </c>
      <c r="P68" s="285">
        <f t="shared" si="26"/>
        <v>0</v>
      </c>
      <c r="Q68" s="47">
        <f t="shared" si="4"/>
        <v>0</v>
      </c>
      <c r="R68" s="47">
        <f t="shared" si="5"/>
        <v>0</v>
      </c>
    </row>
    <row r="69" spans="1:18" ht="12.75" customHeight="1" outlineLevel="1" x14ac:dyDescent="0.25">
      <c r="A69" s="295" t="str">
        <f>+'Formato de costeo C1 '!C$463</f>
        <v>1.2.5.1</v>
      </c>
      <c r="B69" s="296" t="str">
        <f>+'Formato de costeo C1 '!B$463</f>
        <v>Categorías de gasto</v>
      </c>
      <c r="C69" s="834"/>
      <c r="D69" s="296"/>
      <c r="E69" s="312"/>
      <c r="F69" s="538">
        <f>+'Formato de costeo C1 '!G$463</f>
        <v>0</v>
      </c>
      <c r="G69" s="507"/>
      <c r="H69" s="104">
        <f>+'Formato de costeo C1 '!I463</f>
        <v>0</v>
      </c>
      <c r="I69" s="104">
        <f>+'Formato de costeo C1 '!J463</f>
        <v>0</v>
      </c>
      <c r="J69" s="104">
        <f>+'Formato de costeo C1 '!K463</f>
        <v>0</v>
      </c>
      <c r="K69" s="104">
        <f>+'Formato de costeo C1 '!L463</f>
        <v>0</v>
      </c>
      <c r="L69" s="104">
        <f>+'Formato de costeo C1 '!M463</f>
        <v>0</v>
      </c>
      <c r="M69" s="104">
        <f>+'Formato de costeo C1 '!N463</f>
        <v>0</v>
      </c>
      <c r="N69" s="104">
        <f>+'Formato de costeo C1 '!O463</f>
        <v>0</v>
      </c>
      <c r="O69" s="104">
        <f>+'Formato de costeo C1 '!P463</f>
        <v>0</v>
      </c>
      <c r="P69" s="286">
        <f>+'Formato de costeo C1 '!Q463</f>
        <v>0</v>
      </c>
      <c r="Q69" s="47">
        <f t="shared" si="4"/>
        <v>0</v>
      </c>
      <c r="R69" s="47">
        <f t="shared" si="5"/>
        <v>0</v>
      </c>
    </row>
    <row r="70" spans="1:18" ht="12.75" customHeight="1" outlineLevel="1" x14ac:dyDescent="0.25">
      <c r="A70" s="297" t="str">
        <f>+'Formato de costeo C1 '!C$472</f>
        <v>1.2.5.2</v>
      </c>
      <c r="B70" s="298" t="str">
        <f>+'Formato de costeo C1 '!B$472</f>
        <v>Categorías de gasto</v>
      </c>
      <c r="C70" s="835"/>
      <c r="D70" s="298"/>
      <c r="E70" s="315"/>
      <c r="F70" s="538">
        <f>+'Formato de costeo C1 '!G$472</f>
        <v>0</v>
      </c>
      <c r="G70" s="508"/>
      <c r="H70" s="105">
        <f>+'Formato de costeo C1 '!I472</f>
        <v>0</v>
      </c>
      <c r="I70" s="105">
        <f>+'Formato de costeo C1 '!J472</f>
        <v>0</v>
      </c>
      <c r="J70" s="105">
        <f>+'Formato de costeo C1 '!K472</f>
        <v>0</v>
      </c>
      <c r="K70" s="105">
        <f>+'Formato de costeo C1 '!L472</f>
        <v>0</v>
      </c>
      <c r="L70" s="105">
        <f>+'Formato de costeo C1 '!M472</f>
        <v>0</v>
      </c>
      <c r="M70" s="105">
        <f>+'Formato de costeo C1 '!N472</f>
        <v>0</v>
      </c>
      <c r="N70" s="105">
        <f>+'Formato de costeo C1 '!O472</f>
        <v>0</v>
      </c>
      <c r="O70" s="105">
        <f>+'Formato de costeo C1 '!P472</f>
        <v>0</v>
      </c>
      <c r="P70" s="287">
        <f>+'Formato de costeo C1 '!Q472</f>
        <v>0</v>
      </c>
      <c r="Q70" s="47">
        <f t="shared" si="4"/>
        <v>0</v>
      </c>
      <c r="R70" s="47">
        <f t="shared" si="5"/>
        <v>0</v>
      </c>
    </row>
    <row r="71" spans="1:18" ht="12.75" customHeight="1" outlineLevel="1" x14ac:dyDescent="0.25">
      <c r="A71" s="297" t="str">
        <f>+'Formato de costeo C1 '!C$481</f>
        <v>1.2.5.3</v>
      </c>
      <c r="B71" s="298" t="str">
        <f>+'Formato de costeo C1 '!B$481</f>
        <v>Categorías de gasto</v>
      </c>
      <c r="C71" s="835"/>
      <c r="D71" s="298"/>
      <c r="E71" s="315"/>
      <c r="F71" s="538">
        <f>+'Formato de costeo C1 '!G$481</f>
        <v>0</v>
      </c>
      <c r="G71" s="508"/>
      <c r="H71" s="105">
        <f>+'Formato de costeo C1 '!I481</f>
        <v>0</v>
      </c>
      <c r="I71" s="105">
        <f>+'Formato de costeo C1 '!J481</f>
        <v>0</v>
      </c>
      <c r="J71" s="105">
        <f>+'Formato de costeo C1 '!K481</f>
        <v>0</v>
      </c>
      <c r="K71" s="105">
        <f>+'Formato de costeo C1 '!L481</f>
        <v>0</v>
      </c>
      <c r="L71" s="105">
        <f>+'Formato de costeo C1 '!M481</f>
        <v>0</v>
      </c>
      <c r="M71" s="105">
        <f>+'Formato de costeo C1 '!N481</f>
        <v>0</v>
      </c>
      <c r="N71" s="105">
        <f>+'Formato de costeo C1 '!O481</f>
        <v>0</v>
      </c>
      <c r="O71" s="105">
        <f>+'Formato de costeo C1 '!P481</f>
        <v>0</v>
      </c>
      <c r="P71" s="287">
        <f>+'Formato de costeo C1 '!Q481</f>
        <v>0</v>
      </c>
      <c r="Q71" s="47">
        <f t="shared" si="4"/>
        <v>0</v>
      </c>
      <c r="R71" s="47">
        <f t="shared" si="5"/>
        <v>0</v>
      </c>
    </row>
    <row r="72" spans="1:18" ht="12.75" customHeight="1" outlineLevel="1" x14ac:dyDescent="0.25">
      <c r="A72" s="297" t="str">
        <f>+'Formato de costeo C1 '!C$490</f>
        <v>1.2.5.4</v>
      </c>
      <c r="B72" s="298" t="str">
        <f>+'Formato de costeo C1 '!B$490</f>
        <v>Categorías de gasto</v>
      </c>
      <c r="C72" s="835"/>
      <c r="D72" s="298"/>
      <c r="E72" s="315"/>
      <c r="F72" s="538">
        <f>+'Formato de costeo C1 '!G$499</f>
        <v>0</v>
      </c>
      <c r="G72" s="508"/>
      <c r="H72" s="105">
        <f>+'Formato de costeo C1 '!I499</f>
        <v>0</v>
      </c>
      <c r="I72" s="105">
        <f>+'Formato de costeo C1 '!J490</f>
        <v>0</v>
      </c>
      <c r="J72" s="105">
        <f>+'Formato de costeo C1 '!K490</f>
        <v>0</v>
      </c>
      <c r="K72" s="105">
        <f>+'Formato de costeo C1 '!L490</f>
        <v>0</v>
      </c>
      <c r="L72" s="105">
        <f>+'Formato de costeo C1 '!M490</f>
        <v>0</v>
      </c>
      <c r="M72" s="105">
        <f>+'Formato de costeo C1 '!N490</f>
        <v>0</v>
      </c>
      <c r="N72" s="105">
        <f>+'Formato de costeo C1 '!O490</f>
        <v>0</v>
      </c>
      <c r="O72" s="105">
        <f>+'Formato de costeo C1 '!P490</f>
        <v>0</v>
      </c>
      <c r="P72" s="287">
        <f>+'Formato de costeo C1 '!Q490</f>
        <v>0</v>
      </c>
      <c r="Q72" s="47">
        <f t="shared" si="4"/>
        <v>0</v>
      </c>
      <c r="R72" s="47">
        <f t="shared" si="5"/>
        <v>0</v>
      </c>
    </row>
    <row r="73" spans="1:18" ht="12.75" customHeight="1" outlineLevel="1" x14ac:dyDescent="0.25">
      <c r="A73" s="299" t="str">
        <f>+'Formato de costeo C1 '!C$499</f>
        <v>1.2.5.5</v>
      </c>
      <c r="B73" s="300" t="str">
        <f>+'Formato de costeo C1 '!B$499</f>
        <v>Categorías de gasto</v>
      </c>
      <c r="C73" s="836"/>
      <c r="D73" s="300"/>
      <c r="E73" s="318"/>
      <c r="F73" s="538">
        <f>+'Formato de costeo C1 '!G$499</f>
        <v>0</v>
      </c>
      <c r="G73" s="509"/>
      <c r="H73" s="106">
        <f>+'Formato de costeo C1 '!I499</f>
        <v>0</v>
      </c>
      <c r="I73" s="106">
        <f>+'Formato de costeo C1 '!J499</f>
        <v>0</v>
      </c>
      <c r="J73" s="106">
        <f>+'Formato de costeo C1 '!K499</f>
        <v>0</v>
      </c>
      <c r="K73" s="106">
        <f>+'Formato de costeo C1 '!L499</f>
        <v>0</v>
      </c>
      <c r="L73" s="106">
        <f>+'Formato de costeo C1 '!M499</f>
        <v>0</v>
      </c>
      <c r="M73" s="106">
        <f>+'Formato de costeo C1 '!N499</f>
        <v>0</v>
      </c>
      <c r="N73" s="106">
        <f>+'Formato de costeo C1 '!O499</f>
        <v>0</v>
      </c>
      <c r="O73" s="106">
        <f>+'Formato de costeo C1 '!P499</f>
        <v>0</v>
      </c>
      <c r="P73" s="288">
        <f>+'Formato de costeo C1 '!Q499</f>
        <v>0</v>
      </c>
      <c r="Q73" s="47">
        <f t="shared" si="4"/>
        <v>0</v>
      </c>
      <c r="R73" s="47">
        <f t="shared" si="5"/>
        <v>0</v>
      </c>
    </row>
    <row r="74" spans="1:18" ht="12.75" customHeight="1" outlineLevel="3" x14ac:dyDescent="0.25">
      <c r="A74" s="103">
        <f>+'Formato de costeo C1 '!C$509</f>
        <v>1.3</v>
      </c>
      <c r="B74" s="840">
        <f>+'Formato de costeo C1 '!D$509</f>
        <v>0</v>
      </c>
      <c r="C74" s="543"/>
      <c r="D74" s="79"/>
      <c r="E74" s="80"/>
      <c r="F74" s="80"/>
      <c r="G74" s="304"/>
      <c r="H74" s="80">
        <f t="shared" ref="H74:P74" si="28">+H75+H81+H87+H93+H99</f>
        <v>0</v>
      </c>
      <c r="I74" s="80">
        <f t="shared" si="28"/>
        <v>0</v>
      </c>
      <c r="J74" s="80">
        <f t="shared" si="28"/>
        <v>0</v>
      </c>
      <c r="K74" s="80">
        <f t="shared" si="28"/>
        <v>0</v>
      </c>
      <c r="L74" s="80">
        <f t="shared" si="28"/>
        <v>0</v>
      </c>
      <c r="M74" s="80">
        <f t="shared" si="28"/>
        <v>0</v>
      </c>
      <c r="N74" s="80">
        <f t="shared" si="28"/>
        <v>0</v>
      </c>
      <c r="O74" s="80">
        <f t="shared" ref="O74" si="29">+O75+O81+O87+O93+O99</f>
        <v>0</v>
      </c>
      <c r="P74" s="81">
        <f t="shared" si="28"/>
        <v>0</v>
      </c>
      <c r="Q74" s="47">
        <f t="shared" si="4"/>
        <v>0</v>
      </c>
      <c r="R74" s="47">
        <f t="shared" si="5"/>
        <v>0</v>
      </c>
    </row>
    <row r="75" spans="1:18" ht="12.75" customHeight="1" outlineLevel="3" x14ac:dyDescent="0.25">
      <c r="A75" s="100" t="str">
        <f>+'Formato de costeo C1 '!C$510</f>
        <v>1.3.1</v>
      </c>
      <c r="B75" s="838">
        <f>+'Formato de costeo C1 '!B$527</f>
        <v>0</v>
      </c>
      <c r="C75" s="324">
        <f>+'Formato de costeo C1 '!$D$527</f>
        <v>0</v>
      </c>
      <c r="D75" s="61"/>
      <c r="E75" s="57">
        <f>+'Formato de costeo C1 '!F121</f>
        <v>0</v>
      </c>
      <c r="F75" s="57">
        <f>SUM(F76:F80)</f>
        <v>0</v>
      </c>
      <c r="G75" s="503">
        <f>+'Formato de costeo C1 '!$H$527</f>
        <v>0</v>
      </c>
      <c r="H75" s="57">
        <f t="shared" ref="H75:P75" si="30">SUM(H76:H80)</f>
        <v>0</v>
      </c>
      <c r="I75" s="57">
        <f t="shared" si="30"/>
        <v>0</v>
      </c>
      <c r="J75" s="57">
        <f t="shared" si="30"/>
        <v>0</v>
      </c>
      <c r="K75" s="57">
        <f t="shared" si="30"/>
        <v>0</v>
      </c>
      <c r="L75" s="57">
        <f t="shared" si="30"/>
        <v>0</v>
      </c>
      <c r="M75" s="57">
        <f t="shared" si="30"/>
        <v>0</v>
      </c>
      <c r="N75" s="57">
        <f t="shared" si="30"/>
        <v>0</v>
      </c>
      <c r="O75" s="57">
        <f t="shared" ref="O75" si="31">SUM(O76:O80)</f>
        <v>0</v>
      </c>
      <c r="P75" s="285">
        <f t="shared" si="30"/>
        <v>0</v>
      </c>
      <c r="Q75" s="47">
        <f t="shared" si="4"/>
        <v>0</v>
      </c>
      <c r="R75" s="47">
        <f t="shared" si="5"/>
        <v>0</v>
      </c>
    </row>
    <row r="76" spans="1:18" ht="12.75" customHeight="1" outlineLevel="3" x14ac:dyDescent="0.25">
      <c r="A76" s="295" t="str">
        <f>+'Formato de costeo C1 '!C$528</f>
        <v>1.3.1.1</v>
      </c>
      <c r="B76" s="296" t="str">
        <f>+'Formato de costeo C1 '!B$528</f>
        <v>Categorías de gasto</v>
      </c>
      <c r="C76" s="544"/>
      <c r="D76" s="313"/>
      <c r="E76" s="314"/>
      <c r="F76" s="104">
        <f>+'Formato de costeo C1 '!G$528</f>
        <v>0</v>
      </c>
      <c r="G76" s="504"/>
      <c r="H76" s="104">
        <f>+'Formato de costeo C1 '!I528</f>
        <v>0</v>
      </c>
      <c r="I76" s="104">
        <f>+'Formato de costeo C1 '!J528</f>
        <v>0</v>
      </c>
      <c r="J76" s="104">
        <f>+'Formato de costeo C1 '!K528</f>
        <v>0</v>
      </c>
      <c r="K76" s="104">
        <f>+'Formato de costeo C1 '!L528</f>
        <v>0</v>
      </c>
      <c r="L76" s="104">
        <f>+'Formato de costeo C1 '!M528</f>
        <v>0</v>
      </c>
      <c r="M76" s="104">
        <f>+'Formato de costeo C1 '!N528</f>
        <v>0</v>
      </c>
      <c r="N76" s="104">
        <f>+'Formato de costeo C1 '!O528</f>
        <v>0</v>
      </c>
      <c r="O76" s="104">
        <f>+'Formato de costeo C1 '!P528</f>
        <v>0</v>
      </c>
      <c r="P76" s="286">
        <f>+'Formato de costeo C1 '!Q528</f>
        <v>0</v>
      </c>
      <c r="Q76" s="47">
        <f t="shared" ref="Q76:Q139" si="32">SUM(I76:P76)</f>
        <v>0</v>
      </c>
      <c r="R76" s="47">
        <f t="shared" ref="R76:R139" si="33">+H76-Q76</f>
        <v>0</v>
      </c>
    </row>
    <row r="77" spans="1:18" ht="12.75" customHeight="1" outlineLevel="3" x14ac:dyDescent="0.25">
      <c r="A77" s="297" t="str">
        <f>+'Formato de costeo C1 '!C$537</f>
        <v>1.3.1.2</v>
      </c>
      <c r="B77" s="298" t="str">
        <f>+'Formato de costeo C1 '!B$537</f>
        <v>Categorías de gasto</v>
      </c>
      <c r="C77" s="545"/>
      <c r="D77" s="316"/>
      <c r="E77" s="317"/>
      <c r="F77" s="105">
        <f>+'Formato de costeo C1 '!G$537</f>
        <v>0</v>
      </c>
      <c r="G77" s="505"/>
      <c r="H77" s="105">
        <f>+'Formato de costeo C1 '!I537</f>
        <v>0</v>
      </c>
      <c r="I77" s="105">
        <f>+'Formato de costeo C1 '!J537</f>
        <v>0</v>
      </c>
      <c r="J77" s="105">
        <f>+'Formato de costeo C1 '!K537</f>
        <v>0</v>
      </c>
      <c r="K77" s="105">
        <f>+'Formato de costeo C1 '!L537</f>
        <v>0</v>
      </c>
      <c r="L77" s="105">
        <f>+'Formato de costeo C1 '!M537</f>
        <v>0</v>
      </c>
      <c r="M77" s="105">
        <f>+'Formato de costeo C1 '!N537</f>
        <v>0</v>
      </c>
      <c r="N77" s="105">
        <f>+'Formato de costeo C1 '!O537</f>
        <v>0</v>
      </c>
      <c r="O77" s="105">
        <f>+'Formato de costeo C1 '!P537</f>
        <v>0</v>
      </c>
      <c r="P77" s="287">
        <f>+'Formato de costeo C1 '!Q537</f>
        <v>0</v>
      </c>
      <c r="Q77" s="47">
        <f t="shared" si="32"/>
        <v>0</v>
      </c>
      <c r="R77" s="47">
        <f t="shared" si="33"/>
        <v>0</v>
      </c>
    </row>
    <row r="78" spans="1:18" ht="12.75" customHeight="1" outlineLevel="3" x14ac:dyDescent="0.25">
      <c r="A78" s="297" t="str">
        <f>+'Formato de costeo C1 '!C$546</f>
        <v>1.3.1.3</v>
      </c>
      <c r="B78" s="298" t="str">
        <f>+'Formato de costeo C1 '!B$546</f>
        <v>Categorías de gasto</v>
      </c>
      <c r="C78" s="545"/>
      <c r="D78" s="316"/>
      <c r="E78" s="317"/>
      <c r="F78" s="105">
        <f>+'Formato de costeo C1 '!G$546</f>
        <v>0</v>
      </c>
      <c r="G78" s="505"/>
      <c r="H78" s="105">
        <f>+'Formato de costeo C1 '!I546</f>
        <v>0</v>
      </c>
      <c r="I78" s="105">
        <f>+'Formato de costeo C1 '!J546</f>
        <v>0</v>
      </c>
      <c r="J78" s="105">
        <f>+'Formato de costeo C1 '!K546</f>
        <v>0</v>
      </c>
      <c r="K78" s="105">
        <f>+'Formato de costeo C1 '!L546</f>
        <v>0</v>
      </c>
      <c r="L78" s="105">
        <f>+'Formato de costeo C1 '!M546</f>
        <v>0</v>
      </c>
      <c r="M78" s="105">
        <f>+'Formato de costeo C1 '!N546</f>
        <v>0</v>
      </c>
      <c r="N78" s="105">
        <f>+'Formato de costeo C1 '!O546</f>
        <v>0</v>
      </c>
      <c r="O78" s="105">
        <f>+'Formato de costeo C1 '!P546</f>
        <v>0</v>
      </c>
      <c r="P78" s="287">
        <f>+'Formato de costeo C1 '!Q546</f>
        <v>0</v>
      </c>
      <c r="Q78" s="47">
        <f t="shared" si="32"/>
        <v>0</v>
      </c>
      <c r="R78" s="47">
        <f t="shared" si="33"/>
        <v>0</v>
      </c>
    </row>
    <row r="79" spans="1:18" ht="12.75" customHeight="1" outlineLevel="3" x14ac:dyDescent="0.25">
      <c r="A79" s="297" t="str">
        <f>+'Formato de costeo C1 '!C$555</f>
        <v>1.3.1.4</v>
      </c>
      <c r="B79" s="298" t="str">
        <f>+'Formato de costeo C1 '!B$555</f>
        <v>Categorías de gasto</v>
      </c>
      <c r="C79" s="545"/>
      <c r="D79" s="316"/>
      <c r="E79" s="317"/>
      <c r="F79" s="105">
        <f>+'Formato de costeo C1 '!G$555</f>
        <v>0</v>
      </c>
      <c r="G79" s="505"/>
      <c r="H79" s="105">
        <f>+'Formato de costeo C1 '!I555</f>
        <v>0</v>
      </c>
      <c r="I79" s="105">
        <f>+'Formato de costeo C1 '!J555</f>
        <v>0</v>
      </c>
      <c r="J79" s="105">
        <f>+'Formato de costeo C1 '!K555</f>
        <v>0</v>
      </c>
      <c r="K79" s="105">
        <f>+'Formato de costeo C1 '!L555</f>
        <v>0</v>
      </c>
      <c r="L79" s="105">
        <f>+'Formato de costeo C1 '!M555</f>
        <v>0</v>
      </c>
      <c r="M79" s="105">
        <f>+'Formato de costeo C1 '!N555</f>
        <v>0</v>
      </c>
      <c r="N79" s="105">
        <f>+'Formato de costeo C1 '!O555</f>
        <v>0</v>
      </c>
      <c r="O79" s="105">
        <f>+'Formato de costeo C1 '!P555</f>
        <v>0</v>
      </c>
      <c r="P79" s="287">
        <f>+'Formato de costeo C1 '!Q555</f>
        <v>0</v>
      </c>
      <c r="Q79" s="47">
        <f t="shared" si="32"/>
        <v>0</v>
      </c>
      <c r="R79" s="47">
        <f t="shared" si="33"/>
        <v>0</v>
      </c>
    </row>
    <row r="80" spans="1:18" ht="12.75" customHeight="1" outlineLevel="3" x14ac:dyDescent="0.25">
      <c r="A80" s="299" t="str">
        <f>+'Formato de costeo C1 '!C$564</f>
        <v>1.3.1.5</v>
      </c>
      <c r="B80" s="300" t="str">
        <f>+'Formato de costeo C1 '!B$564</f>
        <v>Categorías de gasto</v>
      </c>
      <c r="C80" s="546"/>
      <c r="D80" s="319"/>
      <c r="E80" s="320"/>
      <c r="F80" s="106">
        <f>+'Formato de costeo C1 '!G$564</f>
        <v>0</v>
      </c>
      <c r="G80" s="506"/>
      <c r="H80" s="106">
        <f>+'Formato de costeo C1 '!I564</f>
        <v>0</v>
      </c>
      <c r="I80" s="106">
        <f>+'Formato de costeo C1 '!J564</f>
        <v>0</v>
      </c>
      <c r="J80" s="106">
        <f>+'Formato de costeo C1 '!K564</f>
        <v>0</v>
      </c>
      <c r="K80" s="106">
        <f>+'Formato de costeo C1 '!L564</f>
        <v>0</v>
      </c>
      <c r="L80" s="106">
        <f>+'Formato de costeo C1 '!M564</f>
        <v>0</v>
      </c>
      <c r="M80" s="106">
        <f>+'Formato de costeo C1 '!N564</f>
        <v>0</v>
      </c>
      <c r="N80" s="106">
        <f>+'Formato de costeo C1 '!O564</f>
        <v>0</v>
      </c>
      <c r="O80" s="106">
        <f>+'Formato de costeo C1 '!P564</f>
        <v>0</v>
      </c>
      <c r="P80" s="288">
        <f>+'Formato de costeo C1 '!Q564</f>
        <v>0</v>
      </c>
      <c r="Q80" s="47">
        <f t="shared" si="32"/>
        <v>0</v>
      </c>
      <c r="R80" s="47">
        <f t="shared" si="33"/>
        <v>0</v>
      </c>
    </row>
    <row r="81" spans="1:18" ht="12.75" customHeight="1" outlineLevel="3" x14ac:dyDescent="0.25">
      <c r="A81" s="100" t="str">
        <f>+'Formato de costeo C1 '!C$513</f>
        <v>1.3.2</v>
      </c>
      <c r="B81" s="838">
        <f>+'Formato de costeo C1 '!B$573</f>
        <v>0</v>
      </c>
      <c r="C81" s="324">
        <f>+'Formato de costeo C1 '!$D$573</f>
        <v>0</v>
      </c>
      <c r="D81" s="61"/>
      <c r="E81" s="57">
        <f>+'Formato de costeo C1 '!F167</f>
        <v>0</v>
      </c>
      <c r="F81" s="57">
        <f>SUM(F82:F86)</f>
        <v>0</v>
      </c>
      <c r="G81" s="503">
        <f>+'Formato de costeo C1 '!$H$573</f>
        <v>0</v>
      </c>
      <c r="H81" s="57">
        <f t="shared" ref="H81:P81" si="34">SUM(H82:H86)</f>
        <v>0</v>
      </c>
      <c r="I81" s="57">
        <f t="shared" si="34"/>
        <v>0</v>
      </c>
      <c r="J81" s="57">
        <f t="shared" si="34"/>
        <v>0</v>
      </c>
      <c r="K81" s="57">
        <f t="shared" si="34"/>
        <v>0</v>
      </c>
      <c r="L81" s="57">
        <f t="shared" si="34"/>
        <v>0</v>
      </c>
      <c r="M81" s="57">
        <f t="shared" si="34"/>
        <v>0</v>
      </c>
      <c r="N81" s="57">
        <f t="shared" si="34"/>
        <v>0</v>
      </c>
      <c r="O81" s="57">
        <f t="shared" ref="O81" si="35">SUM(O82:O86)</f>
        <v>0</v>
      </c>
      <c r="P81" s="285">
        <f t="shared" si="34"/>
        <v>0</v>
      </c>
      <c r="Q81" s="47">
        <f t="shared" si="32"/>
        <v>0</v>
      </c>
      <c r="R81" s="47">
        <f t="shared" si="33"/>
        <v>0</v>
      </c>
    </row>
    <row r="82" spans="1:18" ht="12.75" customHeight="1" outlineLevel="3" x14ac:dyDescent="0.25">
      <c r="A82" s="295" t="str">
        <f>+'Formato de costeo C1 '!C574</f>
        <v>1.3.2.1</v>
      </c>
      <c r="B82" s="296" t="str">
        <f>+'Formato de costeo C1 '!B$574</f>
        <v>Categorías de gasto</v>
      </c>
      <c r="C82" s="834"/>
      <c r="D82" s="296"/>
      <c r="E82" s="312"/>
      <c r="F82" s="104">
        <f>+'Formato de costeo C1 '!G$574</f>
        <v>0</v>
      </c>
      <c r="G82" s="507"/>
      <c r="H82" s="104">
        <f>+'Formato de costeo C1 '!I574</f>
        <v>0</v>
      </c>
      <c r="I82" s="104">
        <f>+'Formato de costeo C1 '!J574</f>
        <v>0</v>
      </c>
      <c r="J82" s="104">
        <f>+'Formato de costeo C1 '!K574</f>
        <v>0</v>
      </c>
      <c r="K82" s="104">
        <f>+'Formato de costeo C1 '!L574</f>
        <v>0</v>
      </c>
      <c r="L82" s="104">
        <f>+'Formato de costeo C1 '!M574</f>
        <v>0</v>
      </c>
      <c r="M82" s="104">
        <f>+'Formato de costeo C1 '!N574</f>
        <v>0</v>
      </c>
      <c r="N82" s="104">
        <f>+'Formato de costeo C1 '!O574</f>
        <v>0</v>
      </c>
      <c r="O82" s="104">
        <f>+'Formato de costeo C1 '!P574</f>
        <v>0</v>
      </c>
      <c r="P82" s="286">
        <f>+'Formato de costeo C1 '!Q574</f>
        <v>0</v>
      </c>
      <c r="Q82" s="47">
        <f t="shared" si="32"/>
        <v>0</v>
      </c>
      <c r="R82" s="47">
        <f t="shared" si="33"/>
        <v>0</v>
      </c>
    </row>
    <row r="83" spans="1:18" ht="12.75" customHeight="1" outlineLevel="3" x14ac:dyDescent="0.25">
      <c r="A83" s="297" t="str">
        <f>+'Formato de costeo C1 '!C583</f>
        <v>1.3.2.2</v>
      </c>
      <c r="B83" s="298" t="str">
        <f>+'Formato de costeo C1 '!B$583</f>
        <v>Categorías de gasto</v>
      </c>
      <c r="C83" s="835"/>
      <c r="D83" s="298"/>
      <c r="E83" s="315"/>
      <c r="F83" s="105">
        <f>+'Formato de costeo C1 '!G$583</f>
        <v>0</v>
      </c>
      <c r="G83" s="508"/>
      <c r="H83" s="105">
        <f>+'Formato de costeo C1 '!I583</f>
        <v>0</v>
      </c>
      <c r="I83" s="105">
        <f>+'Formato de costeo C1 '!J583</f>
        <v>0</v>
      </c>
      <c r="J83" s="105">
        <f>+'Formato de costeo C1 '!K583</f>
        <v>0</v>
      </c>
      <c r="K83" s="105">
        <f>+'Formato de costeo C1 '!L583</f>
        <v>0</v>
      </c>
      <c r="L83" s="105">
        <f>+'Formato de costeo C1 '!M583</f>
        <v>0</v>
      </c>
      <c r="M83" s="105">
        <f>+'Formato de costeo C1 '!N583</f>
        <v>0</v>
      </c>
      <c r="N83" s="105">
        <f>+'Formato de costeo C1 '!O583</f>
        <v>0</v>
      </c>
      <c r="O83" s="105">
        <f>+'Formato de costeo C1 '!P583</f>
        <v>0</v>
      </c>
      <c r="P83" s="287">
        <f>+'Formato de costeo C1 '!Q583</f>
        <v>0</v>
      </c>
      <c r="Q83" s="47">
        <f t="shared" si="32"/>
        <v>0</v>
      </c>
      <c r="R83" s="47">
        <f t="shared" si="33"/>
        <v>0</v>
      </c>
    </row>
    <row r="84" spans="1:18" ht="12.75" customHeight="1" outlineLevel="3" x14ac:dyDescent="0.25">
      <c r="A84" s="297" t="str">
        <f>+'Formato de costeo C1 '!C592</f>
        <v>1.3.2.3</v>
      </c>
      <c r="B84" s="298" t="str">
        <f>+'Formato de costeo C1 '!B$592</f>
        <v>Categorías de gasto</v>
      </c>
      <c r="C84" s="835"/>
      <c r="D84" s="298"/>
      <c r="E84" s="315"/>
      <c r="F84" s="105">
        <f>+'Formato de costeo C1 '!G$592</f>
        <v>0</v>
      </c>
      <c r="G84" s="508"/>
      <c r="H84" s="105">
        <f>+'Formato de costeo C1 '!I592</f>
        <v>0</v>
      </c>
      <c r="I84" s="105">
        <f>+'Formato de costeo C1 '!J592</f>
        <v>0</v>
      </c>
      <c r="J84" s="105">
        <f>+'Formato de costeo C1 '!K592</f>
        <v>0</v>
      </c>
      <c r="K84" s="105">
        <f>+'Formato de costeo C1 '!L592</f>
        <v>0</v>
      </c>
      <c r="L84" s="105">
        <f>+'Formato de costeo C1 '!M592</f>
        <v>0</v>
      </c>
      <c r="M84" s="105">
        <f>+'Formato de costeo C1 '!N592</f>
        <v>0</v>
      </c>
      <c r="N84" s="105">
        <f>+'Formato de costeo C1 '!O592</f>
        <v>0</v>
      </c>
      <c r="O84" s="105">
        <f>+'Formato de costeo C1 '!P592</f>
        <v>0</v>
      </c>
      <c r="P84" s="287">
        <f>+'Formato de costeo C1 '!Q592</f>
        <v>0</v>
      </c>
      <c r="Q84" s="47">
        <f t="shared" si="32"/>
        <v>0</v>
      </c>
      <c r="R84" s="47">
        <f t="shared" si="33"/>
        <v>0</v>
      </c>
    </row>
    <row r="85" spans="1:18" ht="12.75" customHeight="1" outlineLevel="3" x14ac:dyDescent="0.25">
      <c r="A85" s="297" t="str">
        <f>+'Formato de costeo C1 '!C601</f>
        <v>1.3.2.4</v>
      </c>
      <c r="B85" s="298" t="str">
        <f>+'Formato de costeo C1 '!B$601</f>
        <v>Categorías de gasto</v>
      </c>
      <c r="C85" s="835"/>
      <c r="D85" s="298"/>
      <c r="E85" s="315"/>
      <c r="F85" s="105">
        <f>+'Formato de costeo C1 '!G$601</f>
        <v>0</v>
      </c>
      <c r="G85" s="508"/>
      <c r="H85" s="105">
        <f>+'Formato de costeo C1 '!I601</f>
        <v>0</v>
      </c>
      <c r="I85" s="105">
        <f>+'Formato de costeo C1 '!J601</f>
        <v>0</v>
      </c>
      <c r="J85" s="105">
        <f>+'Formato de costeo C1 '!K601</f>
        <v>0</v>
      </c>
      <c r="K85" s="105">
        <f>+'Formato de costeo C1 '!L601</f>
        <v>0</v>
      </c>
      <c r="L85" s="105">
        <f>+'Formato de costeo C1 '!M601</f>
        <v>0</v>
      </c>
      <c r="M85" s="105">
        <f>+'Formato de costeo C1 '!N601</f>
        <v>0</v>
      </c>
      <c r="N85" s="105">
        <f>+'Formato de costeo C1 '!O601</f>
        <v>0</v>
      </c>
      <c r="O85" s="105">
        <f>+'Formato de costeo C1 '!P601</f>
        <v>0</v>
      </c>
      <c r="P85" s="287">
        <f>+'Formato de costeo C1 '!Q601</f>
        <v>0</v>
      </c>
      <c r="Q85" s="47">
        <f t="shared" si="32"/>
        <v>0</v>
      </c>
      <c r="R85" s="47">
        <f t="shared" si="33"/>
        <v>0</v>
      </c>
    </row>
    <row r="86" spans="1:18" ht="12.75" customHeight="1" outlineLevel="3" x14ac:dyDescent="0.25">
      <c r="A86" s="299" t="str">
        <f>+'Formato de costeo C1 '!C610</f>
        <v>1.3.2.5</v>
      </c>
      <c r="B86" s="300" t="str">
        <f>+'Formato de costeo C1 '!B$610</f>
        <v>Categorías de gasto</v>
      </c>
      <c r="C86" s="836"/>
      <c r="D86" s="300"/>
      <c r="E86" s="318"/>
      <c r="F86" s="106">
        <f>+'Formato de costeo C1 '!G$610</f>
        <v>0</v>
      </c>
      <c r="G86" s="509"/>
      <c r="H86" s="106">
        <f>+'Formato de costeo C1 '!I610</f>
        <v>0</v>
      </c>
      <c r="I86" s="106">
        <f>+'Formato de costeo C1 '!J610</f>
        <v>0</v>
      </c>
      <c r="J86" s="106">
        <f>+'Formato de costeo C1 '!K610</f>
        <v>0</v>
      </c>
      <c r="K86" s="106">
        <f>+'Formato de costeo C1 '!L610</f>
        <v>0</v>
      </c>
      <c r="L86" s="106">
        <f>+'Formato de costeo C1 '!M610</f>
        <v>0</v>
      </c>
      <c r="M86" s="106">
        <f>+'Formato de costeo C1 '!N610</f>
        <v>0</v>
      </c>
      <c r="N86" s="106">
        <f>+'Formato de costeo C1 '!O610</f>
        <v>0</v>
      </c>
      <c r="O86" s="106">
        <f>+'Formato de costeo C1 '!P610</f>
        <v>0</v>
      </c>
      <c r="P86" s="288">
        <f>+'Formato de costeo C1 '!Q610</f>
        <v>0</v>
      </c>
      <c r="Q86" s="47">
        <f t="shared" si="32"/>
        <v>0</v>
      </c>
      <c r="R86" s="47">
        <f t="shared" si="33"/>
        <v>0</v>
      </c>
    </row>
    <row r="87" spans="1:18" ht="12.75" customHeight="1" outlineLevel="3" x14ac:dyDescent="0.25">
      <c r="A87" s="100" t="str">
        <f>+'Formato de costeo C1 '!C$516</f>
        <v>1.3.3</v>
      </c>
      <c r="B87" s="838">
        <f>+'Formato de costeo C1 '!B$619</f>
        <v>0</v>
      </c>
      <c r="C87" s="324">
        <f>+'Formato de costeo C1 '!$D$619</f>
        <v>0</v>
      </c>
      <c r="D87" s="61"/>
      <c r="E87" s="57">
        <f>+'Formato de costeo C1 '!F176</f>
        <v>0</v>
      </c>
      <c r="F87" s="57">
        <f>SUM(F88:F92)</f>
        <v>0</v>
      </c>
      <c r="G87" s="503">
        <f>+'Formato de costeo C1 '!$H$619</f>
        <v>0</v>
      </c>
      <c r="H87" s="57">
        <f t="shared" ref="H87:P87" si="36">SUM(H88:H92)</f>
        <v>0</v>
      </c>
      <c r="I87" s="57">
        <f t="shared" si="36"/>
        <v>0</v>
      </c>
      <c r="J87" s="57">
        <f t="shared" si="36"/>
        <v>0</v>
      </c>
      <c r="K87" s="57">
        <f t="shared" si="36"/>
        <v>0</v>
      </c>
      <c r="L87" s="57">
        <f t="shared" si="36"/>
        <v>0</v>
      </c>
      <c r="M87" s="57">
        <f t="shared" si="36"/>
        <v>0</v>
      </c>
      <c r="N87" s="57">
        <f t="shared" si="36"/>
        <v>0</v>
      </c>
      <c r="O87" s="57">
        <f t="shared" ref="O87" si="37">SUM(O88:O92)</f>
        <v>0</v>
      </c>
      <c r="P87" s="285">
        <f t="shared" si="36"/>
        <v>0</v>
      </c>
      <c r="Q87" s="47">
        <f t="shared" si="32"/>
        <v>0</v>
      </c>
      <c r="R87" s="47">
        <f t="shared" si="33"/>
        <v>0</v>
      </c>
    </row>
    <row r="88" spans="1:18" ht="12.75" customHeight="1" outlineLevel="3" x14ac:dyDescent="0.25">
      <c r="A88" s="295" t="str">
        <f>+'Formato de costeo C1 '!C$620</f>
        <v>1.3.3.1</v>
      </c>
      <c r="B88" s="296" t="str">
        <f>+'Formato de costeo C1 '!B$620</f>
        <v>Categorías de gasto</v>
      </c>
      <c r="C88" s="834"/>
      <c r="D88" s="296"/>
      <c r="E88" s="312"/>
      <c r="F88" s="104">
        <f>+'Formato de costeo C1 '!G$620</f>
        <v>0</v>
      </c>
      <c r="G88" s="507"/>
      <c r="H88" s="104">
        <f>+'Formato de costeo C1 '!I620</f>
        <v>0</v>
      </c>
      <c r="I88" s="104">
        <f>+'Formato de costeo C1 '!J620</f>
        <v>0</v>
      </c>
      <c r="J88" s="104">
        <f>+'Formato de costeo C1 '!K620</f>
        <v>0</v>
      </c>
      <c r="K88" s="104">
        <f>+'Formato de costeo C1 '!L620</f>
        <v>0</v>
      </c>
      <c r="L88" s="104">
        <f>+'Formato de costeo C1 '!M620</f>
        <v>0</v>
      </c>
      <c r="M88" s="104">
        <f>+'Formato de costeo C1 '!N620</f>
        <v>0</v>
      </c>
      <c r="N88" s="104">
        <f>+'Formato de costeo C1 '!O620</f>
        <v>0</v>
      </c>
      <c r="O88" s="104">
        <f>+'Formato de costeo C1 '!P620</f>
        <v>0</v>
      </c>
      <c r="P88" s="286">
        <f>+'Formato de costeo C1 '!Q620</f>
        <v>0</v>
      </c>
      <c r="Q88" s="47">
        <f t="shared" si="32"/>
        <v>0</v>
      </c>
      <c r="R88" s="47">
        <f t="shared" si="33"/>
        <v>0</v>
      </c>
    </row>
    <row r="89" spans="1:18" ht="12.75" customHeight="1" outlineLevel="3" x14ac:dyDescent="0.25">
      <c r="A89" s="297" t="str">
        <f>+'Formato de costeo C1 '!C$629</f>
        <v>1.3.3.2</v>
      </c>
      <c r="B89" s="298" t="str">
        <f>+'Formato de costeo C1 '!B$629</f>
        <v>Categorías de gasto</v>
      </c>
      <c r="C89" s="835"/>
      <c r="D89" s="298"/>
      <c r="E89" s="315"/>
      <c r="F89" s="105">
        <f>+'Formato de costeo C1 '!G$629</f>
        <v>0</v>
      </c>
      <c r="G89" s="508"/>
      <c r="H89" s="105">
        <f>+'Formato de costeo C1 '!I629</f>
        <v>0</v>
      </c>
      <c r="I89" s="105">
        <f>+'Formato de costeo C1 '!J629</f>
        <v>0</v>
      </c>
      <c r="J89" s="105">
        <f>+'Formato de costeo C1 '!K629</f>
        <v>0</v>
      </c>
      <c r="K89" s="105">
        <f>+'Formato de costeo C1 '!L629</f>
        <v>0</v>
      </c>
      <c r="L89" s="105">
        <f>+'Formato de costeo C1 '!M629</f>
        <v>0</v>
      </c>
      <c r="M89" s="105">
        <f>+'Formato de costeo C1 '!N629</f>
        <v>0</v>
      </c>
      <c r="N89" s="105">
        <f>+'Formato de costeo C1 '!O629</f>
        <v>0</v>
      </c>
      <c r="O89" s="105">
        <f>+'Formato de costeo C1 '!P629</f>
        <v>0</v>
      </c>
      <c r="P89" s="287">
        <f>+'Formato de costeo C1 '!Q629</f>
        <v>0</v>
      </c>
      <c r="Q89" s="47">
        <f t="shared" si="32"/>
        <v>0</v>
      </c>
      <c r="R89" s="47">
        <f t="shared" si="33"/>
        <v>0</v>
      </c>
    </row>
    <row r="90" spans="1:18" ht="12.75" customHeight="1" outlineLevel="3" x14ac:dyDescent="0.25">
      <c r="A90" s="297" t="str">
        <f>+'Formato de costeo C1 '!C$638</f>
        <v>1.3.3.3</v>
      </c>
      <c r="B90" s="298" t="str">
        <f>+'Formato de costeo C1 '!B$638</f>
        <v>Categorías de gasto</v>
      </c>
      <c r="C90" s="835"/>
      <c r="D90" s="298"/>
      <c r="E90" s="315"/>
      <c r="F90" s="105">
        <f>+'Formato de costeo C1 '!G$638</f>
        <v>0</v>
      </c>
      <c r="G90" s="508"/>
      <c r="H90" s="105">
        <f>+'Formato de costeo C1 '!I638</f>
        <v>0</v>
      </c>
      <c r="I90" s="105">
        <f>+'Formato de costeo C1 '!J638</f>
        <v>0</v>
      </c>
      <c r="J90" s="105">
        <f>+'Formato de costeo C1 '!K638</f>
        <v>0</v>
      </c>
      <c r="K90" s="105">
        <f>+'Formato de costeo C1 '!L638</f>
        <v>0</v>
      </c>
      <c r="L90" s="105">
        <f>+'Formato de costeo C1 '!M638</f>
        <v>0</v>
      </c>
      <c r="M90" s="105">
        <f>+'Formato de costeo C1 '!N638</f>
        <v>0</v>
      </c>
      <c r="N90" s="105">
        <f>+'Formato de costeo C1 '!O638</f>
        <v>0</v>
      </c>
      <c r="O90" s="105">
        <f>+'Formato de costeo C1 '!P638</f>
        <v>0</v>
      </c>
      <c r="P90" s="287">
        <f>+'Formato de costeo C1 '!Q638</f>
        <v>0</v>
      </c>
      <c r="Q90" s="47">
        <f t="shared" si="32"/>
        <v>0</v>
      </c>
      <c r="R90" s="47">
        <f t="shared" si="33"/>
        <v>0</v>
      </c>
    </row>
    <row r="91" spans="1:18" ht="12.75" customHeight="1" outlineLevel="3" x14ac:dyDescent="0.25">
      <c r="A91" s="297" t="str">
        <f>+'Formato de costeo C1 '!C$647</f>
        <v>1.3.3.4</v>
      </c>
      <c r="B91" s="298" t="str">
        <f>+'Formato de costeo C1 '!B$647</f>
        <v>Categorías de gasto</v>
      </c>
      <c r="C91" s="835"/>
      <c r="D91" s="298"/>
      <c r="E91" s="315"/>
      <c r="F91" s="105">
        <f>+'Formato de costeo C1 '!G$647</f>
        <v>0</v>
      </c>
      <c r="G91" s="508"/>
      <c r="H91" s="105">
        <f>+'Formato de costeo C1 '!I647</f>
        <v>0</v>
      </c>
      <c r="I91" s="105">
        <f>+'Formato de costeo C1 '!J647</f>
        <v>0</v>
      </c>
      <c r="J91" s="105">
        <f>+'Formato de costeo C1 '!K647</f>
        <v>0</v>
      </c>
      <c r="K91" s="105">
        <f>+'Formato de costeo C1 '!L647</f>
        <v>0</v>
      </c>
      <c r="L91" s="105">
        <f>+'Formato de costeo C1 '!M647</f>
        <v>0</v>
      </c>
      <c r="M91" s="105">
        <f>+'Formato de costeo C1 '!N647</f>
        <v>0</v>
      </c>
      <c r="N91" s="105">
        <f>+'Formato de costeo C1 '!O647</f>
        <v>0</v>
      </c>
      <c r="O91" s="105">
        <f>+'Formato de costeo C1 '!P647</f>
        <v>0</v>
      </c>
      <c r="P91" s="287">
        <f>+'Formato de costeo C1 '!Q647</f>
        <v>0</v>
      </c>
      <c r="Q91" s="47">
        <f t="shared" si="32"/>
        <v>0</v>
      </c>
      <c r="R91" s="47">
        <f t="shared" si="33"/>
        <v>0</v>
      </c>
    </row>
    <row r="92" spans="1:18" ht="12.75" customHeight="1" outlineLevel="3" x14ac:dyDescent="0.25">
      <c r="A92" s="299" t="str">
        <f>+'Formato de costeo C1 '!C$656</f>
        <v>1.3.3.5</v>
      </c>
      <c r="B92" s="300" t="str">
        <f>+'Formato de costeo C1 '!B$656</f>
        <v>Categorías de gasto</v>
      </c>
      <c r="C92" s="836"/>
      <c r="D92" s="300"/>
      <c r="E92" s="318"/>
      <c r="F92" s="106">
        <f>+'Formato de costeo C1 '!G$656</f>
        <v>0</v>
      </c>
      <c r="G92" s="509"/>
      <c r="H92" s="106">
        <f>+'Formato de costeo C1 '!I656</f>
        <v>0</v>
      </c>
      <c r="I92" s="106">
        <f>+'Formato de costeo C1 '!J656</f>
        <v>0</v>
      </c>
      <c r="J92" s="106">
        <f>+'Formato de costeo C1 '!K656</f>
        <v>0</v>
      </c>
      <c r="K92" s="106">
        <f>+'Formato de costeo C1 '!L656</f>
        <v>0</v>
      </c>
      <c r="L92" s="106">
        <f>+'Formato de costeo C1 '!M656</f>
        <v>0</v>
      </c>
      <c r="M92" s="106">
        <f>+'Formato de costeo C1 '!N656</f>
        <v>0</v>
      </c>
      <c r="N92" s="106">
        <f>+'Formato de costeo C1 '!O656</f>
        <v>0</v>
      </c>
      <c r="O92" s="106">
        <f>+'Formato de costeo C1 '!P656</f>
        <v>0</v>
      </c>
      <c r="P92" s="288">
        <f>+'Formato de costeo C1 '!Q656</f>
        <v>0</v>
      </c>
      <c r="Q92" s="47">
        <f t="shared" si="32"/>
        <v>0</v>
      </c>
      <c r="R92" s="47">
        <f t="shared" si="33"/>
        <v>0</v>
      </c>
    </row>
    <row r="93" spans="1:18" ht="12.75" customHeight="1" outlineLevel="3" x14ac:dyDescent="0.25">
      <c r="A93" s="100" t="str">
        <f>+'Formato de costeo C1 '!C$519</f>
        <v>1.3.4</v>
      </c>
      <c r="B93" s="838">
        <f>+'Formato de costeo C1 '!B$665</f>
        <v>0</v>
      </c>
      <c r="C93" s="324">
        <f>+'Formato de costeo C1 '!$D$665</f>
        <v>0</v>
      </c>
      <c r="D93" s="61"/>
      <c r="E93" s="57">
        <f>+'Formato de costeo C1 '!F185</f>
        <v>0</v>
      </c>
      <c r="F93" s="57">
        <f>SUM(F94:F98)</f>
        <v>0</v>
      </c>
      <c r="G93" s="503">
        <f>+'Formato de costeo C1 '!$H$665</f>
        <v>0</v>
      </c>
      <c r="H93" s="57">
        <f t="shared" ref="H93:P93" si="38">SUM(H94:H98)</f>
        <v>0</v>
      </c>
      <c r="I93" s="57">
        <f t="shared" si="38"/>
        <v>0</v>
      </c>
      <c r="J93" s="57">
        <f t="shared" si="38"/>
        <v>0</v>
      </c>
      <c r="K93" s="57">
        <f t="shared" si="38"/>
        <v>0</v>
      </c>
      <c r="L93" s="57">
        <f t="shared" si="38"/>
        <v>0</v>
      </c>
      <c r="M93" s="57">
        <f t="shared" si="38"/>
        <v>0</v>
      </c>
      <c r="N93" s="57">
        <f t="shared" si="38"/>
        <v>0</v>
      </c>
      <c r="O93" s="57">
        <f t="shared" ref="O93" si="39">SUM(O94:O98)</f>
        <v>0</v>
      </c>
      <c r="P93" s="285">
        <f t="shared" si="38"/>
        <v>0</v>
      </c>
      <c r="Q93" s="47">
        <f t="shared" si="32"/>
        <v>0</v>
      </c>
      <c r="R93" s="47">
        <f t="shared" si="33"/>
        <v>0</v>
      </c>
    </row>
    <row r="94" spans="1:18" ht="12.75" customHeight="1" outlineLevel="3" x14ac:dyDescent="0.25">
      <c r="A94" s="295" t="str">
        <f>+'Formato de costeo C1 '!C$666</f>
        <v>1.3.4.1</v>
      </c>
      <c r="B94" s="296" t="str">
        <f>+'Formato de costeo C1 '!B$666</f>
        <v>Categorías de gasto</v>
      </c>
      <c r="C94" s="834"/>
      <c r="D94" s="296"/>
      <c r="E94" s="312"/>
      <c r="F94" s="104">
        <f>+'Formato de costeo C1 '!G$666</f>
        <v>0</v>
      </c>
      <c r="G94" s="507"/>
      <c r="H94" s="104">
        <f>+'Formato de costeo C1 '!I666</f>
        <v>0</v>
      </c>
      <c r="I94" s="104">
        <f>+'Formato de costeo C1 '!J666</f>
        <v>0</v>
      </c>
      <c r="J94" s="104">
        <f>+'Formato de costeo C1 '!K666</f>
        <v>0</v>
      </c>
      <c r="K94" s="104">
        <f>+'Formato de costeo C1 '!L666</f>
        <v>0</v>
      </c>
      <c r="L94" s="104">
        <f>+'Formato de costeo C1 '!M666</f>
        <v>0</v>
      </c>
      <c r="M94" s="104">
        <f>+'Formato de costeo C1 '!N666</f>
        <v>0</v>
      </c>
      <c r="N94" s="104">
        <f>+'Formato de costeo C1 '!O666</f>
        <v>0</v>
      </c>
      <c r="O94" s="104">
        <f>+'Formato de costeo C1 '!P666</f>
        <v>0</v>
      </c>
      <c r="P94" s="286">
        <f>+'Formato de costeo C1 '!Q666</f>
        <v>0</v>
      </c>
      <c r="Q94" s="47">
        <f t="shared" si="32"/>
        <v>0</v>
      </c>
      <c r="R94" s="47">
        <f t="shared" si="33"/>
        <v>0</v>
      </c>
    </row>
    <row r="95" spans="1:18" ht="12.75" customHeight="1" outlineLevel="3" x14ac:dyDescent="0.25">
      <c r="A95" s="297" t="str">
        <f>+'Formato de costeo C1 '!C$675</f>
        <v>1.3.4.2</v>
      </c>
      <c r="B95" s="298" t="str">
        <f>+'Formato de costeo C1 '!B$675</f>
        <v>Categorías de gasto</v>
      </c>
      <c r="C95" s="835"/>
      <c r="D95" s="298"/>
      <c r="E95" s="315"/>
      <c r="F95" s="105">
        <f>+'Formato de costeo C1 '!G$675</f>
        <v>0</v>
      </c>
      <c r="G95" s="508"/>
      <c r="H95" s="105">
        <f>+'Formato de costeo C1 '!I675</f>
        <v>0</v>
      </c>
      <c r="I95" s="105">
        <f>+'Formato de costeo C1 '!J675</f>
        <v>0</v>
      </c>
      <c r="J95" s="105">
        <f>+'Formato de costeo C1 '!K675</f>
        <v>0</v>
      </c>
      <c r="K95" s="105">
        <f>+'Formato de costeo C1 '!L675</f>
        <v>0</v>
      </c>
      <c r="L95" s="105">
        <f>+'Formato de costeo C1 '!M675</f>
        <v>0</v>
      </c>
      <c r="M95" s="105">
        <f>+'Formato de costeo C1 '!N675</f>
        <v>0</v>
      </c>
      <c r="N95" s="105">
        <f>+'Formato de costeo C1 '!O675</f>
        <v>0</v>
      </c>
      <c r="O95" s="105">
        <f>+'Formato de costeo C1 '!P675</f>
        <v>0</v>
      </c>
      <c r="P95" s="287">
        <f>+'Formato de costeo C1 '!Q675</f>
        <v>0</v>
      </c>
      <c r="Q95" s="47">
        <f t="shared" si="32"/>
        <v>0</v>
      </c>
      <c r="R95" s="47">
        <f t="shared" si="33"/>
        <v>0</v>
      </c>
    </row>
    <row r="96" spans="1:18" ht="12.75" customHeight="1" outlineLevel="3" x14ac:dyDescent="0.25">
      <c r="A96" s="297" t="str">
        <f>+'Formato de costeo C1 '!C$684</f>
        <v>1.3.4.3</v>
      </c>
      <c r="B96" s="298" t="str">
        <f>+'Formato de costeo C1 '!B$684</f>
        <v>Categorías de gasto</v>
      </c>
      <c r="C96" s="835"/>
      <c r="D96" s="298"/>
      <c r="E96" s="315"/>
      <c r="F96" s="105">
        <f>+'Formato de costeo C1 '!G$684</f>
        <v>0</v>
      </c>
      <c r="G96" s="508"/>
      <c r="H96" s="105">
        <f>+'Formato de costeo C1 '!I684</f>
        <v>0</v>
      </c>
      <c r="I96" s="105">
        <f>+'Formato de costeo C1 '!J684</f>
        <v>0</v>
      </c>
      <c r="J96" s="105">
        <f>+'Formato de costeo C1 '!K684</f>
        <v>0</v>
      </c>
      <c r="K96" s="105">
        <f>+'Formato de costeo C1 '!L684</f>
        <v>0</v>
      </c>
      <c r="L96" s="105">
        <f>+'Formato de costeo C1 '!M684</f>
        <v>0</v>
      </c>
      <c r="M96" s="105">
        <f>+'Formato de costeo C1 '!N684</f>
        <v>0</v>
      </c>
      <c r="N96" s="105">
        <f>+'Formato de costeo C1 '!O684</f>
        <v>0</v>
      </c>
      <c r="O96" s="105">
        <f>+'Formato de costeo C1 '!P684</f>
        <v>0</v>
      </c>
      <c r="P96" s="287">
        <f>+'Formato de costeo C1 '!Q684</f>
        <v>0</v>
      </c>
      <c r="Q96" s="47">
        <f t="shared" si="32"/>
        <v>0</v>
      </c>
      <c r="R96" s="47">
        <f t="shared" si="33"/>
        <v>0</v>
      </c>
    </row>
    <row r="97" spans="1:18" ht="12.75" customHeight="1" outlineLevel="3" x14ac:dyDescent="0.25">
      <c r="A97" s="297" t="str">
        <f>+'Formato de costeo C1 '!C$693</f>
        <v>1.3.4.4</v>
      </c>
      <c r="B97" s="298" t="str">
        <f>+'Formato de costeo C1 '!B$693</f>
        <v>Categorías de gasto</v>
      </c>
      <c r="C97" s="835"/>
      <c r="D97" s="298"/>
      <c r="E97" s="315"/>
      <c r="F97" s="105">
        <f>+'Formato de costeo C1 '!G$693</f>
        <v>0</v>
      </c>
      <c r="G97" s="508"/>
      <c r="H97" s="105">
        <f>+'Formato de costeo C1 '!I693</f>
        <v>0</v>
      </c>
      <c r="I97" s="105">
        <f>+'Formato de costeo C1 '!J693</f>
        <v>0</v>
      </c>
      <c r="J97" s="105">
        <f>+'Formato de costeo C1 '!K693</f>
        <v>0</v>
      </c>
      <c r="K97" s="105">
        <f>+'Formato de costeo C1 '!L693</f>
        <v>0</v>
      </c>
      <c r="L97" s="105">
        <f>+'Formato de costeo C1 '!M693</f>
        <v>0</v>
      </c>
      <c r="M97" s="105">
        <f>+'Formato de costeo C1 '!N693</f>
        <v>0</v>
      </c>
      <c r="N97" s="105">
        <f>+'Formato de costeo C1 '!O693</f>
        <v>0</v>
      </c>
      <c r="O97" s="105">
        <f>+'Formato de costeo C1 '!P693</f>
        <v>0</v>
      </c>
      <c r="P97" s="287">
        <f>+'Formato de costeo C1 '!Q693</f>
        <v>0</v>
      </c>
      <c r="Q97" s="47">
        <f t="shared" si="32"/>
        <v>0</v>
      </c>
      <c r="R97" s="47">
        <f t="shared" si="33"/>
        <v>0</v>
      </c>
    </row>
    <row r="98" spans="1:18" ht="12.75" customHeight="1" outlineLevel="3" x14ac:dyDescent="0.25">
      <c r="A98" s="299" t="str">
        <f>+'Formato de costeo C1 '!C$702</f>
        <v>1.3.4.5</v>
      </c>
      <c r="B98" s="300" t="str">
        <f>+'Formato de costeo C1 '!B$702</f>
        <v>Categorías de gasto</v>
      </c>
      <c r="C98" s="836"/>
      <c r="D98" s="300"/>
      <c r="E98" s="318"/>
      <c r="F98" s="106">
        <f>+'Formato de costeo C1 '!G$702</f>
        <v>0</v>
      </c>
      <c r="G98" s="509"/>
      <c r="H98" s="106">
        <f>+'Formato de costeo C1 '!I702</f>
        <v>0</v>
      </c>
      <c r="I98" s="106">
        <f>+'Formato de costeo C1 '!J702</f>
        <v>0</v>
      </c>
      <c r="J98" s="106">
        <f>+'Formato de costeo C1 '!K702</f>
        <v>0</v>
      </c>
      <c r="K98" s="106">
        <f>+'Formato de costeo C1 '!L702</f>
        <v>0</v>
      </c>
      <c r="L98" s="106">
        <f>+'Formato de costeo C1 '!M702</f>
        <v>0</v>
      </c>
      <c r="M98" s="106">
        <f>+'Formato de costeo C1 '!N702</f>
        <v>0</v>
      </c>
      <c r="N98" s="106">
        <f>+'Formato de costeo C1 '!O702</f>
        <v>0</v>
      </c>
      <c r="O98" s="106">
        <f>+'Formato de costeo C1 '!P702</f>
        <v>0</v>
      </c>
      <c r="P98" s="288">
        <f>+'Formato de costeo C1 '!Q702</f>
        <v>0</v>
      </c>
      <c r="Q98" s="47">
        <f t="shared" si="32"/>
        <v>0</v>
      </c>
      <c r="R98" s="47">
        <f t="shared" si="33"/>
        <v>0</v>
      </c>
    </row>
    <row r="99" spans="1:18" ht="12.75" customHeight="1" outlineLevel="3" x14ac:dyDescent="0.25">
      <c r="A99" s="100" t="str">
        <f>+'Formato de costeo C1 '!C$711</f>
        <v>1.3.5</v>
      </c>
      <c r="B99" s="838">
        <f>+'Formato de costeo C1 '!B$711</f>
        <v>0</v>
      </c>
      <c r="C99" s="324">
        <f>+'Formato de costeo C1 '!$D$711</f>
        <v>0</v>
      </c>
      <c r="D99" s="61"/>
      <c r="E99" s="57">
        <f>+'Formato de costeo C1 '!F194</f>
        <v>0</v>
      </c>
      <c r="F99" s="57">
        <f>SUM(F100:F104)</f>
        <v>0</v>
      </c>
      <c r="G99" s="503">
        <f>+'Formato de costeo C1 '!$H$711</f>
        <v>0</v>
      </c>
      <c r="H99" s="57">
        <f t="shared" ref="H99:P99" si="40">SUM(H100:H104)</f>
        <v>0</v>
      </c>
      <c r="I99" s="57">
        <f t="shared" si="40"/>
        <v>0</v>
      </c>
      <c r="J99" s="57">
        <f t="shared" si="40"/>
        <v>0</v>
      </c>
      <c r="K99" s="57">
        <f t="shared" si="40"/>
        <v>0</v>
      </c>
      <c r="L99" s="57">
        <f t="shared" si="40"/>
        <v>0</v>
      </c>
      <c r="M99" s="57">
        <f t="shared" si="40"/>
        <v>0</v>
      </c>
      <c r="N99" s="57">
        <f t="shared" si="40"/>
        <v>0</v>
      </c>
      <c r="O99" s="57">
        <f t="shared" ref="O99" si="41">SUM(O100:O104)</f>
        <v>0</v>
      </c>
      <c r="P99" s="285">
        <f t="shared" si="40"/>
        <v>0</v>
      </c>
      <c r="Q99" s="47">
        <f t="shared" si="32"/>
        <v>0</v>
      </c>
      <c r="R99" s="47">
        <f t="shared" si="33"/>
        <v>0</v>
      </c>
    </row>
    <row r="100" spans="1:18" ht="12.75" customHeight="1" outlineLevel="3" x14ac:dyDescent="0.25">
      <c r="A100" s="295" t="str">
        <f>+'Formato de costeo C1 '!C$712</f>
        <v>1.3.5.1</v>
      </c>
      <c r="B100" s="296" t="str">
        <f>+'Formato de costeo C1 '!B$712</f>
        <v>Categorías de gasto</v>
      </c>
      <c r="C100" s="834"/>
      <c r="D100" s="296"/>
      <c r="E100" s="312"/>
      <c r="F100" s="104">
        <f>+'Formato de costeo C1 '!G$712</f>
        <v>0</v>
      </c>
      <c r="G100" s="507"/>
      <c r="H100" s="104">
        <f>+'Formato de costeo C1 '!I712</f>
        <v>0</v>
      </c>
      <c r="I100" s="104">
        <f>+'Formato de costeo C1 '!J712</f>
        <v>0</v>
      </c>
      <c r="J100" s="104">
        <f>+'Formato de costeo C1 '!K712</f>
        <v>0</v>
      </c>
      <c r="K100" s="104">
        <f>+'Formato de costeo C1 '!L712</f>
        <v>0</v>
      </c>
      <c r="L100" s="104">
        <f>+'Formato de costeo C1 '!M712</f>
        <v>0</v>
      </c>
      <c r="M100" s="104">
        <f>+'Formato de costeo C1 '!N712</f>
        <v>0</v>
      </c>
      <c r="N100" s="104">
        <f>+'Formato de costeo C1 '!O712</f>
        <v>0</v>
      </c>
      <c r="O100" s="104">
        <f>+'Formato de costeo C1 '!P712</f>
        <v>0</v>
      </c>
      <c r="P100" s="286">
        <f>+'Formato de costeo C1 '!Q712</f>
        <v>0</v>
      </c>
      <c r="Q100" s="47">
        <f t="shared" si="32"/>
        <v>0</v>
      </c>
      <c r="R100" s="47">
        <f t="shared" si="33"/>
        <v>0</v>
      </c>
    </row>
    <row r="101" spans="1:18" ht="12.75" customHeight="1" outlineLevel="3" x14ac:dyDescent="0.25">
      <c r="A101" s="297" t="str">
        <f>+'Formato de costeo C1 '!C$721</f>
        <v>1.3.5.2</v>
      </c>
      <c r="B101" s="298" t="str">
        <f>+'Formato de costeo C1 '!B$721</f>
        <v>Categorías de gasto</v>
      </c>
      <c r="C101" s="835"/>
      <c r="D101" s="298"/>
      <c r="E101" s="315"/>
      <c r="F101" s="105">
        <f>+'Formato de costeo C1 '!G$721</f>
        <v>0</v>
      </c>
      <c r="G101" s="508"/>
      <c r="H101" s="105">
        <f>+'Formato de costeo C1 '!I721</f>
        <v>0</v>
      </c>
      <c r="I101" s="105">
        <f>+'Formato de costeo C1 '!J721</f>
        <v>0</v>
      </c>
      <c r="J101" s="105">
        <f>+'Formato de costeo C1 '!K721</f>
        <v>0</v>
      </c>
      <c r="K101" s="105">
        <f>+'Formato de costeo C1 '!L721</f>
        <v>0</v>
      </c>
      <c r="L101" s="105">
        <f>+'Formato de costeo C1 '!M721</f>
        <v>0</v>
      </c>
      <c r="M101" s="105">
        <f>+'Formato de costeo C1 '!N721</f>
        <v>0</v>
      </c>
      <c r="N101" s="105">
        <f>+'Formato de costeo C1 '!O721</f>
        <v>0</v>
      </c>
      <c r="O101" s="105">
        <f>+'Formato de costeo C1 '!P721</f>
        <v>0</v>
      </c>
      <c r="P101" s="287">
        <f>+'Formato de costeo C1 '!Q721</f>
        <v>0</v>
      </c>
      <c r="Q101" s="47">
        <f t="shared" si="32"/>
        <v>0</v>
      </c>
      <c r="R101" s="47">
        <f t="shared" si="33"/>
        <v>0</v>
      </c>
    </row>
    <row r="102" spans="1:18" ht="12.75" customHeight="1" outlineLevel="3" x14ac:dyDescent="0.25">
      <c r="A102" s="297" t="str">
        <f>+'Formato de costeo C1 '!C$730</f>
        <v>1.3.5.3</v>
      </c>
      <c r="B102" s="298" t="str">
        <f>+'Formato de costeo C1 '!B$730</f>
        <v>Categorías de gasto</v>
      </c>
      <c r="C102" s="835"/>
      <c r="D102" s="298"/>
      <c r="E102" s="315"/>
      <c r="F102" s="105">
        <f>+'Formato de costeo C1 '!G$730</f>
        <v>0</v>
      </c>
      <c r="G102" s="508"/>
      <c r="H102" s="105">
        <f>+'Formato de costeo C1 '!I730</f>
        <v>0</v>
      </c>
      <c r="I102" s="105">
        <f>+'Formato de costeo C1 '!J730</f>
        <v>0</v>
      </c>
      <c r="J102" s="105">
        <f>+'Formato de costeo C1 '!K730</f>
        <v>0</v>
      </c>
      <c r="K102" s="105">
        <f>+'Formato de costeo C1 '!L730</f>
        <v>0</v>
      </c>
      <c r="L102" s="105">
        <f>+'Formato de costeo C1 '!M730</f>
        <v>0</v>
      </c>
      <c r="M102" s="105">
        <f>+'Formato de costeo C1 '!N730</f>
        <v>0</v>
      </c>
      <c r="N102" s="105">
        <f>+'Formato de costeo C1 '!O730</f>
        <v>0</v>
      </c>
      <c r="O102" s="105">
        <f>+'Formato de costeo C1 '!P730</f>
        <v>0</v>
      </c>
      <c r="P102" s="287">
        <f>+'Formato de costeo C1 '!Q730</f>
        <v>0</v>
      </c>
      <c r="Q102" s="47">
        <f t="shared" si="32"/>
        <v>0</v>
      </c>
      <c r="R102" s="47">
        <f t="shared" si="33"/>
        <v>0</v>
      </c>
    </row>
    <row r="103" spans="1:18" ht="12.75" customHeight="1" outlineLevel="3" x14ac:dyDescent="0.25">
      <c r="A103" s="297" t="str">
        <f>+'Formato de costeo C1 '!C$739</f>
        <v>1.3.5.4</v>
      </c>
      <c r="B103" s="298" t="str">
        <f>+'Formato de costeo C1 '!B$739</f>
        <v>Categorías de gasto</v>
      </c>
      <c r="C103" s="835"/>
      <c r="D103" s="298"/>
      <c r="E103" s="315"/>
      <c r="F103" s="105">
        <f>+'Formato de costeo C1 '!G$739</f>
        <v>0</v>
      </c>
      <c r="G103" s="508"/>
      <c r="H103" s="105">
        <f>+'Formato de costeo C1 '!I739</f>
        <v>0</v>
      </c>
      <c r="I103" s="105">
        <f>+'Formato de costeo C1 '!J739</f>
        <v>0</v>
      </c>
      <c r="J103" s="105">
        <f>+'Formato de costeo C1 '!K739</f>
        <v>0</v>
      </c>
      <c r="K103" s="105">
        <f>+'Formato de costeo C1 '!L739</f>
        <v>0</v>
      </c>
      <c r="L103" s="105">
        <f>+'Formato de costeo C1 '!M739</f>
        <v>0</v>
      </c>
      <c r="M103" s="105">
        <f>+'Formato de costeo C1 '!N739</f>
        <v>0</v>
      </c>
      <c r="N103" s="105">
        <f>+'Formato de costeo C1 '!O739</f>
        <v>0</v>
      </c>
      <c r="O103" s="105">
        <f>+'Formato de costeo C1 '!P739</f>
        <v>0</v>
      </c>
      <c r="P103" s="287">
        <f>+'Formato de costeo C1 '!Q739</f>
        <v>0</v>
      </c>
      <c r="Q103" s="47">
        <f t="shared" si="32"/>
        <v>0</v>
      </c>
      <c r="R103" s="47">
        <f t="shared" si="33"/>
        <v>0</v>
      </c>
    </row>
    <row r="104" spans="1:18" ht="12.75" customHeight="1" outlineLevel="3" x14ac:dyDescent="0.25">
      <c r="A104" s="299" t="str">
        <f>+'Formato de costeo C1 '!C$748</f>
        <v>1.3.5.5</v>
      </c>
      <c r="B104" s="300" t="str">
        <f>+'Formato de costeo C1 '!B$748</f>
        <v>Categorías de gasto</v>
      </c>
      <c r="C104" s="836"/>
      <c r="D104" s="300"/>
      <c r="E104" s="318"/>
      <c r="F104" s="106">
        <f>+'Formato de costeo C1 '!G$748</f>
        <v>0</v>
      </c>
      <c r="G104" s="509"/>
      <c r="H104" s="106">
        <f>+'Formato de costeo C1 '!I748</f>
        <v>0</v>
      </c>
      <c r="I104" s="106">
        <f>+'Formato de costeo C1 '!J748</f>
        <v>0</v>
      </c>
      <c r="J104" s="106">
        <f>+'Formato de costeo C1 '!K748</f>
        <v>0</v>
      </c>
      <c r="K104" s="106">
        <f>+'Formato de costeo C1 '!L748</f>
        <v>0</v>
      </c>
      <c r="L104" s="106">
        <f>+'Formato de costeo C1 '!M748</f>
        <v>0</v>
      </c>
      <c r="M104" s="106">
        <f>+'Formato de costeo C1 '!N748</f>
        <v>0</v>
      </c>
      <c r="N104" s="106">
        <f>+'Formato de costeo C1 '!O748</f>
        <v>0</v>
      </c>
      <c r="O104" s="106">
        <f>+'Formato de costeo C1 '!P748</f>
        <v>0</v>
      </c>
      <c r="P104" s="288">
        <f>+'Formato de costeo C1 '!Q748</f>
        <v>0</v>
      </c>
      <c r="Q104" s="47">
        <f t="shared" si="32"/>
        <v>0</v>
      </c>
      <c r="R104" s="47">
        <f t="shared" si="33"/>
        <v>0</v>
      </c>
    </row>
    <row r="105" spans="1:18" ht="12.75" customHeight="1" outlineLevel="3" x14ac:dyDescent="0.25">
      <c r="A105" s="110">
        <f>+'Formato de costeo C1 '!C$758</f>
        <v>1.4</v>
      </c>
      <c r="B105" s="839">
        <f>+'Formato de costeo C1 '!D$758</f>
        <v>0</v>
      </c>
      <c r="C105" s="547"/>
      <c r="D105" s="112"/>
      <c r="E105" s="113"/>
      <c r="F105" s="80"/>
      <c r="G105" s="304"/>
      <c r="H105" s="80">
        <f t="shared" ref="H105:P105" si="42">+H106+H112+H118+H124+H130</f>
        <v>0</v>
      </c>
      <c r="I105" s="80">
        <f t="shared" si="42"/>
        <v>0</v>
      </c>
      <c r="J105" s="80">
        <f t="shared" si="42"/>
        <v>0</v>
      </c>
      <c r="K105" s="80">
        <f t="shared" si="42"/>
        <v>0</v>
      </c>
      <c r="L105" s="80">
        <f t="shared" si="42"/>
        <v>0</v>
      </c>
      <c r="M105" s="80">
        <f t="shared" si="42"/>
        <v>0</v>
      </c>
      <c r="N105" s="80">
        <f t="shared" si="42"/>
        <v>0</v>
      </c>
      <c r="O105" s="80">
        <f t="shared" ref="O105" si="43">+O106+O112+O118+O124+O130</f>
        <v>0</v>
      </c>
      <c r="P105" s="81">
        <f t="shared" si="42"/>
        <v>0</v>
      </c>
      <c r="Q105" s="47">
        <f t="shared" si="32"/>
        <v>0</v>
      </c>
      <c r="R105" s="47">
        <f t="shared" si="33"/>
        <v>0</v>
      </c>
    </row>
    <row r="106" spans="1:18" ht="12.75" customHeight="1" outlineLevel="3" x14ac:dyDescent="0.25">
      <c r="A106" s="100" t="str">
        <f>+'Formato de costeo C1 '!C$759</f>
        <v>1.4.1</v>
      </c>
      <c r="B106" s="838">
        <f>+'Formato de costeo C1 '!B$776</f>
        <v>0</v>
      </c>
      <c r="C106" s="324">
        <f>+'Formato de costeo C1 '!$D$776</f>
        <v>0</v>
      </c>
      <c r="D106" s="61"/>
      <c r="E106" s="57">
        <f>+'Formato de costeo C1 '!F167</f>
        <v>0</v>
      </c>
      <c r="F106" s="57">
        <f>SUM(F107:F111)</f>
        <v>0</v>
      </c>
      <c r="G106" s="503">
        <f>+'Formato de costeo C1 '!$H$776</f>
        <v>0</v>
      </c>
      <c r="H106" s="57">
        <f t="shared" ref="H106:P106" si="44">SUM(H107:H111)</f>
        <v>0</v>
      </c>
      <c r="I106" s="57">
        <f t="shared" si="44"/>
        <v>0</v>
      </c>
      <c r="J106" s="57">
        <f t="shared" si="44"/>
        <v>0</v>
      </c>
      <c r="K106" s="57">
        <f t="shared" si="44"/>
        <v>0</v>
      </c>
      <c r="L106" s="57">
        <f t="shared" si="44"/>
        <v>0</v>
      </c>
      <c r="M106" s="57">
        <f t="shared" si="44"/>
        <v>0</v>
      </c>
      <c r="N106" s="57">
        <f t="shared" si="44"/>
        <v>0</v>
      </c>
      <c r="O106" s="57">
        <f t="shared" ref="O106" si="45">SUM(O107:O111)</f>
        <v>0</v>
      </c>
      <c r="P106" s="285">
        <f t="shared" si="44"/>
        <v>0</v>
      </c>
      <c r="Q106" s="47">
        <f t="shared" si="32"/>
        <v>0</v>
      </c>
      <c r="R106" s="47">
        <f t="shared" si="33"/>
        <v>0</v>
      </c>
    </row>
    <row r="107" spans="1:18" ht="12.75" customHeight="1" outlineLevel="3" x14ac:dyDescent="0.25">
      <c r="A107" s="295" t="str">
        <f>+'Formato de costeo C1 '!C$777</f>
        <v>1.4.1.1</v>
      </c>
      <c r="B107" s="296" t="str">
        <f>+'Formato de costeo C1 '!B$777</f>
        <v>Categorías de gasto</v>
      </c>
      <c r="C107" s="544"/>
      <c r="D107" s="313"/>
      <c r="E107" s="314"/>
      <c r="F107" s="104">
        <f>+'Formato de costeo C1 '!G$777</f>
        <v>0</v>
      </c>
      <c r="G107" s="504"/>
      <c r="H107" s="104">
        <f>+'Formato de costeo C1 '!I777</f>
        <v>0</v>
      </c>
      <c r="I107" s="104">
        <f>+'Formato de costeo C1 '!J777</f>
        <v>0</v>
      </c>
      <c r="J107" s="104">
        <f>+'Formato de costeo C1 '!K777</f>
        <v>0</v>
      </c>
      <c r="K107" s="104">
        <f>+'Formato de costeo C1 '!L777</f>
        <v>0</v>
      </c>
      <c r="L107" s="104">
        <f>+'Formato de costeo C1 '!M777</f>
        <v>0</v>
      </c>
      <c r="M107" s="104">
        <f>+'Formato de costeo C1 '!N777</f>
        <v>0</v>
      </c>
      <c r="N107" s="104">
        <f>+'Formato de costeo C1 '!O777</f>
        <v>0</v>
      </c>
      <c r="O107" s="104">
        <f>+'Formato de costeo C1 '!P777</f>
        <v>0</v>
      </c>
      <c r="P107" s="286">
        <f>+'Formato de costeo C1 '!Q777</f>
        <v>0</v>
      </c>
      <c r="Q107" s="47">
        <f t="shared" si="32"/>
        <v>0</v>
      </c>
      <c r="R107" s="47">
        <f t="shared" si="33"/>
        <v>0</v>
      </c>
    </row>
    <row r="108" spans="1:18" ht="12.75" customHeight="1" outlineLevel="3" x14ac:dyDescent="0.25">
      <c r="A108" s="297" t="str">
        <f>+'Formato de costeo C1 '!C$786</f>
        <v>1.4.1.2</v>
      </c>
      <c r="B108" s="298" t="str">
        <f>+'Formato de costeo C1 '!B$786</f>
        <v>Categorías de gasto</v>
      </c>
      <c r="C108" s="545"/>
      <c r="D108" s="316"/>
      <c r="E108" s="317"/>
      <c r="F108" s="105">
        <f>+'Formato de costeo C1 '!G$786</f>
        <v>0</v>
      </c>
      <c r="G108" s="505"/>
      <c r="H108" s="105">
        <f>+'Formato de costeo C1 '!I786</f>
        <v>0</v>
      </c>
      <c r="I108" s="105">
        <f>+'Formato de costeo C1 '!J786</f>
        <v>0</v>
      </c>
      <c r="J108" s="105">
        <f>+'Formato de costeo C1 '!K786</f>
        <v>0</v>
      </c>
      <c r="K108" s="105">
        <f>+'Formato de costeo C1 '!L786</f>
        <v>0</v>
      </c>
      <c r="L108" s="105">
        <f>+'Formato de costeo C1 '!M786</f>
        <v>0</v>
      </c>
      <c r="M108" s="105">
        <f>+'Formato de costeo C1 '!N786</f>
        <v>0</v>
      </c>
      <c r="N108" s="105">
        <f>+'Formato de costeo C1 '!O786</f>
        <v>0</v>
      </c>
      <c r="O108" s="105">
        <f>+'Formato de costeo C1 '!P786</f>
        <v>0</v>
      </c>
      <c r="P108" s="287">
        <f>+'Formato de costeo C1 '!Q786</f>
        <v>0</v>
      </c>
      <c r="Q108" s="47">
        <f t="shared" si="32"/>
        <v>0</v>
      </c>
      <c r="R108" s="47">
        <f t="shared" si="33"/>
        <v>0</v>
      </c>
    </row>
    <row r="109" spans="1:18" ht="12.75" customHeight="1" outlineLevel="3" x14ac:dyDescent="0.25">
      <c r="A109" s="297" t="str">
        <f>+'Formato de costeo C1 '!C$795</f>
        <v>1.4.1.3</v>
      </c>
      <c r="B109" s="298" t="str">
        <f>+'Formato de costeo C1 '!B$795</f>
        <v>Categorías de gasto</v>
      </c>
      <c r="C109" s="545"/>
      <c r="D109" s="316"/>
      <c r="E109" s="317"/>
      <c r="F109" s="105">
        <f>+'Formato de costeo C1 '!G$795</f>
        <v>0</v>
      </c>
      <c r="G109" s="505"/>
      <c r="H109" s="105">
        <f>+'Formato de costeo C1 '!I795</f>
        <v>0</v>
      </c>
      <c r="I109" s="105">
        <f>+'Formato de costeo C1 '!J795</f>
        <v>0</v>
      </c>
      <c r="J109" s="105">
        <f>+'Formato de costeo C1 '!K795</f>
        <v>0</v>
      </c>
      <c r="K109" s="105">
        <f>+'Formato de costeo C1 '!L795</f>
        <v>0</v>
      </c>
      <c r="L109" s="105">
        <f>+'Formato de costeo C1 '!M795</f>
        <v>0</v>
      </c>
      <c r="M109" s="105">
        <f>+'Formato de costeo C1 '!N795</f>
        <v>0</v>
      </c>
      <c r="N109" s="105">
        <f>+'Formato de costeo C1 '!O795</f>
        <v>0</v>
      </c>
      <c r="O109" s="105">
        <f>+'Formato de costeo C1 '!P795</f>
        <v>0</v>
      </c>
      <c r="P109" s="287">
        <f>+'Formato de costeo C1 '!Q795</f>
        <v>0</v>
      </c>
      <c r="Q109" s="47">
        <f t="shared" si="32"/>
        <v>0</v>
      </c>
      <c r="R109" s="47">
        <f t="shared" si="33"/>
        <v>0</v>
      </c>
    </row>
    <row r="110" spans="1:18" ht="12.75" customHeight="1" outlineLevel="3" x14ac:dyDescent="0.25">
      <c r="A110" s="297" t="str">
        <f>+'Formato de costeo C1 '!C$804</f>
        <v>1.4.1.4</v>
      </c>
      <c r="B110" s="298" t="str">
        <f>+'Formato de costeo C1 '!B$804</f>
        <v>Categorías de gasto</v>
      </c>
      <c r="C110" s="545"/>
      <c r="D110" s="316"/>
      <c r="E110" s="317"/>
      <c r="F110" s="105">
        <f>+'Formato de costeo C1 '!G$804</f>
        <v>0</v>
      </c>
      <c r="G110" s="505"/>
      <c r="H110" s="105">
        <f>+'Formato de costeo C1 '!I804</f>
        <v>0</v>
      </c>
      <c r="I110" s="105">
        <f>+'Formato de costeo C1 '!J804</f>
        <v>0</v>
      </c>
      <c r="J110" s="105">
        <f>+'Formato de costeo C1 '!K804</f>
        <v>0</v>
      </c>
      <c r="K110" s="105">
        <f>+'Formato de costeo C1 '!L804</f>
        <v>0</v>
      </c>
      <c r="L110" s="105">
        <f>+'Formato de costeo C1 '!M804</f>
        <v>0</v>
      </c>
      <c r="M110" s="105">
        <f>+'Formato de costeo C1 '!N804</f>
        <v>0</v>
      </c>
      <c r="N110" s="105">
        <f>+'Formato de costeo C1 '!O804</f>
        <v>0</v>
      </c>
      <c r="O110" s="105">
        <f>+'Formato de costeo C1 '!P804</f>
        <v>0</v>
      </c>
      <c r="P110" s="287">
        <f>+'Formato de costeo C1 '!Q804</f>
        <v>0</v>
      </c>
      <c r="Q110" s="47">
        <f t="shared" si="32"/>
        <v>0</v>
      </c>
      <c r="R110" s="47">
        <f t="shared" si="33"/>
        <v>0</v>
      </c>
    </row>
    <row r="111" spans="1:18" ht="12.75" customHeight="1" outlineLevel="3" x14ac:dyDescent="0.25">
      <c r="A111" s="299" t="str">
        <f>+'Formato de costeo C1 '!C$813</f>
        <v>1.4.1.5</v>
      </c>
      <c r="B111" s="300" t="str">
        <f>+'Formato de costeo C1 '!B$813</f>
        <v>Categorías de gasto</v>
      </c>
      <c r="C111" s="546"/>
      <c r="D111" s="319"/>
      <c r="E111" s="320"/>
      <c r="F111" s="106">
        <f>+'Formato de costeo C1 '!G$813</f>
        <v>0</v>
      </c>
      <c r="G111" s="506"/>
      <c r="H111" s="106">
        <f>+'Formato de costeo C1 '!I813</f>
        <v>0</v>
      </c>
      <c r="I111" s="106">
        <f>+'Formato de costeo C1 '!J813</f>
        <v>0</v>
      </c>
      <c r="J111" s="106">
        <f>+'Formato de costeo C1 '!K813</f>
        <v>0</v>
      </c>
      <c r="K111" s="106">
        <f>+'Formato de costeo C1 '!L813</f>
        <v>0</v>
      </c>
      <c r="L111" s="106">
        <f>+'Formato de costeo C1 '!M813</f>
        <v>0</v>
      </c>
      <c r="M111" s="106">
        <f>+'Formato de costeo C1 '!N813</f>
        <v>0</v>
      </c>
      <c r="N111" s="106">
        <f>+'Formato de costeo C1 '!O813</f>
        <v>0</v>
      </c>
      <c r="O111" s="106">
        <f>+'Formato de costeo C1 '!P813</f>
        <v>0</v>
      </c>
      <c r="P111" s="288">
        <f>+'Formato de costeo C1 '!Q813</f>
        <v>0</v>
      </c>
      <c r="Q111" s="47">
        <f t="shared" si="32"/>
        <v>0</v>
      </c>
      <c r="R111" s="47">
        <f t="shared" si="33"/>
        <v>0</v>
      </c>
    </row>
    <row r="112" spans="1:18" ht="12.75" customHeight="1" outlineLevel="3" x14ac:dyDescent="0.25">
      <c r="A112" s="100" t="str">
        <f>+'Formato de costeo C1 '!C$762</f>
        <v>1.4.2</v>
      </c>
      <c r="B112" s="838">
        <f>+'Formato de costeo C1 '!B$822</f>
        <v>0</v>
      </c>
      <c r="C112" s="324">
        <f>+'Formato de costeo C1 '!$D$822</f>
        <v>0</v>
      </c>
      <c r="D112" s="61"/>
      <c r="E112" s="57">
        <f>+'Formato de costeo C1 '!F213</f>
        <v>0</v>
      </c>
      <c r="F112" s="57">
        <f>SUM(F113:F117)</f>
        <v>0</v>
      </c>
      <c r="G112" s="503">
        <f>+'Formato de costeo C1 '!$H$822</f>
        <v>0</v>
      </c>
      <c r="H112" s="57">
        <f t="shared" ref="H112:P112" si="46">SUM(H113:H117)</f>
        <v>0</v>
      </c>
      <c r="I112" s="57">
        <f t="shared" si="46"/>
        <v>0</v>
      </c>
      <c r="J112" s="57">
        <f t="shared" si="46"/>
        <v>0</v>
      </c>
      <c r="K112" s="57">
        <f t="shared" si="46"/>
        <v>0</v>
      </c>
      <c r="L112" s="57">
        <f t="shared" si="46"/>
        <v>0</v>
      </c>
      <c r="M112" s="57">
        <f t="shared" si="46"/>
        <v>0</v>
      </c>
      <c r="N112" s="57">
        <f t="shared" si="46"/>
        <v>0</v>
      </c>
      <c r="O112" s="57">
        <f t="shared" ref="O112" si="47">SUM(O113:O117)</f>
        <v>0</v>
      </c>
      <c r="P112" s="285">
        <f t="shared" si="46"/>
        <v>0</v>
      </c>
      <c r="Q112" s="47">
        <f t="shared" si="32"/>
        <v>0</v>
      </c>
      <c r="R112" s="47">
        <f t="shared" si="33"/>
        <v>0</v>
      </c>
    </row>
    <row r="113" spans="1:18" ht="12.75" customHeight="1" outlineLevel="3" x14ac:dyDescent="0.25">
      <c r="A113" s="295" t="str">
        <f>+'Formato de costeo C1 '!C$823</f>
        <v>1.4.2.1</v>
      </c>
      <c r="B113" s="296" t="str">
        <f>+'Formato de costeo C1 '!B$823</f>
        <v>Categorías de gasto</v>
      </c>
      <c r="C113" s="834"/>
      <c r="D113" s="296"/>
      <c r="E113" s="312"/>
      <c r="F113" s="104">
        <f>+'Formato de costeo C1 '!G$823</f>
        <v>0</v>
      </c>
      <c r="G113" s="507"/>
      <c r="H113" s="104">
        <f>+'Formato de costeo C1 '!I823</f>
        <v>0</v>
      </c>
      <c r="I113" s="104">
        <f>+'Formato de costeo C1 '!J823</f>
        <v>0</v>
      </c>
      <c r="J113" s="104">
        <f>+'Formato de costeo C1 '!K823</f>
        <v>0</v>
      </c>
      <c r="K113" s="104">
        <f>+'Formato de costeo C1 '!L823</f>
        <v>0</v>
      </c>
      <c r="L113" s="104">
        <f>+'Formato de costeo C1 '!M823</f>
        <v>0</v>
      </c>
      <c r="M113" s="104">
        <f>+'Formato de costeo C1 '!N823</f>
        <v>0</v>
      </c>
      <c r="N113" s="104">
        <f>+'Formato de costeo C1 '!O823</f>
        <v>0</v>
      </c>
      <c r="O113" s="104">
        <f>+'Formato de costeo C1 '!P823</f>
        <v>0</v>
      </c>
      <c r="P113" s="286">
        <f>+'Formato de costeo C1 '!Q823</f>
        <v>0</v>
      </c>
      <c r="Q113" s="47">
        <f t="shared" si="32"/>
        <v>0</v>
      </c>
      <c r="R113" s="47">
        <f t="shared" si="33"/>
        <v>0</v>
      </c>
    </row>
    <row r="114" spans="1:18" ht="12.75" customHeight="1" outlineLevel="3" x14ac:dyDescent="0.25">
      <c r="A114" s="297" t="str">
        <f>+'Formato de costeo C1 '!C$832</f>
        <v>1.4.2.2</v>
      </c>
      <c r="B114" s="298" t="str">
        <f>+'Formato de costeo C1 '!B$832</f>
        <v>Categorías de gasto</v>
      </c>
      <c r="C114" s="835"/>
      <c r="D114" s="298"/>
      <c r="E114" s="315"/>
      <c r="F114" s="105">
        <f>+'Formato de costeo C1 '!G$832</f>
        <v>0</v>
      </c>
      <c r="G114" s="508"/>
      <c r="H114" s="105">
        <f>+'Formato de costeo C1 '!I832</f>
        <v>0</v>
      </c>
      <c r="I114" s="105">
        <f>+'Formato de costeo C1 '!J832</f>
        <v>0</v>
      </c>
      <c r="J114" s="105">
        <f>+'Formato de costeo C1 '!K832</f>
        <v>0</v>
      </c>
      <c r="K114" s="105">
        <f>+'Formato de costeo C1 '!L832</f>
        <v>0</v>
      </c>
      <c r="L114" s="105">
        <f>+'Formato de costeo C1 '!M832</f>
        <v>0</v>
      </c>
      <c r="M114" s="105">
        <f>+'Formato de costeo C1 '!N832</f>
        <v>0</v>
      </c>
      <c r="N114" s="105">
        <f>+'Formato de costeo C1 '!O832</f>
        <v>0</v>
      </c>
      <c r="O114" s="105">
        <f>+'Formato de costeo C1 '!P832</f>
        <v>0</v>
      </c>
      <c r="P114" s="287">
        <f>+'Formato de costeo C1 '!Q832</f>
        <v>0</v>
      </c>
      <c r="Q114" s="47">
        <f t="shared" si="32"/>
        <v>0</v>
      </c>
      <c r="R114" s="47">
        <f t="shared" si="33"/>
        <v>0</v>
      </c>
    </row>
    <row r="115" spans="1:18" ht="12.75" customHeight="1" outlineLevel="3" x14ac:dyDescent="0.25">
      <c r="A115" s="297" t="str">
        <f>+'Formato de costeo C1 '!C$841</f>
        <v>1.4.2.3</v>
      </c>
      <c r="B115" s="298" t="str">
        <f>+'Formato de costeo C1 '!B$841</f>
        <v>Categorías de gasto</v>
      </c>
      <c r="C115" s="835"/>
      <c r="D115" s="298"/>
      <c r="E115" s="315"/>
      <c r="F115" s="105">
        <f>+'Formato de costeo C1 '!G$841</f>
        <v>0</v>
      </c>
      <c r="G115" s="508"/>
      <c r="H115" s="105">
        <f>+'Formato de costeo C1 '!I841</f>
        <v>0</v>
      </c>
      <c r="I115" s="105">
        <f>+'Formato de costeo C1 '!J841</f>
        <v>0</v>
      </c>
      <c r="J115" s="105">
        <f>+'Formato de costeo C1 '!K841</f>
        <v>0</v>
      </c>
      <c r="K115" s="105">
        <f>+'Formato de costeo C1 '!L841</f>
        <v>0</v>
      </c>
      <c r="L115" s="105">
        <f>+'Formato de costeo C1 '!M841</f>
        <v>0</v>
      </c>
      <c r="M115" s="105">
        <f>+'Formato de costeo C1 '!N841</f>
        <v>0</v>
      </c>
      <c r="N115" s="105">
        <f>+'Formato de costeo C1 '!O841</f>
        <v>0</v>
      </c>
      <c r="O115" s="105">
        <f>+'Formato de costeo C1 '!P841</f>
        <v>0</v>
      </c>
      <c r="P115" s="287">
        <f>+'Formato de costeo C1 '!Q841</f>
        <v>0</v>
      </c>
      <c r="Q115" s="47">
        <f t="shared" si="32"/>
        <v>0</v>
      </c>
      <c r="R115" s="47">
        <f t="shared" si="33"/>
        <v>0</v>
      </c>
    </row>
    <row r="116" spans="1:18" ht="12.75" customHeight="1" outlineLevel="3" x14ac:dyDescent="0.25">
      <c r="A116" s="297" t="str">
        <f>+'Formato de costeo C1 '!C$850</f>
        <v>1.4.2.4</v>
      </c>
      <c r="B116" s="298" t="str">
        <f>+'Formato de costeo C1 '!B$850</f>
        <v>Categorías de gasto</v>
      </c>
      <c r="C116" s="835"/>
      <c r="D116" s="298"/>
      <c r="E116" s="315"/>
      <c r="F116" s="105">
        <f>+'Formato de costeo C1 '!G$850</f>
        <v>0</v>
      </c>
      <c r="G116" s="508"/>
      <c r="H116" s="105">
        <f>+'Formato de costeo C1 '!I850</f>
        <v>0</v>
      </c>
      <c r="I116" s="105">
        <f>+'Formato de costeo C1 '!J850</f>
        <v>0</v>
      </c>
      <c r="J116" s="105">
        <f>+'Formato de costeo C1 '!K850</f>
        <v>0</v>
      </c>
      <c r="K116" s="105">
        <f>+'Formato de costeo C1 '!L850</f>
        <v>0</v>
      </c>
      <c r="L116" s="105">
        <f>+'Formato de costeo C1 '!M850</f>
        <v>0</v>
      </c>
      <c r="M116" s="105">
        <f>+'Formato de costeo C1 '!N850</f>
        <v>0</v>
      </c>
      <c r="N116" s="105">
        <f>+'Formato de costeo C1 '!O850</f>
        <v>0</v>
      </c>
      <c r="O116" s="105">
        <f>+'Formato de costeo C1 '!P850</f>
        <v>0</v>
      </c>
      <c r="P116" s="287">
        <f>+'Formato de costeo C1 '!Q850</f>
        <v>0</v>
      </c>
      <c r="Q116" s="47">
        <f t="shared" si="32"/>
        <v>0</v>
      </c>
      <c r="R116" s="47">
        <f t="shared" si="33"/>
        <v>0</v>
      </c>
    </row>
    <row r="117" spans="1:18" ht="12.75" customHeight="1" outlineLevel="3" x14ac:dyDescent="0.25">
      <c r="A117" s="299" t="str">
        <f>+'Formato de costeo C1 '!C$859</f>
        <v>1.4.2.5</v>
      </c>
      <c r="B117" s="300" t="str">
        <f>+'Formato de costeo C1 '!B$859</f>
        <v>Categorías de gasto</v>
      </c>
      <c r="C117" s="836"/>
      <c r="D117" s="300"/>
      <c r="E117" s="318"/>
      <c r="F117" s="106">
        <f>+'Formato de costeo C1 '!G$859</f>
        <v>0</v>
      </c>
      <c r="G117" s="509"/>
      <c r="H117" s="106">
        <f>+'Formato de costeo C1 '!I859</f>
        <v>0</v>
      </c>
      <c r="I117" s="106">
        <f>+'Formato de costeo C1 '!J859</f>
        <v>0</v>
      </c>
      <c r="J117" s="106">
        <f>+'Formato de costeo C1 '!K859</f>
        <v>0</v>
      </c>
      <c r="K117" s="106">
        <f>+'Formato de costeo C1 '!L859</f>
        <v>0</v>
      </c>
      <c r="L117" s="106">
        <f>+'Formato de costeo C1 '!M859</f>
        <v>0</v>
      </c>
      <c r="M117" s="106">
        <f>+'Formato de costeo C1 '!N859</f>
        <v>0</v>
      </c>
      <c r="N117" s="106">
        <f>+'Formato de costeo C1 '!O859</f>
        <v>0</v>
      </c>
      <c r="O117" s="106">
        <f>+'Formato de costeo C1 '!P859</f>
        <v>0</v>
      </c>
      <c r="P117" s="288">
        <f>+'Formato de costeo C1 '!Q859</f>
        <v>0</v>
      </c>
      <c r="Q117" s="47">
        <f t="shared" si="32"/>
        <v>0</v>
      </c>
      <c r="R117" s="47">
        <f t="shared" si="33"/>
        <v>0</v>
      </c>
    </row>
    <row r="118" spans="1:18" ht="12.75" customHeight="1" outlineLevel="3" x14ac:dyDescent="0.25">
      <c r="A118" s="100" t="str">
        <f>+'Formato de costeo C1 '!C$765</f>
        <v>1.4.3</v>
      </c>
      <c r="B118" s="838">
        <f>+'Formato de costeo C1 '!B$868</f>
        <v>0</v>
      </c>
      <c r="C118" s="324">
        <f>+'Formato de costeo C1 '!$D$868</f>
        <v>0</v>
      </c>
      <c r="D118" s="61"/>
      <c r="E118" s="57">
        <f>+'Formato de costeo C1 '!F222</f>
        <v>0</v>
      </c>
      <c r="F118" s="57">
        <f>SUM(F119:F123)</f>
        <v>0</v>
      </c>
      <c r="G118" s="503">
        <f>+'Formato de costeo C1 '!$H$868</f>
        <v>0</v>
      </c>
      <c r="H118" s="57">
        <f t="shared" ref="H118:P118" si="48">SUM(H119:H123)</f>
        <v>0</v>
      </c>
      <c r="I118" s="57">
        <f t="shared" si="48"/>
        <v>0</v>
      </c>
      <c r="J118" s="57">
        <f t="shared" si="48"/>
        <v>0</v>
      </c>
      <c r="K118" s="57">
        <f t="shared" si="48"/>
        <v>0</v>
      </c>
      <c r="L118" s="57">
        <f t="shared" si="48"/>
        <v>0</v>
      </c>
      <c r="M118" s="57">
        <f t="shared" si="48"/>
        <v>0</v>
      </c>
      <c r="N118" s="57">
        <f t="shared" si="48"/>
        <v>0</v>
      </c>
      <c r="O118" s="57">
        <f t="shared" ref="O118" si="49">SUM(O119:O123)</f>
        <v>0</v>
      </c>
      <c r="P118" s="285">
        <f t="shared" si="48"/>
        <v>0</v>
      </c>
      <c r="Q118" s="47">
        <f t="shared" si="32"/>
        <v>0</v>
      </c>
      <c r="R118" s="47">
        <f t="shared" si="33"/>
        <v>0</v>
      </c>
    </row>
    <row r="119" spans="1:18" ht="12.75" customHeight="1" outlineLevel="3" x14ac:dyDescent="0.25">
      <c r="A119" s="295" t="str">
        <f>+'Formato de costeo C1 '!C$869</f>
        <v>1.4.3.1</v>
      </c>
      <c r="B119" s="296" t="str">
        <f>+'Formato de costeo C1 '!B$869</f>
        <v>Categorías de gasto</v>
      </c>
      <c r="C119" s="834"/>
      <c r="D119" s="296"/>
      <c r="E119" s="312"/>
      <c r="F119" s="104">
        <f>+'Formato de costeo C1 '!G$869</f>
        <v>0</v>
      </c>
      <c r="G119" s="507"/>
      <c r="H119" s="104">
        <f>+'Formato de costeo C1 '!I869</f>
        <v>0</v>
      </c>
      <c r="I119" s="104">
        <f>+'Formato de costeo C1 '!J869</f>
        <v>0</v>
      </c>
      <c r="J119" s="104">
        <f>+'Formato de costeo C1 '!K869</f>
        <v>0</v>
      </c>
      <c r="K119" s="104">
        <f>+'Formato de costeo C1 '!L869</f>
        <v>0</v>
      </c>
      <c r="L119" s="104">
        <f>+'Formato de costeo C1 '!M869</f>
        <v>0</v>
      </c>
      <c r="M119" s="104">
        <f>+'Formato de costeo C1 '!N869</f>
        <v>0</v>
      </c>
      <c r="N119" s="104">
        <f>+'Formato de costeo C1 '!O869</f>
        <v>0</v>
      </c>
      <c r="O119" s="104">
        <f>+'Formato de costeo C1 '!P869</f>
        <v>0</v>
      </c>
      <c r="P119" s="286">
        <f>+'Formato de costeo C1 '!Q869</f>
        <v>0</v>
      </c>
      <c r="Q119" s="47">
        <f t="shared" si="32"/>
        <v>0</v>
      </c>
      <c r="R119" s="47">
        <f t="shared" si="33"/>
        <v>0</v>
      </c>
    </row>
    <row r="120" spans="1:18" ht="12.75" customHeight="1" outlineLevel="3" x14ac:dyDescent="0.25">
      <c r="A120" s="297" t="str">
        <f>+'Formato de costeo C1 '!C$878</f>
        <v>1.4.3.2</v>
      </c>
      <c r="B120" s="298" t="str">
        <f>+'Formato de costeo C1 '!B$878</f>
        <v>Categorías de gasto</v>
      </c>
      <c r="C120" s="835"/>
      <c r="D120" s="298"/>
      <c r="E120" s="315"/>
      <c r="F120" s="105">
        <f>+'Formato de costeo C1 '!G$878</f>
        <v>0</v>
      </c>
      <c r="G120" s="508"/>
      <c r="H120" s="105">
        <f>+'Formato de costeo C1 '!I878</f>
        <v>0</v>
      </c>
      <c r="I120" s="105">
        <f>+'Formato de costeo C1 '!J878</f>
        <v>0</v>
      </c>
      <c r="J120" s="105">
        <f>+'Formato de costeo C1 '!K878</f>
        <v>0</v>
      </c>
      <c r="K120" s="105">
        <f>+'Formato de costeo C1 '!L878</f>
        <v>0</v>
      </c>
      <c r="L120" s="105">
        <f>+'Formato de costeo C1 '!M878</f>
        <v>0</v>
      </c>
      <c r="M120" s="105">
        <f>+'Formato de costeo C1 '!N878</f>
        <v>0</v>
      </c>
      <c r="N120" s="105">
        <f>+'Formato de costeo C1 '!O878</f>
        <v>0</v>
      </c>
      <c r="O120" s="105">
        <f>+'Formato de costeo C1 '!P878</f>
        <v>0</v>
      </c>
      <c r="P120" s="287">
        <f>+'Formato de costeo C1 '!Q878</f>
        <v>0</v>
      </c>
      <c r="Q120" s="47">
        <f t="shared" si="32"/>
        <v>0</v>
      </c>
      <c r="R120" s="47">
        <f t="shared" si="33"/>
        <v>0</v>
      </c>
    </row>
    <row r="121" spans="1:18" ht="12.75" customHeight="1" outlineLevel="3" x14ac:dyDescent="0.25">
      <c r="A121" s="297" t="str">
        <f>+'Formato de costeo C1 '!C$887</f>
        <v>1.4.3.3</v>
      </c>
      <c r="B121" s="298" t="str">
        <f>+'Formato de costeo C1 '!B$887</f>
        <v>Categorías de gasto</v>
      </c>
      <c r="C121" s="835"/>
      <c r="D121" s="298"/>
      <c r="E121" s="315"/>
      <c r="F121" s="105">
        <f>+'Formato de costeo C1 '!G$887</f>
        <v>0</v>
      </c>
      <c r="G121" s="508"/>
      <c r="H121" s="105">
        <f>+'Formato de costeo C1 '!I887</f>
        <v>0</v>
      </c>
      <c r="I121" s="105">
        <f>+'Formato de costeo C1 '!J887</f>
        <v>0</v>
      </c>
      <c r="J121" s="105">
        <f>+'Formato de costeo C1 '!K887</f>
        <v>0</v>
      </c>
      <c r="K121" s="105">
        <f>+'Formato de costeo C1 '!L887</f>
        <v>0</v>
      </c>
      <c r="L121" s="105">
        <f>+'Formato de costeo C1 '!M887</f>
        <v>0</v>
      </c>
      <c r="M121" s="105">
        <f>+'Formato de costeo C1 '!N887</f>
        <v>0</v>
      </c>
      <c r="N121" s="105">
        <f>+'Formato de costeo C1 '!O887</f>
        <v>0</v>
      </c>
      <c r="O121" s="105">
        <f>+'Formato de costeo C1 '!P887</f>
        <v>0</v>
      </c>
      <c r="P121" s="287">
        <f>+'Formato de costeo C1 '!Q887</f>
        <v>0</v>
      </c>
      <c r="Q121" s="47">
        <f t="shared" si="32"/>
        <v>0</v>
      </c>
      <c r="R121" s="47">
        <f t="shared" si="33"/>
        <v>0</v>
      </c>
    </row>
    <row r="122" spans="1:18" ht="12.75" customHeight="1" outlineLevel="3" x14ac:dyDescent="0.25">
      <c r="A122" s="297" t="str">
        <f>+'Formato de costeo C1 '!C$896</f>
        <v>1.4.3.4</v>
      </c>
      <c r="B122" s="298" t="str">
        <f>+'Formato de costeo C1 '!B$896</f>
        <v>Categorías de gasto</v>
      </c>
      <c r="C122" s="835"/>
      <c r="D122" s="298"/>
      <c r="E122" s="315"/>
      <c r="F122" s="105">
        <f>+'Formato de costeo C1 '!G$896</f>
        <v>0</v>
      </c>
      <c r="G122" s="508"/>
      <c r="H122" s="105">
        <f>+'Formato de costeo C1 '!I896</f>
        <v>0</v>
      </c>
      <c r="I122" s="105">
        <f>+'Formato de costeo C1 '!J896</f>
        <v>0</v>
      </c>
      <c r="J122" s="105">
        <f>+'Formato de costeo C1 '!K896</f>
        <v>0</v>
      </c>
      <c r="K122" s="105">
        <f>+'Formato de costeo C1 '!L896</f>
        <v>0</v>
      </c>
      <c r="L122" s="105">
        <f>+'Formato de costeo C1 '!M896</f>
        <v>0</v>
      </c>
      <c r="M122" s="105">
        <f>+'Formato de costeo C1 '!N896</f>
        <v>0</v>
      </c>
      <c r="N122" s="105">
        <f>+'Formato de costeo C1 '!O896</f>
        <v>0</v>
      </c>
      <c r="O122" s="105">
        <f>+'Formato de costeo C1 '!P896</f>
        <v>0</v>
      </c>
      <c r="P122" s="287">
        <f>+'Formato de costeo C1 '!Q896</f>
        <v>0</v>
      </c>
      <c r="Q122" s="47">
        <f t="shared" si="32"/>
        <v>0</v>
      </c>
      <c r="R122" s="47">
        <f t="shared" si="33"/>
        <v>0</v>
      </c>
    </row>
    <row r="123" spans="1:18" ht="12.75" customHeight="1" outlineLevel="3" x14ac:dyDescent="0.25">
      <c r="A123" s="299" t="str">
        <f>+'Formato de costeo C1 '!C$905</f>
        <v>1.4.3.5</v>
      </c>
      <c r="B123" s="300" t="str">
        <f>+'Formato de costeo C1 '!B$905</f>
        <v>Categorías de gasto</v>
      </c>
      <c r="C123" s="836"/>
      <c r="D123" s="300"/>
      <c r="E123" s="318"/>
      <c r="F123" s="106">
        <f>+'Formato de costeo C1 '!G$905</f>
        <v>0</v>
      </c>
      <c r="G123" s="509"/>
      <c r="H123" s="106">
        <f>+'Formato de costeo C1 '!I905</f>
        <v>0</v>
      </c>
      <c r="I123" s="106">
        <f>+'Formato de costeo C1 '!J905</f>
        <v>0</v>
      </c>
      <c r="J123" s="106">
        <f>+'Formato de costeo C1 '!K905</f>
        <v>0</v>
      </c>
      <c r="K123" s="106">
        <f>+'Formato de costeo C1 '!L905</f>
        <v>0</v>
      </c>
      <c r="L123" s="106">
        <f>+'Formato de costeo C1 '!M905</f>
        <v>0</v>
      </c>
      <c r="M123" s="106">
        <f>+'Formato de costeo C1 '!N905</f>
        <v>0</v>
      </c>
      <c r="N123" s="106">
        <f>+'Formato de costeo C1 '!O905</f>
        <v>0</v>
      </c>
      <c r="O123" s="106">
        <f>+'Formato de costeo C1 '!P905</f>
        <v>0</v>
      </c>
      <c r="P123" s="288">
        <f>+'Formato de costeo C1 '!Q905</f>
        <v>0</v>
      </c>
      <c r="Q123" s="47">
        <f t="shared" si="32"/>
        <v>0</v>
      </c>
      <c r="R123" s="47">
        <f t="shared" si="33"/>
        <v>0</v>
      </c>
    </row>
    <row r="124" spans="1:18" ht="12.75" customHeight="1" outlineLevel="3" x14ac:dyDescent="0.25">
      <c r="A124" s="100" t="str">
        <f>+'Formato de costeo C1 '!C$768</f>
        <v>1.4.4</v>
      </c>
      <c r="B124" s="838">
        <f>+'Formato de costeo C1 '!B$914</f>
        <v>0</v>
      </c>
      <c r="C124" s="324">
        <f>+'Formato de costeo C1 '!$D$914</f>
        <v>0</v>
      </c>
      <c r="D124" s="61"/>
      <c r="E124" s="57">
        <f>+'Formato de costeo C1 '!F231</f>
        <v>0</v>
      </c>
      <c r="F124" s="57">
        <f>SUM(F125:F129)</f>
        <v>0</v>
      </c>
      <c r="G124" s="503">
        <f>+'Formato de costeo C1 '!$H$914</f>
        <v>0</v>
      </c>
      <c r="H124" s="57">
        <f t="shared" ref="H124:P124" si="50">SUM(H125:H129)</f>
        <v>0</v>
      </c>
      <c r="I124" s="57">
        <f t="shared" si="50"/>
        <v>0</v>
      </c>
      <c r="J124" s="57">
        <f t="shared" si="50"/>
        <v>0</v>
      </c>
      <c r="K124" s="57">
        <f t="shared" si="50"/>
        <v>0</v>
      </c>
      <c r="L124" s="57">
        <f t="shared" si="50"/>
        <v>0</v>
      </c>
      <c r="M124" s="57">
        <f t="shared" si="50"/>
        <v>0</v>
      </c>
      <c r="N124" s="57">
        <f t="shared" si="50"/>
        <v>0</v>
      </c>
      <c r="O124" s="57">
        <f t="shared" ref="O124" si="51">SUM(O125:O129)</f>
        <v>0</v>
      </c>
      <c r="P124" s="285">
        <f t="shared" si="50"/>
        <v>0</v>
      </c>
      <c r="Q124" s="47">
        <f t="shared" si="32"/>
        <v>0</v>
      </c>
      <c r="R124" s="47">
        <f t="shared" si="33"/>
        <v>0</v>
      </c>
    </row>
    <row r="125" spans="1:18" ht="12.75" customHeight="1" outlineLevel="3" x14ac:dyDescent="0.25">
      <c r="A125" s="295" t="str">
        <f>+'Formato de costeo C1 '!C$915</f>
        <v>1.4.4.1</v>
      </c>
      <c r="B125" s="296" t="str">
        <f>+'Formato de costeo C1 '!B$915</f>
        <v>Categorías de gasto</v>
      </c>
      <c r="C125" s="834"/>
      <c r="D125" s="296"/>
      <c r="E125" s="312"/>
      <c r="F125" s="104">
        <f>+'Formato de costeo C1 '!G$915</f>
        <v>0</v>
      </c>
      <c r="G125" s="507"/>
      <c r="H125" s="104">
        <f>+'Formato de costeo C1 '!I915</f>
        <v>0</v>
      </c>
      <c r="I125" s="104">
        <f>+'Formato de costeo C1 '!J915</f>
        <v>0</v>
      </c>
      <c r="J125" s="104">
        <f>+'Formato de costeo C1 '!K915</f>
        <v>0</v>
      </c>
      <c r="K125" s="104">
        <f>+'Formato de costeo C1 '!L915</f>
        <v>0</v>
      </c>
      <c r="L125" s="104">
        <f>+'Formato de costeo C1 '!M915</f>
        <v>0</v>
      </c>
      <c r="M125" s="104">
        <f>+'Formato de costeo C1 '!N915</f>
        <v>0</v>
      </c>
      <c r="N125" s="104">
        <f>+'Formato de costeo C1 '!O915</f>
        <v>0</v>
      </c>
      <c r="O125" s="104">
        <f>+'Formato de costeo C1 '!P915</f>
        <v>0</v>
      </c>
      <c r="P125" s="286">
        <f>+'Formato de costeo C1 '!Q915</f>
        <v>0</v>
      </c>
      <c r="Q125" s="47">
        <f t="shared" si="32"/>
        <v>0</v>
      </c>
      <c r="R125" s="47">
        <f t="shared" si="33"/>
        <v>0</v>
      </c>
    </row>
    <row r="126" spans="1:18" ht="12.75" customHeight="1" outlineLevel="3" x14ac:dyDescent="0.25">
      <c r="A126" s="297" t="str">
        <f>+'Formato de costeo C1 '!C$924</f>
        <v>1.4.4.2</v>
      </c>
      <c r="B126" s="298" t="str">
        <f>+'Formato de costeo C1 '!B$924</f>
        <v>Categorías de gasto</v>
      </c>
      <c r="C126" s="835"/>
      <c r="D126" s="298"/>
      <c r="E126" s="315"/>
      <c r="F126" s="105">
        <f>+'Formato de costeo C1 '!G$924</f>
        <v>0</v>
      </c>
      <c r="G126" s="508"/>
      <c r="H126" s="105">
        <f>+'Formato de costeo C1 '!I924</f>
        <v>0</v>
      </c>
      <c r="I126" s="105">
        <f>+'Formato de costeo C1 '!J924</f>
        <v>0</v>
      </c>
      <c r="J126" s="105">
        <f>+'Formato de costeo C1 '!K924</f>
        <v>0</v>
      </c>
      <c r="K126" s="105">
        <f>+'Formato de costeo C1 '!L924</f>
        <v>0</v>
      </c>
      <c r="L126" s="105">
        <f>+'Formato de costeo C1 '!M924</f>
        <v>0</v>
      </c>
      <c r="M126" s="105">
        <f>+'Formato de costeo C1 '!N924</f>
        <v>0</v>
      </c>
      <c r="N126" s="105">
        <f>+'Formato de costeo C1 '!O924</f>
        <v>0</v>
      </c>
      <c r="O126" s="105">
        <f>+'Formato de costeo C1 '!P924</f>
        <v>0</v>
      </c>
      <c r="P126" s="287">
        <f>+'Formato de costeo C1 '!Q924</f>
        <v>0</v>
      </c>
      <c r="Q126" s="47">
        <f t="shared" si="32"/>
        <v>0</v>
      </c>
      <c r="R126" s="47">
        <f t="shared" si="33"/>
        <v>0</v>
      </c>
    </row>
    <row r="127" spans="1:18" ht="12.75" customHeight="1" outlineLevel="3" x14ac:dyDescent="0.25">
      <c r="A127" s="297" t="str">
        <f>+'Formato de costeo C1 '!C$933</f>
        <v>1.4.4.3</v>
      </c>
      <c r="B127" s="298" t="str">
        <f>+'Formato de costeo C1 '!B$933</f>
        <v>Categorías de gasto</v>
      </c>
      <c r="C127" s="835"/>
      <c r="D127" s="298"/>
      <c r="E127" s="315"/>
      <c r="F127" s="105">
        <f>+'Formato de costeo C1 '!G$933</f>
        <v>0</v>
      </c>
      <c r="G127" s="508"/>
      <c r="H127" s="105">
        <f>+'Formato de costeo C1 '!I933</f>
        <v>0</v>
      </c>
      <c r="I127" s="105">
        <f>+'Formato de costeo C1 '!J933</f>
        <v>0</v>
      </c>
      <c r="J127" s="105">
        <f>+'Formato de costeo C1 '!K933</f>
        <v>0</v>
      </c>
      <c r="K127" s="105">
        <f>+'Formato de costeo C1 '!L933</f>
        <v>0</v>
      </c>
      <c r="L127" s="105">
        <f>+'Formato de costeo C1 '!M933</f>
        <v>0</v>
      </c>
      <c r="M127" s="105">
        <f>+'Formato de costeo C1 '!N933</f>
        <v>0</v>
      </c>
      <c r="N127" s="105">
        <f>+'Formato de costeo C1 '!O933</f>
        <v>0</v>
      </c>
      <c r="O127" s="105">
        <f>+'Formato de costeo C1 '!P933</f>
        <v>0</v>
      </c>
      <c r="P127" s="287">
        <f>+'Formato de costeo C1 '!Q933</f>
        <v>0</v>
      </c>
      <c r="Q127" s="47">
        <f t="shared" si="32"/>
        <v>0</v>
      </c>
      <c r="R127" s="47">
        <f t="shared" si="33"/>
        <v>0</v>
      </c>
    </row>
    <row r="128" spans="1:18" ht="12.75" customHeight="1" outlineLevel="3" x14ac:dyDescent="0.25">
      <c r="A128" s="297" t="str">
        <f>+'Formato de costeo C1 '!C$942</f>
        <v>1.4.4.4</v>
      </c>
      <c r="B128" s="298" t="str">
        <f>+'Formato de costeo C1 '!B$942</f>
        <v>Categorías de gasto</v>
      </c>
      <c r="C128" s="835"/>
      <c r="D128" s="298"/>
      <c r="E128" s="315"/>
      <c r="F128" s="105">
        <f>+'Formato de costeo C1 '!G$942</f>
        <v>0</v>
      </c>
      <c r="G128" s="508"/>
      <c r="H128" s="105">
        <f>+'Formato de costeo C1 '!I942</f>
        <v>0</v>
      </c>
      <c r="I128" s="105">
        <f>+'Formato de costeo C1 '!J942</f>
        <v>0</v>
      </c>
      <c r="J128" s="105">
        <f>+'Formato de costeo C1 '!K942</f>
        <v>0</v>
      </c>
      <c r="K128" s="105">
        <f>+'Formato de costeo C1 '!L942</f>
        <v>0</v>
      </c>
      <c r="L128" s="105">
        <f>+'Formato de costeo C1 '!M942</f>
        <v>0</v>
      </c>
      <c r="M128" s="105">
        <f>+'Formato de costeo C1 '!N942</f>
        <v>0</v>
      </c>
      <c r="N128" s="105">
        <f>+'Formato de costeo C1 '!O942</f>
        <v>0</v>
      </c>
      <c r="O128" s="105">
        <f>+'Formato de costeo C1 '!P942</f>
        <v>0</v>
      </c>
      <c r="P128" s="287">
        <f>+'Formato de costeo C1 '!Q942</f>
        <v>0</v>
      </c>
      <c r="Q128" s="47">
        <f t="shared" si="32"/>
        <v>0</v>
      </c>
      <c r="R128" s="47">
        <f t="shared" si="33"/>
        <v>0</v>
      </c>
    </row>
    <row r="129" spans="1:18" ht="12.75" customHeight="1" outlineLevel="3" x14ac:dyDescent="0.25">
      <c r="A129" s="299" t="str">
        <f>+'Formato de costeo C1 '!C$951</f>
        <v>1.4.4.5</v>
      </c>
      <c r="B129" s="300" t="str">
        <f>+'Formato de costeo C1 '!B$951</f>
        <v>Categorías de gasto</v>
      </c>
      <c r="C129" s="836"/>
      <c r="D129" s="300"/>
      <c r="E129" s="318"/>
      <c r="F129" s="106">
        <f>+'Formato de costeo C1 '!G$951</f>
        <v>0</v>
      </c>
      <c r="G129" s="509"/>
      <c r="H129" s="106">
        <f>+'Formato de costeo C1 '!I951</f>
        <v>0</v>
      </c>
      <c r="I129" s="106">
        <f>+'Formato de costeo C1 '!J951</f>
        <v>0</v>
      </c>
      <c r="J129" s="106">
        <f>+'Formato de costeo C1 '!K951</f>
        <v>0</v>
      </c>
      <c r="K129" s="106">
        <f>+'Formato de costeo C1 '!L951</f>
        <v>0</v>
      </c>
      <c r="L129" s="106">
        <f>+'Formato de costeo C1 '!M951</f>
        <v>0</v>
      </c>
      <c r="M129" s="106">
        <f>+'Formato de costeo C1 '!N951</f>
        <v>0</v>
      </c>
      <c r="N129" s="106">
        <f>+'Formato de costeo C1 '!O951</f>
        <v>0</v>
      </c>
      <c r="O129" s="106">
        <f>+'Formato de costeo C1 '!P951</f>
        <v>0</v>
      </c>
      <c r="P129" s="288">
        <f>+'Formato de costeo C1 '!Q951</f>
        <v>0</v>
      </c>
      <c r="Q129" s="47">
        <f t="shared" si="32"/>
        <v>0</v>
      </c>
      <c r="R129" s="47">
        <f t="shared" si="33"/>
        <v>0</v>
      </c>
    </row>
    <row r="130" spans="1:18" ht="12.75" customHeight="1" outlineLevel="3" x14ac:dyDescent="0.25">
      <c r="A130" s="100" t="str">
        <f>+'Formato de costeo C1 '!C$771</f>
        <v>1.4.5</v>
      </c>
      <c r="B130" s="838">
        <f>+'Formato de costeo C1 '!B$960</f>
        <v>0</v>
      </c>
      <c r="C130" s="324">
        <f>+'Formato de costeo C1 '!$D$960</f>
        <v>0</v>
      </c>
      <c r="D130" s="61"/>
      <c r="E130" s="57">
        <f>+'Formato de costeo C1 '!F240</f>
        <v>0</v>
      </c>
      <c r="F130" s="57">
        <f>SUM(F131:F135)</f>
        <v>0</v>
      </c>
      <c r="G130" s="503">
        <f>+'Formato de costeo C1 '!$H$960</f>
        <v>0</v>
      </c>
      <c r="H130" s="57">
        <f t="shared" ref="H130:P130" si="52">SUM(H131:H135)</f>
        <v>0</v>
      </c>
      <c r="I130" s="57">
        <f t="shared" si="52"/>
        <v>0</v>
      </c>
      <c r="J130" s="57">
        <f t="shared" si="52"/>
        <v>0</v>
      </c>
      <c r="K130" s="57">
        <f t="shared" si="52"/>
        <v>0</v>
      </c>
      <c r="L130" s="57">
        <f t="shared" si="52"/>
        <v>0</v>
      </c>
      <c r="M130" s="57">
        <f t="shared" si="52"/>
        <v>0</v>
      </c>
      <c r="N130" s="57">
        <f t="shared" si="52"/>
        <v>0</v>
      </c>
      <c r="O130" s="57">
        <f t="shared" ref="O130" si="53">SUM(O131:O135)</f>
        <v>0</v>
      </c>
      <c r="P130" s="285">
        <f t="shared" si="52"/>
        <v>0</v>
      </c>
      <c r="Q130" s="47">
        <f t="shared" si="32"/>
        <v>0</v>
      </c>
      <c r="R130" s="47">
        <f t="shared" si="33"/>
        <v>0</v>
      </c>
    </row>
    <row r="131" spans="1:18" ht="12.75" customHeight="1" outlineLevel="3" x14ac:dyDescent="0.25">
      <c r="A131" s="295" t="str">
        <f>+'Formato de costeo C1 '!C$961</f>
        <v>1.4.5.1</v>
      </c>
      <c r="B131" s="296" t="str">
        <f>+'Formato de costeo C1 '!B$961</f>
        <v>Categorías de gasto</v>
      </c>
      <c r="C131" s="834"/>
      <c r="D131" s="296"/>
      <c r="E131" s="312"/>
      <c r="F131" s="104">
        <f>+'Formato de costeo C1 '!G$961</f>
        <v>0</v>
      </c>
      <c r="G131" s="507"/>
      <c r="H131" s="104">
        <f>+'Formato de costeo C1 '!I961</f>
        <v>0</v>
      </c>
      <c r="I131" s="104">
        <f>+'Formato de costeo C1 '!J961</f>
        <v>0</v>
      </c>
      <c r="J131" s="104">
        <f>+'Formato de costeo C1 '!K961</f>
        <v>0</v>
      </c>
      <c r="K131" s="104">
        <f>+'Formato de costeo C1 '!L961</f>
        <v>0</v>
      </c>
      <c r="L131" s="104">
        <f>+'Formato de costeo C1 '!M961</f>
        <v>0</v>
      </c>
      <c r="M131" s="104">
        <f>+'Formato de costeo C1 '!N961</f>
        <v>0</v>
      </c>
      <c r="N131" s="104">
        <f>+'Formato de costeo C1 '!O961</f>
        <v>0</v>
      </c>
      <c r="O131" s="104">
        <f>+'Formato de costeo C1 '!P961</f>
        <v>0</v>
      </c>
      <c r="P131" s="286">
        <f>+'Formato de costeo C1 '!Q961</f>
        <v>0</v>
      </c>
      <c r="Q131" s="47">
        <f t="shared" si="32"/>
        <v>0</v>
      </c>
      <c r="R131" s="47">
        <f t="shared" si="33"/>
        <v>0</v>
      </c>
    </row>
    <row r="132" spans="1:18" ht="12.75" customHeight="1" outlineLevel="3" x14ac:dyDescent="0.25">
      <c r="A132" s="297" t="str">
        <f>+'Formato de costeo C1 '!C$970</f>
        <v>1.4.5.2</v>
      </c>
      <c r="B132" s="298" t="str">
        <f>+'Formato de costeo C1 '!B$970</f>
        <v>Categorías de gasto</v>
      </c>
      <c r="C132" s="835"/>
      <c r="D132" s="298"/>
      <c r="E132" s="315"/>
      <c r="F132" s="105">
        <f>+'Formato de costeo C1 '!G$970</f>
        <v>0</v>
      </c>
      <c r="G132" s="508"/>
      <c r="H132" s="105">
        <f>+'Formato de costeo C1 '!I970</f>
        <v>0</v>
      </c>
      <c r="I132" s="105">
        <f>+'Formato de costeo C1 '!J970</f>
        <v>0</v>
      </c>
      <c r="J132" s="105">
        <f>+'Formato de costeo C1 '!K970</f>
        <v>0</v>
      </c>
      <c r="K132" s="105">
        <f>+'Formato de costeo C1 '!L970</f>
        <v>0</v>
      </c>
      <c r="L132" s="105">
        <f>+'Formato de costeo C1 '!M970</f>
        <v>0</v>
      </c>
      <c r="M132" s="105">
        <f>+'Formato de costeo C1 '!N970</f>
        <v>0</v>
      </c>
      <c r="N132" s="105">
        <f>+'Formato de costeo C1 '!O970</f>
        <v>0</v>
      </c>
      <c r="O132" s="105">
        <f>+'Formato de costeo C1 '!P970</f>
        <v>0</v>
      </c>
      <c r="P132" s="287">
        <f>+'Formato de costeo C1 '!Q970</f>
        <v>0</v>
      </c>
      <c r="Q132" s="47">
        <f t="shared" si="32"/>
        <v>0</v>
      </c>
      <c r="R132" s="47">
        <f t="shared" si="33"/>
        <v>0</v>
      </c>
    </row>
    <row r="133" spans="1:18" ht="12.75" customHeight="1" outlineLevel="3" x14ac:dyDescent="0.25">
      <c r="A133" s="297" t="str">
        <f>+'Formato de costeo C1 '!C$979</f>
        <v>1.4.5.3</v>
      </c>
      <c r="B133" s="298" t="str">
        <f>+'Formato de costeo C1 '!B$979</f>
        <v>Categorías de gasto</v>
      </c>
      <c r="C133" s="835"/>
      <c r="D133" s="298"/>
      <c r="E133" s="315"/>
      <c r="F133" s="105">
        <f>+'Formato de costeo C1 '!G$979</f>
        <v>0</v>
      </c>
      <c r="G133" s="508"/>
      <c r="H133" s="105">
        <f>+'Formato de costeo C1 '!I979</f>
        <v>0</v>
      </c>
      <c r="I133" s="105">
        <f>+'Formato de costeo C1 '!J979</f>
        <v>0</v>
      </c>
      <c r="J133" s="105">
        <f>+'Formato de costeo C1 '!K979</f>
        <v>0</v>
      </c>
      <c r="K133" s="105">
        <f>+'Formato de costeo C1 '!L979</f>
        <v>0</v>
      </c>
      <c r="L133" s="105">
        <f>+'Formato de costeo C1 '!M979</f>
        <v>0</v>
      </c>
      <c r="M133" s="105">
        <f>+'Formato de costeo C1 '!N979</f>
        <v>0</v>
      </c>
      <c r="N133" s="105">
        <f>+'Formato de costeo C1 '!O979</f>
        <v>0</v>
      </c>
      <c r="O133" s="105">
        <f>+'Formato de costeo C1 '!P979</f>
        <v>0</v>
      </c>
      <c r="P133" s="287">
        <f>+'Formato de costeo C1 '!Q979</f>
        <v>0</v>
      </c>
      <c r="Q133" s="47">
        <f t="shared" si="32"/>
        <v>0</v>
      </c>
      <c r="R133" s="47">
        <f t="shared" si="33"/>
        <v>0</v>
      </c>
    </row>
    <row r="134" spans="1:18" ht="12.75" customHeight="1" outlineLevel="3" x14ac:dyDescent="0.25">
      <c r="A134" s="297" t="str">
        <f>+'Formato de costeo C1 '!C$988</f>
        <v>1.4.5.4</v>
      </c>
      <c r="B134" s="298" t="str">
        <f>+'Formato de costeo C1 '!B$988</f>
        <v>Categorías de gasto</v>
      </c>
      <c r="C134" s="835"/>
      <c r="D134" s="298"/>
      <c r="E134" s="315"/>
      <c r="F134" s="105">
        <f>+'Formato de costeo C1 '!G$988</f>
        <v>0</v>
      </c>
      <c r="G134" s="508"/>
      <c r="H134" s="105">
        <f>+'Formato de costeo C1 '!I988</f>
        <v>0</v>
      </c>
      <c r="I134" s="105">
        <f>+'Formato de costeo C1 '!J988</f>
        <v>0</v>
      </c>
      <c r="J134" s="105">
        <f>+'Formato de costeo C1 '!K988</f>
        <v>0</v>
      </c>
      <c r="K134" s="105">
        <f>+'Formato de costeo C1 '!L988</f>
        <v>0</v>
      </c>
      <c r="L134" s="105">
        <f>+'Formato de costeo C1 '!M988</f>
        <v>0</v>
      </c>
      <c r="M134" s="105">
        <f>+'Formato de costeo C1 '!N988</f>
        <v>0</v>
      </c>
      <c r="N134" s="105">
        <f>+'Formato de costeo C1 '!O988</f>
        <v>0</v>
      </c>
      <c r="O134" s="105">
        <f>+'Formato de costeo C1 '!P988</f>
        <v>0</v>
      </c>
      <c r="P134" s="287">
        <f>+'Formato de costeo C1 '!Q988</f>
        <v>0</v>
      </c>
      <c r="Q134" s="47">
        <f t="shared" si="32"/>
        <v>0</v>
      </c>
      <c r="R134" s="47">
        <f t="shared" si="33"/>
        <v>0</v>
      </c>
    </row>
    <row r="135" spans="1:18" ht="12.75" customHeight="1" outlineLevel="3" x14ac:dyDescent="0.25">
      <c r="A135" s="299" t="str">
        <f>+'Formato de costeo C1 '!C$997</f>
        <v>1.4.5.5</v>
      </c>
      <c r="B135" s="300" t="str">
        <f>+'Formato de costeo C1 '!B$997</f>
        <v>Categorías de gasto</v>
      </c>
      <c r="C135" s="836"/>
      <c r="D135" s="300"/>
      <c r="E135" s="318"/>
      <c r="F135" s="106">
        <f>+'Formato de costeo C1 '!G$997</f>
        <v>0</v>
      </c>
      <c r="G135" s="509"/>
      <c r="H135" s="106">
        <f>+'Formato de costeo C1 '!I997</f>
        <v>0</v>
      </c>
      <c r="I135" s="106">
        <f>+'Formato de costeo C1 '!J997</f>
        <v>0</v>
      </c>
      <c r="J135" s="106">
        <f>+'Formato de costeo C1 '!K997</f>
        <v>0</v>
      </c>
      <c r="K135" s="106">
        <f>+'Formato de costeo C1 '!L997</f>
        <v>0</v>
      </c>
      <c r="L135" s="106">
        <f>+'Formato de costeo C1 '!M997</f>
        <v>0</v>
      </c>
      <c r="M135" s="106">
        <f>+'Formato de costeo C1 '!N997</f>
        <v>0</v>
      </c>
      <c r="N135" s="106">
        <f>+'Formato de costeo C1 '!O997</f>
        <v>0</v>
      </c>
      <c r="O135" s="106">
        <f>+'Formato de costeo C1 '!P997</f>
        <v>0</v>
      </c>
      <c r="P135" s="288">
        <f>+'Formato de costeo C1 '!Q997</f>
        <v>0</v>
      </c>
      <c r="Q135" s="47">
        <f t="shared" si="32"/>
        <v>0</v>
      </c>
      <c r="R135" s="47">
        <f t="shared" si="33"/>
        <v>0</v>
      </c>
    </row>
    <row r="136" spans="1:18" ht="12.75" customHeight="1" outlineLevel="3" x14ac:dyDescent="0.25">
      <c r="A136" s="110">
        <f>+'Formato de costeo C1 '!C$1007</f>
        <v>1.5</v>
      </c>
      <c r="B136" s="839">
        <f>+'Formato de costeo C1 '!D$1007</f>
        <v>0</v>
      </c>
      <c r="C136" s="548"/>
      <c r="D136" s="112"/>
      <c r="E136" s="113"/>
      <c r="F136" s="833">
        <f>+F137+F143+F149+F155+F161</f>
        <v>0</v>
      </c>
      <c r="G136" s="304"/>
      <c r="H136" s="80">
        <f t="shared" ref="H136:P136" si="54">+H137+H143+H149+H155+H161</f>
        <v>0</v>
      </c>
      <c r="I136" s="80">
        <f t="shared" si="54"/>
        <v>0</v>
      </c>
      <c r="J136" s="80">
        <f t="shared" si="54"/>
        <v>0</v>
      </c>
      <c r="K136" s="80">
        <f t="shared" si="54"/>
        <v>0</v>
      </c>
      <c r="L136" s="80">
        <f t="shared" si="54"/>
        <v>0</v>
      </c>
      <c r="M136" s="80">
        <f t="shared" si="54"/>
        <v>0</v>
      </c>
      <c r="N136" s="80">
        <f t="shared" si="54"/>
        <v>0</v>
      </c>
      <c r="O136" s="80">
        <f t="shared" ref="O136" si="55">+O137+O143+O149+O155+O161</f>
        <v>0</v>
      </c>
      <c r="P136" s="81">
        <f t="shared" si="54"/>
        <v>0</v>
      </c>
      <c r="Q136" s="47">
        <f t="shared" si="32"/>
        <v>0</v>
      </c>
      <c r="R136" s="47">
        <f t="shared" si="33"/>
        <v>0</v>
      </c>
    </row>
    <row r="137" spans="1:18" ht="12.75" customHeight="1" outlineLevel="3" x14ac:dyDescent="0.25">
      <c r="A137" s="100" t="str">
        <f>+'Formato de costeo C1 '!C$1008</f>
        <v>1.5.1</v>
      </c>
      <c r="B137" s="838">
        <f>+'Formato de costeo C1 '!B$1025</f>
        <v>0</v>
      </c>
      <c r="C137" s="324">
        <f>+'Formato de costeo C1 '!$D$1025</f>
        <v>0</v>
      </c>
      <c r="D137" s="61"/>
      <c r="E137" s="57">
        <f>+'Formato de costeo C1 '!F232</f>
        <v>0</v>
      </c>
      <c r="F137" s="57">
        <f>SUM(F138:F142)</f>
        <v>0</v>
      </c>
      <c r="G137" s="503">
        <f>+'Formato de costeo C1 '!$H$1025</f>
        <v>0</v>
      </c>
      <c r="H137" s="57">
        <f t="shared" ref="H137:P137" si="56">SUM(H138:H142)</f>
        <v>0</v>
      </c>
      <c r="I137" s="57">
        <f t="shared" si="56"/>
        <v>0</v>
      </c>
      <c r="J137" s="57">
        <f t="shared" si="56"/>
        <v>0</v>
      </c>
      <c r="K137" s="57">
        <f t="shared" si="56"/>
        <v>0</v>
      </c>
      <c r="L137" s="57">
        <f t="shared" si="56"/>
        <v>0</v>
      </c>
      <c r="M137" s="57">
        <f t="shared" si="56"/>
        <v>0</v>
      </c>
      <c r="N137" s="57">
        <f t="shared" si="56"/>
        <v>0</v>
      </c>
      <c r="O137" s="57">
        <f t="shared" ref="O137" si="57">SUM(O138:O142)</f>
        <v>0</v>
      </c>
      <c r="P137" s="285">
        <f t="shared" si="56"/>
        <v>0</v>
      </c>
      <c r="Q137" s="47">
        <f t="shared" si="32"/>
        <v>0</v>
      </c>
      <c r="R137" s="47">
        <f t="shared" si="33"/>
        <v>0</v>
      </c>
    </row>
    <row r="138" spans="1:18" ht="12.75" customHeight="1" outlineLevel="3" x14ac:dyDescent="0.25">
      <c r="A138" s="295" t="str">
        <f>+'Formato de costeo C1 '!C$1026</f>
        <v>1.5.1.1</v>
      </c>
      <c r="B138" s="296" t="str">
        <f>+'Formato de costeo C1 '!B$1026</f>
        <v>Categorías de gasto</v>
      </c>
      <c r="C138" s="544"/>
      <c r="D138" s="313"/>
      <c r="E138" s="314"/>
      <c r="F138" s="104">
        <f>+'Formato de costeo C1 '!G$1026</f>
        <v>0</v>
      </c>
      <c r="G138" s="504"/>
      <c r="H138" s="104">
        <f>+'Formato de costeo C1 '!I1026</f>
        <v>0</v>
      </c>
      <c r="I138" s="104">
        <f>+'Formato de costeo C1 '!J1026</f>
        <v>0</v>
      </c>
      <c r="J138" s="104">
        <f>+'Formato de costeo C1 '!K1026</f>
        <v>0</v>
      </c>
      <c r="K138" s="104">
        <f>+'Formato de costeo C1 '!L1026</f>
        <v>0</v>
      </c>
      <c r="L138" s="104">
        <f>+'Formato de costeo C1 '!M1026</f>
        <v>0</v>
      </c>
      <c r="M138" s="104">
        <f>+'Formato de costeo C1 '!N1026</f>
        <v>0</v>
      </c>
      <c r="N138" s="104">
        <f>+'Formato de costeo C1 '!O1026</f>
        <v>0</v>
      </c>
      <c r="O138" s="104">
        <f>+'Formato de costeo C1 '!P1026</f>
        <v>0</v>
      </c>
      <c r="P138" s="286">
        <f>+'Formato de costeo C1 '!Q1026</f>
        <v>0</v>
      </c>
      <c r="Q138" s="47">
        <f t="shared" si="32"/>
        <v>0</v>
      </c>
      <c r="R138" s="47">
        <f t="shared" si="33"/>
        <v>0</v>
      </c>
    </row>
    <row r="139" spans="1:18" ht="12.75" customHeight="1" outlineLevel="3" x14ac:dyDescent="0.25">
      <c r="A139" s="297" t="str">
        <f>+'Formato de costeo C1 '!C$1036</f>
        <v>1.5.1.2</v>
      </c>
      <c r="B139" s="298" t="str">
        <f>+'Formato de costeo C1 '!B$1036</f>
        <v>Categorías de gasto</v>
      </c>
      <c r="C139" s="545"/>
      <c r="D139" s="316"/>
      <c r="E139" s="317"/>
      <c r="F139" s="105">
        <f>+'Formato de costeo C1 '!G$1036</f>
        <v>0</v>
      </c>
      <c r="G139" s="505"/>
      <c r="H139" s="105">
        <f>+'Formato de costeo C1 '!I1036</f>
        <v>0</v>
      </c>
      <c r="I139" s="105">
        <f>+'Formato de costeo C1 '!J1036</f>
        <v>0</v>
      </c>
      <c r="J139" s="105">
        <f>+'Formato de costeo C1 '!K1036</f>
        <v>0</v>
      </c>
      <c r="K139" s="105">
        <f>+'Formato de costeo C1 '!L1036</f>
        <v>0</v>
      </c>
      <c r="L139" s="105">
        <f>+'Formato de costeo C1 '!M1036</f>
        <v>0</v>
      </c>
      <c r="M139" s="105">
        <f>+'Formato de costeo C1 '!N1036</f>
        <v>0</v>
      </c>
      <c r="N139" s="105">
        <f>+'Formato de costeo C1 '!O1036</f>
        <v>0</v>
      </c>
      <c r="O139" s="105">
        <f>+'Formato de costeo C1 '!P1036</f>
        <v>0</v>
      </c>
      <c r="P139" s="287">
        <f>+'Formato de costeo C1 '!Q1036</f>
        <v>0</v>
      </c>
      <c r="Q139" s="47">
        <f t="shared" si="32"/>
        <v>0</v>
      </c>
      <c r="R139" s="47">
        <f t="shared" si="33"/>
        <v>0</v>
      </c>
    </row>
    <row r="140" spans="1:18" ht="12.75" customHeight="1" outlineLevel="3" x14ac:dyDescent="0.25">
      <c r="A140" s="297" t="str">
        <f>+'Formato de costeo C1 '!C$1045</f>
        <v>1.5.1.3</v>
      </c>
      <c r="B140" s="298" t="str">
        <f>+'Formato de costeo C1 '!B$1045</f>
        <v>Categorías de gasto</v>
      </c>
      <c r="C140" s="545"/>
      <c r="D140" s="316"/>
      <c r="E140" s="317"/>
      <c r="F140" s="105">
        <f>+'Formato de costeo C1 '!G$1045</f>
        <v>0</v>
      </c>
      <c r="G140" s="505"/>
      <c r="H140" s="105">
        <f>+'Formato de costeo C1 '!I1045</f>
        <v>0</v>
      </c>
      <c r="I140" s="105">
        <f>+'Formato de costeo C1 '!J1045</f>
        <v>0</v>
      </c>
      <c r="J140" s="105">
        <f>+'Formato de costeo C1 '!K1045</f>
        <v>0</v>
      </c>
      <c r="K140" s="105">
        <f>+'Formato de costeo C1 '!L1045</f>
        <v>0</v>
      </c>
      <c r="L140" s="105">
        <f>+'Formato de costeo C1 '!M1045</f>
        <v>0</v>
      </c>
      <c r="M140" s="105">
        <f>+'Formato de costeo C1 '!N1045</f>
        <v>0</v>
      </c>
      <c r="N140" s="105">
        <f>+'Formato de costeo C1 '!O1045</f>
        <v>0</v>
      </c>
      <c r="O140" s="105">
        <f>+'Formato de costeo C1 '!P1045</f>
        <v>0</v>
      </c>
      <c r="P140" s="287">
        <f>+'Formato de costeo C1 '!Q1045</f>
        <v>0</v>
      </c>
      <c r="Q140" s="47">
        <f t="shared" ref="Q140:Q166" si="58">SUM(I140:P140)</f>
        <v>0</v>
      </c>
      <c r="R140" s="47">
        <f t="shared" ref="R140:R166" si="59">+H140-Q140</f>
        <v>0</v>
      </c>
    </row>
    <row r="141" spans="1:18" ht="12.75" customHeight="1" outlineLevel="3" x14ac:dyDescent="0.25">
      <c r="A141" s="297" t="str">
        <f>+'Formato de costeo C1 '!C$1054</f>
        <v>1.5.1.4</v>
      </c>
      <c r="B141" s="298" t="str">
        <f>+'Formato de costeo C1 '!B$1054</f>
        <v>Categorías de gasto</v>
      </c>
      <c r="C141" s="545"/>
      <c r="D141" s="316"/>
      <c r="E141" s="317"/>
      <c r="F141" s="105">
        <f>+'Formato de costeo C1 '!G$1054</f>
        <v>0</v>
      </c>
      <c r="G141" s="505"/>
      <c r="H141" s="105">
        <f>+'Formato de costeo C1 '!I1054</f>
        <v>0</v>
      </c>
      <c r="I141" s="105">
        <f>+'Formato de costeo C1 '!J1054</f>
        <v>0</v>
      </c>
      <c r="J141" s="105">
        <f>+'Formato de costeo C1 '!K1054</f>
        <v>0</v>
      </c>
      <c r="K141" s="105">
        <f>+'Formato de costeo C1 '!L1054</f>
        <v>0</v>
      </c>
      <c r="L141" s="105">
        <f>+'Formato de costeo C1 '!M1054</f>
        <v>0</v>
      </c>
      <c r="M141" s="105">
        <f>+'Formato de costeo C1 '!N1054</f>
        <v>0</v>
      </c>
      <c r="N141" s="105">
        <f>+'Formato de costeo C1 '!O1054</f>
        <v>0</v>
      </c>
      <c r="O141" s="105">
        <f>+'Formato de costeo C1 '!P1054</f>
        <v>0</v>
      </c>
      <c r="P141" s="287">
        <f>+'Formato de costeo C1 '!Q1054</f>
        <v>0</v>
      </c>
      <c r="Q141" s="47">
        <f t="shared" si="58"/>
        <v>0</v>
      </c>
      <c r="R141" s="47">
        <f t="shared" si="59"/>
        <v>0</v>
      </c>
    </row>
    <row r="142" spans="1:18" ht="12.75" customHeight="1" outlineLevel="3" x14ac:dyDescent="0.25">
      <c r="A142" s="299" t="str">
        <f>+'Formato de costeo C1 '!C$1063</f>
        <v>1.5.1.5</v>
      </c>
      <c r="B142" s="300" t="str">
        <f>+'Formato de costeo C1 '!B$1063</f>
        <v>Categorías de gasto</v>
      </c>
      <c r="C142" s="546"/>
      <c r="D142" s="319"/>
      <c r="E142" s="320"/>
      <c r="F142" s="106">
        <f>+'Formato de costeo C1 '!G$1063</f>
        <v>0</v>
      </c>
      <c r="G142" s="506"/>
      <c r="H142" s="106">
        <f>+'Formato de costeo C1 '!I1063</f>
        <v>0</v>
      </c>
      <c r="I142" s="106">
        <f>+'Formato de costeo C1 '!J1063</f>
        <v>0</v>
      </c>
      <c r="J142" s="106">
        <f>+'Formato de costeo C1 '!K1063</f>
        <v>0</v>
      </c>
      <c r="K142" s="106">
        <f>+'Formato de costeo C1 '!L1063</f>
        <v>0</v>
      </c>
      <c r="L142" s="106">
        <f>+'Formato de costeo C1 '!M1063</f>
        <v>0</v>
      </c>
      <c r="M142" s="106">
        <f>+'Formato de costeo C1 '!N1063</f>
        <v>0</v>
      </c>
      <c r="N142" s="106">
        <f>+'Formato de costeo C1 '!O1063</f>
        <v>0</v>
      </c>
      <c r="O142" s="106">
        <f>+'Formato de costeo C1 '!P1063</f>
        <v>0</v>
      </c>
      <c r="P142" s="288">
        <f>+'Formato de costeo C1 '!Q1063</f>
        <v>0</v>
      </c>
      <c r="Q142" s="47">
        <f t="shared" si="58"/>
        <v>0</v>
      </c>
      <c r="R142" s="47">
        <f t="shared" si="59"/>
        <v>0</v>
      </c>
    </row>
    <row r="143" spans="1:18" ht="12.75" customHeight="1" outlineLevel="3" x14ac:dyDescent="0.25">
      <c r="A143" s="100" t="str">
        <f>+'Formato de costeo C1 '!C$1011</f>
        <v>1.5.2</v>
      </c>
      <c r="B143" s="838">
        <f>+'Formato de costeo C1 '!B$1072</f>
        <v>0</v>
      </c>
      <c r="C143" s="324">
        <f>+'Formato de costeo C1 '!$D$1072</f>
        <v>0</v>
      </c>
      <c r="D143" s="61"/>
      <c r="E143" s="57">
        <f>+'Formato de costeo C1 '!F287</f>
        <v>0</v>
      </c>
      <c r="F143" s="57">
        <f>SUM(F144:F148)</f>
        <v>0</v>
      </c>
      <c r="G143" s="503">
        <f>+'Formato de costeo C1 '!$H$1072</f>
        <v>0</v>
      </c>
      <c r="H143" s="57">
        <f t="shared" ref="H143:P143" si="60">SUM(H144:H148)</f>
        <v>0</v>
      </c>
      <c r="I143" s="57">
        <f t="shared" si="60"/>
        <v>0</v>
      </c>
      <c r="J143" s="57">
        <f t="shared" si="60"/>
        <v>0</v>
      </c>
      <c r="K143" s="57">
        <f t="shared" si="60"/>
        <v>0</v>
      </c>
      <c r="L143" s="57">
        <f t="shared" si="60"/>
        <v>0</v>
      </c>
      <c r="M143" s="57">
        <f t="shared" si="60"/>
        <v>0</v>
      </c>
      <c r="N143" s="57">
        <f t="shared" si="60"/>
        <v>0</v>
      </c>
      <c r="O143" s="57">
        <f t="shared" ref="O143" si="61">SUM(O144:O148)</f>
        <v>0</v>
      </c>
      <c r="P143" s="285">
        <f t="shared" si="60"/>
        <v>0</v>
      </c>
      <c r="Q143" s="47">
        <f t="shared" si="58"/>
        <v>0</v>
      </c>
      <c r="R143" s="47">
        <f t="shared" si="59"/>
        <v>0</v>
      </c>
    </row>
    <row r="144" spans="1:18" ht="12.75" customHeight="1" outlineLevel="3" x14ac:dyDescent="0.25">
      <c r="A144" s="295" t="str">
        <f>+'Formato de costeo C1 '!C$1073</f>
        <v>1.5.2.1</v>
      </c>
      <c r="B144" s="296" t="str">
        <f>+'Formato de costeo C1 '!B$1073</f>
        <v>Categorías de gasto</v>
      </c>
      <c r="C144" s="834"/>
      <c r="D144" s="296"/>
      <c r="E144" s="312"/>
      <c r="F144" s="104">
        <f>+'Formato de costeo C1 '!G$1073</f>
        <v>0</v>
      </c>
      <c r="G144" s="507"/>
      <c r="H144" s="104">
        <f>+'Formato de costeo C1 '!I1073</f>
        <v>0</v>
      </c>
      <c r="I144" s="104">
        <f>+'Formato de costeo C1 '!J1073</f>
        <v>0</v>
      </c>
      <c r="J144" s="104">
        <f>+'Formato de costeo C1 '!K1073</f>
        <v>0</v>
      </c>
      <c r="K144" s="104">
        <f>+'Formato de costeo C1 '!L1073</f>
        <v>0</v>
      </c>
      <c r="L144" s="104">
        <f>+'Formato de costeo C1 '!M1073</f>
        <v>0</v>
      </c>
      <c r="M144" s="104">
        <f>+'Formato de costeo C1 '!N1073</f>
        <v>0</v>
      </c>
      <c r="N144" s="104">
        <f>+'Formato de costeo C1 '!O1073</f>
        <v>0</v>
      </c>
      <c r="O144" s="104">
        <f>+'Formato de costeo C1 '!P1073</f>
        <v>0</v>
      </c>
      <c r="P144" s="286">
        <f>+'Formato de costeo C1 '!Q1073</f>
        <v>0</v>
      </c>
      <c r="Q144" s="47">
        <f t="shared" si="58"/>
        <v>0</v>
      </c>
      <c r="R144" s="47">
        <f t="shared" si="59"/>
        <v>0</v>
      </c>
    </row>
    <row r="145" spans="1:18" ht="12.75" customHeight="1" outlineLevel="3" x14ac:dyDescent="0.25">
      <c r="A145" s="297" t="str">
        <f>+'Formato de costeo C1 '!C$1082</f>
        <v>1.5.2.2</v>
      </c>
      <c r="B145" s="298" t="str">
        <f>+'Formato de costeo C1 '!B$1082</f>
        <v>Categorías de gasto</v>
      </c>
      <c r="C145" s="835"/>
      <c r="D145" s="298"/>
      <c r="E145" s="315"/>
      <c r="F145" s="105">
        <f>+'Formato de costeo C1 '!G$1082</f>
        <v>0</v>
      </c>
      <c r="G145" s="508"/>
      <c r="H145" s="105">
        <f>+'Formato de costeo C1 '!I1082</f>
        <v>0</v>
      </c>
      <c r="I145" s="105">
        <f>+'Formato de costeo C1 '!J1082</f>
        <v>0</v>
      </c>
      <c r="J145" s="105">
        <f>+'Formato de costeo C1 '!K1082</f>
        <v>0</v>
      </c>
      <c r="K145" s="105">
        <f>+'Formato de costeo C1 '!L1082</f>
        <v>0</v>
      </c>
      <c r="L145" s="105">
        <f>+'Formato de costeo C1 '!M1082</f>
        <v>0</v>
      </c>
      <c r="M145" s="105">
        <f>+'Formato de costeo C1 '!N1082</f>
        <v>0</v>
      </c>
      <c r="N145" s="105">
        <f>+'Formato de costeo C1 '!O1082</f>
        <v>0</v>
      </c>
      <c r="O145" s="105">
        <f>+'Formato de costeo C1 '!P1082</f>
        <v>0</v>
      </c>
      <c r="P145" s="287">
        <f>+'Formato de costeo C1 '!Q1082</f>
        <v>0</v>
      </c>
      <c r="Q145" s="47">
        <f t="shared" si="58"/>
        <v>0</v>
      </c>
      <c r="R145" s="47">
        <f t="shared" si="59"/>
        <v>0</v>
      </c>
    </row>
    <row r="146" spans="1:18" ht="12.75" customHeight="1" outlineLevel="3" x14ac:dyDescent="0.25">
      <c r="A146" s="297" t="str">
        <f>+'Formato de costeo C1 '!C$1091</f>
        <v>1.5.2.3</v>
      </c>
      <c r="B146" s="298" t="str">
        <f>+'Formato de costeo C1 '!B$1091</f>
        <v>Categorías de gasto</v>
      </c>
      <c r="C146" s="835"/>
      <c r="D146" s="298"/>
      <c r="E146" s="315"/>
      <c r="F146" s="105">
        <f>+'Formato de costeo C1 '!G$1091</f>
        <v>0</v>
      </c>
      <c r="G146" s="508"/>
      <c r="H146" s="105">
        <f>+'Formato de costeo C1 '!I1091</f>
        <v>0</v>
      </c>
      <c r="I146" s="105">
        <f>+'Formato de costeo C1 '!J1091</f>
        <v>0</v>
      </c>
      <c r="J146" s="105">
        <f>+'Formato de costeo C1 '!K1091</f>
        <v>0</v>
      </c>
      <c r="K146" s="105">
        <f>+'Formato de costeo C1 '!L1091</f>
        <v>0</v>
      </c>
      <c r="L146" s="105">
        <f>+'Formato de costeo C1 '!M1091</f>
        <v>0</v>
      </c>
      <c r="M146" s="105">
        <f>+'Formato de costeo C1 '!N1091</f>
        <v>0</v>
      </c>
      <c r="N146" s="105">
        <f>+'Formato de costeo C1 '!O1091</f>
        <v>0</v>
      </c>
      <c r="O146" s="105">
        <f>+'Formato de costeo C1 '!P1091</f>
        <v>0</v>
      </c>
      <c r="P146" s="287">
        <f>+'Formato de costeo C1 '!Q1091</f>
        <v>0</v>
      </c>
      <c r="Q146" s="47">
        <f t="shared" si="58"/>
        <v>0</v>
      </c>
      <c r="R146" s="47">
        <f t="shared" si="59"/>
        <v>0</v>
      </c>
    </row>
    <row r="147" spans="1:18" ht="12.75" customHeight="1" outlineLevel="3" x14ac:dyDescent="0.25">
      <c r="A147" s="297" t="str">
        <f>+'Formato de costeo C1 '!C$1100</f>
        <v>1.5.2.4</v>
      </c>
      <c r="B147" s="298" t="str">
        <f>+'Formato de costeo C1 '!B$1100</f>
        <v>Categorías de gasto</v>
      </c>
      <c r="C147" s="835"/>
      <c r="D147" s="298"/>
      <c r="E147" s="315"/>
      <c r="F147" s="105">
        <f>+'Formato de costeo C1 '!G$1100</f>
        <v>0</v>
      </c>
      <c r="G147" s="508"/>
      <c r="H147" s="105">
        <f>+'Formato de costeo C1 '!I1100</f>
        <v>0</v>
      </c>
      <c r="I147" s="105">
        <f>+'Formato de costeo C1 '!J1100</f>
        <v>0</v>
      </c>
      <c r="J147" s="105">
        <f>+'Formato de costeo C1 '!K1100</f>
        <v>0</v>
      </c>
      <c r="K147" s="105">
        <f>+'Formato de costeo C1 '!L1100</f>
        <v>0</v>
      </c>
      <c r="L147" s="105">
        <f>+'Formato de costeo C1 '!M1100</f>
        <v>0</v>
      </c>
      <c r="M147" s="105">
        <f>+'Formato de costeo C1 '!N1100</f>
        <v>0</v>
      </c>
      <c r="N147" s="105">
        <f>+'Formato de costeo C1 '!O1100</f>
        <v>0</v>
      </c>
      <c r="O147" s="105">
        <f>+'Formato de costeo C1 '!P1100</f>
        <v>0</v>
      </c>
      <c r="P147" s="287">
        <f>+'Formato de costeo C1 '!Q1100</f>
        <v>0</v>
      </c>
      <c r="Q147" s="47">
        <f t="shared" si="58"/>
        <v>0</v>
      </c>
      <c r="R147" s="47">
        <f t="shared" si="59"/>
        <v>0</v>
      </c>
    </row>
    <row r="148" spans="1:18" ht="12.75" customHeight="1" outlineLevel="3" x14ac:dyDescent="0.25">
      <c r="A148" s="299" t="str">
        <f>+'Formato de costeo C1 '!C$1109</f>
        <v>1.5.2.5</v>
      </c>
      <c r="B148" s="300" t="str">
        <f>+'Formato de costeo C1 '!B$1109</f>
        <v>Categorías de gasto</v>
      </c>
      <c r="C148" s="836"/>
      <c r="D148" s="300"/>
      <c r="E148" s="318"/>
      <c r="F148" s="106">
        <f>+'Formato de costeo C1 '!G$1109</f>
        <v>0</v>
      </c>
      <c r="G148" s="509"/>
      <c r="H148" s="106">
        <f>+'Formato de costeo C1 '!I1109</f>
        <v>0</v>
      </c>
      <c r="I148" s="106">
        <f>+'Formato de costeo C1 '!J1109</f>
        <v>0</v>
      </c>
      <c r="J148" s="106">
        <f>+'Formato de costeo C1 '!K1109</f>
        <v>0</v>
      </c>
      <c r="K148" s="106">
        <f>+'Formato de costeo C1 '!L1109</f>
        <v>0</v>
      </c>
      <c r="L148" s="106">
        <f>+'Formato de costeo C1 '!M1109</f>
        <v>0</v>
      </c>
      <c r="M148" s="106">
        <f>+'Formato de costeo C1 '!N1109</f>
        <v>0</v>
      </c>
      <c r="N148" s="106">
        <f>+'Formato de costeo C1 '!O1109</f>
        <v>0</v>
      </c>
      <c r="O148" s="106">
        <f>+'Formato de costeo C1 '!P1109</f>
        <v>0</v>
      </c>
      <c r="P148" s="288">
        <f>+'Formato de costeo C1 '!Q1109</f>
        <v>0</v>
      </c>
      <c r="Q148" s="47">
        <f t="shared" si="58"/>
        <v>0</v>
      </c>
      <c r="R148" s="47">
        <f t="shared" si="59"/>
        <v>0</v>
      </c>
    </row>
    <row r="149" spans="1:18" ht="12.75" customHeight="1" outlineLevel="3" x14ac:dyDescent="0.25">
      <c r="A149" s="100" t="str">
        <f>+'Formato de costeo C1 '!C$1014</f>
        <v>1.5.3</v>
      </c>
      <c r="B149" s="838">
        <f>+'Formato de costeo C1 '!B$1118</f>
        <v>0</v>
      </c>
      <c r="C149" s="324">
        <f>+'Formato de costeo C1 '!$D$1118</f>
        <v>0</v>
      </c>
      <c r="D149" s="61"/>
      <c r="E149" s="57">
        <f>+'Formato de costeo C1 '!F296</f>
        <v>0</v>
      </c>
      <c r="F149" s="57">
        <f>SUM(F150:F154)</f>
        <v>0</v>
      </c>
      <c r="G149" s="503">
        <f>+'Formato de costeo C1 '!$H$1118</f>
        <v>0</v>
      </c>
      <c r="H149" s="57">
        <f t="shared" ref="H149:P149" si="62">SUM(H150:H154)</f>
        <v>0</v>
      </c>
      <c r="I149" s="57">
        <f t="shared" si="62"/>
        <v>0</v>
      </c>
      <c r="J149" s="57">
        <f t="shared" si="62"/>
        <v>0</v>
      </c>
      <c r="K149" s="57">
        <f t="shared" si="62"/>
        <v>0</v>
      </c>
      <c r="L149" s="57">
        <f t="shared" si="62"/>
        <v>0</v>
      </c>
      <c r="M149" s="57">
        <f t="shared" si="62"/>
        <v>0</v>
      </c>
      <c r="N149" s="57">
        <f t="shared" si="62"/>
        <v>0</v>
      </c>
      <c r="O149" s="57">
        <f t="shared" ref="O149" si="63">SUM(O150:O154)</f>
        <v>0</v>
      </c>
      <c r="P149" s="285">
        <f t="shared" si="62"/>
        <v>0</v>
      </c>
      <c r="Q149" s="47">
        <f t="shared" si="58"/>
        <v>0</v>
      </c>
      <c r="R149" s="47">
        <f t="shared" si="59"/>
        <v>0</v>
      </c>
    </row>
    <row r="150" spans="1:18" ht="12.75" customHeight="1" outlineLevel="3" x14ac:dyDescent="0.25">
      <c r="A150" s="295" t="str">
        <f>+'Formato de costeo C1 '!C$1119</f>
        <v>1.5.3.1</v>
      </c>
      <c r="B150" s="296" t="str">
        <f>+'Formato de costeo C1 '!B$1119</f>
        <v>Categorías de gasto</v>
      </c>
      <c r="C150" s="834"/>
      <c r="D150" s="296"/>
      <c r="E150" s="312"/>
      <c r="F150" s="104">
        <f>+'Formato de costeo C1 '!G$1119</f>
        <v>0</v>
      </c>
      <c r="G150" s="507"/>
      <c r="H150" s="104">
        <f>+'Formato de costeo C1 '!I1119</f>
        <v>0</v>
      </c>
      <c r="I150" s="104">
        <f>+'Formato de costeo C1 '!J1119</f>
        <v>0</v>
      </c>
      <c r="J150" s="104">
        <f>+'Formato de costeo C1 '!K1119</f>
        <v>0</v>
      </c>
      <c r="K150" s="104">
        <f>+'Formato de costeo C1 '!L1119</f>
        <v>0</v>
      </c>
      <c r="L150" s="104">
        <f>+'Formato de costeo C1 '!M1119</f>
        <v>0</v>
      </c>
      <c r="M150" s="104">
        <f>+'Formato de costeo C1 '!N1119</f>
        <v>0</v>
      </c>
      <c r="N150" s="104">
        <f>+'Formato de costeo C1 '!O1119</f>
        <v>0</v>
      </c>
      <c r="O150" s="104">
        <f>+'Formato de costeo C1 '!P1119</f>
        <v>0</v>
      </c>
      <c r="P150" s="286">
        <f>+'Formato de costeo C1 '!Q1119</f>
        <v>0</v>
      </c>
      <c r="Q150" s="47">
        <f t="shared" si="58"/>
        <v>0</v>
      </c>
      <c r="R150" s="47">
        <f t="shared" si="59"/>
        <v>0</v>
      </c>
    </row>
    <row r="151" spans="1:18" ht="12.75" customHeight="1" outlineLevel="3" x14ac:dyDescent="0.25">
      <c r="A151" s="297" t="str">
        <f>+'Formato de costeo C1 '!C$1128</f>
        <v>1.5.3.2</v>
      </c>
      <c r="B151" s="298" t="str">
        <f>+'Formato de costeo C1 '!B$1128</f>
        <v>Categorías de gasto</v>
      </c>
      <c r="C151" s="835"/>
      <c r="D151" s="298"/>
      <c r="E151" s="315"/>
      <c r="F151" s="105">
        <f>+'Formato de costeo C1 '!G$1128</f>
        <v>0</v>
      </c>
      <c r="G151" s="508"/>
      <c r="H151" s="105">
        <f>+'Formato de costeo C1 '!I1128</f>
        <v>0</v>
      </c>
      <c r="I151" s="105">
        <f>+'Formato de costeo C1 '!J1128</f>
        <v>0</v>
      </c>
      <c r="J151" s="105">
        <f>+'Formato de costeo C1 '!K1128</f>
        <v>0</v>
      </c>
      <c r="K151" s="105">
        <f>+'Formato de costeo C1 '!L1128</f>
        <v>0</v>
      </c>
      <c r="L151" s="105">
        <f>+'Formato de costeo C1 '!M1128</f>
        <v>0</v>
      </c>
      <c r="M151" s="105">
        <f>+'Formato de costeo C1 '!N1128</f>
        <v>0</v>
      </c>
      <c r="N151" s="105">
        <f>+'Formato de costeo C1 '!O1128</f>
        <v>0</v>
      </c>
      <c r="O151" s="105">
        <f>+'Formato de costeo C1 '!P1128</f>
        <v>0</v>
      </c>
      <c r="P151" s="287">
        <f>+'Formato de costeo C1 '!Q1128</f>
        <v>0</v>
      </c>
      <c r="Q151" s="47">
        <f t="shared" si="58"/>
        <v>0</v>
      </c>
      <c r="R151" s="47">
        <f t="shared" si="59"/>
        <v>0</v>
      </c>
    </row>
    <row r="152" spans="1:18" ht="12.75" customHeight="1" outlineLevel="3" x14ac:dyDescent="0.25">
      <c r="A152" s="297" t="str">
        <f>+'Formato de costeo C1 '!C$1137</f>
        <v>1.5.3.3</v>
      </c>
      <c r="B152" s="298" t="str">
        <f>+'Formato de costeo C1 '!B$1137</f>
        <v>Categorías de gasto</v>
      </c>
      <c r="C152" s="835"/>
      <c r="D152" s="298"/>
      <c r="E152" s="315"/>
      <c r="F152" s="105">
        <f>+'Formato de costeo C1 '!G$1137</f>
        <v>0</v>
      </c>
      <c r="G152" s="508"/>
      <c r="H152" s="105">
        <f>+'Formato de costeo C1 '!I1137</f>
        <v>0</v>
      </c>
      <c r="I152" s="105">
        <f>+'Formato de costeo C1 '!J1137</f>
        <v>0</v>
      </c>
      <c r="J152" s="105">
        <f>+'Formato de costeo C1 '!K1137</f>
        <v>0</v>
      </c>
      <c r="K152" s="105">
        <f>+'Formato de costeo C1 '!L1137</f>
        <v>0</v>
      </c>
      <c r="L152" s="105">
        <f>+'Formato de costeo C1 '!M1137</f>
        <v>0</v>
      </c>
      <c r="M152" s="105">
        <f>+'Formato de costeo C1 '!N1137</f>
        <v>0</v>
      </c>
      <c r="N152" s="105">
        <f>+'Formato de costeo C1 '!O1137</f>
        <v>0</v>
      </c>
      <c r="O152" s="105">
        <f>+'Formato de costeo C1 '!P1137</f>
        <v>0</v>
      </c>
      <c r="P152" s="287">
        <f>+'Formato de costeo C1 '!Q1137</f>
        <v>0</v>
      </c>
      <c r="Q152" s="47">
        <f t="shared" si="58"/>
        <v>0</v>
      </c>
      <c r="R152" s="47">
        <f t="shared" si="59"/>
        <v>0</v>
      </c>
    </row>
    <row r="153" spans="1:18" ht="12.75" customHeight="1" outlineLevel="3" x14ac:dyDescent="0.25">
      <c r="A153" s="297" t="str">
        <f>+'Formato de costeo C1 '!C$1146</f>
        <v>1.5.3.4</v>
      </c>
      <c r="B153" s="298" t="str">
        <f>+'Formato de costeo C1 '!B$1146</f>
        <v>Categorías de gasto</v>
      </c>
      <c r="C153" s="835"/>
      <c r="D153" s="298"/>
      <c r="E153" s="315"/>
      <c r="F153" s="105">
        <f>+'Formato de costeo C1 '!G$1146</f>
        <v>0</v>
      </c>
      <c r="G153" s="508"/>
      <c r="H153" s="105">
        <f>+'Formato de costeo C1 '!I1146</f>
        <v>0</v>
      </c>
      <c r="I153" s="105">
        <f>+'Formato de costeo C1 '!J1146</f>
        <v>0</v>
      </c>
      <c r="J153" s="105">
        <f>+'Formato de costeo C1 '!K1146</f>
        <v>0</v>
      </c>
      <c r="K153" s="105">
        <f>+'Formato de costeo C1 '!L1146</f>
        <v>0</v>
      </c>
      <c r="L153" s="105">
        <f>+'Formato de costeo C1 '!M1146</f>
        <v>0</v>
      </c>
      <c r="M153" s="105">
        <f>+'Formato de costeo C1 '!N1146</f>
        <v>0</v>
      </c>
      <c r="N153" s="105">
        <f>+'Formato de costeo C1 '!O1146</f>
        <v>0</v>
      </c>
      <c r="O153" s="105">
        <f>+'Formato de costeo C1 '!P1146</f>
        <v>0</v>
      </c>
      <c r="P153" s="287">
        <f>+'Formato de costeo C1 '!Q1146</f>
        <v>0</v>
      </c>
      <c r="Q153" s="47">
        <f t="shared" si="58"/>
        <v>0</v>
      </c>
      <c r="R153" s="47">
        <f t="shared" si="59"/>
        <v>0</v>
      </c>
    </row>
    <row r="154" spans="1:18" ht="12.75" customHeight="1" outlineLevel="3" x14ac:dyDescent="0.25">
      <c r="A154" s="299" t="str">
        <f>+'Formato de costeo C1 '!C$1155</f>
        <v>1.5.3.5</v>
      </c>
      <c r="B154" s="300" t="str">
        <f>+'Formato de costeo C1 '!B$1155</f>
        <v>Categorías de gasto</v>
      </c>
      <c r="C154" s="836"/>
      <c r="D154" s="300"/>
      <c r="E154" s="318"/>
      <c r="F154" s="106">
        <f>+'Formato de costeo C1 '!G$1155</f>
        <v>0</v>
      </c>
      <c r="G154" s="509"/>
      <c r="H154" s="106">
        <f>+'Formato de costeo C1 '!I1155</f>
        <v>0</v>
      </c>
      <c r="I154" s="106">
        <f>+'Formato de costeo C1 '!J1155</f>
        <v>0</v>
      </c>
      <c r="J154" s="106">
        <f>+'Formato de costeo C1 '!K1155</f>
        <v>0</v>
      </c>
      <c r="K154" s="106">
        <f>+'Formato de costeo C1 '!L1155</f>
        <v>0</v>
      </c>
      <c r="L154" s="106">
        <f>+'Formato de costeo C1 '!M1155</f>
        <v>0</v>
      </c>
      <c r="M154" s="106">
        <f>+'Formato de costeo C1 '!N1155</f>
        <v>0</v>
      </c>
      <c r="N154" s="106">
        <f>+'Formato de costeo C1 '!O1155</f>
        <v>0</v>
      </c>
      <c r="O154" s="106">
        <f>+'Formato de costeo C1 '!P1155</f>
        <v>0</v>
      </c>
      <c r="P154" s="288">
        <f>+'Formato de costeo C1 '!Q1155</f>
        <v>0</v>
      </c>
      <c r="Q154" s="47">
        <f t="shared" si="58"/>
        <v>0</v>
      </c>
      <c r="R154" s="47">
        <f t="shared" si="59"/>
        <v>0</v>
      </c>
    </row>
    <row r="155" spans="1:18" ht="12.75" customHeight="1" outlineLevel="3" x14ac:dyDescent="0.25">
      <c r="A155" s="100" t="str">
        <f>+'Formato de costeo C1 '!C$1017</f>
        <v>1.5.4</v>
      </c>
      <c r="B155" s="838">
        <f>+'Formato de costeo C1 '!B$1164</f>
        <v>0</v>
      </c>
      <c r="C155" s="324">
        <f>+'Formato de costeo C1 '!$D$1164</f>
        <v>0</v>
      </c>
      <c r="D155" s="61"/>
      <c r="E155" s="57">
        <f>+'Formato de costeo C1 '!F305</f>
        <v>0</v>
      </c>
      <c r="F155" s="57">
        <f>SUM(F156:F160)</f>
        <v>0</v>
      </c>
      <c r="G155" s="503">
        <f>+'Formato de costeo C1 '!$H$1164</f>
        <v>0</v>
      </c>
      <c r="H155" s="57">
        <f t="shared" ref="H155:P155" si="64">SUM(H156:H160)</f>
        <v>0</v>
      </c>
      <c r="I155" s="57">
        <f t="shared" si="64"/>
        <v>0</v>
      </c>
      <c r="J155" s="57">
        <f t="shared" si="64"/>
        <v>0</v>
      </c>
      <c r="K155" s="57">
        <f t="shared" si="64"/>
        <v>0</v>
      </c>
      <c r="L155" s="57">
        <f t="shared" si="64"/>
        <v>0</v>
      </c>
      <c r="M155" s="57">
        <f t="shared" si="64"/>
        <v>0</v>
      </c>
      <c r="N155" s="57">
        <f t="shared" si="64"/>
        <v>0</v>
      </c>
      <c r="O155" s="57">
        <f t="shared" ref="O155" si="65">SUM(O156:O160)</f>
        <v>0</v>
      </c>
      <c r="P155" s="285">
        <f t="shared" si="64"/>
        <v>0</v>
      </c>
      <c r="Q155" s="47">
        <f t="shared" si="58"/>
        <v>0</v>
      </c>
      <c r="R155" s="47">
        <f t="shared" si="59"/>
        <v>0</v>
      </c>
    </row>
    <row r="156" spans="1:18" ht="12.75" customHeight="1" outlineLevel="3" x14ac:dyDescent="0.25">
      <c r="A156" s="295" t="str">
        <f>+'Formato de costeo C1 '!C$1165</f>
        <v>1.5.4.1</v>
      </c>
      <c r="B156" s="296" t="str">
        <f>+'Formato de costeo C1 '!B$1165</f>
        <v>Categorías de gasto</v>
      </c>
      <c r="C156" s="834"/>
      <c r="D156" s="296"/>
      <c r="E156" s="312"/>
      <c r="F156" s="104">
        <f>+'Formato de costeo C1 '!G$1165</f>
        <v>0</v>
      </c>
      <c r="G156" s="507"/>
      <c r="H156" s="104">
        <f>+'Formato de costeo C1 '!I1165</f>
        <v>0</v>
      </c>
      <c r="I156" s="104">
        <f>+'Formato de costeo C1 '!J1165</f>
        <v>0</v>
      </c>
      <c r="J156" s="104">
        <f>+'Formato de costeo C1 '!K1165</f>
        <v>0</v>
      </c>
      <c r="K156" s="104">
        <f>+'Formato de costeo C1 '!L1165</f>
        <v>0</v>
      </c>
      <c r="L156" s="104">
        <f>+'Formato de costeo C1 '!M1165</f>
        <v>0</v>
      </c>
      <c r="M156" s="104">
        <f>+'Formato de costeo C1 '!N1165</f>
        <v>0</v>
      </c>
      <c r="N156" s="104">
        <f>+'Formato de costeo C1 '!O1165</f>
        <v>0</v>
      </c>
      <c r="O156" s="104">
        <f>+'Formato de costeo C1 '!P1165</f>
        <v>0</v>
      </c>
      <c r="P156" s="286">
        <f>+'Formato de costeo C1 '!Q1165</f>
        <v>0</v>
      </c>
      <c r="Q156" s="47">
        <f t="shared" si="58"/>
        <v>0</v>
      </c>
      <c r="R156" s="47">
        <f t="shared" si="59"/>
        <v>0</v>
      </c>
    </row>
    <row r="157" spans="1:18" ht="12.75" customHeight="1" outlineLevel="3" x14ac:dyDescent="0.25">
      <c r="A157" s="297" t="str">
        <f>+'Formato de costeo C1 '!C$1174</f>
        <v>1.5.4.2</v>
      </c>
      <c r="B157" s="298" t="str">
        <f>+'Formato de costeo C1 '!B$1174</f>
        <v>Categorías de gasto</v>
      </c>
      <c r="C157" s="835"/>
      <c r="D157" s="298"/>
      <c r="E157" s="315"/>
      <c r="F157" s="105">
        <f>+'Formato de costeo C1 '!G$1174</f>
        <v>0</v>
      </c>
      <c r="G157" s="508"/>
      <c r="H157" s="105">
        <f>+'Formato de costeo C1 '!I1174</f>
        <v>0</v>
      </c>
      <c r="I157" s="105">
        <f>+'Formato de costeo C1 '!J1174</f>
        <v>0</v>
      </c>
      <c r="J157" s="105">
        <f>+'Formato de costeo C1 '!K1174</f>
        <v>0</v>
      </c>
      <c r="K157" s="105">
        <f>+'Formato de costeo C1 '!L1174</f>
        <v>0</v>
      </c>
      <c r="L157" s="105">
        <f>+'Formato de costeo C1 '!M1174</f>
        <v>0</v>
      </c>
      <c r="M157" s="105">
        <f>+'Formato de costeo C1 '!N1174</f>
        <v>0</v>
      </c>
      <c r="N157" s="105">
        <f>+'Formato de costeo C1 '!O1174</f>
        <v>0</v>
      </c>
      <c r="O157" s="105">
        <f>+'Formato de costeo C1 '!P1174</f>
        <v>0</v>
      </c>
      <c r="P157" s="287">
        <f>+'Formato de costeo C1 '!Q1174</f>
        <v>0</v>
      </c>
      <c r="Q157" s="47">
        <f t="shared" si="58"/>
        <v>0</v>
      </c>
      <c r="R157" s="47">
        <f t="shared" si="59"/>
        <v>0</v>
      </c>
    </row>
    <row r="158" spans="1:18" ht="12.75" customHeight="1" outlineLevel="3" x14ac:dyDescent="0.25">
      <c r="A158" s="297" t="str">
        <f>+'Formato de costeo C1 '!C$1183</f>
        <v>1.5.4.3</v>
      </c>
      <c r="B158" s="298" t="str">
        <f>+'Formato de costeo C1 '!B$1183</f>
        <v>Categorías de gasto</v>
      </c>
      <c r="C158" s="835"/>
      <c r="D158" s="298"/>
      <c r="E158" s="315"/>
      <c r="F158" s="105">
        <f>+'Formato de costeo C1 '!G$1183</f>
        <v>0</v>
      </c>
      <c r="G158" s="508"/>
      <c r="H158" s="105">
        <f>+'Formato de costeo C1 '!I1183</f>
        <v>0</v>
      </c>
      <c r="I158" s="105">
        <f>+'Formato de costeo C1 '!J1183</f>
        <v>0</v>
      </c>
      <c r="J158" s="105">
        <f>+'Formato de costeo C1 '!K1183</f>
        <v>0</v>
      </c>
      <c r="K158" s="105">
        <f>+'Formato de costeo C1 '!L1183</f>
        <v>0</v>
      </c>
      <c r="L158" s="105">
        <f>+'Formato de costeo C1 '!M1183</f>
        <v>0</v>
      </c>
      <c r="M158" s="105">
        <f>+'Formato de costeo C1 '!N1183</f>
        <v>0</v>
      </c>
      <c r="N158" s="105">
        <f>+'Formato de costeo C1 '!O1183</f>
        <v>0</v>
      </c>
      <c r="O158" s="105">
        <f>+'Formato de costeo C1 '!P1183</f>
        <v>0</v>
      </c>
      <c r="P158" s="287">
        <f>+'Formato de costeo C1 '!Q1183</f>
        <v>0</v>
      </c>
      <c r="Q158" s="47">
        <f t="shared" si="58"/>
        <v>0</v>
      </c>
      <c r="R158" s="47">
        <f t="shared" si="59"/>
        <v>0</v>
      </c>
    </row>
    <row r="159" spans="1:18" ht="12.75" customHeight="1" outlineLevel="3" x14ac:dyDescent="0.25">
      <c r="A159" s="297" t="str">
        <f>+'Formato de costeo C1 '!C$1192</f>
        <v>1.5.4.4</v>
      </c>
      <c r="B159" s="298" t="str">
        <f>+'Formato de costeo C1 '!B$1192</f>
        <v>Categorías de gasto</v>
      </c>
      <c r="C159" s="835"/>
      <c r="D159" s="298"/>
      <c r="E159" s="315"/>
      <c r="F159" s="105">
        <f>+'Formato de costeo C1 '!G$1192</f>
        <v>0</v>
      </c>
      <c r="G159" s="508"/>
      <c r="H159" s="105">
        <f>+'Formato de costeo C1 '!I1192</f>
        <v>0</v>
      </c>
      <c r="I159" s="105">
        <f>+'Formato de costeo C1 '!J1192</f>
        <v>0</v>
      </c>
      <c r="J159" s="105">
        <f>+'Formato de costeo C1 '!K1192</f>
        <v>0</v>
      </c>
      <c r="K159" s="105">
        <f>+'Formato de costeo C1 '!L1192</f>
        <v>0</v>
      </c>
      <c r="L159" s="105">
        <f>+'Formato de costeo C1 '!M1192</f>
        <v>0</v>
      </c>
      <c r="M159" s="105">
        <f>+'Formato de costeo C1 '!N1192</f>
        <v>0</v>
      </c>
      <c r="N159" s="105">
        <f>+'Formato de costeo C1 '!O1192</f>
        <v>0</v>
      </c>
      <c r="O159" s="105">
        <f>+'Formato de costeo C1 '!P1192</f>
        <v>0</v>
      </c>
      <c r="P159" s="287">
        <f>+'Formato de costeo C1 '!Q1192</f>
        <v>0</v>
      </c>
      <c r="Q159" s="47">
        <f t="shared" si="58"/>
        <v>0</v>
      </c>
      <c r="R159" s="47">
        <f t="shared" si="59"/>
        <v>0</v>
      </c>
    </row>
    <row r="160" spans="1:18" ht="12.75" customHeight="1" outlineLevel="3" x14ac:dyDescent="0.25">
      <c r="A160" s="299" t="str">
        <f>+'Formato de costeo C1 '!C$1201</f>
        <v>1.5.4.5</v>
      </c>
      <c r="B160" s="300" t="str">
        <f>+'Formato de costeo C1 '!B$1201</f>
        <v>Categorías de gasto</v>
      </c>
      <c r="C160" s="836"/>
      <c r="D160" s="300"/>
      <c r="E160" s="318"/>
      <c r="F160" s="106">
        <f>+'Formato de costeo C1 '!G$1201</f>
        <v>0</v>
      </c>
      <c r="G160" s="509"/>
      <c r="H160" s="106">
        <f>+'Formato de costeo C1 '!I1201</f>
        <v>0</v>
      </c>
      <c r="I160" s="106">
        <f>+'Formato de costeo C1 '!J1201</f>
        <v>0</v>
      </c>
      <c r="J160" s="106">
        <f>+'Formato de costeo C1 '!K1201</f>
        <v>0</v>
      </c>
      <c r="K160" s="106">
        <f>+'Formato de costeo C1 '!L1201</f>
        <v>0</v>
      </c>
      <c r="L160" s="106">
        <f>+'Formato de costeo C1 '!M1201</f>
        <v>0</v>
      </c>
      <c r="M160" s="106">
        <f>+'Formato de costeo C1 '!N1201</f>
        <v>0</v>
      </c>
      <c r="N160" s="106">
        <f>+'Formato de costeo C1 '!O1201</f>
        <v>0</v>
      </c>
      <c r="O160" s="106">
        <f>+'Formato de costeo C1 '!P1201</f>
        <v>0</v>
      </c>
      <c r="P160" s="288">
        <f>+'Formato de costeo C1 '!Q1201</f>
        <v>0</v>
      </c>
      <c r="Q160" s="47">
        <f t="shared" si="58"/>
        <v>0</v>
      </c>
      <c r="R160" s="47">
        <f t="shared" si="59"/>
        <v>0</v>
      </c>
    </row>
    <row r="161" spans="1:18" ht="12.75" customHeight="1" outlineLevel="3" x14ac:dyDescent="0.25">
      <c r="A161" s="100" t="str">
        <f>+'Formato de costeo C1 '!C$1020</f>
        <v>1.5.5</v>
      </c>
      <c r="B161" s="838">
        <f>+'Formato de costeo C1 '!B$1210</f>
        <v>0</v>
      </c>
      <c r="C161" s="324">
        <f>+'Formato de costeo C1 '!$D$1210</f>
        <v>0</v>
      </c>
      <c r="D161" s="61"/>
      <c r="E161" s="57">
        <f>+'Formato de costeo C1 '!F314</f>
        <v>0</v>
      </c>
      <c r="F161" s="57">
        <f>SUM(F162:F166)</f>
        <v>0</v>
      </c>
      <c r="G161" s="503">
        <f>+'Formato de costeo C1 '!$H$1210</f>
        <v>0</v>
      </c>
      <c r="H161" s="57">
        <f t="shared" ref="H161:P161" si="66">SUM(H162:H166)</f>
        <v>0</v>
      </c>
      <c r="I161" s="57">
        <f t="shared" si="66"/>
        <v>0</v>
      </c>
      <c r="J161" s="57">
        <f t="shared" si="66"/>
        <v>0</v>
      </c>
      <c r="K161" s="57">
        <f t="shared" si="66"/>
        <v>0</v>
      </c>
      <c r="L161" s="57">
        <f t="shared" si="66"/>
        <v>0</v>
      </c>
      <c r="M161" s="57">
        <f t="shared" si="66"/>
        <v>0</v>
      </c>
      <c r="N161" s="57">
        <f t="shared" si="66"/>
        <v>0</v>
      </c>
      <c r="O161" s="57">
        <f t="shared" ref="O161" si="67">SUM(O162:O166)</f>
        <v>0</v>
      </c>
      <c r="P161" s="285">
        <f t="shared" si="66"/>
        <v>0</v>
      </c>
      <c r="Q161" s="47">
        <f t="shared" si="58"/>
        <v>0</v>
      </c>
      <c r="R161" s="47">
        <f t="shared" si="59"/>
        <v>0</v>
      </c>
    </row>
    <row r="162" spans="1:18" ht="12.75" customHeight="1" outlineLevel="3" x14ac:dyDescent="0.25">
      <c r="A162" s="295" t="str">
        <f>+'Formato de costeo C1 '!C$1211</f>
        <v>1.5.5.1</v>
      </c>
      <c r="B162" s="296" t="str">
        <f>+'Formato de costeo C1 '!B$1211</f>
        <v>Categorías de gasto</v>
      </c>
      <c r="C162" s="834"/>
      <c r="D162" s="296"/>
      <c r="E162" s="312"/>
      <c r="F162" s="104">
        <f>+'Formato de costeo C1 '!G$1211</f>
        <v>0</v>
      </c>
      <c r="G162" s="507"/>
      <c r="H162" s="104">
        <f>+'Formato de costeo C1 '!I1211</f>
        <v>0</v>
      </c>
      <c r="I162" s="104">
        <f>+'Formato de costeo C1 '!J1211</f>
        <v>0</v>
      </c>
      <c r="J162" s="104">
        <f>+'Formato de costeo C1 '!K1211</f>
        <v>0</v>
      </c>
      <c r="K162" s="104">
        <f>+'Formato de costeo C1 '!L1211</f>
        <v>0</v>
      </c>
      <c r="L162" s="104">
        <f>+'Formato de costeo C1 '!M1211</f>
        <v>0</v>
      </c>
      <c r="M162" s="104">
        <f>+'Formato de costeo C1 '!N1211</f>
        <v>0</v>
      </c>
      <c r="N162" s="104">
        <f>+'Formato de costeo C1 '!O1211</f>
        <v>0</v>
      </c>
      <c r="O162" s="104">
        <f>+'Formato de costeo C1 '!P1211</f>
        <v>0</v>
      </c>
      <c r="P162" s="286">
        <f>+'Formato de costeo C1 '!Q1211</f>
        <v>0</v>
      </c>
      <c r="Q162" s="47">
        <f t="shared" si="58"/>
        <v>0</v>
      </c>
      <c r="R162" s="47">
        <f t="shared" si="59"/>
        <v>0</v>
      </c>
    </row>
    <row r="163" spans="1:18" ht="12.75" customHeight="1" outlineLevel="3" x14ac:dyDescent="0.25">
      <c r="A163" s="297" t="str">
        <f>+'Formato de costeo C1 '!C$1220</f>
        <v>1.5.5.2</v>
      </c>
      <c r="B163" s="298" t="str">
        <f>+'Formato de costeo C1 '!B$1220</f>
        <v>Categorías de gasto</v>
      </c>
      <c r="C163" s="835"/>
      <c r="D163" s="298"/>
      <c r="E163" s="315"/>
      <c r="F163" s="105">
        <f>+'Formato de costeo C1 '!G$1220</f>
        <v>0</v>
      </c>
      <c r="G163" s="508"/>
      <c r="H163" s="105">
        <f>+'Formato de costeo C1 '!I1220</f>
        <v>0</v>
      </c>
      <c r="I163" s="105">
        <f>+'Formato de costeo C1 '!J1220</f>
        <v>0</v>
      </c>
      <c r="J163" s="105">
        <f>+'Formato de costeo C1 '!K1220</f>
        <v>0</v>
      </c>
      <c r="K163" s="105">
        <f>+'Formato de costeo C1 '!L1220</f>
        <v>0</v>
      </c>
      <c r="L163" s="105">
        <f>+'Formato de costeo C1 '!M1220</f>
        <v>0</v>
      </c>
      <c r="M163" s="105">
        <f>+'Formato de costeo C1 '!N1220</f>
        <v>0</v>
      </c>
      <c r="N163" s="105">
        <f>+'Formato de costeo C1 '!O1220</f>
        <v>0</v>
      </c>
      <c r="O163" s="105">
        <f>+'Formato de costeo C1 '!P1220</f>
        <v>0</v>
      </c>
      <c r="P163" s="287">
        <f>+'Formato de costeo C1 '!Q1220</f>
        <v>0</v>
      </c>
      <c r="Q163" s="47">
        <f t="shared" si="58"/>
        <v>0</v>
      </c>
      <c r="R163" s="47">
        <f t="shared" si="59"/>
        <v>0</v>
      </c>
    </row>
    <row r="164" spans="1:18" ht="12.75" customHeight="1" outlineLevel="3" x14ac:dyDescent="0.25">
      <c r="A164" s="297" t="str">
        <f>+'Formato de costeo C1 '!C$1229</f>
        <v>1.5.5.3</v>
      </c>
      <c r="B164" s="298" t="str">
        <f>+'Formato de costeo C1 '!B$1229</f>
        <v>Categorías de gasto</v>
      </c>
      <c r="C164" s="835"/>
      <c r="D164" s="298"/>
      <c r="E164" s="315"/>
      <c r="F164" s="105">
        <f>+'Formato de costeo C1 '!G$1229</f>
        <v>0</v>
      </c>
      <c r="G164" s="508"/>
      <c r="H164" s="105">
        <f>+'Formato de costeo C1 '!I1229</f>
        <v>0</v>
      </c>
      <c r="I164" s="105">
        <f>+'Formato de costeo C1 '!J1229</f>
        <v>0</v>
      </c>
      <c r="J164" s="105">
        <f>+'Formato de costeo C1 '!K1229</f>
        <v>0</v>
      </c>
      <c r="K164" s="105">
        <f>+'Formato de costeo C1 '!L1229</f>
        <v>0</v>
      </c>
      <c r="L164" s="105">
        <f>+'Formato de costeo C1 '!M1229</f>
        <v>0</v>
      </c>
      <c r="M164" s="105">
        <f>+'Formato de costeo C1 '!N1229</f>
        <v>0</v>
      </c>
      <c r="N164" s="105">
        <f>+'Formato de costeo C1 '!O1229</f>
        <v>0</v>
      </c>
      <c r="O164" s="105">
        <f>+'Formato de costeo C1 '!P1229</f>
        <v>0</v>
      </c>
      <c r="P164" s="287">
        <f>+'Formato de costeo C1 '!Q1229</f>
        <v>0</v>
      </c>
      <c r="Q164" s="47">
        <f t="shared" si="58"/>
        <v>0</v>
      </c>
      <c r="R164" s="47">
        <f t="shared" si="59"/>
        <v>0</v>
      </c>
    </row>
    <row r="165" spans="1:18" ht="12.75" customHeight="1" outlineLevel="3" x14ac:dyDescent="0.25">
      <c r="A165" s="297" t="str">
        <f>+'Formato de costeo C1 '!C$1238</f>
        <v>1.5.5.4</v>
      </c>
      <c r="B165" s="298" t="str">
        <f>+'Formato de costeo C1 '!B$1238</f>
        <v>Categorías de gasto</v>
      </c>
      <c r="C165" s="835"/>
      <c r="D165" s="298"/>
      <c r="E165" s="315"/>
      <c r="F165" s="105">
        <f>+'Formato de costeo C1 '!G$1238</f>
        <v>0</v>
      </c>
      <c r="G165" s="508"/>
      <c r="H165" s="105">
        <f>+'Formato de costeo C1 '!I1238</f>
        <v>0</v>
      </c>
      <c r="I165" s="105">
        <f>+'Formato de costeo C1 '!J1238</f>
        <v>0</v>
      </c>
      <c r="J165" s="105">
        <f>+'Formato de costeo C1 '!K1238</f>
        <v>0</v>
      </c>
      <c r="K165" s="105">
        <f>+'Formato de costeo C1 '!L1238</f>
        <v>0</v>
      </c>
      <c r="L165" s="105">
        <f>+'Formato de costeo C1 '!M1238</f>
        <v>0</v>
      </c>
      <c r="M165" s="105">
        <f>+'Formato de costeo C1 '!N1238</f>
        <v>0</v>
      </c>
      <c r="N165" s="105">
        <f>+'Formato de costeo C1 '!O1238</f>
        <v>0</v>
      </c>
      <c r="O165" s="105">
        <f>+'Formato de costeo C1 '!P1238</f>
        <v>0</v>
      </c>
      <c r="P165" s="287">
        <f>+'Formato de costeo C1 '!Q1238</f>
        <v>0</v>
      </c>
      <c r="Q165" s="47">
        <f t="shared" si="58"/>
        <v>0</v>
      </c>
      <c r="R165" s="47">
        <f t="shared" si="59"/>
        <v>0</v>
      </c>
    </row>
    <row r="166" spans="1:18" ht="12.75" customHeight="1" outlineLevel="3" x14ac:dyDescent="0.25">
      <c r="A166" s="299" t="str">
        <f>+'Formato de costeo C1 '!C$1247</f>
        <v>1.5.5.5</v>
      </c>
      <c r="B166" s="300" t="str">
        <f>+'Formato de costeo C1 '!B$1247</f>
        <v>Categorías de gasto</v>
      </c>
      <c r="C166" s="836"/>
      <c r="D166" s="300"/>
      <c r="E166" s="318"/>
      <c r="F166" s="106">
        <f>+'Formato de costeo C1 '!G$1247</f>
        <v>0</v>
      </c>
      <c r="G166" s="509"/>
      <c r="H166" s="106">
        <f>+'Formato de costeo C1 '!I1247</f>
        <v>0</v>
      </c>
      <c r="I166" s="106">
        <f>+'Formato de costeo C1 '!J1247</f>
        <v>0</v>
      </c>
      <c r="J166" s="106">
        <f>+'Formato de costeo C1 '!K1247</f>
        <v>0</v>
      </c>
      <c r="K166" s="106">
        <f>+'Formato de costeo C1 '!L1247</f>
        <v>0</v>
      </c>
      <c r="L166" s="106">
        <f>+'Formato de costeo C1 '!M1247</f>
        <v>0</v>
      </c>
      <c r="M166" s="106">
        <f>+'Formato de costeo C1 '!N1247</f>
        <v>0</v>
      </c>
      <c r="N166" s="106">
        <f>+'Formato de costeo C1 '!O1247</f>
        <v>0</v>
      </c>
      <c r="O166" s="106">
        <f>+'Formato de costeo C1 '!P1247</f>
        <v>0</v>
      </c>
      <c r="P166" s="288">
        <f>+'Formato de costeo C1 '!Q1247</f>
        <v>0</v>
      </c>
      <c r="Q166" s="47">
        <f t="shared" si="58"/>
        <v>0</v>
      </c>
      <c r="R166" s="47">
        <f t="shared" si="59"/>
        <v>0</v>
      </c>
    </row>
    <row r="167" spans="1:18" ht="27" customHeight="1" x14ac:dyDescent="0.25">
      <c r="A167" s="117">
        <f>'Formato de costeo C6 '!C10</f>
        <v>6</v>
      </c>
      <c r="B167" s="843" t="str">
        <f>'Formato de costeo C6 '!D10</f>
        <v>MANEJO DEL PROYECTO</v>
      </c>
      <c r="C167" s="542"/>
      <c r="D167" s="119"/>
      <c r="E167" s="120"/>
      <c r="F167" s="120"/>
      <c r="G167" s="828"/>
      <c r="H167" s="120">
        <f>+H168+H185+H198</f>
        <v>0</v>
      </c>
      <c r="I167" s="120">
        <f t="shared" ref="I167:N167" si="68">+I168+I185+I198</f>
        <v>0</v>
      </c>
      <c r="J167" s="120">
        <f t="shared" si="68"/>
        <v>0</v>
      </c>
      <c r="K167" s="120">
        <f t="shared" si="68"/>
        <v>0</v>
      </c>
      <c r="L167" s="120">
        <f t="shared" si="68"/>
        <v>0</v>
      </c>
      <c r="M167" s="120">
        <f t="shared" si="68"/>
        <v>0</v>
      </c>
      <c r="N167" s="120">
        <f t="shared" si="68"/>
        <v>0</v>
      </c>
      <c r="O167" s="120">
        <f t="shared" ref="O167" si="69">+O168+O185+O198</f>
        <v>0</v>
      </c>
      <c r="P167" s="284">
        <f>+P168+P185+P198</f>
        <v>0</v>
      </c>
      <c r="Q167" s="47">
        <f t="shared" ref="Q167:Q219" si="70">SUM(I167:P167)</f>
        <v>0</v>
      </c>
      <c r="R167" s="47">
        <f t="shared" ref="R167:R219" si="71">+H167-Q167</f>
        <v>0</v>
      </c>
    </row>
    <row r="168" spans="1:18" ht="13.5" customHeight="1" outlineLevel="1" x14ac:dyDescent="0.25">
      <c r="A168" s="63">
        <f>'Formato de costeo C6 '!C11</f>
        <v>6.1</v>
      </c>
      <c r="B168" s="840" t="str">
        <f>'Formato de costeo C6 '!D11</f>
        <v>PERSONAL DEL PROYECTO</v>
      </c>
      <c r="C168" s="543"/>
      <c r="D168" s="79"/>
      <c r="E168" s="80"/>
      <c r="F168" s="80"/>
      <c r="G168" s="304"/>
      <c r="H168" s="80">
        <f>+H169</f>
        <v>0</v>
      </c>
      <c r="I168" s="80">
        <f t="shared" ref="I168:P168" si="72">+I169</f>
        <v>0</v>
      </c>
      <c r="J168" s="80">
        <f t="shared" si="72"/>
        <v>0</v>
      </c>
      <c r="K168" s="80">
        <f t="shared" si="72"/>
        <v>0</v>
      </c>
      <c r="L168" s="80">
        <f t="shared" si="72"/>
        <v>0</v>
      </c>
      <c r="M168" s="80">
        <f t="shared" si="72"/>
        <v>0</v>
      </c>
      <c r="N168" s="80">
        <f t="shared" si="72"/>
        <v>0</v>
      </c>
      <c r="O168" s="80">
        <f t="shared" si="72"/>
        <v>0</v>
      </c>
      <c r="P168" s="81">
        <f t="shared" si="72"/>
        <v>0</v>
      </c>
      <c r="Q168" s="47">
        <f t="shared" si="70"/>
        <v>0</v>
      </c>
      <c r="R168" s="47">
        <f t="shared" si="71"/>
        <v>0</v>
      </c>
    </row>
    <row r="169" spans="1:18" s="23" customFormat="1" outlineLevel="4" x14ac:dyDescent="0.25">
      <c r="A169" s="64" t="str">
        <f>+'Formato de costeo C6 '!C32</f>
        <v>6.1.1</v>
      </c>
      <c r="B169" s="844" t="str">
        <f>+'Formato de costeo C6 '!B32</f>
        <v>Remuneraciones</v>
      </c>
      <c r="C169" s="549"/>
      <c r="D169" s="16"/>
      <c r="E169" s="17"/>
      <c r="F169" s="17"/>
      <c r="G169" s="520"/>
      <c r="H169" s="17">
        <f>SUM(H170:H184)</f>
        <v>0</v>
      </c>
      <c r="I169" s="17">
        <f t="shared" ref="I169:P169" si="73">SUM(I170:I184)</f>
        <v>0</v>
      </c>
      <c r="J169" s="17">
        <f t="shared" si="73"/>
        <v>0</v>
      </c>
      <c r="K169" s="17">
        <f t="shared" si="73"/>
        <v>0</v>
      </c>
      <c r="L169" s="17">
        <f t="shared" si="73"/>
        <v>0</v>
      </c>
      <c r="M169" s="17">
        <f t="shared" si="73"/>
        <v>0</v>
      </c>
      <c r="N169" s="17">
        <f t="shared" si="73"/>
        <v>0</v>
      </c>
      <c r="O169" s="17">
        <f t="shared" ref="O169" si="74">SUM(O170:O184)</f>
        <v>0</v>
      </c>
      <c r="P169" s="66">
        <f t="shared" si="73"/>
        <v>0</v>
      </c>
      <c r="Q169" s="47">
        <f t="shared" si="70"/>
        <v>0</v>
      </c>
      <c r="R169" s="47">
        <f t="shared" si="71"/>
        <v>0</v>
      </c>
    </row>
    <row r="170" spans="1:18" s="23" customFormat="1" outlineLevel="4" x14ac:dyDescent="0.25">
      <c r="A170" s="224" t="s">
        <v>295</v>
      </c>
      <c r="B170" s="225">
        <f>+'Formato de costeo C6 '!B33</f>
        <v>0</v>
      </c>
      <c r="C170" s="550" t="str">
        <f>+'Formato de costeo C6 '!D33</f>
        <v>CAS</v>
      </c>
      <c r="D170" s="226"/>
      <c r="E170" s="227"/>
      <c r="F170" s="230">
        <f>+'Formato de costeo C6 '!F33</f>
        <v>0</v>
      </c>
      <c r="G170" s="540">
        <f>+'Formato de costeo C6 '!H33</f>
        <v>0</v>
      </c>
      <c r="H170" s="230">
        <f>+G170*F170</f>
        <v>0</v>
      </c>
      <c r="I170" s="230">
        <f>+'Formato de costeo C6 '!J33</f>
        <v>0</v>
      </c>
      <c r="J170" s="230">
        <f>+'Formato de costeo C6 '!K33</f>
        <v>0</v>
      </c>
      <c r="K170" s="230">
        <f>+'Formato de costeo C6 '!L33</f>
        <v>0</v>
      </c>
      <c r="L170" s="230">
        <f>+'Formato de costeo C6 '!M33</f>
        <v>0</v>
      </c>
      <c r="M170" s="230">
        <f>+'Formato de costeo C6 '!N33</f>
        <v>0</v>
      </c>
      <c r="N170" s="230">
        <f>+'Formato de costeo C6 '!O33</f>
        <v>0</v>
      </c>
      <c r="O170" s="230">
        <f>+'Formato de costeo C6 '!P33</f>
        <v>0</v>
      </c>
      <c r="P170" s="289">
        <f>+'Formato de costeo C6 '!Q33</f>
        <v>0</v>
      </c>
      <c r="Q170" s="47">
        <f t="shared" si="70"/>
        <v>0</v>
      </c>
      <c r="R170" s="47">
        <f t="shared" si="71"/>
        <v>0</v>
      </c>
    </row>
    <row r="171" spans="1:18" s="23" customFormat="1" outlineLevel="4" x14ac:dyDescent="0.25">
      <c r="A171" s="65" t="s">
        <v>296</v>
      </c>
      <c r="B171" s="58">
        <f>+'Formato de costeo C6 '!B34</f>
        <v>0</v>
      </c>
      <c r="C171" s="550" t="str">
        <f>+'Formato de costeo C6 '!D34</f>
        <v>Planilla</v>
      </c>
      <c r="D171" s="222"/>
      <c r="E171" s="223"/>
      <c r="F171" s="230">
        <f>+'Formato de costeo C6 '!F34</f>
        <v>0</v>
      </c>
      <c r="G171" s="540">
        <f>+'Formato de costeo C6 '!H34</f>
        <v>0</v>
      </c>
      <c r="H171" s="230">
        <f t="shared" ref="H171:H184" si="75">+G171*F171</f>
        <v>0</v>
      </c>
      <c r="I171" s="230">
        <f>+'Formato de costeo C6 '!J34</f>
        <v>0</v>
      </c>
      <c r="J171" s="230">
        <f>+'Formato de costeo C6 '!K34</f>
        <v>0</v>
      </c>
      <c r="K171" s="230">
        <f>+'Formato de costeo C6 '!L34</f>
        <v>0</v>
      </c>
      <c r="L171" s="230">
        <f>+'Formato de costeo C6 '!M34</f>
        <v>0</v>
      </c>
      <c r="M171" s="230">
        <f>+'Formato de costeo C6 '!N34</f>
        <v>0</v>
      </c>
      <c r="N171" s="230">
        <f>+'Formato de costeo C6 '!O34</f>
        <v>0</v>
      </c>
      <c r="O171" s="230">
        <f>+'Formato de costeo C6 '!P34</f>
        <v>0</v>
      </c>
      <c r="P171" s="289">
        <f>+'Formato de costeo C6 '!Q34</f>
        <v>0</v>
      </c>
      <c r="Q171" s="47">
        <f t="shared" si="70"/>
        <v>0</v>
      </c>
      <c r="R171" s="47">
        <f t="shared" si="71"/>
        <v>0</v>
      </c>
    </row>
    <row r="172" spans="1:18" s="23" customFormat="1" outlineLevel="4" x14ac:dyDescent="0.25">
      <c r="A172" s="65" t="s">
        <v>297</v>
      </c>
      <c r="B172" s="58">
        <f>+'Formato de costeo C6 '!B35</f>
        <v>0</v>
      </c>
      <c r="C172" s="550" t="str">
        <f>+'Formato de costeo C6 '!D35</f>
        <v>CAS</v>
      </c>
      <c r="D172" s="222"/>
      <c r="E172" s="223"/>
      <c r="F172" s="230">
        <f>+'Formato de costeo C6 '!F35</f>
        <v>0</v>
      </c>
      <c r="G172" s="540">
        <f>+'Formato de costeo C6 '!H35</f>
        <v>0</v>
      </c>
      <c r="H172" s="230">
        <f t="shared" si="75"/>
        <v>0</v>
      </c>
      <c r="I172" s="230">
        <f>+'Formato de costeo C6 '!J35</f>
        <v>0</v>
      </c>
      <c r="J172" s="230">
        <f>+'Formato de costeo C6 '!K35</f>
        <v>0</v>
      </c>
      <c r="K172" s="230">
        <f>+'Formato de costeo C6 '!L35</f>
        <v>0</v>
      </c>
      <c r="L172" s="230">
        <f>+'Formato de costeo C6 '!M35</f>
        <v>0</v>
      </c>
      <c r="M172" s="230">
        <f>+'Formato de costeo C6 '!N35</f>
        <v>0</v>
      </c>
      <c r="N172" s="230">
        <f>+'Formato de costeo C6 '!O35</f>
        <v>0</v>
      </c>
      <c r="O172" s="230">
        <f>+'Formato de costeo C6 '!P35</f>
        <v>0</v>
      </c>
      <c r="P172" s="289">
        <f>+'Formato de costeo C6 '!Q35</f>
        <v>0</v>
      </c>
      <c r="Q172" s="47">
        <f t="shared" si="70"/>
        <v>0</v>
      </c>
      <c r="R172" s="47">
        <f t="shared" si="71"/>
        <v>0</v>
      </c>
    </row>
    <row r="173" spans="1:18" s="23" customFormat="1" outlineLevel="4" x14ac:dyDescent="0.25">
      <c r="A173" s="65" t="s">
        <v>298</v>
      </c>
      <c r="B173" s="58">
        <f>+'Formato de costeo C6 '!B36</f>
        <v>0</v>
      </c>
      <c r="C173" s="550" t="str">
        <f>+'Formato de costeo C6 '!D36</f>
        <v>Planilla</v>
      </c>
      <c r="D173" s="222"/>
      <c r="E173" s="223"/>
      <c r="F173" s="230">
        <f>+'Formato de costeo C6 '!F36</f>
        <v>0</v>
      </c>
      <c r="G173" s="540">
        <f>+'Formato de costeo C6 '!H36</f>
        <v>0</v>
      </c>
      <c r="H173" s="230">
        <f t="shared" si="75"/>
        <v>0</v>
      </c>
      <c r="I173" s="230">
        <f>+'Formato de costeo C6 '!J36</f>
        <v>0</v>
      </c>
      <c r="J173" s="230">
        <f>+'Formato de costeo C6 '!K36</f>
        <v>0</v>
      </c>
      <c r="K173" s="230">
        <f>+'Formato de costeo C6 '!L36</f>
        <v>0</v>
      </c>
      <c r="L173" s="230">
        <f>+'Formato de costeo C6 '!M36</f>
        <v>0</v>
      </c>
      <c r="M173" s="230">
        <f>+'Formato de costeo C6 '!N36</f>
        <v>0</v>
      </c>
      <c r="N173" s="230">
        <f>+'Formato de costeo C6 '!O36</f>
        <v>0</v>
      </c>
      <c r="O173" s="230">
        <f>+'Formato de costeo C6 '!P36</f>
        <v>0</v>
      </c>
      <c r="P173" s="289">
        <f>+'Formato de costeo C6 '!Q36</f>
        <v>0</v>
      </c>
      <c r="Q173" s="47">
        <f t="shared" si="70"/>
        <v>0</v>
      </c>
      <c r="R173" s="47">
        <f t="shared" si="71"/>
        <v>0</v>
      </c>
    </row>
    <row r="174" spans="1:18" s="23" customFormat="1" outlineLevel="4" x14ac:dyDescent="0.25">
      <c r="A174" s="65" t="s">
        <v>299</v>
      </c>
      <c r="B174" s="58">
        <f>+'Formato de costeo C6 '!B37</f>
        <v>0</v>
      </c>
      <c r="C174" s="550" t="str">
        <f>+'Formato de costeo C6 '!D37</f>
        <v>Planilla</v>
      </c>
      <c r="D174" s="222"/>
      <c r="E174" s="223"/>
      <c r="F174" s="230">
        <f>+'Formato de costeo C6 '!F37</f>
        <v>0</v>
      </c>
      <c r="G174" s="540">
        <f>+'Formato de costeo C6 '!H37</f>
        <v>0</v>
      </c>
      <c r="H174" s="230">
        <f t="shared" si="75"/>
        <v>0</v>
      </c>
      <c r="I174" s="230">
        <f>+'Formato de costeo C6 '!J37</f>
        <v>0</v>
      </c>
      <c r="J174" s="230">
        <f>+'Formato de costeo C6 '!K37</f>
        <v>0</v>
      </c>
      <c r="K174" s="230">
        <f>+'Formato de costeo C6 '!L37</f>
        <v>0</v>
      </c>
      <c r="L174" s="230">
        <f>+'Formato de costeo C6 '!M37</f>
        <v>0</v>
      </c>
      <c r="M174" s="230">
        <f>+'Formato de costeo C6 '!N37</f>
        <v>0</v>
      </c>
      <c r="N174" s="230">
        <f>+'Formato de costeo C6 '!O37</f>
        <v>0</v>
      </c>
      <c r="O174" s="230">
        <f>+'Formato de costeo C6 '!P37</f>
        <v>0</v>
      </c>
      <c r="P174" s="289">
        <f>+'Formato de costeo C6 '!Q37</f>
        <v>0</v>
      </c>
      <c r="Q174" s="47">
        <f t="shared" si="70"/>
        <v>0</v>
      </c>
      <c r="R174" s="47">
        <f t="shared" si="71"/>
        <v>0</v>
      </c>
    </row>
    <row r="175" spans="1:18" s="23" customFormat="1" outlineLevel="4" x14ac:dyDescent="0.25">
      <c r="A175" s="65" t="s">
        <v>300</v>
      </c>
      <c r="B175" s="58">
        <f>+'Formato de costeo C6 '!B38</f>
        <v>0</v>
      </c>
      <c r="C175" s="550" t="str">
        <f>+'Formato de costeo C6 '!D38</f>
        <v>Planilla</v>
      </c>
      <c r="D175" s="222"/>
      <c r="E175" s="223"/>
      <c r="F175" s="230">
        <f>+'Formato de costeo C6 '!F38</f>
        <v>0</v>
      </c>
      <c r="G175" s="540">
        <f>+'Formato de costeo C6 '!H38</f>
        <v>0</v>
      </c>
      <c r="H175" s="230">
        <f t="shared" si="75"/>
        <v>0</v>
      </c>
      <c r="I175" s="230">
        <f>+'Formato de costeo C6 '!J38</f>
        <v>0</v>
      </c>
      <c r="J175" s="230">
        <f>+'Formato de costeo C6 '!K38</f>
        <v>0</v>
      </c>
      <c r="K175" s="230">
        <f>+'Formato de costeo C6 '!L38</f>
        <v>0</v>
      </c>
      <c r="L175" s="230">
        <f>+'Formato de costeo C6 '!M38</f>
        <v>0</v>
      </c>
      <c r="M175" s="230">
        <f>+'Formato de costeo C6 '!N38</f>
        <v>0</v>
      </c>
      <c r="N175" s="230">
        <f>+'Formato de costeo C6 '!O38</f>
        <v>0</v>
      </c>
      <c r="O175" s="230">
        <f>+'Formato de costeo C6 '!P38</f>
        <v>0</v>
      </c>
      <c r="P175" s="289">
        <f>+'Formato de costeo C6 '!Q38</f>
        <v>0</v>
      </c>
      <c r="Q175" s="47">
        <f t="shared" si="70"/>
        <v>0</v>
      </c>
      <c r="R175" s="47">
        <f t="shared" si="71"/>
        <v>0</v>
      </c>
    </row>
    <row r="176" spans="1:18" s="23" customFormat="1" outlineLevel="4" x14ac:dyDescent="0.25">
      <c r="A176" s="65" t="s">
        <v>301</v>
      </c>
      <c r="B176" s="58">
        <f>+'Formato de costeo C6 '!B39</f>
        <v>0</v>
      </c>
      <c r="C176" s="550" t="str">
        <f>+'Formato de costeo C6 '!D39</f>
        <v>Planilla</v>
      </c>
      <c r="D176" s="222"/>
      <c r="E176" s="223"/>
      <c r="F176" s="230">
        <f>+'Formato de costeo C6 '!F39</f>
        <v>0</v>
      </c>
      <c r="G176" s="540">
        <f>+'Formato de costeo C6 '!H39</f>
        <v>0</v>
      </c>
      <c r="H176" s="230">
        <f t="shared" si="75"/>
        <v>0</v>
      </c>
      <c r="I176" s="230">
        <f>+'Formato de costeo C6 '!J39</f>
        <v>0</v>
      </c>
      <c r="J176" s="230">
        <f>+'Formato de costeo C6 '!K39</f>
        <v>0</v>
      </c>
      <c r="K176" s="230">
        <f>+'Formato de costeo C6 '!L39</f>
        <v>0</v>
      </c>
      <c r="L176" s="230">
        <f>+'Formato de costeo C6 '!M39</f>
        <v>0</v>
      </c>
      <c r="M176" s="230">
        <f>+'Formato de costeo C6 '!N39</f>
        <v>0</v>
      </c>
      <c r="N176" s="230">
        <f>+'Formato de costeo C6 '!O39</f>
        <v>0</v>
      </c>
      <c r="O176" s="230">
        <f>+'Formato de costeo C6 '!P39</f>
        <v>0</v>
      </c>
      <c r="P176" s="289">
        <f>+'Formato de costeo C6 '!Q39</f>
        <v>0</v>
      </c>
      <c r="Q176" s="47">
        <f t="shared" si="70"/>
        <v>0</v>
      </c>
      <c r="R176" s="47">
        <f t="shared" si="71"/>
        <v>0</v>
      </c>
    </row>
    <row r="177" spans="1:18" s="23" customFormat="1" outlineLevel="4" x14ac:dyDescent="0.25">
      <c r="A177" s="65" t="s">
        <v>302</v>
      </c>
      <c r="B177" s="58">
        <f>+'Formato de costeo C6 '!B40</f>
        <v>0</v>
      </c>
      <c r="C177" s="550" t="str">
        <f>+'Formato de costeo C6 '!D40</f>
        <v>Planilla</v>
      </c>
      <c r="D177" s="18"/>
      <c r="E177" s="19"/>
      <c r="F177" s="230">
        <f>+'Formato de costeo C6 '!F40</f>
        <v>0</v>
      </c>
      <c r="G177" s="540">
        <f>+'Formato de costeo C6 '!H40</f>
        <v>0</v>
      </c>
      <c r="H177" s="230">
        <f t="shared" si="75"/>
        <v>0</v>
      </c>
      <c r="I177" s="230">
        <f>+'Formato de costeo C6 '!J40</f>
        <v>0</v>
      </c>
      <c r="J177" s="230">
        <f>+'Formato de costeo C6 '!K40</f>
        <v>0</v>
      </c>
      <c r="K177" s="230">
        <f>+'Formato de costeo C6 '!L40</f>
        <v>0</v>
      </c>
      <c r="L177" s="230">
        <f>+'Formato de costeo C6 '!M40</f>
        <v>0</v>
      </c>
      <c r="M177" s="230">
        <f>+'Formato de costeo C6 '!N40</f>
        <v>0</v>
      </c>
      <c r="N177" s="230">
        <f>+'Formato de costeo C6 '!O40</f>
        <v>0</v>
      </c>
      <c r="O177" s="230">
        <f>+'Formato de costeo C6 '!P40</f>
        <v>0</v>
      </c>
      <c r="P177" s="289">
        <f>+'Formato de costeo C6 '!Q40</f>
        <v>0</v>
      </c>
      <c r="Q177" s="47">
        <f t="shared" si="70"/>
        <v>0</v>
      </c>
      <c r="R177" s="47">
        <f t="shared" si="71"/>
        <v>0</v>
      </c>
    </row>
    <row r="178" spans="1:18" s="23" customFormat="1" outlineLevel="4" x14ac:dyDescent="0.25">
      <c r="A178" s="65" t="s">
        <v>303</v>
      </c>
      <c r="B178" s="58">
        <f>+'Formato de costeo C6 '!B41</f>
        <v>0</v>
      </c>
      <c r="C178" s="550" t="str">
        <f>+'Formato de costeo C6 '!D41</f>
        <v>Planilla</v>
      </c>
      <c r="D178" s="18"/>
      <c r="E178" s="19"/>
      <c r="F178" s="230">
        <f>+'Formato de costeo C6 '!F41</f>
        <v>0</v>
      </c>
      <c r="G178" s="540">
        <f>+'Formato de costeo C6 '!H41</f>
        <v>0</v>
      </c>
      <c r="H178" s="230">
        <f t="shared" si="75"/>
        <v>0</v>
      </c>
      <c r="I178" s="230">
        <f>+'Formato de costeo C6 '!J41</f>
        <v>0</v>
      </c>
      <c r="J178" s="230">
        <f>+'Formato de costeo C6 '!K41</f>
        <v>0</v>
      </c>
      <c r="K178" s="230">
        <f>+'Formato de costeo C6 '!L41</f>
        <v>0</v>
      </c>
      <c r="L178" s="230">
        <f>+'Formato de costeo C6 '!M41</f>
        <v>0</v>
      </c>
      <c r="M178" s="230">
        <f>+'Formato de costeo C6 '!N41</f>
        <v>0</v>
      </c>
      <c r="N178" s="230">
        <f>+'Formato de costeo C6 '!O41</f>
        <v>0</v>
      </c>
      <c r="O178" s="230">
        <f>+'Formato de costeo C6 '!P41</f>
        <v>0</v>
      </c>
      <c r="P178" s="289">
        <f>+'Formato de costeo C6 '!Q41</f>
        <v>0</v>
      </c>
      <c r="Q178" s="47">
        <f t="shared" si="70"/>
        <v>0</v>
      </c>
      <c r="R178" s="47">
        <f t="shared" si="71"/>
        <v>0</v>
      </c>
    </row>
    <row r="179" spans="1:18" s="23" customFormat="1" outlineLevel="4" x14ac:dyDescent="0.25">
      <c r="A179" s="65" t="s">
        <v>304</v>
      </c>
      <c r="B179" s="58">
        <f>+'Formato de costeo C6 '!B42</f>
        <v>0</v>
      </c>
      <c r="C179" s="550" t="str">
        <f>+'Formato de costeo C6 '!D42</f>
        <v>Planilla</v>
      </c>
      <c r="D179" s="18"/>
      <c r="E179" s="19"/>
      <c r="F179" s="230">
        <f>+'Formato de costeo C6 '!F42</f>
        <v>0</v>
      </c>
      <c r="G179" s="540">
        <f>+'Formato de costeo C6 '!H42</f>
        <v>0</v>
      </c>
      <c r="H179" s="230">
        <f t="shared" si="75"/>
        <v>0</v>
      </c>
      <c r="I179" s="230">
        <f>+'Formato de costeo C6 '!J42</f>
        <v>0</v>
      </c>
      <c r="J179" s="230">
        <f>+'Formato de costeo C6 '!K42</f>
        <v>0</v>
      </c>
      <c r="K179" s="230">
        <f>+'Formato de costeo C6 '!L42</f>
        <v>0</v>
      </c>
      <c r="L179" s="230">
        <f>+'Formato de costeo C6 '!M42</f>
        <v>0</v>
      </c>
      <c r="M179" s="230">
        <f>+'Formato de costeo C6 '!N42</f>
        <v>0</v>
      </c>
      <c r="N179" s="230">
        <f>+'Formato de costeo C6 '!O42</f>
        <v>0</v>
      </c>
      <c r="O179" s="230">
        <f>+'Formato de costeo C6 '!P42</f>
        <v>0</v>
      </c>
      <c r="P179" s="289">
        <f>+'Formato de costeo C6 '!Q42</f>
        <v>0</v>
      </c>
      <c r="Q179" s="47">
        <f t="shared" si="70"/>
        <v>0</v>
      </c>
      <c r="R179" s="47">
        <f t="shared" si="71"/>
        <v>0</v>
      </c>
    </row>
    <row r="180" spans="1:18" s="23" customFormat="1" outlineLevel="4" x14ac:dyDescent="0.25">
      <c r="A180" s="65" t="s">
        <v>305</v>
      </c>
      <c r="B180" s="58">
        <f>+'Formato de costeo C6 '!B43</f>
        <v>0</v>
      </c>
      <c r="C180" s="550" t="str">
        <f>+'Formato de costeo C6 '!D43</f>
        <v>CAS</v>
      </c>
      <c r="D180" s="18"/>
      <c r="E180" s="19"/>
      <c r="F180" s="230">
        <f>+'Formato de costeo C6 '!F43</f>
        <v>0</v>
      </c>
      <c r="G180" s="540">
        <f>+'Formato de costeo C6 '!H43</f>
        <v>0</v>
      </c>
      <c r="H180" s="230">
        <f t="shared" si="75"/>
        <v>0</v>
      </c>
      <c r="I180" s="230">
        <f>+'Formato de costeo C6 '!J43</f>
        <v>0</v>
      </c>
      <c r="J180" s="230">
        <f>+'Formato de costeo C6 '!K43</f>
        <v>0</v>
      </c>
      <c r="K180" s="230">
        <f>+'Formato de costeo C6 '!L43</f>
        <v>0</v>
      </c>
      <c r="L180" s="230">
        <f>+'Formato de costeo C6 '!M43</f>
        <v>0</v>
      </c>
      <c r="M180" s="230">
        <f>+'Formato de costeo C6 '!N43</f>
        <v>0</v>
      </c>
      <c r="N180" s="230">
        <f>+'Formato de costeo C6 '!O43</f>
        <v>0</v>
      </c>
      <c r="O180" s="230">
        <f>+'Formato de costeo C6 '!P43</f>
        <v>0</v>
      </c>
      <c r="P180" s="289">
        <f>+'Formato de costeo C6 '!Q43</f>
        <v>0</v>
      </c>
      <c r="Q180" s="47">
        <f t="shared" si="70"/>
        <v>0</v>
      </c>
      <c r="R180" s="47">
        <f t="shared" si="71"/>
        <v>0</v>
      </c>
    </row>
    <row r="181" spans="1:18" s="23" customFormat="1" outlineLevel="4" x14ac:dyDescent="0.25">
      <c r="A181" s="65" t="s">
        <v>306</v>
      </c>
      <c r="B181" s="58">
        <f>+'Formato de costeo C6 '!B44</f>
        <v>0</v>
      </c>
      <c r="C181" s="550" t="str">
        <f>+'Formato de costeo C6 '!D44</f>
        <v>Planilla</v>
      </c>
      <c r="D181" s="18"/>
      <c r="E181" s="19"/>
      <c r="F181" s="230">
        <f>+'Formato de costeo C6 '!F44</f>
        <v>0</v>
      </c>
      <c r="G181" s="540">
        <f>+'Formato de costeo C6 '!H44</f>
        <v>0</v>
      </c>
      <c r="H181" s="230">
        <f t="shared" si="75"/>
        <v>0</v>
      </c>
      <c r="I181" s="230">
        <f>+'Formato de costeo C6 '!J44</f>
        <v>0</v>
      </c>
      <c r="J181" s="230">
        <f>+'Formato de costeo C6 '!K44</f>
        <v>0</v>
      </c>
      <c r="K181" s="230">
        <f>+'Formato de costeo C6 '!L44</f>
        <v>0</v>
      </c>
      <c r="L181" s="230">
        <f>+'Formato de costeo C6 '!M44</f>
        <v>0</v>
      </c>
      <c r="M181" s="230">
        <f>+'Formato de costeo C6 '!N44</f>
        <v>0</v>
      </c>
      <c r="N181" s="230">
        <f>+'Formato de costeo C6 '!O44</f>
        <v>0</v>
      </c>
      <c r="O181" s="230">
        <f>+'Formato de costeo C6 '!P44</f>
        <v>0</v>
      </c>
      <c r="P181" s="289">
        <f>+'Formato de costeo C6 '!Q44</f>
        <v>0</v>
      </c>
      <c r="Q181" s="47">
        <f t="shared" si="70"/>
        <v>0</v>
      </c>
      <c r="R181" s="47">
        <f t="shared" si="71"/>
        <v>0</v>
      </c>
    </row>
    <row r="182" spans="1:18" s="23" customFormat="1" outlineLevel="4" x14ac:dyDescent="0.25">
      <c r="A182" s="65" t="s">
        <v>307</v>
      </c>
      <c r="B182" s="58">
        <f>+'Formato de costeo C6 '!B45</f>
        <v>0</v>
      </c>
      <c r="C182" s="550" t="str">
        <f>+'Formato de costeo C6 '!D45</f>
        <v>Planilla</v>
      </c>
      <c r="D182" s="18"/>
      <c r="E182" s="19"/>
      <c r="F182" s="230">
        <f>+'Formato de costeo C6 '!F45</f>
        <v>0</v>
      </c>
      <c r="G182" s="540">
        <f>+'Formato de costeo C6 '!H45</f>
        <v>0</v>
      </c>
      <c r="H182" s="230">
        <f t="shared" si="75"/>
        <v>0</v>
      </c>
      <c r="I182" s="230">
        <f>+'Formato de costeo C6 '!J45</f>
        <v>0</v>
      </c>
      <c r="J182" s="230">
        <f>+'Formato de costeo C6 '!K45</f>
        <v>0</v>
      </c>
      <c r="K182" s="230">
        <f>+'Formato de costeo C6 '!L45</f>
        <v>0</v>
      </c>
      <c r="L182" s="230">
        <f>+'Formato de costeo C6 '!M45</f>
        <v>0</v>
      </c>
      <c r="M182" s="230">
        <f>+'Formato de costeo C6 '!N45</f>
        <v>0</v>
      </c>
      <c r="N182" s="230">
        <f>+'Formato de costeo C6 '!O45</f>
        <v>0</v>
      </c>
      <c r="O182" s="230">
        <f>+'Formato de costeo C6 '!P45</f>
        <v>0</v>
      </c>
      <c r="P182" s="289">
        <f>+'Formato de costeo C6 '!Q45</f>
        <v>0</v>
      </c>
      <c r="Q182" s="47">
        <f t="shared" si="70"/>
        <v>0</v>
      </c>
      <c r="R182" s="47">
        <f t="shared" si="71"/>
        <v>0</v>
      </c>
    </row>
    <row r="183" spans="1:18" s="23" customFormat="1" outlineLevel="4" x14ac:dyDescent="0.25">
      <c r="A183" s="65" t="s">
        <v>308</v>
      </c>
      <c r="B183" s="58">
        <f>+'Formato de costeo C6 '!B46</f>
        <v>0</v>
      </c>
      <c r="C183" s="550" t="str">
        <f>+'Formato de costeo C6 '!D46</f>
        <v>Planilla</v>
      </c>
      <c r="D183" s="18"/>
      <c r="E183" s="19"/>
      <c r="F183" s="230">
        <f>+'Formato de costeo C6 '!F46</f>
        <v>0</v>
      </c>
      <c r="G183" s="540">
        <f>+'Formato de costeo C6 '!H46</f>
        <v>0</v>
      </c>
      <c r="H183" s="230">
        <f t="shared" si="75"/>
        <v>0</v>
      </c>
      <c r="I183" s="230">
        <f>+'Formato de costeo C6 '!J46</f>
        <v>0</v>
      </c>
      <c r="J183" s="230">
        <f>+'Formato de costeo C6 '!K46</f>
        <v>0</v>
      </c>
      <c r="K183" s="230">
        <f>+'Formato de costeo C6 '!L46</f>
        <v>0</v>
      </c>
      <c r="L183" s="230">
        <f>+'Formato de costeo C6 '!M46</f>
        <v>0</v>
      </c>
      <c r="M183" s="230">
        <f>+'Formato de costeo C6 '!N46</f>
        <v>0</v>
      </c>
      <c r="N183" s="230">
        <f>+'Formato de costeo C6 '!O46</f>
        <v>0</v>
      </c>
      <c r="O183" s="230">
        <f>+'Formato de costeo C6 '!P46</f>
        <v>0</v>
      </c>
      <c r="P183" s="289">
        <f>+'Formato de costeo C6 '!Q46</f>
        <v>0</v>
      </c>
      <c r="Q183" s="47">
        <f t="shared" si="70"/>
        <v>0</v>
      </c>
      <c r="R183" s="47">
        <f t="shared" si="71"/>
        <v>0</v>
      </c>
    </row>
    <row r="184" spans="1:18" s="23" customFormat="1" outlineLevel="4" x14ac:dyDescent="0.25">
      <c r="A184" s="65" t="s">
        <v>309</v>
      </c>
      <c r="B184" s="58">
        <f>+'Formato de costeo C6 '!B47</f>
        <v>0</v>
      </c>
      <c r="C184" s="550" t="str">
        <f>+'Formato de costeo C6 '!D47</f>
        <v>Planilla</v>
      </c>
      <c r="D184" s="18"/>
      <c r="E184" s="19"/>
      <c r="F184" s="230">
        <f>+'Formato de costeo C6 '!F47</f>
        <v>0</v>
      </c>
      <c r="G184" s="540">
        <f>+'Formato de costeo C6 '!H47</f>
        <v>0</v>
      </c>
      <c r="H184" s="230">
        <f t="shared" si="75"/>
        <v>0</v>
      </c>
      <c r="I184" s="230">
        <f>+'Formato de costeo C6 '!J47</f>
        <v>0</v>
      </c>
      <c r="J184" s="230">
        <f>+'Formato de costeo C6 '!K47</f>
        <v>0</v>
      </c>
      <c r="K184" s="230">
        <f>+'Formato de costeo C6 '!L47</f>
        <v>0</v>
      </c>
      <c r="L184" s="230">
        <f>+'Formato de costeo C6 '!M47</f>
        <v>0</v>
      </c>
      <c r="M184" s="230">
        <f>+'Formato de costeo C6 '!N47</f>
        <v>0</v>
      </c>
      <c r="N184" s="230">
        <f>+'Formato de costeo C6 '!O47</f>
        <v>0</v>
      </c>
      <c r="O184" s="230">
        <f>+'Formato de costeo C6 '!P47</f>
        <v>0</v>
      </c>
      <c r="P184" s="289">
        <f>+'Formato de costeo C6 '!Q47</f>
        <v>0</v>
      </c>
      <c r="Q184" s="47">
        <f t="shared" si="70"/>
        <v>0</v>
      </c>
      <c r="R184" s="47">
        <f t="shared" si="71"/>
        <v>0</v>
      </c>
    </row>
    <row r="185" spans="1:18" outlineLevel="1" x14ac:dyDescent="0.25">
      <c r="A185" s="63">
        <f>'Formato de costeo C6 '!C49</f>
        <v>6.2</v>
      </c>
      <c r="B185" s="77" t="str">
        <f>'Formato de costeo C6 '!D49</f>
        <v>EQUIPAMIENTO DEL PROYECTO</v>
      </c>
      <c r="C185" s="543"/>
      <c r="D185" s="79"/>
      <c r="E185" s="80"/>
      <c r="F185" s="80"/>
      <c r="G185" s="304"/>
      <c r="H185" s="80">
        <f>+H186</f>
        <v>0</v>
      </c>
      <c r="I185" s="80">
        <f t="shared" ref="I185:P185" si="76">+I186</f>
        <v>0</v>
      </c>
      <c r="J185" s="80">
        <f t="shared" si="76"/>
        <v>0</v>
      </c>
      <c r="K185" s="80">
        <f t="shared" si="76"/>
        <v>0</v>
      </c>
      <c r="L185" s="80">
        <f t="shared" si="76"/>
        <v>0</v>
      </c>
      <c r="M185" s="80">
        <f t="shared" si="76"/>
        <v>0</v>
      </c>
      <c r="N185" s="80">
        <f t="shared" si="76"/>
        <v>0</v>
      </c>
      <c r="O185" s="80">
        <f t="shared" si="76"/>
        <v>0</v>
      </c>
      <c r="P185" s="81">
        <f t="shared" si="76"/>
        <v>0</v>
      </c>
      <c r="Q185" s="47">
        <f t="shared" si="70"/>
        <v>0</v>
      </c>
      <c r="R185" s="47">
        <f t="shared" si="71"/>
        <v>0</v>
      </c>
    </row>
    <row r="186" spans="1:18" s="23" customFormat="1" outlineLevel="2" x14ac:dyDescent="0.25">
      <c r="A186" s="64" t="str">
        <f>+'Formato de costeo C6 '!C52</f>
        <v>6.2.1</v>
      </c>
      <c r="B186" s="71" t="str">
        <f>+'Formato de costeo C6 '!B52</f>
        <v>Equipos y bienes duraderos</v>
      </c>
      <c r="C186" s="549"/>
      <c r="D186" s="16"/>
      <c r="E186" s="17"/>
      <c r="F186" s="17"/>
      <c r="G186" s="519"/>
      <c r="H186" s="17">
        <f>SUM(H187:H197)</f>
        <v>0</v>
      </c>
      <c r="I186" s="17">
        <f>SUM(I187:I197)</f>
        <v>0</v>
      </c>
      <c r="J186" s="17">
        <f t="shared" ref="J186:P186" si="77">SUM(J187:J197)</f>
        <v>0</v>
      </c>
      <c r="K186" s="17">
        <f t="shared" si="77"/>
        <v>0</v>
      </c>
      <c r="L186" s="17">
        <f t="shared" si="77"/>
        <v>0</v>
      </c>
      <c r="M186" s="17">
        <f t="shared" si="77"/>
        <v>0</v>
      </c>
      <c r="N186" s="17">
        <f t="shared" si="77"/>
        <v>0</v>
      </c>
      <c r="O186" s="17">
        <f t="shared" ref="O186" si="78">SUM(O187:O197)</f>
        <v>0</v>
      </c>
      <c r="P186" s="66">
        <f t="shared" si="77"/>
        <v>0</v>
      </c>
      <c r="Q186" s="47">
        <f t="shared" si="70"/>
        <v>0</v>
      </c>
      <c r="R186" s="47">
        <f t="shared" si="71"/>
        <v>0</v>
      </c>
    </row>
    <row r="187" spans="1:18" outlineLevel="4" x14ac:dyDescent="0.25">
      <c r="A187" s="65" t="str">
        <f>+'Formato de costeo C6 '!C53</f>
        <v>6.2.1.1</v>
      </c>
      <c r="B187" s="58">
        <f>'Formato de costeo C6 '!B53</f>
        <v>0</v>
      </c>
      <c r="C187" s="551">
        <f>'Formato de costeo C6 '!D53</f>
        <v>0</v>
      </c>
      <c r="D187" s="18">
        <f>'Formato de costeo C6 '!E53</f>
        <v>0</v>
      </c>
      <c r="E187" s="19">
        <f>'Formato de costeo C6 '!F53</f>
        <v>0</v>
      </c>
      <c r="F187" s="19">
        <f>'Formato de costeo C6 '!G53</f>
        <v>0</v>
      </c>
      <c r="G187" s="541">
        <f>+'Formato de costeo C6 '!H53</f>
        <v>0</v>
      </c>
      <c r="H187" s="19">
        <f>'Formato de costeo C6 '!I53</f>
        <v>0</v>
      </c>
      <c r="I187" s="19">
        <f>'Formato de costeo C6 '!J53</f>
        <v>0</v>
      </c>
      <c r="J187" s="19">
        <f>'Formato de costeo C6 '!K53</f>
        <v>0</v>
      </c>
      <c r="K187" s="19">
        <f>'Formato de costeo C6 '!L53</f>
        <v>0</v>
      </c>
      <c r="L187" s="19">
        <f>'Formato de costeo C6 '!M53</f>
        <v>0</v>
      </c>
      <c r="M187" s="19">
        <f>'Formato de costeo C6 '!N53</f>
        <v>0</v>
      </c>
      <c r="N187" s="19">
        <f>'Formato de costeo C6 '!O53</f>
        <v>0</v>
      </c>
      <c r="O187" s="19">
        <f>'Formato de costeo C6 '!P53</f>
        <v>0</v>
      </c>
      <c r="P187" s="291">
        <f>'Formato de costeo C6 '!Q53</f>
        <v>0</v>
      </c>
      <c r="Q187" s="47">
        <f t="shared" si="70"/>
        <v>0</v>
      </c>
      <c r="R187" s="47">
        <f t="shared" si="71"/>
        <v>0</v>
      </c>
    </row>
    <row r="188" spans="1:18" outlineLevel="4" x14ac:dyDescent="0.25">
      <c r="A188" s="65" t="str">
        <f>+'Formato de costeo C6 '!C54</f>
        <v>6.2.1.2</v>
      </c>
      <c r="B188" s="58">
        <f>'Formato de costeo C6 '!B54</f>
        <v>0</v>
      </c>
      <c r="C188" s="551">
        <f>'Formato de costeo C6 '!D54</f>
        <v>0</v>
      </c>
      <c r="D188" s="18">
        <f>'Formato de costeo C6 '!E54</f>
        <v>0</v>
      </c>
      <c r="E188" s="19">
        <f>'Formato de costeo C6 '!F54</f>
        <v>0</v>
      </c>
      <c r="F188" s="19">
        <f>'Formato de costeo C6 '!G54</f>
        <v>0</v>
      </c>
      <c r="G188" s="541">
        <f>+'Formato de costeo C6 '!H54</f>
        <v>0</v>
      </c>
      <c r="H188" s="19">
        <f>'Formato de costeo C6 '!I54</f>
        <v>0</v>
      </c>
      <c r="I188" s="19">
        <f>'Formato de costeo C6 '!J54</f>
        <v>0</v>
      </c>
      <c r="J188" s="19">
        <f>'Formato de costeo C6 '!K54</f>
        <v>0</v>
      </c>
      <c r="K188" s="19">
        <f>'Formato de costeo C6 '!L54</f>
        <v>0</v>
      </c>
      <c r="L188" s="19">
        <f>'Formato de costeo C6 '!M54</f>
        <v>0</v>
      </c>
      <c r="M188" s="19">
        <f>'Formato de costeo C6 '!N54</f>
        <v>0</v>
      </c>
      <c r="N188" s="19">
        <f>'Formato de costeo C6 '!O54</f>
        <v>0</v>
      </c>
      <c r="O188" s="19">
        <f>'Formato de costeo C6 '!P54</f>
        <v>0</v>
      </c>
      <c r="P188" s="291">
        <f>'Formato de costeo C6 '!Q54</f>
        <v>0</v>
      </c>
      <c r="Q188" s="47">
        <f t="shared" si="70"/>
        <v>0</v>
      </c>
      <c r="R188" s="47">
        <f t="shared" si="71"/>
        <v>0</v>
      </c>
    </row>
    <row r="189" spans="1:18" outlineLevel="4" x14ac:dyDescent="0.25">
      <c r="A189" s="65" t="str">
        <f>+'Formato de costeo C6 '!C55</f>
        <v>6.2.1.3</v>
      </c>
      <c r="B189" s="58">
        <f>'Formato de costeo C6 '!B55</f>
        <v>0</v>
      </c>
      <c r="C189" s="551">
        <f>'Formato de costeo C6 '!D55</f>
        <v>0</v>
      </c>
      <c r="D189" s="18">
        <f>'Formato de costeo C6 '!E55</f>
        <v>0</v>
      </c>
      <c r="E189" s="19">
        <f>'Formato de costeo C6 '!F55</f>
        <v>0</v>
      </c>
      <c r="F189" s="19">
        <f>'Formato de costeo C6 '!G55</f>
        <v>0</v>
      </c>
      <c r="G189" s="541">
        <f>+'Formato de costeo C6 '!H55</f>
        <v>0</v>
      </c>
      <c r="H189" s="19">
        <f>'Formato de costeo C6 '!I55</f>
        <v>0</v>
      </c>
      <c r="I189" s="19">
        <f>'Formato de costeo C6 '!J55</f>
        <v>0</v>
      </c>
      <c r="J189" s="19">
        <f>'Formato de costeo C6 '!K55</f>
        <v>0</v>
      </c>
      <c r="K189" s="19">
        <f>'Formato de costeo C6 '!L55</f>
        <v>0</v>
      </c>
      <c r="L189" s="19">
        <f>'Formato de costeo C6 '!M55</f>
        <v>0</v>
      </c>
      <c r="M189" s="19">
        <f>'Formato de costeo C6 '!N55</f>
        <v>0</v>
      </c>
      <c r="N189" s="19">
        <f>'Formato de costeo C6 '!O55</f>
        <v>0</v>
      </c>
      <c r="O189" s="19">
        <f>'Formato de costeo C6 '!P55</f>
        <v>0</v>
      </c>
      <c r="P189" s="291">
        <f>'Formato de costeo C6 '!Q55</f>
        <v>0</v>
      </c>
      <c r="Q189" s="47">
        <f t="shared" si="70"/>
        <v>0</v>
      </c>
      <c r="R189" s="47">
        <f t="shared" si="71"/>
        <v>0</v>
      </c>
    </row>
    <row r="190" spans="1:18" outlineLevel="4" x14ac:dyDescent="0.25">
      <c r="A190" s="65" t="str">
        <f>+'Formato de costeo C6 '!C56</f>
        <v>6.2.1.4</v>
      </c>
      <c r="B190" s="58">
        <f>'Formato de costeo C6 '!B56</f>
        <v>0</v>
      </c>
      <c r="C190" s="551">
        <f>'Formato de costeo C6 '!D56</f>
        <v>0</v>
      </c>
      <c r="D190" s="18">
        <f>'Formato de costeo C6 '!E56</f>
        <v>0</v>
      </c>
      <c r="E190" s="19">
        <f>'Formato de costeo C6 '!F56</f>
        <v>0</v>
      </c>
      <c r="F190" s="19">
        <f>'Formato de costeo C6 '!G56</f>
        <v>0</v>
      </c>
      <c r="G190" s="541">
        <f>+'Formato de costeo C6 '!H56</f>
        <v>0</v>
      </c>
      <c r="H190" s="19">
        <f>'Formato de costeo C6 '!I56</f>
        <v>0</v>
      </c>
      <c r="I190" s="19">
        <f>'Formato de costeo C6 '!J56</f>
        <v>0</v>
      </c>
      <c r="J190" s="19">
        <f>'Formato de costeo C6 '!K56</f>
        <v>0</v>
      </c>
      <c r="K190" s="19">
        <f>'Formato de costeo C6 '!L56</f>
        <v>0</v>
      </c>
      <c r="L190" s="19">
        <f>'Formato de costeo C6 '!M56</f>
        <v>0</v>
      </c>
      <c r="M190" s="19">
        <f>'Formato de costeo C6 '!N56</f>
        <v>0</v>
      </c>
      <c r="N190" s="19">
        <f>'Formato de costeo C6 '!O56</f>
        <v>0</v>
      </c>
      <c r="O190" s="19">
        <f>'Formato de costeo C6 '!P56</f>
        <v>0</v>
      </c>
      <c r="P190" s="291">
        <f>'Formato de costeo C6 '!Q56</f>
        <v>0</v>
      </c>
      <c r="Q190" s="47">
        <f t="shared" si="70"/>
        <v>0</v>
      </c>
      <c r="R190" s="47">
        <f t="shared" si="71"/>
        <v>0</v>
      </c>
    </row>
    <row r="191" spans="1:18" outlineLevel="4" x14ac:dyDescent="0.25">
      <c r="A191" s="65" t="str">
        <f>+'Formato de costeo C6 '!C57</f>
        <v>6.2.1.5</v>
      </c>
      <c r="B191" s="58">
        <f>'Formato de costeo C6 '!B57</f>
        <v>0</v>
      </c>
      <c r="C191" s="551">
        <f>'Formato de costeo C6 '!D57</f>
        <v>0</v>
      </c>
      <c r="D191" s="18">
        <f>'Formato de costeo C6 '!E57</f>
        <v>0</v>
      </c>
      <c r="E191" s="19">
        <f>'Formato de costeo C6 '!F57</f>
        <v>0</v>
      </c>
      <c r="F191" s="19">
        <f>'Formato de costeo C6 '!G57</f>
        <v>0</v>
      </c>
      <c r="G191" s="541">
        <f>+'Formato de costeo C6 '!H57</f>
        <v>0</v>
      </c>
      <c r="H191" s="19">
        <f>'Formato de costeo C6 '!I57</f>
        <v>0</v>
      </c>
      <c r="I191" s="19">
        <f>'Formato de costeo C6 '!J57</f>
        <v>0</v>
      </c>
      <c r="J191" s="19">
        <f>'Formato de costeo C6 '!K57</f>
        <v>0</v>
      </c>
      <c r="K191" s="19">
        <f>'Formato de costeo C6 '!L57</f>
        <v>0</v>
      </c>
      <c r="L191" s="19">
        <f>'Formato de costeo C6 '!M57</f>
        <v>0</v>
      </c>
      <c r="M191" s="19">
        <f>'Formato de costeo C6 '!N57</f>
        <v>0</v>
      </c>
      <c r="N191" s="19">
        <f>'Formato de costeo C6 '!O57</f>
        <v>0</v>
      </c>
      <c r="O191" s="19">
        <f>'Formato de costeo C6 '!P57</f>
        <v>0</v>
      </c>
      <c r="P191" s="291">
        <f>'Formato de costeo C6 '!Q57</f>
        <v>0</v>
      </c>
      <c r="Q191" s="47">
        <f t="shared" si="70"/>
        <v>0</v>
      </c>
      <c r="R191" s="47">
        <f t="shared" si="71"/>
        <v>0</v>
      </c>
    </row>
    <row r="192" spans="1:18" outlineLevel="4" x14ac:dyDescent="0.25">
      <c r="A192" s="65" t="str">
        <f>+'Formato de costeo C6 '!C58</f>
        <v>6.2.1.6</v>
      </c>
      <c r="B192" s="58">
        <f>'Formato de costeo C6 '!B58</f>
        <v>0</v>
      </c>
      <c r="C192" s="551">
        <f>'Formato de costeo C6 '!D58</f>
        <v>0</v>
      </c>
      <c r="D192" s="18">
        <f>'Formato de costeo C6 '!E58</f>
        <v>0</v>
      </c>
      <c r="E192" s="19">
        <f>'Formato de costeo C6 '!F58</f>
        <v>0</v>
      </c>
      <c r="F192" s="19">
        <f>'Formato de costeo C6 '!G58</f>
        <v>0</v>
      </c>
      <c r="G192" s="541">
        <f>+'Formato de costeo C6 '!H58</f>
        <v>0</v>
      </c>
      <c r="H192" s="19">
        <f>'Formato de costeo C6 '!I58</f>
        <v>0</v>
      </c>
      <c r="I192" s="19">
        <f>'Formato de costeo C6 '!J58</f>
        <v>0</v>
      </c>
      <c r="J192" s="19">
        <f>'Formato de costeo C6 '!K58</f>
        <v>0</v>
      </c>
      <c r="K192" s="19">
        <f>'Formato de costeo C6 '!L58</f>
        <v>0</v>
      </c>
      <c r="L192" s="19">
        <f>'Formato de costeo C6 '!M58</f>
        <v>0</v>
      </c>
      <c r="M192" s="19">
        <f>'Formato de costeo C6 '!N58</f>
        <v>0</v>
      </c>
      <c r="N192" s="19">
        <f>'Formato de costeo C6 '!O58</f>
        <v>0</v>
      </c>
      <c r="O192" s="19">
        <f>'Formato de costeo C6 '!P58</f>
        <v>0</v>
      </c>
      <c r="P192" s="291">
        <f>'Formato de costeo C6 '!Q58</f>
        <v>0</v>
      </c>
      <c r="Q192" s="47">
        <f t="shared" si="70"/>
        <v>0</v>
      </c>
      <c r="R192" s="47">
        <f t="shared" si="71"/>
        <v>0</v>
      </c>
    </row>
    <row r="193" spans="1:18" outlineLevel="4" x14ac:dyDescent="0.25">
      <c r="A193" s="65" t="str">
        <f>+'Formato de costeo C6 '!C59</f>
        <v>6.2.1.7</v>
      </c>
      <c r="B193" s="58">
        <f>'Formato de costeo C6 '!B59</f>
        <v>0</v>
      </c>
      <c r="C193" s="551">
        <f>'Formato de costeo C6 '!D59</f>
        <v>0</v>
      </c>
      <c r="D193" s="18">
        <f>'Formato de costeo C6 '!E59</f>
        <v>0</v>
      </c>
      <c r="E193" s="19">
        <f>'Formato de costeo C6 '!F59</f>
        <v>0</v>
      </c>
      <c r="F193" s="19">
        <f>'Formato de costeo C6 '!G59</f>
        <v>0</v>
      </c>
      <c r="G193" s="541">
        <f>+'Formato de costeo C6 '!H59</f>
        <v>0</v>
      </c>
      <c r="H193" s="19">
        <f>'Formato de costeo C6 '!I59</f>
        <v>0</v>
      </c>
      <c r="I193" s="19">
        <f>'Formato de costeo C6 '!J59</f>
        <v>0</v>
      </c>
      <c r="J193" s="19">
        <f>'Formato de costeo C6 '!K59</f>
        <v>0</v>
      </c>
      <c r="K193" s="19">
        <f>'Formato de costeo C6 '!L59</f>
        <v>0</v>
      </c>
      <c r="L193" s="19">
        <f>'Formato de costeo C6 '!M59</f>
        <v>0</v>
      </c>
      <c r="M193" s="19">
        <f>'Formato de costeo C6 '!N59</f>
        <v>0</v>
      </c>
      <c r="N193" s="19">
        <f>'Formato de costeo C6 '!O59</f>
        <v>0</v>
      </c>
      <c r="O193" s="19">
        <f>'Formato de costeo C6 '!P59</f>
        <v>0</v>
      </c>
      <c r="P193" s="291">
        <f>'Formato de costeo C6 '!Q59</f>
        <v>0</v>
      </c>
      <c r="Q193" s="47">
        <f t="shared" si="70"/>
        <v>0</v>
      </c>
      <c r="R193" s="47">
        <f t="shared" si="71"/>
        <v>0</v>
      </c>
    </row>
    <row r="194" spans="1:18" outlineLevel="4" x14ac:dyDescent="0.25">
      <c r="A194" s="65" t="str">
        <f>+'Formato de costeo C6 '!C60</f>
        <v>6.2.1.8</v>
      </c>
      <c r="B194" s="58">
        <f>'Formato de costeo C6 '!B60</f>
        <v>0</v>
      </c>
      <c r="C194" s="551">
        <f>'Formato de costeo C6 '!D60</f>
        <v>0</v>
      </c>
      <c r="D194" s="18">
        <f>'Formato de costeo C6 '!E60</f>
        <v>0</v>
      </c>
      <c r="E194" s="19">
        <f>'Formato de costeo C6 '!F60</f>
        <v>0</v>
      </c>
      <c r="F194" s="19">
        <f>'Formato de costeo C6 '!G60</f>
        <v>0</v>
      </c>
      <c r="G194" s="541">
        <f>+'Formato de costeo C6 '!H60</f>
        <v>0</v>
      </c>
      <c r="H194" s="19">
        <f>'Formato de costeo C6 '!I60</f>
        <v>0</v>
      </c>
      <c r="I194" s="19">
        <f>'Formato de costeo C6 '!J60</f>
        <v>0</v>
      </c>
      <c r="J194" s="19">
        <f>'Formato de costeo C6 '!K60</f>
        <v>0</v>
      </c>
      <c r="K194" s="19">
        <f>'Formato de costeo C6 '!L60</f>
        <v>0</v>
      </c>
      <c r="L194" s="19">
        <f>'Formato de costeo C6 '!M60</f>
        <v>0</v>
      </c>
      <c r="M194" s="19">
        <f>'Formato de costeo C6 '!N60</f>
        <v>0</v>
      </c>
      <c r="N194" s="19">
        <f>'Formato de costeo C6 '!O60</f>
        <v>0</v>
      </c>
      <c r="O194" s="19">
        <f>'Formato de costeo C6 '!P60</f>
        <v>0</v>
      </c>
      <c r="P194" s="291">
        <f>'Formato de costeo C6 '!Q60</f>
        <v>0</v>
      </c>
      <c r="Q194" s="47">
        <f t="shared" si="70"/>
        <v>0</v>
      </c>
      <c r="R194" s="47">
        <f t="shared" si="71"/>
        <v>0</v>
      </c>
    </row>
    <row r="195" spans="1:18" outlineLevel="4" x14ac:dyDescent="0.25">
      <c r="A195" s="65" t="str">
        <f>+'Formato de costeo C6 '!C61</f>
        <v>6.2.1.9</v>
      </c>
      <c r="B195" s="58">
        <f>'Formato de costeo C6 '!B61</f>
        <v>0</v>
      </c>
      <c r="C195" s="551">
        <f>'Formato de costeo C6 '!D61</f>
        <v>0</v>
      </c>
      <c r="D195" s="18">
        <f>'Formato de costeo C6 '!E61</f>
        <v>0</v>
      </c>
      <c r="E195" s="19">
        <f>'Formato de costeo C6 '!F61</f>
        <v>0</v>
      </c>
      <c r="F195" s="19">
        <f>'Formato de costeo C6 '!G61</f>
        <v>0</v>
      </c>
      <c r="G195" s="541">
        <f>+'Formato de costeo C6 '!H61</f>
        <v>0</v>
      </c>
      <c r="H195" s="19">
        <f>'Formato de costeo C6 '!I61</f>
        <v>0</v>
      </c>
      <c r="I195" s="19">
        <f>'Formato de costeo C6 '!J61</f>
        <v>0</v>
      </c>
      <c r="J195" s="19">
        <f>'Formato de costeo C6 '!K61</f>
        <v>0</v>
      </c>
      <c r="K195" s="19">
        <f>'Formato de costeo C6 '!L61</f>
        <v>0</v>
      </c>
      <c r="L195" s="19">
        <f>'Formato de costeo C6 '!M61</f>
        <v>0</v>
      </c>
      <c r="M195" s="19">
        <f>'Formato de costeo C6 '!N61</f>
        <v>0</v>
      </c>
      <c r="N195" s="19">
        <f>'Formato de costeo C6 '!O61</f>
        <v>0</v>
      </c>
      <c r="O195" s="19">
        <f>'Formato de costeo C6 '!P61</f>
        <v>0</v>
      </c>
      <c r="P195" s="291">
        <f>'Formato de costeo C6 '!Q61</f>
        <v>0</v>
      </c>
      <c r="Q195" s="47">
        <f t="shared" si="70"/>
        <v>0</v>
      </c>
      <c r="R195" s="47">
        <f t="shared" si="71"/>
        <v>0</v>
      </c>
    </row>
    <row r="196" spans="1:18" outlineLevel="4" x14ac:dyDescent="0.25">
      <c r="A196" s="65" t="str">
        <f>+'Formato de costeo C6 '!C62</f>
        <v>6.2.1.10</v>
      </c>
      <c r="B196" s="58">
        <f>'Formato de costeo C6 '!B62</f>
        <v>0</v>
      </c>
      <c r="C196" s="551">
        <f>'Formato de costeo C6 '!D62</f>
        <v>0</v>
      </c>
      <c r="D196" s="18">
        <f>'Formato de costeo C6 '!E62</f>
        <v>0</v>
      </c>
      <c r="E196" s="19">
        <f>'Formato de costeo C6 '!F62</f>
        <v>0</v>
      </c>
      <c r="F196" s="19">
        <f>'Formato de costeo C6 '!G62</f>
        <v>0</v>
      </c>
      <c r="G196" s="541">
        <f>+'Formato de costeo C6 '!H62</f>
        <v>0</v>
      </c>
      <c r="H196" s="19">
        <f>'Formato de costeo C6 '!I62</f>
        <v>0</v>
      </c>
      <c r="I196" s="19">
        <f>'Formato de costeo C6 '!J62</f>
        <v>0</v>
      </c>
      <c r="J196" s="19">
        <f>'Formato de costeo C6 '!K62</f>
        <v>0</v>
      </c>
      <c r="K196" s="19">
        <f>'Formato de costeo C6 '!L62</f>
        <v>0</v>
      </c>
      <c r="L196" s="19">
        <f>'Formato de costeo C6 '!M62</f>
        <v>0</v>
      </c>
      <c r="M196" s="19">
        <f>'Formato de costeo C6 '!N62</f>
        <v>0</v>
      </c>
      <c r="N196" s="19">
        <f>'Formato de costeo C6 '!O62</f>
        <v>0</v>
      </c>
      <c r="O196" s="19">
        <f>'Formato de costeo C6 '!P62</f>
        <v>0</v>
      </c>
      <c r="P196" s="291">
        <f>'Formato de costeo C6 '!Q62</f>
        <v>0</v>
      </c>
      <c r="Q196" s="47">
        <f t="shared" si="70"/>
        <v>0</v>
      </c>
      <c r="R196" s="47">
        <f t="shared" si="71"/>
        <v>0</v>
      </c>
    </row>
    <row r="197" spans="1:18" outlineLevel="4" x14ac:dyDescent="0.25">
      <c r="A197" s="65" t="str">
        <f>+'Formato de costeo C6 '!C63</f>
        <v>6.2.1.11</v>
      </c>
      <c r="B197" s="58">
        <f>'Formato de costeo C6 '!B63</f>
        <v>0</v>
      </c>
      <c r="C197" s="551">
        <f>'Formato de costeo C6 '!D63</f>
        <v>0</v>
      </c>
      <c r="D197" s="18">
        <f>'Formato de costeo C6 '!E63</f>
        <v>0</v>
      </c>
      <c r="E197" s="19">
        <f>'Formato de costeo C6 '!F63</f>
        <v>0</v>
      </c>
      <c r="F197" s="19">
        <f>'Formato de costeo C6 '!G63</f>
        <v>0</v>
      </c>
      <c r="G197" s="541">
        <f>+'Formato de costeo C6 '!H63</f>
        <v>0</v>
      </c>
      <c r="H197" s="19">
        <f>'Formato de costeo C6 '!I63</f>
        <v>0</v>
      </c>
      <c r="I197" s="19">
        <f>'Formato de costeo C6 '!J63</f>
        <v>0</v>
      </c>
      <c r="J197" s="19">
        <f>'Formato de costeo C6 '!K63</f>
        <v>0</v>
      </c>
      <c r="K197" s="19">
        <f>'Formato de costeo C6 '!L63</f>
        <v>0</v>
      </c>
      <c r="L197" s="19">
        <f>'Formato de costeo C6 '!M63</f>
        <v>0</v>
      </c>
      <c r="M197" s="19">
        <f>'Formato de costeo C6 '!N63</f>
        <v>0</v>
      </c>
      <c r="N197" s="19">
        <f>'Formato de costeo C6 '!O63</f>
        <v>0</v>
      </c>
      <c r="O197" s="19">
        <f>'Formato de costeo C6 '!P63</f>
        <v>0</v>
      </c>
      <c r="P197" s="291">
        <f>'Formato de costeo C6 '!Q63</f>
        <v>0</v>
      </c>
      <c r="Q197" s="47">
        <f t="shared" si="70"/>
        <v>0</v>
      </c>
      <c r="R197" s="47">
        <f t="shared" si="71"/>
        <v>0</v>
      </c>
    </row>
    <row r="198" spans="1:18" outlineLevel="1" x14ac:dyDescent="0.25">
      <c r="A198" s="63">
        <f>'Formato de costeo C6 '!C65</f>
        <v>6.3</v>
      </c>
      <c r="B198" s="77" t="str">
        <f>'Formato de costeo C6 '!D65</f>
        <v>GASTOS DE FUNCIONAMIENTO</v>
      </c>
      <c r="C198" s="543"/>
      <c r="D198" s="79"/>
      <c r="E198" s="80"/>
      <c r="F198" s="80"/>
      <c r="G198" s="304"/>
      <c r="H198" s="80">
        <f>+H199+H201+H203+H205+H209+H211+H213+H215+H217+H219</f>
        <v>0</v>
      </c>
      <c r="I198" s="80">
        <f t="shared" ref="I198:P198" si="79">+I199+I201+I203+I205+I209+I211+I213+I215+I217+I219</f>
        <v>0</v>
      </c>
      <c r="J198" s="80">
        <f t="shared" si="79"/>
        <v>0</v>
      </c>
      <c r="K198" s="80">
        <f t="shared" si="79"/>
        <v>0</v>
      </c>
      <c r="L198" s="80">
        <f t="shared" si="79"/>
        <v>0</v>
      </c>
      <c r="M198" s="80">
        <f t="shared" si="79"/>
        <v>0</v>
      </c>
      <c r="N198" s="80">
        <f t="shared" si="79"/>
        <v>0</v>
      </c>
      <c r="O198" s="80">
        <f t="shared" ref="O198" si="80">+O199+O201+O203+O205+O209+O211+O213+O215+O217+O219</f>
        <v>0</v>
      </c>
      <c r="P198" s="81">
        <f t="shared" si="79"/>
        <v>0</v>
      </c>
      <c r="Q198" s="47">
        <f t="shared" si="70"/>
        <v>0</v>
      </c>
      <c r="R198" s="47">
        <f t="shared" si="71"/>
        <v>0</v>
      </c>
    </row>
    <row r="199" spans="1:18" ht="25.5" customHeight="1" outlineLevel="2" x14ac:dyDescent="0.25">
      <c r="A199" s="64" t="str">
        <f>'Formato de costeo C6 '!C69</f>
        <v>6.3.1</v>
      </c>
      <c r="B199" s="71" t="str">
        <f>'Formato de costeo C6 '!B69</f>
        <v>Seguros</v>
      </c>
      <c r="C199" s="552" t="str">
        <f>+'Formato de costeo C6 '!D69</f>
        <v>Seguro anual</v>
      </c>
      <c r="D199" s="16">
        <f>'Formato de costeo C6 '!E70</f>
        <v>0</v>
      </c>
      <c r="E199" s="17">
        <f>'Formato de costeo C6 '!F70</f>
        <v>0</v>
      </c>
      <c r="F199" s="17">
        <f>+F200</f>
        <v>0</v>
      </c>
      <c r="G199" s="520">
        <f>+'Formato de costeo C6 '!H69</f>
        <v>0</v>
      </c>
      <c r="H199" s="17">
        <f t="shared" ref="H199:P199" si="81">+H200</f>
        <v>0</v>
      </c>
      <c r="I199" s="17">
        <f t="shared" si="81"/>
        <v>0</v>
      </c>
      <c r="J199" s="17">
        <f t="shared" si="81"/>
        <v>0</v>
      </c>
      <c r="K199" s="17">
        <f t="shared" si="81"/>
        <v>0</v>
      </c>
      <c r="L199" s="17">
        <f t="shared" si="81"/>
        <v>0</v>
      </c>
      <c r="M199" s="17">
        <f t="shared" si="81"/>
        <v>0</v>
      </c>
      <c r="N199" s="17">
        <f t="shared" si="81"/>
        <v>0</v>
      </c>
      <c r="O199" s="17">
        <f t="shared" si="81"/>
        <v>0</v>
      </c>
      <c r="P199" s="66">
        <f t="shared" si="81"/>
        <v>0</v>
      </c>
      <c r="Q199" s="47">
        <f t="shared" si="70"/>
        <v>0</v>
      </c>
      <c r="R199" s="47">
        <f t="shared" si="71"/>
        <v>0</v>
      </c>
    </row>
    <row r="200" spans="1:18" outlineLevel="2" x14ac:dyDescent="0.25">
      <c r="A200" s="377" t="str">
        <f>+'Formato de costeo C6 '!C70</f>
        <v>6.3.1.1</v>
      </c>
      <c r="B200" s="378" t="str">
        <f>+'Formato de costeo C6 '!B70</f>
        <v>Servicios de terceros</v>
      </c>
      <c r="C200" s="576"/>
      <c r="D200" s="380"/>
      <c r="E200" s="272"/>
      <c r="F200" s="272">
        <f>+'Formato de costeo C6 '!G70</f>
        <v>0</v>
      </c>
      <c r="G200" s="521"/>
      <c r="H200" s="272">
        <f>+'Formato de costeo C6 '!I70</f>
        <v>0</v>
      </c>
      <c r="I200" s="19">
        <f>'Formato de costeo C6 '!J70</f>
        <v>0</v>
      </c>
      <c r="J200" s="19">
        <f>'Formato de costeo C6 '!K70</f>
        <v>0</v>
      </c>
      <c r="K200" s="19">
        <f>'Formato de costeo C6 '!L70</f>
        <v>0</v>
      </c>
      <c r="L200" s="19">
        <f>'Formato de costeo C6 '!M70</f>
        <v>0</v>
      </c>
      <c r="M200" s="19">
        <f>'Formato de costeo C6 '!N70</f>
        <v>0</v>
      </c>
      <c r="N200" s="19">
        <f>'Formato de costeo C6 '!O70</f>
        <v>0</v>
      </c>
      <c r="O200" s="19">
        <f>'Formato de costeo C6 '!P70</f>
        <v>0</v>
      </c>
      <c r="P200" s="291">
        <f>'Formato de costeo C6 '!Q70</f>
        <v>0</v>
      </c>
      <c r="Q200" s="47">
        <f t="shared" si="70"/>
        <v>0</v>
      </c>
      <c r="R200" s="47">
        <f t="shared" si="71"/>
        <v>0</v>
      </c>
    </row>
    <row r="201" spans="1:18" ht="25.5" customHeight="1" outlineLevel="2" x14ac:dyDescent="0.25">
      <c r="A201" s="64" t="str">
        <f>'Formato de costeo C6 '!C72</f>
        <v>6.3.2</v>
      </c>
      <c r="B201" s="71">
        <f>+'Formato de costeo C6 '!B72</f>
        <v>0</v>
      </c>
      <c r="C201" s="552">
        <f>+'Formato de costeo C6 '!D72</f>
        <v>0</v>
      </c>
      <c r="D201" s="16">
        <f>'Formato de costeo C6 '!E74</f>
        <v>0</v>
      </c>
      <c r="E201" s="17">
        <f>'Formato de costeo C6 '!F74</f>
        <v>0</v>
      </c>
      <c r="F201" s="17">
        <f>+F202</f>
        <v>0</v>
      </c>
      <c r="G201" s="520">
        <f>+'Formato de costeo C6 '!H72</f>
        <v>0</v>
      </c>
      <c r="H201" s="17">
        <f t="shared" ref="H201:P201" si="82">+H202</f>
        <v>0</v>
      </c>
      <c r="I201" s="17">
        <f t="shared" si="82"/>
        <v>0</v>
      </c>
      <c r="J201" s="17">
        <f t="shared" si="82"/>
        <v>0</v>
      </c>
      <c r="K201" s="17">
        <f t="shared" si="82"/>
        <v>0</v>
      </c>
      <c r="L201" s="17">
        <f t="shared" si="82"/>
        <v>0</v>
      </c>
      <c r="M201" s="17">
        <f t="shared" si="82"/>
        <v>0</v>
      </c>
      <c r="N201" s="17">
        <f t="shared" si="82"/>
        <v>0</v>
      </c>
      <c r="O201" s="17">
        <f t="shared" si="82"/>
        <v>0</v>
      </c>
      <c r="P201" s="66">
        <f t="shared" si="82"/>
        <v>0</v>
      </c>
      <c r="Q201" s="47">
        <f t="shared" si="70"/>
        <v>0</v>
      </c>
      <c r="R201" s="47">
        <f t="shared" si="71"/>
        <v>0</v>
      </c>
    </row>
    <row r="202" spans="1:18" outlineLevel="2" x14ac:dyDescent="0.25">
      <c r="A202" s="381" t="str">
        <f>+'Formato de costeo C6 '!C73</f>
        <v>6.3.2.1</v>
      </c>
      <c r="B202" s="378" t="str">
        <f>+'Formato de costeo C6 '!B73</f>
        <v>Servicios de terceros</v>
      </c>
      <c r="C202" s="576"/>
      <c r="D202" s="380"/>
      <c r="E202" s="272"/>
      <c r="F202" s="272">
        <f>+'Formato de costeo C6 '!G73</f>
        <v>0</v>
      </c>
      <c r="G202" s="521"/>
      <c r="H202" s="272">
        <f>+'Formato de costeo C6 '!I73</f>
        <v>0</v>
      </c>
      <c r="I202" s="272">
        <f>+'Formato de costeo C6 '!J73</f>
        <v>0</v>
      </c>
      <c r="J202" s="272">
        <f>+'Formato de costeo C6 '!K73</f>
        <v>0</v>
      </c>
      <c r="K202" s="272">
        <f>+'Formato de costeo C6 '!L73</f>
        <v>0</v>
      </c>
      <c r="L202" s="272">
        <f>+'Formato de costeo C6 '!M73</f>
        <v>0</v>
      </c>
      <c r="M202" s="272">
        <f>+'Formato de costeo C6 '!N73</f>
        <v>0</v>
      </c>
      <c r="N202" s="272">
        <f>+'Formato de costeo C6 '!O73</f>
        <v>0</v>
      </c>
      <c r="O202" s="272">
        <f>+'Formato de costeo C6 '!P73</f>
        <v>0</v>
      </c>
      <c r="P202" s="292">
        <f>+'Formato de costeo C6 '!Q73</f>
        <v>0</v>
      </c>
      <c r="Q202" s="47">
        <f t="shared" si="70"/>
        <v>0</v>
      </c>
      <c r="R202" s="47">
        <f t="shared" si="71"/>
        <v>0</v>
      </c>
    </row>
    <row r="203" spans="1:18" ht="25.5" customHeight="1" outlineLevel="2" x14ac:dyDescent="0.25">
      <c r="A203" s="64" t="str">
        <f>'Formato de costeo C6 '!C78</f>
        <v>6.3.3</v>
      </c>
      <c r="B203" s="71">
        <f>+'Formato de costeo C6 '!B78</f>
        <v>0</v>
      </c>
      <c r="C203" s="552">
        <f>+'Formato de costeo C6 '!D78</f>
        <v>0</v>
      </c>
      <c r="D203" s="16">
        <f>'Formato de costeo C6 '!E83</f>
        <v>0</v>
      </c>
      <c r="E203" s="17">
        <f>'Formato de costeo C6 '!F83</f>
        <v>0</v>
      </c>
      <c r="F203" s="17">
        <f>+F204</f>
        <v>0</v>
      </c>
      <c r="G203" s="520">
        <f>+'Formato de costeo C6 '!H78</f>
        <v>0</v>
      </c>
      <c r="H203" s="17">
        <f t="shared" ref="H203:P203" si="83">+H204</f>
        <v>0</v>
      </c>
      <c r="I203" s="17">
        <f t="shared" si="83"/>
        <v>0</v>
      </c>
      <c r="J203" s="17">
        <f t="shared" si="83"/>
        <v>0</v>
      </c>
      <c r="K203" s="17">
        <f t="shared" si="83"/>
        <v>0</v>
      </c>
      <c r="L203" s="17">
        <f t="shared" si="83"/>
        <v>0</v>
      </c>
      <c r="M203" s="17">
        <f t="shared" si="83"/>
        <v>0</v>
      </c>
      <c r="N203" s="17">
        <f t="shared" si="83"/>
        <v>0</v>
      </c>
      <c r="O203" s="17">
        <f t="shared" si="83"/>
        <v>0</v>
      </c>
      <c r="P203" s="66">
        <f t="shared" si="83"/>
        <v>0</v>
      </c>
      <c r="Q203" s="47">
        <f t="shared" si="70"/>
        <v>0</v>
      </c>
      <c r="R203" s="47">
        <f t="shared" si="71"/>
        <v>0</v>
      </c>
    </row>
    <row r="204" spans="1:18" outlineLevel="2" x14ac:dyDescent="0.25">
      <c r="A204" s="382" t="str">
        <f>+'Formato de costeo C6 '!C79</f>
        <v>6.3.3.1</v>
      </c>
      <c r="B204" s="378" t="str">
        <f>+'Formato de costeo C6 '!B79</f>
        <v>Servicios de terceros</v>
      </c>
      <c r="C204" s="576"/>
      <c r="D204" s="383"/>
      <c r="E204" s="277"/>
      <c r="F204" s="277">
        <f>+'Formato de costeo C6 '!G79</f>
        <v>0</v>
      </c>
      <c r="G204" s="575"/>
      <c r="H204" s="277">
        <f>+'Formato de costeo C6 '!I79</f>
        <v>0</v>
      </c>
      <c r="I204" s="277">
        <f>+'Formato de costeo C6 '!J79</f>
        <v>0</v>
      </c>
      <c r="J204" s="277">
        <f>+'Formato de costeo C6 '!K79</f>
        <v>0</v>
      </c>
      <c r="K204" s="277">
        <f>+'Formato de costeo C6 '!L79</f>
        <v>0</v>
      </c>
      <c r="L204" s="277">
        <f>+'Formato de costeo C6 '!M79</f>
        <v>0</v>
      </c>
      <c r="M204" s="277">
        <f>+'Formato de costeo C6 '!N79</f>
        <v>0</v>
      </c>
      <c r="N204" s="277">
        <f>+'Formato de costeo C6 '!O79</f>
        <v>0</v>
      </c>
      <c r="O204" s="277">
        <f>+'Formato de costeo C6 '!P79</f>
        <v>0</v>
      </c>
      <c r="P204" s="293">
        <f>+'Formato de costeo C6 '!Q79</f>
        <v>0</v>
      </c>
      <c r="Q204" s="47">
        <f t="shared" si="70"/>
        <v>0</v>
      </c>
      <c r="R204" s="47">
        <f t="shared" si="71"/>
        <v>0</v>
      </c>
    </row>
    <row r="205" spans="1:18" ht="25.5" customHeight="1" outlineLevel="2" x14ac:dyDescent="0.25">
      <c r="A205" s="132" t="str">
        <f>'Formato de costeo C6 '!C84</f>
        <v>6.3.4</v>
      </c>
      <c r="B205" s="71">
        <f>+'Formato de costeo C6 '!B84</f>
        <v>0</v>
      </c>
      <c r="C205" s="373">
        <f>+'Formato de costeo C6 '!D84</f>
        <v>0</v>
      </c>
      <c r="D205" s="129">
        <f>+'Formato de costeo C6 '!E84</f>
        <v>0</v>
      </c>
      <c r="E205" s="121"/>
      <c r="F205" s="121">
        <f>SUM(F206:F208)</f>
        <v>0</v>
      </c>
      <c r="G205" s="522">
        <f>+'Formato de costeo C6 '!H84</f>
        <v>0</v>
      </c>
      <c r="H205" s="121">
        <f t="shared" ref="H205:P205" si="84">SUM(H206:H208)</f>
        <v>0</v>
      </c>
      <c r="I205" s="121">
        <f t="shared" si="84"/>
        <v>0</v>
      </c>
      <c r="J205" s="121">
        <f t="shared" si="84"/>
        <v>0</v>
      </c>
      <c r="K205" s="121">
        <f t="shared" si="84"/>
        <v>0</v>
      </c>
      <c r="L205" s="121">
        <f t="shared" si="84"/>
        <v>0</v>
      </c>
      <c r="M205" s="121">
        <f t="shared" si="84"/>
        <v>0</v>
      </c>
      <c r="N205" s="121">
        <f t="shared" si="84"/>
        <v>0</v>
      </c>
      <c r="O205" s="121">
        <f t="shared" ref="O205" si="85">SUM(O206:O208)</f>
        <v>0</v>
      </c>
      <c r="P205" s="536">
        <f t="shared" si="84"/>
        <v>0</v>
      </c>
      <c r="Q205" s="47">
        <f t="shared" si="70"/>
        <v>0</v>
      </c>
      <c r="R205" s="47">
        <f t="shared" si="71"/>
        <v>0</v>
      </c>
    </row>
    <row r="206" spans="1:18" outlineLevel="4" x14ac:dyDescent="0.25">
      <c r="A206" s="157" t="str">
        <f>+'Formato de costeo C6 '!C85</f>
        <v>6.3.4.1</v>
      </c>
      <c r="B206" s="107" t="str">
        <f>+'Formato de costeo C6 '!B85</f>
        <v>Servicios de terceros</v>
      </c>
      <c r="C206" s="553"/>
      <c r="D206" s="145"/>
      <c r="E206" s="146"/>
      <c r="F206" s="108">
        <f>+'Formato de costeo C6 '!G85</f>
        <v>0</v>
      </c>
      <c r="G206" s="523"/>
      <c r="H206" s="108">
        <f>+'Formato de costeo C6 '!I85</f>
        <v>0</v>
      </c>
      <c r="I206" s="108">
        <f>+'Formato de costeo C6 '!J85</f>
        <v>0</v>
      </c>
      <c r="J206" s="108">
        <f>+'Formato de costeo C6 '!K85</f>
        <v>0</v>
      </c>
      <c r="K206" s="108">
        <f>+'Formato de costeo C6 '!L85</f>
        <v>0</v>
      </c>
      <c r="L206" s="108">
        <f>+'Formato de costeo C6 '!M85</f>
        <v>0</v>
      </c>
      <c r="M206" s="108">
        <f>+'Formato de costeo C6 '!N85</f>
        <v>0</v>
      </c>
      <c r="N206" s="108">
        <f>+'Formato de costeo C6 '!O85</f>
        <v>0</v>
      </c>
      <c r="O206" s="108">
        <f>+'Formato de costeo C6 '!P85</f>
        <v>0</v>
      </c>
      <c r="P206" s="294">
        <f>+'Formato de costeo C6 '!Q85</f>
        <v>0</v>
      </c>
      <c r="Q206" s="47">
        <f t="shared" si="70"/>
        <v>0</v>
      </c>
      <c r="R206" s="47">
        <f t="shared" si="71"/>
        <v>0</v>
      </c>
    </row>
    <row r="207" spans="1:18" outlineLevel="4" x14ac:dyDescent="0.25">
      <c r="A207" s="525" t="str">
        <f>+'Formato de costeo C6 '!C92</f>
        <v>6.3.4.2</v>
      </c>
      <c r="B207" s="58" t="str">
        <f>+'Formato de costeo C6 '!B92</f>
        <v>Servicios de terceros</v>
      </c>
      <c r="C207" s="554"/>
      <c r="D207" s="526"/>
      <c r="E207" s="527"/>
      <c r="F207" s="19">
        <f>+'Formato de costeo C6 '!G92</f>
        <v>0</v>
      </c>
      <c r="G207" s="528"/>
      <c r="H207" s="19">
        <f>+'Formato de costeo C6 '!I92</f>
        <v>0</v>
      </c>
      <c r="I207" s="19">
        <f>+'Formato de costeo C6 '!J92</f>
        <v>0</v>
      </c>
      <c r="J207" s="19">
        <f>+'Formato de costeo C6 '!K92</f>
        <v>0</v>
      </c>
      <c r="K207" s="19">
        <f>+'Formato de costeo C6 '!L92</f>
        <v>0</v>
      </c>
      <c r="L207" s="19">
        <f>+'Formato de costeo C6 '!M92</f>
        <v>0</v>
      </c>
      <c r="M207" s="19">
        <f>+'Formato de costeo C6 '!N92</f>
        <v>0</v>
      </c>
      <c r="N207" s="19">
        <f>+'Formato de costeo C6 '!O92</f>
        <v>0</v>
      </c>
      <c r="O207" s="19">
        <f>+'Formato de costeo C6 '!P92</f>
        <v>0</v>
      </c>
      <c r="P207" s="291">
        <f>+'Formato de costeo C6 '!Q92</f>
        <v>0</v>
      </c>
      <c r="Q207" s="47">
        <f t="shared" si="70"/>
        <v>0</v>
      </c>
      <c r="R207" s="47">
        <f t="shared" si="71"/>
        <v>0</v>
      </c>
    </row>
    <row r="208" spans="1:18" outlineLevel="4" x14ac:dyDescent="0.25">
      <c r="A208" s="529" t="str">
        <f>+'Formato de costeo C6 '!C98</f>
        <v>6.3.4.3</v>
      </c>
      <c r="B208" s="530" t="str">
        <f>+'Formato de costeo C6 '!B98</f>
        <v>Servicios de terceros</v>
      </c>
      <c r="C208" s="531"/>
      <c r="D208" s="532"/>
      <c r="E208" s="533"/>
      <c r="F208" s="109">
        <f>+'Formato de costeo C6 '!G98</f>
        <v>0</v>
      </c>
      <c r="G208" s="534"/>
      <c r="H208" s="109">
        <f>+'Formato de costeo C6 '!I98</f>
        <v>0</v>
      </c>
      <c r="I208" s="109">
        <f>+'Formato de costeo C6 '!J98</f>
        <v>0</v>
      </c>
      <c r="J208" s="109">
        <f>+'Formato de costeo C6 '!K98</f>
        <v>0</v>
      </c>
      <c r="K208" s="109">
        <f>+'Formato de costeo C6 '!L98</f>
        <v>0</v>
      </c>
      <c r="L208" s="109">
        <f>+'Formato de costeo C6 '!M98</f>
        <v>0</v>
      </c>
      <c r="M208" s="109">
        <f>+'Formato de costeo C6 '!N98</f>
        <v>0</v>
      </c>
      <c r="N208" s="109">
        <f>+'Formato de costeo C6 '!O98</f>
        <v>0</v>
      </c>
      <c r="O208" s="109">
        <f>+'Formato de costeo C6 '!P98</f>
        <v>0</v>
      </c>
      <c r="P208" s="535">
        <f>+'Formato de costeo C6 '!Q98</f>
        <v>0</v>
      </c>
      <c r="Q208" s="47">
        <f t="shared" si="70"/>
        <v>0</v>
      </c>
      <c r="R208" s="47">
        <f t="shared" si="71"/>
        <v>0</v>
      </c>
    </row>
    <row r="209" spans="1:18" ht="13.5" customHeight="1" outlineLevel="4" x14ac:dyDescent="0.25">
      <c r="A209" s="327" t="str">
        <f>+'Formato de costeo C6 '!C104</f>
        <v>6.3.5</v>
      </c>
      <c r="B209" s="71">
        <f>+'Formato de costeo C6 '!B104</f>
        <v>0</v>
      </c>
      <c r="C209" s="374">
        <f>+'Formato de costeo C6 '!D104</f>
        <v>0</v>
      </c>
      <c r="D209" s="16">
        <f>+'Formato de costeo C6 '!E87</f>
        <v>0</v>
      </c>
      <c r="E209" s="17"/>
      <c r="F209" s="17">
        <f>+F210</f>
        <v>0</v>
      </c>
      <c r="G209" s="520">
        <f>+'Formato de costeo C6 '!H104</f>
        <v>0</v>
      </c>
      <c r="H209" s="17">
        <f>+H210</f>
        <v>0</v>
      </c>
      <c r="I209" s="17">
        <f t="shared" ref="I209:P219" si="86">+I210</f>
        <v>0</v>
      </c>
      <c r="J209" s="17">
        <f t="shared" si="86"/>
        <v>0</v>
      </c>
      <c r="K209" s="17">
        <f t="shared" si="86"/>
        <v>0</v>
      </c>
      <c r="L209" s="17">
        <f t="shared" si="86"/>
        <v>0</v>
      </c>
      <c r="M209" s="17">
        <f t="shared" si="86"/>
        <v>0</v>
      </c>
      <c r="N209" s="17">
        <f t="shared" si="86"/>
        <v>0</v>
      </c>
      <c r="O209" s="17">
        <f t="shared" si="86"/>
        <v>0</v>
      </c>
      <c r="P209" s="66">
        <f t="shared" si="86"/>
        <v>0</v>
      </c>
      <c r="Q209" s="47">
        <f t="shared" si="70"/>
        <v>0</v>
      </c>
      <c r="R209" s="47">
        <f t="shared" si="71"/>
        <v>0</v>
      </c>
    </row>
    <row r="210" spans="1:18" outlineLevel="4" x14ac:dyDescent="0.25">
      <c r="A210" s="273" t="str">
        <f>+'Formato de costeo C6 '!C105</f>
        <v>6.3.5.1</v>
      </c>
      <c r="B210" s="555" t="str">
        <f>+'Formato de costeo C6 '!B105</f>
        <v>Servicios de terceros</v>
      </c>
      <c r="C210" s="518"/>
      <c r="D210" s="275"/>
      <c r="E210" s="276"/>
      <c r="F210" s="20">
        <f>+'Formato de costeo C6 '!G105</f>
        <v>0</v>
      </c>
      <c r="G210" s="524"/>
      <c r="H210" s="20">
        <f>+'Formato de costeo C6 '!I105</f>
        <v>0</v>
      </c>
      <c r="I210" s="20">
        <f>+'Formato de costeo C6 '!J105</f>
        <v>0</v>
      </c>
      <c r="J210" s="20">
        <f>+'Formato de costeo C6 '!K105</f>
        <v>0</v>
      </c>
      <c r="K210" s="20">
        <f>+'Formato de costeo C6 '!L105</f>
        <v>0</v>
      </c>
      <c r="L210" s="20">
        <f>+'Formato de costeo C6 '!M105</f>
        <v>0</v>
      </c>
      <c r="M210" s="20">
        <f>+'Formato de costeo C6 '!N105</f>
        <v>0</v>
      </c>
      <c r="N210" s="20">
        <f>+'Formato de costeo C6 '!O105</f>
        <v>0</v>
      </c>
      <c r="O210" s="20">
        <f>+'Formato de costeo C6 '!P105</f>
        <v>0</v>
      </c>
      <c r="P210" s="290">
        <f>+'Formato de costeo C6 '!Q105</f>
        <v>0</v>
      </c>
      <c r="Q210" s="47">
        <f t="shared" si="70"/>
        <v>0</v>
      </c>
      <c r="R210" s="47">
        <f t="shared" si="71"/>
        <v>0</v>
      </c>
    </row>
    <row r="211" spans="1:18" outlineLevel="4" x14ac:dyDescent="0.25">
      <c r="A211" s="327" t="str">
        <f>+'Formato de costeo C6 '!C111</f>
        <v>6.3.6</v>
      </c>
      <c r="B211" s="71">
        <f>+'Formato de costeo C6 '!B111</f>
        <v>0</v>
      </c>
      <c r="C211" s="374">
        <f>+'Formato de costeo C6 '!D111</f>
        <v>0</v>
      </c>
      <c r="D211" s="16">
        <f>+'Formato de costeo C6 '!E89</f>
        <v>0</v>
      </c>
      <c r="E211" s="17"/>
      <c r="F211" s="17">
        <f>+F212</f>
        <v>0</v>
      </c>
      <c r="G211" s="520">
        <f>+'Formato de costeo C6 '!H111</f>
        <v>0</v>
      </c>
      <c r="H211" s="17">
        <f>+H212</f>
        <v>0</v>
      </c>
      <c r="I211" s="17">
        <f t="shared" si="86"/>
        <v>0</v>
      </c>
      <c r="J211" s="17">
        <f t="shared" si="86"/>
        <v>0</v>
      </c>
      <c r="K211" s="17">
        <f t="shared" si="86"/>
        <v>0</v>
      </c>
      <c r="L211" s="17">
        <f t="shared" si="86"/>
        <v>0</v>
      </c>
      <c r="M211" s="17">
        <f t="shared" si="86"/>
        <v>0</v>
      </c>
      <c r="N211" s="17">
        <f t="shared" si="86"/>
        <v>0</v>
      </c>
      <c r="O211" s="17">
        <f t="shared" si="86"/>
        <v>0</v>
      </c>
      <c r="P211" s="66">
        <f t="shared" si="86"/>
        <v>0</v>
      </c>
      <c r="Q211" s="47">
        <f t="shared" si="70"/>
        <v>0</v>
      </c>
      <c r="R211" s="47">
        <f t="shared" si="71"/>
        <v>0</v>
      </c>
    </row>
    <row r="212" spans="1:18" outlineLevel="4" x14ac:dyDescent="0.25">
      <c r="A212" s="273" t="str">
        <f>+'Formato de costeo C6 '!C112</f>
        <v>6.3.6.1</v>
      </c>
      <c r="B212" s="83" t="str">
        <f>+'Formato de costeo C6 '!B112</f>
        <v>Categorías de gasto</v>
      </c>
      <c r="C212" s="517"/>
      <c r="D212" s="275"/>
      <c r="E212" s="276"/>
      <c r="F212" s="20">
        <f>+'Formato de costeo C6 '!G112</f>
        <v>0</v>
      </c>
      <c r="G212" s="524"/>
      <c r="H212" s="20">
        <f>+'Formato de costeo C6 '!I112</f>
        <v>0</v>
      </c>
      <c r="I212" s="20">
        <f>+'Formato de costeo C6 '!J112</f>
        <v>0</v>
      </c>
      <c r="J212" s="20">
        <f>+'Formato de costeo C6 '!K112</f>
        <v>0</v>
      </c>
      <c r="K212" s="20">
        <f>+'Formato de costeo C6 '!L112</f>
        <v>0</v>
      </c>
      <c r="L212" s="20">
        <f>+'Formato de costeo C6 '!M112</f>
        <v>0</v>
      </c>
      <c r="M212" s="20">
        <f>+'Formato de costeo C6 '!N112</f>
        <v>0</v>
      </c>
      <c r="N212" s="20">
        <f>+'Formato de costeo C6 '!O112</f>
        <v>0</v>
      </c>
      <c r="O212" s="20">
        <f>+'Formato de costeo C6 '!P112</f>
        <v>0</v>
      </c>
      <c r="P212" s="290">
        <f>+'Formato de costeo C6 '!Q112</f>
        <v>0</v>
      </c>
      <c r="Q212" s="47">
        <f t="shared" si="70"/>
        <v>0</v>
      </c>
      <c r="R212" s="47">
        <f t="shared" si="71"/>
        <v>0</v>
      </c>
    </row>
    <row r="213" spans="1:18" outlineLevel="4" x14ac:dyDescent="0.25">
      <c r="A213" s="327" t="str">
        <f>+'Formato de costeo C6 '!C118</f>
        <v>6.3.7</v>
      </c>
      <c r="B213" s="71">
        <f>+'Formato de costeo C6 '!B118</f>
        <v>0</v>
      </c>
      <c r="C213" s="374">
        <f>+'Formato de costeo C6 '!D118</f>
        <v>0</v>
      </c>
      <c r="D213" s="16">
        <f>+'Formato de costeo C6 '!E91</f>
        <v>0</v>
      </c>
      <c r="E213" s="17"/>
      <c r="F213" s="17">
        <f>+F214</f>
        <v>0</v>
      </c>
      <c r="G213" s="520">
        <f>+'Formato de costeo C6 '!H118</f>
        <v>0</v>
      </c>
      <c r="H213" s="17">
        <f>+H214</f>
        <v>0</v>
      </c>
      <c r="I213" s="17">
        <f t="shared" si="86"/>
        <v>0</v>
      </c>
      <c r="J213" s="17">
        <f t="shared" si="86"/>
        <v>0</v>
      </c>
      <c r="K213" s="17">
        <f t="shared" si="86"/>
        <v>0</v>
      </c>
      <c r="L213" s="17">
        <f t="shared" si="86"/>
        <v>0</v>
      </c>
      <c r="M213" s="17">
        <f t="shared" si="86"/>
        <v>0</v>
      </c>
      <c r="N213" s="17">
        <f t="shared" si="86"/>
        <v>0</v>
      </c>
      <c r="O213" s="17">
        <f t="shared" si="86"/>
        <v>0</v>
      </c>
      <c r="P213" s="66">
        <f t="shared" si="86"/>
        <v>0</v>
      </c>
      <c r="Q213" s="47">
        <f t="shared" si="70"/>
        <v>0</v>
      </c>
      <c r="R213" s="47">
        <f t="shared" si="71"/>
        <v>0</v>
      </c>
    </row>
    <row r="214" spans="1:18" outlineLevel="4" x14ac:dyDescent="0.25">
      <c r="A214" s="273" t="str">
        <f>+'Formato de costeo C6 '!C119</f>
        <v>6.3.7.1</v>
      </c>
      <c r="B214" s="83" t="str">
        <f>+'Formato de costeo C6 '!B119</f>
        <v>Categorías de gasto</v>
      </c>
      <c r="C214" s="517"/>
      <c r="D214" s="275"/>
      <c r="E214" s="276"/>
      <c r="F214" s="20">
        <f>+'Formato de costeo C6 '!G119</f>
        <v>0</v>
      </c>
      <c r="G214" s="524"/>
      <c r="H214" s="20">
        <f>+'Formato de costeo C6 '!I119</f>
        <v>0</v>
      </c>
      <c r="I214" s="20">
        <f>+'Formato de costeo C6 '!J119</f>
        <v>0</v>
      </c>
      <c r="J214" s="20">
        <f>+'Formato de costeo C6 '!K119</f>
        <v>0</v>
      </c>
      <c r="K214" s="20">
        <f>+'Formato de costeo C6 '!L119</f>
        <v>0</v>
      </c>
      <c r="L214" s="20">
        <f>+'Formato de costeo C6 '!M119</f>
        <v>0</v>
      </c>
      <c r="M214" s="20">
        <f>+'Formato de costeo C6 '!N119</f>
        <v>0</v>
      </c>
      <c r="N214" s="20">
        <f>+'Formato de costeo C6 '!O119</f>
        <v>0</v>
      </c>
      <c r="O214" s="20">
        <f>+'Formato de costeo C6 '!P119</f>
        <v>0</v>
      </c>
      <c r="P214" s="290">
        <f>+'Formato de costeo C6 '!Q119</f>
        <v>0</v>
      </c>
      <c r="Q214" s="47">
        <f t="shared" si="70"/>
        <v>0</v>
      </c>
      <c r="R214" s="47">
        <f t="shared" si="71"/>
        <v>0</v>
      </c>
    </row>
    <row r="215" spans="1:18" outlineLevel="4" x14ac:dyDescent="0.25">
      <c r="A215" s="327" t="str">
        <f>+'Formato de costeo C6 '!C125</f>
        <v>6.3.8</v>
      </c>
      <c r="B215" s="71">
        <f>+'Formato de costeo C6 '!B125</f>
        <v>0</v>
      </c>
      <c r="C215" s="374">
        <f>+'Formato de costeo C6 '!D125</f>
        <v>0</v>
      </c>
      <c r="D215" s="16">
        <f>+'Formato de costeo C6 '!E93</f>
        <v>0</v>
      </c>
      <c r="E215" s="17"/>
      <c r="F215" s="17">
        <f>+F216</f>
        <v>0</v>
      </c>
      <c r="G215" s="520">
        <f>+'Formato de costeo C6 '!H125</f>
        <v>0</v>
      </c>
      <c r="H215" s="17">
        <f>+H216</f>
        <v>0</v>
      </c>
      <c r="I215" s="17">
        <f t="shared" si="86"/>
        <v>0</v>
      </c>
      <c r="J215" s="17">
        <f t="shared" si="86"/>
        <v>0</v>
      </c>
      <c r="K215" s="17">
        <f t="shared" si="86"/>
        <v>0</v>
      </c>
      <c r="L215" s="17">
        <f t="shared" si="86"/>
        <v>0</v>
      </c>
      <c r="M215" s="17">
        <f t="shared" si="86"/>
        <v>0</v>
      </c>
      <c r="N215" s="17">
        <f t="shared" si="86"/>
        <v>0</v>
      </c>
      <c r="O215" s="17">
        <f t="shared" si="86"/>
        <v>0</v>
      </c>
      <c r="P215" s="66">
        <f t="shared" si="86"/>
        <v>0</v>
      </c>
      <c r="Q215" s="47">
        <f t="shared" si="70"/>
        <v>0</v>
      </c>
      <c r="R215" s="47">
        <f t="shared" si="71"/>
        <v>0</v>
      </c>
    </row>
    <row r="216" spans="1:18" outlineLevel="4" x14ac:dyDescent="0.25">
      <c r="A216" s="273" t="str">
        <f>+'Formato de costeo C6 '!C126</f>
        <v>6.3.8.1</v>
      </c>
      <c r="B216" s="83" t="str">
        <f>+'Formato de costeo C6 '!B126</f>
        <v>Categorías de gasto</v>
      </c>
      <c r="C216" s="517"/>
      <c r="D216" s="275"/>
      <c r="E216" s="276"/>
      <c r="F216" s="20">
        <f>+'Formato de costeo C6 '!G126</f>
        <v>0</v>
      </c>
      <c r="G216" s="524"/>
      <c r="H216" s="20">
        <f>+'Formato de costeo C6 '!I126</f>
        <v>0</v>
      </c>
      <c r="I216" s="20">
        <f>+'Formato de costeo C6 '!J126</f>
        <v>0</v>
      </c>
      <c r="J216" s="20">
        <f>+'Formato de costeo C6 '!K126</f>
        <v>0</v>
      </c>
      <c r="K216" s="20">
        <f>+'Formato de costeo C6 '!L126</f>
        <v>0</v>
      </c>
      <c r="L216" s="20">
        <f>+'Formato de costeo C6 '!M126</f>
        <v>0</v>
      </c>
      <c r="M216" s="20">
        <f>+'Formato de costeo C6 '!N126</f>
        <v>0</v>
      </c>
      <c r="N216" s="20">
        <f>+'Formato de costeo C6 '!O126</f>
        <v>0</v>
      </c>
      <c r="O216" s="20">
        <f>+'Formato de costeo C6 '!P126</f>
        <v>0</v>
      </c>
      <c r="P216" s="290">
        <f>+'Formato de costeo C6 '!Q126</f>
        <v>0</v>
      </c>
      <c r="Q216" s="47">
        <f t="shared" si="70"/>
        <v>0</v>
      </c>
      <c r="R216" s="47">
        <f t="shared" si="71"/>
        <v>0</v>
      </c>
    </row>
    <row r="217" spans="1:18" outlineLevel="4" x14ac:dyDescent="0.25">
      <c r="A217" s="327" t="str">
        <f>+'Formato de costeo C6 '!C132</f>
        <v>6.3.9</v>
      </c>
      <c r="B217" s="71">
        <f>+'Formato de costeo C6 '!B132</f>
        <v>0</v>
      </c>
      <c r="C217" s="374">
        <f>+'Formato de costeo C6 '!D132</f>
        <v>0</v>
      </c>
      <c r="D217" s="16">
        <f>+'Formato de costeo C6 '!E95</f>
        <v>0</v>
      </c>
      <c r="E217" s="17"/>
      <c r="F217" s="17">
        <f>+F218</f>
        <v>0</v>
      </c>
      <c r="G217" s="520">
        <f>+'Formato de costeo C6 '!H132</f>
        <v>0</v>
      </c>
      <c r="H217" s="17">
        <f>+H218</f>
        <v>0</v>
      </c>
      <c r="I217" s="17">
        <f t="shared" si="86"/>
        <v>0</v>
      </c>
      <c r="J217" s="17">
        <f t="shared" si="86"/>
        <v>0</v>
      </c>
      <c r="K217" s="17">
        <f t="shared" si="86"/>
        <v>0</v>
      </c>
      <c r="L217" s="17">
        <f t="shared" si="86"/>
        <v>0</v>
      </c>
      <c r="M217" s="17">
        <f t="shared" si="86"/>
        <v>0</v>
      </c>
      <c r="N217" s="17">
        <f t="shared" si="86"/>
        <v>0</v>
      </c>
      <c r="O217" s="17">
        <f t="shared" si="86"/>
        <v>0</v>
      </c>
      <c r="P217" s="66">
        <f t="shared" si="86"/>
        <v>0</v>
      </c>
      <c r="Q217" s="47">
        <f t="shared" si="70"/>
        <v>0</v>
      </c>
      <c r="R217" s="47">
        <f t="shared" si="71"/>
        <v>0</v>
      </c>
    </row>
    <row r="218" spans="1:18" outlineLevel="4" x14ac:dyDescent="0.25">
      <c r="A218" s="273" t="str">
        <f>+'Formato de costeo C6 '!C133</f>
        <v>6.3.9.1</v>
      </c>
      <c r="B218" s="83" t="str">
        <f>+'Formato de costeo C6 '!B133</f>
        <v>Categorías de gasto</v>
      </c>
      <c r="C218" s="517"/>
      <c r="D218" s="275"/>
      <c r="E218" s="276"/>
      <c r="F218" s="20">
        <f>+'Formato de costeo C6 '!G133</f>
        <v>0</v>
      </c>
      <c r="G218" s="524"/>
      <c r="H218" s="20">
        <f>+'Formato de costeo C6 '!I133</f>
        <v>0</v>
      </c>
      <c r="I218" s="20">
        <f>+'Formato de costeo C6 '!J133</f>
        <v>0</v>
      </c>
      <c r="J218" s="20">
        <f>+'Formato de costeo C6 '!K133</f>
        <v>0</v>
      </c>
      <c r="K218" s="20">
        <f>+'Formato de costeo C6 '!L133</f>
        <v>0</v>
      </c>
      <c r="L218" s="20">
        <f>+'Formato de costeo C6 '!M133</f>
        <v>0</v>
      </c>
      <c r="M218" s="20">
        <f>+'Formato de costeo C6 '!N133</f>
        <v>0</v>
      </c>
      <c r="N218" s="20">
        <f>+'Formato de costeo C6 '!O133</f>
        <v>0</v>
      </c>
      <c r="O218" s="20">
        <f>+'Formato de costeo C6 '!P133</f>
        <v>0</v>
      </c>
      <c r="P218" s="290">
        <f>+'Formato de costeo C6 '!Q133</f>
        <v>0</v>
      </c>
      <c r="Q218" s="47">
        <f t="shared" si="70"/>
        <v>0</v>
      </c>
      <c r="R218" s="47">
        <f t="shared" si="71"/>
        <v>0</v>
      </c>
    </row>
    <row r="219" spans="1:18" outlineLevel="4" x14ac:dyDescent="0.25">
      <c r="A219" s="327" t="str">
        <f>+'Formato de costeo C6 '!C139</f>
        <v>6.3.10</v>
      </c>
      <c r="B219" s="71">
        <f>+'Formato de costeo C6 '!B139</f>
        <v>0</v>
      </c>
      <c r="C219" s="374">
        <f>+'Formato de costeo C6 '!D139</f>
        <v>0</v>
      </c>
      <c r="D219" s="16">
        <f>+'Formato de costeo C6 '!E97</f>
        <v>0</v>
      </c>
      <c r="E219" s="17"/>
      <c r="F219" s="17">
        <f>+F220</f>
        <v>0</v>
      </c>
      <c r="G219" s="520">
        <f>+'Formato de costeo C6 '!H139</f>
        <v>0</v>
      </c>
      <c r="H219" s="17">
        <f>+H220</f>
        <v>0</v>
      </c>
      <c r="I219" s="17">
        <f t="shared" si="86"/>
        <v>0</v>
      </c>
      <c r="J219" s="17">
        <f t="shared" si="86"/>
        <v>0</v>
      </c>
      <c r="K219" s="17">
        <f t="shared" si="86"/>
        <v>0</v>
      </c>
      <c r="L219" s="17">
        <f t="shared" si="86"/>
        <v>0</v>
      </c>
      <c r="M219" s="17">
        <f t="shared" si="86"/>
        <v>0</v>
      </c>
      <c r="N219" s="17">
        <f t="shared" si="86"/>
        <v>0</v>
      </c>
      <c r="O219" s="17">
        <f t="shared" si="86"/>
        <v>0</v>
      </c>
      <c r="P219" s="66">
        <f t="shared" si="86"/>
        <v>0</v>
      </c>
      <c r="Q219" s="47">
        <f t="shared" si="70"/>
        <v>0</v>
      </c>
      <c r="R219" s="47">
        <f t="shared" si="71"/>
        <v>0</v>
      </c>
    </row>
    <row r="220" spans="1:18" outlineLevel="4" x14ac:dyDescent="0.25">
      <c r="A220" s="273" t="str">
        <f>+'Formato de costeo C6 '!C140</f>
        <v>6.3.10.1</v>
      </c>
      <c r="B220" s="83" t="str">
        <f>+'Formato de costeo C6 '!B140</f>
        <v>Categorías de gasto</v>
      </c>
      <c r="C220" s="517"/>
      <c r="D220" s="275"/>
      <c r="E220" s="276"/>
      <c r="F220" s="20">
        <f>+'Formato de costeo C6 '!G140</f>
        <v>0</v>
      </c>
      <c r="G220" s="524"/>
      <c r="H220" s="20">
        <f>+'Formato de costeo C6 '!I140</f>
        <v>0</v>
      </c>
      <c r="I220" s="20">
        <f>+'Formato de costeo C6 '!J140</f>
        <v>0</v>
      </c>
      <c r="J220" s="20">
        <f>+'Formato de costeo C6 '!K140</f>
        <v>0</v>
      </c>
      <c r="K220" s="20">
        <f>+'Formato de costeo C6 '!L140</f>
        <v>0</v>
      </c>
      <c r="L220" s="20">
        <f>+'Formato de costeo C6 '!M140</f>
        <v>0</v>
      </c>
      <c r="M220" s="20">
        <f>+'Formato de costeo C6 '!N140</f>
        <v>0</v>
      </c>
      <c r="N220" s="20">
        <f>+'Formato de costeo C6 '!O140</f>
        <v>0</v>
      </c>
      <c r="O220" s="20">
        <f>+'Formato de costeo C6 '!P140</f>
        <v>0</v>
      </c>
      <c r="P220" s="290">
        <f>+'Formato de costeo C6 '!Q140</f>
        <v>0</v>
      </c>
      <c r="Q220" s="47">
        <f t="shared" ref="Q220:Q229" si="87">SUM(I220:P220)</f>
        <v>0</v>
      </c>
      <c r="R220" s="47">
        <f t="shared" ref="R220:R229" si="88">+H220-Q220</f>
        <v>0</v>
      </c>
    </row>
    <row r="221" spans="1:18" ht="18" customHeight="1" outlineLevel="4" x14ac:dyDescent="0.25">
      <c r="A221" s="1411" t="s">
        <v>322</v>
      </c>
      <c r="B221" s="1412"/>
      <c r="C221" s="1412"/>
      <c r="D221" s="1412"/>
      <c r="E221" s="1412"/>
      <c r="F221" s="1412"/>
      <c r="G221" s="1413"/>
      <c r="H221" s="283">
        <f>+H11++H167</f>
        <v>0</v>
      </c>
      <c r="I221" s="283">
        <f t="shared" ref="I221:P221" si="89">+I11++I167</f>
        <v>0</v>
      </c>
      <c r="J221" s="283">
        <f t="shared" si="89"/>
        <v>0</v>
      </c>
      <c r="K221" s="283">
        <f t="shared" si="89"/>
        <v>0</v>
      </c>
      <c r="L221" s="283">
        <f t="shared" si="89"/>
        <v>0</v>
      </c>
      <c r="M221" s="283">
        <f t="shared" si="89"/>
        <v>0</v>
      </c>
      <c r="N221" s="283">
        <f t="shared" si="89"/>
        <v>0</v>
      </c>
      <c r="O221" s="283">
        <f t="shared" si="89"/>
        <v>0</v>
      </c>
      <c r="P221" s="283">
        <f t="shared" si="89"/>
        <v>0</v>
      </c>
      <c r="Q221" s="47">
        <f t="shared" si="87"/>
        <v>0</v>
      </c>
      <c r="R221" s="47">
        <f t="shared" si="88"/>
        <v>0</v>
      </c>
    </row>
    <row r="222" spans="1:18" ht="6" customHeight="1" outlineLevel="4" x14ac:dyDescent="0.25">
      <c r="A222" s="501"/>
      <c r="B222" s="278"/>
      <c r="C222" s="279"/>
      <c r="D222" s="280"/>
      <c r="E222" s="281"/>
      <c r="F222" s="281"/>
      <c r="G222" s="830"/>
      <c r="H222" s="282"/>
      <c r="I222" s="282"/>
      <c r="J222" s="282"/>
      <c r="K222" s="282"/>
      <c r="L222" s="282"/>
      <c r="M222" s="282"/>
      <c r="N222" s="282"/>
      <c r="O222" s="282"/>
      <c r="P222" s="282"/>
      <c r="Q222" s="47">
        <f t="shared" si="87"/>
        <v>0</v>
      </c>
      <c r="R222" s="47">
        <f t="shared" si="88"/>
        <v>0</v>
      </c>
    </row>
    <row r="223" spans="1:18" outlineLevel="1" x14ac:dyDescent="0.25">
      <c r="A223" s="63">
        <f>'Formato de costeo C6 '!C151</f>
        <v>6.4</v>
      </c>
      <c r="B223" s="77" t="str">
        <f>'Formato de costeo C6 '!D151</f>
        <v>GASTOS ADMINISTRATIVOS PARA TODO EL PROYECTO</v>
      </c>
      <c r="C223" s="78" t="s">
        <v>415</v>
      </c>
      <c r="D223" s="79"/>
      <c r="E223" s="80"/>
      <c r="F223" s="80"/>
      <c r="G223" s="101">
        <v>36</v>
      </c>
      <c r="H223" s="80">
        <f>+H224</f>
        <v>0</v>
      </c>
      <c r="I223" s="80">
        <f t="shared" ref="I223:P223" si="90">+I224</f>
        <v>0</v>
      </c>
      <c r="J223" s="80">
        <f t="shared" si="90"/>
        <v>0</v>
      </c>
      <c r="K223" s="80">
        <f t="shared" si="90"/>
        <v>0</v>
      </c>
      <c r="L223" s="80">
        <f t="shared" si="90"/>
        <v>0</v>
      </c>
      <c r="M223" s="80">
        <f t="shared" si="90"/>
        <v>0</v>
      </c>
      <c r="N223" s="80">
        <f t="shared" si="90"/>
        <v>0</v>
      </c>
      <c r="O223" s="80">
        <f t="shared" si="90"/>
        <v>0</v>
      </c>
      <c r="P223" s="81">
        <f t="shared" si="90"/>
        <v>0</v>
      </c>
      <c r="Q223" s="47">
        <f t="shared" si="87"/>
        <v>0</v>
      </c>
      <c r="R223" s="47">
        <f t="shared" si="88"/>
        <v>0</v>
      </c>
    </row>
    <row r="224" spans="1:18" outlineLevel="2" x14ac:dyDescent="0.25">
      <c r="A224" s="377" t="str">
        <f>+'Formato de costeo C6 '!C157</f>
        <v>6.4.1</v>
      </c>
      <c r="B224" s="378" t="str">
        <f>+'Formato de costeo C6 '!B157</f>
        <v>Gastos administrativos</v>
      </c>
      <c r="C224" s="384" t="str">
        <f>+'Formato de costeo C6 '!D157</f>
        <v>Gasto por mes</v>
      </c>
      <c r="D224" s="380"/>
      <c r="E224" s="272"/>
      <c r="F224" s="272">
        <f>+'Formato de costeo C6 '!G157</f>
        <v>0</v>
      </c>
      <c r="G224" s="521">
        <f>+'Formato de costeo C6 '!H157</f>
        <v>1</v>
      </c>
      <c r="H224" s="272">
        <f>+'Formato de costeo C6 '!I157</f>
        <v>0</v>
      </c>
      <c r="I224" s="272">
        <f>+'Formato de costeo C6 '!J157</f>
        <v>0</v>
      </c>
      <c r="J224" s="272">
        <f>+'Formato de costeo C6 '!K157</f>
        <v>0</v>
      </c>
      <c r="K224" s="272">
        <f>+'Formato de costeo C6 '!L157</f>
        <v>0</v>
      </c>
      <c r="L224" s="272">
        <f>+'Formato de costeo C6 '!M157</f>
        <v>0</v>
      </c>
      <c r="M224" s="272">
        <f>+'Formato de costeo C6 '!N157</f>
        <v>0</v>
      </c>
      <c r="N224" s="272">
        <f>+'Formato de costeo C6 '!O157</f>
        <v>0</v>
      </c>
      <c r="O224" s="272">
        <f>+'Formato de costeo C6 '!P157</f>
        <v>0</v>
      </c>
      <c r="P224" s="292">
        <f>+'Formato de costeo C6 '!Q157</f>
        <v>0</v>
      </c>
      <c r="Q224" s="47">
        <f t="shared" si="87"/>
        <v>0</v>
      </c>
      <c r="R224" s="47">
        <f t="shared" si="88"/>
        <v>0</v>
      </c>
    </row>
    <row r="225" spans="1:18" outlineLevel="1" x14ac:dyDescent="0.25">
      <c r="A225" s="63">
        <f>'Formato de costeo C6 '!C161</f>
        <v>6.5</v>
      </c>
      <c r="B225" s="77" t="str">
        <f>'Formato de costeo C6 '!D161</f>
        <v xml:space="preserve">Línea de base y Evaluación </v>
      </c>
      <c r="C225" s="78" t="s">
        <v>418</v>
      </c>
      <c r="D225" s="79"/>
      <c r="E225" s="80"/>
      <c r="F225" s="80"/>
      <c r="G225" s="101">
        <v>2</v>
      </c>
      <c r="H225" s="80">
        <f>+'Formato de costeo C6 '!I163</f>
        <v>0</v>
      </c>
      <c r="I225" s="80">
        <f>+'Formato de costeo C6 '!J163</f>
        <v>0</v>
      </c>
      <c r="J225" s="80"/>
      <c r="K225" s="80"/>
      <c r="L225" s="80"/>
      <c r="M225" s="80"/>
      <c r="N225" s="80"/>
      <c r="O225" s="80"/>
      <c r="P225" s="81"/>
      <c r="Q225" s="47">
        <f t="shared" si="87"/>
        <v>0</v>
      </c>
      <c r="R225" s="47">
        <f t="shared" si="88"/>
        <v>0</v>
      </c>
    </row>
    <row r="226" spans="1:18" outlineLevel="1" x14ac:dyDescent="0.25">
      <c r="A226" s="63">
        <f>'Formato de costeo C6 '!C165</f>
        <v>6.6</v>
      </c>
      <c r="B226" s="77" t="str">
        <f>'Formato de costeo C6 '!D165</f>
        <v>Imprevistos</v>
      </c>
      <c r="C226" s="304" t="str">
        <f>+'Formato de costeo C6 '!D167</f>
        <v>Prom. Mensual</v>
      </c>
      <c r="D226" s="79"/>
      <c r="E226" s="80"/>
      <c r="F226" s="80">
        <f>+'Formato de costeo C6 '!G167</f>
        <v>0</v>
      </c>
      <c r="G226" s="101">
        <f>+'Formato de costeo C6 '!H167</f>
        <v>1</v>
      </c>
      <c r="H226" s="80">
        <f>+'Formato de costeo C6 '!I167</f>
        <v>0</v>
      </c>
      <c r="I226" s="80">
        <f>+'Formato de costeo C6 '!J167</f>
        <v>0</v>
      </c>
      <c r="J226" s="80"/>
      <c r="K226" s="80"/>
      <c r="L226" s="80"/>
      <c r="M226" s="80"/>
      <c r="N226" s="80"/>
      <c r="O226" s="80"/>
      <c r="P226" s="81"/>
      <c r="Q226" s="47">
        <f t="shared" si="87"/>
        <v>0</v>
      </c>
      <c r="R226" s="47">
        <f t="shared" si="88"/>
        <v>0</v>
      </c>
    </row>
    <row r="227" spans="1:18" outlineLevel="1" x14ac:dyDescent="0.25">
      <c r="A227" s="63">
        <f>+'Formato de costeo C6 '!C169</f>
        <v>6.7</v>
      </c>
      <c r="B227" s="77" t="str">
        <f>'Formato de costeo C6 '!D169</f>
        <v>Supervisión interna</v>
      </c>
      <c r="C227" s="304" t="str">
        <f>+'Formato de costeo C6 '!D171</f>
        <v>Prom. Mensual</v>
      </c>
      <c r="D227" s="79"/>
      <c r="E227" s="80"/>
      <c r="F227" s="80">
        <f>+'Formato de costeo C6 '!G171</f>
        <v>0</v>
      </c>
      <c r="G227" s="101">
        <f>+'Formato de costeo C6 '!H171</f>
        <v>1</v>
      </c>
      <c r="H227" s="80">
        <f>+'Formato de costeo C6 '!I171</f>
        <v>0</v>
      </c>
      <c r="I227" s="80">
        <f>+'Formato de costeo C6 '!J171</f>
        <v>0</v>
      </c>
      <c r="J227" s="80"/>
      <c r="K227" s="80">
        <f>+'Formato de costeo C6 '!L171</f>
        <v>0</v>
      </c>
      <c r="L227" s="80"/>
      <c r="M227" s="80"/>
      <c r="N227" s="80"/>
      <c r="O227" s="80"/>
      <c r="P227" s="80">
        <f>+'Formato de costeo C6 '!Q171</f>
        <v>0</v>
      </c>
      <c r="Q227" s="47"/>
      <c r="R227" s="47"/>
    </row>
    <row r="228" spans="1:18" ht="18" customHeight="1" x14ac:dyDescent="0.25">
      <c r="A228" s="1407" t="s">
        <v>333</v>
      </c>
      <c r="B228" s="1408"/>
      <c r="C228" s="1408"/>
      <c r="D228" s="1408"/>
      <c r="E228" s="1408"/>
      <c r="F228" s="1408"/>
      <c r="G228" s="1408"/>
      <c r="H228" s="283">
        <f>+H223+H225+H226+H227</f>
        <v>0</v>
      </c>
      <c r="I228" s="283">
        <f t="shared" ref="I228:P228" si="91">+I223+I225+I226+I227</f>
        <v>0</v>
      </c>
      <c r="J228" s="283">
        <f t="shared" si="91"/>
        <v>0</v>
      </c>
      <c r="K228" s="283">
        <f t="shared" si="91"/>
        <v>0</v>
      </c>
      <c r="L228" s="283">
        <f t="shared" si="91"/>
        <v>0</v>
      </c>
      <c r="M228" s="283">
        <f t="shared" si="91"/>
        <v>0</v>
      </c>
      <c r="N228" s="283">
        <f t="shared" si="91"/>
        <v>0</v>
      </c>
      <c r="O228" s="283">
        <f t="shared" si="91"/>
        <v>0</v>
      </c>
      <c r="P228" s="283">
        <f t="shared" si="91"/>
        <v>0</v>
      </c>
      <c r="Q228" s="47">
        <f t="shared" si="87"/>
        <v>0</v>
      </c>
      <c r="R228" s="47">
        <f t="shared" si="88"/>
        <v>0</v>
      </c>
    </row>
    <row r="229" spans="1:18" ht="21" customHeight="1" thickBot="1" x14ac:dyDescent="0.3">
      <c r="A229" s="1409" t="s">
        <v>334</v>
      </c>
      <c r="B229" s="1410"/>
      <c r="C229" s="1410"/>
      <c r="D229" s="1410"/>
      <c r="E229" s="1410"/>
      <c r="F229" s="1410"/>
      <c r="G229" s="1410"/>
      <c r="H229" s="67">
        <f>+H228+H221</f>
        <v>0</v>
      </c>
      <c r="I229" s="67">
        <f t="shared" ref="I229:P229" si="92">+I228+I221</f>
        <v>0</v>
      </c>
      <c r="J229" s="67">
        <f t="shared" si="92"/>
        <v>0</v>
      </c>
      <c r="K229" s="67">
        <f t="shared" si="92"/>
        <v>0</v>
      </c>
      <c r="L229" s="67">
        <f t="shared" si="92"/>
        <v>0</v>
      </c>
      <c r="M229" s="67">
        <f t="shared" si="92"/>
        <v>0</v>
      </c>
      <c r="N229" s="67">
        <f t="shared" si="92"/>
        <v>0</v>
      </c>
      <c r="O229" s="67">
        <f t="shared" si="92"/>
        <v>0</v>
      </c>
      <c r="P229" s="67">
        <f t="shared" si="92"/>
        <v>0</v>
      </c>
      <c r="Q229" s="47">
        <f t="shared" si="87"/>
        <v>0</v>
      </c>
      <c r="R229" s="47">
        <f t="shared" si="88"/>
        <v>0</v>
      </c>
    </row>
    <row r="230" spans="1:18" x14ac:dyDescent="0.25">
      <c r="A230" s="138"/>
      <c r="B230" s="139"/>
      <c r="C230" s="140"/>
      <c r="D230" s="141"/>
      <c r="E230" s="128"/>
      <c r="F230" s="128"/>
      <c r="G230" s="827"/>
      <c r="H230" s="128"/>
      <c r="I230" s="128"/>
      <c r="J230" s="128"/>
      <c r="K230" s="128"/>
      <c r="L230" s="128"/>
      <c r="M230" s="128"/>
      <c r="N230" s="128"/>
      <c r="O230" s="128"/>
      <c r="P230" s="128"/>
    </row>
    <row r="232" spans="1:18" x14ac:dyDescent="0.25">
      <c r="B232" s="5" t="s">
        <v>449</v>
      </c>
      <c r="G232" s="831"/>
      <c r="H232" s="48">
        <f>+'Formato de costeo C6 '!I178</f>
        <v>0</v>
      </c>
      <c r="I232" s="48">
        <f>+'Formato de costeo C6 '!J178</f>
        <v>0</v>
      </c>
      <c r="J232" s="48">
        <f>+'Formato de costeo C6 '!K178</f>
        <v>0</v>
      </c>
      <c r="K232" s="48">
        <f>+'Formato de costeo C6 '!L178</f>
        <v>0</v>
      </c>
      <c r="L232" s="48">
        <f>+'Formato de costeo C6 '!M178</f>
        <v>0</v>
      </c>
      <c r="M232" s="48">
        <f>+'Formato de costeo C6 '!N178</f>
        <v>0</v>
      </c>
      <c r="N232" s="48">
        <f>+'Formato de costeo C6 '!O178</f>
        <v>0</v>
      </c>
      <c r="O232" s="48">
        <f>+'Formato de costeo C6 '!P178</f>
        <v>0</v>
      </c>
      <c r="P232" s="48">
        <f>+'Formato de costeo C6 '!Q178</f>
        <v>0</v>
      </c>
    </row>
    <row r="233" spans="1:18" x14ac:dyDescent="0.25">
      <c r="B233" s="752" t="s">
        <v>440</v>
      </c>
      <c r="H233" s="48">
        <f>+H232-H229</f>
        <v>0</v>
      </c>
      <c r="I233" s="48">
        <f t="shared" ref="I233:P233" si="93">+I232-I229</f>
        <v>0</v>
      </c>
      <c r="J233" s="48">
        <f t="shared" si="93"/>
        <v>0</v>
      </c>
      <c r="K233" s="48">
        <f t="shared" si="93"/>
        <v>0</v>
      </c>
      <c r="L233" s="48">
        <f t="shared" si="93"/>
        <v>0</v>
      </c>
      <c r="M233" s="48">
        <f t="shared" si="93"/>
        <v>0</v>
      </c>
      <c r="N233" s="48">
        <f>+N232-N229</f>
        <v>0</v>
      </c>
      <c r="O233" s="48">
        <f>+O232-O229</f>
        <v>0</v>
      </c>
      <c r="P233" s="48">
        <f t="shared" si="93"/>
        <v>0</v>
      </c>
    </row>
    <row r="235" spans="1:18" x14ac:dyDescent="0.25">
      <c r="H235" s="47"/>
    </row>
  </sheetData>
  <mergeCells count="14">
    <mergeCell ref="G9:G10"/>
    <mergeCell ref="A228:G228"/>
    <mergeCell ref="A229:G229"/>
    <mergeCell ref="A221:G221"/>
    <mergeCell ref="A1:P1"/>
    <mergeCell ref="A3:P3"/>
    <mergeCell ref="A4:P4"/>
    <mergeCell ref="H9:H10"/>
    <mergeCell ref="A9:B10"/>
    <mergeCell ref="C9:C10"/>
    <mergeCell ref="D9:D10"/>
    <mergeCell ref="E9:E10"/>
    <mergeCell ref="I9:P9"/>
    <mergeCell ref="F9:F10"/>
  </mergeCells>
  <phoneticPr fontId="0" type="noConversion"/>
  <conditionalFormatting sqref="H233:P233 R11:R229">
    <cfRule type="cellIs" dxfId="10" priority="2" operator="notEqual">
      <formula>0</formula>
    </cfRule>
  </conditionalFormatting>
  <printOptions horizontalCentered="1"/>
  <pageMargins left="0.39370078740157483" right="0.19685039370078741" top="0.59055118110236227" bottom="0.59055118110236227" header="0" footer="0.19685039370078741"/>
  <pageSetup paperSize="9" scale="6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7"/>
  <sheetViews>
    <sheetView topLeftCell="A13" workbookViewId="0">
      <selection activeCell="B28" sqref="B28"/>
    </sheetView>
  </sheetViews>
  <sheetFormatPr baseColWidth="10" defaultRowHeight="12.75" x14ac:dyDescent="0.25"/>
  <cols>
    <col min="1" max="1" width="5.85546875" style="5" customWidth="1"/>
    <col min="2" max="2" width="27.7109375" style="5" customWidth="1"/>
    <col min="3" max="3" width="11.7109375" style="5" customWidth="1"/>
    <col min="4" max="4" width="6.7109375" style="5" customWidth="1"/>
    <col min="5" max="5" width="10.7109375" style="5" customWidth="1"/>
    <col min="6" max="6" width="6.7109375" style="5" customWidth="1"/>
    <col min="7" max="7" width="10.7109375" style="5" customWidth="1"/>
    <col min="8" max="8" width="6.7109375" style="5" customWidth="1"/>
    <col min="9" max="9" width="10.7109375" style="5" customWidth="1"/>
    <col min="10" max="10" width="6.7109375" style="5" customWidth="1"/>
    <col min="11" max="11" width="10.7109375" style="5" customWidth="1"/>
    <col min="12" max="12" width="6.7109375" style="5" customWidth="1"/>
    <col min="13" max="13" width="10.7109375" style="5" customWidth="1"/>
    <col min="14" max="14" width="6.7109375" style="5" customWidth="1"/>
    <col min="15" max="15" width="9.140625" style="5" customWidth="1"/>
    <col min="16" max="16" width="8.42578125" style="5" customWidth="1"/>
    <col min="17" max="17" width="10.7109375" style="5" customWidth="1"/>
    <col min="18" max="18" width="6.7109375" style="5" customWidth="1"/>
    <col min="19" max="19" width="11.7109375" style="5" customWidth="1"/>
    <col min="20" max="20" width="6.7109375" style="5" customWidth="1"/>
    <col min="21" max="16384" width="11.42578125" style="5"/>
  </cols>
  <sheetData>
    <row r="1" spans="1:35" ht="20.25" x14ac:dyDescent="0.3">
      <c r="A1" s="1429" t="s">
        <v>72</v>
      </c>
      <c r="B1" s="1429"/>
      <c r="C1" s="1429"/>
      <c r="D1" s="1429"/>
      <c r="E1" s="1429"/>
      <c r="F1" s="1429"/>
      <c r="G1" s="1429"/>
      <c r="H1" s="1429"/>
      <c r="I1" s="1429"/>
      <c r="J1" s="1429"/>
      <c r="K1" s="1429"/>
      <c r="L1" s="1429"/>
      <c r="M1" s="1429"/>
      <c r="N1" s="1429"/>
      <c r="O1" s="1429"/>
      <c r="P1" s="1429"/>
      <c r="Q1" s="1429"/>
      <c r="R1" s="1429"/>
      <c r="S1" s="1429"/>
      <c r="T1" s="1429"/>
      <c r="U1" s="604"/>
      <c r="V1" s="604"/>
      <c r="W1" s="604"/>
      <c r="X1" s="604"/>
      <c r="Y1" s="604"/>
      <c r="Z1" s="604"/>
      <c r="AA1" s="604"/>
      <c r="AB1" s="604"/>
      <c r="AC1" s="604"/>
      <c r="AD1" s="604"/>
      <c r="AE1" s="604"/>
      <c r="AF1" s="604"/>
      <c r="AG1" s="604"/>
      <c r="AH1" s="604"/>
      <c r="AI1" s="604"/>
    </row>
    <row r="2" spans="1:35" x14ac:dyDescent="0.25">
      <c r="B2" s="1430" t="s">
        <v>373</v>
      </c>
      <c r="C2" s="1430"/>
      <c r="D2" s="1430"/>
      <c r="E2" s="1430"/>
      <c r="F2" s="1430"/>
      <c r="G2" s="1430"/>
      <c r="H2" s="1430"/>
      <c r="I2" s="1430"/>
      <c r="J2" s="1430"/>
      <c r="K2" s="1430"/>
      <c r="L2" s="1430"/>
      <c r="M2" s="1430"/>
      <c r="N2" s="1430"/>
      <c r="O2" s="1430"/>
      <c r="P2" s="1430"/>
      <c r="Q2" s="1430"/>
      <c r="R2" s="1430"/>
      <c r="S2" s="1431"/>
      <c r="T2" s="1431"/>
    </row>
    <row r="3" spans="1:35" ht="4.5" customHeight="1" x14ac:dyDescent="0.25"/>
    <row r="4" spans="1:35" x14ac:dyDescent="0.25">
      <c r="B4" s="1432" t="s">
        <v>96</v>
      </c>
      <c r="C4" s="1432"/>
      <c r="D4" s="1432"/>
      <c r="E4" s="1432"/>
      <c r="F4" s="1432"/>
      <c r="G4" s="1432"/>
      <c r="H4" s="1432"/>
      <c r="I4" s="1432"/>
      <c r="J4" s="1432"/>
      <c r="K4" s="1432"/>
      <c r="L4" s="1432"/>
      <c r="M4" s="1432"/>
      <c r="N4" s="1432"/>
      <c r="O4" s="1432"/>
      <c r="P4" s="1432"/>
      <c r="Q4" s="1432"/>
      <c r="R4" s="1432"/>
      <c r="S4" s="1431"/>
      <c r="T4" s="1431"/>
    </row>
    <row r="5" spans="1:35" ht="4.5" customHeight="1" x14ac:dyDescent="0.25">
      <c r="B5" s="593"/>
      <c r="C5" s="593"/>
      <c r="D5" s="593"/>
      <c r="E5" s="593"/>
      <c r="F5" s="593"/>
      <c r="G5" s="593"/>
      <c r="H5" s="593"/>
      <c r="I5" s="593"/>
      <c r="J5" s="593"/>
      <c r="K5" s="593"/>
      <c r="L5" s="593"/>
      <c r="M5" s="593"/>
      <c r="N5" s="593"/>
      <c r="O5" s="961"/>
      <c r="P5" s="961"/>
      <c r="Q5" s="593"/>
      <c r="R5" s="593"/>
    </row>
    <row r="6" spans="1:35" x14ac:dyDescent="0.25">
      <c r="B6" s="600" t="s">
        <v>438</v>
      </c>
      <c r="C6" s="601">
        <f>+'INFORMACION GENERAL DEL PROYECT'!$C$9</f>
        <v>0</v>
      </c>
      <c r="D6" s="603"/>
      <c r="E6" s="593"/>
      <c r="F6" s="593"/>
      <c r="G6" s="593"/>
      <c r="H6" s="593"/>
      <c r="I6" s="593"/>
      <c r="J6" s="593"/>
      <c r="K6" s="593"/>
      <c r="L6" s="593"/>
      <c r="M6" s="593"/>
      <c r="N6" s="593"/>
      <c r="O6" s="961"/>
      <c r="P6" s="961"/>
      <c r="Q6" s="593"/>
      <c r="R6" s="593"/>
    </row>
    <row r="7" spans="1:35" x14ac:dyDescent="0.25">
      <c r="B7" s="600" t="s">
        <v>436</v>
      </c>
      <c r="C7" s="601">
        <f>+'INFORMACION GENERAL DEL PROYECT'!$C$8</f>
        <v>0</v>
      </c>
      <c r="D7" s="603"/>
      <c r="E7" s="593"/>
      <c r="F7" s="593"/>
      <c r="G7" s="593"/>
      <c r="H7" s="593"/>
      <c r="I7" s="593"/>
      <c r="J7" s="593"/>
      <c r="K7" s="593"/>
      <c r="L7" s="593"/>
      <c r="M7" s="593"/>
      <c r="N7" s="593"/>
      <c r="O7" s="961"/>
      <c r="P7" s="961"/>
      <c r="Q7" s="593"/>
      <c r="R7" s="593"/>
    </row>
    <row r="8" spans="1:35" x14ac:dyDescent="0.25">
      <c r="B8" s="600" t="s">
        <v>439</v>
      </c>
      <c r="C8" s="602">
        <f>+'Cronograma de Actividades'!$C$6</f>
        <v>24</v>
      </c>
      <c r="D8" s="601" t="s">
        <v>437</v>
      </c>
      <c r="E8" s="593"/>
      <c r="F8" s="593"/>
      <c r="G8" s="593"/>
      <c r="H8" s="593"/>
      <c r="I8" s="593"/>
      <c r="J8" s="593"/>
      <c r="K8" s="593"/>
      <c r="L8" s="593"/>
      <c r="M8" s="593"/>
      <c r="N8" s="593"/>
      <c r="O8" s="961"/>
      <c r="P8" s="961"/>
      <c r="Q8" s="593"/>
      <c r="R8" s="593"/>
    </row>
    <row r="9" spans="1:35" ht="6" customHeight="1" x14ac:dyDescent="0.25">
      <c r="B9" s="2"/>
      <c r="C9" s="2"/>
      <c r="D9" s="2"/>
    </row>
    <row r="10" spans="1:35" ht="30.75" customHeight="1" x14ac:dyDescent="0.25">
      <c r="A10" s="1427" t="s">
        <v>280</v>
      </c>
      <c r="B10" s="1428"/>
      <c r="C10" s="635" t="str">
        <f>+'INFORMACION GENERAL DEL PROYECT'!B22</f>
        <v>FONDOEMPLEO</v>
      </c>
      <c r="D10" s="635" t="s">
        <v>374</v>
      </c>
      <c r="E10" s="635" t="str">
        <f>+'INFORMACION GENERAL DEL PROYECT'!$B$24</f>
        <v xml:space="preserve">    MODALIDAD CREDITO</v>
      </c>
      <c r="F10" s="635" t="s">
        <v>374</v>
      </c>
      <c r="G10" s="635" t="str">
        <f>+'INFORMACION GENERAL DEL PROYECT'!$B$25</f>
        <v>Institucion Ejecutora</v>
      </c>
      <c r="H10" s="635" t="s">
        <v>374</v>
      </c>
      <c r="I10" s="635" t="str">
        <f>+'INFORMACION GENERAL DEL PROYECT'!$B$26</f>
        <v>Fuente 2</v>
      </c>
      <c r="J10" s="635" t="s">
        <v>374</v>
      </c>
      <c r="K10" s="635" t="str">
        <f>+'INFORMACION GENERAL DEL PROYECT'!$B$27</f>
        <v>Fuente 3</v>
      </c>
      <c r="L10" s="635" t="s">
        <v>374</v>
      </c>
      <c r="M10" s="635" t="str">
        <f>+'INFORMACION GENERAL DEL PROYECT'!$B$28</f>
        <v>Fuente 4</v>
      </c>
      <c r="N10" s="635" t="s">
        <v>374</v>
      </c>
      <c r="O10" s="635" t="str">
        <f>+'INFORMACION GENERAL DEL PROYECT'!$B$29</f>
        <v>Fuente 5</v>
      </c>
      <c r="P10" s="635" t="s">
        <v>374</v>
      </c>
      <c r="Q10" s="635" t="str">
        <f>+'INFORMACION GENERAL DEL PROYECT'!$B$30</f>
        <v xml:space="preserve">Aporte de Beneficiarios </v>
      </c>
      <c r="R10" s="635" t="s">
        <v>374</v>
      </c>
      <c r="S10" s="635" t="s">
        <v>375</v>
      </c>
      <c r="T10" s="635" t="s">
        <v>374</v>
      </c>
    </row>
    <row r="11" spans="1:35" ht="15.75" x14ac:dyDescent="0.25">
      <c r="A11" s="636">
        <v>1</v>
      </c>
      <c r="B11" s="636" t="s">
        <v>281</v>
      </c>
      <c r="C11" s="637">
        <f>SUMIF('PRESUPUESTO ANALITICO'!$B$11:$B$227,B11,'PRESUPUESTO ANALITICO'!$I$11:$I$227)</f>
        <v>0</v>
      </c>
      <c r="D11" s="638" t="e">
        <f t="shared" ref="D11:D29" si="0">+C11/$C$30</f>
        <v>#DIV/0!</v>
      </c>
      <c r="E11" s="637">
        <f>SUMIF('PRESUPUESTO ANALITICO'!$B$11:$B$227,B11,'PRESUPUESTO ANALITICO'!$J$11:$J$227)</f>
        <v>0</v>
      </c>
      <c r="F11" s="638" t="e">
        <f>+E11/$E$30</f>
        <v>#DIV/0!</v>
      </c>
      <c r="G11" s="637">
        <f>SUMIF('PRESUPUESTO ANALITICO'!$B$11:$B$227,B11,'PRESUPUESTO ANALITICO'!$K$11:$K$227)</f>
        <v>0</v>
      </c>
      <c r="H11" s="638" t="e">
        <f>+G11/$G$30</f>
        <v>#DIV/0!</v>
      </c>
      <c r="I11" s="637">
        <f>SUMIF('PRESUPUESTO ANALITICO'!$B$11:$B$227,B11,'PRESUPUESTO ANALITICO'!$L$11:$L$227)</f>
        <v>0</v>
      </c>
      <c r="J11" s="638" t="e">
        <f>+I11/$I$30</f>
        <v>#DIV/0!</v>
      </c>
      <c r="K11" s="637">
        <f>SUMIF('PRESUPUESTO ANALITICO'!$B$11:$B$227,B11,'PRESUPUESTO ANALITICO'!$M$11:$M$227)</f>
        <v>0</v>
      </c>
      <c r="L11" s="638" t="e">
        <f>+K11/$K$30</f>
        <v>#DIV/0!</v>
      </c>
      <c r="M11" s="637">
        <f>SUMIF('PRESUPUESTO ANALITICO'!$B$11:$B$227,B11,'PRESUPUESTO ANALITICO'!$N$11:$N$227)</f>
        <v>0</v>
      </c>
      <c r="N11" s="638" t="e">
        <f>+M11/$M$30</f>
        <v>#DIV/0!</v>
      </c>
      <c r="O11" s="637">
        <f>SUMIF('PRESUPUESTO ANALITICO'!$B$11:$B$227,B11,'PRESUPUESTO ANALITICO'!$O$11:$O$227)</f>
        <v>0</v>
      </c>
      <c r="P11" s="639" t="e">
        <f>+O11/$O$30</f>
        <v>#DIV/0!</v>
      </c>
      <c r="Q11" s="637">
        <f>SUMIF('PRESUPUESTO ANALITICO'!$B$11:$B$227,B11,'PRESUPUESTO ANALITICO'!$P$11:$P$227)</f>
        <v>0</v>
      </c>
      <c r="R11" s="639" t="e">
        <f>+Q11/$Q$30</f>
        <v>#DIV/0!</v>
      </c>
      <c r="S11" s="637">
        <f>+Q11+M11+K11+I11+G11+E11+C11+O11</f>
        <v>0</v>
      </c>
      <c r="T11" s="638" t="e">
        <f>+S11/$S$30</f>
        <v>#DIV/0!</v>
      </c>
    </row>
    <row r="12" spans="1:35" ht="15.75" x14ac:dyDescent="0.25">
      <c r="A12" s="640">
        <v>2</v>
      </c>
      <c r="B12" s="640" t="s">
        <v>101</v>
      </c>
      <c r="C12" s="637">
        <f>SUMIF('PRESUPUESTO ANALITICO'!$B$11:$B$227,B12,'PRESUPUESTO ANALITICO'!$I$11:$I$227)</f>
        <v>0</v>
      </c>
      <c r="D12" s="641" t="e">
        <f t="shared" si="0"/>
        <v>#DIV/0!</v>
      </c>
      <c r="E12" s="637">
        <f>SUMIF('PRESUPUESTO ANALITICO'!$B$11:$B$227,B12,'PRESUPUESTO ANALITICO'!$J$11:$J$227)</f>
        <v>0</v>
      </c>
      <c r="F12" s="641" t="e">
        <f t="shared" ref="F12:F29" si="1">+E12/$E$30</f>
        <v>#DIV/0!</v>
      </c>
      <c r="G12" s="637">
        <f>SUMIF('PRESUPUESTO ANALITICO'!$B$11:$B$227,B12,'PRESUPUESTO ANALITICO'!$K$11:$K$227)</f>
        <v>0</v>
      </c>
      <c r="H12" s="641" t="e">
        <f t="shared" ref="H12:H29" si="2">+G12/$G$30</f>
        <v>#DIV/0!</v>
      </c>
      <c r="I12" s="637">
        <f>SUMIF('PRESUPUESTO ANALITICO'!$B$11:$B$227,B12,'PRESUPUESTO ANALITICO'!$L$11:$L$227)</f>
        <v>0</v>
      </c>
      <c r="J12" s="641" t="e">
        <f t="shared" ref="J12:J29" si="3">+I12/$I$30</f>
        <v>#DIV/0!</v>
      </c>
      <c r="K12" s="637">
        <f>SUMIF('PRESUPUESTO ANALITICO'!$B$11:$B$227,B12,'PRESUPUESTO ANALITICO'!$M$11:$M$227)</f>
        <v>0</v>
      </c>
      <c r="L12" s="641" t="e">
        <f t="shared" ref="L12:L29" si="4">+K12/$K$30</f>
        <v>#DIV/0!</v>
      </c>
      <c r="M12" s="637">
        <f>SUMIF('PRESUPUESTO ANALITICO'!$B$11:$B$227,B12,'PRESUPUESTO ANALITICO'!$N$11:$N$227)</f>
        <v>0</v>
      </c>
      <c r="N12" s="641" t="e">
        <f t="shared" ref="N12:N29" si="5">+M12/$M$30</f>
        <v>#DIV/0!</v>
      </c>
      <c r="O12" s="637">
        <f>SUMIF('PRESUPUESTO ANALITICO'!$B$11:$B$227,B12,'PRESUPUESTO ANALITICO'!$O$11:$O$227)</f>
        <v>0</v>
      </c>
      <c r="P12" s="639" t="e">
        <f t="shared" ref="P12:P29" si="6">+O12/$O$30</f>
        <v>#DIV/0!</v>
      </c>
      <c r="Q12" s="637">
        <f>SUMIF('PRESUPUESTO ANALITICO'!$B$11:$B$227,B12,'PRESUPUESTO ANALITICO'!$P$11:$P$227)</f>
        <v>0</v>
      </c>
      <c r="R12" s="642" t="e">
        <f t="shared" ref="R12:R29" si="7">+Q12/$Q$30</f>
        <v>#DIV/0!</v>
      </c>
      <c r="S12" s="637">
        <f t="shared" ref="S12:S29" si="8">+Q12+M12+K12+I12+G12+E12+C12+O12</f>
        <v>0</v>
      </c>
      <c r="T12" s="641" t="e">
        <f t="shared" ref="T12:T29" si="9">+S12/$S$30</f>
        <v>#DIV/0!</v>
      </c>
    </row>
    <row r="13" spans="1:35" ht="15.75" x14ac:dyDescent="0.25">
      <c r="A13" s="640">
        <v>3</v>
      </c>
      <c r="B13" s="640" t="s">
        <v>282</v>
      </c>
      <c r="C13" s="637">
        <f>SUMIF('PRESUPUESTO ANALITICO'!$B$11:$B$227,B13,'PRESUPUESTO ANALITICO'!$I$11:$I$227)</f>
        <v>0</v>
      </c>
      <c r="D13" s="641" t="e">
        <f t="shared" si="0"/>
        <v>#DIV/0!</v>
      </c>
      <c r="E13" s="637">
        <f>SUMIF('PRESUPUESTO ANALITICO'!$B$11:$B$227,B13,'PRESUPUESTO ANALITICO'!$J$11:$J$227)</f>
        <v>0</v>
      </c>
      <c r="F13" s="641" t="e">
        <f t="shared" si="1"/>
        <v>#DIV/0!</v>
      </c>
      <c r="G13" s="637">
        <f>SUMIF('PRESUPUESTO ANALITICO'!$B$11:$B$227,B13,'PRESUPUESTO ANALITICO'!$K$11:$K$227)</f>
        <v>0</v>
      </c>
      <c r="H13" s="641" t="e">
        <f t="shared" si="2"/>
        <v>#DIV/0!</v>
      </c>
      <c r="I13" s="637">
        <f>SUMIF('PRESUPUESTO ANALITICO'!$B$11:$B$227,B13,'PRESUPUESTO ANALITICO'!$L$11:$L$227)</f>
        <v>0</v>
      </c>
      <c r="J13" s="641" t="e">
        <f t="shared" si="3"/>
        <v>#DIV/0!</v>
      </c>
      <c r="K13" s="637">
        <f>SUMIF('PRESUPUESTO ANALITICO'!$B$11:$B$227,B13,'PRESUPUESTO ANALITICO'!$M$11:$M$227)</f>
        <v>0</v>
      </c>
      <c r="L13" s="641" t="e">
        <f t="shared" si="4"/>
        <v>#DIV/0!</v>
      </c>
      <c r="M13" s="637">
        <f>SUMIF('PRESUPUESTO ANALITICO'!$B$11:$B$227,B13,'PRESUPUESTO ANALITICO'!$N$11:$N$227)</f>
        <v>0</v>
      </c>
      <c r="N13" s="641" t="e">
        <f t="shared" si="5"/>
        <v>#DIV/0!</v>
      </c>
      <c r="O13" s="637">
        <f>SUMIF('PRESUPUESTO ANALITICO'!$B$11:$B$227,B13,'PRESUPUESTO ANALITICO'!$O$11:$O$227)</f>
        <v>0</v>
      </c>
      <c r="P13" s="639" t="e">
        <f t="shared" si="6"/>
        <v>#DIV/0!</v>
      </c>
      <c r="Q13" s="637">
        <f>SUMIF('PRESUPUESTO ANALITICO'!$B$11:$B$227,B13,'PRESUPUESTO ANALITICO'!$P$11:$P$227)</f>
        <v>0</v>
      </c>
      <c r="R13" s="642" t="e">
        <f t="shared" si="7"/>
        <v>#DIV/0!</v>
      </c>
      <c r="S13" s="637">
        <f t="shared" si="8"/>
        <v>0</v>
      </c>
      <c r="T13" s="641" t="e">
        <f t="shared" si="9"/>
        <v>#DIV/0!</v>
      </c>
    </row>
    <row r="14" spans="1:35" ht="15.75" x14ac:dyDescent="0.25">
      <c r="A14" s="640">
        <v>4</v>
      </c>
      <c r="B14" s="845" t="s">
        <v>491</v>
      </c>
      <c r="C14" s="637">
        <f>SUMIF('PRESUPUESTO ANALITICO'!$B$11:$B$227,B14,'PRESUPUESTO ANALITICO'!$I$11:$I$227)</f>
        <v>0</v>
      </c>
      <c r="D14" s="641" t="e">
        <f t="shared" si="0"/>
        <v>#DIV/0!</v>
      </c>
      <c r="E14" s="637">
        <f>SUMIF('PRESUPUESTO ANALITICO'!$B$11:$B$227,B14,'PRESUPUESTO ANALITICO'!$J$11:$J$227)</f>
        <v>0</v>
      </c>
      <c r="F14" s="641" t="e">
        <f t="shared" si="1"/>
        <v>#DIV/0!</v>
      </c>
      <c r="G14" s="637">
        <f>SUMIF('PRESUPUESTO ANALITICO'!$B$11:$B$227,B14,'PRESUPUESTO ANALITICO'!$K$11:$K$227)</f>
        <v>0</v>
      </c>
      <c r="H14" s="641" t="e">
        <f t="shared" si="2"/>
        <v>#DIV/0!</v>
      </c>
      <c r="I14" s="637">
        <f>SUMIF('PRESUPUESTO ANALITICO'!$B$11:$B$227,B14,'PRESUPUESTO ANALITICO'!$L$11:$L$227)</f>
        <v>0</v>
      </c>
      <c r="J14" s="641" t="e">
        <f t="shared" si="3"/>
        <v>#DIV/0!</v>
      </c>
      <c r="K14" s="637">
        <f>SUMIF('PRESUPUESTO ANALITICO'!$B$11:$B$227,B14,'PRESUPUESTO ANALITICO'!$M$11:$M$227)</f>
        <v>0</v>
      </c>
      <c r="L14" s="641" t="e">
        <f t="shared" si="4"/>
        <v>#DIV/0!</v>
      </c>
      <c r="M14" s="637">
        <f>SUMIF('PRESUPUESTO ANALITICO'!$B$11:$B$227,B14,'PRESUPUESTO ANALITICO'!$N$11:$N$227)</f>
        <v>0</v>
      </c>
      <c r="N14" s="641" t="e">
        <f t="shared" si="5"/>
        <v>#DIV/0!</v>
      </c>
      <c r="O14" s="637">
        <f>SUMIF('PRESUPUESTO ANALITICO'!$B$11:$B$227,B14,'PRESUPUESTO ANALITICO'!$O$11:$O$227)</f>
        <v>0</v>
      </c>
      <c r="P14" s="639" t="e">
        <f t="shared" si="6"/>
        <v>#DIV/0!</v>
      </c>
      <c r="Q14" s="637">
        <f>SUMIF('PRESUPUESTO ANALITICO'!$B$11:$B$227,B14,'PRESUPUESTO ANALITICO'!$P$11:$P$227)</f>
        <v>0</v>
      </c>
      <c r="R14" s="642" t="e">
        <f t="shared" si="7"/>
        <v>#DIV/0!</v>
      </c>
      <c r="S14" s="637">
        <f t="shared" si="8"/>
        <v>0</v>
      </c>
      <c r="T14" s="641" t="e">
        <f t="shared" si="9"/>
        <v>#DIV/0!</v>
      </c>
    </row>
    <row r="15" spans="1:35" ht="15.75" x14ac:dyDescent="0.25">
      <c r="A15" s="640">
        <v>5</v>
      </c>
      <c r="B15" s="640" t="s">
        <v>283</v>
      </c>
      <c r="C15" s="637">
        <f>SUMIF('PRESUPUESTO ANALITICO'!$B$11:$B$227,B15,'PRESUPUESTO ANALITICO'!$I$11:$I$227)</f>
        <v>0</v>
      </c>
      <c r="D15" s="641" t="e">
        <f t="shared" si="0"/>
        <v>#DIV/0!</v>
      </c>
      <c r="E15" s="637">
        <f>SUMIF('PRESUPUESTO ANALITICO'!$B$11:$B$227,B15,'PRESUPUESTO ANALITICO'!$J$11:$J$227)</f>
        <v>0</v>
      </c>
      <c r="F15" s="641" t="e">
        <f t="shared" si="1"/>
        <v>#DIV/0!</v>
      </c>
      <c r="G15" s="637">
        <f>SUMIF('PRESUPUESTO ANALITICO'!$B$11:$B$227,B15,'PRESUPUESTO ANALITICO'!$K$11:$K$227)</f>
        <v>0</v>
      </c>
      <c r="H15" s="641" t="e">
        <f t="shared" si="2"/>
        <v>#DIV/0!</v>
      </c>
      <c r="I15" s="637">
        <f>SUMIF('PRESUPUESTO ANALITICO'!$B$11:$B$227,B15,'PRESUPUESTO ANALITICO'!$L$11:$L$227)</f>
        <v>0</v>
      </c>
      <c r="J15" s="641" t="e">
        <f t="shared" si="3"/>
        <v>#DIV/0!</v>
      </c>
      <c r="K15" s="637">
        <f>SUMIF('PRESUPUESTO ANALITICO'!$B$11:$B$227,B15,'PRESUPUESTO ANALITICO'!$M$11:$M$227)</f>
        <v>0</v>
      </c>
      <c r="L15" s="641" t="e">
        <f t="shared" si="4"/>
        <v>#DIV/0!</v>
      </c>
      <c r="M15" s="637">
        <f>SUMIF('PRESUPUESTO ANALITICO'!$B$11:$B$227,B15,'PRESUPUESTO ANALITICO'!$N$11:$N$227)</f>
        <v>0</v>
      </c>
      <c r="N15" s="641" t="e">
        <f t="shared" si="5"/>
        <v>#DIV/0!</v>
      </c>
      <c r="O15" s="637">
        <f>SUMIF('PRESUPUESTO ANALITICO'!$B$11:$B$227,B15,'PRESUPUESTO ANALITICO'!$O$11:$O$227)</f>
        <v>0</v>
      </c>
      <c r="P15" s="639" t="e">
        <f t="shared" si="6"/>
        <v>#DIV/0!</v>
      </c>
      <c r="Q15" s="637">
        <f>SUMIF('PRESUPUESTO ANALITICO'!$B$11:$B$227,B15,'PRESUPUESTO ANALITICO'!$P$11:$P$227)</f>
        <v>0</v>
      </c>
      <c r="R15" s="642" t="e">
        <f t="shared" si="7"/>
        <v>#DIV/0!</v>
      </c>
      <c r="S15" s="637">
        <f t="shared" si="8"/>
        <v>0</v>
      </c>
      <c r="T15" s="641" t="e">
        <f t="shared" si="9"/>
        <v>#DIV/0!</v>
      </c>
    </row>
    <row r="16" spans="1:35" ht="15.75" x14ac:dyDescent="0.25">
      <c r="A16" s="640">
        <v>6</v>
      </c>
      <c r="B16" s="640" t="s">
        <v>284</v>
      </c>
      <c r="C16" s="637">
        <f>SUMIF('PRESUPUESTO ANALITICO'!$B$11:$B$227,B16,'PRESUPUESTO ANALITICO'!$I$11:$I$227)</f>
        <v>0</v>
      </c>
      <c r="D16" s="641" t="e">
        <f t="shared" si="0"/>
        <v>#DIV/0!</v>
      </c>
      <c r="E16" s="637">
        <f>SUMIF('PRESUPUESTO ANALITICO'!$B$11:$B$227,B16,'PRESUPUESTO ANALITICO'!$J$11:$J$227)</f>
        <v>0</v>
      </c>
      <c r="F16" s="641" t="e">
        <f t="shared" si="1"/>
        <v>#DIV/0!</v>
      </c>
      <c r="G16" s="637">
        <f>SUMIF('PRESUPUESTO ANALITICO'!$B$11:$B$227,B16,'PRESUPUESTO ANALITICO'!$K$11:$K$227)</f>
        <v>0</v>
      </c>
      <c r="H16" s="641" t="e">
        <f t="shared" si="2"/>
        <v>#DIV/0!</v>
      </c>
      <c r="I16" s="637">
        <f>SUMIF('PRESUPUESTO ANALITICO'!$B$11:$B$227,B16,'PRESUPUESTO ANALITICO'!$L$11:$L$227)</f>
        <v>0</v>
      </c>
      <c r="J16" s="641" t="e">
        <f t="shared" si="3"/>
        <v>#DIV/0!</v>
      </c>
      <c r="K16" s="637">
        <f>SUMIF('PRESUPUESTO ANALITICO'!$B$11:$B$227,B16,'PRESUPUESTO ANALITICO'!$M$11:$M$227)</f>
        <v>0</v>
      </c>
      <c r="L16" s="641" t="e">
        <f t="shared" si="4"/>
        <v>#DIV/0!</v>
      </c>
      <c r="M16" s="637">
        <f>SUMIF('PRESUPUESTO ANALITICO'!$B$11:$B$227,B16,'PRESUPUESTO ANALITICO'!$N$11:$N$227)</f>
        <v>0</v>
      </c>
      <c r="N16" s="641" t="e">
        <f t="shared" si="5"/>
        <v>#DIV/0!</v>
      </c>
      <c r="O16" s="637">
        <f>SUMIF('PRESUPUESTO ANALITICO'!$B$11:$B$227,B16,'PRESUPUESTO ANALITICO'!$O$11:$O$227)</f>
        <v>0</v>
      </c>
      <c r="P16" s="639" t="e">
        <f t="shared" si="6"/>
        <v>#DIV/0!</v>
      </c>
      <c r="Q16" s="637">
        <f>SUMIF('PRESUPUESTO ANALITICO'!$B$11:$B$227,B16,'PRESUPUESTO ANALITICO'!$P$11:$P$227)</f>
        <v>0</v>
      </c>
      <c r="R16" s="642" t="e">
        <f t="shared" si="7"/>
        <v>#DIV/0!</v>
      </c>
      <c r="S16" s="637">
        <f t="shared" si="8"/>
        <v>0</v>
      </c>
      <c r="T16" s="641" t="e">
        <f t="shared" si="9"/>
        <v>#DIV/0!</v>
      </c>
    </row>
    <row r="17" spans="1:20" ht="15.75" x14ac:dyDescent="0.25">
      <c r="A17" s="640">
        <v>7</v>
      </c>
      <c r="B17" s="640" t="s">
        <v>285</v>
      </c>
      <c r="C17" s="637">
        <f>SUMIF('PRESUPUESTO ANALITICO'!$B$11:$B$227,B17,'PRESUPUESTO ANALITICO'!$I$11:$I$227)</f>
        <v>0</v>
      </c>
      <c r="D17" s="641" t="e">
        <f t="shared" si="0"/>
        <v>#DIV/0!</v>
      </c>
      <c r="E17" s="637">
        <f>SUMIF('PRESUPUESTO ANALITICO'!$B$11:$B$227,B17,'PRESUPUESTO ANALITICO'!$J$11:$J$227)</f>
        <v>0</v>
      </c>
      <c r="F17" s="641" t="e">
        <f t="shared" si="1"/>
        <v>#DIV/0!</v>
      </c>
      <c r="G17" s="637">
        <f>SUMIF('PRESUPUESTO ANALITICO'!$B$11:$B$227,B17,'PRESUPUESTO ANALITICO'!$K$11:$K$227)</f>
        <v>0</v>
      </c>
      <c r="H17" s="641" t="e">
        <f t="shared" si="2"/>
        <v>#DIV/0!</v>
      </c>
      <c r="I17" s="637">
        <f>SUMIF('PRESUPUESTO ANALITICO'!$B$11:$B$227,B17,'PRESUPUESTO ANALITICO'!$L$11:$L$227)</f>
        <v>0</v>
      </c>
      <c r="J17" s="641" t="e">
        <f t="shared" si="3"/>
        <v>#DIV/0!</v>
      </c>
      <c r="K17" s="637">
        <f>SUMIF('PRESUPUESTO ANALITICO'!$B$11:$B$227,B17,'PRESUPUESTO ANALITICO'!$M$11:$M$227)</f>
        <v>0</v>
      </c>
      <c r="L17" s="641" t="e">
        <f t="shared" si="4"/>
        <v>#DIV/0!</v>
      </c>
      <c r="M17" s="637">
        <f>SUMIF('PRESUPUESTO ANALITICO'!$B$11:$B$227,B17,'PRESUPUESTO ANALITICO'!$N$11:$N$227)</f>
        <v>0</v>
      </c>
      <c r="N17" s="641" t="e">
        <f t="shared" si="5"/>
        <v>#DIV/0!</v>
      </c>
      <c r="O17" s="637">
        <f>SUMIF('PRESUPUESTO ANALITICO'!$B$11:$B$227,B17,'PRESUPUESTO ANALITICO'!$O$11:$O$227)</f>
        <v>0</v>
      </c>
      <c r="P17" s="639" t="e">
        <f t="shared" si="6"/>
        <v>#DIV/0!</v>
      </c>
      <c r="Q17" s="637">
        <f>SUMIF('PRESUPUESTO ANALITICO'!$B$11:$B$227,B17,'PRESUPUESTO ANALITICO'!$P$11:$P$227)</f>
        <v>0</v>
      </c>
      <c r="R17" s="642" t="e">
        <f t="shared" si="7"/>
        <v>#DIV/0!</v>
      </c>
      <c r="S17" s="637">
        <f t="shared" si="8"/>
        <v>0</v>
      </c>
      <c r="T17" s="641" t="e">
        <f t="shared" si="9"/>
        <v>#DIV/0!</v>
      </c>
    </row>
    <row r="18" spans="1:20" ht="15.75" x14ac:dyDescent="0.25">
      <c r="A18" s="640">
        <v>8</v>
      </c>
      <c r="B18" s="640" t="s">
        <v>286</v>
      </c>
      <c r="C18" s="637">
        <f>SUMIF('PRESUPUESTO ANALITICO'!$B$11:$B$227,B18,'PRESUPUESTO ANALITICO'!$I$11:$I$227)</f>
        <v>0</v>
      </c>
      <c r="D18" s="641" t="e">
        <f t="shared" si="0"/>
        <v>#DIV/0!</v>
      </c>
      <c r="E18" s="637">
        <f>SUMIF('PRESUPUESTO ANALITICO'!$B$11:$B$227,B18,'PRESUPUESTO ANALITICO'!$J$11:$J$227)</f>
        <v>0</v>
      </c>
      <c r="F18" s="641" t="e">
        <f t="shared" si="1"/>
        <v>#DIV/0!</v>
      </c>
      <c r="G18" s="637">
        <f>SUMIF('PRESUPUESTO ANALITICO'!$B$11:$B$227,B18,'PRESUPUESTO ANALITICO'!$K$11:$K$227)</f>
        <v>0</v>
      </c>
      <c r="H18" s="641" t="e">
        <f t="shared" si="2"/>
        <v>#DIV/0!</v>
      </c>
      <c r="I18" s="637">
        <f>SUMIF('PRESUPUESTO ANALITICO'!$B$11:$B$227,B18,'PRESUPUESTO ANALITICO'!$L$11:$L$227)</f>
        <v>0</v>
      </c>
      <c r="J18" s="641" t="e">
        <f t="shared" si="3"/>
        <v>#DIV/0!</v>
      </c>
      <c r="K18" s="637">
        <f>SUMIF('PRESUPUESTO ANALITICO'!$B$11:$B$227,B18,'PRESUPUESTO ANALITICO'!$M$11:$M$227)</f>
        <v>0</v>
      </c>
      <c r="L18" s="641" t="e">
        <f t="shared" si="4"/>
        <v>#DIV/0!</v>
      </c>
      <c r="M18" s="637">
        <f>SUMIF('PRESUPUESTO ANALITICO'!$B$11:$B$227,B18,'PRESUPUESTO ANALITICO'!$N$11:$N$227)</f>
        <v>0</v>
      </c>
      <c r="N18" s="641" t="e">
        <f t="shared" si="5"/>
        <v>#DIV/0!</v>
      </c>
      <c r="O18" s="637">
        <f>SUMIF('PRESUPUESTO ANALITICO'!$B$11:$B$227,B18,'PRESUPUESTO ANALITICO'!$O$11:$O$227)</f>
        <v>0</v>
      </c>
      <c r="P18" s="639" t="e">
        <f t="shared" si="6"/>
        <v>#DIV/0!</v>
      </c>
      <c r="Q18" s="637">
        <f>SUMIF('PRESUPUESTO ANALITICO'!$B$11:$B$227,B18,'PRESUPUESTO ANALITICO'!$P$11:$P$227)</f>
        <v>0</v>
      </c>
      <c r="R18" s="642" t="e">
        <f t="shared" si="7"/>
        <v>#DIV/0!</v>
      </c>
      <c r="S18" s="637">
        <f t="shared" si="8"/>
        <v>0</v>
      </c>
      <c r="T18" s="641" t="e">
        <f t="shared" si="9"/>
        <v>#DIV/0!</v>
      </c>
    </row>
    <row r="19" spans="1:20" ht="15.75" x14ac:dyDescent="0.25">
      <c r="A19" s="640">
        <v>9</v>
      </c>
      <c r="B19" s="640" t="s">
        <v>287</v>
      </c>
      <c r="C19" s="637">
        <f>SUMIF('PRESUPUESTO ANALITICO'!$B$11:$B$227,B19,'PRESUPUESTO ANALITICO'!$I$11:$I$227)</f>
        <v>0</v>
      </c>
      <c r="D19" s="641" t="e">
        <f t="shared" si="0"/>
        <v>#DIV/0!</v>
      </c>
      <c r="E19" s="637">
        <f>SUMIF('PRESUPUESTO ANALITICO'!$B$11:$B$227,B19,'PRESUPUESTO ANALITICO'!$J$11:$J$227)</f>
        <v>0</v>
      </c>
      <c r="F19" s="641" t="e">
        <f t="shared" si="1"/>
        <v>#DIV/0!</v>
      </c>
      <c r="G19" s="637">
        <f>SUMIF('PRESUPUESTO ANALITICO'!$B$11:$B$227,B19,'PRESUPUESTO ANALITICO'!$K$11:$K$227)</f>
        <v>0</v>
      </c>
      <c r="H19" s="641" t="e">
        <f t="shared" si="2"/>
        <v>#DIV/0!</v>
      </c>
      <c r="I19" s="637">
        <f>SUMIF('PRESUPUESTO ANALITICO'!$B$11:$B$227,B19,'PRESUPUESTO ANALITICO'!$L$11:$L$227)</f>
        <v>0</v>
      </c>
      <c r="J19" s="641" t="e">
        <f t="shared" si="3"/>
        <v>#DIV/0!</v>
      </c>
      <c r="K19" s="637">
        <f>SUMIF('PRESUPUESTO ANALITICO'!$B$11:$B$227,B19,'PRESUPUESTO ANALITICO'!$M$11:$M$227)</f>
        <v>0</v>
      </c>
      <c r="L19" s="641" t="e">
        <f t="shared" si="4"/>
        <v>#DIV/0!</v>
      </c>
      <c r="M19" s="637">
        <f>SUMIF('PRESUPUESTO ANALITICO'!$B$11:$B$227,B19,'PRESUPUESTO ANALITICO'!$N$11:$N$227)</f>
        <v>0</v>
      </c>
      <c r="N19" s="641" t="e">
        <f t="shared" si="5"/>
        <v>#DIV/0!</v>
      </c>
      <c r="O19" s="637">
        <f>SUMIF('PRESUPUESTO ANALITICO'!$B$11:$B$227,B19,'PRESUPUESTO ANALITICO'!$O$11:$O$227)</f>
        <v>0</v>
      </c>
      <c r="P19" s="639" t="e">
        <f t="shared" si="6"/>
        <v>#DIV/0!</v>
      </c>
      <c r="Q19" s="637">
        <f>SUMIF('PRESUPUESTO ANALITICO'!$B$11:$B$227,B19,'PRESUPUESTO ANALITICO'!$P$11:$P$227)</f>
        <v>0</v>
      </c>
      <c r="R19" s="642" t="e">
        <f t="shared" si="7"/>
        <v>#DIV/0!</v>
      </c>
      <c r="S19" s="637">
        <f t="shared" si="8"/>
        <v>0</v>
      </c>
      <c r="T19" s="641" t="e">
        <f t="shared" si="9"/>
        <v>#DIV/0!</v>
      </c>
    </row>
    <row r="20" spans="1:20" ht="15.75" x14ac:dyDescent="0.25">
      <c r="A20" s="640">
        <v>10</v>
      </c>
      <c r="B20" s="640" t="s">
        <v>288</v>
      </c>
      <c r="C20" s="637">
        <f>SUMIF('PRESUPUESTO ANALITICO'!$B$11:$B$227,B20,'PRESUPUESTO ANALITICO'!$I$11:$I$227)</f>
        <v>0</v>
      </c>
      <c r="D20" s="641" t="e">
        <f t="shared" si="0"/>
        <v>#DIV/0!</v>
      </c>
      <c r="E20" s="637">
        <f>SUMIF('PRESUPUESTO ANALITICO'!$B$11:$B$227,B20,'PRESUPUESTO ANALITICO'!$J$11:$J$227)</f>
        <v>0</v>
      </c>
      <c r="F20" s="641" t="e">
        <f t="shared" si="1"/>
        <v>#DIV/0!</v>
      </c>
      <c r="G20" s="637">
        <f>SUMIF('PRESUPUESTO ANALITICO'!$B$11:$B$227,B20,'PRESUPUESTO ANALITICO'!$K$11:$K$227)</f>
        <v>0</v>
      </c>
      <c r="H20" s="641" t="e">
        <f t="shared" si="2"/>
        <v>#DIV/0!</v>
      </c>
      <c r="I20" s="637">
        <f>SUMIF('PRESUPUESTO ANALITICO'!$B$11:$B$227,B20,'PRESUPUESTO ANALITICO'!$L$11:$L$227)</f>
        <v>0</v>
      </c>
      <c r="J20" s="641" t="e">
        <f t="shared" si="3"/>
        <v>#DIV/0!</v>
      </c>
      <c r="K20" s="637">
        <f>SUMIF('PRESUPUESTO ANALITICO'!$B$11:$B$227,B20,'PRESUPUESTO ANALITICO'!$M$11:$M$227)</f>
        <v>0</v>
      </c>
      <c r="L20" s="641" t="e">
        <f t="shared" si="4"/>
        <v>#DIV/0!</v>
      </c>
      <c r="M20" s="637">
        <f>SUMIF('PRESUPUESTO ANALITICO'!$B$11:$B$227,B20,'PRESUPUESTO ANALITICO'!$N$11:$N$227)</f>
        <v>0</v>
      </c>
      <c r="N20" s="641" t="e">
        <f t="shared" si="5"/>
        <v>#DIV/0!</v>
      </c>
      <c r="O20" s="637">
        <f>SUMIF('PRESUPUESTO ANALITICO'!$B$11:$B$227,B20,'PRESUPUESTO ANALITICO'!$O$11:$O$227)</f>
        <v>0</v>
      </c>
      <c r="P20" s="639" t="e">
        <f t="shared" si="6"/>
        <v>#DIV/0!</v>
      </c>
      <c r="Q20" s="637">
        <f>SUMIF('PRESUPUESTO ANALITICO'!$B$11:$B$227,B20,'PRESUPUESTO ANALITICO'!$P$11:$P$227)</f>
        <v>0</v>
      </c>
      <c r="R20" s="642" t="e">
        <f t="shared" si="7"/>
        <v>#DIV/0!</v>
      </c>
      <c r="S20" s="637">
        <f t="shared" si="8"/>
        <v>0</v>
      </c>
      <c r="T20" s="641" t="e">
        <f t="shared" si="9"/>
        <v>#DIV/0!</v>
      </c>
    </row>
    <row r="21" spans="1:20" ht="15.75" x14ac:dyDescent="0.25">
      <c r="A21" s="640">
        <v>11</v>
      </c>
      <c r="B21" s="640" t="s">
        <v>289</v>
      </c>
      <c r="C21" s="637">
        <f>SUMIF('PRESUPUESTO ANALITICO'!$B$11:$B$227,B21,'PRESUPUESTO ANALITICO'!$I$11:$I$227)</f>
        <v>0</v>
      </c>
      <c r="D21" s="641" t="e">
        <f t="shared" si="0"/>
        <v>#DIV/0!</v>
      </c>
      <c r="E21" s="637">
        <f>SUMIF('PRESUPUESTO ANALITICO'!$B$11:$B$227,B21,'PRESUPUESTO ANALITICO'!$J$11:$J$227)</f>
        <v>0</v>
      </c>
      <c r="F21" s="641" t="e">
        <f t="shared" si="1"/>
        <v>#DIV/0!</v>
      </c>
      <c r="G21" s="637">
        <f>SUMIF('PRESUPUESTO ANALITICO'!$B$11:$B$227,B21,'PRESUPUESTO ANALITICO'!$K$11:$K$227)</f>
        <v>0</v>
      </c>
      <c r="H21" s="641" t="e">
        <f t="shared" si="2"/>
        <v>#DIV/0!</v>
      </c>
      <c r="I21" s="637">
        <f>SUMIF('PRESUPUESTO ANALITICO'!$B$11:$B$227,B21,'PRESUPUESTO ANALITICO'!$L$11:$L$227)</f>
        <v>0</v>
      </c>
      <c r="J21" s="641" t="e">
        <f t="shared" si="3"/>
        <v>#DIV/0!</v>
      </c>
      <c r="K21" s="637">
        <f>SUMIF('PRESUPUESTO ANALITICO'!$B$11:$B$227,B21,'PRESUPUESTO ANALITICO'!$M$11:$M$227)</f>
        <v>0</v>
      </c>
      <c r="L21" s="641" t="e">
        <f t="shared" si="4"/>
        <v>#DIV/0!</v>
      </c>
      <c r="M21" s="637">
        <f>SUMIF('PRESUPUESTO ANALITICO'!$B$11:$B$227,B21,'PRESUPUESTO ANALITICO'!$N$11:$N$227)</f>
        <v>0</v>
      </c>
      <c r="N21" s="641" t="e">
        <f t="shared" si="5"/>
        <v>#DIV/0!</v>
      </c>
      <c r="O21" s="637">
        <f>SUMIF('PRESUPUESTO ANALITICO'!$B$11:$B$227,B21,'PRESUPUESTO ANALITICO'!$O$11:$O$227)</f>
        <v>0</v>
      </c>
      <c r="P21" s="639" t="e">
        <f t="shared" si="6"/>
        <v>#DIV/0!</v>
      </c>
      <c r="Q21" s="637">
        <f>SUMIF('PRESUPUESTO ANALITICO'!$B$11:$B$227,B21,'PRESUPUESTO ANALITICO'!$P$11:$P$227)</f>
        <v>0</v>
      </c>
      <c r="R21" s="642" t="e">
        <f t="shared" si="7"/>
        <v>#DIV/0!</v>
      </c>
      <c r="S21" s="637">
        <f t="shared" si="8"/>
        <v>0</v>
      </c>
      <c r="T21" s="641" t="e">
        <f t="shared" si="9"/>
        <v>#DIV/0!</v>
      </c>
    </row>
    <row r="22" spans="1:20" ht="15.75" x14ac:dyDescent="0.25">
      <c r="A22" s="640">
        <v>12</v>
      </c>
      <c r="B22" s="640" t="s">
        <v>124</v>
      </c>
      <c r="C22" s="637">
        <f>SUMIF('PRESUPUESTO ANALITICO'!$B$11:$B$227,B22,'PRESUPUESTO ANALITICO'!$I$11:$I$227)</f>
        <v>0</v>
      </c>
      <c r="D22" s="641" t="e">
        <f t="shared" si="0"/>
        <v>#DIV/0!</v>
      </c>
      <c r="E22" s="637">
        <f>SUMIF('PRESUPUESTO ANALITICO'!$B$11:$B$227,B22,'PRESUPUESTO ANALITICO'!$J$11:$J$227)</f>
        <v>0</v>
      </c>
      <c r="F22" s="641" t="e">
        <f t="shared" si="1"/>
        <v>#DIV/0!</v>
      </c>
      <c r="G22" s="637">
        <f>SUMIF('PRESUPUESTO ANALITICO'!$B$11:$B$227,B22,'PRESUPUESTO ANALITICO'!$K$11:$K$227)</f>
        <v>0</v>
      </c>
      <c r="H22" s="641" t="e">
        <f t="shared" si="2"/>
        <v>#DIV/0!</v>
      </c>
      <c r="I22" s="637">
        <f>SUMIF('PRESUPUESTO ANALITICO'!$B$11:$B$227,B22,'PRESUPUESTO ANALITICO'!$L$11:$L$227)</f>
        <v>0</v>
      </c>
      <c r="J22" s="641" t="e">
        <f t="shared" si="3"/>
        <v>#DIV/0!</v>
      </c>
      <c r="K22" s="637">
        <f>SUMIF('PRESUPUESTO ANALITICO'!$B$11:$B$227,B22,'PRESUPUESTO ANALITICO'!$M$11:$M$227)</f>
        <v>0</v>
      </c>
      <c r="L22" s="641" t="e">
        <f t="shared" si="4"/>
        <v>#DIV/0!</v>
      </c>
      <c r="M22" s="637">
        <f>SUMIF('PRESUPUESTO ANALITICO'!$B$11:$B$227,B22,'PRESUPUESTO ANALITICO'!$N$11:$N$227)</f>
        <v>0</v>
      </c>
      <c r="N22" s="641" t="e">
        <f t="shared" si="5"/>
        <v>#DIV/0!</v>
      </c>
      <c r="O22" s="637">
        <f>SUMIF('PRESUPUESTO ANALITICO'!$B$11:$B$227,B22,'PRESUPUESTO ANALITICO'!$O$11:$O$227)</f>
        <v>0</v>
      </c>
      <c r="P22" s="639" t="e">
        <f t="shared" si="6"/>
        <v>#DIV/0!</v>
      </c>
      <c r="Q22" s="637">
        <f>SUMIF('PRESUPUESTO ANALITICO'!$B$11:$B$227,B22,'PRESUPUESTO ANALITICO'!$P$11:$P$227)</f>
        <v>0</v>
      </c>
      <c r="R22" s="642" t="e">
        <f t="shared" si="7"/>
        <v>#DIV/0!</v>
      </c>
      <c r="S22" s="637">
        <f t="shared" si="8"/>
        <v>0</v>
      </c>
      <c r="T22" s="641" t="e">
        <f t="shared" si="9"/>
        <v>#DIV/0!</v>
      </c>
    </row>
    <row r="23" spans="1:20" ht="15.75" x14ac:dyDescent="0.25">
      <c r="A23" s="640">
        <v>13</v>
      </c>
      <c r="B23" s="640" t="s">
        <v>290</v>
      </c>
      <c r="C23" s="637">
        <f>SUMIF('PRESUPUESTO ANALITICO'!$B$11:$B$227,B23,'PRESUPUESTO ANALITICO'!$I$11:$I$227)</f>
        <v>0</v>
      </c>
      <c r="D23" s="641" t="e">
        <f t="shared" si="0"/>
        <v>#DIV/0!</v>
      </c>
      <c r="E23" s="637">
        <f>SUMIF('PRESUPUESTO ANALITICO'!$B$11:$B$227,B23,'PRESUPUESTO ANALITICO'!$J$11:$J$227)</f>
        <v>0</v>
      </c>
      <c r="F23" s="641" t="e">
        <f t="shared" si="1"/>
        <v>#DIV/0!</v>
      </c>
      <c r="G23" s="637">
        <f>SUMIF('PRESUPUESTO ANALITICO'!$B$11:$B$227,B23,'PRESUPUESTO ANALITICO'!$K$11:$K$227)</f>
        <v>0</v>
      </c>
      <c r="H23" s="641" t="e">
        <f t="shared" si="2"/>
        <v>#DIV/0!</v>
      </c>
      <c r="I23" s="637">
        <f>SUMIF('PRESUPUESTO ANALITICO'!$B$11:$B$227,B23,'PRESUPUESTO ANALITICO'!$L$11:$L$227)</f>
        <v>0</v>
      </c>
      <c r="J23" s="641" t="e">
        <f t="shared" si="3"/>
        <v>#DIV/0!</v>
      </c>
      <c r="K23" s="637">
        <f>SUMIF('PRESUPUESTO ANALITICO'!$B$11:$B$227,B23,'PRESUPUESTO ANALITICO'!$M$11:$M$227)</f>
        <v>0</v>
      </c>
      <c r="L23" s="641" t="e">
        <f t="shared" si="4"/>
        <v>#DIV/0!</v>
      </c>
      <c r="M23" s="637">
        <f>SUMIF('PRESUPUESTO ANALITICO'!$B$11:$B$227,B23,'PRESUPUESTO ANALITICO'!$N$11:$N$227)</f>
        <v>0</v>
      </c>
      <c r="N23" s="641" t="e">
        <f t="shared" si="5"/>
        <v>#DIV/0!</v>
      </c>
      <c r="O23" s="637">
        <f>SUMIF('PRESUPUESTO ANALITICO'!$B$11:$B$227,B23,'PRESUPUESTO ANALITICO'!$O$11:$O$227)</f>
        <v>0</v>
      </c>
      <c r="P23" s="639" t="e">
        <f t="shared" si="6"/>
        <v>#DIV/0!</v>
      </c>
      <c r="Q23" s="637">
        <f>SUMIF('PRESUPUESTO ANALITICO'!$B$11:$B$227,B23,'PRESUPUESTO ANALITICO'!$P$11:$P$227)</f>
        <v>0</v>
      </c>
      <c r="R23" s="642" t="e">
        <f t="shared" si="7"/>
        <v>#DIV/0!</v>
      </c>
      <c r="S23" s="637">
        <f t="shared" si="8"/>
        <v>0</v>
      </c>
      <c r="T23" s="641" t="e">
        <f t="shared" si="9"/>
        <v>#DIV/0!</v>
      </c>
    </row>
    <row r="24" spans="1:20" ht="15.75" x14ac:dyDescent="0.25">
      <c r="A24" s="640">
        <v>14</v>
      </c>
      <c r="B24" s="640" t="s">
        <v>121</v>
      </c>
      <c r="C24" s="637">
        <f>SUMIF('PRESUPUESTO ANALITICO'!$B$11:$B$227,B24,'PRESUPUESTO ANALITICO'!$I$11:$I$227)</f>
        <v>0</v>
      </c>
      <c r="D24" s="641" t="e">
        <f t="shared" si="0"/>
        <v>#DIV/0!</v>
      </c>
      <c r="E24" s="637">
        <f>SUMIF('PRESUPUESTO ANALITICO'!$B$11:$B$227,B24,'PRESUPUESTO ANALITICO'!$J$11:$J$227)</f>
        <v>0</v>
      </c>
      <c r="F24" s="641" t="e">
        <f t="shared" si="1"/>
        <v>#DIV/0!</v>
      </c>
      <c r="G24" s="637">
        <f>SUMIF('PRESUPUESTO ANALITICO'!$B$11:$B$227,B24,'PRESUPUESTO ANALITICO'!$K$11:$K$227)</f>
        <v>0</v>
      </c>
      <c r="H24" s="641" t="e">
        <f t="shared" si="2"/>
        <v>#DIV/0!</v>
      </c>
      <c r="I24" s="637">
        <f>SUMIF('PRESUPUESTO ANALITICO'!$B$11:$B$227,B24,'PRESUPUESTO ANALITICO'!$L$11:$L$227)</f>
        <v>0</v>
      </c>
      <c r="J24" s="641" t="e">
        <f t="shared" si="3"/>
        <v>#DIV/0!</v>
      </c>
      <c r="K24" s="637">
        <f>SUMIF('PRESUPUESTO ANALITICO'!$B$11:$B$227,B24,'PRESUPUESTO ANALITICO'!$M$11:$M$227)</f>
        <v>0</v>
      </c>
      <c r="L24" s="641" t="e">
        <f t="shared" si="4"/>
        <v>#DIV/0!</v>
      </c>
      <c r="M24" s="637">
        <f>SUMIF('PRESUPUESTO ANALITICO'!$B$11:$B$227,B24,'PRESUPUESTO ANALITICO'!$N$11:$N$227)</f>
        <v>0</v>
      </c>
      <c r="N24" s="641" t="e">
        <f t="shared" si="5"/>
        <v>#DIV/0!</v>
      </c>
      <c r="O24" s="637">
        <f>SUMIF('PRESUPUESTO ANALITICO'!$B$11:$B$227,B24,'PRESUPUESTO ANALITICO'!$O$11:$O$227)</f>
        <v>0</v>
      </c>
      <c r="P24" s="639" t="e">
        <f t="shared" si="6"/>
        <v>#DIV/0!</v>
      </c>
      <c r="Q24" s="637">
        <f>SUMIF('PRESUPUESTO ANALITICO'!$B$11:$B$227,B24,'PRESUPUESTO ANALITICO'!$P$11:$P$227)</f>
        <v>0</v>
      </c>
      <c r="R24" s="642" t="e">
        <f t="shared" si="7"/>
        <v>#DIV/0!</v>
      </c>
      <c r="S24" s="637">
        <f t="shared" si="8"/>
        <v>0</v>
      </c>
      <c r="T24" s="641" t="e">
        <f t="shared" si="9"/>
        <v>#DIV/0!</v>
      </c>
    </row>
    <row r="25" spans="1:20" ht="15.75" x14ac:dyDescent="0.25">
      <c r="A25" s="640">
        <v>15</v>
      </c>
      <c r="B25" s="640" t="s">
        <v>125</v>
      </c>
      <c r="C25" s="637">
        <f>SUMIF('PRESUPUESTO ANALITICO'!$B$11:$B$227,B25,'PRESUPUESTO ANALITICO'!$I$11:$I$227)</f>
        <v>0</v>
      </c>
      <c r="D25" s="641" t="e">
        <f t="shared" si="0"/>
        <v>#DIV/0!</v>
      </c>
      <c r="E25" s="637">
        <f>SUMIF('PRESUPUESTO ANALITICO'!$B$11:$B$227,B25,'PRESUPUESTO ANALITICO'!$J$11:$J$227)</f>
        <v>0</v>
      </c>
      <c r="F25" s="641" t="e">
        <f t="shared" si="1"/>
        <v>#DIV/0!</v>
      </c>
      <c r="G25" s="637">
        <f>SUMIF('PRESUPUESTO ANALITICO'!$B$11:$B$227,B25,'PRESUPUESTO ANALITICO'!$K$11:$K$227)</f>
        <v>0</v>
      </c>
      <c r="H25" s="641" t="e">
        <f t="shared" si="2"/>
        <v>#DIV/0!</v>
      </c>
      <c r="I25" s="637">
        <f>SUMIF('PRESUPUESTO ANALITICO'!$B$11:$B$227,B25,'PRESUPUESTO ANALITICO'!$L$11:$L$227)</f>
        <v>0</v>
      </c>
      <c r="J25" s="641" t="e">
        <f t="shared" si="3"/>
        <v>#DIV/0!</v>
      </c>
      <c r="K25" s="637">
        <f>SUMIF('PRESUPUESTO ANALITICO'!$B$11:$B$227,B25,'PRESUPUESTO ANALITICO'!$M$11:$M$227)</f>
        <v>0</v>
      </c>
      <c r="L25" s="641" t="e">
        <f t="shared" si="4"/>
        <v>#DIV/0!</v>
      </c>
      <c r="M25" s="637">
        <f>SUMIF('PRESUPUESTO ANALITICO'!$B$11:$B$227,B25,'PRESUPUESTO ANALITICO'!$N$11:$N$227)</f>
        <v>0</v>
      </c>
      <c r="N25" s="641" t="e">
        <f t="shared" si="5"/>
        <v>#DIV/0!</v>
      </c>
      <c r="O25" s="637">
        <f>SUMIF('PRESUPUESTO ANALITICO'!$B$11:$B$227,B25,'PRESUPUESTO ANALITICO'!$O$11:$O$227)</f>
        <v>0</v>
      </c>
      <c r="P25" s="639" t="e">
        <f t="shared" si="6"/>
        <v>#DIV/0!</v>
      </c>
      <c r="Q25" s="637">
        <f>SUMIF('PRESUPUESTO ANALITICO'!$B$11:$B$227,B25,'PRESUPUESTO ANALITICO'!$P$11:$P$227)</f>
        <v>0</v>
      </c>
      <c r="R25" s="642" t="e">
        <f t="shared" si="7"/>
        <v>#DIV/0!</v>
      </c>
      <c r="S25" s="637">
        <f t="shared" si="8"/>
        <v>0</v>
      </c>
      <c r="T25" s="641" t="e">
        <f t="shared" si="9"/>
        <v>#DIV/0!</v>
      </c>
    </row>
    <row r="26" spans="1:20" ht="15.75" x14ac:dyDescent="0.25">
      <c r="A26" s="640"/>
      <c r="B26" s="640" t="s">
        <v>126</v>
      </c>
      <c r="C26" s="637">
        <f>SUMIF('PRESUPUESTO ANALITICO'!$B$11:$B$227,B26,'PRESUPUESTO ANALITICO'!$I$11:$I$227)</f>
        <v>0</v>
      </c>
      <c r="D26" s="641" t="e">
        <f t="shared" si="0"/>
        <v>#DIV/0!</v>
      </c>
      <c r="E26" s="637">
        <f>SUMIF('PRESUPUESTO ANALITICO'!$B$11:$B$227,B26,'PRESUPUESTO ANALITICO'!$J$11:$J$227)</f>
        <v>0</v>
      </c>
      <c r="F26" s="641" t="e">
        <f t="shared" si="1"/>
        <v>#DIV/0!</v>
      </c>
      <c r="G26" s="637">
        <f>SUMIF('PRESUPUESTO ANALITICO'!$B$11:$B$227,B26,'PRESUPUESTO ANALITICO'!$K$11:$K$227)</f>
        <v>0</v>
      </c>
      <c r="H26" s="641" t="e">
        <f t="shared" si="2"/>
        <v>#DIV/0!</v>
      </c>
      <c r="I26" s="637">
        <f>SUMIF('PRESUPUESTO ANALITICO'!$B$11:$B$227,B26,'PRESUPUESTO ANALITICO'!$L$11:$L$227)</f>
        <v>0</v>
      </c>
      <c r="J26" s="641" t="e">
        <f t="shared" si="3"/>
        <v>#DIV/0!</v>
      </c>
      <c r="K26" s="637">
        <f>SUMIF('PRESUPUESTO ANALITICO'!$B$11:$B$227,B26,'PRESUPUESTO ANALITICO'!$M$11:$M$227)</f>
        <v>0</v>
      </c>
      <c r="L26" s="641" t="e">
        <f t="shared" si="4"/>
        <v>#DIV/0!</v>
      </c>
      <c r="M26" s="637">
        <f>SUMIF('PRESUPUESTO ANALITICO'!$B$11:$B$227,B26,'PRESUPUESTO ANALITICO'!$N$11:$N$227)</f>
        <v>0</v>
      </c>
      <c r="N26" s="641" t="e">
        <f t="shared" si="5"/>
        <v>#DIV/0!</v>
      </c>
      <c r="O26" s="637">
        <f>SUMIF('PRESUPUESTO ANALITICO'!$B$11:$B$227,B26,'PRESUPUESTO ANALITICO'!$O$11:$O$227)</f>
        <v>0</v>
      </c>
      <c r="P26" s="639" t="e">
        <f t="shared" si="6"/>
        <v>#DIV/0!</v>
      </c>
      <c r="Q26" s="637">
        <f>SUMIF('PRESUPUESTO ANALITICO'!$B$11:$B$227,B26,'PRESUPUESTO ANALITICO'!$P$11:$P$227)</f>
        <v>0</v>
      </c>
      <c r="R26" s="642" t="e">
        <f t="shared" si="7"/>
        <v>#DIV/0!</v>
      </c>
      <c r="S26" s="637">
        <f t="shared" si="8"/>
        <v>0</v>
      </c>
      <c r="T26" s="641" t="e">
        <f t="shared" si="9"/>
        <v>#DIV/0!</v>
      </c>
    </row>
    <row r="27" spans="1:20" ht="15.75" x14ac:dyDescent="0.25">
      <c r="A27" s="640"/>
      <c r="B27" s="640" t="s">
        <v>90</v>
      </c>
      <c r="C27" s="637">
        <f>SUMIF('PRESUPUESTO ANALITICO'!$B$11:$B$227,B27,'PRESUPUESTO ANALITICO'!$I$11:$I$227)</f>
        <v>0</v>
      </c>
      <c r="D27" s="641" t="e">
        <f t="shared" si="0"/>
        <v>#DIV/0!</v>
      </c>
      <c r="E27" s="637">
        <f>SUMIF('PRESUPUESTO ANALITICO'!$B$11:$B$227,B27,'PRESUPUESTO ANALITICO'!$J$11:$J$227)</f>
        <v>0</v>
      </c>
      <c r="F27" s="641" t="e">
        <f t="shared" si="1"/>
        <v>#DIV/0!</v>
      </c>
      <c r="G27" s="637">
        <f>SUMIF('PRESUPUESTO ANALITICO'!$B$11:$B$227,B27,'PRESUPUESTO ANALITICO'!$K$11:$K$227)</f>
        <v>0</v>
      </c>
      <c r="H27" s="641" t="e">
        <f t="shared" si="2"/>
        <v>#DIV/0!</v>
      </c>
      <c r="I27" s="637">
        <f>SUMIF('PRESUPUESTO ANALITICO'!$B$11:$B$227,B27,'PRESUPUESTO ANALITICO'!$L$11:$L$227)</f>
        <v>0</v>
      </c>
      <c r="J27" s="641" t="e">
        <f t="shared" si="3"/>
        <v>#DIV/0!</v>
      </c>
      <c r="K27" s="637">
        <f>SUMIF('PRESUPUESTO ANALITICO'!$B$11:$B$227,B27,'PRESUPUESTO ANALITICO'!$M$11:$M$227)</f>
        <v>0</v>
      </c>
      <c r="L27" s="641" t="e">
        <f t="shared" si="4"/>
        <v>#DIV/0!</v>
      </c>
      <c r="M27" s="637">
        <f>SUMIF('PRESUPUESTO ANALITICO'!$B$11:$B$227,B27,'PRESUPUESTO ANALITICO'!$N$11:$N$227)</f>
        <v>0</v>
      </c>
      <c r="N27" s="641" t="e">
        <f t="shared" si="5"/>
        <v>#DIV/0!</v>
      </c>
      <c r="O27" s="637">
        <f>SUMIF('PRESUPUESTO ANALITICO'!$B$11:$B$227,B27,'PRESUPUESTO ANALITICO'!$O$11:$O$227)</f>
        <v>0</v>
      </c>
      <c r="P27" s="639" t="e">
        <f t="shared" si="6"/>
        <v>#DIV/0!</v>
      </c>
      <c r="Q27" s="637">
        <f>SUMIF('PRESUPUESTO ANALITICO'!$B$11:$B$227,B27,'PRESUPUESTO ANALITICO'!$P$11:$P$227)</f>
        <v>0</v>
      </c>
      <c r="R27" s="642" t="e">
        <f t="shared" si="7"/>
        <v>#DIV/0!</v>
      </c>
      <c r="S27" s="637">
        <f t="shared" si="8"/>
        <v>0</v>
      </c>
      <c r="T27" s="641" t="e">
        <f t="shared" si="9"/>
        <v>#DIV/0!</v>
      </c>
    </row>
    <row r="28" spans="1:20" ht="15.75" x14ac:dyDescent="0.25">
      <c r="A28" s="643"/>
      <c r="B28" s="657" t="s">
        <v>591</v>
      </c>
      <c r="C28" s="637">
        <f>SUMIF('PRESUPUESTO ANALITICO'!$B$11:$B$227,B28,'PRESUPUESTO ANALITICO'!$I$11:$I$227)</f>
        <v>0</v>
      </c>
      <c r="D28" s="644" t="e">
        <f t="shared" si="0"/>
        <v>#DIV/0!</v>
      </c>
      <c r="E28" s="637">
        <f>SUMIF('PRESUPUESTO ANALITICO'!$B$11:$B$227,B28,'PRESUPUESTO ANALITICO'!$J$11:$J$227)</f>
        <v>0</v>
      </c>
      <c r="F28" s="644" t="e">
        <f t="shared" si="1"/>
        <v>#DIV/0!</v>
      </c>
      <c r="G28" s="637">
        <f>SUMIF('PRESUPUESTO ANALITICO'!$B$11:$B$227,B28,'PRESUPUESTO ANALITICO'!$K$11:$K$227)</f>
        <v>0</v>
      </c>
      <c r="H28" s="644" t="e">
        <f t="shared" si="2"/>
        <v>#DIV/0!</v>
      </c>
      <c r="I28" s="637">
        <f>SUMIF('PRESUPUESTO ANALITICO'!$B$11:$B$227,B28,'PRESUPUESTO ANALITICO'!$L$11:$L$227)</f>
        <v>0</v>
      </c>
      <c r="J28" s="644" t="e">
        <f t="shared" si="3"/>
        <v>#DIV/0!</v>
      </c>
      <c r="K28" s="637">
        <f>SUMIF('PRESUPUESTO ANALITICO'!$B$11:$B$227,B28,'PRESUPUESTO ANALITICO'!$M$11:$M$227)</f>
        <v>0</v>
      </c>
      <c r="L28" s="644" t="e">
        <f t="shared" si="4"/>
        <v>#DIV/0!</v>
      </c>
      <c r="M28" s="637">
        <f>SUMIF('PRESUPUESTO ANALITICO'!$B$11:$B$227,B28,'PRESUPUESTO ANALITICO'!$N$11:$N$227)</f>
        <v>0</v>
      </c>
      <c r="N28" s="644" t="e">
        <f t="shared" si="5"/>
        <v>#DIV/0!</v>
      </c>
      <c r="O28" s="637">
        <f>SUMIF('PRESUPUESTO ANALITICO'!$B$11:$B$227,B28,'PRESUPUESTO ANALITICO'!$O$11:$O$227)</f>
        <v>0</v>
      </c>
      <c r="P28" s="639" t="e">
        <f t="shared" si="6"/>
        <v>#DIV/0!</v>
      </c>
      <c r="Q28" s="637">
        <f>SUMIF('PRESUPUESTO ANALITICO'!$B$11:$B$227,B28,'PRESUPUESTO ANALITICO'!$P$11:$P$227)</f>
        <v>0</v>
      </c>
      <c r="R28" s="645" t="e">
        <f t="shared" si="7"/>
        <v>#DIV/0!</v>
      </c>
      <c r="S28" s="637">
        <f t="shared" si="8"/>
        <v>0</v>
      </c>
      <c r="T28" s="644" t="e">
        <f t="shared" si="9"/>
        <v>#DIV/0!</v>
      </c>
    </row>
    <row r="29" spans="1:20" ht="15.75" x14ac:dyDescent="0.25">
      <c r="A29" s="1164"/>
      <c r="B29" s="1165" t="s">
        <v>553</v>
      </c>
      <c r="C29" s="637">
        <f>SUMIF('PRESUPUESTO ANALITICO'!$B$11:$B$227,B29,'PRESUPUESTO ANALITICO'!$I$11:$I$227)</f>
        <v>0</v>
      </c>
      <c r="D29" s="644" t="e">
        <f t="shared" si="0"/>
        <v>#DIV/0!</v>
      </c>
      <c r="E29" s="637">
        <f>SUMIF('PRESUPUESTO ANALITICO'!$B$11:$B$227,B29,'PRESUPUESTO ANALITICO'!$J$11:$J$227)</f>
        <v>0</v>
      </c>
      <c r="F29" s="644" t="e">
        <f t="shared" si="1"/>
        <v>#DIV/0!</v>
      </c>
      <c r="G29" s="637">
        <f>SUMIF('PRESUPUESTO ANALITICO'!$B$11:$B$227,B29,'PRESUPUESTO ANALITICO'!$K$11:$K$227)</f>
        <v>0</v>
      </c>
      <c r="H29" s="644" t="e">
        <f t="shared" si="2"/>
        <v>#DIV/0!</v>
      </c>
      <c r="I29" s="637">
        <f>SUMIF('PRESUPUESTO ANALITICO'!$B$11:$B$227,B29,'PRESUPUESTO ANALITICO'!$L$11:$L$227)</f>
        <v>0</v>
      </c>
      <c r="J29" s="644" t="e">
        <f t="shared" si="3"/>
        <v>#DIV/0!</v>
      </c>
      <c r="K29" s="637">
        <f>SUMIF('PRESUPUESTO ANALITICO'!$B$11:$B$227,B29,'PRESUPUESTO ANALITICO'!$M$11:$M$227)</f>
        <v>0</v>
      </c>
      <c r="L29" s="644" t="e">
        <f t="shared" si="4"/>
        <v>#DIV/0!</v>
      </c>
      <c r="M29" s="637">
        <f>SUMIF('PRESUPUESTO ANALITICO'!$B$11:$B$227,B29,'PRESUPUESTO ANALITICO'!$N$11:$N$227)</f>
        <v>0</v>
      </c>
      <c r="N29" s="644" t="e">
        <f t="shared" si="5"/>
        <v>#DIV/0!</v>
      </c>
      <c r="O29" s="637">
        <f>SUMIF('PRESUPUESTO ANALITICO'!$B$11:$B$227,B29,'PRESUPUESTO ANALITICO'!$O$11:$O$227)</f>
        <v>0</v>
      </c>
      <c r="P29" s="639" t="e">
        <f t="shared" si="6"/>
        <v>#DIV/0!</v>
      </c>
      <c r="Q29" s="637">
        <f>SUMIF('PRESUPUESTO ANALITICO'!$B$11:$B$227,B29,'PRESUPUESTO ANALITICO'!$P$11:$P$227)</f>
        <v>0</v>
      </c>
      <c r="R29" s="645" t="e">
        <f t="shared" si="7"/>
        <v>#DIV/0!</v>
      </c>
      <c r="S29" s="637">
        <f t="shared" si="8"/>
        <v>0</v>
      </c>
      <c r="T29" s="644" t="e">
        <f t="shared" si="9"/>
        <v>#DIV/0!</v>
      </c>
    </row>
    <row r="30" spans="1:20" ht="15.75" x14ac:dyDescent="0.25">
      <c r="A30" s="646"/>
      <c r="B30" s="646" t="s">
        <v>375</v>
      </c>
      <c r="C30" s="647">
        <f>SUM(C11:C29)</f>
        <v>0</v>
      </c>
      <c r="D30" s="648" t="e">
        <f t="shared" ref="D30" si="10">SUM(D11:D28)</f>
        <v>#DIV/0!</v>
      </c>
      <c r="E30" s="647">
        <f t="shared" ref="E30:T30" si="11">SUM(E11:E29)</f>
        <v>0</v>
      </c>
      <c r="F30" s="648" t="e">
        <f t="shared" si="11"/>
        <v>#DIV/0!</v>
      </c>
      <c r="G30" s="647">
        <f t="shared" si="11"/>
        <v>0</v>
      </c>
      <c r="H30" s="648" t="e">
        <f t="shared" si="11"/>
        <v>#DIV/0!</v>
      </c>
      <c r="I30" s="647">
        <f t="shared" si="11"/>
        <v>0</v>
      </c>
      <c r="J30" s="648" t="e">
        <f t="shared" si="11"/>
        <v>#DIV/0!</v>
      </c>
      <c r="K30" s="647">
        <f t="shared" si="11"/>
        <v>0</v>
      </c>
      <c r="L30" s="648" t="e">
        <f t="shared" si="11"/>
        <v>#DIV/0!</v>
      </c>
      <c r="M30" s="647">
        <f t="shared" si="11"/>
        <v>0</v>
      </c>
      <c r="N30" s="648" t="e">
        <f t="shared" si="11"/>
        <v>#DIV/0!</v>
      </c>
      <c r="O30" s="647">
        <f t="shared" si="11"/>
        <v>0</v>
      </c>
      <c r="P30" s="648" t="e">
        <f t="shared" si="11"/>
        <v>#DIV/0!</v>
      </c>
      <c r="Q30" s="647">
        <f t="shared" si="11"/>
        <v>0</v>
      </c>
      <c r="R30" s="648" t="e">
        <f t="shared" si="11"/>
        <v>#DIV/0!</v>
      </c>
      <c r="S30" s="647">
        <f t="shared" si="11"/>
        <v>0</v>
      </c>
      <c r="T30" s="649" t="e">
        <f t="shared" si="11"/>
        <v>#DIV/0!</v>
      </c>
    </row>
    <row r="31" spans="1:20" ht="15.75" x14ac:dyDescent="0.25">
      <c r="A31" s="650"/>
      <c r="B31" s="650"/>
      <c r="C31" s="651"/>
      <c r="D31" s="652"/>
      <c r="E31" s="651"/>
      <c r="F31" s="652"/>
      <c r="G31" s="651"/>
      <c r="H31" s="651"/>
      <c r="I31" s="651"/>
      <c r="J31" s="651"/>
      <c r="K31" s="651"/>
      <c r="L31" s="653"/>
      <c r="M31" s="651"/>
      <c r="N31" s="651"/>
      <c r="O31" s="651"/>
      <c r="P31" s="651"/>
      <c r="Q31" s="651"/>
      <c r="R31" s="651"/>
      <c r="S31" s="651"/>
      <c r="T31" s="654"/>
    </row>
    <row r="32" spans="1:20" ht="13.5" x14ac:dyDescent="0.25">
      <c r="B32" s="655" t="s">
        <v>453</v>
      </c>
      <c r="C32" s="656">
        <f>+'Formato de costeo C6 '!J178</f>
        <v>0</v>
      </c>
      <c r="D32" s="656"/>
      <c r="E32" s="656">
        <f>+'Formato de costeo C6 '!K178</f>
        <v>0</v>
      </c>
      <c r="F32" s="656"/>
      <c r="G32" s="656">
        <f>+'Formato de costeo C6 '!L178</f>
        <v>0</v>
      </c>
      <c r="H32" s="656"/>
      <c r="I32" s="656">
        <f>+'Formato de costeo C6 '!M178</f>
        <v>0</v>
      </c>
      <c r="J32" s="656"/>
      <c r="K32" s="656">
        <f>+'Formato de costeo C6 '!N178</f>
        <v>0</v>
      </c>
      <c r="L32" s="656"/>
      <c r="M32" s="656">
        <f>+'Formato de costeo C6 '!O178</f>
        <v>0</v>
      </c>
      <c r="N32" s="656"/>
      <c r="O32" s="656">
        <f>+'Formato de costeo C6 '!P178</f>
        <v>0</v>
      </c>
      <c r="P32" s="656"/>
      <c r="Q32" s="656">
        <f>+'Formato de costeo C6 '!Q178</f>
        <v>0</v>
      </c>
      <c r="S32" s="47">
        <f>+'Formato de costeo C6 '!I178</f>
        <v>0</v>
      </c>
    </row>
    <row r="33" spans="2:19" x14ac:dyDescent="0.25">
      <c r="B33" s="752" t="s">
        <v>464</v>
      </c>
      <c r="C33" s="656">
        <f>+C32-C30</f>
        <v>0</v>
      </c>
      <c r="D33" s="656"/>
      <c r="E33" s="47">
        <f>+E32-E30</f>
        <v>0</v>
      </c>
      <c r="G33" s="614">
        <f>+G32-G30</f>
        <v>0</v>
      </c>
      <c r="I33" s="614">
        <f>+I32-I30</f>
        <v>0</v>
      </c>
      <c r="K33" s="614">
        <f>+K32-K30</f>
        <v>0</v>
      </c>
      <c r="M33" s="614">
        <f>+M32-M30</f>
        <v>0</v>
      </c>
      <c r="O33" s="614">
        <f>+O32-O30</f>
        <v>0</v>
      </c>
      <c r="Q33" s="614">
        <f>+Q32-Q30</f>
        <v>0</v>
      </c>
      <c r="S33" s="614">
        <f>+S32-S30</f>
        <v>0</v>
      </c>
    </row>
    <row r="34" spans="2:19" x14ac:dyDescent="0.25">
      <c r="C34" s="656"/>
      <c r="D34" s="656"/>
      <c r="Q34" s="47"/>
    </row>
    <row r="35" spans="2:19" x14ac:dyDescent="0.25">
      <c r="C35" s="656"/>
      <c r="D35" s="656"/>
      <c r="G35" s="614"/>
      <c r="H35" s="614"/>
    </row>
    <row r="36" spans="2:19" x14ac:dyDescent="0.25">
      <c r="C36" s="656"/>
      <c r="D36" s="656"/>
    </row>
    <row r="37" spans="2:19" x14ac:dyDescent="0.25">
      <c r="C37" s="656"/>
      <c r="D37" s="656"/>
    </row>
  </sheetData>
  <mergeCells count="4">
    <mergeCell ref="A10:B10"/>
    <mergeCell ref="A1:T1"/>
    <mergeCell ref="B2:T2"/>
    <mergeCell ref="B4:T4"/>
  </mergeCells>
  <phoneticPr fontId="0" type="noConversion"/>
  <conditionalFormatting sqref="C33:Z33">
    <cfRule type="cellIs" dxfId="9" priority="1" operator="notEqual">
      <formula>0</formula>
    </cfRule>
  </conditionalFormatting>
  <pageMargins left="0.75" right="0.75" top="1" bottom="1" header="0" footer="0"/>
  <pageSetup paperSize="9" orientation="portrait" r:id="rId1"/>
  <headerFooter alignWithMargins="0"/>
  <drawing r:id="rId2"/>
  <legacyDrawing r:id="rId3"/>
  <oleObjects>
    <mc:AlternateContent xmlns:mc="http://schemas.openxmlformats.org/markup-compatibility/2006">
      <mc:Choice Requires="x14">
        <oleObject progId="MSPhotoEd.3" shapeId="123905" r:id="rId4">
          <objectPr defaultSize="0" autoPict="0" r:id="rId5">
            <anchor moveWithCells="1" sizeWithCells="1">
              <from>
                <xdr:col>18</xdr:col>
                <xdr:colOff>161925</xdr:colOff>
                <xdr:row>1</xdr:row>
                <xdr:rowOff>0</xdr:rowOff>
              </from>
              <to>
                <xdr:col>19</xdr:col>
                <xdr:colOff>219075</xdr:colOff>
                <xdr:row>7</xdr:row>
                <xdr:rowOff>0</xdr:rowOff>
              </to>
            </anchor>
          </objectPr>
        </oleObject>
      </mc:Choice>
      <mc:Fallback>
        <oleObject progId="MSPhotoEd.3" shapeId="123905"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U27"/>
  <sheetViews>
    <sheetView topLeftCell="A7" zoomScale="80" zoomScaleNormal="80" workbookViewId="0">
      <selection activeCell="A26" sqref="A26:XFD33"/>
    </sheetView>
  </sheetViews>
  <sheetFormatPr baseColWidth="10" defaultRowHeight="13.5" x14ac:dyDescent="0.25"/>
  <cols>
    <col min="1" max="1" width="4.7109375" style="688" customWidth="1"/>
    <col min="2" max="2" width="36.5703125" style="688" customWidth="1"/>
    <col min="3" max="3" width="11.7109375" style="688" bestFit="1" customWidth="1"/>
    <col min="4" max="4" width="11.85546875" style="688" customWidth="1"/>
    <col min="5" max="5" width="13.42578125" style="688" customWidth="1"/>
    <col min="6" max="7" width="15.140625" style="688" customWidth="1"/>
    <col min="8" max="8" width="13.42578125" style="688" customWidth="1"/>
    <col min="9" max="9" width="13.85546875" style="688" customWidth="1"/>
    <col min="10" max="10" width="13.42578125" style="688" customWidth="1"/>
    <col min="11" max="12" width="16.42578125" style="688" customWidth="1"/>
    <col min="13" max="37" width="11" style="688" customWidth="1"/>
    <col min="38" max="38" width="12.28515625" style="688" customWidth="1"/>
    <col min="39" max="39" width="11.28515625" style="688" bestFit="1" customWidth="1"/>
    <col min="40" max="40" width="11.140625" style="688" bestFit="1" customWidth="1"/>
    <col min="41" max="41" width="13.5703125" style="688" bestFit="1" customWidth="1"/>
    <col min="42" max="42" width="13.5703125" style="688" customWidth="1"/>
    <col min="43" max="43" width="11.7109375" style="688" bestFit="1" customWidth="1"/>
    <col min="44" max="44" width="12.85546875" style="688" customWidth="1"/>
    <col min="45" max="45" width="13.42578125" style="688" customWidth="1"/>
    <col min="46" max="46" width="15.5703125" style="688" bestFit="1" customWidth="1"/>
    <col min="47" max="47" width="15.5703125" style="688" customWidth="1"/>
    <col min="48" max="16384" width="11.42578125" style="688"/>
  </cols>
  <sheetData>
    <row r="1" spans="1:47" x14ac:dyDescent="0.25">
      <c r="B1" s="1433" t="s">
        <v>72</v>
      </c>
      <c r="C1" s="1433"/>
      <c r="D1" s="1433"/>
      <c r="E1" s="1433"/>
      <c r="F1" s="1433"/>
      <c r="G1" s="1433"/>
      <c r="H1" s="1433"/>
      <c r="I1" s="1433"/>
      <c r="J1" s="1433"/>
      <c r="K1" s="1433"/>
      <c r="L1" s="1433"/>
      <c r="M1" s="1433"/>
      <c r="N1" s="1433"/>
      <c r="O1" s="1433"/>
      <c r="P1" s="1433"/>
      <c r="Q1" s="1433"/>
      <c r="R1" s="1433"/>
      <c r="S1" s="1433"/>
      <c r="T1" s="1433"/>
      <c r="U1" s="1433"/>
      <c r="V1" s="1433"/>
      <c r="W1" s="1433"/>
      <c r="X1" s="1433"/>
      <c r="Y1" s="1433"/>
      <c r="Z1" s="1433"/>
      <c r="AA1" s="1433"/>
      <c r="AB1" s="1433"/>
      <c r="AC1" s="1433"/>
      <c r="AD1" s="1433"/>
      <c r="AE1" s="1433"/>
      <c r="AF1" s="1433"/>
      <c r="AG1" s="1433"/>
      <c r="AH1" s="1433"/>
      <c r="AI1" s="1433"/>
      <c r="AJ1" s="1433"/>
      <c r="AK1" s="1433"/>
      <c r="AL1" s="1433"/>
      <c r="AM1" s="1433"/>
      <c r="AN1" s="1433"/>
      <c r="AO1" s="1433"/>
      <c r="AP1" s="1433"/>
      <c r="AQ1" s="1433"/>
      <c r="AR1" s="1433"/>
      <c r="AS1" s="1433"/>
      <c r="AT1" s="1433"/>
      <c r="AU1" s="689"/>
    </row>
    <row r="2" spans="1:47" x14ac:dyDescent="0.25">
      <c r="B2" s="1444" t="s">
        <v>384</v>
      </c>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690"/>
    </row>
    <row r="3" spans="1:47" x14ac:dyDescent="0.25">
      <c r="B3" s="691" t="s">
        <v>438</v>
      </c>
      <c r="C3" s="692">
        <f>+'INFORMACION GENERAL DEL PROYECT'!$C$9</f>
        <v>0</v>
      </c>
      <c r="D3" s="693"/>
    </row>
    <row r="4" spans="1:47" x14ac:dyDescent="0.25">
      <c r="B4" s="691" t="s">
        <v>436</v>
      </c>
      <c r="C4" s="692">
        <f>+'INFORMACION GENERAL DEL PROYECT'!$C$8</f>
        <v>0</v>
      </c>
      <c r="D4" s="693"/>
    </row>
    <row r="5" spans="1:47" x14ac:dyDescent="0.25">
      <c r="B5" s="691" t="s">
        <v>439</v>
      </c>
      <c r="C5" s="692">
        <f>+'Cronograma de Actividades'!$C$6</f>
        <v>24</v>
      </c>
      <c r="D5" s="693" t="s">
        <v>437</v>
      </c>
    </row>
    <row r="6" spans="1:47" ht="3.75" customHeight="1" x14ac:dyDescent="0.25"/>
    <row r="7" spans="1:47" x14ac:dyDescent="0.25">
      <c r="A7" s="1434" t="s">
        <v>379</v>
      </c>
      <c r="B7" s="1434"/>
      <c r="C7" s="1435" t="s">
        <v>72</v>
      </c>
      <c r="D7" s="1436"/>
      <c r="E7" s="1436"/>
      <c r="F7" s="1436"/>
      <c r="G7" s="1437"/>
      <c r="H7" s="1438" t="str">
        <f>+'PRESUPUESTO ANALITICO'!J10</f>
        <v xml:space="preserve">    MODALIDAD CREDITO</v>
      </c>
      <c r="I7" s="1439"/>
      <c r="J7" s="1439"/>
      <c r="K7" s="1439"/>
      <c r="L7" s="1440"/>
      <c r="M7" s="1438" t="str">
        <f>+'PRESUPUESTO ANALITICO'!K10</f>
        <v>Institucion Ejecutora</v>
      </c>
      <c r="N7" s="1439"/>
      <c r="O7" s="1439"/>
      <c r="P7" s="1439"/>
      <c r="Q7" s="1440"/>
      <c r="R7" s="1438" t="str">
        <f>+'PRESUPUESTO ANALITICO'!L10</f>
        <v>Fuente 2</v>
      </c>
      <c r="S7" s="1439"/>
      <c r="T7" s="1439"/>
      <c r="U7" s="1439"/>
      <c r="V7" s="1440"/>
      <c r="W7" s="1438" t="str">
        <f>+'PRESUPUESTO ANALITICO'!M10</f>
        <v>Fuente 3</v>
      </c>
      <c r="X7" s="1439"/>
      <c r="Y7" s="1439"/>
      <c r="Z7" s="1439"/>
      <c r="AA7" s="1440"/>
      <c r="AB7" s="1438" t="str">
        <f>+'PRESUPUESTO ANALITICO'!N10</f>
        <v>Fuente 4</v>
      </c>
      <c r="AC7" s="1439"/>
      <c r="AD7" s="1439"/>
      <c r="AE7" s="1439"/>
      <c r="AF7" s="1440"/>
      <c r="AG7" s="1438" t="str">
        <f>+'PRESUPUESTO ANALITICO'!O10</f>
        <v>Fuente 5</v>
      </c>
      <c r="AH7" s="1439"/>
      <c r="AI7" s="1439"/>
      <c r="AJ7" s="1439"/>
      <c r="AK7" s="1440"/>
      <c r="AL7" s="1438" t="str">
        <f>+'PRESUPUESTO ANALITICO'!P10</f>
        <v xml:space="preserve">Aporte de Beneficiarios </v>
      </c>
      <c r="AM7" s="1439"/>
      <c r="AN7" s="1439"/>
      <c r="AO7" s="1439"/>
      <c r="AP7" s="1440"/>
      <c r="AQ7" s="1441" t="s">
        <v>339</v>
      </c>
      <c r="AR7" s="1441"/>
      <c r="AS7" s="1441"/>
      <c r="AT7" s="1441"/>
      <c r="AU7" s="1441"/>
    </row>
    <row r="8" spans="1:47" ht="21" customHeight="1" x14ac:dyDescent="0.25">
      <c r="A8" s="1434"/>
      <c r="B8" s="1434"/>
      <c r="C8" s="694" t="s">
        <v>380</v>
      </c>
      <c r="D8" s="694" t="s">
        <v>381</v>
      </c>
      <c r="E8" s="694" t="s">
        <v>382</v>
      </c>
      <c r="F8" s="694" t="s">
        <v>383</v>
      </c>
      <c r="G8" s="694" t="s">
        <v>374</v>
      </c>
      <c r="H8" s="694" t="s">
        <v>380</v>
      </c>
      <c r="I8" s="694" t="s">
        <v>381</v>
      </c>
      <c r="J8" s="694" t="s">
        <v>382</v>
      </c>
      <c r="K8" s="694" t="s">
        <v>383</v>
      </c>
      <c r="L8" s="694" t="s">
        <v>374</v>
      </c>
      <c r="M8" s="694" t="s">
        <v>380</v>
      </c>
      <c r="N8" s="694" t="s">
        <v>381</v>
      </c>
      <c r="O8" s="694" t="s">
        <v>382</v>
      </c>
      <c r="P8" s="694" t="s">
        <v>383</v>
      </c>
      <c r="Q8" s="694" t="s">
        <v>374</v>
      </c>
      <c r="R8" s="694" t="s">
        <v>380</v>
      </c>
      <c r="S8" s="694" t="s">
        <v>381</v>
      </c>
      <c r="T8" s="694" t="s">
        <v>382</v>
      </c>
      <c r="U8" s="694" t="s">
        <v>383</v>
      </c>
      <c r="V8" s="694" t="s">
        <v>374</v>
      </c>
      <c r="W8" s="694" t="s">
        <v>380</v>
      </c>
      <c r="X8" s="694" t="s">
        <v>381</v>
      </c>
      <c r="Y8" s="694" t="s">
        <v>382</v>
      </c>
      <c r="Z8" s="694" t="s">
        <v>383</v>
      </c>
      <c r="AA8" s="694" t="s">
        <v>374</v>
      </c>
      <c r="AB8" s="694" t="s">
        <v>380</v>
      </c>
      <c r="AC8" s="694" t="s">
        <v>381</v>
      </c>
      <c r="AD8" s="694" t="s">
        <v>382</v>
      </c>
      <c r="AE8" s="694" t="s">
        <v>383</v>
      </c>
      <c r="AF8" s="694" t="s">
        <v>374</v>
      </c>
      <c r="AG8" s="694" t="s">
        <v>380</v>
      </c>
      <c r="AH8" s="694" t="s">
        <v>381</v>
      </c>
      <c r="AI8" s="694" t="s">
        <v>382</v>
      </c>
      <c r="AJ8" s="694" t="s">
        <v>383</v>
      </c>
      <c r="AK8" s="694" t="s">
        <v>374</v>
      </c>
      <c r="AL8" s="694" t="s">
        <v>380</v>
      </c>
      <c r="AM8" s="694" t="s">
        <v>381</v>
      </c>
      <c r="AN8" s="694" t="s">
        <v>382</v>
      </c>
      <c r="AO8" s="694" t="s">
        <v>383</v>
      </c>
      <c r="AP8" s="694" t="s">
        <v>374</v>
      </c>
      <c r="AQ8" s="694" t="s">
        <v>380</v>
      </c>
      <c r="AR8" s="694" t="s">
        <v>381</v>
      </c>
      <c r="AS8" s="694" t="s">
        <v>382</v>
      </c>
      <c r="AT8" s="694" t="s">
        <v>383</v>
      </c>
      <c r="AU8" s="694" t="s">
        <v>374</v>
      </c>
    </row>
    <row r="9" spans="1:47" ht="3.75" hidden="1" customHeight="1" x14ac:dyDescent="0.25">
      <c r="A9" s="695"/>
      <c r="B9" s="695"/>
      <c r="C9" s="695"/>
      <c r="D9" s="695"/>
      <c r="E9" s="695"/>
      <c r="F9" s="696"/>
      <c r="G9" s="696"/>
      <c r="H9" s="695"/>
      <c r="I9" s="695"/>
      <c r="J9" s="695"/>
      <c r="K9" s="696"/>
      <c r="L9" s="696"/>
      <c r="M9" s="695"/>
      <c r="N9" s="695"/>
      <c r="O9" s="695"/>
      <c r="P9" s="695"/>
      <c r="Q9" s="696"/>
      <c r="R9" s="695"/>
      <c r="S9" s="695"/>
      <c r="T9" s="695"/>
      <c r="U9" s="695"/>
      <c r="V9" s="696"/>
      <c r="W9" s="695"/>
      <c r="X9" s="695"/>
      <c r="Y9" s="695"/>
      <c r="Z9" s="695"/>
      <c r="AA9" s="696"/>
      <c r="AB9" s="695"/>
      <c r="AC9" s="695"/>
      <c r="AD9" s="695"/>
      <c r="AE9" s="695"/>
      <c r="AF9" s="696"/>
      <c r="AG9" s="696"/>
      <c r="AH9" s="696"/>
      <c r="AI9" s="696"/>
      <c r="AJ9" s="696"/>
      <c r="AK9" s="696"/>
      <c r="AL9" s="695"/>
      <c r="AM9" s="695"/>
      <c r="AN9" s="695"/>
      <c r="AO9" s="695"/>
      <c r="AP9" s="696"/>
      <c r="AQ9" s="697"/>
      <c r="AR9" s="697"/>
      <c r="AS9" s="697"/>
      <c r="AT9" s="698"/>
      <c r="AU9" s="696"/>
    </row>
    <row r="10" spans="1:47" hidden="1" x14ac:dyDescent="0.25">
      <c r="A10" s="695"/>
      <c r="B10" s="699"/>
      <c r="C10" s="695"/>
      <c r="D10" s="695"/>
      <c r="E10" s="695"/>
      <c r="F10" s="696"/>
      <c r="G10" s="696"/>
      <c r="H10" s="695"/>
      <c r="I10" s="695"/>
      <c r="J10" s="695"/>
      <c r="K10" s="696"/>
      <c r="L10" s="696"/>
      <c r="M10" s="695"/>
      <c r="N10" s="695"/>
      <c r="O10" s="695"/>
      <c r="P10" s="695"/>
      <c r="Q10" s="696"/>
      <c r="R10" s="695"/>
      <c r="S10" s="695"/>
      <c r="T10" s="695"/>
      <c r="U10" s="695"/>
      <c r="V10" s="696"/>
      <c r="W10" s="695"/>
      <c r="X10" s="695"/>
      <c r="Y10" s="695"/>
      <c r="Z10" s="695"/>
      <c r="AA10" s="696"/>
      <c r="AB10" s="695"/>
      <c r="AC10" s="695"/>
      <c r="AD10" s="695"/>
      <c r="AE10" s="695"/>
      <c r="AF10" s="696"/>
      <c r="AG10" s="696"/>
      <c r="AH10" s="696"/>
      <c r="AI10" s="696"/>
      <c r="AJ10" s="696"/>
      <c r="AK10" s="696"/>
      <c r="AL10" s="695"/>
      <c r="AM10" s="695"/>
      <c r="AN10" s="695"/>
      <c r="AO10" s="695"/>
      <c r="AP10" s="696"/>
      <c r="AQ10" s="695"/>
      <c r="AR10" s="695"/>
      <c r="AS10" s="695"/>
      <c r="AT10" s="696"/>
      <c r="AU10" s="696"/>
    </row>
    <row r="11" spans="1:47" x14ac:dyDescent="0.25">
      <c r="A11" s="700">
        <v>1</v>
      </c>
      <c r="B11" s="953">
        <f>+'PRESUPUESTO ANALITICO'!B11</f>
        <v>0</v>
      </c>
      <c r="C11" s="701">
        <f>+'ANEXO CRON. FLUJO FE '!Z10</f>
        <v>0</v>
      </c>
      <c r="D11" s="701">
        <f>+'ANEXO CRON. FLUJO FE '!AQ10</f>
        <v>0</v>
      </c>
      <c r="E11" s="701">
        <f>+'ANEXO CRON. FLUJO FE '!BH10</f>
        <v>0</v>
      </c>
      <c r="F11" s="702">
        <f>SUM(C11:E11)</f>
        <v>0</v>
      </c>
      <c r="G11" s="703" t="e">
        <f t="shared" ref="G11:G16" si="0">+F11/$F$17</f>
        <v>#DIV/0!</v>
      </c>
      <c r="H11" s="701">
        <f>+'ANEXO CRON. FLUJO FE CREDITO'!$Z$10</f>
        <v>0</v>
      </c>
      <c r="I11" s="701">
        <f>+'ANEXO CRON. FLUJO FE CREDITO'!$AQ$10</f>
        <v>0</v>
      </c>
      <c r="J11" s="701">
        <f>+'ANEXO CRON. FLUJO FE CREDITO'!$BH$10</f>
        <v>0</v>
      </c>
      <c r="K11" s="702">
        <f t="shared" ref="K11:K13" si="1">SUM(H11:J11)</f>
        <v>0</v>
      </c>
      <c r="L11" s="703" t="e">
        <f>+K11/$K$17</f>
        <v>#DIV/0!</v>
      </c>
      <c r="M11" s="701">
        <f>+'ANEXO CRON. FLUJO CONTRAP. F1'!$Z$10</f>
        <v>0</v>
      </c>
      <c r="N11" s="701">
        <f>+'ANEXO CRON. FLUJO CONTRAP. F1'!$AQ$10</f>
        <v>0</v>
      </c>
      <c r="O11" s="701">
        <f>+'ANEXO CRON. FLUJO CONTRAP. F1'!$BH$10</f>
        <v>0</v>
      </c>
      <c r="P11" s="702">
        <f>SUM(M11:O11)</f>
        <v>0</v>
      </c>
      <c r="Q11" s="703" t="e">
        <f>+P11/$P$17</f>
        <v>#DIV/0!</v>
      </c>
      <c r="R11" s="701">
        <f>+'ANEXO CRON. FLUJO CONTRAP. F2'!$Z$10</f>
        <v>0</v>
      </c>
      <c r="S11" s="701">
        <f>+'ANEXO CRON. FLUJO CONTRAP. F2'!$AQ$10</f>
        <v>0</v>
      </c>
      <c r="T11" s="701">
        <f>+'ANEXO CRON. FLUJO CONTRAP. F2'!$BH$10</f>
        <v>0</v>
      </c>
      <c r="U11" s="702">
        <f>SUM(R11:T11)</f>
        <v>0</v>
      </c>
      <c r="V11" s="703" t="e">
        <f>+U11/$U$17</f>
        <v>#DIV/0!</v>
      </c>
      <c r="W11" s="701">
        <f>+'ANEXO CRON.FLUJO CONTRAP.F3'!Z10</f>
        <v>0</v>
      </c>
      <c r="X11" s="701">
        <f>+'ANEXO CRON.FLUJO CONTRAP.F3'!AQ10</f>
        <v>0</v>
      </c>
      <c r="Y11" s="701">
        <f>+'ANEXO CRON.FLUJO CONTRAP.F3'!BH10</f>
        <v>0</v>
      </c>
      <c r="Z11" s="702">
        <f>SUM(W11:Y11)</f>
        <v>0</v>
      </c>
      <c r="AA11" s="703" t="e">
        <f>+Z11/$Z$17</f>
        <v>#DIV/0!</v>
      </c>
      <c r="AB11" s="701">
        <f>+'ANEXO CRON.FLUJO CONTRAP.F4'!Z10</f>
        <v>0</v>
      </c>
      <c r="AC11" s="701">
        <f>+'ANEXO CRON.FLUJO CONTRAP.F4'!AQ10</f>
        <v>0</v>
      </c>
      <c r="AD11" s="701">
        <f>+'ANEXO CRON.FLUJO CONTRAP.F4'!BH10</f>
        <v>0</v>
      </c>
      <c r="AE11" s="702">
        <f>SUM(AB11:AD11)</f>
        <v>0</v>
      </c>
      <c r="AF11" s="703" t="e">
        <f>+AE11/$AE$17</f>
        <v>#DIV/0!</v>
      </c>
      <c r="AG11" s="701">
        <f>+'ANEXO CRON.FLUJO CONTRAP.F5'!Z10</f>
        <v>0</v>
      </c>
      <c r="AH11" s="701">
        <f>+'ANEXO CRON.FLUJO CONTRAP.F5'!AQ10</f>
        <v>0</v>
      </c>
      <c r="AI11" s="701">
        <f>+'ANEXO CRON.FLUJO CONTRAP.F5'!BH10</f>
        <v>0</v>
      </c>
      <c r="AJ11" s="702">
        <f>SUM(AG11:AI11)</f>
        <v>0</v>
      </c>
      <c r="AK11" s="703" t="e">
        <f>+AJ11/$AJ$17</f>
        <v>#DIV/0!</v>
      </c>
      <c r="AL11" s="701">
        <f>+'ANEXO CRON.FLUJO BENEFICIA '!Z10</f>
        <v>0</v>
      </c>
      <c r="AM11" s="701">
        <f>+'ANEXO CRON.FLUJO BENEFICIA '!AQ10</f>
        <v>0</v>
      </c>
      <c r="AN11" s="701">
        <f>+'ANEXO CRON.FLUJO BENEFICIA '!BH10</f>
        <v>0</v>
      </c>
      <c r="AO11" s="702">
        <f>SUM(AL11:AN11)</f>
        <v>0</v>
      </c>
      <c r="AP11" s="703" t="e">
        <f>+AO11/$AO$17</f>
        <v>#DIV/0!</v>
      </c>
      <c r="AQ11" s="701">
        <f>+AL11+AB11+W11+R11+M11+H11+C11+AG11</f>
        <v>0</v>
      </c>
      <c r="AR11" s="701">
        <f>+AM11+AC11+X11+S11+N11+I11+D11+AH11</f>
        <v>0</v>
      </c>
      <c r="AS11" s="701">
        <f>+AN11+AD11+Y11+T11+O11+J11+E11+AI11</f>
        <v>0</v>
      </c>
      <c r="AT11" s="702">
        <f>SUM(AQ11:AS11)</f>
        <v>0</v>
      </c>
      <c r="AU11" s="703" t="e">
        <f t="shared" ref="AU11:AU16" si="2">+AT11/$AT$17</f>
        <v>#DIV/0!</v>
      </c>
    </row>
    <row r="12" spans="1:47" x14ac:dyDescent="0.25">
      <c r="A12" s="704">
        <v>6</v>
      </c>
      <c r="B12" s="705" t="str">
        <f>+'PRESUPUESTO ANALITICO'!B167</f>
        <v>MANEJO DEL PROYECTO</v>
      </c>
      <c r="C12" s="706">
        <f>+'ANEXO CRON. FLUJO FE '!Z166</f>
        <v>0</v>
      </c>
      <c r="D12" s="706">
        <f>+'ANEXO CRON. FLUJO FE '!AQ166</f>
        <v>0</v>
      </c>
      <c r="E12" s="706">
        <f>+'ANEXO CRON. FLUJO FE '!BH166</f>
        <v>0</v>
      </c>
      <c r="F12" s="707">
        <f>SUM(C12:E12)</f>
        <v>0</v>
      </c>
      <c r="G12" s="708" t="e">
        <f t="shared" si="0"/>
        <v>#DIV/0!</v>
      </c>
      <c r="H12" s="706">
        <f>+'ANEXO CRON. FLUJO FE CREDITO'!$Z$166</f>
        <v>0</v>
      </c>
      <c r="I12" s="706">
        <f>+'ANEXO CRON. FLUJO FE CREDITO'!$AQ$166</f>
        <v>0</v>
      </c>
      <c r="J12" s="706">
        <f>+'ANEXO CRON. FLUJO FE CREDITO'!$BH$166</f>
        <v>0</v>
      </c>
      <c r="K12" s="707">
        <f t="shared" si="1"/>
        <v>0</v>
      </c>
      <c r="L12" s="708" t="e">
        <f>+K12/$K$17</f>
        <v>#DIV/0!</v>
      </c>
      <c r="M12" s="706">
        <f>+'ANEXO CRON. FLUJO CONTRAP. F1'!$Z$166</f>
        <v>0</v>
      </c>
      <c r="N12" s="706">
        <f>+'ANEXO CRON. FLUJO CONTRAP. F1'!$AQ$166</f>
        <v>0</v>
      </c>
      <c r="O12" s="706">
        <f>+'ANEXO CRON. FLUJO CONTRAP. F1'!$BH$166</f>
        <v>0</v>
      </c>
      <c r="P12" s="707">
        <f t="shared" ref="P12:P13" si="3">SUM(M12:O12)</f>
        <v>0</v>
      </c>
      <c r="Q12" s="708" t="e">
        <f>+P12/$P$17</f>
        <v>#DIV/0!</v>
      </c>
      <c r="R12" s="706">
        <f>+'ANEXO CRON. FLUJO CONTRAP. F2'!$Z$166</f>
        <v>0</v>
      </c>
      <c r="S12" s="706">
        <f>+'ANEXO CRON. FLUJO CONTRAP. F2'!$AQ$166</f>
        <v>0</v>
      </c>
      <c r="T12" s="706">
        <f>+'ANEXO CRON. FLUJO CONTRAP. F2'!$BH$166</f>
        <v>0</v>
      </c>
      <c r="U12" s="707">
        <f t="shared" ref="U12:U13" si="4">SUM(R12:T12)</f>
        <v>0</v>
      </c>
      <c r="V12" s="708" t="e">
        <f>+U12/$U$17</f>
        <v>#DIV/0!</v>
      </c>
      <c r="W12" s="706">
        <f>+'ANEXO CRON.FLUJO CONTRAP.F3'!Z166</f>
        <v>0</v>
      </c>
      <c r="X12" s="706">
        <f>+'ANEXO CRON.FLUJO CONTRAP.F3'!AQ166</f>
        <v>0</v>
      </c>
      <c r="Y12" s="706">
        <f>+'ANEXO CRON.FLUJO CONTRAP.F3'!BH166</f>
        <v>0</v>
      </c>
      <c r="Z12" s="707">
        <f t="shared" ref="Z12:Z13" si="5">SUM(W12:Y12)</f>
        <v>0</v>
      </c>
      <c r="AA12" s="708" t="e">
        <f>+Z12/$Z$17</f>
        <v>#DIV/0!</v>
      </c>
      <c r="AB12" s="706">
        <f>+'ANEXO CRON.FLUJO CONTRAP.F4'!Z166</f>
        <v>0</v>
      </c>
      <c r="AC12" s="706">
        <f>+'ANEXO CRON.FLUJO CONTRAP.F4'!AQ166</f>
        <v>0</v>
      </c>
      <c r="AD12" s="706">
        <f>+'ANEXO CRON.FLUJO CONTRAP.F4'!BH166</f>
        <v>0</v>
      </c>
      <c r="AE12" s="707">
        <f t="shared" ref="AE12:AE13" si="6">SUM(AB12:AD12)</f>
        <v>0</v>
      </c>
      <c r="AF12" s="708" t="e">
        <f>+AE12/$AE$17</f>
        <v>#DIV/0!</v>
      </c>
      <c r="AG12" s="706">
        <f>+'ANEXO CRON.FLUJO CONTRAP.F5'!Z322</f>
        <v>0</v>
      </c>
      <c r="AH12" s="706">
        <f>+'ANEXO CRON.FLUJO CONTRAP.F5'!AQ322</f>
        <v>0</v>
      </c>
      <c r="AI12" s="706">
        <f>+'ANEXO CRON.FLUJO CONTRAP.F5'!BH322</f>
        <v>0</v>
      </c>
      <c r="AJ12" s="707">
        <f t="shared" ref="AJ12:AJ13" si="7">SUM(AG12:AI12)</f>
        <v>0</v>
      </c>
      <c r="AK12" s="703" t="e">
        <f>+AJ12/$AJ$17</f>
        <v>#DIV/0!</v>
      </c>
      <c r="AL12" s="706">
        <f>+'ANEXO CRON.FLUJO BENEFICIA '!Z166</f>
        <v>0</v>
      </c>
      <c r="AM12" s="706">
        <f>+'ANEXO CRON.FLUJO BENEFICIA '!AQ166</f>
        <v>0</v>
      </c>
      <c r="AN12" s="706">
        <f>+'ANEXO CRON.FLUJO BENEFICIA '!BH166</f>
        <v>0</v>
      </c>
      <c r="AO12" s="707">
        <f t="shared" ref="AO12:AO13" si="8">SUM(AL12:AN12)</f>
        <v>0</v>
      </c>
      <c r="AP12" s="708" t="e">
        <f>+AO12/$AO$17</f>
        <v>#DIV/0!</v>
      </c>
      <c r="AQ12" s="701">
        <f t="shared" ref="AQ12:AQ16" si="9">+AL12+AB12+W12+R12+M12+H12+C12+AG12</f>
        <v>0</v>
      </c>
      <c r="AR12" s="701">
        <f t="shared" ref="AR12:AR16" si="10">+AM12+AC12+X12+S12+N12+I12+D12+AH12</f>
        <v>0</v>
      </c>
      <c r="AS12" s="701">
        <f t="shared" ref="AS12:AS16" si="11">+AN12+AD12+Y12+T12+O12+J12+E12+AI12</f>
        <v>0</v>
      </c>
      <c r="AT12" s="707">
        <f t="shared" ref="AT12:AT16" si="12">SUM(AQ12:AS12)</f>
        <v>0</v>
      </c>
      <c r="AU12" s="708" t="e">
        <f t="shared" si="2"/>
        <v>#DIV/0!</v>
      </c>
    </row>
    <row r="13" spans="1:47" ht="27" x14ac:dyDescent="0.25">
      <c r="A13" s="704"/>
      <c r="B13" s="705" t="str">
        <f>+'PRESUPUESTO ANALITICO'!B223</f>
        <v>GASTOS ADMINISTRATIVOS PARA TODO EL PROYECTO</v>
      </c>
      <c r="C13" s="706">
        <f>+'ANEXO CRON. FLUJO FE '!Z222</f>
        <v>0</v>
      </c>
      <c r="D13" s="706">
        <f>+'ANEXO CRON. FLUJO FE '!AQ222</f>
        <v>0</v>
      </c>
      <c r="E13" s="706">
        <f>+'ANEXO CRON. FLUJO FE '!BH222</f>
        <v>0</v>
      </c>
      <c r="F13" s="707">
        <f t="shared" ref="F13:F16" si="13">SUM(C13:E13)</f>
        <v>0</v>
      </c>
      <c r="G13" s="708" t="e">
        <f t="shared" si="0"/>
        <v>#DIV/0!</v>
      </c>
      <c r="H13" s="706">
        <f>+'ANEXO CRON. FLUJO FE CREDITO'!$Z$223</f>
        <v>0</v>
      </c>
      <c r="I13" s="706">
        <f>+'ANEXO CRON. FLUJO FE CREDITO'!$AQ$222</f>
        <v>0</v>
      </c>
      <c r="J13" s="706">
        <f>+'ANEXO CRON. FLUJO FE CREDITO'!$BH$222</f>
        <v>0</v>
      </c>
      <c r="K13" s="707">
        <f t="shared" si="1"/>
        <v>0</v>
      </c>
      <c r="L13" s="708" t="e">
        <f>+K13/$K$17</f>
        <v>#DIV/0!</v>
      </c>
      <c r="M13" s="706">
        <f>+'ANEXO CRON. FLUJO CONTRAP. F1'!$Z$222</f>
        <v>0</v>
      </c>
      <c r="N13" s="706">
        <f>+'ANEXO CRON. FLUJO CONTRAP. F1'!$AQ$222</f>
        <v>0</v>
      </c>
      <c r="O13" s="706">
        <f>+'ANEXO CRON. FLUJO CONTRAP. F1'!$BH$222</f>
        <v>0</v>
      </c>
      <c r="P13" s="707">
        <f t="shared" si="3"/>
        <v>0</v>
      </c>
      <c r="Q13" s="708" t="e">
        <f>+P13/$P$17</f>
        <v>#DIV/0!</v>
      </c>
      <c r="R13" s="706">
        <f>+'ANEXO CRON. FLUJO CONTRAP. F2'!$Z$222</f>
        <v>0</v>
      </c>
      <c r="S13" s="706">
        <f>+'ANEXO CRON. FLUJO CONTRAP. F2'!$AQ$222</f>
        <v>0</v>
      </c>
      <c r="T13" s="706">
        <f>+'ANEXO CRON. FLUJO CONTRAP. F2'!$BH$222</f>
        <v>0</v>
      </c>
      <c r="U13" s="707">
        <f t="shared" si="4"/>
        <v>0</v>
      </c>
      <c r="V13" s="708" t="e">
        <f>+U13/$U$17</f>
        <v>#DIV/0!</v>
      </c>
      <c r="W13" s="706">
        <f>+'ANEXO CRON.FLUJO CONTRAP.F3'!Z222</f>
        <v>0</v>
      </c>
      <c r="X13" s="706">
        <f>+'ANEXO CRON.FLUJO CONTRAP.F3'!AQ222</f>
        <v>0</v>
      </c>
      <c r="Y13" s="706">
        <f>+'ANEXO CRON.FLUJO CONTRAP.F3'!BH222</f>
        <v>0</v>
      </c>
      <c r="Z13" s="707">
        <f t="shared" si="5"/>
        <v>0</v>
      </c>
      <c r="AA13" s="708" t="e">
        <f>+Z13/$Z$17</f>
        <v>#DIV/0!</v>
      </c>
      <c r="AB13" s="706">
        <f>+'ANEXO CRON.FLUJO CONTRAP.F4'!Z222</f>
        <v>0</v>
      </c>
      <c r="AC13" s="706">
        <f>+'ANEXO CRON.FLUJO CONTRAP.F4'!AQ222</f>
        <v>0</v>
      </c>
      <c r="AD13" s="706">
        <f>+'ANEXO CRON.FLUJO CONTRAP.F4'!BH222</f>
        <v>0</v>
      </c>
      <c r="AE13" s="707">
        <f t="shared" si="6"/>
        <v>0</v>
      </c>
      <c r="AF13" s="708" t="e">
        <f>+AE13/$AE$17</f>
        <v>#DIV/0!</v>
      </c>
      <c r="AG13" s="706">
        <f>+'ANEXO CRON.FLUJO CONTRAP.F5'!Z378</f>
        <v>0</v>
      </c>
      <c r="AH13" s="706">
        <f>+'ANEXO CRON.FLUJO CONTRAP.F5'!AQ378</f>
        <v>0</v>
      </c>
      <c r="AI13" s="706">
        <f>+'ANEXO CRON.FLUJO CONTRAP.F5'!BH378</f>
        <v>0</v>
      </c>
      <c r="AJ13" s="707">
        <f t="shared" si="7"/>
        <v>0</v>
      </c>
      <c r="AK13" s="703" t="e">
        <f>+AJ13/$AJ$17</f>
        <v>#DIV/0!</v>
      </c>
      <c r="AL13" s="706">
        <f>+'ANEXO CRON.FLUJO BENEFICIA '!Z222</f>
        <v>0</v>
      </c>
      <c r="AM13" s="706">
        <f>+'ANEXO CRON.FLUJO BENEFICIA '!AQ222</f>
        <v>0</v>
      </c>
      <c r="AN13" s="706">
        <f>+'ANEXO CRON.FLUJO BENEFICIA '!BH222</f>
        <v>0</v>
      </c>
      <c r="AO13" s="707">
        <f t="shared" si="8"/>
        <v>0</v>
      </c>
      <c r="AP13" s="708" t="e">
        <f>+AO13/$AO$17</f>
        <v>#DIV/0!</v>
      </c>
      <c r="AQ13" s="701">
        <f t="shared" si="9"/>
        <v>0</v>
      </c>
      <c r="AR13" s="701">
        <f t="shared" si="10"/>
        <v>0</v>
      </c>
      <c r="AS13" s="701">
        <f t="shared" si="11"/>
        <v>0</v>
      </c>
      <c r="AT13" s="707">
        <f t="shared" si="12"/>
        <v>0</v>
      </c>
      <c r="AU13" s="708" t="e">
        <f t="shared" si="2"/>
        <v>#DIV/0!</v>
      </c>
    </row>
    <row r="14" spans="1:47" x14ac:dyDescent="0.25">
      <c r="A14" s="704"/>
      <c r="B14" s="705" t="str">
        <f>+'PRESUPUESTO ANALITICO'!B225</f>
        <v xml:space="preserve">Línea de base y Evaluación </v>
      </c>
      <c r="C14" s="704"/>
      <c r="D14" s="704"/>
      <c r="E14" s="704"/>
      <c r="F14" s="707">
        <f>+'ANEXO CRON. FLUJO FE '!I224</f>
        <v>0</v>
      </c>
      <c r="G14" s="708" t="e">
        <f t="shared" si="0"/>
        <v>#DIV/0!</v>
      </c>
      <c r="H14" s="704"/>
      <c r="I14" s="704"/>
      <c r="J14" s="704"/>
      <c r="K14" s="710"/>
      <c r="L14" s="708" t="e">
        <f>+K14/$K$17</f>
        <v>#DIV/0!</v>
      </c>
      <c r="M14" s="704"/>
      <c r="N14" s="704"/>
      <c r="O14" s="704"/>
      <c r="P14" s="710"/>
      <c r="Q14" s="708" t="e">
        <f>+P14/$P$17</f>
        <v>#DIV/0!</v>
      </c>
      <c r="R14" s="704"/>
      <c r="S14" s="704"/>
      <c r="T14" s="704"/>
      <c r="U14" s="710"/>
      <c r="V14" s="708" t="e">
        <f>+U14/$U$17</f>
        <v>#DIV/0!</v>
      </c>
      <c r="W14" s="704"/>
      <c r="X14" s="704"/>
      <c r="Y14" s="704"/>
      <c r="Z14" s="710"/>
      <c r="AA14" s="708" t="e">
        <f>+Z14/$Z$17</f>
        <v>#DIV/0!</v>
      </c>
      <c r="AB14" s="704"/>
      <c r="AC14" s="704"/>
      <c r="AD14" s="704"/>
      <c r="AE14" s="710"/>
      <c r="AF14" s="708" t="e">
        <f>+AE14/$AE$17</f>
        <v>#DIV/0!</v>
      </c>
      <c r="AG14" s="704"/>
      <c r="AH14" s="704"/>
      <c r="AI14" s="704"/>
      <c r="AJ14" s="710"/>
      <c r="AK14" s="703" t="e">
        <f>+AJ14/$AJ$17</f>
        <v>#DIV/0!</v>
      </c>
      <c r="AL14" s="704"/>
      <c r="AM14" s="704"/>
      <c r="AN14" s="704"/>
      <c r="AO14" s="710"/>
      <c r="AP14" s="708" t="e">
        <f>+AO14/$AO$17</f>
        <v>#DIV/0!</v>
      </c>
      <c r="AQ14" s="701">
        <f t="shared" si="9"/>
        <v>0</v>
      </c>
      <c r="AR14" s="701">
        <f t="shared" si="10"/>
        <v>0</v>
      </c>
      <c r="AS14" s="701">
        <f t="shared" si="11"/>
        <v>0</v>
      </c>
      <c r="AT14" s="707">
        <f>+F14</f>
        <v>0</v>
      </c>
      <c r="AU14" s="708" t="e">
        <f t="shared" si="2"/>
        <v>#DIV/0!</v>
      </c>
    </row>
    <row r="15" spans="1:47" x14ac:dyDescent="0.25">
      <c r="A15" s="711"/>
      <c r="B15" s="712" t="str">
        <f>+'PRESUPUESTO ANALITICO'!B226</f>
        <v>Imprevistos</v>
      </c>
      <c r="C15" s="713">
        <f>+'ANEXO CRON. FLUJO FE '!Z225</f>
        <v>0</v>
      </c>
      <c r="D15" s="713">
        <f>+'ANEXO CRON. FLUJO FE '!AQ225</f>
        <v>0</v>
      </c>
      <c r="E15" s="713">
        <f>+'ANEXO CRON. FLUJO FE '!BH225</f>
        <v>0</v>
      </c>
      <c r="F15" s="714">
        <f t="shared" si="13"/>
        <v>0</v>
      </c>
      <c r="G15" s="715" t="e">
        <f t="shared" si="0"/>
        <v>#DIV/0!</v>
      </c>
      <c r="H15" s="711"/>
      <c r="I15" s="711"/>
      <c r="J15" s="711"/>
      <c r="K15" s="716"/>
      <c r="L15" s="715" t="e">
        <f>+K15/$K$17</f>
        <v>#DIV/0!</v>
      </c>
      <c r="M15" s="711"/>
      <c r="N15" s="711"/>
      <c r="O15" s="711"/>
      <c r="P15" s="716"/>
      <c r="Q15" s="715" t="e">
        <f>+P15/$P$17</f>
        <v>#DIV/0!</v>
      </c>
      <c r="R15" s="711"/>
      <c r="S15" s="711"/>
      <c r="T15" s="711"/>
      <c r="U15" s="716"/>
      <c r="V15" s="715" t="e">
        <f>+U15/$U$17</f>
        <v>#DIV/0!</v>
      </c>
      <c r="W15" s="711"/>
      <c r="X15" s="711"/>
      <c r="Y15" s="711"/>
      <c r="Z15" s="716"/>
      <c r="AA15" s="715" t="e">
        <f>+Z15/$Z$17</f>
        <v>#DIV/0!</v>
      </c>
      <c r="AB15" s="711"/>
      <c r="AC15" s="711"/>
      <c r="AD15" s="711"/>
      <c r="AE15" s="716"/>
      <c r="AF15" s="715" t="e">
        <f>+AE15/$AE$17</f>
        <v>#DIV/0!</v>
      </c>
      <c r="AG15" s="711"/>
      <c r="AH15" s="711"/>
      <c r="AI15" s="711"/>
      <c r="AJ15" s="716"/>
      <c r="AK15" s="703" t="e">
        <f>+AJ15/$AJ$17</f>
        <v>#DIV/0!</v>
      </c>
      <c r="AL15" s="711"/>
      <c r="AM15" s="711"/>
      <c r="AN15" s="711"/>
      <c r="AO15" s="716"/>
      <c r="AP15" s="715" t="e">
        <f>+AO15/$AO$17</f>
        <v>#DIV/0!</v>
      </c>
      <c r="AQ15" s="701">
        <f t="shared" si="9"/>
        <v>0</v>
      </c>
      <c r="AR15" s="701">
        <f t="shared" si="10"/>
        <v>0</v>
      </c>
      <c r="AS15" s="701">
        <f t="shared" si="11"/>
        <v>0</v>
      </c>
      <c r="AT15" s="714">
        <f t="shared" si="12"/>
        <v>0</v>
      </c>
      <c r="AU15" s="715" t="e">
        <f t="shared" si="2"/>
        <v>#DIV/0!</v>
      </c>
    </row>
    <row r="16" spans="1:47" x14ac:dyDescent="0.25">
      <c r="A16" s="697"/>
      <c r="B16" s="712" t="str">
        <f>+'PRESUPUESTO ANALITICO'!B227</f>
        <v>Supervisión interna</v>
      </c>
      <c r="C16" s="713">
        <f>+'ANEXO CRON. FLUJO FE '!Z226</f>
        <v>0</v>
      </c>
      <c r="D16" s="713">
        <f>+'ANEXO CRON. FLUJO FE '!AQ226</f>
        <v>0</v>
      </c>
      <c r="E16" s="713">
        <f>+'ANEXO CRON. FLUJO FE '!BH226</f>
        <v>0</v>
      </c>
      <c r="F16" s="714">
        <f t="shared" si="13"/>
        <v>0</v>
      </c>
      <c r="G16" s="715" t="e">
        <f t="shared" si="0"/>
        <v>#DIV/0!</v>
      </c>
      <c r="H16" s="697"/>
      <c r="I16" s="697"/>
      <c r="J16" s="697"/>
      <c r="K16" s="698"/>
      <c r="L16" s="1166"/>
      <c r="M16" s="697"/>
      <c r="N16" s="697"/>
      <c r="O16" s="697"/>
      <c r="P16" s="698"/>
      <c r="Q16" s="1166"/>
      <c r="R16" s="697"/>
      <c r="S16" s="697"/>
      <c r="T16" s="697"/>
      <c r="U16" s="698"/>
      <c r="V16" s="1166"/>
      <c r="W16" s="697"/>
      <c r="X16" s="697"/>
      <c r="Y16" s="697"/>
      <c r="Z16" s="698"/>
      <c r="AA16" s="1166"/>
      <c r="AB16" s="697"/>
      <c r="AC16" s="697"/>
      <c r="AD16" s="697"/>
      <c r="AE16" s="698"/>
      <c r="AF16" s="1166"/>
      <c r="AG16" s="697"/>
      <c r="AH16" s="697"/>
      <c r="AI16" s="697"/>
      <c r="AJ16" s="698"/>
      <c r="AK16" s="1167"/>
      <c r="AL16" s="697"/>
      <c r="AM16" s="697"/>
      <c r="AN16" s="697"/>
      <c r="AO16" s="698"/>
      <c r="AP16" s="1166"/>
      <c r="AQ16" s="701">
        <f t="shared" si="9"/>
        <v>0</v>
      </c>
      <c r="AR16" s="701">
        <f t="shared" si="10"/>
        <v>0</v>
      </c>
      <c r="AS16" s="701">
        <f t="shared" si="11"/>
        <v>0</v>
      </c>
      <c r="AT16" s="714">
        <f t="shared" si="12"/>
        <v>0</v>
      </c>
      <c r="AU16" s="715" t="e">
        <f t="shared" si="2"/>
        <v>#DIV/0!</v>
      </c>
    </row>
    <row r="17" spans="1:47" x14ac:dyDescent="0.25">
      <c r="A17" s="717"/>
      <c r="B17" s="717" t="s">
        <v>339</v>
      </c>
      <c r="C17" s="718">
        <f>SUM(C11:C16)</f>
        <v>0</v>
      </c>
      <c r="D17" s="718">
        <f>SUM(D11:D16)</f>
        <v>0</v>
      </c>
      <c r="E17" s="718">
        <f>SUM(E11:E16)</f>
        <v>0</v>
      </c>
      <c r="F17" s="719">
        <f>SUM(F11:F16)</f>
        <v>0</v>
      </c>
      <c r="G17" s="720" t="e">
        <f>SUM(G11:G16)</f>
        <v>#DIV/0!</v>
      </c>
      <c r="H17" s="718">
        <f>SUM(H11:H15)</f>
        <v>0</v>
      </c>
      <c r="I17" s="718">
        <f t="shared" ref="I17:AP17" si="14">SUM(I11:I15)</f>
        <v>0</v>
      </c>
      <c r="J17" s="718">
        <f t="shared" si="14"/>
        <v>0</v>
      </c>
      <c r="K17" s="719">
        <f>SUM(K11:K15)</f>
        <v>0</v>
      </c>
      <c r="L17" s="720" t="e">
        <f>SUM(L11:L15)</f>
        <v>#DIV/0!</v>
      </c>
      <c r="M17" s="718">
        <f t="shared" si="14"/>
        <v>0</v>
      </c>
      <c r="N17" s="718">
        <f t="shared" si="14"/>
        <v>0</v>
      </c>
      <c r="O17" s="718">
        <f t="shared" si="14"/>
        <v>0</v>
      </c>
      <c r="P17" s="719">
        <f t="shared" si="14"/>
        <v>0</v>
      </c>
      <c r="Q17" s="720" t="e">
        <f t="shared" si="14"/>
        <v>#DIV/0!</v>
      </c>
      <c r="R17" s="718">
        <f t="shared" si="14"/>
        <v>0</v>
      </c>
      <c r="S17" s="718">
        <f t="shared" si="14"/>
        <v>0</v>
      </c>
      <c r="T17" s="718">
        <f t="shared" si="14"/>
        <v>0</v>
      </c>
      <c r="U17" s="719">
        <f t="shared" si="14"/>
        <v>0</v>
      </c>
      <c r="V17" s="720" t="e">
        <f t="shared" si="14"/>
        <v>#DIV/0!</v>
      </c>
      <c r="W17" s="718">
        <f t="shared" si="14"/>
        <v>0</v>
      </c>
      <c r="X17" s="718">
        <f t="shared" si="14"/>
        <v>0</v>
      </c>
      <c r="Y17" s="718">
        <f t="shared" si="14"/>
        <v>0</v>
      </c>
      <c r="Z17" s="719">
        <f t="shared" si="14"/>
        <v>0</v>
      </c>
      <c r="AA17" s="720" t="e">
        <f t="shared" si="14"/>
        <v>#DIV/0!</v>
      </c>
      <c r="AB17" s="718">
        <f t="shared" si="14"/>
        <v>0</v>
      </c>
      <c r="AC17" s="718">
        <f t="shared" si="14"/>
        <v>0</v>
      </c>
      <c r="AD17" s="718">
        <f t="shared" si="14"/>
        <v>0</v>
      </c>
      <c r="AE17" s="719">
        <f t="shared" si="14"/>
        <v>0</v>
      </c>
      <c r="AF17" s="720" t="e">
        <f t="shared" si="14"/>
        <v>#DIV/0!</v>
      </c>
      <c r="AG17" s="718">
        <f t="shared" si="14"/>
        <v>0</v>
      </c>
      <c r="AH17" s="718">
        <f t="shared" si="14"/>
        <v>0</v>
      </c>
      <c r="AI17" s="718">
        <f t="shared" si="14"/>
        <v>0</v>
      </c>
      <c r="AJ17" s="719">
        <f t="shared" si="14"/>
        <v>0</v>
      </c>
      <c r="AK17" s="720" t="e">
        <f>SUM(AK11:AK15)</f>
        <v>#DIV/0!</v>
      </c>
      <c r="AL17" s="718">
        <f t="shared" si="14"/>
        <v>0</v>
      </c>
      <c r="AM17" s="718">
        <f t="shared" si="14"/>
        <v>0</v>
      </c>
      <c r="AN17" s="718">
        <f t="shared" si="14"/>
        <v>0</v>
      </c>
      <c r="AO17" s="719">
        <f t="shared" si="14"/>
        <v>0</v>
      </c>
      <c r="AP17" s="720" t="e">
        <f t="shared" si="14"/>
        <v>#DIV/0!</v>
      </c>
      <c r="AQ17" s="718">
        <f>SUM(AQ11:AQ16)</f>
        <v>0</v>
      </c>
      <c r="AR17" s="718">
        <f>SUM(AR11:AR16)</f>
        <v>0</v>
      </c>
      <c r="AS17" s="718">
        <f>SUM(AS11:AS16)</f>
        <v>0</v>
      </c>
      <c r="AT17" s="719">
        <f>SUM(AT11:AT16)</f>
        <v>0</v>
      </c>
      <c r="AU17" s="720" t="e">
        <f>SUM(AU11:AU16)</f>
        <v>#DIV/0!</v>
      </c>
    </row>
    <row r="18" spans="1:47" x14ac:dyDescent="0.25">
      <c r="K18" s="709"/>
      <c r="L18" s="709"/>
    </row>
    <row r="19" spans="1:47" x14ac:dyDescent="0.25">
      <c r="F19" s="709"/>
      <c r="G19" s="709"/>
      <c r="K19" s="709"/>
      <c r="L19" s="709"/>
      <c r="AO19" s="709"/>
      <c r="AP19" s="709"/>
      <c r="AT19" s="709"/>
      <c r="AU19" s="709"/>
    </row>
    <row r="20" spans="1:47" x14ac:dyDescent="0.25">
      <c r="B20" s="742" t="s">
        <v>457</v>
      </c>
      <c r="F20" s="709"/>
      <c r="G20" s="709"/>
      <c r="K20" s="709"/>
      <c r="L20" s="709"/>
      <c r="AO20" s="709"/>
      <c r="AP20" s="709"/>
      <c r="AT20" s="709"/>
      <c r="AU20" s="709"/>
    </row>
    <row r="21" spans="1:47" x14ac:dyDescent="0.25">
      <c r="E21" s="709"/>
      <c r="F21" s="709"/>
      <c r="G21" s="709"/>
      <c r="K21" s="709"/>
      <c r="L21" s="709"/>
    </row>
    <row r="22" spans="1:47" ht="12" customHeight="1" x14ac:dyDescent="0.25">
      <c r="C22" s="1442" t="s">
        <v>114</v>
      </c>
      <c r="D22" s="1445" t="s">
        <v>71</v>
      </c>
      <c r="E22" s="1445"/>
      <c r="F22" s="1445"/>
      <c r="G22" s="1445"/>
      <c r="H22" s="1445"/>
      <c r="I22" s="1445"/>
      <c r="J22" s="1445"/>
      <c r="K22" s="1445"/>
      <c r="L22" s="721"/>
    </row>
    <row r="23" spans="1:47" ht="42.75" customHeight="1" x14ac:dyDescent="0.25">
      <c r="C23" s="1443"/>
      <c r="D23" s="968" t="str">
        <f>+'INFORMACION GENERAL DEL PROYECT'!$B$22</f>
        <v>FONDOEMPLEO</v>
      </c>
      <c r="E23" s="968" t="str">
        <f>+'INFORMACION GENERAL DEL PROYECT'!$B$24</f>
        <v xml:space="preserve">    MODALIDAD CREDITO</v>
      </c>
      <c r="F23" s="968" t="str">
        <f>+'INFORMACION GENERAL DEL PROYECT'!$B$25</f>
        <v>Institucion Ejecutora</v>
      </c>
      <c r="G23" s="968" t="str">
        <f>+'INFORMACION GENERAL DEL PROYECT'!$B$26</f>
        <v>Fuente 2</v>
      </c>
      <c r="H23" s="968" t="str">
        <f>+'INFORMACION GENERAL DEL PROYECT'!$B$27</f>
        <v>Fuente 3</v>
      </c>
      <c r="I23" s="968" t="str">
        <f>+'INFORMACION GENERAL DEL PROYECT'!$B$28</f>
        <v>Fuente 4</v>
      </c>
      <c r="J23" s="968" t="str">
        <f>+'INFORMACION GENERAL DEL PROYECT'!$B$29</f>
        <v>Fuente 5</v>
      </c>
      <c r="K23" s="968" t="str">
        <f>+'INFORMACION GENERAL DEL PROYECT'!$B$30</f>
        <v xml:space="preserve">Aporte de Beneficiarios </v>
      </c>
      <c r="L23" s="722"/>
      <c r="M23" s="721"/>
    </row>
    <row r="24" spans="1:47" x14ac:dyDescent="0.25">
      <c r="B24" s="723" t="s">
        <v>323</v>
      </c>
      <c r="C24" s="701">
        <f>+'Formato de costeo C1 '!I1257</f>
        <v>0</v>
      </c>
      <c r="D24" s="701">
        <f>+'Formato de costeo C1 '!J1257</f>
        <v>0</v>
      </c>
      <c r="E24" s="701">
        <f>+'Formato de costeo C1 '!K1257</f>
        <v>0</v>
      </c>
      <c r="F24" s="701">
        <f>+'Formato de costeo C1 '!L1257</f>
        <v>0</v>
      </c>
      <c r="G24" s="701">
        <f>+'Formato de costeo C1 '!M1257</f>
        <v>0</v>
      </c>
      <c r="H24" s="701">
        <f>+'Formato de costeo C1 '!N1257</f>
        <v>0</v>
      </c>
      <c r="I24" s="701">
        <f>+'Formato de costeo C1 '!O1257</f>
        <v>0</v>
      </c>
      <c r="J24" s="701">
        <f>+'Formato de costeo C1 '!P1257</f>
        <v>0</v>
      </c>
      <c r="K24" s="701">
        <f>+'Formato de costeo C1 '!Q1257</f>
        <v>0</v>
      </c>
      <c r="L24" s="724"/>
      <c r="M24" s="725"/>
    </row>
    <row r="25" spans="1:47" x14ac:dyDescent="0.25">
      <c r="B25" s="751" t="s">
        <v>421</v>
      </c>
      <c r="C25" s="713">
        <f>+C24-AT11</f>
        <v>0</v>
      </c>
      <c r="D25" s="713">
        <f>+D24-F11</f>
        <v>0</v>
      </c>
      <c r="E25" s="713">
        <f>+E24-K11</f>
        <v>0</v>
      </c>
      <c r="F25" s="713">
        <f>+F24-P11</f>
        <v>0</v>
      </c>
      <c r="G25" s="713">
        <f>+G24-U11</f>
        <v>0</v>
      </c>
      <c r="H25" s="713">
        <f>+H24-Z11</f>
        <v>0</v>
      </c>
      <c r="I25" s="713">
        <f>+I24-AE11</f>
        <v>0</v>
      </c>
      <c r="J25" s="713">
        <f>+J24-AJ11</f>
        <v>0</v>
      </c>
      <c r="K25" s="713">
        <f>+K24-AO11</f>
        <v>0</v>
      </c>
      <c r="M25" s="726"/>
    </row>
    <row r="26" spans="1:47" x14ac:dyDescent="0.25">
      <c r="B26" s="727" t="s">
        <v>135</v>
      </c>
      <c r="C26" s="728">
        <f>+'Formato de costeo C6 '!I149</f>
        <v>0</v>
      </c>
      <c r="D26" s="728">
        <f>+'Formato de costeo C6 '!J149</f>
        <v>0</v>
      </c>
      <c r="E26" s="728">
        <f>+'Formato de costeo C6 '!K149</f>
        <v>0</v>
      </c>
      <c r="F26" s="728">
        <f>+'Formato de costeo C6 '!L149</f>
        <v>0</v>
      </c>
      <c r="G26" s="728">
        <f>+'Formato de costeo C6 '!M149</f>
        <v>0</v>
      </c>
      <c r="H26" s="728">
        <f>+'Formato de costeo C6 '!N149</f>
        <v>0</v>
      </c>
      <c r="I26" s="728">
        <f>+'Formato de costeo C6 '!O149</f>
        <v>0</v>
      </c>
      <c r="J26" s="728">
        <f>+'Formato de costeo C6 '!P149</f>
        <v>0</v>
      </c>
      <c r="K26" s="728">
        <f>+'Formato de costeo C6 '!Q149</f>
        <v>0</v>
      </c>
      <c r="M26" s="726"/>
    </row>
    <row r="27" spans="1:47" x14ac:dyDescent="0.25">
      <c r="B27" s="751" t="s">
        <v>421</v>
      </c>
      <c r="C27" s="713">
        <f>+C26-AT12</f>
        <v>0</v>
      </c>
      <c r="D27" s="713">
        <f>+D26-F12</f>
        <v>0</v>
      </c>
      <c r="E27" s="713">
        <f>+E26-K12</f>
        <v>0</v>
      </c>
      <c r="F27" s="713">
        <f>+F26-P12</f>
        <v>0</v>
      </c>
      <c r="G27" s="713">
        <f>+G26-U13</f>
        <v>0</v>
      </c>
      <c r="H27" s="713">
        <f>+H26-Z12</f>
        <v>0</v>
      </c>
      <c r="I27" s="713">
        <f>+I26-AE12</f>
        <v>0</v>
      </c>
      <c r="J27" s="713">
        <f>+J26-AJ12</f>
        <v>0</v>
      </c>
      <c r="K27" s="713">
        <f>+K26-AO12</f>
        <v>0</v>
      </c>
      <c r="M27" s="725"/>
    </row>
  </sheetData>
  <mergeCells count="14">
    <mergeCell ref="C22:C23"/>
    <mergeCell ref="B2:AT2"/>
    <mergeCell ref="M7:Q7"/>
    <mergeCell ref="R7:V7"/>
    <mergeCell ref="W7:AA7"/>
    <mergeCell ref="AB7:AF7"/>
    <mergeCell ref="D22:K22"/>
    <mergeCell ref="B1:AT1"/>
    <mergeCell ref="A7:B8"/>
    <mergeCell ref="C7:G7"/>
    <mergeCell ref="H7:L7"/>
    <mergeCell ref="AQ7:AU7"/>
    <mergeCell ref="AL7:AP7"/>
    <mergeCell ref="AG7:AK7"/>
  </mergeCells>
  <phoneticPr fontId="0" type="noConversion"/>
  <conditionalFormatting sqref="C25:K25 C27:K27">
    <cfRule type="cellIs" dxfId="8"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drawing r:id="rId2"/>
  <legacyDrawing r:id="rId3"/>
  <oleObjects>
    <mc:AlternateContent xmlns:mc="http://schemas.openxmlformats.org/markup-compatibility/2006">
      <mc:Choice Requires="x14">
        <oleObject progId="MSPhotoEd.3" shapeId="124929" r:id="rId4">
          <objectPr defaultSize="0" autoPict="0" r:id="rId5">
            <anchor moveWithCells="1" sizeWithCells="1">
              <from>
                <xdr:col>46</xdr:col>
                <xdr:colOff>114300</xdr:colOff>
                <xdr:row>0</xdr:row>
                <xdr:rowOff>123825</xdr:rowOff>
              </from>
              <to>
                <xdr:col>46</xdr:col>
                <xdr:colOff>990600</xdr:colOff>
                <xdr:row>4</xdr:row>
                <xdr:rowOff>9525</xdr:rowOff>
              </to>
            </anchor>
          </objectPr>
        </oleObject>
      </mc:Choice>
      <mc:Fallback>
        <oleObject progId="MSPhotoEd.3" shapeId="124929"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18"/>
  <sheetViews>
    <sheetView showGridLines="0" zoomScaleSheetLayoutView="100" workbookViewId="0">
      <pane xSplit="9" ySplit="9" topLeftCell="AX10" activePane="bottomRight" state="frozen"/>
      <selection pane="topRight" activeCell="J1" sqref="J1"/>
      <selection pane="bottomLeft" activeCell="A10" sqref="A10"/>
      <selection pane="bottomRight" activeCell="BI220" sqref="BI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2.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710937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lapsed="1"/>
    <col min="61" max="61" width="11.7109375" style="47" customWidth="1"/>
    <col min="62" max="16384" width="11.42578125" style="22"/>
  </cols>
  <sheetData>
    <row r="1" spans="1:63" ht="21" customHeight="1" x14ac:dyDescent="0.25">
      <c r="A1" s="1355" t="s">
        <v>442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3" ht="13.5" customHeight="1" x14ac:dyDescent="0.25">
      <c r="A2" s="1446" t="s">
        <v>441</v>
      </c>
      <c r="B2" s="1446"/>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c r="AT2" s="1446"/>
      <c r="AU2" s="1446"/>
      <c r="AV2" s="1446"/>
      <c r="AW2" s="1446"/>
      <c r="AX2" s="1446"/>
      <c r="AY2" s="1446"/>
      <c r="AZ2" s="1446"/>
      <c r="BA2" s="1446"/>
      <c r="BB2" s="1446"/>
      <c r="BC2" s="1446"/>
      <c r="BD2" s="1446"/>
      <c r="BE2" s="1446"/>
      <c r="BF2" s="1446"/>
      <c r="BG2" s="1446"/>
      <c r="BH2" s="1446"/>
      <c r="BI2" s="1446"/>
    </row>
    <row r="3" spans="1:63" ht="6" customHeight="1" x14ac:dyDescent="0.25">
      <c r="A3" s="1446"/>
      <c r="B3" s="1446"/>
      <c r="C3" s="1446"/>
      <c r="D3" s="1446"/>
      <c r="E3" s="1446"/>
      <c r="F3" s="1446"/>
      <c r="G3" s="1446"/>
      <c r="H3" s="1446"/>
      <c r="I3" s="1446"/>
      <c r="J3" s="1446"/>
      <c r="K3" s="1446"/>
      <c r="L3" s="1446"/>
      <c r="M3" s="1446"/>
      <c r="N3" s="1446"/>
      <c r="O3" s="1446"/>
      <c r="P3" s="1446"/>
      <c r="Q3" s="1446"/>
      <c r="R3" s="1446"/>
      <c r="S3" s="1446"/>
      <c r="T3" s="1446"/>
      <c r="U3" s="1446"/>
      <c r="V3" s="1446"/>
      <c r="W3" s="1446"/>
      <c r="X3" s="1446"/>
      <c r="Y3" s="1446"/>
      <c r="Z3" s="1446"/>
      <c r="AA3" s="1446"/>
      <c r="AB3" s="1446"/>
      <c r="AC3" s="1446"/>
      <c r="AD3" s="1446"/>
      <c r="AE3" s="1446"/>
      <c r="AF3" s="1446"/>
      <c r="AG3" s="1446"/>
      <c r="AH3" s="1446"/>
      <c r="AI3" s="1446"/>
      <c r="AJ3" s="1446"/>
      <c r="AK3" s="1446"/>
      <c r="AL3" s="1446"/>
      <c r="AM3" s="1446"/>
      <c r="AN3" s="1446"/>
      <c r="AO3" s="1446"/>
      <c r="AP3" s="1446"/>
      <c r="AQ3" s="1446"/>
      <c r="AR3" s="1446"/>
      <c r="AS3" s="1446"/>
      <c r="AT3" s="1446"/>
      <c r="AU3" s="1446"/>
      <c r="AV3" s="1446"/>
      <c r="AW3" s="1446"/>
      <c r="AX3" s="1446"/>
      <c r="AY3" s="1446"/>
      <c r="AZ3" s="1446"/>
      <c r="BA3" s="1446"/>
      <c r="BB3" s="1446"/>
      <c r="BC3" s="1446"/>
      <c r="BD3" s="1446"/>
      <c r="BE3" s="1446"/>
      <c r="BF3" s="1446"/>
      <c r="BG3" s="1446"/>
      <c r="BH3" s="1446"/>
      <c r="BI3" s="1446"/>
    </row>
    <row r="4" spans="1:63" ht="15" customHeight="1" x14ac:dyDescent="0.25">
      <c r="A4" s="592"/>
      <c r="B4" s="600" t="s">
        <v>438</v>
      </c>
      <c r="C4" s="601">
        <f>+'INFORMACION GENERAL DEL PROYECT'!$C$9</f>
        <v>0</v>
      </c>
      <c r="D4" s="603"/>
      <c r="E4" s="592"/>
      <c r="F4" s="592"/>
      <c r="G4" s="765"/>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row>
    <row r="5" spans="1:63" ht="15" customHeight="1" x14ac:dyDescent="0.25">
      <c r="A5" s="592"/>
      <c r="B5" s="600" t="s">
        <v>436</v>
      </c>
      <c r="C5" s="601">
        <f>+'INFORMACION GENERAL DEL PROYECT'!$C$8</f>
        <v>0</v>
      </c>
      <c r="D5" s="603"/>
      <c r="E5" s="592"/>
      <c r="F5" s="592"/>
      <c r="G5" s="765"/>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2"/>
      <c r="AW5" s="592"/>
      <c r="AX5" s="592"/>
      <c r="AY5" s="592"/>
      <c r="AZ5" s="592"/>
      <c r="BA5" s="592"/>
      <c r="BB5" s="592"/>
      <c r="BC5" s="592"/>
      <c r="BD5" s="592"/>
      <c r="BE5" s="592"/>
      <c r="BF5" s="592"/>
      <c r="BG5" s="592"/>
      <c r="BH5" s="592"/>
      <c r="BI5" s="592"/>
    </row>
    <row r="6" spans="1:63" ht="15" customHeight="1" x14ac:dyDescent="0.25">
      <c r="A6" s="592"/>
      <c r="B6" s="600" t="s">
        <v>439</v>
      </c>
      <c r="C6" s="601">
        <f>+'Cronograma de Actividades'!$C$6</f>
        <v>24</v>
      </c>
      <c r="D6" s="603" t="s">
        <v>437</v>
      </c>
      <c r="E6" s="592"/>
      <c r="F6" s="592"/>
      <c r="G6" s="765"/>
      <c r="H6" s="592"/>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2"/>
      <c r="AH6" s="592"/>
      <c r="AI6" s="592"/>
      <c r="AJ6" s="592"/>
      <c r="AK6" s="592"/>
      <c r="AL6" s="592"/>
      <c r="AM6" s="592"/>
      <c r="AN6" s="592"/>
      <c r="AO6" s="592"/>
      <c r="AP6" s="592"/>
      <c r="AQ6" s="592"/>
      <c r="AR6" s="592"/>
      <c r="AS6" s="592"/>
      <c r="AT6" s="592"/>
      <c r="AU6" s="592"/>
      <c r="AV6" s="592"/>
      <c r="AW6" s="592"/>
      <c r="AX6" s="592"/>
      <c r="AY6" s="592"/>
      <c r="AZ6" s="592"/>
      <c r="BA6" s="592"/>
      <c r="BB6" s="592"/>
      <c r="BC6" s="592"/>
      <c r="BD6" s="592"/>
      <c r="BE6" s="592"/>
      <c r="BF6" s="592"/>
      <c r="BG6" s="592"/>
      <c r="BH6" s="592"/>
      <c r="BI6" s="592"/>
    </row>
    <row r="7" spans="1:63" ht="13.5" thickBot="1" x14ac:dyDescent="0.3">
      <c r="A7" s="1458" t="s">
        <v>96</v>
      </c>
      <c r="B7" s="1459"/>
      <c r="C7" s="1459"/>
      <c r="D7" s="1459"/>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c r="AT7" s="1459"/>
      <c r="AU7" s="1459"/>
      <c r="AV7" s="1459"/>
      <c r="AW7" s="1459"/>
      <c r="AX7" s="1459"/>
      <c r="AY7" s="1459"/>
      <c r="AZ7" s="1459"/>
      <c r="BA7" s="1459"/>
      <c r="BB7" s="1459"/>
      <c r="BC7" s="1459"/>
      <c r="BD7" s="1459"/>
      <c r="BE7" s="1459"/>
      <c r="BF7" s="1459"/>
      <c r="BG7" s="1459"/>
      <c r="BH7" s="1459"/>
      <c r="BI7" s="1459"/>
      <c r="BJ7" s="766"/>
    </row>
    <row r="8" spans="1:63" s="131" customFormat="1" ht="15" customHeight="1" x14ac:dyDescent="0.15">
      <c r="A8" s="1418" t="s">
        <v>549</v>
      </c>
      <c r="B8" s="1419"/>
      <c r="C8" s="1450" t="s">
        <v>116</v>
      </c>
      <c r="D8" s="1460" t="s">
        <v>67</v>
      </c>
      <c r="E8" s="1450" t="s">
        <v>97</v>
      </c>
      <c r="F8" s="1450" t="s">
        <v>115</v>
      </c>
      <c r="G8" s="1450" t="s">
        <v>113</v>
      </c>
      <c r="H8" s="1454" t="s">
        <v>114</v>
      </c>
      <c r="I8" s="1452" t="s">
        <v>72</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3" s="131" customFormat="1" ht="21" customHeight="1" x14ac:dyDescent="0.15">
      <c r="A9" s="1420"/>
      <c r="B9" s="1421"/>
      <c r="C9" s="1451"/>
      <c r="D9" s="1461"/>
      <c r="E9" s="1451"/>
      <c r="F9" s="1451"/>
      <c r="G9" s="1451"/>
      <c r="H9" s="1455"/>
      <c r="I9" s="1453"/>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3" s="69" customFormat="1" ht="27" customHeight="1" x14ac:dyDescent="0.25">
      <c r="A10" s="117">
        <f>'Formato de costeo C1 '!$C$10</f>
        <v>1</v>
      </c>
      <c r="B10" s="837">
        <f>'Formato de costeo C1 '!D$10</f>
        <v>0</v>
      </c>
      <c r="C10" s="542"/>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+I10-BI10</f>
        <v>0</v>
      </c>
      <c r="BK10" s="97"/>
    </row>
    <row r="11" spans="1:63" s="125" customFormat="1" ht="12.75" customHeight="1" outlineLevel="1" x14ac:dyDescent="0.25">
      <c r="A11" s="63">
        <f>'Formato de costeo C1 '!C$11</f>
        <v>1.1000000000000001</v>
      </c>
      <c r="B11" s="77">
        <f>'Formato de costeo C1 '!D$11</f>
        <v>0</v>
      </c>
      <c r="C11" s="543"/>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+I11-BI11</f>
        <v>0</v>
      </c>
    </row>
    <row r="12" spans="1:63" s="69" customFormat="1" ht="12.75" customHeight="1" x14ac:dyDescent="0.15">
      <c r="A12" s="100" t="str">
        <f>+'Formato de costeo C1 '!C$29</f>
        <v>1.1.1</v>
      </c>
      <c r="B12" s="199">
        <f>+'Formato de costeo C1 '!$B$29</f>
        <v>0</v>
      </c>
      <c r="C12" s="324">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3" s="69" customFormat="1" ht="12.75" customHeight="1" x14ac:dyDescent="0.15">
      <c r="A13" s="295" t="str">
        <f>+'Formato de costeo C1 '!C$30</f>
        <v>1.1.1.1</v>
      </c>
      <c r="B13" s="296" t="str">
        <f>+'Formato de costeo C1 '!B$30</f>
        <v>Categorías de gasto</v>
      </c>
      <c r="C13" s="544"/>
      <c r="D13" s="313"/>
      <c r="E13" s="314"/>
      <c r="F13" s="104">
        <f>+'Formato de costeo C1 '!G$30</f>
        <v>0</v>
      </c>
      <c r="G13" s="504"/>
      <c r="H13" s="104">
        <f>+'Formato de costeo C1 '!I30</f>
        <v>0</v>
      </c>
      <c r="I13" s="104">
        <f>+'Formato de costeo C1 '!J30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3" s="69" customFormat="1" ht="12.75" customHeight="1" x14ac:dyDescent="0.15">
      <c r="A14" s="297" t="str">
        <f>'Formato de costeo C1 '!C$39</f>
        <v>1.1.1.2</v>
      </c>
      <c r="B14" s="298" t="str">
        <f>+'Formato de costeo C1 '!B$39</f>
        <v>Categorías de gasto</v>
      </c>
      <c r="C14" s="545"/>
      <c r="D14" s="316"/>
      <c r="E14" s="317"/>
      <c r="F14" s="105">
        <f>+'Formato de costeo C1 '!G$39</f>
        <v>0</v>
      </c>
      <c r="G14" s="505"/>
      <c r="H14" s="105">
        <f>+'Formato de costeo C1 '!I39</f>
        <v>0</v>
      </c>
      <c r="I14" s="105">
        <f>+'Formato de costeo C1 '!J39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3" s="69" customFormat="1" ht="12.75" customHeight="1" x14ac:dyDescent="0.15">
      <c r="A15" s="297" t="str">
        <f>'Formato de costeo C1 '!C$48</f>
        <v>1.1.1.3</v>
      </c>
      <c r="B15" s="298" t="str">
        <f>+'Formato de costeo C1 '!B$48</f>
        <v>Categorías de gasto</v>
      </c>
      <c r="C15" s="545"/>
      <c r="D15" s="316"/>
      <c r="E15" s="317"/>
      <c r="F15" s="105">
        <f>+'Formato de costeo C1 '!G$48</f>
        <v>0</v>
      </c>
      <c r="G15" s="505"/>
      <c r="H15" s="105">
        <f>+'Formato de costeo C1 '!I48</f>
        <v>0</v>
      </c>
      <c r="I15" s="105">
        <f>+'Formato de costeo C1 '!J48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3" s="69" customFormat="1" ht="12.75" customHeight="1" x14ac:dyDescent="0.15">
      <c r="A16" s="297" t="str">
        <f>+'Formato de costeo C1 '!C$57</f>
        <v>1.1.1.4</v>
      </c>
      <c r="B16" s="298" t="str">
        <f>+'Formato de costeo C1 '!B$57</f>
        <v>Categorías de gasto</v>
      </c>
      <c r="C16" s="545"/>
      <c r="D16" s="316"/>
      <c r="E16" s="317"/>
      <c r="F16" s="105">
        <f>+'Formato de costeo C1 '!G$57</f>
        <v>0</v>
      </c>
      <c r="G16" s="505"/>
      <c r="H16" s="105">
        <f>+'Formato de costeo C1 '!I57</f>
        <v>0</v>
      </c>
      <c r="I16" s="105">
        <f>+'Formato de costeo C1 '!J57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546"/>
      <c r="D17" s="319"/>
      <c r="E17" s="320"/>
      <c r="F17" s="106">
        <f>+'Formato de costeo C1 '!G$66</f>
        <v>0</v>
      </c>
      <c r="G17" s="506"/>
      <c r="H17" s="106">
        <f>+'Formato de costeo C1 '!I66</f>
        <v>0</v>
      </c>
      <c r="I17" s="106">
        <f>+'Formato de costeo C1 '!J66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324">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325"/>
      <c r="D19" s="296"/>
      <c r="E19" s="312"/>
      <c r="F19" s="104">
        <f>+'Formato de costeo C1 '!G$76</f>
        <v>0</v>
      </c>
      <c r="G19" s="507"/>
      <c r="H19" s="104">
        <f>+'Formato de costeo C1 '!I76</f>
        <v>0</v>
      </c>
      <c r="I19" s="104">
        <f>+'Formato de costeo C1 '!J76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322"/>
      <c r="D20" s="298"/>
      <c r="E20" s="315"/>
      <c r="F20" s="105">
        <f>+'Formato de costeo C1 '!G$85</f>
        <v>0</v>
      </c>
      <c r="G20" s="508"/>
      <c r="H20" s="105">
        <f>+'Formato de costeo C1 '!I85</f>
        <v>0</v>
      </c>
      <c r="I20" s="105">
        <f>+'Formato de costeo C1 '!J85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322"/>
      <c r="D21" s="298"/>
      <c r="E21" s="315"/>
      <c r="F21" s="105">
        <f>+'Formato de costeo C1 '!G$94</f>
        <v>0</v>
      </c>
      <c r="G21" s="508"/>
      <c r="H21" s="105">
        <f>+'Formato de costeo C1 '!I94</f>
        <v>0</v>
      </c>
      <c r="I21" s="105">
        <f>+'Formato de costeo C1 '!J94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322"/>
      <c r="D22" s="298"/>
      <c r="E22" s="315"/>
      <c r="F22" s="105">
        <f>+'Formato de costeo C1 '!G$103</f>
        <v>0</v>
      </c>
      <c r="G22" s="508"/>
      <c r="H22" s="105">
        <f>+'Formato de costeo C1 '!I103</f>
        <v>0</v>
      </c>
      <c r="I22" s="105">
        <f>+'Formato de costeo C1 '!J103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323"/>
      <c r="D23" s="300"/>
      <c r="E23" s="318"/>
      <c r="F23" s="106">
        <f>+'Formato de costeo C1 '!G$112</f>
        <v>0</v>
      </c>
      <c r="G23" s="509"/>
      <c r="H23" s="106">
        <f>+'Formato de costeo C1 '!I112</f>
        <v>0</v>
      </c>
      <c r="I23" s="106">
        <f>+'Formato de costeo C1 '!J112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324">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325"/>
      <c r="D25" s="296"/>
      <c r="E25" s="312"/>
      <c r="F25" s="104">
        <f>+'Formato de costeo C1 '!G$122</f>
        <v>0</v>
      </c>
      <c r="G25" s="507"/>
      <c r="H25" s="104">
        <f>+'Formato de costeo C1 '!I122</f>
        <v>0</v>
      </c>
      <c r="I25" s="104">
        <f>+'Formato de costeo C1 '!J122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322"/>
      <c r="D26" s="298"/>
      <c r="E26" s="315"/>
      <c r="F26" s="105">
        <f>+'Formato de costeo C1 '!G$131</f>
        <v>0</v>
      </c>
      <c r="G26" s="508"/>
      <c r="H26" s="105">
        <f>+'Formato de costeo C1 '!I131</f>
        <v>0</v>
      </c>
      <c r="I26" s="105">
        <f>+'Formato de costeo C1 '!J131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322"/>
      <c r="D27" s="298"/>
      <c r="E27" s="315"/>
      <c r="F27" s="105">
        <f>+'Formato de costeo C1 '!G$140</f>
        <v>0</v>
      </c>
      <c r="G27" s="508"/>
      <c r="H27" s="105">
        <f>+'Formato de costeo C1 '!I140</f>
        <v>0</v>
      </c>
      <c r="I27" s="105">
        <f>+'Formato de costeo C1 '!J140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322"/>
      <c r="D28" s="298"/>
      <c r="E28" s="315"/>
      <c r="F28" s="105">
        <f>+'Formato de costeo C1 '!G$149</f>
        <v>0</v>
      </c>
      <c r="G28" s="508"/>
      <c r="H28" s="105">
        <f>+'Formato de costeo C1 '!I149</f>
        <v>0</v>
      </c>
      <c r="I28" s="105">
        <f>+'Formato de costeo C1 '!J149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323"/>
      <c r="D29" s="300"/>
      <c r="E29" s="318"/>
      <c r="F29" s="106">
        <f>+'Formato de costeo C1 '!G$158</f>
        <v>0</v>
      </c>
      <c r="G29" s="509"/>
      <c r="H29" s="106">
        <f>+'Formato de costeo C1 '!I158</f>
        <v>0</v>
      </c>
      <c r="I29" s="106">
        <f>+'Formato de costeo C1 '!J158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324">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325"/>
      <c r="D31" s="296"/>
      <c r="E31" s="312"/>
      <c r="F31" s="104">
        <f>+'Formato de costeo C1 '!G$168</f>
        <v>0</v>
      </c>
      <c r="G31" s="507"/>
      <c r="H31" s="104">
        <f>+'Formato de costeo C1 '!I168</f>
        <v>0</v>
      </c>
      <c r="I31" s="104">
        <f>+'Formato de costeo C1 '!J168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322"/>
      <c r="D32" s="298"/>
      <c r="E32" s="315"/>
      <c r="F32" s="105">
        <f>+'Formato de costeo C1 '!G$177</f>
        <v>0</v>
      </c>
      <c r="G32" s="508"/>
      <c r="H32" s="105">
        <f>+'Formato de costeo C1 '!I177</f>
        <v>0</v>
      </c>
      <c r="I32" s="105">
        <f>+'Formato de costeo C1 '!J177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322"/>
      <c r="D33" s="298"/>
      <c r="E33" s="315"/>
      <c r="F33" s="105">
        <f>+'Formato de costeo C1 '!G$186</f>
        <v>0</v>
      </c>
      <c r="G33" s="508"/>
      <c r="H33" s="105">
        <f>+'Formato de costeo C1 '!I186</f>
        <v>0</v>
      </c>
      <c r="I33" s="105">
        <f>+'Formato de costeo C1 '!J186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322"/>
      <c r="D34" s="298"/>
      <c r="E34" s="315"/>
      <c r="F34" s="105">
        <f>+'Formato de costeo C1 '!G$195</f>
        <v>0</v>
      </c>
      <c r="G34" s="508"/>
      <c r="H34" s="105">
        <f>+'Formato de costeo C1 '!I195</f>
        <v>0</v>
      </c>
      <c r="I34" s="105">
        <f>+'Formato de costeo C1 '!J195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323"/>
      <c r="D35" s="300"/>
      <c r="E35" s="318"/>
      <c r="F35" s="106">
        <f>+'Formato de costeo C1 '!G$204</f>
        <v>0</v>
      </c>
      <c r="G35" s="509"/>
      <c r="H35" s="106">
        <f>+'Formato de costeo C1 '!I204</f>
        <v>0</v>
      </c>
      <c r="I35" s="106">
        <f>+'Formato de costeo C1 '!J204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324">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325"/>
      <c r="D37" s="296"/>
      <c r="E37" s="312"/>
      <c r="F37" s="104">
        <f>+'Formato de costeo C1 '!G$214</f>
        <v>0</v>
      </c>
      <c r="G37" s="507"/>
      <c r="H37" s="104">
        <f>+'Formato de costeo C1 '!I214</f>
        <v>0</v>
      </c>
      <c r="I37" s="104">
        <f>+'Formato de costeo C1 '!J214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322"/>
      <c r="D38" s="298"/>
      <c r="E38" s="315"/>
      <c r="F38" s="105">
        <f>+'Formato de costeo C1 '!G$223</f>
        <v>0</v>
      </c>
      <c r="G38" s="508"/>
      <c r="H38" s="105">
        <f>+'Formato de costeo C1 '!I223</f>
        <v>0</v>
      </c>
      <c r="I38" s="105">
        <f>+'Formato de costeo C1 '!J223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322"/>
      <c r="D39" s="298"/>
      <c r="E39" s="315"/>
      <c r="F39" s="105">
        <f>+'Formato de costeo C1 '!G$232</f>
        <v>0</v>
      </c>
      <c r="G39" s="508"/>
      <c r="H39" s="105">
        <f>+'Formato de costeo C1 '!I232</f>
        <v>0</v>
      </c>
      <c r="I39" s="105">
        <f>+'Formato de costeo C1 '!J232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322"/>
      <c r="D40" s="298"/>
      <c r="E40" s="315"/>
      <c r="F40" s="105">
        <f>+'Formato de costeo C1 '!G$241</f>
        <v>0</v>
      </c>
      <c r="G40" s="508"/>
      <c r="H40" s="105">
        <f>+'Formato de costeo C1 '!I241</f>
        <v>0</v>
      </c>
      <c r="I40" s="105">
        <f>+'Formato de costeo C1 '!J241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323"/>
      <c r="D41" s="300"/>
      <c r="E41" s="318"/>
      <c r="F41" s="106">
        <f>+'Formato de costeo C1 '!G$250</f>
        <v>0</v>
      </c>
      <c r="G41" s="509"/>
      <c r="H41" s="106">
        <f>+'Formato de costeo C1 '!I250</f>
        <v>0</v>
      </c>
      <c r="I41" s="106">
        <f>+'Formato de costeo C1 '!J250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543"/>
      <c r="D42" s="101"/>
      <c r="E42" s="102"/>
      <c r="F42" s="80"/>
      <c r="G42" s="304"/>
      <c r="H42" s="80">
        <f>+H43+H49+H55+H61+H67</f>
        <v>0</v>
      </c>
      <c r="I42" s="80">
        <f t="shared" ref="I42:T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ref="U42:BI42" si="16">+U43+U49+U55+U61+U67</f>
        <v>0</v>
      </c>
      <c r="V42" s="80">
        <f t="shared" si="16"/>
        <v>0</v>
      </c>
      <c r="W42" s="80">
        <f t="shared" si="16"/>
        <v>0</v>
      </c>
      <c r="X42" s="80">
        <f t="shared" si="16"/>
        <v>0</v>
      </c>
      <c r="Y42" s="80">
        <f t="shared" si="16"/>
        <v>0</v>
      </c>
      <c r="Z42" s="80">
        <f t="shared" si="16"/>
        <v>0</v>
      </c>
      <c r="AA42" s="80">
        <f t="shared" si="16"/>
        <v>0</v>
      </c>
      <c r="AB42" s="80">
        <f t="shared" si="16"/>
        <v>0</v>
      </c>
      <c r="AC42" s="80">
        <f t="shared" si="16"/>
        <v>0</v>
      </c>
      <c r="AD42" s="80">
        <f t="shared" si="16"/>
        <v>0</v>
      </c>
      <c r="AE42" s="80">
        <f t="shared" si="16"/>
        <v>0</v>
      </c>
      <c r="AF42" s="80">
        <f t="shared" si="16"/>
        <v>0</v>
      </c>
      <c r="AG42" s="80">
        <f t="shared" si="16"/>
        <v>0</v>
      </c>
      <c r="AH42" s="80">
        <f t="shared" si="16"/>
        <v>0</v>
      </c>
      <c r="AI42" s="80">
        <f t="shared" si="16"/>
        <v>0</v>
      </c>
      <c r="AJ42" s="80">
        <f t="shared" si="16"/>
        <v>0</v>
      </c>
      <c r="AK42" s="80">
        <f t="shared" si="16"/>
        <v>0</v>
      </c>
      <c r="AL42" s="80">
        <f t="shared" si="16"/>
        <v>0</v>
      </c>
      <c r="AM42" s="80">
        <f t="shared" si="16"/>
        <v>0</v>
      </c>
      <c r="AN42" s="80">
        <f t="shared" si="16"/>
        <v>0</v>
      </c>
      <c r="AO42" s="80">
        <f t="shared" si="16"/>
        <v>0</v>
      </c>
      <c r="AP42" s="80">
        <f t="shared" si="16"/>
        <v>0</v>
      </c>
      <c r="AQ42" s="80">
        <f t="shared" si="16"/>
        <v>0</v>
      </c>
      <c r="AR42" s="80">
        <f t="shared" si="16"/>
        <v>0</v>
      </c>
      <c r="AS42" s="80">
        <f t="shared" si="16"/>
        <v>0</v>
      </c>
      <c r="AT42" s="80">
        <f t="shared" si="16"/>
        <v>0</v>
      </c>
      <c r="AU42" s="80">
        <f t="shared" si="16"/>
        <v>0</v>
      </c>
      <c r="AV42" s="80">
        <f t="shared" si="16"/>
        <v>0</v>
      </c>
      <c r="AW42" s="80">
        <f t="shared" si="16"/>
        <v>0</v>
      </c>
      <c r="AX42" s="80">
        <f t="shared" si="16"/>
        <v>0</v>
      </c>
      <c r="AY42" s="80">
        <f t="shared" si="16"/>
        <v>0</v>
      </c>
      <c r="AZ42" s="80">
        <f t="shared" si="16"/>
        <v>0</v>
      </c>
      <c r="BA42" s="80">
        <f t="shared" si="16"/>
        <v>0</v>
      </c>
      <c r="BB42" s="80">
        <f t="shared" si="16"/>
        <v>0</v>
      </c>
      <c r="BC42" s="80">
        <f t="shared" si="16"/>
        <v>0</v>
      </c>
      <c r="BD42" s="80">
        <f t="shared" si="16"/>
        <v>0</v>
      </c>
      <c r="BE42" s="80">
        <f t="shared" si="16"/>
        <v>0</v>
      </c>
      <c r="BF42" s="80">
        <f t="shared" si="16"/>
        <v>0</v>
      </c>
      <c r="BG42" s="80">
        <f t="shared" si="16"/>
        <v>0</v>
      </c>
      <c r="BH42" s="80">
        <f t="shared" si="16"/>
        <v>0</v>
      </c>
      <c r="BI42" s="81">
        <f t="shared" si="16"/>
        <v>0</v>
      </c>
      <c r="BJ42" s="126">
        <f t="shared" si="4"/>
        <v>0</v>
      </c>
    </row>
    <row r="43" spans="1:62" s="69" customFormat="1" ht="12.75" customHeight="1" x14ac:dyDescent="0.15">
      <c r="A43" s="100" t="str">
        <f>+'Formato de costeo C1 '!C$278</f>
        <v>1.2.1</v>
      </c>
      <c r="B43" s="199">
        <f>+'Formato de costeo C1 '!B$278</f>
        <v>0</v>
      </c>
      <c r="C43" s="324">
        <f>+'Formato de costeo C1 '!$D$278</f>
        <v>0</v>
      </c>
      <c r="D43" s="61"/>
      <c r="E43" s="57">
        <f>+'Formato de costeo C1 '!F75</f>
        <v>0</v>
      </c>
      <c r="F43" s="57">
        <f>SUM(F44:F48)</f>
        <v>0</v>
      </c>
      <c r="G43" s="503">
        <f>+'Formato de costeo C1 '!$H$278</f>
        <v>0</v>
      </c>
      <c r="H43" s="57">
        <f>SUM(H44:H48)</f>
        <v>0</v>
      </c>
      <c r="I43" s="57">
        <f t="shared" ref="I43:T43" si="17">SUM(I44:I48)</f>
        <v>0</v>
      </c>
      <c r="J43" s="57">
        <f t="shared" si="17"/>
        <v>0</v>
      </c>
      <c r="K43" s="57">
        <f>SUM(K44:K48)</f>
        <v>0</v>
      </c>
      <c r="L43" s="57">
        <f>SUM(L44:L48)</f>
        <v>0</v>
      </c>
      <c r="M43" s="57">
        <f t="shared" si="17"/>
        <v>0</v>
      </c>
      <c r="N43" s="57">
        <f>SUM(N44:N48)</f>
        <v>0</v>
      </c>
      <c r="O43" s="57">
        <f>SUM(O44:O48)</f>
        <v>0</v>
      </c>
      <c r="P43" s="57">
        <f>SUM(P44:P48)</f>
        <v>0</v>
      </c>
      <c r="Q43" s="57">
        <f t="shared" si="17"/>
        <v>0</v>
      </c>
      <c r="R43" s="57">
        <f t="shared" si="17"/>
        <v>0</v>
      </c>
      <c r="S43" s="57">
        <f t="shared" si="17"/>
        <v>0</v>
      </c>
      <c r="T43" s="57">
        <f t="shared" si="17"/>
        <v>0</v>
      </c>
      <c r="U43" s="57">
        <f t="shared" ref="U43:BI43" si="18">SUM(U44:U48)</f>
        <v>0</v>
      </c>
      <c r="V43" s="57">
        <f t="shared" si="18"/>
        <v>0</v>
      </c>
      <c r="W43" s="57">
        <f t="shared" si="18"/>
        <v>0</v>
      </c>
      <c r="X43" s="57">
        <f t="shared" si="18"/>
        <v>0</v>
      </c>
      <c r="Y43" s="57">
        <f t="shared" si="18"/>
        <v>0</v>
      </c>
      <c r="Z43" s="57">
        <f t="shared" si="18"/>
        <v>0</v>
      </c>
      <c r="AA43" s="57">
        <f t="shared" si="18"/>
        <v>0</v>
      </c>
      <c r="AB43" s="57">
        <f t="shared" si="18"/>
        <v>0</v>
      </c>
      <c r="AC43" s="57">
        <f t="shared" si="18"/>
        <v>0</v>
      </c>
      <c r="AD43" s="57">
        <f t="shared" si="18"/>
        <v>0</v>
      </c>
      <c r="AE43" s="57">
        <f t="shared" si="18"/>
        <v>0</v>
      </c>
      <c r="AF43" s="57">
        <f t="shared" si="18"/>
        <v>0</v>
      </c>
      <c r="AG43" s="57">
        <f t="shared" si="18"/>
        <v>0</v>
      </c>
      <c r="AH43" s="57">
        <f t="shared" si="18"/>
        <v>0</v>
      </c>
      <c r="AI43" s="57">
        <f t="shared" si="18"/>
        <v>0</v>
      </c>
      <c r="AJ43" s="57">
        <f t="shared" si="18"/>
        <v>0</v>
      </c>
      <c r="AK43" s="57">
        <f t="shared" si="18"/>
        <v>0</v>
      </c>
      <c r="AL43" s="57">
        <f t="shared" si="18"/>
        <v>0</v>
      </c>
      <c r="AM43" s="57">
        <f t="shared" si="18"/>
        <v>0</v>
      </c>
      <c r="AN43" s="57">
        <f t="shared" si="18"/>
        <v>0</v>
      </c>
      <c r="AO43" s="57">
        <f t="shared" si="18"/>
        <v>0</v>
      </c>
      <c r="AP43" s="57">
        <f t="shared" si="18"/>
        <v>0</v>
      </c>
      <c r="AQ43" s="57">
        <f t="shared" si="18"/>
        <v>0</v>
      </c>
      <c r="AR43" s="57">
        <f t="shared" si="18"/>
        <v>0</v>
      </c>
      <c r="AS43" s="57">
        <f t="shared" si="18"/>
        <v>0</v>
      </c>
      <c r="AT43" s="57">
        <f t="shared" si="18"/>
        <v>0</v>
      </c>
      <c r="AU43" s="57">
        <f t="shared" si="18"/>
        <v>0</v>
      </c>
      <c r="AV43" s="57">
        <f t="shared" si="18"/>
        <v>0</v>
      </c>
      <c r="AW43" s="57">
        <f t="shared" si="18"/>
        <v>0</v>
      </c>
      <c r="AX43" s="57">
        <f t="shared" si="18"/>
        <v>0</v>
      </c>
      <c r="AY43" s="57">
        <f t="shared" si="18"/>
        <v>0</v>
      </c>
      <c r="AZ43" s="57">
        <f t="shared" si="18"/>
        <v>0</v>
      </c>
      <c r="BA43" s="57">
        <f t="shared" si="18"/>
        <v>0</v>
      </c>
      <c r="BB43" s="57">
        <f t="shared" si="18"/>
        <v>0</v>
      </c>
      <c r="BC43" s="57">
        <f t="shared" si="18"/>
        <v>0</v>
      </c>
      <c r="BD43" s="57">
        <f t="shared" si="18"/>
        <v>0</v>
      </c>
      <c r="BE43" s="57">
        <f t="shared" si="18"/>
        <v>0</v>
      </c>
      <c r="BF43" s="57">
        <f t="shared" si="18"/>
        <v>0</v>
      </c>
      <c r="BG43" s="57">
        <f t="shared" si="18"/>
        <v>0</v>
      </c>
      <c r="BH43" s="57">
        <f t="shared" si="18"/>
        <v>0</v>
      </c>
      <c r="BI43" s="285">
        <f t="shared" si="18"/>
        <v>0</v>
      </c>
      <c r="BJ43" s="126">
        <f t="shared" si="4"/>
        <v>0</v>
      </c>
    </row>
    <row r="44" spans="1:62" s="69" customFormat="1" ht="12.75" customHeight="1" x14ac:dyDescent="0.15">
      <c r="A44" s="295" t="str">
        <f>+'Formato de costeo C1 '!C$279</f>
        <v>1.2.1.1</v>
      </c>
      <c r="B44" s="296" t="str">
        <f>+'Formato de costeo C1 '!B$279</f>
        <v>Categorías de gasto</v>
      </c>
      <c r="C44" s="544"/>
      <c r="D44" s="313"/>
      <c r="E44" s="314"/>
      <c r="F44" s="104">
        <f>+'Formato de costeo C1 '!G$279</f>
        <v>0</v>
      </c>
      <c r="G44" s="504"/>
      <c r="H44" s="104">
        <f>+'Formato de costeo C1 '!I279</f>
        <v>0</v>
      </c>
      <c r="I44" s="104">
        <f>+'Formato de costeo C1 '!J279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545"/>
      <c r="D45" s="316"/>
      <c r="E45" s="317"/>
      <c r="F45" s="105">
        <f>+'Formato de costeo C1 '!G$288</f>
        <v>0</v>
      </c>
      <c r="G45" s="505"/>
      <c r="H45" s="105">
        <f>+'Formato de costeo C1 '!I288</f>
        <v>0</v>
      </c>
      <c r="I45" s="105">
        <f>+'Formato de costeo C1 '!J288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545"/>
      <c r="D46" s="316"/>
      <c r="E46" s="317"/>
      <c r="F46" s="105">
        <f>+'Formato de costeo C1 '!G$297</f>
        <v>0</v>
      </c>
      <c r="G46" s="505"/>
      <c r="H46" s="105">
        <f>+'Formato de costeo C1 '!I297</f>
        <v>0</v>
      </c>
      <c r="I46" s="105">
        <f>+'Formato de costeo C1 '!J297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545"/>
      <c r="D47" s="316"/>
      <c r="E47" s="317"/>
      <c r="F47" s="105">
        <f>+'Formato de costeo C1 '!G$306</f>
        <v>0</v>
      </c>
      <c r="G47" s="505"/>
      <c r="H47" s="105">
        <f>+'Formato de costeo C1 '!I306</f>
        <v>0</v>
      </c>
      <c r="I47" s="105">
        <f>+'Formato de costeo C1 '!J306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546"/>
      <c r="D48" s="319"/>
      <c r="E48" s="320"/>
      <c r="F48" s="106">
        <f>+'Formato de costeo C1 '!G$315</f>
        <v>0</v>
      </c>
      <c r="G48" s="506"/>
      <c r="H48" s="106">
        <f>+'Formato de costeo C1 '!I315</f>
        <v>0</v>
      </c>
      <c r="I48" s="106">
        <f>+'Formato de costeo C1 '!J315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324">
        <f>+'Formato de costeo C1 '!$D$324</f>
        <v>0</v>
      </c>
      <c r="D49" s="61"/>
      <c r="E49" s="57">
        <f>+'Formato de costeo C1 '!F121</f>
        <v>0</v>
      </c>
      <c r="F49" s="57">
        <f>SUM(F50:F54)</f>
        <v>0</v>
      </c>
      <c r="G49" s="503">
        <f>+'Formato de costeo C1 '!H324</f>
        <v>0</v>
      </c>
      <c r="H49" s="57">
        <f>SUM(H50:H54)</f>
        <v>0</v>
      </c>
      <c r="I49" s="57">
        <f t="shared" ref="I49:T49" si="19">SUM(I50:I54)</f>
        <v>0</v>
      </c>
      <c r="J49" s="57">
        <f t="shared" si="19"/>
        <v>0</v>
      </c>
      <c r="K49" s="57">
        <f>SUM(K50:K54)</f>
        <v>0</v>
      </c>
      <c r="L49" s="57">
        <f>SUM(L50:L54)</f>
        <v>0</v>
      </c>
      <c r="M49" s="57">
        <f t="shared" si="19"/>
        <v>0</v>
      </c>
      <c r="N49" s="57">
        <f>SUM(N50:N54)</f>
        <v>0</v>
      </c>
      <c r="O49" s="57">
        <f>SUM(O50:O54)</f>
        <v>0</v>
      </c>
      <c r="P49" s="57">
        <f>SUM(P50:P54)</f>
        <v>0</v>
      </c>
      <c r="Q49" s="57">
        <f t="shared" si="19"/>
        <v>0</v>
      </c>
      <c r="R49" s="57">
        <f t="shared" si="19"/>
        <v>0</v>
      </c>
      <c r="S49" s="57">
        <f t="shared" si="19"/>
        <v>0</v>
      </c>
      <c r="T49" s="57">
        <f t="shared" si="19"/>
        <v>0</v>
      </c>
      <c r="U49" s="57">
        <f t="shared" ref="U49:BI49" si="20">SUM(U50:U54)</f>
        <v>0</v>
      </c>
      <c r="V49" s="57">
        <f t="shared" si="20"/>
        <v>0</v>
      </c>
      <c r="W49" s="57">
        <f t="shared" si="20"/>
        <v>0</v>
      </c>
      <c r="X49" s="57">
        <f t="shared" si="20"/>
        <v>0</v>
      </c>
      <c r="Y49" s="57">
        <f t="shared" si="20"/>
        <v>0</v>
      </c>
      <c r="Z49" s="57">
        <f t="shared" si="20"/>
        <v>0</v>
      </c>
      <c r="AA49" s="57">
        <f t="shared" si="20"/>
        <v>0</v>
      </c>
      <c r="AB49" s="57">
        <f t="shared" si="20"/>
        <v>0</v>
      </c>
      <c r="AC49" s="57">
        <f t="shared" si="20"/>
        <v>0</v>
      </c>
      <c r="AD49" s="57">
        <f t="shared" si="20"/>
        <v>0</v>
      </c>
      <c r="AE49" s="57">
        <f t="shared" si="20"/>
        <v>0</v>
      </c>
      <c r="AF49" s="57">
        <f t="shared" si="20"/>
        <v>0</v>
      </c>
      <c r="AG49" s="57">
        <f t="shared" si="20"/>
        <v>0</v>
      </c>
      <c r="AH49" s="57">
        <f t="shared" si="20"/>
        <v>0</v>
      </c>
      <c r="AI49" s="57">
        <f t="shared" si="20"/>
        <v>0</v>
      </c>
      <c r="AJ49" s="57">
        <f t="shared" si="20"/>
        <v>0</v>
      </c>
      <c r="AK49" s="57">
        <f t="shared" si="20"/>
        <v>0</v>
      </c>
      <c r="AL49" s="57">
        <f t="shared" si="20"/>
        <v>0</v>
      </c>
      <c r="AM49" s="57">
        <f t="shared" si="20"/>
        <v>0</v>
      </c>
      <c r="AN49" s="57">
        <f t="shared" si="20"/>
        <v>0</v>
      </c>
      <c r="AO49" s="57">
        <f t="shared" si="20"/>
        <v>0</v>
      </c>
      <c r="AP49" s="57">
        <f t="shared" si="20"/>
        <v>0</v>
      </c>
      <c r="AQ49" s="57">
        <f t="shared" si="20"/>
        <v>0</v>
      </c>
      <c r="AR49" s="57">
        <f t="shared" si="20"/>
        <v>0</v>
      </c>
      <c r="AS49" s="57">
        <f t="shared" si="20"/>
        <v>0</v>
      </c>
      <c r="AT49" s="57">
        <f t="shared" si="20"/>
        <v>0</v>
      </c>
      <c r="AU49" s="57">
        <f t="shared" si="20"/>
        <v>0</v>
      </c>
      <c r="AV49" s="57">
        <f t="shared" si="20"/>
        <v>0</v>
      </c>
      <c r="AW49" s="57">
        <f t="shared" si="20"/>
        <v>0</v>
      </c>
      <c r="AX49" s="57">
        <f t="shared" si="20"/>
        <v>0</v>
      </c>
      <c r="AY49" s="57">
        <f t="shared" si="20"/>
        <v>0</v>
      </c>
      <c r="AZ49" s="57">
        <f t="shared" si="20"/>
        <v>0</v>
      </c>
      <c r="BA49" s="57">
        <f t="shared" si="20"/>
        <v>0</v>
      </c>
      <c r="BB49" s="57">
        <f t="shared" si="20"/>
        <v>0</v>
      </c>
      <c r="BC49" s="57">
        <f t="shared" si="20"/>
        <v>0</v>
      </c>
      <c r="BD49" s="57">
        <f t="shared" si="20"/>
        <v>0</v>
      </c>
      <c r="BE49" s="57">
        <f t="shared" si="20"/>
        <v>0</v>
      </c>
      <c r="BF49" s="57">
        <f t="shared" si="20"/>
        <v>0</v>
      </c>
      <c r="BG49" s="57">
        <f t="shared" si="20"/>
        <v>0</v>
      </c>
      <c r="BH49" s="57">
        <f t="shared" si="20"/>
        <v>0</v>
      </c>
      <c r="BI49" s="285">
        <f t="shared" si="20"/>
        <v>0</v>
      </c>
      <c r="BJ49" s="126">
        <f t="shared" si="4"/>
        <v>0</v>
      </c>
    </row>
    <row r="50" spans="1:62" s="69" customFormat="1" ht="12.75" customHeight="1" x14ac:dyDescent="0.15">
      <c r="A50" s="295" t="str">
        <f>+'Formato de costeo C1 '!C$325</f>
        <v>1.2.2.1</v>
      </c>
      <c r="B50" s="296" t="str">
        <f>+'Formato de costeo C1 '!B$325</f>
        <v>Categorías de gasto</v>
      </c>
      <c r="C50" s="325"/>
      <c r="D50" s="296"/>
      <c r="E50" s="312"/>
      <c r="F50" s="104">
        <f>+'Formato de costeo C1 '!G$325</f>
        <v>0</v>
      </c>
      <c r="G50" s="507"/>
      <c r="H50" s="104">
        <f>+'Formato de costeo C1 '!I325</f>
        <v>0</v>
      </c>
      <c r="I50" s="104">
        <f>+'Formato de costeo C1 '!J325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322"/>
      <c r="D51" s="298"/>
      <c r="E51" s="315"/>
      <c r="F51" s="105">
        <f>+'Formato de costeo C1 '!G$334</f>
        <v>0</v>
      </c>
      <c r="G51" s="508"/>
      <c r="H51" s="105">
        <f>+'Formato de costeo C1 '!I334</f>
        <v>0</v>
      </c>
      <c r="I51" s="105">
        <f>+'Formato de costeo C1 '!J334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322"/>
      <c r="D52" s="298"/>
      <c r="E52" s="315"/>
      <c r="F52" s="105">
        <f>+'Formato de costeo C1 '!G$343</f>
        <v>0</v>
      </c>
      <c r="G52" s="508"/>
      <c r="H52" s="105">
        <f>+'Formato de costeo C1 '!I343</f>
        <v>0</v>
      </c>
      <c r="I52" s="105">
        <f>+'Formato de costeo C1 '!J343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322"/>
      <c r="D53" s="298"/>
      <c r="E53" s="315"/>
      <c r="F53" s="105">
        <f>+'Formato de costeo C1 '!G$352</f>
        <v>0</v>
      </c>
      <c r="G53" s="508"/>
      <c r="H53" s="105">
        <f>+'Formato de costeo C1 '!I352</f>
        <v>0</v>
      </c>
      <c r="I53" s="105">
        <f>+'Formato de costeo C1 '!J352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323"/>
      <c r="D54" s="300"/>
      <c r="E54" s="318"/>
      <c r="F54" s="106">
        <f>+'Formato de costeo C1 '!G$361</f>
        <v>0</v>
      </c>
      <c r="G54" s="509"/>
      <c r="H54" s="106">
        <f>+'Formato de costeo C1 '!I361</f>
        <v>0</v>
      </c>
      <c r="I54" s="106">
        <f>+'Formato de costeo C1 '!J361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324">
        <f>+'Formato de costeo C1 '!$D$370</f>
        <v>0</v>
      </c>
      <c r="D55" s="61"/>
      <c r="E55" s="57">
        <f>+'Formato de costeo C1 '!F130</f>
        <v>0</v>
      </c>
      <c r="F55" s="57">
        <f>SUM(F56:F60)</f>
        <v>0</v>
      </c>
      <c r="G55" s="503">
        <f>+'Formato de costeo C1 '!$H$370</f>
        <v>0</v>
      </c>
      <c r="H55" s="57">
        <f>SUM(H56:H60)</f>
        <v>0</v>
      </c>
      <c r="I55" s="57">
        <f t="shared" ref="I55:T55" si="21">SUM(I56:I60)</f>
        <v>0</v>
      </c>
      <c r="J55" s="57">
        <f t="shared" si="21"/>
        <v>0</v>
      </c>
      <c r="K55" s="57">
        <f>SUM(K56:K60)</f>
        <v>0</v>
      </c>
      <c r="L55" s="57">
        <f>SUM(L56:L60)</f>
        <v>0</v>
      </c>
      <c r="M55" s="57">
        <f t="shared" si="21"/>
        <v>0</v>
      </c>
      <c r="N55" s="57">
        <f>SUM(N56:N60)</f>
        <v>0</v>
      </c>
      <c r="O55" s="57">
        <f>SUM(O56:O60)</f>
        <v>0</v>
      </c>
      <c r="P55" s="57">
        <f>SUM(P56:P60)</f>
        <v>0</v>
      </c>
      <c r="Q55" s="57">
        <f t="shared" si="21"/>
        <v>0</v>
      </c>
      <c r="R55" s="57">
        <f t="shared" si="21"/>
        <v>0</v>
      </c>
      <c r="S55" s="57">
        <f t="shared" si="21"/>
        <v>0</v>
      </c>
      <c r="T55" s="57">
        <f t="shared" si="21"/>
        <v>0</v>
      </c>
      <c r="U55" s="57">
        <f t="shared" ref="U55:BI55" si="22">SUM(U56:U60)</f>
        <v>0</v>
      </c>
      <c r="V55" s="57">
        <f t="shared" si="22"/>
        <v>0</v>
      </c>
      <c r="W55" s="57">
        <f t="shared" si="22"/>
        <v>0</v>
      </c>
      <c r="X55" s="57">
        <f t="shared" si="22"/>
        <v>0</v>
      </c>
      <c r="Y55" s="57">
        <f t="shared" si="22"/>
        <v>0</v>
      </c>
      <c r="Z55" s="57">
        <f t="shared" si="22"/>
        <v>0</v>
      </c>
      <c r="AA55" s="57">
        <f t="shared" si="22"/>
        <v>0</v>
      </c>
      <c r="AB55" s="57">
        <f t="shared" si="22"/>
        <v>0</v>
      </c>
      <c r="AC55" s="57">
        <f t="shared" si="22"/>
        <v>0</v>
      </c>
      <c r="AD55" s="57">
        <f t="shared" si="22"/>
        <v>0</v>
      </c>
      <c r="AE55" s="57">
        <f t="shared" si="22"/>
        <v>0</v>
      </c>
      <c r="AF55" s="57">
        <f t="shared" si="22"/>
        <v>0</v>
      </c>
      <c r="AG55" s="57">
        <f t="shared" si="22"/>
        <v>0</v>
      </c>
      <c r="AH55" s="57">
        <f t="shared" si="22"/>
        <v>0</v>
      </c>
      <c r="AI55" s="57">
        <f t="shared" si="22"/>
        <v>0</v>
      </c>
      <c r="AJ55" s="57">
        <f t="shared" si="22"/>
        <v>0</v>
      </c>
      <c r="AK55" s="57">
        <f t="shared" si="22"/>
        <v>0</v>
      </c>
      <c r="AL55" s="57">
        <f t="shared" si="22"/>
        <v>0</v>
      </c>
      <c r="AM55" s="57">
        <f t="shared" si="22"/>
        <v>0</v>
      </c>
      <c r="AN55" s="57">
        <f t="shared" si="22"/>
        <v>0</v>
      </c>
      <c r="AO55" s="57">
        <f t="shared" si="22"/>
        <v>0</v>
      </c>
      <c r="AP55" s="57">
        <f t="shared" si="22"/>
        <v>0</v>
      </c>
      <c r="AQ55" s="57">
        <f t="shared" si="22"/>
        <v>0</v>
      </c>
      <c r="AR55" s="57">
        <f t="shared" si="22"/>
        <v>0</v>
      </c>
      <c r="AS55" s="57">
        <f t="shared" si="22"/>
        <v>0</v>
      </c>
      <c r="AT55" s="57">
        <f t="shared" si="22"/>
        <v>0</v>
      </c>
      <c r="AU55" s="57">
        <f t="shared" si="22"/>
        <v>0</v>
      </c>
      <c r="AV55" s="57">
        <f t="shared" si="22"/>
        <v>0</v>
      </c>
      <c r="AW55" s="57">
        <f t="shared" si="22"/>
        <v>0</v>
      </c>
      <c r="AX55" s="57">
        <f t="shared" si="22"/>
        <v>0</v>
      </c>
      <c r="AY55" s="57">
        <f t="shared" si="22"/>
        <v>0</v>
      </c>
      <c r="AZ55" s="57">
        <f t="shared" si="22"/>
        <v>0</v>
      </c>
      <c r="BA55" s="57">
        <f t="shared" si="22"/>
        <v>0</v>
      </c>
      <c r="BB55" s="57">
        <f t="shared" si="22"/>
        <v>0</v>
      </c>
      <c r="BC55" s="57">
        <f t="shared" si="22"/>
        <v>0</v>
      </c>
      <c r="BD55" s="57">
        <f t="shared" si="22"/>
        <v>0</v>
      </c>
      <c r="BE55" s="57">
        <f t="shared" si="22"/>
        <v>0</v>
      </c>
      <c r="BF55" s="57">
        <f t="shared" si="22"/>
        <v>0</v>
      </c>
      <c r="BG55" s="57">
        <f t="shared" si="22"/>
        <v>0</v>
      </c>
      <c r="BH55" s="57">
        <f t="shared" si="22"/>
        <v>0</v>
      </c>
      <c r="BI55" s="285">
        <f t="shared" si="22"/>
        <v>0</v>
      </c>
      <c r="BJ55" s="126">
        <f t="shared" si="4"/>
        <v>0</v>
      </c>
    </row>
    <row r="56" spans="1:62" s="69" customFormat="1" ht="12.75" customHeight="1" x14ac:dyDescent="0.15">
      <c r="A56" s="295" t="str">
        <f>+'Formato de costeo C1 '!C$371</f>
        <v>1.2.3.1</v>
      </c>
      <c r="B56" s="296" t="str">
        <f>+'Formato de costeo C1 '!B$371</f>
        <v>Categorías de gasto</v>
      </c>
      <c r="C56" s="325"/>
      <c r="D56" s="296"/>
      <c r="E56" s="312"/>
      <c r="F56" s="104">
        <f>+'Formato de costeo C1 '!G$371</f>
        <v>0</v>
      </c>
      <c r="G56" s="507"/>
      <c r="H56" s="104">
        <f>+'Formato de costeo C1 '!I371</f>
        <v>0</v>
      </c>
      <c r="I56" s="104">
        <f>+'Formato de costeo C1 '!J371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322"/>
      <c r="D57" s="298"/>
      <c r="E57" s="315"/>
      <c r="F57" s="105">
        <f>+'Formato de costeo C1 '!G$380</f>
        <v>0</v>
      </c>
      <c r="G57" s="508"/>
      <c r="H57" s="105">
        <f>+'Formato de costeo C1 '!I380</f>
        <v>0</v>
      </c>
      <c r="I57" s="105">
        <f>+'Formato de costeo C1 '!J380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322"/>
      <c r="D58" s="298"/>
      <c r="E58" s="315"/>
      <c r="F58" s="105">
        <f>+'Formato de costeo C1 '!G$389</f>
        <v>0</v>
      </c>
      <c r="G58" s="508"/>
      <c r="H58" s="105">
        <f>+'Formato de costeo C1 '!I389</f>
        <v>0</v>
      </c>
      <c r="I58" s="105">
        <f>+'Formato de costeo C1 '!J389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322"/>
      <c r="D59" s="298"/>
      <c r="E59" s="315"/>
      <c r="F59" s="105">
        <f>+'Formato de costeo C1 '!G$398</f>
        <v>0</v>
      </c>
      <c r="G59" s="508"/>
      <c r="H59" s="105">
        <f>+'Formato de costeo C1 '!I398</f>
        <v>0</v>
      </c>
      <c r="I59" s="105">
        <f>+'Formato de costeo C1 '!J398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323"/>
      <c r="D60" s="300"/>
      <c r="E60" s="318"/>
      <c r="F60" s="106">
        <f>+'Formato de costeo C1 '!G$407</f>
        <v>0</v>
      </c>
      <c r="G60" s="509"/>
      <c r="H60" s="106">
        <f>+'Formato de costeo C1 '!I407</f>
        <v>0</v>
      </c>
      <c r="I60" s="106">
        <f>+'Formato de costeo C1 '!J407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324">
        <f>+'Formato de costeo C1 '!$D$416</f>
        <v>0</v>
      </c>
      <c r="D61" s="61"/>
      <c r="E61" s="57">
        <f>+'Formato de costeo C1 '!F139</f>
        <v>0</v>
      </c>
      <c r="F61" s="57">
        <f>SUM(F62:F66)</f>
        <v>0</v>
      </c>
      <c r="G61" s="503">
        <f>+'Formato de costeo C1 '!$H$416</f>
        <v>0</v>
      </c>
      <c r="H61" s="57">
        <f>SUM(H62:H66)</f>
        <v>0</v>
      </c>
      <c r="I61" s="57">
        <f t="shared" ref="I61:T61" si="23">SUM(I62:I66)</f>
        <v>0</v>
      </c>
      <c r="J61" s="57">
        <f t="shared" si="23"/>
        <v>0</v>
      </c>
      <c r="K61" s="57">
        <f>SUM(K62:K66)</f>
        <v>0</v>
      </c>
      <c r="L61" s="57">
        <f>SUM(L62:L66)</f>
        <v>0</v>
      </c>
      <c r="M61" s="57">
        <f t="shared" si="23"/>
        <v>0</v>
      </c>
      <c r="N61" s="57">
        <f>SUM(N62:N66)</f>
        <v>0</v>
      </c>
      <c r="O61" s="57">
        <f>SUM(O62:O66)</f>
        <v>0</v>
      </c>
      <c r="P61" s="57">
        <f>SUM(P62:P66)</f>
        <v>0</v>
      </c>
      <c r="Q61" s="57">
        <f t="shared" si="23"/>
        <v>0</v>
      </c>
      <c r="R61" s="57">
        <f t="shared" si="23"/>
        <v>0</v>
      </c>
      <c r="S61" s="57">
        <f t="shared" si="23"/>
        <v>0</v>
      </c>
      <c r="T61" s="57">
        <f t="shared" si="23"/>
        <v>0</v>
      </c>
      <c r="U61" s="57">
        <f t="shared" ref="U61:BI61" si="24">SUM(U62:U66)</f>
        <v>0</v>
      </c>
      <c r="V61" s="57">
        <f t="shared" si="24"/>
        <v>0</v>
      </c>
      <c r="W61" s="57">
        <f t="shared" si="24"/>
        <v>0</v>
      </c>
      <c r="X61" s="57">
        <f t="shared" si="24"/>
        <v>0</v>
      </c>
      <c r="Y61" s="57">
        <f t="shared" si="24"/>
        <v>0</v>
      </c>
      <c r="Z61" s="57">
        <f t="shared" si="24"/>
        <v>0</v>
      </c>
      <c r="AA61" s="57">
        <f t="shared" si="24"/>
        <v>0</v>
      </c>
      <c r="AB61" s="57">
        <f t="shared" si="24"/>
        <v>0</v>
      </c>
      <c r="AC61" s="57">
        <f t="shared" si="24"/>
        <v>0</v>
      </c>
      <c r="AD61" s="57">
        <f t="shared" si="24"/>
        <v>0</v>
      </c>
      <c r="AE61" s="57">
        <f t="shared" si="24"/>
        <v>0</v>
      </c>
      <c r="AF61" s="57">
        <f t="shared" si="24"/>
        <v>0</v>
      </c>
      <c r="AG61" s="57">
        <f t="shared" si="24"/>
        <v>0</v>
      </c>
      <c r="AH61" s="57">
        <f t="shared" si="24"/>
        <v>0</v>
      </c>
      <c r="AI61" s="57">
        <f t="shared" si="24"/>
        <v>0</v>
      </c>
      <c r="AJ61" s="57">
        <f t="shared" si="24"/>
        <v>0</v>
      </c>
      <c r="AK61" s="57">
        <f t="shared" si="24"/>
        <v>0</v>
      </c>
      <c r="AL61" s="57">
        <f t="shared" si="24"/>
        <v>0</v>
      </c>
      <c r="AM61" s="57">
        <f t="shared" si="24"/>
        <v>0</v>
      </c>
      <c r="AN61" s="57">
        <f t="shared" si="24"/>
        <v>0</v>
      </c>
      <c r="AO61" s="57">
        <f t="shared" si="24"/>
        <v>0</v>
      </c>
      <c r="AP61" s="57">
        <f t="shared" si="24"/>
        <v>0</v>
      </c>
      <c r="AQ61" s="57">
        <f t="shared" si="24"/>
        <v>0</v>
      </c>
      <c r="AR61" s="57">
        <f t="shared" si="24"/>
        <v>0</v>
      </c>
      <c r="AS61" s="57">
        <f t="shared" si="24"/>
        <v>0</v>
      </c>
      <c r="AT61" s="57">
        <f t="shared" si="24"/>
        <v>0</v>
      </c>
      <c r="AU61" s="57">
        <f t="shared" si="24"/>
        <v>0</v>
      </c>
      <c r="AV61" s="57">
        <f t="shared" si="24"/>
        <v>0</v>
      </c>
      <c r="AW61" s="57">
        <f t="shared" si="24"/>
        <v>0</v>
      </c>
      <c r="AX61" s="57">
        <f t="shared" si="24"/>
        <v>0</v>
      </c>
      <c r="AY61" s="57">
        <f t="shared" si="24"/>
        <v>0</v>
      </c>
      <c r="AZ61" s="57">
        <f t="shared" si="24"/>
        <v>0</v>
      </c>
      <c r="BA61" s="57">
        <f t="shared" si="24"/>
        <v>0</v>
      </c>
      <c r="BB61" s="57">
        <f t="shared" si="24"/>
        <v>0</v>
      </c>
      <c r="BC61" s="57">
        <f t="shared" si="24"/>
        <v>0</v>
      </c>
      <c r="BD61" s="57">
        <f t="shared" si="24"/>
        <v>0</v>
      </c>
      <c r="BE61" s="57">
        <f t="shared" si="24"/>
        <v>0</v>
      </c>
      <c r="BF61" s="57">
        <f t="shared" si="24"/>
        <v>0</v>
      </c>
      <c r="BG61" s="57">
        <f t="shared" si="24"/>
        <v>0</v>
      </c>
      <c r="BH61" s="57">
        <f t="shared" si="24"/>
        <v>0</v>
      </c>
      <c r="BI61" s="285">
        <f t="shared" si="24"/>
        <v>0</v>
      </c>
      <c r="BJ61" s="126">
        <f t="shared" si="4"/>
        <v>0</v>
      </c>
    </row>
    <row r="62" spans="1:62" s="69" customFormat="1" ht="12.75" customHeight="1" x14ac:dyDescent="0.15">
      <c r="A62" s="295" t="str">
        <f>+'Formato de costeo C1 '!C$417</f>
        <v>1.2.4.1</v>
      </c>
      <c r="B62" s="296" t="str">
        <f>+'Formato de costeo C1 '!B$417</f>
        <v>Categorías de gasto</v>
      </c>
      <c r="C62" s="325"/>
      <c r="D62" s="296"/>
      <c r="E62" s="312"/>
      <c r="F62" s="104">
        <f>+'Formato de costeo C1 '!G$417</f>
        <v>0</v>
      </c>
      <c r="G62" s="507"/>
      <c r="H62" s="104">
        <f>+'Formato de costeo C1 '!I417</f>
        <v>0</v>
      </c>
      <c r="I62" s="104">
        <f>+'Formato de costeo C1 '!J417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322"/>
      <c r="D63" s="298"/>
      <c r="E63" s="315"/>
      <c r="F63" s="105">
        <f>+'Formato de costeo C1 '!G$426</f>
        <v>0</v>
      </c>
      <c r="G63" s="508"/>
      <c r="H63" s="105">
        <f>+'Formato de costeo C1 '!I426</f>
        <v>0</v>
      </c>
      <c r="I63" s="105">
        <f>+'Formato de costeo C1 '!J426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322"/>
      <c r="D64" s="298"/>
      <c r="E64" s="315"/>
      <c r="F64" s="105">
        <f>+'Formato de costeo C1 '!G$435</f>
        <v>0</v>
      </c>
      <c r="G64" s="508"/>
      <c r="H64" s="105">
        <f>+'Formato de costeo C1 '!I435</f>
        <v>0</v>
      </c>
      <c r="I64" s="105">
        <f>+'Formato de costeo C1 '!J435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322"/>
      <c r="D65" s="298"/>
      <c r="E65" s="315"/>
      <c r="F65" s="105">
        <f>+'Formato de costeo C1 '!G$444</f>
        <v>0</v>
      </c>
      <c r="G65" s="508"/>
      <c r="H65" s="105">
        <f>+'Formato de costeo C1 '!I444</f>
        <v>0</v>
      </c>
      <c r="I65" s="105">
        <f>+'Formato de costeo C1 '!J444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323"/>
      <c r="D66" s="300"/>
      <c r="E66" s="318"/>
      <c r="F66" s="106">
        <f>+'Formato de costeo C1 '!G$453</f>
        <v>0</v>
      </c>
      <c r="G66" s="509"/>
      <c r="H66" s="106">
        <f>+'Formato de costeo C1 '!I453</f>
        <v>0</v>
      </c>
      <c r="I66" s="106">
        <f>+'Formato de costeo C1 '!J453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324">
        <f>+'Formato de costeo C1 '!$D$462</f>
        <v>0</v>
      </c>
      <c r="D67" s="61"/>
      <c r="E67" s="57">
        <f>+'Formato de costeo C1 '!F148</f>
        <v>0</v>
      </c>
      <c r="F67" s="57">
        <f>SUM(F68:F72)</f>
        <v>0</v>
      </c>
      <c r="G67" s="503">
        <f>+'Formato de costeo C1 '!$H$462</f>
        <v>0</v>
      </c>
      <c r="H67" s="57">
        <f>SUM(H68:H72)</f>
        <v>0</v>
      </c>
      <c r="I67" s="57">
        <f t="shared" ref="I67:T67" si="25">SUM(I68:I72)</f>
        <v>0</v>
      </c>
      <c r="J67" s="57">
        <f t="shared" si="25"/>
        <v>0</v>
      </c>
      <c r="K67" s="57">
        <f>SUM(K68:K72)</f>
        <v>0</v>
      </c>
      <c r="L67" s="57">
        <f>SUM(L68:L72)</f>
        <v>0</v>
      </c>
      <c r="M67" s="57">
        <f t="shared" si="25"/>
        <v>0</v>
      </c>
      <c r="N67" s="57">
        <f>SUM(N68:N72)</f>
        <v>0</v>
      </c>
      <c r="O67" s="57">
        <f>SUM(O68:O72)</f>
        <v>0</v>
      </c>
      <c r="P67" s="57">
        <f>SUM(P68:P72)</f>
        <v>0</v>
      </c>
      <c r="Q67" s="57">
        <f t="shared" si="25"/>
        <v>0</v>
      </c>
      <c r="R67" s="57">
        <f t="shared" si="25"/>
        <v>0</v>
      </c>
      <c r="S67" s="57">
        <f t="shared" si="25"/>
        <v>0</v>
      </c>
      <c r="T67" s="57">
        <f t="shared" si="25"/>
        <v>0</v>
      </c>
      <c r="U67" s="57">
        <f t="shared" ref="U67:BI67" si="26">SUM(U68:U72)</f>
        <v>0</v>
      </c>
      <c r="V67" s="57">
        <f t="shared" si="26"/>
        <v>0</v>
      </c>
      <c r="W67" s="57">
        <f t="shared" si="26"/>
        <v>0</v>
      </c>
      <c r="X67" s="57">
        <f t="shared" si="26"/>
        <v>0</v>
      </c>
      <c r="Y67" s="57">
        <f t="shared" si="26"/>
        <v>0</v>
      </c>
      <c r="Z67" s="57">
        <f t="shared" si="26"/>
        <v>0</v>
      </c>
      <c r="AA67" s="57">
        <f t="shared" si="26"/>
        <v>0</v>
      </c>
      <c r="AB67" s="57">
        <f t="shared" si="26"/>
        <v>0</v>
      </c>
      <c r="AC67" s="57">
        <f t="shared" si="26"/>
        <v>0</v>
      </c>
      <c r="AD67" s="57">
        <f t="shared" si="26"/>
        <v>0</v>
      </c>
      <c r="AE67" s="57">
        <f t="shared" si="26"/>
        <v>0</v>
      </c>
      <c r="AF67" s="57">
        <f t="shared" si="26"/>
        <v>0</v>
      </c>
      <c r="AG67" s="57">
        <f t="shared" si="26"/>
        <v>0</v>
      </c>
      <c r="AH67" s="57">
        <f t="shared" si="26"/>
        <v>0</v>
      </c>
      <c r="AI67" s="57">
        <f t="shared" si="26"/>
        <v>0</v>
      </c>
      <c r="AJ67" s="57">
        <f t="shared" si="26"/>
        <v>0</v>
      </c>
      <c r="AK67" s="57">
        <f t="shared" si="26"/>
        <v>0</v>
      </c>
      <c r="AL67" s="57">
        <f t="shared" si="26"/>
        <v>0</v>
      </c>
      <c r="AM67" s="57">
        <f t="shared" si="26"/>
        <v>0</v>
      </c>
      <c r="AN67" s="57">
        <f t="shared" si="26"/>
        <v>0</v>
      </c>
      <c r="AO67" s="57">
        <f t="shared" si="26"/>
        <v>0</v>
      </c>
      <c r="AP67" s="57">
        <f t="shared" si="26"/>
        <v>0</v>
      </c>
      <c r="AQ67" s="57">
        <f t="shared" si="26"/>
        <v>0</v>
      </c>
      <c r="AR67" s="57">
        <f t="shared" si="26"/>
        <v>0</v>
      </c>
      <c r="AS67" s="57">
        <f t="shared" si="26"/>
        <v>0</v>
      </c>
      <c r="AT67" s="57">
        <f t="shared" si="26"/>
        <v>0</v>
      </c>
      <c r="AU67" s="57">
        <f t="shared" si="26"/>
        <v>0</v>
      </c>
      <c r="AV67" s="57">
        <f t="shared" si="26"/>
        <v>0</v>
      </c>
      <c r="AW67" s="57">
        <f t="shared" si="26"/>
        <v>0</v>
      </c>
      <c r="AX67" s="57">
        <f t="shared" si="26"/>
        <v>0</v>
      </c>
      <c r="AY67" s="57">
        <f t="shared" si="26"/>
        <v>0</v>
      </c>
      <c r="AZ67" s="57">
        <f t="shared" si="26"/>
        <v>0</v>
      </c>
      <c r="BA67" s="57">
        <f t="shared" si="26"/>
        <v>0</v>
      </c>
      <c r="BB67" s="57">
        <f t="shared" si="26"/>
        <v>0</v>
      </c>
      <c r="BC67" s="57">
        <f t="shared" si="26"/>
        <v>0</v>
      </c>
      <c r="BD67" s="57">
        <f t="shared" si="26"/>
        <v>0</v>
      </c>
      <c r="BE67" s="57">
        <f t="shared" si="26"/>
        <v>0</v>
      </c>
      <c r="BF67" s="57">
        <f t="shared" si="26"/>
        <v>0</v>
      </c>
      <c r="BG67" s="57">
        <f t="shared" si="26"/>
        <v>0</v>
      </c>
      <c r="BH67" s="57">
        <f t="shared" si="26"/>
        <v>0</v>
      </c>
      <c r="BI67" s="285">
        <f t="shared" si="26"/>
        <v>0</v>
      </c>
      <c r="BJ67" s="126">
        <f t="shared" si="4"/>
        <v>0</v>
      </c>
    </row>
    <row r="68" spans="1:62" s="69" customFormat="1" ht="12.75" customHeight="1" x14ac:dyDescent="0.15">
      <c r="A68" s="295" t="str">
        <f>+'Formato de costeo C1 '!C$463</f>
        <v>1.2.5.1</v>
      </c>
      <c r="B68" s="296" t="str">
        <f>+'Formato de costeo C1 '!B$463</f>
        <v>Categorías de gasto</v>
      </c>
      <c r="C68" s="325"/>
      <c r="D68" s="296"/>
      <c r="E68" s="312"/>
      <c r="F68" s="104">
        <f>+'Formato de costeo C1 '!G$463</f>
        <v>0</v>
      </c>
      <c r="G68" s="507"/>
      <c r="H68" s="104">
        <f>+'Formato de costeo C1 '!I463</f>
        <v>0</v>
      </c>
      <c r="I68" s="104">
        <f>+'Formato de costeo C1 '!J463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322"/>
      <c r="D69" s="298"/>
      <c r="E69" s="315"/>
      <c r="F69" s="105">
        <f>+'Formato de costeo C1 '!G$472</f>
        <v>0</v>
      </c>
      <c r="G69" s="508"/>
      <c r="H69" s="105">
        <f>+'Formato de costeo C1 '!I472</f>
        <v>0</v>
      </c>
      <c r="I69" s="105">
        <f>+'Formato de costeo C1 '!J472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322"/>
      <c r="D70" s="298"/>
      <c r="E70" s="315"/>
      <c r="F70" s="105">
        <f>+'Formato de costeo C1 '!G$481</f>
        <v>0</v>
      </c>
      <c r="G70" s="508"/>
      <c r="H70" s="105">
        <f>+'Formato de costeo C1 '!I481</f>
        <v>0</v>
      </c>
      <c r="I70" s="105">
        <f>+'Formato de costeo C1 '!J481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322"/>
      <c r="D71" s="298"/>
      <c r="E71" s="315"/>
      <c r="F71" s="105">
        <f>+'Formato de costeo C1 '!G$490</f>
        <v>0</v>
      </c>
      <c r="G71" s="508"/>
      <c r="H71" s="105">
        <f>+'Formato de costeo C1 '!I490</f>
        <v>0</v>
      </c>
      <c r="I71" s="105">
        <f>+'Formato de costeo C1 '!J490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323"/>
      <c r="D72" s="300"/>
      <c r="E72" s="318"/>
      <c r="F72" s="106">
        <f>+'Formato de costeo C1 '!G$499</f>
        <v>0</v>
      </c>
      <c r="G72" s="509"/>
      <c r="H72" s="106">
        <f>+'Formato de costeo C1 '!I499</f>
        <v>0</v>
      </c>
      <c r="I72" s="106">
        <f>+'Formato de costeo C1 '!J499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77">
        <f>+'Formato de costeo C1 '!D$509</f>
        <v>0</v>
      </c>
      <c r="C73" s="543"/>
      <c r="D73" s="79"/>
      <c r="E73" s="80"/>
      <c r="F73" s="80"/>
      <c r="G73" s="304"/>
      <c r="H73" s="80">
        <f>+H74+H80+H86+H92+H98</f>
        <v>0</v>
      </c>
      <c r="I73" s="80">
        <f t="shared" ref="I73:T73" si="27">+I74+I80+I86+I92+I98</f>
        <v>0</v>
      </c>
      <c r="J73" s="80">
        <f t="shared" si="27"/>
        <v>0</v>
      </c>
      <c r="K73" s="80">
        <f>+K74+K80+K86+K92+K98</f>
        <v>0</v>
      </c>
      <c r="L73" s="80">
        <f>+L74+L80+L86+L92+L98</f>
        <v>0</v>
      </c>
      <c r="M73" s="80">
        <f t="shared" si="27"/>
        <v>0</v>
      </c>
      <c r="N73" s="80">
        <f>+N74+N80+N86+N92+N98</f>
        <v>0</v>
      </c>
      <c r="O73" s="80">
        <f>+O74+O80+O86+O92+O98</f>
        <v>0</v>
      </c>
      <c r="P73" s="80">
        <f>+P74+P80+P86+P92+P98</f>
        <v>0</v>
      </c>
      <c r="Q73" s="80">
        <f t="shared" si="27"/>
        <v>0</v>
      </c>
      <c r="R73" s="80">
        <f t="shared" si="27"/>
        <v>0</v>
      </c>
      <c r="S73" s="80">
        <f t="shared" si="27"/>
        <v>0</v>
      </c>
      <c r="T73" s="80">
        <f t="shared" si="27"/>
        <v>0</v>
      </c>
      <c r="U73" s="80">
        <f t="shared" ref="U73:BI73" si="28">+U74+U80+U86+U92+U98</f>
        <v>0</v>
      </c>
      <c r="V73" s="80">
        <f t="shared" si="28"/>
        <v>0</v>
      </c>
      <c r="W73" s="80">
        <f t="shared" si="28"/>
        <v>0</v>
      </c>
      <c r="X73" s="80">
        <f t="shared" si="28"/>
        <v>0</v>
      </c>
      <c r="Y73" s="80">
        <f t="shared" si="28"/>
        <v>0</v>
      </c>
      <c r="Z73" s="80">
        <f t="shared" si="28"/>
        <v>0</v>
      </c>
      <c r="AA73" s="80">
        <f t="shared" si="28"/>
        <v>0</v>
      </c>
      <c r="AB73" s="80">
        <f t="shared" si="28"/>
        <v>0</v>
      </c>
      <c r="AC73" s="80">
        <f t="shared" si="28"/>
        <v>0</v>
      </c>
      <c r="AD73" s="80">
        <f t="shared" si="28"/>
        <v>0</v>
      </c>
      <c r="AE73" s="80">
        <f t="shared" si="28"/>
        <v>0</v>
      </c>
      <c r="AF73" s="80">
        <f t="shared" si="28"/>
        <v>0</v>
      </c>
      <c r="AG73" s="80">
        <f t="shared" si="28"/>
        <v>0</v>
      </c>
      <c r="AH73" s="80">
        <f t="shared" si="28"/>
        <v>0</v>
      </c>
      <c r="AI73" s="80">
        <f t="shared" si="28"/>
        <v>0</v>
      </c>
      <c r="AJ73" s="80">
        <f t="shared" si="28"/>
        <v>0</v>
      </c>
      <c r="AK73" s="80">
        <f t="shared" si="28"/>
        <v>0</v>
      </c>
      <c r="AL73" s="80">
        <f t="shared" si="28"/>
        <v>0</v>
      </c>
      <c r="AM73" s="80">
        <f t="shared" si="28"/>
        <v>0</v>
      </c>
      <c r="AN73" s="80">
        <f t="shared" si="28"/>
        <v>0</v>
      </c>
      <c r="AO73" s="80">
        <f t="shared" si="28"/>
        <v>0</v>
      </c>
      <c r="AP73" s="80">
        <f t="shared" si="28"/>
        <v>0</v>
      </c>
      <c r="AQ73" s="80">
        <f t="shared" si="28"/>
        <v>0</v>
      </c>
      <c r="AR73" s="80">
        <f t="shared" si="28"/>
        <v>0</v>
      </c>
      <c r="AS73" s="80">
        <f t="shared" si="28"/>
        <v>0</v>
      </c>
      <c r="AT73" s="80">
        <f t="shared" si="28"/>
        <v>0</v>
      </c>
      <c r="AU73" s="80">
        <f t="shared" si="28"/>
        <v>0</v>
      </c>
      <c r="AV73" s="80">
        <f t="shared" si="28"/>
        <v>0</v>
      </c>
      <c r="AW73" s="80">
        <f t="shared" si="28"/>
        <v>0</v>
      </c>
      <c r="AX73" s="80">
        <f t="shared" si="28"/>
        <v>0</v>
      </c>
      <c r="AY73" s="80">
        <f t="shared" si="28"/>
        <v>0</v>
      </c>
      <c r="AZ73" s="80">
        <f t="shared" si="28"/>
        <v>0</v>
      </c>
      <c r="BA73" s="80">
        <f t="shared" si="28"/>
        <v>0</v>
      </c>
      <c r="BB73" s="80">
        <f t="shared" si="28"/>
        <v>0</v>
      </c>
      <c r="BC73" s="80">
        <f t="shared" si="28"/>
        <v>0</v>
      </c>
      <c r="BD73" s="80">
        <f t="shared" si="28"/>
        <v>0</v>
      </c>
      <c r="BE73" s="80">
        <f t="shared" si="28"/>
        <v>0</v>
      </c>
      <c r="BF73" s="80">
        <f t="shared" si="28"/>
        <v>0</v>
      </c>
      <c r="BG73" s="80">
        <f t="shared" si="28"/>
        <v>0</v>
      </c>
      <c r="BH73" s="80">
        <f t="shared" si="28"/>
        <v>0</v>
      </c>
      <c r="BI73" s="81">
        <f t="shared" si="28"/>
        <v>0</v>
      </c>
      <c r="BJ73" s="126">
        <f t="shared" si="4"/>
        <v>0</v>
      </c>
    </row>
    <row r="74" spans="1:62" s="125" customFormat="1" ht="12.75" customHeight="1" outlineLevel="1" x14ac:dyDescent="0.15">
      <c r="A74" s="100" t="str">
        <f>+'Formato de costeo C1 '!C$510</f>
        <v>1.3.1</v>
      </c>
      <c r="B74" s="199">
        <f>+'Formato de costeo C1 '!B$527</f>
        <v>0</v>
      </c>
      <c r="C74" s="324">
        <f>+'Formato de costeo C1 '!$D$527</f>
        <v>0</v>
      </c>
      <c r="D74" s="61"/>
      <c r="E74" s="57">
        <f>+'Formato de costeo C1 '!F121</f>
        <v>0</v>
      </c>
      <c r="F74" s="57">
        <f>SUM(F75:F79)</f>
        <v>0</v>
      </c>
      <c r="G74" s="503">
        <f>+'Formato de costeo C1 '!$H$527</f>
        <v>0</v>
      </c>
      <c r="H74" s="57">
        <f>SUM(H75:H79)</f>
        <v>0</v>
      </c>
      <c r="I74" s="57">
        <f t="shared" ref="I74:T74" si="29">SUM(I75:I79)</f>
        <v>0</v>
      </c>
      <c r="J74" s="57">
        <f t="shared" si="29"/>
        <v>0</v>
      </c>
      <c r="K74" s="57">
        <f>SUM(K75:K79)</f>
        <v>0</v>
      </c>
      <c r="L74" s="57">
        <f>SUM(L75:L79)</f>
        <v>0</v>
      </c>
      <c r="M74" s="57">
        <f t="shared" si="29"/>
        <v>0</v>
      </c>
      <c r="N74" s="57">
        <f>SUM(N75:N79)</f>
        <v>0</v>
      </c>
      <c r="O74" s="57">
        <f>SUM(O75:O79)</f>
        <v>0</v>
      </c>
      <c r="P74" s="57">
        <f>SUM(P75:P79)</f>
        <v>0</v>
      </c>
      <c r="Q74" s="57">
        <f t="shared" si="29"/>
        <v>0</v>
      </c>
      <c r="R74" s="57">
        <f t="shared" si="29"/>
        <v>0</v>
      </c>
      <c r="S74" s="57">
        <f t="shared" si="29"/>
        <v>0</v>
      </c>
      <c r="T74" s="57">
        <f t="shared" si="29"/>
        <v>0</v>
      </c>
      <c r="U74" s="57">
        <f t="shared" ref="U74:BI74" si="30">SUM(U75:U79)</f>
        <v>0</v>
      </c>
      <c r="V74" s="57">
        <f t="shared" si="30"/>
        <v>0</v>
      </c>
      <c r="W74" s="57">
        <f t="shared" si="30"/>
        <v>0</v>
      </c>
      <c r="X74" s="57">
        <f t="shared" si="30"/>
        <v>0</v>
      </c>
      <c r="Y74" s="57">
        <f t="shared" si="30"/>
        <v>0</v>
      </c>
      <c r="Z74" s="57">
        <f t="shared" si="30"/>
        <v>0</v>
      </c>
      <c r="AA74" s="57">
        <f t="shared" si="30"/>
        <v>0</v>
      </c>
      <c r="AB74" s="57">
        <f t="shared" si="30"/>
        <v>0</v>
      </c>
      <c r="AC74" s="57">
        <f t="shared" si="30"/>
        <v>0</v>
      </c>
      <c r="AD74" s="57">
        <f t="shared" si="30"/>
        <v>0</v>
      </c>
      <c r="AE74" s="57">
        <f t="shared" si="30"/>
        <v>0</v>
      </c>
      <c r="AF74" s="57">
        <f t="shared" si="30"/>
        <v>0</v>
      </c>
      <c r="AG74" s="57">
        <f t="shared" si="30"/>
        <v>0</v>
      </c>
      <c r="AH74" s="57">
        <f t="shared" si="30"/>
        <v>0</v>
      </c>
      <c r="AI74" s="57">
        <f t="shared" si="30"/>
        <v>0</v>
      </c>
      <c r="AJ74" s="57">
        <f t="shared" si="30"/>
        <v>0</v>
      </c>
      <c r="AK74" s="57">
        <f t="shared" si="30"/>
        <v>0</v>
      </c>
      <c r="AL74" s="57">
        <f t="shared" si="30"/>
        <v>0</v>
      </c>
      <c r="AM74" s="57">
        <f t="shared" si="30"/>
        <v>0</v>
      </c>
      <c r="AN74" s="57">
        <f t="shared" si="30"/>
        <v>0</v>
      </c>
      <c r="AO74" s="57">
        <f t="shared" si="30"/>
        <v>0</v>
      </c>
      <c r="AP74" s="57">
        <f t="shared" si="30"/>
        <v>0</v>
      </c>
      <c r="AQ74" s="57">
        <f t="shared" si="30"/>
        <v>0</v>
      </c>
      <c r="AR74" s="57">
        <f t="shared" si="30"/>
        <v>0</v>
      </c>
      <c r="AS74" s="57">
        <f t="shared" si="30"/>
        <v>0</v>
      </c>
      <c r="AT74" s="57">
        <f t="shared" si="30"/>
        <v>0</v>
      </c>
      <c r="AU74" s="57">
        <f t="shared" si="30"/>
        <v>0</v>
      </c>
      <c r="AV74" s="57">
        <f t="shared" si="30"/>
        <v>0</v>
      </c>
      <c r="AW74" s="57">
        <f t="shared" si="30"/>
        <v>0</v>
      </c>
      <c r="AX74" s="57">
        <f t="shared" si="30"/>
        <v>0</v>
      </c>
      <c r="AY74" s="57">
        <f t="shared" si="30"/>
        <v>0</v>
      </c>
      <c r="AZ74" s="57">
        <f t="shared" si="30"/>
        <v>0</v>
      </c>
      <c r="BA74" s="57">
        <f t="shared" si="30"/>
        <v>0</v>
      </c>
      <c r="BB74" s="57">
        <f t="shared" si="30"/>
        <v>0</v>
      </c>
      <c r="BC74" s="57">
        <f t="shared" si="30"/>
        <v>0</v>
      </c>
      <c r="BD74" s="57">
        <f t="shared" si="30"/>
        <v>0</v>
      </c>
      <c r="BE74" s="57">
        <f t="shared" si="30"/>
        <v>0</v>
      </c>
      <c r="BF74" s="57">
        <f t="shared" si="30"/>
        <v>0</v>
      </c>
      <c r="BG74" s="57">
        <f t="shared" si="30"/>
        <v>0</v>
      </c>
      <c r="BH74" s="57">
        <f t="shared" si="30"/>
        <v>0</v>
      </c>
      <c r="BI74" s="285">
        <f t="shared" si="30"/>
        <v>0</v>
      </c>
      <c r="BJ74" s="126">
        <f t="shared" si="4"/>
        <v>0</v>
      </c>
    </row>
    <row r="75" spans="1:62" s="69" customFormat="1" ht="12.75" customHeight="1" x14ac:dyDescent="0.15">
      <c r="A75" s="295" t="str">
        <f>+'Formato de costeo C1 '!C$528</f>
        <v>1.3.1.1</v>
      </c>
      <c r="B75" s="296" t="str">
        <f>+'Formato de costeo C1 '!B$528</f>
        <v>Categorías de gasto</v>
      </c>
      <c r="C75" s="544"/>
      <c r="D75" s="313"/>
      <c r="E75" s="314"/>
      <c r="F75" s="104">
        <f>+'Formato de costeo C1 '!G$528</f>
        <v>0</v>
      </c>
      <c r="G75" s="504"/>
      <c r="H75" s="104">
        <f>+'Formato de costeo C1 '!I528</f>
        <v>0</v>
      </c>
      <c r="I75" s="104">
        <f>+'Formato de costeo C1 '!J528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31">+I75-BI75</f>
        <v>0</v>
      </c>
    </row>
    <row r="76" spans="1:62" s="69" customFormat="1" ht="12.75" customHeight="1" x14ac:dyDescent="0.15">
      <c r="A76" s="297" t="str">
        <f>+'Formato de costeo C1 '!C$537</f>
        <v>1.3.1.2</v>
      </c>
      <c r="B76" s="298" t="str">
        <f>+'Formato de costeo C1 '!B$537</f>
        <v>Categorías de gasto</v>
      </c>
      <c r="C76" s="545"/>
      <c r="D76" s="316"/>
      <c r="E76" s="317"/>
      <c r="F76" s="105">
        <f>+'Formato de costeo C1 '!G$537</f>
        <v>0</v>
      </c>
      <c r="G76" s="505"/>
      <c r="H76" s="105">
        <f>+'Formato de costeo C1 '!I537</f>
        <v>0</v>
      </c>
      <c r="I76" s="105">
        <f>+'Formato de costeo C1 '!J537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31"/>
        <v>0</v>
      </c>
    </row>
    <row r="77" spans="1:62" s="69" customFormat="1" ht="12.75" customHeight="1" x14ac:dyDescent="0.15">
      <c r="A77" s="297" t="str">
        <f>+'Formato de costeo C1 '!C$546</f>
        <v>1.3.1.3</v>
      </c>
      <c r="B77" s="298" t="str">
        <f>+'Formato de costeo C1 '!B$546</f>
        <v>Categorías de gasto</v>
      </c>
      <c r="C77" s="545"/>
      <c r="D77" s="316"/>
      <c r="E77" s="317"/>
      <c r="F77" s="105">
        <f>+'Formato de costeo C1 '!G$546</f>
        <v>0</v>
      </c>
      <c r="G77" s="505"/>
      <c r="H77" s="105">
        <f>+'Formato de costeo C1 '!I546</f>
        <v>0</v>
      </c>
      <c r="I77" s="105">
        <f>+'Formato de costeo C1 '!J546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31"/>
        <v>0</v>
      </c>
    </row>
    <row r="78" spans="1:62" s="125" customFormat="1" ht="12.75" customHeight="1" outlineLevel="1" x14ac:dyDescent="0.15">
      <c r="A78" s="297" t="str">
        <f>+'Formato de costeo C1 '!C$555</f>
        <v>1.3.1.4</v>
      </c>
      <c r="B78" s="298" t="str">
        <f>+'Formato de costeo C1 '!B$555</f>
        <v>Categorías de gasto</v>
      </c>
      <c r="C78" s="545"/>
      <c r="D78" s="316"/>
      <c r="E78" s="317"/>
      <c r="F78" s="105">
        <f>+'Formato de costeo C1 '!G$555</f>
        <v>0</v>
      </c>
      <c r="G78" s="505"/>
      <c r="H78" s="105">
        <f>+'Formato de costeo C1 '!I555</f>
        <v>0</v>
      </c>
      <c r="I78" s="105">
        <f>+'Formato de costeo C1 '!J555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31"/>
        <v>0</v>
      </c>
    </row>
    <row r="79" spans="1:62" s="125" customFormat="1" ht="12.75" customHeight="1" outlineLevel="1" x14ac:dyDescent="0.15">
      <c r="A79" s="299" t="str">
        <f>+'Formato de costeo C1 '!C$564</f>
        <v>1.3.1.5</v>
      </c>
      <c r="B79" s="300" t="str">
        <f>+'Formato de costeo C1 '!B$564</f>
        <v>Categorías de gasto</v>
      </c>
      <c r="C79" s="546"/>
      <c r="D79" s="319"/>
      <c r="E79" s="320"/>
      <c r="F79" s="106">
        <f>+'Formato de costeo C1 '!G$564</f>
        <v>0</v>
      </c>
      <c r="G79" s="506"/>
      <c r="H79" s="106">
        <f>+'Formato de costeo C1 '!I564</f>
        <v>0</v>
      </c>
      <c r="I79" s="106">
        <f>+'Formato de costeo C1 '!J564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31"/>
        <v>0</v>
      </c>
    </row>
    <row r="80" spans="1:62" s="69" customFormat="1" ht="12.75" customHeight="1" x14ac:dyDescent="0.15">
      <c r="A80" s="100" t="str">
        <f>+'Formato de costeo C1 '!C$513</f>
        <v>1.3.2</v>
      </c>
      <c r="B80" s="199">
        <f>+'Formato de costeo C1 '!B$573</f>
        <v>0</v>
      </c>
      <c r="C80" s="324">
        <f>+'Formato de costeo C1 '!$D$573</f>
        <v>0</v>
      </c>
      <c r="D80" s="61"/>
      <c r="E80" s="57">
        <f>+'Formato de costeo C1 '!F167</f>
        <v>0</v>
      </c>
      <c r="F80" s="57">
        <f>SUM(F81:F85)</f>
        <v>0</v>
      </c>
      <c r="G80" s="503">
        <f>+'Formato de costeo C1 '!$H$573</f>
        <v>0</v>
      </c>
      <c r="H80" s="57">
        <f>SUM(H81:H85)</f>
        <v>0</v>
      </c>
      <c r="I80" s="57">
        <f t="shared" ref="I80:T80" si="32">SUM(I81:I85)</f>
        <v>0</v>
      </c>
      <c r="J80" s="57">
        <f t="shared" si="32"/>
        <v>0</v>
      </c>
      <c r="K80" s="57">
        <f>SUM(K81:K85)</f>
        <v>0</v>
      </c>
      <c r="L80" s="57">
        <f>SUM(L81:L85)</f>
        <v>0</v>
      </c>
      <c r="M80" s="57">
        <f t="shared" si="32"/>
        <v>0</v>
      </c>
      <c r="N80" s="57">
        <f>SUM(N81:N85)</f>
        <v>0</v>
      </c>
      <c r="O80" s="57">
        <f>SUM(O81:O85)</f>
        <v>0</v>
      </c>
      <c r="P80" s="57">
        <f>SUM(P81:P85)</f>
        <v>0</v>
      </c>
      <c r="Q80" s="57">
        <f t="shared" si="32"/>
        <v>0</v>
      </c>
      <c r="R80" s="57">
        <f t="shared" si="32"/>
        <v>0</v>
      </c>
      <c r="S80" s="57">
        <f t="shared" si="32"/>
        <v>0</v>
      </c>
      <c r="T80" s="57">
        <f t="shared" si="32"/>
        <v>0</v>
      </c>
      <c r="U80" s="57">
        <f t="shared" ref="U80:BI80" si="33">SUM(U81:U85)</f>
        <v>0</v>
      </c>
      <c r="V80" s="57">
        <f t="shared" si="33"/>
        <v>0</v>
      </c>
      <c r="W80" s="57">
        <f t="shared" si="33"/>
        <v>0</v>
      </c>
      <c r="X80" s="57">
        <f t="shared" si="33"/>
        <v>0</v>
      </c>
      <c r="Y80" s="57">
        <f t="shared" si="33"/>
        <v>0</v>
      </c>
      <c r="Z80" s="57">
        <f t="shared" si="33"/>
        <v>0</v>
      </c>
      <c r="AA80" s="57">
        <f t="shared" si="33"/>
        <v>0</v>
      </c>
      <c r="AB80" s="57">
        <f t="shared" si="33"/>
        <v>0</v>
      </c>
      <c r="AC80" s="57">
        <f t="shared" si="33"/>
        <v>0</v>
      </c>
      <c r="AD80" s="57">
        <f t="shared" si="33"/>
        <v>0</v>
      </c>
      <c r="AE80" s="57">
        <f t="shared" si="33"/>
        <v>0</v>
      </c>
      <c r="AF80" s="57">
        <f t="shared" si="33"/>
        <v>0</v>
      </c>
      <c r="AG80" s="57">
        <f t="shared" si="33"/>
        <v>0</v>
      </c>
      <c r="AH80" s="57">
        <f t="shared" si="33"/>
        <v>0</v>
      </c>
      <c r="AI80" s="57">
        <f t="shared" si="33"/>
        <v>0</v>
      </c>
      <c r="AJ80" s="57">
        <f t="shared" si="33"/>
        <v>0</v>
      </c>
      <c r="AK80" s="57">
        <f t="shared" si="33"/>
        <v>0</v>
      </c>
      <c r="AL80" s="57">
        <f t="shared" si="33"/>
        <v>0</v>
      </c>
      <c r="AM80" s="57">
        <f t="shared" si="33"/>
        <v>0</v>
      </c>
      <c r="AN80" s="57">
        <f t="shared" si="33"/>
        <v>0</v>
      </c>
      <c r="AO80" s="57">
        <f t="shared" si="33"/>
        <v>0</v>
      </c>
      <c r="AP80" s="57">
        <f t="shared" si="33"/>
        <v>0</v>
      </c>
      <c r="AQ80" s="57">
        <f t="shared" si="33"/>
        <v>0</v>
      </c>
      <c r="AR80" s="57">
        <f t="shared" si="33"/>
        <v>0</v>
      </c>
      <c r="AS80" s="57">
        <f t="shared" si="33"/>
        <v>0</v>
      </c>
      <c r="AT80" s="57">
        <f t="shared" si="33"/>
        <v>0</v>
      </c>
      <c r="AU80" s="57">
        <f t="shared" si="33"/>
        <v>0</v>
      </c>
      <c r="AV80" s="57">
        <f t="shared" si="33"/>
        <v>0</v>
      </c>
      <c r="AW80" s="57">
        <f t="shared" si="33"/>
        <v>0</v>
      </c>
      <c r="AX80" s="57">
        <f t="shared" si="33"/>
        <v>0</v>
      </c>
      <c r="AY80" s="57">
        <f t="shared" si="33"/>
        <v>0</v>
      </c>
      <c r="AZ80" s="57">
        <f t="shared" si="33"/>
        <v>0</v>
      </c>
      <c r="BA80" s="57">
        <f t="shared" si="33"/>
        <v>0</v>
      </c>
      <c r="BB80" s="57">
        <f t="shared" si="33"/>
        <v>0</v>
      </c>
      <c r="BC80" s="57">
        <f t="shared" si="33"/>
        <v>0</v>
      </c>
      <c r="BD80" s="57">
        <f t="shared" si="33"/>
        <v>0</v>
      </c>
      <c r="BE80" s="57">
        <f t="shared" si="33"/>
        <v>0</v>
      </c>
      <c r="BF80" s="57">
        <f t="shared" si="33"/>
        <v>0</v>
      </c>
      <c r="BG80" s="57">
        <f t="shared" si="33"/>
        <v>0</v>
      </c>
      <c r="BH80" s="57">
        <f t="shared" si="33"/>
        <v>0</v>
      </c>
      <c r="BI80" s="285">
        <f t="shared" si="33"/>
        <v>0</v>
      </c>
      <c r="BJ80" s="126">
        <f t="shared" si="31"/>
        <v>0</v>
      </c>
    </row>
    <row r="81" spans="1:62" s="69" customFormat="1" ht="12.75" customHeight="1" x14ac:dyDescent="0.15">
      <c r="A81" s="295" t="str">
        <f>+'Formato de costeo C1 '!C574</f>
        <v>1.3.2.1</v>
      </c>
      <c r="B81" s="296" t="str">
        <f>+'Formato de costeo C1 '!B$574</f>
        <v>Categorías de gasto</v>
      </c>
      <c r="C81" s="325"/>
      <c r="D81" s="296"/>
      <c r="E81" s="312"/>
      <c r="F81" s="104">
        <f>+'Formato de costeo C1 '!G$574</f>
        <v>0</v>
      </c>
      <c r="G81" s="507"/>
      <c r="H81" s="104">
        <f>+'Formato de costeo C1 '!I574</f>
        <v>0</v>
      </c>
      <c r="I81" s="104">
        <f>+'Formato de costeo C1 '!J574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31"/>
        <v>0</v>
      </c>
    </row>
    <row r="82" spans="1:62" s="125" customFormat="1" ht="12.75" customHeight="1" outlineLevel="1" x14ac:dyDescent="0.15">
      <c r="A82" s="297" t="str">
        <f>+'Formato de costeo C1 '!C583</f>
        <v>1.3.2.2</v>
      </c>
      <c r="B82" s="298" t="str">
        <f>+'Formato de costeo C1 '!B$583</f>
        <v>Categorías de gasto</v>
      </c>
      <c r="C82" s="322"/>
      <c r="D82" s="298"/>
      <c r="E82" s="315"/>
      <c r="F82" s="105">
        <f>+'Formato de costeo C1 '!G$583</f>
        <v>0</v>
      </c>
      <c r="G82" s="508"/>
      <c r="H82" s="105">
        <f>+'Formato de costeo C1 '!I583</f>
        <v>0</v>
      </c>
      <c r="I82" s="510">
        <f>+'Formato de costeo C1 '!J583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31"/>
        <v>0</v>
      </c>
    </row>
    <row r="83" spans="1:62" s="69" customFormat="1" ht="12.75" customHeight="1" x14ac:dyDescent="0.15">
      <c r="A83" s="297" t="str">
        <f>+'Formato de costeo C1 '!C$592</f>
        <v>1.3.2.3</v>
      </c>
      <c r="B83" s="298" t="str">
        <f>+'Formato de costeo C1 '!B$592</f>
        <v>Categorías de gasto</v>
      </c>
      <c r="C83" s="322"/>
      <c r="D83" s="298"/>
      <c r="E83" s="315"/>
      <c r="F83" s="105">
        <f>+'Formato de costeo C1 '!G$592</f>
        <v>0</v>
      </c>
      <c r="G83" s="508"/>
      <c r="H83" s="105">
        <f>+'Formato de costeo C1 '!I592</f>
        <v>0</v>
      </c>
      <c r="I83" s="105">
        <f>+'Formato de costeo C1 '!J592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31"/>
        <v>0</v>
      </c>
    </row>
    <row r="84" spans="1:62" s="69" customFormat="1" ht="12.75" customHeight="1" x14ac:dyDescent="0.15">
      <c r="A84" s="297" t="str">
        <f>+'Formato de costeo C1 '!C601</f>
        <v>1.3.2.4</v>
      </c>
      <c r="B84" s="298" t="str">
        <f>+'Formato de costeo C1 '!B$601</f>
        <v>Categorías de gasto</v>
      </c>
      <c r="C84" s="322"/>
      <c r="D84" s="298"/>
      <c r="E84" s="315"/>
      <c r="F84" s="105">
        <f>+'Formato de costeo C1 '!G$601</f>
        <v>0</v>
      </c>
      <c r="G84" s="508"/>
      <c r="H84" s="105">
        <f>+'Formato de costeo C1 '!I601</f>
        <v>0</v>
      </c>
      <c r="I84" s="105">
        <f>+'Formato de costeo C1 '!J601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31"/>
        <v>0</v>
      </c>
    </row>
    <row r="85" spans="1:62" s="69" customFormat="1" ht="12.75" customHeight="1" x14ac:dyDescent="0.15">
      <c r="A85" s="299" t="str">
        <f>+'Formato de costeo C1 '!C$610</f>
        <v>1.3.2.5</v>
      </c>
      <c r="B85" s="300" t="str">
        <f>+'Formato de costeo C1 '!B$610</f>
        <v>Categorías de gasto</v>
      </c>
      <c r="C85" s="323"/>
      <c r="D85" s="300"/>
      <c r="E85" s="318"/>
      <c r="F85" s="106">
        <f>+'Formato de costeo C1 '!G$610</f>
        <v>0</v>
      </c>
      <c r="G85" s="509"/>
      <c r="H85" s="106">
        <f>+'Formato de costeo C1 '!I610</f>
        <v>0</v>
      </c>
      <c r="I85" s="106">
        <f>+'Formato de costeo C1 '!J610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31"/>
        <v>0</v>
      </c>
    </row>
    <row r="86" spans="1:62" s="125" customFormat="1" ht="12.75" customHeight="1" outlineLevel="1" x14ac:dyDescent="0.15">
      <c r="A86" s="100" t="str">
        <f>+'Formato de costeo C1 '!C$516</f>
        <v>1.3.3</v>
      </c>
      <c r="B86" s="199">
        <f>+'Formato de costeo C1 '!B$619</f>
        <v>0</v>
      </c>
      <c r="C86" s="324">
        <f>+'Formato de costeo C1 '!$D$619</f>
        <v>0</v>
      </c>
      <c r="D86" s="61"/>
      <c r="E86" s="57">
        <f>+'Formato de costeo C1 '!F176</f>
        <v>0</v>
      </c>
      <c r="F86" s="57">
        <f>SUM(F87:F91)</f>
        <v>0</v>
      </c>
      <c r="G86" s="503">
        <f>+'Formato de costeo C1 '!$H$619</f>
        <v>0</v>
      </c>
      <c r="H86" s="57">
        <f>SUM(H87:H91)</f>
        <v>0</v>
      </c>
      <c r="I86" s="57">
        <f t="shared" ref="I86:T86" si="34">SUM(I87:I91)</f>
        <v>0</v>
      </c>
      <c r="J86" s="57">
        <f t="shared" si="34"/>
        <v>0</v>
      </c>
      <c r="K86" s="57">
        <f>SUM(K87:K91)</f>
        <v>0</v>
      </c>
      <c r="L86" s="57">
        <f>SUM(L87:L91)</f>
        <v>0</v>
      </c>
      <c r="M86" s="57">
        <f t="shared" si="34"/>
        <v>0</v>
      </c>
      <c r="N86" s="57">
        <f>SUM(N87:N91)</f>
        <v>0</v>
      </c>
      <c r="O86" s="57">
        <f>SUM(O87:O91)</f>
        <v>0</v>
      </c>
      <c r="P86" s="57">
        <f>SUM(P87:P91)</f>
        <v>0</v>
      </c>
      <c r="Q86" s="57">
        <f t="shared" si="34"/>
        <v>0</v>
      </c>
      <c r="R86" s="57">
        <f t="shared" si="34"/>
        <v>0</v>
      </c>
      <c r="S86" s="57">
        <f t="shared" si="34"/>
        <v>0</v>
      </c>
      <c r="T86" s="57">
        <f t="shared" si="34"/>
        <v>0</v>
      </c>
      <c r="U86" s="57">
        <f t="shared" ref="U86:BI86" si="35">SUM(U87:U91)</f>
        <v>0</v>
      </c>
      <c r="V86" s="57">
        <f t="shared" si="35"/>
        <v>0</v>
      </c>
      <c r="W86" s="57">
        <f t="shared" si="35"/>
        <v>0</v>
      </c>
      <c r="X86" s="57">
        <f t="shared" si="35"/>
        <v>0</v>
      </c>
      <c r="Y86" s="57">
        <f t="shared" si="35"/>
        <v>0</v>
      </c>
      <c r="Z86" s="57">
        <f t="shared" si="35"/>
        <v>0</v>
      </c>
      <c r="AA86" s="57">
        <f t="shared" si="35"/>
        <v>0</v>
      </c>
      <c r="AB86" s="57">
        <f t="shared" si="35"/>
        <v>0</v>
      </c>
      <c r="AC86" s="57">
        <f t="shared" si="35"/>
        <v>0</v>
      </c>
      <c r="AD86" s="57">
        <f t="shared" si="35"/>
        <v>0</v>
      </c>
      <c r="AE86" s="57">
        <f t="shared" si="35"/>
        <v>0</v>
      </c>
      <c r="AF86" s="57">
        <f t="shared" si="35"/>
        <v>0</v>
      </c>
      <c r="AG86" s="57">
        <f t="shared" si="35"/>
        <v>0</v>
      </c>
      <c r="AH86" s="57">
        <f t="shared" si="35"/>
        <v>0</v>
      </c>
      <c r="AI86" s="57">
        <f t="shared" si="35"/>
        <v>0</v>
      </c>
      <c r="AJ86" s="57">
        <f t="shared" si="35"/>
        <v>0</v>
      </c>
      <c r="AK86" s="57">
        <f t="shared" si="35"/>
        <v>0</v>
      </c>
      <c r="AL86" s="57">
        <f t="shared" si="35"/>
        <v>0</v>
      </c>
      <c r="AM86" s="57">
        <f t="shared" si="35"/>
        <v>0</v>
      </c>
      <c r="AN86" s="57">
        <f t="shared" si="35"/>
        <v>0</v>
      </c>
      <c r="AO86" s="57">
        <f t="shared" si="35"/>
        <v>0</v>
      </c>
      <c r="AP86" s="57">
        <f t="shared" si="35"/>
        <v>0</v>
      </c>
      <c r="AQ86" s="57">
        <f t="shared" si="35"/>
        <v>0</v>
      </c>
      <c r="AR86" s="57">
        <f t="shared" si="35"/>
        <v>0</v>
      </c>
      <c r="AS86" s="57">
        <f t="shared" si="35"/>
        <v>0</v>
      </c>
      <c r="AT86" s="57">
        <f t="shared" si="35"/>
        <v>0</v>
      </c>
      <c r="AU86" s="57">
        <f t="shared" si="35"/>
        <v>0</v>
      </c>
      <c r="AV86" s="57">
        <f t="shared" si="35"/>
        <v>0</v>
      </c>
      <c r="AW86" s="57">
        <f t="shared" si="35"/>
        <v>0</v>
      </c>
      <c r="AX86" s="57">
        <f t="shared" si="35"/>
        <v>0</v>
      </c>
      <c r="AY86" s="57">
        <f t="shared" si="35"/>
        <v>0</v>
      </c>
      <c r="AZ86" s="57">
        <f t="shared" si="35"/>
        <v>0</v>
      </c>
      <c r="BA86" s="57">
        <f t="shared" si="35"/>
        <v>0</v>
      </c>
      <c r="BB86" s="57">
        <f t="shared" si="35"/>
        <v>0</v>
      </c>
      <c r="BC86" s="57">
        <f t="shared" si="35"/>
        <v>0</v>
      </c>
      <c r="BD86" s="57">
        <f t="shared" si="35"/>
        <v>0</v>
      </c>
      <c r="BE86" s="57">
        <f t="shared" si="35"/>
        <v>0</v>
      </c>
      <c r="BF86" s="57">
        <f t="shared" si="35"/>
        <v>0</v>
      </c>
      <c r="BG86" s="57">
        <f t="shared" si="35"/>
        <v>0</v>
      </c>
      <c r="BH86" s="57">
        <f t="shared" si="35"/>
        <v>0</v>
      </c>
      <c r="BI86" s="285">
        <f t="shared" si="35"/>
        <v>0</v>
      </c>
      <c r="BJ86" s="126">
        <f t="shared" si="31"/>
        <v>0</v>
      </c>
    </row>
    <row r="87" spans="1:62" s="125" customFormat="1" ht="12.75" customHeight="1" outlineLevel="1" x14ac:dyDescent="0.15">
      <c r="A87" s="295" t="str">
        <f>+'Formato de costeo C1 '!C$620</f>
        <v>1.3.3.1</v>
      </c>
      <c r="B87" s="296" t="str">
        <f>+'Formato de costeo C1 '!B$620</f>
        <v>Categorías de gasto</v>
      </c>
      <c r="C87" s="325"/>
      <c r="D87" s="296"/>
      <c r="E87" s="312"/>
      <c r="F87" s="104">
        <f>+'Formato de costeo C1 '!G$620</f>
        <v>0</v>
      </c>
      <c r="G87" s="507"/>
      <c r="H87" s="104">
        <f>+'Formato de costeo C1 '!I620</f>
        <v>0</v>
      </c>
      <c r="I87" s="104">
        <f>+'Formato de costeo C1 '!J620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31"/>
        <v>0</v>
      </c>
    </row>
    <row r="88" spans="1:62" s="69" customFormat="1" ht="12.75" customHeight="1" x14ac:dyDescent="0.15">
      <c r="A88" s="297" t="str">
        <f>+'Formato de costeo C1 '!C$629</f>
        <v>1.3.3.2</v>
      </c>
      <c r="B88" s="298" t="str">
        <f>+'Formato de costeo C1 '!B$629</f>
        <v>Categorías de gasto</v>
      </c>
      <c r="C88" s="322"/>
      <c r="D88" s="298"/>
      <c r="E88" s="315"/>
      <c r="F88" s="105">
        <f>+'Formato de costeo C1 '!G$629</f>
        <v>0</v>
      </c>
      <c r="G88" s="508"/>
      <c r="H88" s="105">
        <f>+'Formato de costeo C1 '!I629</f>
        <v>0</v>
      </c>
      <c r="I88" s="105">
        <f>+'Formato de costeo C1 '!J629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31"/>
        <v>0</v>
      </c>
    </row>
    <row r="89" spans="1:62" s="69" customFormat="1" ht="12.75" customHeight="1" x14ac:dyDescent="0.15">
      <c r="A89" s="297" t="str">
        <f>+'Formato de costeo C1 '!C$638</f>
        <v>1.3.3.3</v>
      </c>
      <c r="B89" s="298" t="str">
        <f>+'Formato de costeo C1 '!B$638</f>
        <v>Categorías de gasto</v>
      </c>
      <c r="C89" s="322"/>
      <c r="D89" s="298"/>
      <c r="E89" s="315"/>
      <c r="F89" s="105">
        <f>+'Formato de costeo C1 '!G$638</f>
        <v>0</v>
      </c>
      <c r="G89" s="508"/>
      <c r="H89" s="105">
        <f>+'Formato de costeo C1 '!I638</f>
        <v>0</v>
      </c>
      <c r="I89" s="105">
        <f>+'Formato de costeo C1 '!J638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31"/>
        <v>0</v>
      </c>
    </row>
    <row r="90" spans="1:62" s="125" customFormat="1" ht="12.75" customHeight="1" outlineLevel="1" x14ac:dyDescent="0.15">
      <c r="A90" s="297" t="str">
        <f>+'Formato de costeo C1 '!C$647</f>
        <v>1.3.3.4</v>
      </c>
      <c r="B90" s="298" t="str">
        <f>+'Formato de costeo C1 '!B$647</f>
        <v>Categorías de gasto</v>
      </c>
      <c r="C90" s="322"/>
      <c r="D90" s="298"/>
      <c r="E90" s="315"/>
      <c r="F90" s="105">
        <f>+'Formato de costeo C1 '!G$647</f>
        <v>0</v>
      </c>
      <c r="G90" s="508"/>
      <c r="H90" s="105">
        <f>+'Formato de costeo C1 '!I647</f>
        <v>0</v>
      </c>
      <c r="I90" s="105">
        <f>+'Formato de costeo C1 '!J647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31"/>
        <v>0</v>
      </c>
    </row>
    <row r="91" spans="1:62" s="69" customFormat="1" ht="12.75" customHeight="1" x14ac:dyDescent="0.15">
      <c r="A91" s="299" t="str">
        <f>+'Formato de costeo C1 '!C$656</f>
        <v>1.3.3.5</v>
      </c>
      <c r="B91" s="300" t="str">
        <f>+'Formato de costeo C1 '!B$656</f>
        <v>Categorías de gasto</v>
      </c>
      <c r="C91" s="323"/>
      <c r="D91" s="300"/>
      <c r="E91" s="318"/>
      <c r="F91" s="106">
        <f>+'Formato de costeo C1 '!G$656</f>
        <v>0</v>
      </c>
      <c r="G91" s="509"/>
      <c r="H91" s="106">
        <f>+'Formato de costeo C1 '!I656</f>
        <v>0</v>
      </c>
      <c r="I91" s="106">
        <f>+'Formato de costeo C1 '!J656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31"/>
        <v>0</v>
      </c>
    </row>
    <row r="92" spans="1:62" s="69" customFormat="1" ht="12.75" customHeight="1" x14ac:dyDescent="0.15">
      <c r="A92" s="100" t="str">
        <f>+'Formato de costeo C1 '!C$519</f>
        <v>1.3.4</v>
      </c>
      <c r="B92" s="199">
        <f>+'Formato de costeo C1 '!B$665</f>
        <v>0</v>
      </c>
      <c r="C92" s="324">
        <f>+'Formato de costeo C1 '!$D$665</f>
        <v>0</v>
      </c>
      <c r="D92" s="61"/>
      <c r="E92" s="57">
        <f>+'Formato de costeo C1 '!F185</f>
        <v>0</v>
      </c>
      <c r="F92" s="57">
        <f>SUM(F93:F97)</f>
        <v>0</v>
      </c>
      <c r="G92" s="503">
        <f>+'Formato de costeo C1 '!$H$665</f>
        <v>0</v>
      </c>
      <c r="H92" s="57">
        <f>SUM(H93:H97)</f>
        <v>0</v>
      </c>
      <c r="I92" s="57">
        <f t="shared" ref="I92:T92" si="36">SUM(I93:I97)</f>
        <v>0</v>
      </c>
      <c r="J92" s="57">
        <f t="shared" si="36"/>
        <v>0</v>
      </c>
      <c r="K92" s="57">
        <f>SUM(K93:K97)</f>
        <v>0</v>
      </c>
      <c r="L92" s="57">
        <f>SUM(L93:L97)</f>
        <v>0</v>
      </c>
      <c r="M92" s="57">
        <f t="shared" si="36"/>
        <v>0</v>
      </c>
      <c r="N92" s="57">
        <f>SUM(N93:N97)</f>
        <v>0</v>
      </c>
      <c r="O92" s="57">
        <f>SUM(O93:O97)</f>
        <v>0</v>
      </c>
      <c r="P92" s="57">
        <f>SUM(P93:P97)</f>
        <v>0</v>
      </c>
      <c r="Q92" s="57">
        <f t="shared" si="36"/>
        <v>0</v>
      </c>
      <c r="R92" s="57">
        <f t="shared" si="36"/>
        <v>0</v>
      </c>
      <c r="S92" s="57">
        <f t="shared" si="36"/>
        <v>0</v>
      </c>
      <c r="T92" s="57">
        <f t="shared" si="36"/>
        <v>0</v>
      </c>
      <c r="U92" s="57">
        <f t="shared" ref="U92:BI92" si="37">SUM(U93:U97)</f>
        <v>0</v>
      </c>
      <c r="V92" s="57">
        <f t="shared" si="37"/>
        <v>0</v>
      </c>
      <c r="W92" s="57">
        <f t="shared" si="37"/>
        <v>0</v>
      </c>
      <c r="X92" s="57">
        <f t="shared" si="37"/>
        <v>0</v>
      </c>
      <c r="Y92" s="57">
        <f t="shared" si="37"/>
        <v>0</v>
      </c>
      <c r="Z92" s="57">
        <f t="shared" si="37"/>
        <v>0</v>
      </c>
      <c r="AA92" s="57">
        <f t="shared" si="37"/>
        <v>0</v>
      </c>
      <c r="AB92" s="57">
        <f t="shared" si="37"/>
        <v>0</v>
      </c>
      <c r="AC92" s="57">
        <f t="shared" si="37"/>
        <v>0</v>
      </c>
      <c r="AD92" s="57">
        <f t="shared" si="37"/>
        <v>0</v>
      </c>
      <c r="AE92" s="57">
        <f t="shared" si="37"/>
        <v>0</v>
      </c>
      <c r="AF92" s="57">
        <f t="shared" si="37"/>
        <v>0</v>
      </c>
      <c r="AG92" s="57">
        <f t="shared" si="37"/>
        <v>0</v>
      </c>
      <c r="AH92" s="57">
        <f t="shared" si="37"/>
        <v>0</v>
      </c>
      <c r="AI92" s="57">
        <f t="shared" si="37"/>
        <v>0</v>
      </c>
      <c r="AJ92" s="57">
        <f t="shared" si="37"/>
        <v>0</v>
      </c>
      <c r="AK92" s="57">
        <f t="shared" si="37"/>
        <v>0</v>
      </c>
      <c r="AL92" s="57">
        <f t="shared" si="37"/>
        <v>0</v>
      </c>
      <c r="AM92" s="57">
        <f t="shared" si="37"/>
        <v>0</v>
      </c>
      <c r="AN92" s="57">
        <f t="shared" si="37"/>
        <v>0</v>
      </c>
      <c r="AO92" s="57">
        <f t="shared" si="37"/>
        <v>0</v>
      </c>
      <c r="AP92" s="57">
        <f t="shared" si="37"/>
        <v>0</v>
      </c>
      <c r="AQ92" s="57">
        <f t="shared" si="37"/>
        <v>0</v>
      </c>
      <c r="AR92" s="57">
        <f t="shared" si="37"/>
        <v>0</v>
      </c>
      <c r="AS92" s="57">
        <f t="shared" si="37"/>
        <v>0</v>
      </c>
      <c r="AT92" s="57">
        <f t="shared" si="37"/>
        <v>0</v>
      </c>
      <c r="AU92" s="57">
        <f t="shared" si="37"/>
        <v>0</v>
      </c>
      <c r="AV92" s="57">
        <f t="shared" si="37"/>
        <v>0</v>
      </c>
      <c r="AW92" s="57">
        <f t="shared" si="37"/>
        <v>0</v>
      </c>
      <c r="AX92" s="57">
        <f t="shared" si="37"/>
        <v>0</v>
      </c>
      <c r="AY92" s="57">
        <f t="shared" si="37"/>
        <v>0</v>
      </c>
      <c r="AZ92" s="57">
        <f t="shared" si="37"/>
        <v>0</v>
      </c>
      <c r="BA92" s="57">
        <f t="shared" si="37"/>
        <v>0</v>
      </c>
      <c r="BB92" s="57">
        <f t="shared" si="37"/>
        <v>0</v>
      </c>
      <c r="BC92" s="57">
        <f t="shared" si="37"/>
        <v>0</v>
      </c>
      <c r="BD92" s="57">
        <f t="shared" si="37"/>
        <v>0</v>
      </c>
      <c r="BE92" s="57">
        <f t="shared" si="37"/>
        <v>0</v>
      </c>
      <c r="BF92" s="57">
        <f t="shared" si="37"/>
        <v>0</v>
      </c>
      <c r="BG92" s="57">
        <f t="shared" si="37"/>
        <v>0</v>
      </c>
      <c r="BH92" s="57">
        <f t="shared" si="37"/>
        <v>0</v>
      </c>
      <c r="BI92" s="285">
        <f t="shared" si="37"/>
        <v>0</v>
      </c>
      <c r="BJ92" s="126">
        <f t="shared" si="31"/>
        <v>0</v>
      </c>
    </row>
    <row r="93" spans="1:62" s="125" customFormat="1" ht="12.75" customHeight="1" outlineLevel="1" x14ac:dyDescent="0.15">
      <c r="A93" s="295" t="str">
        <f>+'Formato de costeo C1 '!C$666</f>
        <v>1.3.4.1</v>
      </c>
      <c r="B93" s="296" t="str">
        <f>+'Formato de costeo C1 '!B$666</f>
        <v>Categorías de gasto</v>
      </c>
      <c r="C93" s="325"/>
      <c r="D93" s="296"/>
      <c r="E93" s="312"/>
      <c r="F93" s="104">
        <f>+'Formato de costeo C1 '!G$666</f>
        <v>0</v>
      </c>
      <c r="G93" s="507"/>
      <c r="H93" s="104">
        <f>+'Formato de costeo C1 '!I666</f>
        <v>0</v>
      </c>
      <c r="I93" s="104">
        <f>+'Formato de costeo C1 '!J666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31"/>
        <v>0</v>
      </c>
    </row>
    <row r="94" spans="1:62" s="69" customFormat="1" ht="12.75" customHeight="1" x14ac:dyDescent="0.15">
      <c r="A94" s="297" t="str">
        <f>+'Formato de costeo C1 '!C$675</f>
        <v>1.3.4.2</v>
      </c>
      <c r="B94" s="298" t="str">
        <f>+'Formato de costeo C1 '!B$675</f>
        <v>Categorías de gasto</v>
      </c>
      <c r="C94" s="322"/>
      <c r="D94" s="298"/>
      <c r="E94" s="315"/>
      <c r="F94" s="105">
        <f>+'Formato de costeo C1 '!G$675</f>
        <v>0</v>
      </c>
      <c r="G94" s="508"/>
      <c r="H94" s="105">
        <f>+'Formato de costeo C1 '!I675</f>
        <v>0</v>
      </c>
      <c r="I94" s="105">
        <f>+'Formato de costeo C1 '!J675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31"/>
        <v>0</v>
      </c>
    </row>
    <row r="95" spans="1:62" s="125" customFormat="1" ht="12.75" customHeight="1" outlineLevel="1" x14ac:dyDescent="0.15">
      <c r="A95" s="297" t="str">
        <f>+'Formato de costeo C1 '!C$684</f>
        <v>1.3.4.3</v>
      </c>
      <c r="B95" s="298" t="str">
        <f>+'Formato de costeo C1 '!B$684</f>
        <v>Categorías de gasto</v>
      </c>
      <c r="C95" s="322"/>
      <c r="D95" s="298"/>
      <c r="E95" s="315"/>
      <c r="F95" s="105">
        <f>+'Formato de costeo C1 '!G$684</f>
        <v>0</v>
      </c>
      <c r="G95" s="508"/>
      <c r="H95" s="105">
        <f>+'Formato de costeo C1 '!I684</f>
        <v>0</v>
      </c>
      <c r="I95" s="105">
        <f>+'Formato de costeo C1 '!J684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31"/>
        <v>0</v>
      </c>
    </row>
    <row r="96" spans="1:62" s="69" customFormat="1" ht="12.75" customHeight="1" x14ac:dyDescent="0.15">
      <c r="A96" s="297" t="str">
        <f>+'Formato de costeo C1 '!C$693</f>
        <v>1.3.4.4</v>
      </c>
      <c r="B96" s="298" t="str">
        <f>+'Formato de costeo C1 '!B$693</f>
        <v>Categorías de gasto</v>
      </c>
      <c r="C96" s="322"/>
      <c r="D96" s="298"/>
      <c r="E96" s="315"/>
      <c r="F96" s="105">
        <f>+'Formato de costeo C1 '!G$693</f>
        <v>0</v>
      </c>
      <c r="G96" s="508"/>
      <c r="H96" s="105">
        <f>+'Formato de costeo C1 '!I693</f>
        <v>0</v>
      </c>
      <c r="I96" s="105">
        <f>+'Formato de costeo C1 '!J693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31"/>
        <v>0</v>
      </c>
    </row>
    <row r="97" spans="1:62" s="125" customFormat="1" ht="12.75" customHeight="1" outlineLevel="1" x14ac:dyDescent="0.15">
      <c r="A97" s="299" t="str">
        <f>+'Formato de costeo C1 '!C$702</f>
        <v>1.3.4.5</v>
      </c>
      <c r="B97" s="300" t="str">
        <f>+'Formato de costeo C1 '!B$702</f>
        <v>Categorías de gasto</v>
      </c>
      <c r="C97" s="323"/>
      <c r="D97" s="300"/>
      <c r="E97" s="318"/>
      <c r="F97" s="106">
        <f>+'Formato de costeo C1 '!G$702</f>
        <v>0</v>
      </c>
      <c r="G97" s="509"/>
      <c r="H97" s="106">
        <f>+'Formato de costeo C1 '!I702</f>
        <v>0</v>
      </c>
      <c r="I97" s="106">
        <f>+'Formato de costeo C1 '!J702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31"/>
        <v>0</v>
      </c>
    </row>
    <row r="98" spans="1:62" s="69" customFormat="1" ht="12.75" customHeight="1" x14ac:dyDescent="0.15">
      <c r="A98" s="100" t="str">
        <f>+'Formato de costeo C1 '!C$711</f>
        <v>1.3.5</v>
      </c>
      <c r="B98" s="199">
        <f>+'Formato de costeo C1 '!B$711</f>
        <v>0</v>
      </c>
      <c r="C98" s="324">
        <f>+'Formato de costeo C1 '!$D$711</f>
        <v>0</v>
      </c>
      <c r="D98" s="61"/>
      <c r="E98" s="57">
        <f>+'Formato de costeo C1 '!F194</f>
        <v>0</v>
      </c>
      <c r="F98" s="57">
        <f>SUM(F99:F103)</f>
        <v>0</v>
      </c>
      <c r="G98" s="503">
        <f>+'Formato de costeo C1 '!$H$711</f>
        <v>0</v>
      </c>
      <c r="H98" s="57">
        <f>SUM(H99:H103)</f>
        <v>0</v>
      </c>
      <c r="I98" s="57">
        <f t="shared" ref="I98:T98" si="38">SUM(I99:I103)</f>
        <v>0</v>
      </c>
      <c r="J98" s="57">
        <f t="shared" si="38"/>
        <v>0</v>
      </c>
      <c r="K98" s="57">
        <f>SUM(K99:K103)</f>
        <v>0</v>
      </c>
      <c r="L98" s="57">
        <f>SUM(L99:L103)</f>
        <v>0</v>
      </c>
      <c r="M98" s="57">
        <f t="shared" si="38"/>
        <v>0</v>
      </c>
      <c r="N98" s="57">
        <f>SUM(N99:N103)</f>
        <v>0</v>
      </c>
      <c r="O98" s="57">
        <f>SUM(O99:O103)</f>
        <v>0</v>
      </c>
      <c r="P98" s="57">
        <f>SUM(P99:P103)</f>
        <v>0</v>
      </c>
      <c r="Q98" s="57">
        <f t="shared" si="38"/>
        <v>0</v>
      </c>
      <c r="R98" s="57">
        <f t="shared" si="38"/>
        <v>0</v>
      </c>
      <c r="S98" s="57">
        <f t="shared" si="38"/>
        <v>0</v>
      </c>
      <c r="T98" s="57">
        <f t="shared" si="38"/>
        <v>0</v>
      </c>
      <c r="U98" s="57">
        <f t="shared" ref="U98:BI98" si="39">SUM(U99:U103)</f>
        <v>0</v>
      </c>
      <c r="V98" s="57">
        <f t="shared" si="39"/>
        <v>0</v>
      </c>
      <c r="W98" s="57">
        <f t="shared" si="39"/>
        <v>0</v>
      </c>
      <c r="X98" s="57">
        <f t="shared" si="39"/>
        <v>0</v>
      </c>
      <c r="Y98" s="57">
        <f t="shared" si="39"/>
        <v>0</v>
      </c>
      <c r="Z98" s="57">
        <f t="shared" si="39"/>
        <v>0</v>
      </c>
      <c r="AA98" s="57">
        <f t="shared" si="39"/>
        <v>0</v>
      </c>
      <c r="AB98" s="57">
        <f t="shared" si="39"/>
        <v>0</v>
      </c>
      <c r="AC98" s="57">
        <f t="shared" si="39"/>
        <v>0</v>
      </c>
      <c r="AD98" s="57">
        <f t="shared" si="39"/>
        <v>0</v>
      </c>
      <c r="AE98" s="57">
        <f t="shared" si="39"/>
        <v>0</v>
      </c>
      <c r="AF98" s="57">
        <f t="shared" si="39"/>
        <v>0</v>
      </c>
      <c r="AG98" s="57">
        <f t="shared" si="39"/>
        <v>0</v>
      </c>
      <c r="AH98" s="57">
        <f t="shared" si="39"/>
        <v>0</v>
      </c>
      <c r="AI98" s="57">
        <f t="shared" si="39"/>
        <v>0</v>
      </c>
      <c r="AJ98" s="57">
        <f t="shared" si="39"/>
        <v>0</v>
      </c>
      <c r="AK98" s="57">
        <f t="shared" si="39"/>
        <v>0</v>
      </c>
      <c r="AL98" s="57">
        <f t="shared" si="39"/>
        <v>0</v>
      </c>
      <c r="AM98" s="57">
        <f t="shared" si="39"/>
        <v>0</v>
      </c>
      <c r="AN98" s="57">
        <f t="shared" si="39"/>
        <v>0</v>
      </c>
      <c r="AO98" s="57">
        <f t="shared" si="39"/>
        <v>0</v>
      </c>
      <c r="AP98" s="57">
        <f t="shared" si="39"/>
        <v>0</v>
      </c>
      <c r="AQ98" s="57">
        <f t="shared" si="39"/>
        <v>0</v>
      </c>
      <c r="AR98" s="57">
        <f t="shared" si="39"/>
        <v>0</v>
      </c>
      <c r="AS98" s="57">
        <f t="shared" si="39"/>
        <v>0</v>
      </c>
      <c r="AT98" s="57">
        <f t="shared" si="39"/>
        <v>0</v>
      </c>
      <c r="AU98" s="57">
        <f t="shared" si="39"/>
        <v>0</v>
      </c>
      <c r="AV98" s="57">
        <f t="shared" si="39"/>
        <v>0</v>
      </c>
      <c r="AW98" s="57">
        <f t="shared" si="39"/>
        <v>0</v>
      </c>
      <c r="AX98" s="57">
        <f t="shared" si="39"/>
        <v>0</v>
      </c>
      <c r="AY98" s="57">
        <f t="shared" si="39"/>
        <v>0</v>
      </c>
      <c r="AZ98" s="57">
        <f t="shared" si="39"/>
        <v>0</v>
      </c>
      <c r="BA98" s="57">
        <f t="shared" si="39"/>
        <v>0</v>
      </c>
      <c r="BB98" s="57">
        <f t="shared" si="39"/>
        <v>0</v>
      </c>
      <c r="BC98" s="57">
        <f t="shared" si="39"/>
        <v>0</v>
      </c>
      <c r="BD98" s="57">
        <f t="shared" si="39"/>
        <v>0</v>
      </c>
      <c r="BE98" s="57">
        <f t="shared" si="39"/>
        <v>0</v>
      </c>
      <c r="BF98" s="57">
        <f t="shared" si="39"/>
        <v>0</v>
      </c>
      <c r="BG98" s="57">
        <f t="shared" si="39"/>
        <v>0</v>
      </c>
      <c r="BH98" s="57">
        <f t="shared" si="39"/>
        <v>0</v>
      </c>
      <c r="BI98" s="285">
        <f t="shared" si="39"/>
        <v>0</v>
      </c>
      <c r="BJ98" s="126">
        <f t="shared" si="31"/>
        <v>0</v>
      </c>
    </row>
    <row r="99" spans="1:62" s="69" customFormat="1" ht="12.75" customHeight="1" x14ac:dyDescent="0.15">
      <c r="A99" s="295" t="str">
        <f>+'Formato de costeo C1 '!C$712</f>
        <v>1.3.5.1</v>
      </c>
      <c r="B99" s="296" t="str">
        <f>+'Formato de costeo C1 '!B$712</f>
        <v>Categorías de gasto</v>
      </c>
      <c r="C99" s="325"/>
      <c r="D99" s="296"/>
      <c r="E99" s="312"/>
      <c r="F99" s="104">
        <f>+'Formato de costeo C1 '!G$712</f>
        <v>0</v>
      </c>
      <c r="G99" s="507"/>
      <c r="H99" s="104">
        <f>+'Formato de costeo C1 '!I712</f>
        <v>0</v>
      </c>
      <c r="I99" s="104">
        <f>+'Formato de costeo C1 '!J712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31"/>
        <v>0</v>
      </c>
    </row>
    <row r="100" spans="1:62" s="125" customFormat="1" ht="12.75" customHeight="1" outlineLevel="1" x14ac:dyDescent="0.15">
      <c r="A100" s="297" t="str">
        <f>+'Formato de costeo C1 '!C$721</f>
        <v>1.3.5.2</v>
      </c>
      <c r="B100" s="298" t="str">
        <f>+'Formato de costeo C1 '!B$721</f>
        <v>Categorías de gasto</v>
      </c>
      <c r="C100" s="322"/>
      <c r="D100" s="298"/>
      <c r="E100" s="315"/>
      <c r="F100" s="105">
        <f>+'Formato de costeo C1 '!G$721</f>
        <v>0</v>
      </c>
      <c r="G100" s="508"/>
      <c r="H100" s="105">
        <f>+'Formato de costeo C1 '!I721</f>
        <v>0</v>
      </c>
      <c r="I100" s="105">
        <f>+'Formato de costeo C1 '!J721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31"/>
        <v>0</v>
      </c>
    </row>
    <row r="101" spans="1:62" s="69" customFormat="1" ht="12.75" customHeight="1" x14ac:dyDescent="0.15">
      <c r="A101" s="297" t="str">
        <f>+'Formato de costeo C1 '!C$730</f>
        <v>1.3.5.3</v>
      </c>
      <c r="B101" s="298" t="str">
        <f>+'Formato de costeo C1 '!B$730</f>
        <v>Categorías de gasto</v>
      </c>
      <c r="C101" s="322"/>
      <c r="D101" s="298"/>
      <c r="E101" s="315"/>
      <c r="F101" s="105">
        <f>+'Formato de costeo C1 '!G$730</f>
        <v>0</v>
      </c>
      <c r="G101" s="508"/>
      <c r="H101" s="105">
        <f>+'Formato de costeo C1 '!I730</f>
        <v>0</v>
      </c>
      <c r="I101" s="105">
        <f>+'Formato de costeo C1 '!J730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31"/>
        <v>0</v>
      </c>
    </row>
    <row r="102" spans="1:62" s="69" customFormat="1" ht="12.75" customHeight="1" x14ac:dyDescent="0.15">
      <c r="A102" s="297" t="str">
        <f>+'Formato de costeo C1 '!C$739</f>
        <v>1.3.5.4</v>
      </c>
      <c r="B102" s="298" t="str">
        <f>+'Formato de costeo C1 '!B$739</f>
        <v>Categorías de gasto</v>
      </c>
      <c r="C102" s="322"/>
      <c r="D102" s="298"/>
      <c r="E102" s="315"/>
      <c r="F102" s="105">
        <f>+'Formato de costeo C1 '!G$739</f>
        <v>0</v>
      </c>
      <c r="G102" s="508"/>
      <c r="H102" s="105">
        <f>+'Formato de costeo C1 '!I739</f>
        <v>0</v>
      </c>
      <c r="I102" s="105">
        <f>+'Formato de costeo C1 '!J739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31"/>
        <v>0</v>
      </c>
    </row>
    <row r="103" spans="1:62" s="69" customFormat="1" ht="12.75" customHeight="1" x14ac:dyDescent="0.15">
      <c r="A103" s="299" t="str">
        <f>+'Formato de costeo C1 '!C$748</f>
        <v>1.3.5.5</v>
      </c>
      <c r="B103" s="300" t="str">
        <f>+'Formato de costeo C1 '!B$748</f>
        <v>Categorías de gasto</v>
      </c>
      <c r="C103" s="323"/>
      <c r="D103" s="300"/>
      <c r="E103" s="318"/>
      <c r="F103" s="106">
        <f>+'Formato de costeo C1 '!G$748</f>
        <v>0</v>
      </c>
      <c r="G103" s="509"/>
      <c r="H103" s="106">
        <f>+'Formato de costeo C1 '!I748</f>
        <v>0</v>
      </c>
      <c r="I103" s="106">
        <f>+'Formato de costeo C1 '!J748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31"/>
        <v>0</v>
      </c>
    </row>
    <row r="104" spans="1:62" s="125" customFormat="1" ht="12.75" customHeight="1" outlineLevel="1" x14ac:dyDescent="0.25">
      <c r="A104" s="110">
        <f>+'Formato de costeo C1 '!C$758</f>
        <v>1.4</v>
      </c>
      <c r="B104" s="513">
        <f>+'Formato de costeo C1 '!D$758</f>
        <v>0</v>
      </c>
      <c r="C104" s="547"/>
      <c r="D104" s="112"/>
      <c r="E104" s="113"/>
      <c r="F104" s="80"/>
      <c r="G104" s="304"/>
      <c r="H104" s="80">
        <f>+H105+H111+H117+H123+H129</f>
        <v>0</v>
      </c>
      <c r="I104" s="80">
        <f t="shared" ref="I104:T104" si="40">+I105+I111+I117+I123+I129</f>
        <v>0</v>
      </c>
      <c r="J104" s="80">
        <f t="shared" si="40"/>
        <v>0</v>
      </c>
      <c r="K104" s="80">
        <f>+K105+K111+K117+K123+K129</f>
        <v>0</v>
      </c>
      <c r="L104" s="80">
        <f>+L105+L111+L117+L123+L129</f>
        <v>0</v>
      </c>
      <c r="M104" s="80">
        <f t="shared" si="40"/>
        <v>0</v>
      </c>
      <c r="N104" s="80">
        <f>+N105+N111+N117+N123+N129</f>
        <v>0</v>
      </c>
      <c r="O104" s="80">
        <f>+O105+O111+O117+O123+O129</f>
        <v>0</v>
      </c>
      <c r="P104" s="80">
        <f>+P105+P111+P117+P123+P129</f>
        <v>0</v>
      </c>
      <c r="Q104" s="80">
        <f t="shared" si="40"/>
        <v>0</v>
      </c>
      <c r="R104" s="80">
        <f t="shared" si="40"/>
        <v>0</v>
      </c>
      <c r="S104" s="80">
        <f t="shared" si="40"/>
        <v>0</v>
      </c>
      <c r="T104" s="80">
        <f t="shared" si="40"/>
        <v>0</v>
      </c>
      <c r="U104" s="80">
        <f t="shared" ref="U104:BI104" si="41">+U105+U111+U117+U123+U129</f>
        <v>0</v>
      </c>
      <c r="V104" s="80">
        <f t="shared" si="41"/>
        <v>0</v>
      </c>
      <c r="W104" s="80">
        <f t="shared" si="41"/>
        <v>0</v>
      </c>
      <c r="X104" s="80">
        <f t="shared" si="41"/>
        <v>0</v>
      </c>
      <c r="Y104" s="80">
        <f t="shared" si="41"/>
        <v>0</v>
      </c>
      <c r="Z104" s="80">
        <f t="shared" si="41"/>
        <v>0</v>
      </c>
      <c r="AA104" s="80">
        <f t="shared" si="41"/>
        <v>0</v>
      </c>
      <c r="AB104" s="80">
        <f t="shared" si="41"/>
        <v>0</v>
      </c>
      <c r="AC104" s="80">
        <f t="shared" si="41"/>
        <v>0</v>
      </c>
      <c r="AD104" s="80">
        <f t="shared" si="41"/>
        <v>0</v>
      </c>
      <c r="AE104" s="80">
        <f t="shared" si="41"/>
        <v>0</v>
      </c>
      <c r="AF104" s="80">
        <f t="shared" si="41"/>
        <v>0</v>
      </c>
      <c r="AG104" s="80">
        <f t="shared" si="41"/>
        <v>0</v>
      </c>
      <c r="AH104" s="80">
        <f t="shared" si="41"/>
        <v>0</v>
      </c>
      <c r="AI104" s="80">
        <f t="shared" si="41"/>
        <v>0</v>
      </c>
      <c r="AJ104" s="80">
        <f t="shared" si="41"/>
        <v>0</v>
      </c>
      <c r="AK104" s="80">
        <f t="shared" si="41"/>
        <v>0</v>
      </c>
      <c r="AL104" s="80">
        <f t="shared" si="41"/>
        <v>0</v>
      </c>
      <c r="AM104" s="80">
        <f t="shared" si="41"/>
        <v>0</v>
      </c>
      <c r="AN104" s="80">
        <f t="shared" si="41"/>
        <v>0</v>
      </c>
      <c r="AO104" s="80">
        <f t="shared" si="41"/>
        <v>0</v>
      </c>
      <c r="AP104" s="80">
        <f t="shared" si="41"/>
        <v>0</v>
      </c>
      <c r="AQ104" s="80">
        <f t="shared" si="41"/>
        <v>0</v>
      </c>
      <c r="AR104" s="80">
        <f t="shared" si="41"/>
        <v>0</v>
      </c>
      <c r="AS104" s="80">
        <f t="shared" si="41"/>
        <v>0</v>
      </c>
      <c r="AT104" s="80">
        <f t="shared" si="41"/>
        <v>0</v>
      </c>
      <c r="AU104" s="80">
        <f t="shared" si="41"/>
        <v>0</v>
      </c>
      <c r="AV104" s="80">
        <f t="shared" si="41"/>
        <v>0</v>
      </c>
      <c r="AW104" s="80">
        <f t="shared" si="41"/>
        <v>0</v>
      </c>
      <c r="AX104" s="80">
        <f t="shared" si="41"/>
        <v>0</v>
      </c>
      <c r="AY104" s="80">
        <f t="shared" si="41"/>
        <v>0</v>
      </c>
      <c r="AZ104" s="80">
        <f t="shared" si="41"/>
        <v>0</v>
      </c>
      <c r="BA104" s="80">
        <f t="shared" si="41"/>
        <v>0</v>
      </c>
      <c r="BB104" s="80">
        <f t="shared" si="41"/>
        <v>0</v>
      </c>
      <c r="BC104" s="80">
        <f t="shared" si="41"/>
        <v>0</v>
      </c>
      <c r="BD104" s="80">
        <f t="shared" si="41"/>
        <v>0</v>
      </c>
      <c r="BE104" s="80">
        <f t="shared" si="41"/>
        <v>0</v>
      </c>
      <c r="BF104" s="80">
        <f t="shared" si="41"/>
        <v>0</v>
      </c>
      <c r="BG104" s="80">
        <f t="shared" si="41"/>
        <v>0</v>
      </c>
      <c r="BH104" s="80">
        <f t="shared" si="41"/>
        <v>0</v>
      </c>
      <c r="BI104" s="81">
        <f t="shared" si="41"/>
        <v>0</v>
      </c>
      <c r="BJ104" s="126">
        <f t="shared" si="31"/>
        <v>0</v>
      </c>
    </row>
    <row r="105" spans="1:62" s="69" customFormat="1" ht="12.75" customHeight="1" x14ac:dyDescent="0.15">
      <c r="A105" s="100" t="str">
        <f>+'Formato de costeo C1 '!C$759</f>
        <v>1.4.1</v>
      </c>
      <c r="B105" s="199">
        <f>+'Formato de costeo C1 '!B$776</f>
        <v>0</v>
      </c>
      <c r="C105" s="324">
        <f>+'Formato de costeo C1 '!$D$776</f>
        <v>0</v>
      </c>
      <c r="D105" s="61"/>
      <c r="E105" s="57">
        <f>+'Formato de costeo C1 '!F167</f>
        <v>0</v>
      </c>
      <c r="F105" s="57">
        <f>SUM(F106:F110)</f>
        <v>0</v>
      </c>
      <c r="G105" s="503">
        <f>+'Formato de costeo C1 '!$H$776</f>
        <v>0</v>
      </c>
      <c r="H105" s="57">
        <f>SUM(H106:H110)</f>
        <v>0</v>
      </c>
      <c r="I105" s="57">
        <f t="shared" ref="I105:T105" si="42">SUM(I106:I110)</f>
        <v>0</v>
      </c>
      <c r="J105" s="57">
        <f t="shared" si="42"/>
        <v>0</v>
      </c>
      <c r="K105" s="57">
        <f>SUM(K106:K110)</f>
        <v>0</v>
      </c>
      <c r="L105" s="57">
        <f>SUM(L106:L110)</f>
        <v>0</v>
      </c>
      <c r="M105" s="57">
        <f t="shared" si="42"/>
        <v>0</v>
      </c>
      <c r="N105" s="57">
        <f>SUM(N106:N110)</f>
        <v>0</v>
      </c>
      <c r="O105" s="57">
        <f>SUM(O106:O110)</f>
        <v>0</v>
      </c>
      <c r="P105" s="57">
        <f>SUM(P106:P110)</f>
        <v>0</v>
      </c>
      <c r="Q105" s="57">
        <f t="shared" si="42"/>
        <v>0</v>
      </c>
      <c r="R105" s="57">
        <f t="shared" si="42"/>
        <v>0</v>
      </c>
      <c r="S105" s="57">
        <f t="shared" si="42"/>
        <v>0</v>
      </c>
      <c r="T105" s="57">
        <f t="shared" si="42"/>
        <v>0</v>
      </c>
      <c r="U105" s="57">
        <f t="shared" ref="U105:BI105" si="43">SUM(U106:U110)</f>
        <v>0</v>
      </c>
      <c r="V105" s="57">
        <f t="shared" si="43"/>
        <v>0</v>
      </c>
      <c r="W105" s="57">
        <f t="shared" si="43"/>
        <v>0</v>
      </c>
      <c r="X105" s="57">
        <f t="shared" si="43"/>
        <v>0</v>
      </c>
      <c r="Y105" s="57">
        <f t="shared" si="43"/>
        <v>0</v>
      </c>
      <c r="Z105" s="57">
        <f t="shared" si="43"/>
        <v>0</v>
      </c>
      <c r="AA105" s="57">
        <f t="shared" si="43"/>
        <v>0</v>
      </c>
      <c r="AB105" s="57">
        <f t="shared" si="43"/>
        <v>0</v>
      </c>
      <c r="AC105" s="57">
        <f t="shared" si="43"/>
        <v>0</v>
      </c>
      <c r="AD105" s="57">
        <f t="shared" si="43"/>
        <v>0</v>
      </c>
      <c r="AE105" s="57">
        <f t="shared" si="43"/>
        <v>0</v>
      </c>
      <c r="AF105" s="57">
        <f t="shared" si="43"/>
        <v>0</v>
      </c>
      <c r="AG105" s="57">
        <f t="shared" si="43"/>
        <v>0</v>
      </c>
      <c r="AH105" s="57">
        <f t="shared" si="43"/>
        <v>0</v>
      </c>
      <c r="AI105" s="57">
        <f t="shared" si="43"/>
        <v>0</v>
      </c>
      <c r="AJ105" s="57">
        <f t="shared" si="43"/>
        <v>0</v>
      </c>
      <c r="AK105" s="57">
        <f t="shared" si="43"/>
        <v>0</v>
      </c>
      <c r="AL105" s="57">
        <f t="shared" si="43"/>
        <v>0</v>
      </c>
      <c r="AM105" s="57">
        <f t="shared" si="43"/>
        <v>0</v>
      </c>
      <c r="AN105" s="57">
        <f t="shared" si="43"/>
        <v>0</v>
      </c>
      <c r="AO105" s="57">
        <f t="shared" si="43"/>
        <v>0</v>
      </c>
      <c r="AP105" s="57">
        <f t="shared" si="43"/>
        <v>0</v>
      </c>
      <c r="AQ105" s="57">
        <f t="shared" si="43"/>
        <v>0</v>
      </c>
      <c r="AR105" s="57">
        <f t="shared" si="43"/>
        <v>0</v>
      </c>
      <c r="AS105" s="57">
        <f t="shared" si="43"/>
        <v>0</v>
      </c>
      <c r="AT105" s="57">
        <f t="shared" si="43"/>
        <v>0</v>
      </c>
      <c r="AU105" s="57">
        <f t="shared" si="43"/>
        <v>0</v>
      </c>
      <c r="AV105" s="57">
        <f t="shared" si="43"/>
        <v>0</v>
      </c>
      <c r="AW105" s="57">
        <f t="shared" si="43"/>
        <v>0</v>
      </c>
      <c r="AX105" s="57">
        <f t="shared" si="43"/>
        <v>0</v>
      </c>
      <c r="AY105" s="57">
        <f t="shared" si="43"/>
        <v>0</v>
      </c>
      <c r="AZ105" s="57">
        <f t="shared" si="43"/>
        <v>0</v>
      </c>
      <c r="BA105" s="57">
        <f t="shared" si="43"/>
        <v>0</v>
      </c>
      <c r="BB105" s="57">
        <f t="shared" si="43"/>
        <v>0</v>
      </c>
      <c r="BC105" s="57">
        <f t="shared" si="43"/>
        <v>0</v>
      </c>
      <c r="BD105" s="57">
        <f t="shared" si="43"/>
        <v>0</v>
      </c>
      <c r="BE105" s="57">
        <f t="shared" si="43"/>
        <v>0</v>
      </c>
      <c r="BF105" s="57">
        <f t="shared" si="43"/>
        <v>0</v>
      </c>
      <c r="BG105" s="57">
        <f t="shared" si="43"/>
        <v>0</v>
      </c>
      <c r="BH105" s="57">
        <f t="shared" si="43"/>
        <v>0</v>
      </c>
      <c r="BI105" s="285">
        <f t="shared" si="43"/>
        <v>0</v>
      </c>
      <c r="BJ105" s="126">
        <f t="shared" si="31"/>
        <v>0</v>
      </c>
    </row>
    <row r="106" spans="1:62" s="125" customFormat="1" ht="12.75" customHeight="1" outlineLevel="1" x14ac:dyDescent="0.15">
      <c r="A106" s="295" t="str">
        <f>+'Formato de costeo C1 '!C$777</f>
        <v>1.4.1.1</v>
      </c>
      <c r="B106" s="296" t="str">
        <f>+'Formato de costeo C1 '!B$777</f>
        <v>Categorías de gasto</v>
      </c>
      <c r="C106" s="544"/>
      <c r="D106" s="313"/>
      <c r="E106" s="314"/>
      <c r="F106" s="104">
        <f>+'Formato de costeo C1 '!G$777</f>
        <v>0</v>
      </c>
      <c r="G106" s="504"/>
      <c r="H106" s="104">
        <f>+'Formato de costeo C1 '!I777</f>
        <v>0</v>
      </c>
      <c r="I106" s="104">
        <f>+'Formato de costeo C1 '!J777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31"/>
        <v>0</v>
      </c>
    </row>
    <row r="107" spans="1:62" s="69" customFormat="1" ht="12.75" customHeight="1" x14ac:dyDescent="0.15">
      <c r="A107" s="297" t="str">
        <f>+'Formato de costeo C1 '!C$786</f>
        <v>1.4.1.2</v>
      </c>
      <c r="B107" s="298" t="str">
        <f>+'Formato de costeo C1 '!B$786</f>
        <v>Categorías de gasto</v>
      </c>
      <c r="C107" s="545"/>
      <c r="D107" s="316"/>
      <c r="E107" s="317"/>
      <c r="F107" s="105">
        <f>+'Formato de costeo C1 '!G$786</f>
        <v>0</v>
      </c>
      <c r="G107" s="505"/>
      <c r="H107" s="105">
        <f>+'Formato de costeo C1 '!I786</f>
        <v>0</v>
      </c>
      <c r="I107" s="105">
        <f>+'Formato de costeo C1 '!J786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31"/>
        <v>0</v>
      </c>
    </row>
    <row r="108" spans="1:62" s="69" customFormat="1" ht="12.75" customHeight="1" x14ac:dyDescent="0.15">
      <c r="A108" s="297" t="str">
        <f>+'Formato de costeo C1 '!C$795</f>
        <v>1.4.1.3</v>
      </c>
      <c r="B108" s="298" t="str">
        <f>+'Formato de costeo C1 '!B$795</f>
        <v>Categorías de gasto</v>
      </c>
      <c r="C108" s="545"/>
      <c r="D108" s="316"/>
      <c r="E108" s="317"/>
      <c r="F108" s="105">
        <f>+'Formato de costeo C1 '!G$795</f>
        <v>0</v>
      </c>
      <c r="G108" s="505"/>
      <c r="H108" s="105">
        <f>+'Formato de costeo C1 '!I795</f>
        <v>0</v>
      </c>
      <c r="I108" s="105">
        <f>+'Formato de costeo C1 '!J795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31"/>
        <v>0</v>
      </c>
    </row>
    <row r="109" spans="1:62" s="69" customFormat="1" ht="12.75" customHeight="1" x14ac:dyDescent="0.15">
      <c r="A109" s="297" t="str">
        <f>+'Formato de costeo C1 '!C$804</f>
        <v>1.4.1.4</v>
      </c>
      <c r="B109" s="298" t="str">
        <f>+'Formato de costeo C1 '!B$804</f>
        <v>Categorías de gasto</v>
      </c>
      <c r="C109" s="545"/>
      <c r="D109" s="316"/>
      <c r="E109" s="317"/>
      <c r="F109" s="105">
        <f>+'Formato de costeo C1 '!G$804</f>
        <v>0</v>
      </c>
      <c r="G109" s="505"/>
      <c r="H109" s="105">
        <f>+'Formato de costeo C1 '!I804</f>
        <v>0</v>
      </c>
      <c r="I109" s="105">
        <f>+'Formato de costeo C1 '!J804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31"/>
        <v>0</v>
      </c>
    </row>
    <row r="110" spans="1:62" s="69" customFormat="1" ht="12.75" customHeight="1" x14ac:dyDescent="0.15">
      <c r="A110" s="299" t="str">
        <f>+'Formato de costeo C1 '!C$813</f>
        <v>1.4.1.5</v>
      </c>
      <c r="B110" s="300" t="str">
        <f>+'Formato de costeo C1 '!B$813</f>
        <v>Categorías de gasto</v>
      </c>
      <c r="C110" s="546"/>
      <c r="D110" s="319"/>
      <c r="E110" s="320"/>
      <c r="F110" s="106">
        <f>+'Formato de costeo C1 '!G$813</f>
        <v>0</v>
      </c>
      <c r="G110" s="506"/>
      <c r="H110" s="106">
        <f>+'Formato de costeo C1 '!I813</f>
        <v>0</v>
      </c>
      <c r="I110" s="106">
        <f>+'Formato de costeo C1 '!J813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31"/>
        <v>0</v>
      </c>
    </row>
    <row r="111" spans="1:62" s="69" customFormat="1" ht="12.75" customHeight="1" x14ac:dyDescent="0.15">
      <c r="A111" s="100" t="str">
        <f>+'Formato de costeo C1 '!C$762</f>
        <v>1.4.2</v>
      </c>
      <c r="B111" s="199">
        <f>+'Formato de costeo C1 '!B$822</f>
        <v>0</v>
      </c>
      <c r="C111" s="324">
        <f>+'Formato de costeo C1 '!$D$822</f>
        <v>0</v>
      </c>
      <c r="D111" s="61"/>
      <c r="E111" s="57">
        <f>+'Formato de costeo C1 '!F213</f>
        <v>0</v>
      </c>
      <c r="F111" s="57">
        <f>SUM(F112:F116)</f>
        <v>0</v>
      </c>
      <c r="G111" s="503">
        <f>+'Formato de costeo C1 '!$H$822</f>
        <v>0</v>
      </c>
      <c r="H111" s="57">
        <f>SUM(H112:H116)</f>
        <v>0</v>
      </c>
      <c r="I111" s="57">
        <f t="shared" ref="I111:T111" si="44">SUM(I112:I116)</f>
        <v>0</v>
      </c>
      <c r="J111" s="57">
        <f t="shared" si="44"/>
        <v>0</v>
      </c>
      <c r="K111" s="57">
        <f>SUM(K112:K116)</f>
        <v>0</v>
      </c>
      <c r="L111" s="57">
        <f>SUM(L112:L116)</f>
        <v>0</v>
      </c>
      <c r="M111" s="57">
        <f t="shared" si="44"/>
        <v>0</v>
      </c>
      <c r="N111" s="57">
        <f>SUM(N112:N116)</f>
        <v>0</v>
      </c>
      <c r="O111" s="57">
        <f>SUM(O112:O116)</f>
        <v>0</v>
      </c>
      <c r="P111" s="57">
        <f>SUM(P112:P116)</f>
        <v>0</v>
      </c>
      <c r="Q111" s="57">
        <f t="shared" si="44"/>
        <v>0</v>
      </c>
      <c r="R111" s="57">
        <f t="shared" si="44"/>
        <v>0</v>
      </c>
      <c r="S111" s="57">
        <f t="shared" si="44"/>
        <v>0</v>
      </c>
      <c r="T111" s="57">
        <f t="shared" si="44"/>
        <v>0</v>
      </c>
      <c r="U111" s="57">
        <f t="shared" ref="U111:BI111" si="45">SUM(U112:U116)</f>
        <v>0</v>
      </c>
      <c r="V111" s="57">
        <f t="shared" si="45"/>
        <v>0</v>
      </c>
      <c r="W111" s="57">
        <f t="shared" si="45"/>
        <v>0</v>
      </c>
      <c r="X111" s="57">
        <f t="shared" si="45"/>
        <v>0</v>
      </c>
      <c r="Y111" s="57">
        <f t="shared" si="45"/>
        <v>0</v>
      </c>
      <c r="Z111" s="57">
        <f t="shared" si="45"/>
        <v>0</v>
      </c>
      <c r="AA111" s="57">
        <f t="shared" si="45"/>
        <v>0</v>
      </c>
      <c r="AB111" s="57">
        <f t="shared" si="45"/>
        <v>0</v>
      </c>
      <c r="AC111" s="57">
        <f t="shared" si="45"/>
        <v>0</v>
      </c>
      <c r="AD111" s="57">
        <f t="shared" si="45"/>
        <v>0</v>
      </c>
      <c r="AE111" s="57">
        <f t="shared" si="45"/>
        <v>0</v>
      </c>
      <c r="AF111" s="57">
        <f t="shared" si="45"/>
        <v>0</v>
      </c>
      <c r="AG111" s="57">
        <f t="shared" si="45"/>
        <v>0</v>
      </c>
      <c r="AH111" s="57">
        <f t="shared" si="45"/>
        <v>0</v>
      </c>
      <c r="AI111" s="57">
        <f t="shared" si="45"/>
        <v>0</v>
      </c>
      <c r="AJ111" s="57">
        <f t="shared" si="45"/>
        <v>0</v>
      </c>
      <c r="AK111" s="57">
        <f t="shared" si="45"/>
        <v>0</v>
      </c>
      <c r="AL111" s="57">
        <f t="shared" si="45"/>
        <v>0</v>
      </c>
      <c r="AM111" s="57">
        <f t="shared" si="45"/>
        <v>0</v>
      </c>
      <c r="AN111" s="57">
        <f t="shared" si="45"/>
        <v>0</v>
      </c>
      <c r="AO111" s="57">
        <f t="shared" si="45"/>
        <v>0</v>
      </c>
      <c r="AP111" s="57">
        <f t="shared" si="45"/>
        <v>0</v>
      </c>
      <c r="AQ111" s="57">
        <f t="shared" si="45"/>
        <v>0</v>
      </c>
      <c r="AR111" s="57">
        <f t="shared" si="45"/>
        <v>0</v>
      </c>
      <c r="AS111" s="57">
        <f t="shared" si="45"/>
        <v>0</v>
      </c>
      <c r="AT111" s="57">
        <f t="shared" si="45"/>
        <v>0</v>
      </c>
      <c r="AU111" s="57">
        <f t="shared" si="45"/>
        <v>0</v>
      </c>
      <c r="AV111" s="57">
        <f t="shared" si="45"/>
        <v>0</v>
      </c>
      <c r="AW111" s="57">
        <f t="shared" si="45"/>
        <v>0</v>
      </c>
      <c r="AX111" s="57">
        <f t="shared" si="45"/>
        <v>0</v>
      </c>
      <c r="AY111" s="57">
        <f t="shared" si="45"/>
        <v>0</v>
      </c>
      <c r="AZ111" s="57">
        <f t="shared" si="45"/>
        <v>0</v>
      </c>
      <c r="BA111" s="57">
        <f t="shared" si="45"/>
        <v>0</v>
      </c>
      <c r="BB111" s="57">
        <f t="shared" si="45"/>
        <v>0</v>
      </c>
      <c r="BC111" s="57">
        <f t="shared" si="45"/>
        <v>0</v>
      </c>
      <c r="BD111" s="57">
        <f t="shared" si="45"/>
        <v>0</v>
      </c>
      <c r="BE111" s="57">
        <f t="shared" si="45"/>
        <v>0</v>
      </c>
      <c r="BF111" s="57">
        <f t="shared" si="45"/>
        <v>0</v>
      </c>
      <c r="BG111" s="57">
        <f t="shared" si="45"/>
        <v>0</v>
      </c>
      <c r="BH111" s="57">
        <f t="shared" si="45"/>
        <v>0</v>
      </c>
      <c r="BI111" s="285">
        <f t="shared" si="45"/>
        <v>0</v>
      </c>
      <c r="BJ111" s="126">
        <f t="shared" si="31"/>
        <v>0</v>
      </c>
    </row>
    <row r="112" spans="1:62" s="69" customFormat="1" ht="12.75" customHeight="1" x14ac:dyDescent="0.15">
      <c r="A112" s="295" t="str">
        <f>+'Formato de costeo C1 '!C$823</f>
        <v>1.4.2.1</v>
      </c>
      <c r="B112" s="296" t="str">
        <f>+'Formato de costeo C1 '!B$823</f>
        <v>Categorías de gasto</v>
      </c>
      <c r="C112" s="325"/>
      <c r="D112" s="296"/>
      <c r="E112" s="312"/>
      <c r="F112" s="104">
        <f>+'Formato de costeo C1 '!G$823</f>
        <v>0</v>
      </c>
      <c r="G112" s="507"/>
      <c r="H112" s="104">
        <f>+'Formato de costeo C1 '!I823</f>
        <v>0</v>
      </c>
      <c r="I112" s="104">
        <f>+'Formato de costeo C1 '!J823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31"/>
        <v>0</v>
      </c>
    </row>
    <row r="113" spans="1:62" s="69" customFormat="1" ht="12.75" customHeight="1" x14ac:dyDescent="0.15">
      <c r="A113" s="297" t="str">
        <f>+'Formato de costeo C1 '!C$832</f>
        <v>1.4.2.2</v>
      </c>
      <c r="B113" s="298" t="str">
        <f>+'Formato de costeo C1 '!B$832</f>
        <v>Categorías de gasto</v>
      </c>
      <c r="C113" s="322"/>
      <c r="D113" s="298"/>
      <c r="E113" s="315"/>
      <c r="F113" s="105">
        <f>+'Formato de costeo C1 '!G$832</f>
        <v>0</v>
      </c>
      <c r="G113" s="508"/>
      <c r="H113" s="105">
        <f>+'Formato de costeo C1 '!I832</f>
        <v>0</v>
      </c>
      <c r="I113" s="105">
        <f>+'Formato de costeo C1 '!J832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31"/>
        <v>0</v>
      </c>
    </row>
    <row r="114" spans="1:62" s="69" customFormat="1" ht="12.75" customHeight="1" x14ac:dyDescent="0.15">
      <c r="A114" s="297" t="str">
        <f>+'Formato de costeo C1 '!C$841</f>
        <v>1.4.2.3</v>
      </c>
      <c r="B114" s="298" t="str">
        <f>+'Formato de costeo C1 '!B$841</f>
        <v>Categorías de gasto</v>
      </c>
      <c r="C114" s="322"/>
      <c r="D114" s="298"/>
      <c r="E114" s="315"/>
      <c r="F114" s="105">
        <f>+'Formato de costeo C1 '!G$841</f>
        <v>0</v>
      </c>
      <c r="G114" s="508"/>
      <c r="H114" s="105">
        <f>+'Formato de costeo C1 '!I841</f>
        <v>0</v>
      </c>
      <c r="I114" s="105">
        <f>+'Formato de costeo C1 '!J841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31"/>
        <v>0</v>
      </c>
    </row>
    <row r="115" spans="1:62" s="69" customFormat="1" ht="12.75" customHeight="1" x14ac:dyDescent="0.15">
      <c r="A115" s="297" t="str">
        <f>+'Formato de costeo C1 '!C$850</f>
        <v>1.4.2.4</v>
      </c>
      <c r="B115" s="298" t="str">
        <f>+'Formato de costeo C1 '!B$850</f>
        <v>Categorías de gasto</v>
      </c>
      <c r="C115" s="322"/>
      <c r="D115" s="298"/>
      <c r="E115" s="315"/>
      <c r="F115" s="105">
        <f>+'Formato de costeo C1 '!G$850</f>
        <v>0</v>
      </c>
      <c r="G115" s="508"/>
      <c r="H115" s="105">
        <f>+'Formato de costeo C1 '!I850</f>
        <v>0</v>
      </c>
      <c r="I115" s="105">
        <f>+'Formato de costeo C1 '!J850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31"/>
        <v>0</v>
      </c>
    </row>
    <row r="116" spans="1:62" s="69" customFormat="1" ht="12.75" customHeight="1" x14ac:dyDescent="0.15">
      <c r="A116" s="299" t="str">
        <f>+'Formato de costeo C1 '!C$859</f>
        <v>1.4.2.5</v>
      </c>
      <c r="B116" s="300" t="str">
        <f>+'Formato de costeo C1 '!B$859</f>
        <v>Categorías de gasto</v>
      </c>
      <c r="C116" s="323"/>
      <c r="D116" s="300"/>
      <c r="E116" s="318"/>
      <c r="F116" s="106">
        <f>+'Formato de costeo C1 '!G$859</f>
        <v>0</v>
      </c>
      <c r="G116" s="509"/>
      <c r="H116" s="106">
        <f>+'Formato de costeo C1 '!I859</f>
        <v>0</v>
      </c>
      <c r="I116" s="106">
        <f>+'Formato de costeo C1 '!J859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31"/>
        <v>0</v>
      </c>
    </row>
    <row r="117" spans="1:62" s="69" customFormat="1" ht="12.75" customHeight="1" x14ac:dyDescent="0.15">
      <c r="A117" s="100" t="str">
        <f>+'Formato de costeo C1 '!C$765</f>
        <v>1.4.3</v>
      </c>
      <c r="B117" s="199">
        <f>+'Formato de costeo C1 '!B$868</f>
        <v>0</v>
      </c>
      <c r="C117" s="324">
        <f>+'Formato de costeo C1 '!$D$868</f>
        <v>0</v>
      </c>
      <c r="D117" s="61"/>
      <c r="E117" s="57">
        <f>+'Formato de costeo C1 '!F222</f>
        <v>0</v>
      </c>
      <c r="F117" s="57">
        <f>SUM(F118:F122)</f>
        <v>0</v>
      </c>
      <c r="G117" s="503">
        <f>+'Formato de costeo C1 '!$H$868</f>
        <v>0</v>
      </c>
      <c r="H117" s="57">
        <f>SUM(H118:H122)</f>
        <v>0</v>
      </c>
      <c r="I117" s="57">
        <f t="shared" ref="I117:T117" si="46">SUM(I118:I122)</f>
        <v>0</v>
      </c>
      <c r="J117" s="57">
        <f t="shared" si="46"/>
        <v>0</v>
      </c>
      <c r="K117" s="57">
        <f>SUM(K118:K122)</f>
        <v>0</v>
      </c>
      <c r="L117" s="57">
        <f>SUM(L118:L122)</f>
        <v>0</v>
      </c>
      <c r="M117" s="57">
        <f t="shared" si="46"/>
        <v>0</v>
      </c>
      <c r="N117" s="57">
        <f>SUM(N118:N122)</f>
        <v>0</v>
      </c>
      <c r="O117" s="57">
        <f>SUM(O118:O122)</f>
        <v>0</v>
      </c>
      <c r="P117" s="57">
        <f>SUM(P118:P122)</f>
        <v>0</v>
      </c>
      <c r="Q117" s="57">
        <f t="shared" si="46"/>
        <v>0</v>
      </c>
      <c r="R117" s="57">
        <f t="shared" si="46"/>
        <v>0</v>
      </c>
      <c r="S117" s="57">
        <f t="shared" si="46"/>
        <v>0</v>
      </c>
      <c r="T117" s="57">
        <f t="shared" si="46"/>
        <v>0</v>
      </c>
      <c r="U117" s="57">
        <f t="shared" ref="U117:BI117" si="47">SUM(U118:U122)</f>
        <v>0</v>
      </c>
      <c r="V117" s="57">
        <f t="shared" si="47"/>
        <v>0</v>
      </c>
      <c r="W117" s="57">
        <f t="shared" si="47"/>
        <v>0</v>
      </c>
      <c r="X117" s="57">
        <f t="shared" si="47"/>
        <v>0</v>
      </c>
      <c r="Y117" s="57">
        <f t="shared" si="47"/>
        <v>0</v>
      </c>
      <c r="Z117" s="57">
        <f t="shared" si="47"/>
        <v>0</v>
      </c>
      <c r="AA117" s="57">
        <f t="shared" si="47"/>
        <v>0</v>
      </c>
      <c r="AB117" s="57">
        <f t="shared" si="47"/>
        <v>0</v>
      </c>
      <c r="AC117" s="57">
        <f t="shared" si="47"/>
        <v>0</v>
      </c>
      <c r="AD117" s="57">
        <f t="shared" si="47"/>
        <v>0</v>
      </c>
      <c r="AE117" s="57">
        <f t="shared" si="47"/>
        <v>0</v>
      </c>
      <c r="AF117" s="57">
        <f t="shared" si="47"/>
        <v>0</v>
      </c>
      <c r="AG117" s="57">
        <f t="shared" si="47"/>
        <v>0</v>
      </c>
      <c r="AH117" s="57">
        <f t="shared" si="47"/>
        <v>0</v>
      </c>
      <c r="AI117" s="57">
        <f t="shared" si="47"/>
        <v>0</v>
      </c>
      <c r="AJ117" s="57">
        <f t="shared" si="47"/>
        <v>0</v>
      </c>
      <c r="AK117" s="57">
        <f t="shared" si="47"/>
        <v>0</v>
      </c>
      <c r="AL117" s="57">
        <f t="shared" si="47"/>
        <v>0</v>
      </c>
      <c r="AM117" s="57">
        <f t="shared" si="47"/>
        <v>0</v>
      </c>
      <c r="AN117" s="57">
        <f t="shared" si="47"/>
        <v>0</v>
      </c>
      <c r="AO117" s="57">
        <f t="shared" si="47"/>
        <v>0</v>
      </c>
      <c r="AP117" s="57">
        <f t="shared" si="47"/>
        <v>0</v>
      </c>
      <c r="AQ117" s="57">
        <f t="shared" si="47"/>
        <v>0</v>
      </c>
      <c r="AR117" s="57">
        <f t="shared" si="47"/>
        <v>0</v>
      </c>
      <c r="AS117" s="57">
        <f t="shared" si="47"/>
        <v>0</v>
      </c>
      <c r="AT117" s="57">
        <f t="shared" si="47"/>
        <v>0</v>
      </c>
      <c r="AU117" s="57">
        <f t="shared" si="47"/>
        <v>0</v>
      </c>
      <c r="AV117" s="57">
        <f t="shared" si="47"/>
        <v>0</v>
      </c>
      <c r="AW117" s="57">
        <f t="shared" si="47"/>
        <v>0</v>
      </c>
      <c r="AX117" s="57">
        <f t="shared" si="47"/>
        <v>0</v>
      </c>
      <c r="AY117" s="57">
        <f t="shared" si="47"/>
        <v>0</v>
      </c>
      <c r="AZ117" s="57">
        <f t="shared" si="47"/>
        <v>0</v>
      </c>
      <c r="BA117" s="57">
        <f t="shared" si="47"/>
        <v>0</v>
      </c>
      <c r="BB117" s="57">
        <f t="shared" si="47"/>
        <v>0</v>
      </c>
      <c r="BC117" s="57">
        <f t="shared" si="47"/>
        <v>0</v>
      </c>
      <c r="BD117" s="57">
        <f t="shared" si="47"/>
        <v>0</v>
      </c>
      <c r="BE117" s="57">
        <f t="shared" si="47"/>
        <v>0</v>
      </c>
      <c r="BF117" s="57">
        <f t="shared" si="47"/>
        <v>0</v>
      </c>
      <c r="BG117" s="57">
        <f t="shared" si="47"/>
        <v>0</v>
      </c>
      <c r="BH117" s="57">
        <f t="shared" si="47"/>
        <v>0</v>
      </c>
      <c r="BI117" s="285">
        <f t="shared" si="47"/>
        <v>0</v>
      </c>
      <c r="BJ117" s="126">
        <f t="shared" si="31"/>
        <v>0</v>
      </c>
    </row>
    <row r="118" spans="1:62" s="69" customFormat="1" ht="12.75" customHeight="1" x14ac:dyDescent="0.15">
      <c r="A118" s="295" t="str">
        <f>+'Formato de costeo C1 '!C$869</f>
        <v>1.4.3.1</v>
      </c>
      <c r="B118" s="296" t="str">
        <f>+'Formato de costeo C1 '!B$869</f>
        <v>Categorías de gasto</v>
      </c>
      <c r="C118" s="325"/>
      <c r="D118" s="296"/>
      <c r="E118" s="312"/>
      <c r="F118" s="104">
        <f>+'Formato de costeo C1 '!G$869</f>
        <v>0</v>
      </c>
      <c r="G118" s="507"/>
      <c r="H118" s="104">
        <f>+'Formato de costeo C1 '!I869</f>
        <v>0</v>
      </c>
      <c r="I118" s="104">
        <f>+'Formato de costeo C1 '!J869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31"/>
        <v>0</v>
      </c>
    </row>
    <row r="119" spans="1:62" s="69" customFormat="1" ht="12.75" customHeight="1" x14ac:dyDescent="0.15">
      <c r="A119" s="297" t="str">
        <f>+'Formato de costeo C1 '!C$878</f>
        <v>1.4.3.2</v>
      </c>
      <c r="B119" s="298" t="str">
        <f>+'Formato de costeo C1 '!B$878</f>
        <v>Categorías de gasto</v>
      </c>
      <c r="C119" s="322"/>
      <c r="D119" s="298"/>
      <c r="E119" s="315"/>
      <c r="F119" s="105">
        <f>+'Formato de costeo C1 '!G$878</f>
        <v>0</v>
      </c>
      <c r="G119" s="508"/>
      <c r="H119" s="105">
        <f>+'Formato de costeo C1 '!I878</f>
        <v>0</v>
      </c>
      <c r="I119" s="105">
        <f>+'Formato de costeo C1 '!J878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31"/>
        <v>0</v>
      </c>
    </row>
    <row r="120" spans="1:62" s="69" customFormat="1" ht="12.75" customHeight="1" x14ac:dyDescent="0.15">
      <c r="A120" s="297" t="str">
        <f>+'Formato de costeo C1 '!C$887</f>
        <v>1.4.3.3</v>
      </c>
      <c r="B120" s="298" t="str">
        <f>+'Formato de costeo C1 '!B$887</f>
        <v>Categorías de gasto</v>
      </c>
      <c r="C120" s="322"/>
      <c r="D120" s="298"/>
      <c r="E120" s="315"/>
      <c r="F120" s="105">
        <f>+'Formato de costeo C1 '!G$887</f>
        <v>0</v>
      </c>
      <c r="G120" s="508"/>
      <c r="H120" s="105">
        <f>+'Formato de costeo C1 '!I887</f>
        <v>0</v>
      </c>
      <c r="I120" s="105">
        <f>+'Formato de costeo C1 '!J887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31"/>
        <v>0</v>
      </c>
    </row>
    <row r="121" spans="1:62" s="69" customFormat="1" ht="12.75" customHeight="1" x14ac:dyDescent="0.15">
      <c r="A121" s="297" t="str">
        <f>+'Formato de costeo C1 '!C$896</f>
        <v>1.4.3.4</v>
      </c>
      <c r="B121" s="298" t="str">
        <f>+'Formato de costeo C1 '!B$896</f>
        <v>Categorías de gasto</v>
      </c>
      <c r="C121" s="322"/>
      <c r="D121" s="298"/>
      <c r="E121" s="315"/>
      <c r="F121" s="105">
        <f>+'Formato de costeo C1 '!G$896</f>
        <v>0</v>
      </c>
      <c r="G121" s="508"/>
      <c r="H121" s="105">
        <f>+'Formato de costeo C1 '!I896</f>
        <v>0</v>
      </c>
      <c r="I121" s="105">
        <f>+'Formato de costeo C1 '!J896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31"/>
        <v>0</v>
      </c>
    </row>
    <row r="122" spans="1:62" s="69" customFormat="1" ht="12.75" customHeight="1" x14ac:dyDescent="0.15">
      <c r="A122" s="299" t="str">
        <f>+'Formato de costeo C1 '!C$905</f>
        <v>1.4.3.5</v>
      </c>
      <c r="B122" s="300" t="str">
        <f>+'Formato de costeo C1 '!B$905</f>
        <v>Categorías de gasto</v>
      </c>
      <c r="C122" s="323"/>
      <c r="D122" s="300"/>
      <c r="E122" s="318"/>
      <c r="F122" s="106">
        <f>+'Formato de costeo C1 '!G$905</f>
        <v>0</v>
      </c>
      <c r="G122" s="509"/>
      <c r="H122" s="106">
        <f>+'Formato de costeo C1 '!I905</f>
        <v>0</v>
      </c>
      <c r="I122" s="106">
        <f>+'Formato de costeo C1 '!J905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31"/>
        <v>0</v>
      </c>
    </row>
    <row r="123" spans="1:62" s="69" customFormat="1" ht="12.75" customHeight="1" x14ac:dyDescent="0.15">
      <c r="A123" s="100" t="str">
        <f>+'Formato de costeo C1 '!C$768</f>
        <v>1.4.4</v>
      </c>
      <c r="B123" s="199">
        <f>+'Formato de costeo C1 '!B$914</f>
        <v>0</v>
      </c>
      <c r="C123" s="324">
        <f>+'Formato de costeo C1 '!$D$914</f>
        <v>0</v>
      </c>
      <c r="D123" s="61"/>
      <c r="E123" s="57">
        <f>+'Formato de costeo C1 '!F231</f>
        <v>0</v>
      </c>
      <c r="F123" s="57">
        <f>SUM(F124:F128)</f>
        <v>0</v>
      </c>
      <c r="G123" s="503">
        <f>+'Formato de costeo C1 '!$H$914</f>
        <v>0</v>
      </c>
      <c r="H123" s="57">
        <f>SUM(H124:H128)</f>
        <v>0</v>
      </c>
      <c r="I123" s="57">
        <f t="shared" ref="I123:T123" si="48">SUM(I124:I128)</f>
        <v>0</v>
      </c>
      <c r="J123" s="57">
        <f t="shared" si="48"/>
        <v>0</v>
      </c>
      <c r="K123" s="57">
        <f>SUM(K124:K128)</f>
        <v>0</v>
      </c>
      <c r="L123" s="57">
        <f>SUM(L124:L128)</f>
        <v>0</v>
      </c>
      <c r="M123" s="57">
        <f t="shared" si="48"/>
        <v>0</v>
      </c>
      <c r="N123" s="57">
        <f>SUM(N124:N128)</f>
        <v>0</v>
      </c>
      <c r="O123" s="57">
        <f>SUM(O124:O128)</f>
        <v>0</v>
      </c>
      <c r="P123" s="57">
        <f>SUM(P124:P128)</f>
        <v>0</v>
      </c>
      <c r="Q123" s="57">
        <f t="shared" si="48"/>
        <v>0</v>
      </c>
      <c r="R123" s="57">
        <f t="shared" si="48"/>
        <v>0</v>
      </c>
      <c r="S123" s="57">
        <f t="shared" si="48"/>
        <v>0</v>
      </c>
      <c r="T123" s="57">
        <f t="shared" si="48"/>
        <v>0</v>
      </c>
      <c r="U123" s="57">
        <f t="shared" ref="U123:BI123" si="49">SUM(U124:U128)</f>
        <v>0</v>
      </c>
      <c r="V123" s="57">
        <f t="shared" si="49"/>
        <v>0</v>
      </c>
      <c r="W123" s="57">
        <f t="shared" si="49"/>
        <v>0</v>
      </c>
      <c r="X123" s="57">
        <f t="shared" si="49"/>
        <v>0</v>
      </c>
      <c r="Y123" s="57">
        <f t="shared" si="49"/>
        <v>0</v>
      </c>
      <c r="Z123" s="57">
        <f t="shared" si="49"/>
        <v>0</v>
      </c>
      <c r="AA123" s="57">
        <f t="shared" si="49"/>
        <v>0</v>
      </c>
      <c r="AB123" s="57">
        <f t="shared" si="49"/>
        <v>0</v>
      </c>
      <c r="AC123" s="57">
        <f t="shared" si="49"/>
        <v>0</v>
      </c>
      <c r="AD123" s="57">
        <f t="shared" si="49"/>
        <v>0</v>
      </c>
      <c r="AE123" s="57">
        <f t="shared" si="49"/>
        <v>0</v>
      </c>
      <c r="AF123" s="57">
        <f t="shared" si="49"/>
        <v>0</v>
      </c>
      <c r="AG123" s="57">
        <f t="shared" si="49"/>
        <v>0</v>
      </c>
      <c r="AH123" s="57">
        <f t="shared" si="49"/>
        <v>0</v>
      </c>
      <c r="AI123" s="57">
        <f t="shared" si="49"/>
        <v>0</v>
      </c>
      <c r="AJ123" s="57">
        <f t="shared" si="49"/>
        <v>0</v>
      </c>
      <c r="AK123" s="57">
        <f t="shared" si="49"/>
        <v>0</v>
      </c>
      <c r="AL123" s="57">
        <f t="shared" si="49"/>
        <v>0</v>
      </c>
      <c r="AM123" s="57">
        <f t="shared" si="49"/>
        <v>0</v>
      </c>
      <c r="AN123" s="57">
        <f t="shared" si="49"/>
        <v>0</v>
      </c>
      <c r="AO123" s="57">
        <f t="shared" si="49"/>
        <v>0</v>
      </c>
      <c r="AP123" s="57">
        <f t="shared" si="49"/>
        <v>0</v>
      </c>
      <c r="AQ123" s="57">
        <f t="shared" si="49"/>
        <v>0</v>
      </c>
      <c r="AR123" s="57">
        <f t="shared" si="49"/>
        <v>0</v>
      </c>
      <c r="AS123" s="57">
        <f t="shared" si="49"/>
        <v>0</v>
      </c>
      <c r="AT123" s="57">
        <f t="shared" si="49"/>
        <v>0</v>
      </c>
      <c r="AU123" s="57">
        <f t="shared" si="49"/>
        <v>0</v>
      </c>
      <c r="AV123" s="57">
        <f t="shared" si="49"/>
        <v>0</v>
      </c>
      <c r="AW123" s="57">
        <f t="shared" si="49"/>
        <v>0</v>
      </c>
      <c r="AX123" s="57">
        <f t="shared" si="49"/>
        <v>0</v>
      </c>
      <c r="AY123" s="57">
        <f t="shared" si="49"/>
        <v>0</v>
      </c>
      <c r="AZ123" s="57">
        <f t="shared" si="49"/>
        <v>0</v>
      </c>
      <c r="BA123" s="57">
        <f t="shared" si="49"/>
        <v>0</v>
      </c>
      <c r="BB123" s="57">
        <f t="shared" si="49"/>
        <v>0</v>
      </c>
      <c r="BC123" s="57">
        <f t="shared" si="49"/>
        <v>0</v>
      </c>
      <c r="BD123" s="57">
        <f t="shared" si="49"/>
        <v>0</v>
      </c>
      <c r="BE123" s="57">
        <f t="shared" si="49"/>
        <v>0</v>
      </c>
      <c r="BF123" s="57">
        <f t="shared" si="49"/>
        <v>0</v>
      </c>
      <c r="BG123" s="57">
        <f t="shared" si="49"/>
        <v>0</v>
      </c>
      <c r="BH123" s="57">
        <f t="shared" si="49"/>
        <v>0</v>
      </c>
      <c r="BI123" s="285">
        <f t="shared" si="49"/>
        <v>0</v>
      </c>
      <c r="BJ123" s="126">
        <f t="shared" si="31"/>
        <v>0</v>
      </c>
    </row>
    <row r="124" spans="1:62" s="69" customFormat="1" ht="12.75" customHeight="1" x14ac:dyDescent="0.15">
      <c r="A124" s="295" t="str">
        <f>+'Formato de costeo C1 '!C$915</f>
        <v>1.4.4.1</v>
      </c>
      <c r="B124" s="296" t="str">
        <f>+'Formato de costeo C1 '!B$915</f>
        <v>Categorías de gasto</v>
      </c>
      <c r="C124" s="325"/>
      <c r="D124" s="296"/>
      <c r="E124" s="312"/>
      <c r="F124" s="104">
        <f>+'Formato de costeo C1 '!G$915</f>
        <v>0</v>
      </c>
      <c r="G124" s="507"/>
      <c r="H124" s="104">
        <f>+'Formato de costeo C1 '!I915</f>
        <v>0</v>
      </c>
      <c r="I124" s="104">
        <f>+'Formato de costeo C1 '!J915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31"/>
        <v>0</v>
      </c>
    </row>
    <row r="125" spans="1:62" s="125" customFormat="1" ht="12.75" customHeight="1" outlineLevel="1" x14ac:dyDescent="0.15">
      <c r="A125" s="297" t="str">
        <f>+'Formato de costeo C1 '!C$924</f>
        <v>1.4.4.2</v>
      </c>
      <c r="B125" s="298" t="str">
        <f>+'Formato de costeo C1 '!B$924</f>
        <v>Categorías de gasto</v>
      </c>
      <c r="C125" s="322"/>
      <c r="D125" s="298"/>
      <c r="E125" s="315"/>
      <c r="F125" s="105">
        <f>+'Formato de costeo C1 '!G$924</f>
        <v>0</v>
      </c>
      <c r="G125" s="508"/>
      <c r="H125" s="105">
        <f>+'Formato de costeo C1 '!I924</f>
        <v>0</v>
      </c>
      <c r="I125" s="105">
        <f>+'Formato de costeo C1 '!J924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31"/>
        <v>0</v>
      </c>
    </row>
    <row r="126" spans="1:62" s="125" customFormat="1" ht="12.75" customHeight="1" outlineLevel="1" x14ac:dyDescent="0.15">
      <c r="A126" s="297" t="str">
        <f>+'Formato de costeo C1 '!C$933</f>
        <v>1.4.4.3</v>
      </c>
      <c r="B126" s="298" t="str">
        <f>+'Formato de costeo C1 '!B$933</f>
        <v>Categorías de gasto</v>
      </c>
      <c r="C126" s="322"/>
      <c r="D126" s="298"/>
      <c r="E126" s="315"/>
      <c r="F126" s="105">
        <f>+'Formato de costeo C1 '!G$933</f>
        <v>0</v>
      </c>
      <c r="G126" s="508"/>
      <c r="H126" s="105">
        <f>+'Formato de costeo C1 '!I933</f>
        <v>0</v>
      </c>
      <c r="I126" s="105">
        <f>+'Formato de costeo C1 '!J933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31"/>
        <v>0</v>
      </c>
    </row>
    <row r="127" spans="1:62" s="69" customFormat="1" ht="12.75" customHeight="1" outlineLevel="1" x14ac:dyDescent="0.15">
      <c r="A127" s="297" t="str">
        <f>+'Formato de costeo C1 '!C$942</f>
        <v>1.4.4.4</v>
      </c>
      <c r="B127" s="298" t="str">
        <f>+'Formato de costeo C1 '!B$942</f>
        <v>Categorías de gasto</v>
      </c>
      <c r="C127" s="322"/>
      <c r="D127" s="298"/>
      <c r="E127" s="315"/>
      <c r="F127" s="105">
        <f>+'Formato de costeo C1 '!G$942</f>
        <v>0</v>
      </c>
      <c r="G127" s="508"/>
      <c r="H127" s="105">
        <f>+'Formato de costeo C1 '!I942</f>
        <v>0</v>
      </c>
      <c r="I127" s="105">
        <f>+'Formato de costeo C1 '!J942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31"/>
        <v>0</v>
      </c>
    </row>
    <row r="128" spans="1:62" s="69" customFormat="1" ht="12.75" customHeight="1" outlineLevel="1" x14ac:dyDescent="0.15">
      <c r="A128" s="299" t="str">
        <f>+'Formato de costeo C1 '!C$951</f>
        <v>1.4.4.5</v>
      </c>
      <c r="B128" s="300" t="str">
        <f>+'Formato de costeo C1 '!B$951</f>
        <v>Categorías de gasto</v>
      </c>
      <c r="C128" s="323"/>
      <c r="D128" s="300"/>
      <c r="E128" s="318"/>
      <c r="F128" s="106">
        <f>+'Formato de costeo C1 '!G$951</f>
        <v>0</v>
      </c>
      <c r="G128" s="509"/>
      <c r="H128" s="106">
        <f>+'Formato de costeo C1 '!I951</f>
        <v>0</v>
      </c>
      <c r="I128" s="106">
        <f>+'Formato de costeo C1 '!J951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31"/>
        <v>0</v>
      </c>
    </row>
    <row r="129" spans="1:62" s="69" customFormat="1" ht="12.75" customHeight="1" outlineLevel="1" x14ac:dyDescent="0.15">
      <c r="A129" s="100" t="str">
        <f>+'Formato de costeo C1 '!C$771</f>
        <v>1.4.5</v>
      </c>
      <c r="B129" s="199">
        <f>+'Formato de costeo C1 '!B$960</f>
        <v>0</v>
      </c>
      <c r="C129" s="324">
        <f>+'Formato de costeo C1 '!$D$960</f>
        <v>0</v>
      </c>
      <c r="D129" s="61"/>
      <c r="E129" s="57">
        <f>+'Formato de costeo C1 '!F240</f>
        <v>0</v>
      </c>
      <c r="F129" s="57">
        <f>SUM(F130:F134)</f>
        <v>0</v>
      </c>
      <c r="G129" s="503">
        <f>+'Formato de costeo C1 '!$H$960</f>
        <v>0</v>
      </c>
      <c r="H129" s="57">
        <f>SUM(H130:H134)</f>
        <v>0</v>
      </c>
      <c r="I129" s="57">
        <f t="shared" ref="I129:T129" si="50">SUM(I130:I134)</f>
        <v>0</v>
      </c>
      <c r="J129" s="57">
        <f t="shared" si="50"/>
        <v>0</v>
      </c>
      <c r="K129" s="57">
        <f>SUM(K130:K134)</f>
        <v>0</v>
      </c>
      <c r="L129" s="57">
        <f>SUM(L130:L134)</f>
        <v>0</v>
      </c>
      <c r="M129" s="57">
        <f t="shared" si="50"/>
        <v>0</v>
      </c>
      <c r="N129" s="57">
        <f>SUM(N130:N134)</f>
        <v>0</v>
      </c>
      <c r="O129" s="57">
        <f>SUM(O130:O134)</f>
        <v>0</v>
      </c>
      <c r="P129" s="57">
        <f>SUM(P130:P134)</f>
        <v>0</v>
      </c>
      <c r="Q129" s="57">
        <f t="shared" si="50"/>
        <v>0</v>
      </c>
      <c r="R129" s="57">
        <f t="shared" si="50"/>
        <v>0</v>
      </c>
      <c r="S129" s="57">
        <f t="shared" si="50"/>
        <v>0</v>
      </c>
      <c r="T129" s="57">
        <f t="shared" si="50"/>
        <v>0</v>
      </c>
      <c r="U129" s="57">
        <f t="shared" ref="U129:BI129" si="51">SUM(U130:U134)</f>
        <v>0</v>
      </c>
      <c r="V129" s="57">
        <f t="shared" si="51"/>
        <v>0</v>
      </c>
      <c r="W129" s="57">
        <f t="shared" si="51"/>
        <v>0</v>
      </c>
      <c r="X129" s="57">
        <f t="shared" si="51"/>
        <v>0</v>
      </c>
      <c r="Y129" s="57">
        <f t="shared" si="51"/>
        <v>0</v>
      </c>
      <c r="Z129" s="57">
        <f t="shared" si="51"/>
        <v>0</v>
      </c>
      <c r="AA129" s="57">
        <f t="shared" si="51"/>
        <v>0</v>
      </c>
      <c r="AB129" s="57">
        <f t="shared" si="51"/>
        <v>0</v>
      </c>
      <c r="AC129" s="57">
        <f t="shared" si="51"/>
        <v>0</v>
      </c>
      <c r="AD129" s="57">
        <f t="shared" si="51"/>
        <v>0</v>
      </c>
      <c r="AE129" s="57">
        <f t="shared" si="51"/>
        <v>0</v>
      </c>
      <c r="AF129" s="57">
        <f t="shared" si="51"/>
        <v>0</v>
      </c>
      <c r="AG129" s="57">
        <f t="shared" si="51"/>
        <v>0</v>
      </c>
      <c r="AH129" s="57">
        <f t="shared" si="51"/>
        <v>0</v>
      </c>
      <c r="AI129" s="57">
        <f t="shared" si="51"/>
        <v>0</v>
      </c>
      <c r="AJ129" s="57">
        <f t="shared" si="51"/>
        <v>0</v>
      </c>
      <c r="AK129" s="57">
        <f t="shared" si="51"/>
        <v>0</v>
      </c>
      <c r="AL129" s="57">
        <f t="shared" si="51"/>
        <v>0</v>
      </c>
      <c r="AM129" s="57">
        <f t="shared" si="51"/>
        <v>0</v>
      </c>
      <c r="AN129" s="57">
        <f t="shared" si="51"/>
        <v>0</v>
      </c>
      <c r="AO129" s="57">
        <f t="shared" si="51"/>
        <v>0</v>
      </c>
      <c r="AP129" s="57">
        <f t="shared" si="51"/>
        <v>0</v>
      </c>
      <c r="AQ129" s="57">
        <f t="shared" si="51"/>
        <v>0</v>
      </c>
      <c r="AR129" s="57">
        <f t="shared" si="51"/>
        <v>0</v>
      </c>
      <c r="AS129" s="57">
        <f t="shared" si="51"/>
        <v>0</v>
      </c>
      <c r="AT129" s="57">
        <f t="shared" si="51"/>
        <v>0</v>
      </c>
      <c r="AU129" s="57">
        <f t="shared" si="51"/>
        <v>0</v>
      </c>
      <c r="AV129" s="57">
        <f t="shared" si="51"/>
        <v>0</v>
      </c>
      <c r="AW129" s="57">
        <f t="shared" si="51"/>
        <v>0</v>
      </c>
      <c r="AX129" s="57">
        <f t="shared" si="51"/>
        <v>0</v>
      </c>
      <c r="AY129" s="57">
        <f t="shared" si="51"/>
        <v>0</v>
      </c>
      <c r="AZ129" s="57">
        <f t="shared" si="51"/>
        <v>0</v>
      </c>
      <c r="BA129" s="57">
        <f t="shared" si="51"/>
        <v>0</v>
      </c>
      <c r="BB129" s="57">
        <f t="shared" si="51"/>
        <v>0</v>
      </c>
      <c r="BC129" s="57">
        <f t="shared" si="51"/>
        <v>0</v>
      </c>
      <c r="BD129" s="57">
        <f t="shared" si="51"/>
        <v>0</v>
      </c>
      <c r="BE129" s="57">
        <f t="shared" si="51"/>
        <v>0</v>
      </c>
      <c r="BF129" s="57">
        <f t="shared" si="51"/>
        <v>0</v>
      </c>
      <c r="BG129" s="57">
        <f t="shared" si="51"/>
        <v>0</v>
      </c>
      <c r="BH129" s="57">
        <f t="shared" si="51"/>
        <v>0</v>
      </c>
      <c r="BI129" s="285">
        <f t="shared" si="51"/>
        <v>0</v>
      </c>
      <c r="BJ129" s="126">
        <f t="shared" si="31"/>
        <v>0</v>
      </c>
    </row>
    <row r="130" spans="1:62" s="69" customFormat="1" ht="12.75" customHeight="1" outlineLevel="1" x14ac:dyDescent="0.15">
      <c r="A130" s="295" t="str">
        <f>+'Formato de costeo C1 '!C$961</f>
        <v>1.4.5.1</v>
      </c>
      <c r="B130" s="296" t="str">
        <f>+'Formato de costeo C1 '!B$961</f>
        <v>Categorías de gasto</v>
      </c>
      <c r="C130" s="325"/>
      <c r="D130" s="296"/>
      <c r="E130" s="312"/>
      <c r="F130" s="104">
        <f>+'Formato de costeo C1 '!G$961</f>
        <v>0</v>
      </c>
      <c r="G130" s="507"/>
      <c r="H130" s="104">
        <f>+'Formato de costeo C1 '!I961</f>
        <v>0</v>
      </c>
      <c r="I130" s="104">
        <f>+'Formato de costeo C1 '!J961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31"/>
        <v>0</v>
      </c>
    </row>
    <row r="131" spans="1:62" s="69" customFormat="1" ht="12.75" customHeight="1" outlineLevel="1" x14ac:dyDescent="0.15">
      <c r="A131" s="297" t="str">
        <f>+'Formato de costeo C1 '!C$970</f>
        <v>1.4.5.2</v>
      </c>
      <c r="B131" s="298" t="str">
        <f>+'Formato de costeo C1 '!B$970</f>
        <v>Categorías de gasto</v>
      </c>
      <c r="C131" s="322"/>
      <c r="D131" s="298"/>
      <c r="E131" s="315"/>
      <c r="F131" s="105">
        <f>+'Formato de costeo C1 '!G$970</f>
        <v>0</v>
      </c>
      <c r="G131" s="508"/>
      <c r="H131" s="105">
        <f>+'Formato de costeo C1 '!I970</f>
        <v>0</v>
      </c>
      <c r="I131" s="105">
        <f>+'Formato de costeo C1 '!J970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31"/>
        <v>0</v>
      </c>
    </row>
    <row r="132" spans="1:62" s="125" customFormat="1" ht="12.75" customHeight="1" outlineLevel="1" x14ac:dyDescent="0.15">
      <c r="A132" s="297" t="str">
        <f>+'Formato de costeo C1 '!C$979</f>
        <v>1.4.5.3</v>
      </c>
      <c r="B132" s="298" t="str">
        <f>+'Formato de costeo C1 '!B$979</f>
        <v>Categorías de gasto</v>
      </c>
      <c r="C132" s="322"/>
      <c r="D132" s="298"/>
      <c r="E132" s="315"/>
      <c r="F132" s="105">
        <f>+'Formato de costeo C1 '!G$979</f>
        <v>0</v>
      </c>
      <c r="G132" s="508"/>
      <c r="H132" s="105">
        <f>+'Formato de costeo C1 '!I979</f>
        <v>0</v>
      </c>
      <c r="I132" s="105">
        <f>+'Formato de costeo C1 '!J979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31"/>
        <v>0</v>
      </c>
    </row>
    <row r="133" spans="1:62" s="69" customFormat="1" ht="12.75" customHeight="1" x14ac:dyDescent="0.15">
      <c r="A133" s="297" t="str">
        <f>+'Formato de costeo C1 '!C$988</f>
        <v>1.4.5.4</v>
      </c>
      <c r="B133" s="298" t="str">
        <f>+'Formato de costeo C1 '!B$988</f>
        <v>Categorías de gasto</v>
      </c>
      <c r="C133" s="322"/>
      <c r="D133" s="298"/>
      <c r="E133" s="315"/>
      <c r="F133" s="105">
        <f>+'Formato de costeo C1 '!G$988</f>
        <v>0</v>
      </c>
      <c r="G133" s="508"/>
      <c r="H133" s="105">
        <f>+'Formato de costeo C1 '!I988</f>
        <v>0</v>
      </c>
      <c r="I133" s="105">
        <f>+'Formato de costeo C1 '!J988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31"/>
        <v>0</v>
      </c>
    </row>
    <row r="134" spans="1:62" s="69" customFormat="1" ht="12.75" customHeight="1" x14ac:dyDescent="0.15">
      <c r="A134" s="299" t="str">
        <f>+'Formato de costeo C1 '!C$997</f>
        <v>1.4.5.5</v>
      </c>
      <c r="B134" s="300" t="str">
        <f>+'Formato de costeo C1 '!B$997</f>
        <v>Categorías de gasto</v>
      </c>
      <c r="C134" s="323"/>
      <c r="D134" s="300"/>
      <c r="E134" s="318"/>
      <c r="F134" s="106">
        <f>+'Formato de costeo C1 '!G$997</f>
        <v>0</v>
      </c>
      <c r="G134" s="509"/>
      <c r="H134" s="106">
        <f>+'Formato de costeo C1 '!I997</f>
        <v>0</v>
      </c>
      <c r="I134" s="106">
        <f>+'Formato de costeo C1 '!J997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31"/>
        <v>0</v>
      </c>
    </row>
    <row r="135" spans="1:62" s="69" customFormat="1" ht="12.75" customHeight="1" x14ac:dyDescent="0.25">
      <c r="A135" s="110">
        <f>+'Formato de costeo C1 '!C$1007</f>
        <v>1.5</v>
      </c>
      <c r="B135" s="839">
        <f>+'Formato de costeo C1 '!D$1007</f>
        <v>0</v>
      </c>
      <c r="C135" s="548"/>
      <c r="D135" s="112"/>
      <c r="E135" s="113"/>
      <c r="F135" s="80"/>
      <c r="G135" s="304"/>
      <c r="H135" s="80">
        <f>+H136+H142+H148+H154+H160</f>
        <v>0</v>
      </c>
      <c r="I135" s="80">
        <f t="shared" ref="I135:T135" si="52">+I136+I142+I148+I154+I160</f>
        <v>0</v>
      </c>
      <c r="J135" s="80">
        <f t="shared" si="52"/>
        <v>0</v>
      </c>
      <c r="K135" s="80">
        <f>+K136+K142+K148+K154+K160</f>
        <v>0</v>
      </c>
      <c r="L135" s="80">
        <f>+L136+L142+L148+L154+L160</f>
        <v>0</v>
      </c>
      <c r="M135" s="80">
        <f t="shared" si="52"/>
        <v>0</v>
      </c>
      <c r="N135" s="80">
        <f>+N136+N142+N148+N154+N160</f>
        <v>0</v>
      </c>
      <c r="O135" s="80">
        <f>+O136+O142+O148+O154+O160</f>
        <v>0</v>
      </c>
      <c r="P135" s="80">
        <f>+P136+P142+P148+P154+P160</f>
        <v>0</v>
      </c>
      <c r="Q135" s="80">
        <f t="shared" si="52"/>
        <v>0</v>
      </c>
      <c r="R135" s="80">
        <f t="shared" si="52"/>
        <v>0</v>
      </c>
      <c r="S135" s="80">
        <f t="shared" si="52"/>
        <v>0</v>
      </c>
      <c r="T135" s="80">
        <f t="shared" si="52"/>
        <v>0</v>
      </c>
      <c r="U135" s="80">
        <f t="shared" ref="U135:BI135" si="53">+U136+U142+U148+U154+U160</f>
        <v>0</v>
      </c>
      <c r="V135" s="80">
        <f t="shared" si="53"/>
        <v>0</v>
      </c>
      <c r="W135" s="80">
        <f t="shared" si="53"/>
        <v>0</v>
      </c>
      <c r="X135" s="80">
        <f t="shared" si="53"/>
        <v>0</v>
      </c>
      <c r="Y135" s="80">
        <f t="shared" si="53"/>
        <v>0</v>
      </c>
      <c r="Z135" s="80">
        <f t="shared" si="53"/>
        <v>0</v>
      </c>
      <c r="AA135" s="80">
        <f t="shared" si="53"/>
        <v>0</v>
      </c>
      <c r="AB135" s="80">
        <f t="shared" si="53"/>
        <v>0</v>
      </c>
      <c r="AC135" s="80">
        <f t="shared" si="53"/>
        <v>0</v>
      </c>
      <c r="AD135" s="80">
        <f t="shared" si="53"/>
        <v>0</v>
      </c>
      <c r="AE135" s="80">
        <f t="shared" si="53"/>
        <v>0</v>
      </c>
      <c r="AF135" s="80">
        <f t="shared" si="53"/>
        <v>0</v>
      </c>
      <c r="AG135" s="80">
        <f t="shared" si="53"/>
        <v>0</v>
      </c>
      <c r="AH135" s="80">
        <f t="shared" si="53"/>
        <v>0</v>
      </c>
      <c r="AI135" s="80">
        <f t="shared" si="53"/>
        <v>0</v>
      </c>
      <c r="AJ135" s="80">
        <f t="shared" si="53"/>
        <v>0</v>
      </c>
      <c r="AK135" s="80">
        <f t="shared" si="53"/>
        <v>0</v>
      </c>
      <c r="AL135" s="80">
        <f t="shared" si="53"/>
        <v>0</v>
      </c>
      <c r="AM135" s="80">
        <f t="shared" si="53"/>
        <v>0</v>
      </c>
      <c r="AN135" s="80">
        <f t="shared" si="53"/>
        <v>0</v>
      </c>
      <c r="AO135" s="80">
        <f t="shared" si="53"/>
        <v>0</v>
      </c>
      <c r="AP135" s="80">
        <f t="shared" si="53"/>
        <v>0</v>
      </c>
      <c r="AQ135" s="80">
        <f t="shared" si="53"/>
        <v>0</v>
      </c>
      <c r="AR135" s="80">
        <f t="shared" si="53"/>
        <v>0</v>
      </c>
      <c r="AS135" s="80">
        <f t="shared" si="53"/>
        <v>0</v>
      </c>
      <c r="AT135" s="80">
        <f t="shared" si="53"/>
        <v>0</v>
      </c>
      <c r="AU135" s="80">
        <f t="shared" si="53"/>
        <v>0</v>
      </c>
      <c r="AV135" s="80">
        <f t="shared" si="53"/>
        <v>0</v>
      </c>
      <c r="AW135" s="80">
        <f t="shared" si="53"/>
        <v>0</v>
      </c>
      <c r="AX135" s="80">
        <f t="shared" si="53"/>
        <v>0</v>
      </c>
      <c r="AY135" s="80">
        <f t="shared" si="53"/>
        <v>0</v>
      </c>
      <c r="AZ135" s="80">
        <f t="shared" si="53"/>
        <v>0</v>
      </c>
      <c r="BA135" s="80">
        <f t="shared" si="53"/>
        <v>0</v>
      </c>
      <c r="BB135" s="80">
        <f t="shared" si="53"/>
        <v>0</v>
      </c>
      <c r="BC135" s="80">
        <f t="shared" si="53"/>
        <v>0</v>
      </c>
      <c r="BD135" s="80">
        <f t="shared" si="53"/>
        <v>0</v>
      </c>
      <c r="BE135" s="80">
        <f t="shared" si="53"/>
        <v>0</v>
      </c>
      <c r="BF135" s="80">
        <f t="shared" si="53"/>
        <v>0</v>
      </c>
      <c r="BG135" s="80">
        <f t="shared" si="53"/>
        <v>0</v>
      </c>
      <c r="BH135" s="80">
        <f t="shared" si="53"/>
        <v>0</v>
      </c>
      <c r="BI135" s="81">
        <f t="shared" si="53"/>
        <v>0</v>
      </c>
      <c r="BJ135" s="126">
        <f t="shared" si="31"/>
        <v>0</v>
      </c>
    </row>
    <row r="136" spans="1:62" s="69" customFormat="1" ht="12.75" customHeight="1" x14ac:dyDescent="0.15">
      <c r="A136" s="100" t="str">
        <f>+'Formato de costeo C1 '!C$1008</f>
        <v>1.5.1</v>
      </c>
      <c r="B136" s="199">
        <f>+'Formato de costeo C1 '!B$1025</f>
        <v>0</v>
      </c>
      <c r="C136" s="324">
        <f>+'Formato de costeo C1 '!$D$1025</f>
        <v>0</v>
      </c>
      <c r="D136" s="61"/>
      <c r="E136" s="57">
        <f>+'Formato de costeo C1 '!F232</f>
        <v>0</v>
      </c>
      <c r="F136" s="57">
        <f>SUM(F137:F141)</f>
        <v>0</v>
      </c>
      <c r="G136" s="503">
        <f>+'Formato de costeo C1 '!$H$1025</f>
        <v>0</v>
      </c>
      <c r="H136" s="57">
        <f>SUM(H137:H141)</f>
        <v>0</v>
      </c>
      <c r="I136" s="57">
        <f t="shared" ref="I136:T136" si="54">SUM(I137:I141)</f>
        <v>0</v>
      </c>
      <c r="J136" s="57">
        <f t="shared" si="54"/>
        <v>0</v>
      </c>
      <c r="K136" s="57">
        <f>SUM(K137:K141)</f>
        <v>0</v>
      </c>
      <c r="L136" s="57">
        <f>SUM(L137:L141)</f>
        <v>0</v>
      </c>
      <c r="M136" s="57">
        <f t="shared" si="54"/>
        <v>0</v>
      </c>
      <c r="N136" s="57">
        <f>SUM(N137:N141)</f>
        <v>0</v>
      </c>
      <c r="O136" s="57">
        <f>SUM(O137:O141)</f>
        <v>0</v>
      </c>
      <c r="P136" s="57">
        <f>SUM(P137:P141)</f>
        <v>0</v>
      </c>
      <c r="Q136" s="57">
        <f t="shared" si="54"/>
        <v>0</v>
      </c>
      <c r="R136" s="57">
        <f t="shared" si="54"/>
        <v>0</v>
      </c>
      <c r="S136" s="57">
        <f t="shared" si="54"/>
        <v>0</v>
      </c>
      <c r="T136" s="57">
        <f t="shared" si="54"/>
        <v>0</v>
      </c>
      <c r="U136" s="57">
        <f t="shared" ref="U136:BI136" si="55">SUM(U137:U141)</f>
        <v>0</v>
      </c>
      <c r="V136" s="57">
        <f t="shared" si="55"/>
        <v>0</v>
      </c>
      <c r="W136" s="57">
        <f t="shared" si="55"/>
        <v>0</v>
      </c>
      <c r="X136" s="57">
        <f t="shared" si="55"/>
        <v>0</v>
      </c>
      <c r="Y136" s="57">
        <f t="shared" si="55"/>
        <v>0</v>
      </c>
      <c r="Z136" s="57">
        <f t="shared" si="55"/>
        <v>0</v>
      </c>
      <c r="AA136" s="57">
        <f t="shared" si="55"/>
        <v>0</v>
      </c>
      <c r="AB136" s="57">
        <f t="shared" si="55"/>
        <v>0</v>
      </c>
      <c r="AC136" s="57">
        <f t="shared" si="55"/>
        <v>0</v>
      </c>
      <c r="AD136" s="57">
        <f t="shared" si="55"/>
        <v>0</v>
      </c>
      <c r="AE136" s="57">
        <f t="shared" si="55"/>
        <v>0</v>
      </c>
      <c r="AF136" s="57">
        <f t="shared" si="55"/>
        <v>0</v>
      </c>
      <c r="AG136" s="57">
        <f t="shared" si="55"/>
        <v>0</v>
      </c>
      <c r="AH136" s="57">
        <f t="shared" si="55"/>
        <v>0</v>
      </c>
      <c r="AI136" s="57">
        <f t="shared" si="55"/>
        <v>0</v>
      </c>
      <c r="AJ136" s="57">
        <f t="shared" si="55"/>
        <v>0</v>
      </c>
      <c r="AK136" s="57">
        <f t="shared" si="55"/>
        <v>0</v>
      </c>
      <c r="AL136" s="57">
        <f t="shared" si="55"/>
        <v>0</v>
      </c>
      <c r="AM136" s="57">
        <f t="shared" si="55"/>
        <v>0</v>
      </c>
      <c r="AN136" s="57">
        <f t="shared" si="55"/>
        <v>0</v>
      </c>
      <c r="AO136" s="57">
        <f t="shared" si="55"/>
        <v>0</v>
      </c>
      <c r="AP136" s="57">
        <f t="shared" si="55"/>
        <v>0</v>
      </c>
      <c r="AQ136" s="57">
        <f t="shared" si="55"/>
        <v>0</v>
      </c>
      <c r="AR136" s="57">
        <f t="shared" si="55"/>
        <v>0</v>
      </c>
      <c r="AS136" s="57">
        <f t="shared" si="55"/>
        <v>0</v>
      </c>
      <c r="AT136" s="57">
        <f t="shared" si="55"/>
        <v>0</v>
      </c>
      <c r="AU136" s="57">
        <f t="shared" si="55"/>
        <v>0</v>
      </c>
      <c r="AV136" s="57">
        <f t="shared" si="55"/>
        <v>0</v>
      </c>
      <c r="AW136" s="57">
        <f t="shared" si="55"/>
        <v>0</v>
      </c>
      <c r="AX136" s="57">
        <f t="shared" si="55"/>
        <v>0</v>
      </c>
      <c r="AY136" s="57">
        <f t="shared" si="55"/>
        <v>0</v>
      </c>
      <c r="AZ136" s="57">
        <f t="shared" si="55"/>
        <v>0</v>
      </c>
      <c r="BA136" s="57">
        <f t="shared" si="55"/>
        <v>0</v>
      </c>
      <c r="BB136" s="57">
        <f t="shared" si="55"/>
        <v>0</v>
      </c>
      <c r="BC136" s="57">
        <f t="shared" si="55"/>
        <v>0</v>
      </c>
      <c r="BD136" s="57">
        <f t="shared" si="55"/>
        <v>0</v>
      </c>
      <c r="BE136" s="57">
        <f t="shared" si="55"/>
        <v>0</v>
      </c>
      <c r="BF136" s="57">
        <f t="shared" si="55"/>
        <v>0</v>
      </c>
      <c r="BG136" s="57">
        <f t="shared" si="55"/>
        <v>0</v>
      </c>
      <c r="BH136" s="57">
        <f t="shared" si="55"/>
        <v>0</v>
      </c>
      <c r="BI136" s="285">
        <f t="shared" si="55"/>
        <v>0</v>
      </c>
      <c r="BJ136" s="126">
        <f t="shared" si="31"/>
        <v>0</v>
      </c>
    </row>
    <row r="137" spans="1:62" s="69" customFormat="1" ht="12.75" customHeight="1" x14ac:dyDescent="0.15">
      <c r="A137" s="295" t="str">
        <f>+'Formato de costeo C1 '!C$1026</f>
        <v>1.5.1.1</v>
      </c>
      <c r="B137" s="296" t="str">
        <f>+'Formato de costeo C1 '!B$1026</f>
        <v>Categorías de gasto</v>
      </c>
      <c r="C137" s="544"/>
      <c r="D137" s="313"/>
      <c r="E137" s="314"/>
      <c r="F137" s="104">
        <f>+'Formato de costeo C1 '!G$1026</f>
        <v>0</v>
      </c>
      <c r="G137" s="504"/>
      <c r="H137" s="104">
        <f>+'Formato de costeo C1 '!I1026</f>
        <v>0</v>
      </c>
      <c r="I137" s="104">
        <f>+'Formato de costeo C1 '!J1026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31"/>
        <v>0</v>
      </c>
    </row>
    <row r="138" spans="1:62" s="69" customFormat="1" ht="12.75" customHeight="1" x14ac:dyDescent="0.15">
      <c r="A138" s="297" t="str">
        <f>+'Formato de costeo C1 '!C$1036</f>
        <v>1.5.1.2</v>
      </c>
      <c r="B138" s="298" t="str">
        <f>+'Formato de costeo C1 '!B$1036</f>
        <v>Categorías de gasto</v>
      </c>
      <c r="C138" s="545"/>
      <c r="D138" s="316"/>
      <c r="E138" s="317"/>
      <c r="F138" s="105">
        <f>+'Formato de costeo C1 '!G$1036</f>
        <v>0</v>
      </c>
      <c r="G138" s="505"/>
      <c r="H138" s="105">
        <f>+'Formato de costeo C1 '!I1036</f>
        <v>0</v>
      </c>
      <c r="I138" s="105">
        <f>+'Formato de costeo C1 '!J1036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31"/>
        <v>0</v>
      </c>
    </row>
    <row r="139" spans="1:62" s="69" customFormat="1" ht="12.75" customHeight="1" x14ac:dyDescent="0.15">
      <c r="A139" s="297" t="str">
        <f>+'Formato de costeo C1 '!C$1045</f>
        <v>1.5.1.3</v>
      </c>
      <c r="B139" s="298" t="str">
        <f>+'Formato de costeo C1 '!B$1045</f>
        <v>Categorías de gasto</v>
      </c>
      <c r="C139" s="545"/>
      <c r="D139" s="316"/>
      <c r="E139" s="317"/>
      <c r="F139" s="105">
        <f>+'Formato de costeo C1 '!G$1045</f>
        <v>0</v>
      </c>
      <c r="G139" s="505"/>
      <c r="H139" s="105">
        <f>+'Formato de costeo C1 '!I1045</f>
        <v>0</v>
      </c>
      <c r="I139" s="105">
        <f>+'Formato de costeo C1 '!J1045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56">+I139-BI139</f>
        <v>0</v>
      </c>
    </row>
    <row r="140" spans="1:62" s="69" customFormat="1" ht="12.75" customHeight="1" x14ac:dyDescent="0.15">
      <c r="A140" s="297" t="str">
        <f>+'Formato de costeo C1 '!C$1054</f>
        <v>1.5.1.4</v>
      </c>
      <c r="B140" s="298" t="str">
        <f>+'Formato de costeo C1 '!B$1054</f>
        <v>Categorías de gasto</v>
      </c>
      <c r="C140" s="545"/>
      <c r="D140" s="316"/>
      <c r="E140" s="317"/>
      <c r="F140" s="105">
        <f>+'Formato de costeo C1 '!G$1054</f>
        <v>0</v>
      </c>
      <c r="G140" s="505"/>
      <c r="H140" s="105">
        <f>+'Formato de costeo C1 '!I1054</f>
        <v>0</v>
      </c>
      <c r="I140" s="105">
        <f>+'Formato de costeo C1 '!J1054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56"/>
        <v>0</v>
      </c>
    </row>
    <row r="141" spans="1:62" s="69" customFormat="1" ht="12.75" customHeight="1" x14ac:dyDescent="0.15">
      <c r="A141" s="299" t="str">
        <f>+'Formato de costeo C1 '!C$1063</f>
        <v>1.5.1.5</v>
      </c>
      <c r="B141" s="300" t="str">
        <f>+'Formato de costeo C1 '!B$1063</f>
        <v>Categorías de gasto</v>
      </c>
      <c r="C141" s="546"/>
      <c r="D141" s="319"/>
      <c r="E141" s="320"/>
      <c r="F141" s="106">
        <f>+'Formato de costeo C1 '!G$1063</f>
        <v>0</v>
      </c>
      <c r="G141" s="506"/>
      <c r="H141" s="106">
        <f>+'Formato de costeo C1 '!I1063</f>
        <v>0</v>
      </c>
      <c r="I141" s="106">
        <f>+'Formato de costeo C1 '!J1063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56"/>
        <v>0</v>
      </c>
    </row>
    <row r="142" spans="1:62" s="69" customFormat="1" ht="12.75" customHeight="1" x14ac:dyDescent="0.15">
      <c r="A142" s="100" t="str">
        <f>+'Formato de costeo C1 '!C$1011</f>
        <v>1.5.2</v>
      </c>
      <c r="B142" s="199">
        <f>+'Formato de costeo C1 '!B$1072</f>
        <v>0</v>
      </c>
      <c r="C142" s="324">
        <f>+'Formato de costeo C1 '!$D$1072</f>
        <v>0</v>
      </c>
      <c r="D142" s="61"/>
      <c r="E142" s="57">
        <f>+'Formato de costeo C1 '!F287</f>
        <v>0</v>
      </c>
      <c r="F142" s="57">
        <f>SUM(F143:F147)</f>
        <v>0</v>
      </c>
      <c r="G142" s="503">
        <f>+'Formato de costeo C1 '!$H$1072</f>
        <v>0</v>
      </c>
      <c r="H142" s="57">
        <f>SUM(H143:H147)</f>
        <v>0</v>
      </c>
      <c r="I142" s="57">
        <f t="shared" ref="I142:T142" si="57">SUM(I143:I147)</f>
        <v>0</v>
      </c>
      <c r="J142" s="57">
        <f t="shared" si="57"/>
        <v>0</v>
      </c>
      <c r="K142" s="57">
        <f>SUM(K143:K147)</f>
        <v>0</v>
      </c>
      <c r="L142" s="57">
        <f>SUM(L143:L147)</f>
        <v>0</v>
      </c>
      <c r="M142" s="57">
        <f t="shared" si="57"/>
        <v>0</v>
      </c>
      <c r="N142" s="57">
        <f>SUM(N143:N147)</f>
        <v>0</v>
      </c>
      <c r="O142" s="57">
        <f>SUM(O143:O147)</f>
        <v>0</v>
      </c>
      <c r="P142" s="57">
        <f>SUM(P143:P147)</f>
        <v>0</v>
      </c>
      <c r="Q142" s="57">
        <f t="shared" si="57"/>
        <v>0</v>
      </c>
      <c r="R142" s="57">
        <f t="shared" si="57"/>
        <v>0</v>
      </c>
      <c r="S142" s="57">
        <f t="shared" si="57"/>
        <v>0</v>
      </c>
      <c r="T142" s="57">
        <f t="shared" si="57"/>
        <v>0</v>
      </c>
      <c r="U142" s="57">
        <f t="shared" ref="U142:BI142" si="58">SUM(U143:U147)</f>
        <v>0</v>
      </c>
      <c r="V142" s="57">
        <f t="shared" si="58"/>
        <v>0</v>
      </c>
      <c r="W142" s="57">
        <f t="shared" si="58"/>
        <v>0</v>
      </c>
      <c r="X142" s="57">
        <f t="shared" si="58"/>
        <v>0</v>
      </c>
      <c r="Y142" s="57">
        <f t="shared" si="58"/>
        <v>0</v>
      </c>
      <c r="Z142" s="57">
        <f t="shared" si="58"/>
        <v>0</v>
      </c>
      <c r="AA142" s="57">
        <f t="shared" si="58"/>
        <v>0</v>
      </c>
      <c r="AB142" s="57">
        <f t="shared" si="58"/>
        <v>0</v>
      </c>
      <c r="AC142" s="57">
        <f t="shared" si="58"/>
        <v>0</v>
      </c>
      <c r="AD142" s="57">
        <f t="shared" si="58"/>
        <v>0</v>
      </c>
      <c r="AE142" s="57">
        <f t="shared" si="58"/>
        <v>0</v>
      </c>
      <c r="AF142" s="57">
        <f t="shared" si="58"/>
        <v>0</v>
      </c>
      <c r="AG142" s="57">
        <f t="shared" si="58"/>
        <v>0</v>
      </c>
      <c r="AH142" s="57">
        <f t="shared" si="58"/>
        <v>0</v>
      </c>
      <c r="AI142" s="57">
        <f t="shared" si="58"/>
        <v>0</v>
      </c>
      <c r="AJ142" s="57">
        <f t="shared" si="58"/>
        <v>0</v>
      </c>
      <c r="AK142" s="57">
        <f t="shared" si="58"/>
        <v>0</v>
      </c>
      <c r="AL142" s="57">
        <f t="shared" si="58"/>
        <v>0</v>
      </c>
      <c r="AM142" s="57">
        <f t="shared" si="58"/>
        <v>0</v>
      </c>
      <c r="AN142" s="57">
        <f t="shared" si="58"/>
        <v>0</v>
      </c>
      <c r="AO142" s="57">
        <f t="shared" si="58"/>
        <v>0</v>
      </c>
      <c r="AP142" s="57">
        <f t="shared" si="58"/>
        <v>0</v>
      </c>
      <c r="AQ142" s="57">
        <f t="shared" si="58"/>
        <v>0</v>
      </c>
      <c r="AR142" s="57">
        <f t="shared" si="58"/>
        <v>0</v>
      </c>
      <c r="AS142" s="57">
        <f t="shared" si="58"/>
        <v>0</v>
      </c>
      <c r="AT142" s="57">
        <f t="shared" si="58"/>
        <v>0</v>
      </c>
      <c r="AU142" s="57">
        <f t="shared" si="58"/>
        <v>0</v>
      </c>
      <c r="AV142" s="57">
        <f t="shared" si="58"/>
        <v>0</v>
      </c>
      <c r="AW142" s="57">
        <f t="shared" si="58"/>
        <v>0</v>
      </c>
      <c r="AX142" s="57">
        <f t="shared" si="58"/>
        <v>0</v>
      </c>
      <c r="AY142" s="57">
        <f t="shared" si="58"/>
        <v>0</v>
      </c>
      <c r="AZ142" s="57">
        <f t="shared" si="58"/>
        <v>0</v>
      </c>
      <c r="BA142" s="57">
        <f t="shared" si="58"/>
        <v>0</v>
      </c>
      <c r="BB142" s="57">
        <f t="shared" si="58"/>
        <v>0</v>
      </c>
      <c r="BC142" s="57">
        <f t="shared" si="58"/>
        <v>0</v>
      </c>
      <c r="BD142" s="57">
        <f t="shared" si="58"/>
        <v>0</v>
      </c>
      <c r="BE142" s="57">
        <f t="shared" si="58"/>
        <v>0</v>
      </c>
      <c r="BF142" s="57">
        <f t="shared" si="58"/>
        <v>0</v>
      </c>
      <c r="BG142" s="57">
        <f t="shared" si="58"/>
        <v>0</v>
      </c>
      <c r="BH142" s="57">
        <f t="shared" si="58"/>
        <v>0</v>
      </c>
      <c r="BI142" s="285">
        <f t="shared" si="58"/>
        <v>0</v>
      </c>
      <c r="BJ142" s="126">
        <f t="shared" si="56"/>
        <v>0</v>
      </c>
    </row>
    <row r="143" spans="1:62" s="69" customFormat="1" ht="12.75" customHeight="1" x14ac:dyDescent="0.15">
      <c r="A143" s="295" t="str">
        <f>+'Formato de costeo C1 '!C$1073</f>
        <v>1.5.2.1</v>
      </c>
      <c r="B143" s="296" t="str">
        <f>+'Formato de costeo C1 '!B$1073</f>
        <v>Categorías de gasto</v>
      </c>
      <c r="C143" s="325"/>
      <c r="D143" s="296"/>
      <c r="E143" s="312"/>
      <c r="F143" s="104">
        <f>+'Formato de costeo C1 '!G$1073</f>
        <v>0</v>
      </c>
      <c r="G143" s="507"/>
      <c r="H143" s="104">
        <f>+'Formato de costeo C1 '!I1073</f>
        <v>0</v>
      </c>
      <c r="I143" s="104">
        <f>+'Formato de costeo C1 '!J1073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56"/>
        <v>0</v>
      </c>
    </row>
    <row r="144" spans="1:62" s="69" customFormat="1" ht="12.75" customHeight="1" x14ac:dyDescent="0.15">
      <c r="A144" s="297" t="str">
        <f>+'Formato de costeo C1 '!C$1082</f>
        <v>1.5.2.2</v>
      </c>
      <c r="B144" s="298" t="str">
        <f>+'Formato de costeo C1 '!B$1082</f>
        <v>Categorías de gasto</v>
      </c>
      <c r="C144" s="322"/>
      <c r="D144" s="298"/>
      <c r="E144" s="315"/>
      <c r="F144" s="105">
        <f>+'Formato de costeo C1 '!G$1082</f>
        <v>0</v>
      </c>
      <c r="G144" s="508"/>
      <c r="H144" s="105">
        <f>+'Formato de costeo C1 '!I1082</f>
        <v>0</v>
      </c>
      <c r="I144" s="105">
        <f>+'Formato de costeo C1 '!J1082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56"/>
        <v>0</v>
      </c>
    </row>
    <row r="145" spans="1:62" s="69" customFormat="1" ht="12.75" customHeight="1" outlineLevel="1" x14ac:dyDescent="0.15">
      <c r="A145" s="297" t="str">
        <f>+'Formato de costeo C1 '!C$1091</f>
        <v>1.5.2.3</v>
      </c>
      <c r="B145" s="298" t="str">
        <f>+'Formato de costeo C1 '!B$1091</f>
        <v>Categorías de gasto</v>
      </c>
      <c r="C145" s="322"/>
      <c r="D145" s="298"/>
      <c r="E145" s="315"/>
      <c r="F145" s="105">
        <f>+'Formato de costeo C1 '!G$1091</f>
        <v>0</v>
      </c>
      <c r="G145" s="508"/>
      <c r="H145" s="105">
        <f>+'Formato de costeo C1 '!I1091</f>
        <v>0</v>
      </c>
      <c r="I145" s="105">
        <f>+'Formato de costeo C1 '!J1091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56"/>
        <v>0</v>
      </c>
    </row>
    <row r="146" spans="1:62" s="69" customFormat="1" ht="12.75" customHeight="1" x14ac:dyDescent="0.15">
      <c r="A146" s="297" t="str">
        <f>+'Formato de costeo C1 '!C$1100</f>
        <v>1.5.2.4</v>
      </c>
      <c r="B146" s="298" t="str">
        <f>+'Formato de costeo C1 '!B$1100</f>
        <v>Categorías de gasto</v>
      </c>
      <c r="C146" s="322"/>
      <c r="D146" s="298"/>
      <c r="E146" s="315"/>
      <c r="F146" s="105">
        <f>+'Formato de costeo C1 '!G$1100</f>
        <v>0</v>
      </c>
      <c r="G146" s="508"/>
      <c r="H146" s="105">
        <f>+'Formato de costeo C1 '!I1100</f>
        <v>0</v>
      </c>
      <c r="I146" s="105">
        <f>+'Formato de costeo C1 '!J1100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56"/>
        <v>0</v>
      </c>
    </row>
    <row r="147" spans="1:62" s="69" customFormat="1" ht="12.75" customHeight="1" x14ac:dyDescent="0.15">
      <c r="A147" s="299" t="str">
        <f>+'Formato de costeo C1 '!C$1109</f>
        <v>1.5.2.5</v>
      </c>
      <c r="B147" s="300" t="str">
        <f>+'Formato de costeo C1 '!B$1109</f>
        <v>Categorías de gasto</v>
      </c>
      <c r="C147" s="323"/>
      <c r="D147" s="300"/>
      <c r="E147" s="318"/>
      <c r="F147" s="106">
        <f>+'Formato de costeo C1 '!G$1109</f>
        <v>0</v>
      </c>
      <c r="G147" s="509"/>
      <c r="H147" s="106">
        <f>+'Formato de costeo C1 '!I1109</f>
        <v>0</v>
      </c>
      <c r="I147" s="106">
        <f>+'Formato de costeo C1 '!J1109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56"/>
        <v>0</v>
      </c>
    </row>
    <row r="148" spans="1:62" s="69" customFormat="1" ht="12.75" customHeight="1" x14ac:dyDescent="0.15">
      <c r="A148" s="100" t="str">
        <f>+'Formato de costeo C1 '!C$1014</f>
        <v>1.5.3</v>
      </c>
      <c r="B148" s="199">
        <f>+'Formato de costeo C1 '!B$1118</f>
        <v>0</v>
      </c>
      <c r="C148" s="324">
        <f>+'Formato de costeo C1 '!$D$1118</f>
        <v>0</v>
      </c>
      <c r="D148" s="61"/>
      <c r="E148" s="57">
        <f>+'Formato de costeo C1 '!F296</f>
        <v>0</v>
      </c>
      <c r="F148" s="57">
        <f>SUM(F149:F153)</f>
        <v>0</v>
      </c>
      <c r="G148" s="503">
        <f>+'Formato de costeo C1 '!$H$1118</f>
        <v>0</v>
      </c>
      <c r="H148" s="57">
        <f>SUM(H149:H153)</f>
        <v>0</v>
      </c>
      <c r="I148" s="57">
        <f t="shared" ref="I148:T148" si="59">SUM(I149:I153)</f>
        <v>0</v>
      </c>
      <c r="J148" s="57">
        <f t="shared" si="59"/>
        <v>0</v>
      </c>
      <c r="K148" s="57">
        <f>SUM(K149:K153)</f>
        <v>0</v>
      </c>
      <c r="L148" s="57">
        <f>SUM(L149:L153)</f>
        <v>0</v>
      </c>
      <c r="M148" s="57">
        <f t="shared" si="59"/>
        <v>0</v>
      </c>
      <c r="N148" s="57">
        <f>SUM(N149:N153)</f>
        <v>0</v>
      </c>
      <c r="O148" s="57">
        <f>SUM(O149:O153)</f>
        <v>0</v>
      </c>
      <c r="P148" s="57">
        <f>SUM(P149:P153)</f>
        <v>0</v>
      </c>
      <c r="Q148" s="57">
        <f t="shared" si="59"/>
        <v>0</v>
      </c>
      <c r="R148" s="57">
        <f t="shared" si="59"/>
        <v>0</v>
      </c>
      <c r="S148" s="57">
        <f t="shared" si="59"/>
        <v>0</v>
      </c>
      <c r="T148" s="57">
        <f t="shared" si="59"/>
        <v>0</v>
      </c>
      <c r="U148" s="57">
        <f t="shared" ref="U148:BI148" si="60">SUM(U149:U153)</f>
        <v>0</v>
      </c>
      <c r="V148" s="57">
        <f t="shared" si="60"/>
        <v>0</v>
      </c>
      <c r="W148" s="57">
        <f t="shared" si="60"/>
        <v>0</v>
      </c>
      <c r="X148" s="57">
        <f t="shared" si="60"/>
        <v>0</v>
      </c>
      <c r="Y148" s="57">
        <f t="shared" si="60"/>
        <v>0</v>
      </c>
      <c r="Z148" s="57">
        <f t="shared" si="60"/>
        <v>0</v>
      </c>
      <c r="AA148" s="57">
        <f t="shared" si="60"/>
        <v>0</v>
      </c>
      <c r="AB148" s="57">
        <f t="shared" si="60"/>
        <v>0</v>
      </c>
      <c r="AC148" s="57">
        <f t="shared" si="60"/>
        <v>0</v>
      </c>
      <c r="AD148" s="57">
        <f t="shared" si="60"/>
        <v>0</v>
      </c>
      <c r="AE148" s="57">
        <f t="shared" si="60"/>
        <v>0</v>
      </c>
      <c r="AF148" s="57">
        <f t="shared" si="60"/>
        <v>0</v>
      </c>
      <c r="AG148" s="57">
        <f t="shared" si="60"/>
        <v>0</v>
      </c>
      <c r="AH148" s="57">
        <f t="shared" si="60"/>
        <v>0</v>
      </c>
      <c r="AI148" s="57">
        <f t="shared" si="60"/>
        <v>0</v>
      </c>
      <c r="AJ148" s="57">
        <f t="shared" si="60"/>
        <v>0</v>
      </c>
      <c r="AK148" s="57">
        <f t="shared" si="60"/>
        <v>0</v>
      </c>
      <c r="AL148" s="57">
        <f t="shared" si="60"/>
        <v>0</v>
      </c>
      <c r="AM148" s="57">
        <f t="shared" si="60"/>
        <v>0</v>
      </c>
      <c r="AN148" s="57">
        <f t="shared" si="60"/>
        <v>0</v>
      </c>
      <c r="AO148" s="57">
        <f t="shared" si="60"/>
        <v>0</v>
      </c>
      <c r="AP148" s="57">
        <f t="shared" si="60"/>
        <v>0</v>
      </c>
      <c r="AQ148" s="57">
        <f t="shared" si="60"/>
        <v>0</v>
      </c>
      <c r="AR148" s="57">
        <f t="shared" si="60"/>
        <v>0</v>
      </c>
      <c r="AS148" s="57">
        <f t="shared" si="60"/>
        <v>0</v>
      </c>
      <c r="AT148" s="57">
        <f t="shared" si="60"/>
        <v>0</v>
      </c>
      <c r="AU148" s="57">
        <f t="shared" si="60"/>
        <v>0</v>
      </c>
      <c r="AV148" s="57">
        <f t="shared" si="60"/>
        <v>0</v>
      </c>
      <c r="AW148" s="57">
        <f t="shared" si="60"/>
        <v>0</v>
      </c>
      <c r="AX148" s="57">
        <f t="shared" si="60"/>
        <v>0</v>
      </c>
      <c r="AY148" s="57">
        <f t="shared" si="60"/>
        <v>0</v>
      </c>
      <c r="AZ148" s="57">
        <f t="shared" si="60"/>
        <v>0</v>
      </c>
      <c r="BA148" s="57">
        <f t="shared" si="60"/>
        <v>0</v>
      </c>
      <c r="BB148" s="57">
        <f t="shared" si="60"/>
        <v>0</v>
      </c>
      <c r="BC148" s="57">
        <f t="shared" si="60"/>
        <v>0</v>
      </c>
      <c r="BD148" s="57">
        <f t="shared" si="60"/>
        <v>0</v>
      </c>
      <c r="BE148" s="57">
        <f t="shared" si="60"/>
        <v>0</v>
      </c>
      <c r="BF148" s="57">
        <f t="shared" si="60"/>
        <v>0</v>
      </c>
      <c r="BG148" s="57">
        <f t="shared" si="60"/>
        <v>0</v>
      </c>
      <c r="BH148" s="57">
        <f t="shared" si="60"/>
        <v>0</v>
      </c>
      <c r="BI148" s="285">
        <f t="shared" si="60"/>
        <v>0</v>
      </c>
      <c r="BJ148" s="126">
        <f t="shared" si="56"/>
        <v>0</v>
      </c>
    </row>
    <row r="149" spans="1:62" s="69" customFormat="1" ht="12.75" customHeight="1" x14ac:dyDescent="0.15">
      <c r="A149" s="295" t="str">
        <f>+'Formato de costeo C1 '!C$1119</f>
        <v>1.5.3.1</v>
      </c>
      <c r="B149" s="296" t="str">
        <f>+'Formato de costeo C1 '!B$1119</f>
        <v>Categorías de gasto</v>
      </c>
      <c r="C149" s="325"/>
      <c r="D149" s="296"/>
      <c r="E149" s="312"/>
      <c r="F149" s="104">
        <f>+'Formato de costeo C1 '!G$1119</f>
        <v>0</v>
      </c>
      <c r="G149" s="507"/>
      <c r="H149" s="104">
        <f>+'Formato de costeo C1 '!I1119</f>
        <v>0</v>
      </c>
      <c r="I149" s="104">
        <f>+'Formato de costeo C1 '!J1119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56"/>
        <v>0</v>
      </c>
    </row>
    <row r="150" spans="1:62" s="127" customFormat="1" ht="12.75" customHeight="1" outlineLevel="1" x14ac:dyDescent="0.15">
      <c r="A150" s="297" t="str">
        <f>+'Formato de costeo C1 '!C$1128</f>
        <v>1.5.3.2</v>
      </c>
      <c r="B150" s="298" t="str">
        <f>+'Formato de costeo C1 '!B$1128</f>
        <v>Categorías de gasto</v>
      </c>
      <c r="C150" s="322"/>
      <c r="D150" s="298"/>
      <c r="E150" s="315"/>
      <c r="F150" s="105">
        <f>+'Formato de costeo C1 '!G$1128</f>
        <v>0</v>
      </c>
      <c r="G150" s="508"/>
      <c r="H150" s="105">
        <f>+'Formato de costeo C1 '!I1128</f>
        <v>0</v>
      </c>
      <c r="I150" s="105">
        <f>+'Formato de costeo C1 '!J1128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56"/>
        <v>0</v>
      </c>
    </row>
    <row r="151" spans="1:62" s="69" customFormat="1" ht="12.75" customHeight="1" outlineLevel="1" x14ac:dyDescent="0.15">
      <c r="A151" s="297" t="str">
        <f>+'Formato de costeo C1 '!C$1137</f>
        <v>1.5.3.3</v>
      </c>
      <c r="B151" s="298" t="str">
        <f>+'Formato de costeo C1 '!B$1137</f>
        <v>Categorías de gasto</v>
      </c>
      <c r="C151" s="322"/>
      <c r="D151" s="298"/>
      <c r="E151" s="315"/>
      <c r="F151" s="105">
        <f>+'Formato de costeo C1 '!G$1137</f>
        <v>0</v>
      </c>
      <c r="G151" s="508"/>
      <c r="H151" s="105">
        <f>+'Formato de costeo C1 '!I1137</f>
        <v>0</v>
      </c>
      <c r="I151" s="105">
        <f>+'Formato de costeo C1 '!J1137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56"/>
        <v>0</v>
      </c>
    </row>
    <row r="152" spans="1:62" s="69" customFormat="1" ht="12.75" customHeight="1" x14ac:dyDescent="0.15">
      <c r="A152" s="297" t="str">
        <f>+'Formato de costeo C1 '!C$1146</f>
        <v>1.5.3.4</v>
      </c>
      <c r="B152" s="298" t="str">
        <f>+'Formato de costeo C1 '!B$1146</f>
        <v>Categorías de gasto</v>
      </c>
      <c r="C152" s="322"/>
      <c r="D152" s="298"/>
      <c r="E152" s="315"/>
      <c r="F152" s="105">
        <f>+'Formato de costeo C1 '!G$1146</f>
        <v>0</v>
      </c>
      <c r="G152" s="508"/>
      <c r="H152" s="105">
        <f>+'Formato de costeo C1 '!I1146</f>
        <v>0</v>
      </c>
      <c r="I152" s="105">
        <f>+'Formato de costeo C1 '!J1146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56"/>
        <v>0</v>
      </c>
    </row>
    <row r="153" spans="1:62" s="69" customFormat="1" ht="12.75" customHeight="1" x14ac:dyDescent="0.15">
      <c r="A153" s="299" t="str">
        <f>+'Formato de costeo C1 '!C$1155</f>
        <v>1.5.3.5</v>
      </c>
      <c r="B153" s="300" t="str">
        <f>+'Formato de costeo C1 '!B$1155</f>
        <v>Categorías de gasto</v>
      </c>
      <c r="C153" s="323"/>
      <c r="D153" s="300"/>
      <c r="E153" s="318"/>
      <c r="F153" s="106">
        <f>+'Formato de costeo C1 '!G$1155</f>
        <v>0</v>
      </c>
      <c r="G153" s="509"/>
      <c r="H153" s="106">
        <f>+'Formato de costeo C1 '!I1155</f>
        <v>0</v>
      </c>
      <c r="I153" s="106">
        <f>+'Formato de costeo C1 '!J1155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56"/>
        <v>0</v>
      </c>
    </row>
    <row r="154" spans="1:62" s="69" customFormat="1" ht="12.75" customHeight="1" outlineLevel="1" x14ac:dyDescent="0.15">
      <c r="A154" s="100" t="str">
        <f>+'Formato de costeo C1 '!C$1017</f>
        <v>1.5.4</v>
      </c>
      <c r="B154" s="199">
        <f>+'Formato de costeo C1 '!B$1164</f>
        <v>0</v>
      </c>
      <c r="C154" s="324">
        <f>+'Formato de costeo C1 '!$D$1164</f>
        <v>0</v>
      </c>
      <c r="D154" s="61"/>
      <c r="E154" s="57">
        <f>+'Formato de costeo C1 '!F305</f>
        <v>0</v>
      </c>
      <c r="F154" s="57">
        <f>SUM(F155:F159)</f>
        <v>0</v>
      </c>
      <c r="G154" s="503">
        <f>+'Formato de costeo C1 '!$H$1164</f>
        <v>0</v>
      </c>
      <c r="H154" s="57">
        <f>SUM(H155:H159)</f>
        <v>0</v>
      </c>
      <c r="I154" s="57">
        <f t="shared" ref="I154:T154" si="61">SUM(I155:I159)</f>
        <v>0</v>
      </c>
      <c r="J154" s="57">
        <f t="shared" si="61"/>
        <v>0</v>
      </c>
      <c r="K154" s="57">
        <f>SUM(K155:K159)</f>
        <v>0</v>
      </c>
      <c r="L154" s="57">
        <f>SUM(L155:L159)</f>
        <v>0</v>
      </c>
      <c r="M154" s="57">
        <f t="shared" si="61"/>
        <v>0</v>
      </c>
      <c r="N154" s="57">
        <f>SUM(N155:N159)</f>
        <v>0</v>
      </c>
      <c r="O154" s="57">
        <f>SUM(O155:O159)</f>
        <v>0</v>
      </c>
      <c r="P154" s="57">
        <f>SUM(P155:P159)</f>
        <v>0</v>
      </c>
      <c r="Q154" s="57">
        <f t="shared" si="61"/>
        <v>0</v>
      </c>
      <c r="R154" s="57">
        <f t="shared" si="61"/>
        <v>0</v>
      </c>
      <c r="S154" s="57">
        <f t="shared" si="61"/>
        <v>0</v>
      </c>
      <c r="T154" s="57">
        <f t="shared" si="61"/>
        <v>0</v>
      </c>
      <c r="U154" s="57">
        <f t="shared" ref="U154:BI154" si="62">SUM(U155:U159)</f>
        <v>0</v>
      </c>
      <c r="V154" s="57">
        <f t="shared" si="62"/>
        <v>0</v>
      </c>
      <c r="W154" s="57">
        <f t="shared" si="62"/>
        <v>0</v>
      </c>
      <c r="X154" s="57">
        <f t="shared" si="62"/>
        <v>0</v>
      </c>
      <c r="Y154" s="57">
        <f t="shared" si="62"/>
        <v>0</v>
      </c>
      <c r="Z154" s="57">
        <f t="shared" si="62"/>
        <v>0</v>
      </c>
      <c r="AA154" s="57">
        <f t="shared" si="62"/>
        <v>0</v>
      </c>
      <c r="AB154" s="57">
        <f t="shared" si="62"/>
        <v>0</v>
      </c>
      <c r="AC154" s="57">
        <f t="shared" si="62"/>
        <v>0</v>
      </c>
      <c r="AD154" s="57">
        <f t="shared" si="62"/>
        <v>0</v>
      </c>
      <c r="AE154" s="57">
        <f t="shared" si="62"/>
        <v>0</v>
      </c>
      <c r="AF154" s="57">
        <f t="shared" si="62"/>
        <v>0</v>
      </c>
      <c r="AG154" s="57">
        <f t="shared" si="62"/>
        <v>0</v>
      </c>
      <c r="AH154" s="57">
        <f t="shared" si="62"/>
        <v>0</v>
      </c>
      <c r="AI154" s="57">
        <f t="shared" si="62"/>
        <v>0</v>
      </c>
      <c r="AJ154" s="57">
        <f t="shared" si="62"/>
        <v>0</v>
      </c>
      <c r="AK154" s="57">
        <f t="shared" si="62"/>
        <v>0</v>
      </c>
      <c r="AL154" s="57">
        <f t="shared" si="62"/>
        <v>0</v>
      </c>
      <c r="AM154" s="57">
        <f t="shared" si="62"/>
        <v>0</v>
      </c>
      <c r="AN154" s="57">
        <f t="shared" si="62"/>
        <v>0</v>
      </c>
      <c r="AO154" s="57">
        <f t="shared" si="62"/>
        <v>0</v>
      </c>
      <c r="AP154" s="57">
        <f t="shared" si="62"/>
        <v>0</v>
      </c>
      <c r="AQ154" s="57">
        <f t="shared" si="62"/>
        <v>0</v>
      </c>
      <c r="AR154" s="57">
        <f t="shared" si="62"/>
        <v>0</v>
      </c>
      <c r="AS154" s="57">
        <f t="shared" si="62"/>
        <v>0</v>
      </c>
      <c r="AT154" s="57">
        <f t="shared" si="62"/>
        <v>0</v>
      </c>
      <c r="AU154" s="57">
        <f t="shared" si="62"/>
        <v>0</v>
      </c>
      <c r="AV154" s="57">
        <f t="shared" si="62"/>
        <v>0</v>
      </c>
      <c r="AW154" s="57">
        <f t="shared" si="62"/>
        <v>0</v>
      </c>
      <c r="AX154" s="57">
        <f t="shared" si="62"/>
        <v>0</v>
      </c>
      <c r="AY154" s="57">
        <f t="shared" si="62"/>
        <v>0</v>
      </c>
      <c r="AZ154" s="57">
        <f t="shared" si="62"/>
        <v>0</v>
      </c>
      <c r="BA154" s="57">
        <f t="shared" si="62"/>
        <v>0</v>
      </c>
      <c r="BB154" s="57">
        <f t="shared" si="62"/>
        <v>0</v>
      </c>
      <c r="BC154" s="57">
        <f t="shared" si="62"/>
        <v>0</v>
      </c>
      <c r="BD154" s="57">
        <f t="shared" si="62"/>
        <v>0</v>
      </c>
      <c r="BE154" s="57">
        <f t="shared" si="62"/>
        <v>0</v>
      </c>
      <c r="BF154" s="57">
        <f t="shared" si="62"/>
        <v>0</v>
      </c>
      <c r="BG154" s="57">
        <f t="shared" si="62"/>
        <v>0</v>
      </c>
      <c r="BH154" s="57">
        <f t="shared" si="62"/>
        <v>0</v>
      </c>
      <c r="BI154" s="285">
        <f t="shared" si="62"/>
        <v>0</v>
      </c>
      <c r="BJ154" s="126">
        <f t="shared" si="56"/>
        <v>0</v>
      </c>
    </row>
    <row r="155" spans="1:62" s="69" customFormat="1" ht="12.75" customHeight="1" outlineLevel="1" x14ac:dyDescent="0.15">
      <c r="A155" s="295" t="str">
        <f>+'Formato de costeo C1 '!C$1165</f>
        <v>1.5.4.1</v>
      </c>
      <c r="B155" s="296" t="str">
        <f>+'Formato de costeo C1 '!B$1165</f>
        <v>Categorías de gasto</v>
      </c>
      <c r="C155" s="325"/>
      <c r="D155" s="296"/>
      <c r="E155" s="312"/>
      <c r="F155" s="104">
        <f>+'Formato de costeo C1 '!G$1165</f>
        <v>0</v>
      </c>
      <c r="G155" s="507"/>
      <c r="H155" s="104">
        <f>+'Formato de costeo C1 '!I1165</f>
        <v>0</v>
      </c>
      <c r="I155" s="104">
        <f>+'Formato de costeo C1 '!J1165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56"/>
        <v>0</v>
      </c>
    </row>
    <row r="156" spans="1:62" s="69" customFormat="1" ht="12.75" customHeight="1" outlineLevel="1" x14ac:dyDescent="0.15">
      <c r="A156" s="297" t="str">
        <f>+'Formato de costeo C1 '!C$1174</f>
        <v>1.5.4.2</v>
      </c>
      <c r="B156" s="298" t="str">
        <f>+'Formato de costeo C1 '!B$1174</f>
        <v>Categorías de gasto</v>
      </c>
      <c r="C156" s="322"/>
      <c r="D156" s="298"/>
      <c r="E156" s="315"/>
      <c r="F156" s="105">
        <f>+'Formato de costeo C1 '!G$1174</f>
        <v>0</v>
      </c>
      <c r="G156" s="508"/>
      <c r="H156" s="105">
        <f>+'Formato de costeo C1 '!I1174</f>
        <v>0</v>
      </c>
      <c r="I156" s="105">
        <f>+'Formato de costeo C1 '!J1174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56"/>
        <v>0</v>
      </c>
    </row>
    <row r="157" spans="1:62" s="69" customFormat="1" ht="12.75" customHeight="1" x14ac:dyDescent="0.15">
      <c r="A157" s="297" t="str">
        <f>+'Formato de costeo C1 '!C$1183</f>
        <v>1.5.4.3</v>
      </c>
      <c r="B157" s="298" t="str">
        <f>+'Formato de costeo C1 '!B$1183</f>
        <v>Categorías de gasto</v>
      </c>
      <c r="C157" s="322"/>
      <c r="D157" s="298"/>
      <c r="E157" s="315"/>
      <c r="F157" s="105">
        <f>+'Formato de costeo C1 '!G$1183</f>
        <v>0</v>
      </c>
      <c r="G157" s="508"/>
      <c r="H157" s="105">
        <f>+'Formato de costeo C1 '!I1183</f>
        <v>0</v>
      </c>
      <c r="I157" s="105">
        <f>+'Formato de costeo C1 '!J1183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56"/>
        <v>0</v>
      </c>
    </row>
    <row r="158" spans="1:62" s="69" customFormat="1" ht="12.75" customHeight="1" x14ac:dyDescent="0.15">
      <c r="A158" s="297" t="str">
        <f>+'Formato de costeo C1 '!C$1192</f>
        <v>1.5.4.4</v>
      </c>
      <c r="B158" s="298" t="str">
        <f>+'Formato de costeo C1 '!B$1192</f>
        <v>Categorías de gasto</v>
      </c>
      <c r="C158" s="322"/>
      <c r="D158" s="298"/>
      <c r="E158" s="315"/>
      <c r="F158" s="105">
        <f>+'Formato de costeo C1 '!G$1192</f>
        <v>0</v>
      </c>
      <c r="G158" s="508"/>
      <c r="H158" s="105">
        <f>+'Formato de costeo C1 '!I1192</f>
        <v>0</v>
      </c>
      <c r="I158" s="105">
        <f>+'Formato de costeo C1 '!J1192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56"/>
        <v>0</v>
      </c>
    </row>
    <row r="159" spans="1:62" s="69" customFormat="1" ht="12.75" customHeight="1" outlineLevel="1" x14ac:dyDescent="0.15">
      <c r="A159" s="299" t="str">
        <f>+'Formato de costeo C1 '!C$1201</f>
        <v>1.5.4.5</v>
      </c>
      <c r="B159" s="300" t="str">
        <f>+'Formato de costeo C1 '!B$1201</f>
        <v>Categorías de gasto</v>
      </c>
      <c r="C159" s="323"/>
      <c r="D159" s="300"/>
      <c r="E159" s="318"/>
      <c r="F159" s="106">
        <f>+'Formato de costeo C1 '!G$1201</f>
        <v>0</v>
      </c>
      <c r="G159" s="509"/>
      <c r="H159" s="106">
        <f>+'Formato de costeo C1 '!I1201</f>
        <v>0</v>
      </c>
      <c r="I159" s="106">
        <f>+'Formato de costeo C1 '!J1201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56"/>
        <v>0</v>
      </c>
    </row>
    <row r="160" spans="1:62" s="69" customFormat="1" ht="12.75" customHeight="1" outlineLevel="1" x14ac:dyDescent="0.15">
      <c r="A160" s="100" t="str">
        <f>+'Formato de costeo C1 '!C$1020</f>
        <v>1.5.5</v>
      </c>
      <c r="B160" s="199">
        <f>+'Formato de costeo C1 '!B$1210</f>
        <v>0</v>
      </c>
      <c r="C160" s="324">
        <f>+'Formato de costeo C1 '!$D$1210</f>
        <v>0</v>
      </c>
      <c r="D160" s="61"/>
      <c r="E160" s="57">
        <f>+'Formato de costeo C1 '!F314</f>
        <v>0</v>
      </c>
      <c r="F160" s="57">
        <f>SUM(F161:F165)</f>
        <v>0</v>
      </c>
      <c r="G160" s="503">
        <f>+'Formato de costeo C1 '!$H$1210</f>
        <v>0</v>
      </c>
      <c r="H160" s="57">
        <f>SUM(H161:H165)</f>
        <v>0</v>
      </c>
      <c r="I160" s="57">
        <f t="shared" ref="I160:T160" si="63">SUM(I161:I165)</f>
        <v>0</v>
      </c>
      <c r="J160" s="57">
        <f t="shared" si="63"/>
        <v>0</v>
      </c>
      <c r="K160" s="57">
        <f>SUM(K161:K165)</f>
        <v>0</v>
      </c>
      <c r="L160" s="57">
        <f>SUM(L161:L165)</f>
        <v>0</v>
      </c>
      <c r="M160" s="57">
        <f t="shared" si="63"/>
        <v>0</v>
      </c>
      <c r="N160" s="57">
        <f>SUM(N161:N165)</f>
        <v>0</v>
      </c>
      <c r="O160" s="57">
        <f>SUM(O161:O165)</f>
        <v>0</v>
      </c>
      <c r="P160" s="57">
        <f>SUM(P161:P165)</f>
        <v>0</v>
      </c>
      <c r="Q160" s="57">
        <f t="shared" si="63"/>
        <v>0</v>
      </c>
      <c r="R160" s="57">
        <f t="shared" si="63"/>
        <v>0</v>
      </c>
      <c r="S160" s="57">
        <f t="shared" si="63"/>
        <v>0</v>
      </c>
      <c r="T160" s="57">
        <f t="shared" si="63"/>
        <v>0</v>
      </c>
      <c r="U160" s="57">
        <f t="shared" ref="U160:BI160" si="64">SUM(U161:U165)</f>
        <v>0</v>
      </c>
      <c r="V160" s="57">
        <f t="shared" si="64"/>
        <v>0</v>
      </c>
      <c r="W160" s="57">
        <f t="shared" si="64"/>
        <v>0</v>
      </c>
      <c r="X160" s="57">
        <f t="shared" si="64"/>
        <v>0</v>
      </c>
      <c r="Y160" s="57">
        <f t="shared" si="64"/>
        <v>0</v>
      </c>
      <c r="Z160" s="57">
        <f t="shared" si="64"/>
        <v>0</v>
      </c>
      <c r="AA160" s="57">
        <f t="shared" si="64"/>
        <v>0</v>
      </c>
      <c r="AB160" s="57">
        <f t="shared" si="64"/>
        <v>0</v>
      </c>
      <c r="AC160" s="57">
        <f t="shared" si="64"/>
        <v>0</v>
      </c>
      <c r="AD160" s="57">
        <f t="shared" si="64"/>
        <v>0</v>
      </c>
      <c r="AE160" s="57">
        <f t="shared" si="64"/>
        <v>0</v>
      </c>
      <c r="AF160" s="57">
        <f t="shared" si="64"/>
        <v>0</v>
      </c>
      <c r="AG160" s="57">
        <f t="shared" si="64"/>
        <v>0</v>
      </c>
      <c r="AH160" s="57">
        <f t="shared" si="64"/>
        <v>0</v>
      </c>
      <c r="AI160" s="57">
        <f t="shared" si="64"/>
        <v>0</v>
      </c>
      <c r="AJ160" s="57">
        <f t="shared" si="64"/>
        <v>0</v>
      </c>
      <c r="AK160" s="57">
        <f t="shared" si="64"/>
        <v>0</v>
      </c>
      <c r="AL160" s="57">
        <f t="shared" si="64"/>
        <v>0</v>
      </c>
      <c r="AM160" s="57">
        <f t="shared" si="64"/>
        <v>0</v>
      </c>
      <c r="AN160" s="57">
        <f t="shared" si="64"/>
        <v>0</v>
      </c>
      <c r="AO160" s="57">
        <f t="shared" si="64"/>
        <v>0</v>
      </c>
      <c r="AP160" s="57">
        <f t="shared" si="64"/>
        <v>0</v>
      </c>
      <c r="AQ160" s="57">
        <f t="shared" si="64"/>
        <v>0</v>
      </c>
      <c r="AR160" s="57">
        <f t="shared" si="64"/>
        <v>0</v>
      </c>
      <c r="AS160" s="57">
        <f t="shared" si="64"/>
        <v>0</v>
      </c>
      <c r="AT160" s="57">
        <f t="shared" si="64"/>
        <v>0</v>
      </c>
      <c r="AU160" s="57">
        <f t="shared" si="64"/>
        <v>0</v>
      </c>
      <c r="AV160" s="57">
        <f t="shared" si="64"/>
        <v>0</v>
      </c>
      <c r="AW160" s="57">
        <f t="shared" si="64"/>
        <v>0</v>
      </c>
      <c r="AX160" s="57">
        <f t="shared" si="64"/>
        <v>0</v>
      </c>
      <c r="AY160" s="57">
        <f t="shared" si="64"/>
        <v>0</v>
      </c>
      <c r="AZ160" s="57">
        <f t="shared" si="64"/>
        <v>0</v>
      </c>
      <c r="BA160" s="57">
        <f t="shared" si="64"/>
        <v>0</v>
      </c>
      <c r="BB160" s="57">
        <f t="shared" si="64"/>
        <v>0</v>
      </c>
      <c r="BC160" s="57">
        <f t="shared" si="64"/>
        <v>0</v>
      </c>
      <c r="BD160" s="57">
        <f t="shared" si="64"/>
        <v>0</v>
      </c>
      <c r="BE160" s="57">
        <f t="shared" si="64"/>
        <v>0</v>
      </c>
      <c r="BF160" s="57">
        <f t="shared" si="64"/>
        <v>0</v>
      </c>
      <c r="BG160" s="57">
        <f t="shared" si="64"/>
        <v>0</v>
      </c>
      <c r="BH160" s="57">
        <f t="shared" si="64"/>
        <v>0</v>
      </c>
      <c r="BI160" s="285">
        <f t="shared" si="64"/>
        <v>0</v>
      </c>
      <c r="BJ160" s="126">
        <f t="shared" si="56"/>
        <v>0</v>
      </c>
    </row>
    <row r="161" spans="1:63" s="69" customFormat="1" ht="12.75" customHeight="1" outlineLevel="1" x14ac:dyDescent="0.15">
      <c r="A161" s="295" t="str">
        <f>+'Formato de costeo C1 '!C$1211</f>
        <v>1.5.5.1</v>
      </c>
      <c r="B161" s="296" t="str">
        <f>+'Formato de costeo C1 '!B$1211</f>
        <v>Categorías de gasto</v>
      </c>
      <c r="C161" s="325"/>
      <c r="D161" s="296"/>
      <c r="E161" s="312"/>
      <c r="F161" s="104">
        <f>+'Formato de costeo C1 '!G$1211</f>
        <v>0</v>
      </c>
      <c r="G161" s="507"/>
      <c r="H161" s="104">
        <f>+'Formato de costeo C1 '!I1211</f>
        <v>0</v>
      </c>
      <c r="I161" s="104">
        <f>+'Formato de costeo C1 '!J1211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56"/>
        <v>0</v>
      </c>
    </row>
    <row r="162" spans="1:63" s="69" customFormat="1" ht="12.75" customHeight="1" x14ac:dyDescent="0.15">
      <c r="A162" s="297" t="str">
        <f>+'Formato de costeo C1 '!C$1220</f>
        <v>1.5.5.2</v>
      </c>
      <c r="B162" s="298" t="str">
        <f>+'Formato de costeo C1 '!B$1220</f>
        <v>Categorías de gasto</v>
      </c>
      <c r="C162" s="322"/>
      <c r="D162" s="298"/>
      <c r="E162" s="315"/>
      <c r="F162" s="105">
        <f>+'Formato de costeo C1 '!G$1220</f>
        <v>0</v>
      </c>
      <c r="G162" s="508"/>
      <c r="H162" s="105">
        <f>+'Formato de costeo C1 '!I1220</f>
        <v>0</v>
      </c>
      <c r="I162" s="105">
        <f>+'Formato de costeo C1 '!J1220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56"/>
        <v>0</v>
      </c>
    </row>
    <row r="163" spans="1:63" s="69" customFormat="1" ht="12.75" customHeight="1" outlineLevel="1" x14ac:dyDescent="0.15">
      <c r="A163" s="297" t="str">
        <f>+'Formato de costeo C1 '!C$1229</f>
        <v>1.5.5.3</v>
      </c>
      <c r="B163" s="298" t="str">
        <f>+'Formato de costeo C1 '!B$1229</f>
        <v>Categorías de gasto</v>
      </c>
      <c r="C163" s="322"/>
      <c r="D163" s="298"/>
      <c r="E163" s="315"/>
      <c r="F163" s="105">
        <f>+'Formato de costeo C1 '!G$1229</f>
        <v>0</v>
      </c>
      <c r="G163" s="508"/>
      <c r="H163" s="105">
        <f>+'Formato de costeo C1 '!I1229</f>
        <v>0</v>
      </c>
      <c r="I163" s="105">
        <f>+'Formato de costeo C1 '!J1229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56"/>
        <v>0</v>
      </c>
    </row>
    <row r="164" spans="1:63" s="69" customFormat="1" ht="12.75" customHeight="1" outlineLevel="1" x14ac:dyDescent="0.15">
      <c r="A164" s="297" t="str">
        <f>+'Formato de costeo C1 '!C$1238</f>
        <v>1.5.5.4</v>
      </c>
      <c r="B164" s="298" t="str">
        <f>+'Formato de costeo C1 '!B$1238</f>
        <v>Categorías de gasto</v>
      </c>
      <c r="C164" s="322"/>
      <c r="D164" s="298"/>
      <c r="E164" s="315"/>
      <c r="F164" s="105">
        <f>+'Formato de costeo C1 '!G$1238</f>
        <v>0</v>
      </c>
      <c r="G164" s="508"/>
      <c r="H164" s="105">
        <f>+'Formato de costeo C1 '!I1238</f>
        <v>0</v>
      </c>
      <c r="I164" s="105">
        <f>+'Formato de costeo C1 '!J1238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56"/>
        <v>0</v>
      </c>
    </row>
    <row r="165" spans="1:63" s="69" customFormat="1" ht="12.75" customHeight="1" x14ac:dyDescent="0.15">
      <c r="A165" s="299" t="str">
        <f>+'Formato de costeo C1 '!C$1247</f>
        <v>1.5.5.5</v>
      </c>
      <c r="B165" s="300" t="str">
        <f>+'Formato de costeo C1 '!B$1247</f>
        <v>Categorías de gasto</v>
      </c>
      <c r="C165" s="323"/>
      <c r="D165" s="300"/>
      <c r="E165" s="318"/>
      <c r="F165" s="106">
        <f>+'Formato de costeo C1 '!G$1247</f>
        <v>0</v>
      </c>
      <c r="G165" s="509"/>
      <c r="H165" s="106">
        <f>+'Formato de costeo C1 '!I1247</f>
        <v>0</v>
      </c>
      <c r="I165" s="106">
        <f>+'Formato de costeo C1 '!J1247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56"/>
        <v>0</v>
      </c>
    </row>
    <row r="166" spans="1:63" ht="27" customHeight="1" x14ac:dyDescent="0.25">
      <c r="A166" s="117">
        <f>'Formato de costeo C6 '!C10</f>
        <v>6</v>
      </c>
      <c r="B166" s="514" t="str">
        <f>'Formato de costeo C6 '!D10</f>
        <v>MANEJO DEL PROYECTO</v>
      </c>
      <c r="C166" s="542"/>
      <c r="D166" s="119"/>
      <c r="E166" s="120"/>
      <c r="F166" s="120"/>
      <c r="G166" s="828"/>
      <c r="H166" s="120">
        <f>+H167+H184+H197</f>
        <v>0</v>
      </c>
      <c r="I166" s="120">
        <f t="shared" ref="I166:BI166" si="65">+I167+I184+I197</f>
        <v>0</v>
      </c>
      <c r="J166" s="120">
        <f t="shared" si="65"/>
        <v>0</v>
      </c>
      <c r="K166" s="120">
        <f t="shared" si="65"/>
        <v>0</v>
      </c>
      <c r="L166" s="120">
        <f t="shared" si="65"/>
        <v>0</v>
      </c>
      <c r="M166" s="120">
        <f t="shared" si="65"/>
        <v>0</v>
      </c>
      <c r="N166" s="120">
        <f t="shared" si="65"/>
        <v>0</v>
      </c>
      <c r="O166" s="120">
        <f t="shared" si="65"/>
        <v>0</v>
      </c>
      <c r="P166" s="120">
        <f t="shared" si="65"/>
        <v>0</v>
      </c>
      <c r="Q166" s="120">
        <f t="shared" si="65"/>
        <v>0</v>
      </c>
      <c r="R166" s="120">
        <f t="shared" si="65"/>
        <v>0</v>
      </c>
      <c r="S166" s="120">
        <f t="shared" si="65"/>
        <v>0</v>
      </c>
      <c r="T166" s="120">
        <f t="shared" si="65"/>
        <v>0</v>
      </c>
      <c r="U166" s="120">
        <f t="shared" si="65"/>
        <v>0</v>
      </c>
      <c r="V166" s="120">
        <f t="shared" si="65"/>
        <v>0</v>
      </c>
      <c r="W166" s="120">
        <f t="shared" si="65"/>
        <v>0</v>
      </c>
      <c r="X166" s="120">
        <f t="shared" si="65"/>
        <v>0</v>
      </c>
      <c r="Y166" s="120">
        <f t="shared" si="65"/>
        <v>0</v>
      </c>
      <c r="Z166" s="120">
        <f t="shared" si="65"/>
        <v>0</v>
      </c>
      <c r="AA166" s="120">
        <f t="shared" si="65"/>
        <v>0</v>
      </c>
      <c r="AB166" s="120">
        <f t="shared" si="65"/>
        <v>0</v>
      </c>
      <c r="AC166" s="120">
        <f t="shared" si="65"/>
        <v>0</v>
      </c>
      <c r="AD166" s="120">
        <f t="shared" si="65"/>
        <v>0</v>
      </c>
      <c r="AE166" s="120">
        <f t="shared" si="65"/>
        <v>0</v>
      </c>
      <c r="AF166" s="120">
        <f t="shared" si="65"/>
        <v>0</v>
      </c>
      <c r="AG166" s="120">
        <f t="shared" si="65"/>
        <v>0</v>
      </c>
      <c r="AH166" s="120">
        <f t="shared" si="65"/>
        <v>0</v>
      </c>
      <c r="AI166" s="120">
        <f t="shared" si="65"/>
        <v>0</v>
      </c>
      <c r="AJ166" s="120">
        <f t="shared" si="65"/>
        <v>0</v>
      </c>
      <c r="AK166" s="120">
        <f t="shared" si="65"/>
        <v>0</v>
      </c>
      <c r="AL166" s="120">
        <f t="shared" si="65"/>
        <v>0</v>
      </c>
      <c r="AM166" s="120">
        <f t="shared" si="65"/>
        <v>0</v>
      </c>
      <c r="AN166" s="120">
        <f t="shared" si="65"/>
        <v>0</v>
      </c>
      <c r="AO166" s="120">
        <f t="shared" si="65"/>
        <v>0</v>
      </c>
      <c r="AP166" s="120">
        <f t="shared" si="65"/>
        <v>0</v>
      </c>
      <c r="AQ166" s="120">
        <f t="shared" si="65"/>
        <v>0</v>
      </c>
      <c r="AR166" s="120">
        <f t="shared" si="65"/>
        <v>0</v>
      </c>
      <c r="AS166" s="120">
        <f t="shared" si="65"/>
        <v>0</v>
      </c>
      <c r="AT166" s="120">
        <f t="shared" si="65"/>
        <v>0</v>
      </c>
      <c r="AU166" s="120">
        <f t="shared" si="65"/>
        <v>0</v>
      </c>
      <c r="AV166" s="120">
        <f t="shared" si="65"/>
        <v>0</v>
      </c>
      <c r="AW166" s="120">
        <f t="shared" si="65"/>
        <v>0</v>
      </c>
      <c r="AX166" s="120">
        <f t="shared" si="65"/>
        <v>0</v>
      </c>
      <c r="AY166" s="120">
        <f t="shared" si="65"/>
        <v>0</v>
      </c>
      <c r="AZ166" s="120">
        <f t="shared" si="65"/>
        <v>0</v>
      </c>
      <c r="BA166" s="120">
        <f t="shared" si="65"/>
        <v>0</v>
      </c>
      <c r="BB166" s="120">
        <f t="shared" si="65"/>
        <v>0</v>
      </c>
      <c r="BC166" s="120">
        <f t="shared" si="65"/>
        <v>0</v>
      </c>
      <c r="BD166" s="120">
        <f t="shared" si="65"/>
        <v>0</v>
      </c>
      <c r="BE166" s="120">
        <f t="shared" si="65"/>
        <v>0</v>
      </c>
      <c r="BF166" s="120">
        <f t="shared" si="65"/>
        <v>0</v>
      </c>
      <c r="BG166" s="120">
        <f t="shared" si="65"/>
        <v>0</v>
      </c>
      <c r="BH166" s="120">
        <f t="shared" si="65"/>
        <v>0</v>
      </c>
      <c r="BI166" s="284">
        <f t="shared" si="65"/>
        <v>0</v>
      </c>
      <c r="BJ166" s="126">
        <f t="shared" ref="BJ166:BJ218" si="66">+I166-BI166</f>
        <v>0</v>
      </c>
      <c r="BK166" s="97"/>
    </row>
    <row r="167" spans="1:63" x14ac:dyDescent="0.25">
      <c r="A167" s="63">
        <f>'Formato de costeo C6 '!C11</f>
        <v>6.1</v>
      </c>
      <c r="B167" s="77" t="str">
        <f>'Formato de costeo C6 '!D11</f>
        <v>PERSONAL DEL PROYECTO</v>
      </c>
      <c r="C167" s="543"/>
      <c r="D167" s="79"/>
      <c r="E167" s="80"/>
      <c r="F167" s="80"/>
      <c r="G167" s="304"/>
      <c r="H167" s="80">
        <f>+H168</f>
        <v>0</v>
      </c>
      <c r="I167" s="80">
        <f>+I168</f>
        <v>0</v>
      </c>
      <c r="J167" s="80">
        <f t="shared" ref="J167:BI167" si="67">+J168</f>
        <v>0</v>
      </c>
      <c r="K167" s="80">
        <f t="shared" si="67"/>
        <v>0</v>
      </c>
      <c r="L167" s="80">
        <f t="shared" si="67"/>
        <v>0</v>
      </c>
      <c r="M167" s="80">
        <f>+M168</f>
        <v>0</v>
      </c>
      <c r="N167" s="80">
        <f t="shared" si="67"/>
        <v>0</v>
      </c>
      <c r="O167" s="80">
        <f t="shared" si="67"/>
        <v>0</v>
      </c>
      <c r="P167" s="80">
        <f t="shared" si="67"/>
        <v>0</v>
      </c>
      <c r="Q167" s="80">
        <f t="shared" si="67"/>
        <v>0</v>
      </c>
      <c r="R167" s="80">
        <f t="shared" si="67"/>
        <v>0</v>
      </c>
      <c r="S167" s="80">
        <f t="shared" si="67"/>
        <v>0</v>
      </c>
      <c r="T167" s="80">
        <f t="shared" si="67"/>
        <v>0</v>
      </c>
      <c r="U167" s="80">
        <f t="shared" si="67"/>
        <v>0</v>
      </c>
      <c r="V167" s="80">
        <f t="shared" si="67"/>
        <v>0</v>
      </c>
      <c r="W167" s="80">
        <f t="shared" si="67"/>
        <v>0</v>
      </c>
      <c r="X167" s="80">
        <f t="shared" si="67"/>
        <v>0</v>
      </c>
      <c r="Y167" s="80">
        <f t="shared" si="67"/>
        <v>0</v>
      </c>
      <c r="Z167" s="80">
        <f>+Z168</f>
        <v>0</v>
      </c>
      <c r="AA167" s="80">
        <f t="shared" si="67"/>
        <v>0</v>
      </c>
      <c r="AB167" s="80">
        <f t="shared" si="67"/>
        <v>0</v>
      </c>
      <c r="AC167" s="80">
        <f t="shared" si="67"/>
        <v>0</v>
      </c>
      <c r="AD167" s="80">
        <f t="shared" si="67"/>
        <v>0</v>
      </c>
      <c r="AE167" s="80">
        <f t="shared" si="67"/>
        <v>0</v>
      </c>
      <c r="AF167" s="80">
        <f t="shared" si="67"/>
        <v>0</v>
      </c>
      <c r="AG167" s="80">
        <f t="shared" si="67"/>
        <v>0</v>
      </c>
      <c r="AH167" s="80">
        <f t="shared" si="67"/>
        <v>0</v>
      </c>
      <c r="AI167" s="80">
        <f t="shared" si="67"/>
        <v>0</v>
      </c>
      <c r="AJ167" s="80">
        <f t="shared" si="67"/>
        <v>0</v>
      </c>
      <c r="AK167" s="80">
        <f t="shared" si="67"/>
        <v>0</v>
      </c>
      <c r="AL167" s="80">
        <f t="shared" si="67"/>
        <v>0</v>
      </c>
      <c r="AM167" s="80">
        <f t="shared" si="67"/>
        <v>0</v>
      </c>
      <c r="AN167" s="80">
        <f t="shared" si="67"/>
        <v>0</v>
      </c>
      <c r="AO167" s="80">
        <f t="shared" si="67"/>
        <v>0</v>
      </c>
      <c r="AP167" s="80">
        <f t="shared" si="67"/>
        <v>0</v>
      </c>
      <c r="AQ167" s="80">
        <f t="shared" si="67"/>
        <v>0</v>
      </c>
      <c r="AR167" s="80">
        <f t="shared" si="67"/>
        <v>0</v>
      </c>
      <c r="AS167" s="80">
        <f t="shared" si="67"/>
        <v>0</v>
      </c>
      <c r="AT167" s="80">
        <f t="shared" si="67"/>
        <v>0</v>
      </c>
      <c r="AU167" s="80">
        <f t="shared" si="67"/>
        <v>0</v>
      </c>
      <c r="AV167" s="80">
        <f t="shared" si="67"/>
        <v>0</v>
      </c>
      <c r="AW167" s="80">
        <f t="shared" si="67"/>
        <v>0</v>
      </c>
      <c r="AX167" s="80">
        <f t="shared" si="67"/>
        <v>0</v>
      </c>
      <c r="AY167" s="80">
        <f t="shared" si="67"/>
        <v>0</v>
      </c>
      <c r="AZ167" s="80">
        <f t="shared" si="67"/>
        <v>0</v>
      </c>
      <c r="BA167" s="80">
        <f t="shared" si="67"/>
        <v>0</v>
      </c>
      <c r="BB167" s="80">
        <f t="shared" si="67"/>
        <v>0</v>
      </c>
      <c r="BC167" s="80">
        <f t="shared" si="67"/>
        <v>0</v>
      </c>
      <c r="BD167" s="80">
        <f t="shared" si="67"/>
        <v>0</v>
      </c>
      <c r="BE167" s="80">
        <f t="shared" si="67"/>
        <v>0</v>
      </c>
      <c r="BF167" s="80">
        <f t="shared" si="67"/>
        <v>0</v>
      </c>
      <c r="BG167" s="80">
        <f t="shared" si="67"/>
        <v>0</v>
      </c>
      <c r="BH167" s="80">
        <f t="shared" si="67"/>
        <v>0</v>
      </c>
      <c r="BI167" s="81">
        <f t="shared" si="67"/>
        <v>0</v>
      </c>
      <c r="BJ167" s="126">
        <f t="shared" si="66"/>
        <v>0</v>
      </c>
    </row>
    <row r="168" spans="1:63" x14ac:dyDescent="0.25">
      <c r="A168" s="64" t="str">
        <f>+'Formato de costeo C6 '!C32</f>
        <v>6.1.1</v>
      </c>
      <c r="B168" s="228" t="str">
        <f>+'Formato de costeo C6 '!B32</f>
        <v>Remuneraciones</v>
      </c>
      <c r="C168" s="549"/>
      <c r="D168" s="16"/>
      <c r="E168" s="17"/>
      <c r="F168" s="17"/>
      <c r="G168" s="520"/>
      <c r="H168" s="17">
        <f>SUM(H169:H183)</f>
        <v>0</v>
      </c>
      <c r="I168" s="57">
        <f>SUM(I169:I183)</f>
        <v>0</v>
      </c>
      <c r="J168" s="57">
        <f t="shared" ref="J168:BI168" si="68">SUM(J169:J183)</f>
        <v>0</v>
      </c>
      <c r="K168" s="57">
        <f t="shared" si="68"/>
        <v>0</v>
      </c>
      <c r="L168" s="57">
        <f t="shared" si="68"/>
        <v>0</v>
      </c>
      <c r="M168" s="57">
        <f t="shared" si="68"/>
        <v>0</v>
      </c>
      <c r="N168" s="57">
        <f t="shared" si="68"/>
        <v>0</v>
      </c>
      <c r="O168" s="57">
        <f t="shared" si="68"/>
        <v>0</v>
      </c>
      <c r="P168" s="57">
        <f t="shared" si="68"/>
        <v>0</v>
      </c>
      <c r="Q168" s="57">
        <f t="shared" si="68"/>
        <v>0</v>
      </c>
      <c r="R168" s="57">
        <f t="shared" si="68"/>
        <v>0</v>
      </c>
      <c r="S168" s="57">
        <f t="shared" si="68"/>
        <v>0</v>
      </c>
      <c r="T168" s="57">
        <f t="shared" si="68"/>
        <v>0</v>
      </c>
      <c r="U168" s="57">
        <f t="shared" si="68"/>
        <v>0</v>
      </c>
      <c r="V168" s="57">
        <f t="shared" si="68"/>
        <v>0</v>
      </c>
      <c r="W168" s="57">
        <f t="shared" si="68"/>
        <v>0</v>
      </c>
      <c r="X168" s="57">
        <f t="shared" si="68"/>
        <v>0</v>
      </c>
      <c r="Y168" s="57">
        <f t="shared" si="68"/>
        <v>0</v>
      </c>
      <c r="Z168" s="57">
        <f t="shared" si="68"/>
        <v>0</v>
      </c>
      <c r="AA168" s="57">
        <f t="shared" si="68"/>
        <v>0</v>
      </c>
      <c r="AB168" s="57">
        <f t="shared" si="68"/>
        <v>0</v>
      </c>
      <c r="AC168" s="57">
        <f t="shared" si="68"/>
        <v>0</v>
      </c>
      <c r="AD168" s="57">
        <f t="shared" si="68"/>
        <v>0</v>
      </c>
      <c r="AE168" s="57">
        <f t="shared" si="68"/>
        <v>0</v>
      </c>
      <c r="AF168" s="57">
        <f t="shared" si="68"/>
        <v>0</v>
      </c>
      <c r="AG168" s="57">
        <f t="shared" si="68"/>
        <v>0</v>
      </c>
      <c r="AH168" s="57">
        <f t="shared" si="68"/>
        <v>0</v>
      </c>
      <c r="AI168" s="57">
        <f t="shared" si="68"/>
        <v>0</v>
      </c>
      <c r="AJ168" s="57">
        <f t="shared" si="68"/>
        <v>0</v>
      </c>
      <c r="AK168" s="57">
        <f t="shared" si="68"/>
        <v>0</v>
      </c>
      <c r="AL168" s="57">
        <f t="shared" si="68"/>
        <v>0</v>
      </c>
      <c r="AM168" s="57">
        <f t="shared" si="68"/>
        <v>0</v>
      </c>
      <c r="AN168" s="57">
        <f t="shared" si="68"/>
        <v>0</v>
      </c>
      <c r="AO168" s="57">
        <f t="shared" si="68"/>
        <v>0</v>
      </c>
      <c r="AP168" s="57">
        <f t="shared" si="68"/>
        <v>0</v>
      </c>
      <c r="AQ168" s="57">
        <f t="shared" si="68"/>
        <v>0</v>
      </c>
      <c r="AR168" s="57">
        <f t="shared" si="68"/>
        <v>0</v>
      </c>
      <c r="AS168" s="57">
        <f t="shared" si="68"/>
        <v>0</v>
      </c>
      <c r="AT168" s="57">
        <f t="shared" si="68"/>
        <v>0</v>
      </c>
      <c r="AU168" s="57">
        <f t="shared" si="68"/>
        <v>0</v>
      </c>
      <c r="AV168" s="57">
        <f t="shared" si="68"/>
        <v>0</v>
      </c>
      <c r="AW168" s="57">
        <f t="shared" si="68"/>
        <v>0</v>
      </c>
      <c r="AX168" s="57">
        <f t="shared" si="68"/>
        <v>0</v>
      </c>
      <c r="AY168" s="57">
        <f t="shared" si="68"/>
        <v>0</v>
      </c>
      <c r="AZ168" s="57">
        <f t="shared" si="68"/>
        <v>0</v>
      </c>
      <c r="BA168" s="57">
        <f t="shared" si="68"/>
        <v>0</v>
      </c>
      <c r="BB168" s="57">
        <f t="shared" si="68"/>
        <v>0</v>
      </c>
      <c r="BC168" s="57">
        <f t="shared" si="68"/>
        <v>0</v>
      </c>
      <c r="BD168" s="57">
        <f t="shared" si="68"/>
        <v>0</v>
      </c>
      <c r="BE168" s="57">
        <f t="shared" si="68"/>
        <v>0</v>
      </c>
      <c r="BF168" s="57">
        <f t="shared" si="68"/>
        <v>0</v>
      </c>
      <c r="BG168" s="57">
        <f t="shared" si="68"/>
        <v>0</v>
      </c>
      <c r="BH168" s="57">
        <f t="shared" si="68"/>
        <v>0</v>
      </c>
      <c r="BI168" s="285">
        <f t="shared" si="68"/>
        <v>0</v>
      </c>
      <c r="BJ168" s="126">
        <f t="shared" si="66"/>
        <v>0</v>
      </c>
    </row>
    <row r="169" spans="1:63" x14ac:dyDescent="0.25">
      <c r="A169" s="224" t="s">
        <v>295</v>
      </c>
      <c r="B169" s="225">
        <f>+'Formato de costeo C6 '!B33</f>
        <v>0</v>
      </c>
      <c r="C169" s="550" t="str">
        <f>+'Formato de costeo C6 '!D33</f>
        <v>CAS</v>
      </c>
      <c r="D169" s="226"/>
      <c r="E169" s="227"/>
      <c r="F169" s="230">
        <f>+'Formato de costeo C6 '!F33</f>
        <v>0</v>
      </c>
      <c r="G169" s="540">
        <f>+'Formato de costeo C6 '!H33</f>
        <v>0</v>
      </c>
      <c r="H169" s="230">
        <f>+G169*F169</f>
        <v>0</v>
      </c>
      <c r="I169" s="301">
        <f>+'Formato de costeo C6 '!J33</f>
        <v>0</v>
      </c>
      <c r="J169" s="104">
        <f>IF( $H169=0,0,($F169*'Cronograma de Actividades'!$E$60)*($I169/$H169))</f>
        <v>0</v>
      </c>
      <c r="K169" s="104">
        <f>IF( $H169=0,0,($F169*'Cronograma de Actividades'!$F$60)*($I169/$H169))</f>
        <v>0</v>
      </c>
      <c r="L169" s="104">
        <f>IF( $H169=0,0,($F169*'Cronograma de Actividades'!$G$60)*($I169/$H169))</f>
        <v>0</v>
      </c>
      <c r="M169" s="104">
        <f t="shared" ref="M169:M183" si="69">SUM(J169:L169)</f>
        <v>0</v>
      </c>
      <c r="N169" s="104">
        <f>IF( $H169=0,0,($F169*'Cronograma de Actividades'!$H$60)*($I169/$H169))</f>
        <v>0</v>
      </c>
      <c r="O169" s="104">
        <f>IF( $H169=0,0,($F169*'Cronograma de Actividades'!$I$60)*($I169/$H169))</f>
        <v>0</v>
      </c>
      <c r="P169" s="104">
        <f>IF( $H169=0,0,($F169*'Cronograma de Actividades'!$J$60)*($I169/$H169))</f>
        <v>0</v>
      </c>
      <c r="Q169" s="104">
        <f t="shared" ref="Q169:Q183" si="70">SUM(N169:P169)</f>
        <v>0</v>
      </c>
      <c r="R169" s="104">
        <f>IF( $H169=0,0,($F169*'Cronograma de Actividades'!$K$60)*($I169/$H169))</f>
        <v>0</v>
      </c>
      <c r="S169" s="104">
        <f>IF( $H169=0,0,($F169*'Cronograma de Actividades'!$L$60)*($I169/$H169))</f>
        <v>0</v>
      </c>
      <c r="T169" s="104">
        <f>IF( $H169=0,0,($F169*'Cronograma de Actividades'!$M$60)*($I169/$H169))</f>
        <v>0</v>
      </c>
      <c r="U169" s="104">
        <f t="shared" ref="U169:U183" si="71">SUM(R169:T169)</f>
        <v>0</v>
      </c>
      <c r="V169" s="104">
        <f>IF( $H169=0,0,($F169*'Cronograma de Actividades'!$N$60)*($I169/$H169))</f>
        <v>0</v>
      </c>
      <c r="W169" s="104">
        <f>IF( $H169=0,0,($F169*'Cronograma de Actividades'!$O$60)*($I169/$H169))</f>
        <v>0</v>
      </c>
      <c r="X169" s="104">
        <f>IF( $H169=0,0,($F169*'Cronograma de Actividades'!$P$60)*($I169/$H169))</f>
        <v>0</v>
      </c>
      <c r="Y169" s="104">
        <f t="shared" ref="Y169:Y183" si="72">SUM(V169:X169)</f>
        <v>0</v>
      </c>
      <c r="Z169" s="104">
        <f t="shared" ref="Z169:Z183" si="73">+M169+Q169+U169+Y169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74">SUM(AA169:AC169)</f>
        <v>0</v>
      </c>
      <c r="AE169" s="104">
        <f>IF( $H169=0,0,($F169*'Cronograma de Actividades'!$T$60)*($I169/$H169))</f>
        <v>0</v>
      </c>
      <c r="AF169" s="104">
        <f>IF( $H169=0,0,($F169*'Cronograma de Actividades'!$U$60)*($I169/$H169))</f>
        <v>0</v>
      </c>
      <c r="AG169" s="104">
        <f>IF( $H169=0,0,($F169*'Cronograma de Actividades'!$V$60)*($I169/$H169))</f>
        <v>0</v>
      </c>
      <c r="AH169" s="104">
        <f t="shared" ref="AH169:AH183" si="75">SUM(AE169:AG169)</f>
        <v>0</v>
      </c>
      <c r="AI169" s="104">
        <f>IF( $H169=0,0,($F169*'Cronograma de Actividades'!$W$60)*($I169/$H169))</f>
        <v>0</v>
      </c>
      <c r="AJ169" s="104">
        <f>IF( $H169=0,0,($F169*'Cronograma de Actividades'!$X$60)*($I169/$H169))</f>
        <v>0</v>
      </c>
      <c r="AK169" s="104">
        <f>IF( $H169=0,0,($F169*'Cronograma de Actividades'!$Y$60)*($I169/$H169))</f>
        <v>0</v>
      </c>
      <c r="AL169" s="104">
        <f t="shared" ref="AL169:AL183" si="76">SUM(AI169:AK169)</f>
        <v>0</v>
      </c>
      <c r="AM169" s="104">
        <f>IF( $H169=0,0,($F169*'Cronograma de Actividades'!$Z$60)*($I169/$H169))</f>
        <v>0</v>
      </c>
      <c r="AN169" s="104">
        <f>IF( $H169=0,0,($F169*'Cronograma de Actividades'!$AA$60)*($I169/$H169))</f>
        <v>0</v>
      </c>
      <c r="AO169" s="104">
        <f>IF( $H169=0,0,($F169*'Cronograma de Actividades'!$AB$60)*($I169/$H169))</f>
        <v>0</v>
      </c>
      <c r="AP169" s="104">
        <f t="shared" ref="AP169:AP183" si="77">SUM(AM169:AO169)</f>
        <v>0</v>
      </c>
      <c r="AQ169" s="104">
        <f t="shared" ref="AQ169:AQ183" si="78">+AD169+AH169+AL169+AP169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79">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80">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81">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82">SUM(BD169:BF169)</f>
        <v>0</v>
      </c>
      <c r="BH169" s="104">
        <f t="shared" ref="BH169:BH183" si="83">+AU169+AY169+BC169+BG169</f>
        <v>0</v>
      </c>
      <c r="BI169" s="286">
        <f t="shared" ref="BI169:BI183" si="84">+Z169+AQ169+BH169</f>
        <v>0</v>
      </c>
      <c r="BJ169" s="126">
        <f t="shared" si="66"/>
        <v>0</v>
      </c>
    </row>
    <row r="170" spans="1:63" x14ac:dyDescent="0.25">
      <c r="A170" s="65" t="s">
        <v>296</v>
      </c>
      <c r="B170" s="58">
        <f>+'Formato de costeo C6 '!B34</f>
        <v>0</v>
      </c>
      <c r="C170" s="550" t="str">
        <f>+'Formato de costeo C6 '!D34</f>
        <v>Planilla</v>
      </c>
      <c r="D170" s="222"/>
      <c r="E170" s="223"/>
      <c r="F170" s="230">
        <f>+'Formato de costeo C6 '!F34</f>
        <v>0</v>
      </c>
      <c r="G170" s="540">
        <f>+'Formato de costeo C6 '!H34</f>
        <v>0</v>
      </c>
      <c r="H170" s="230">
        <f t="shared" ref="H170:H183" si="85">+G170*F170</f>
        <v>0</v>
      </c>
      <c r="I170" s="302">
        <f>+'Formato de costeo C6 '!J34</f>
        <v>0</v>
      </c>
      <c r="J170" s="105">
        <f>IF( $H170=0,0,($F170*'Cronograma de Actividades'!$E61)*($I170/$H170))</f>
        <v>0</v>
      </c>
      <c r="K170" s="105">
        <f>IF( $H170=0,0,($F170*'Cronograma de Actividades'!$F61)*($I170/$H170))</f>
        <v>0</v>
      </c>
      <c r="L170" s="105">
        <f>IF( $H170=0,0,($F170*'Cronograma de Actividades'!$G61)*($I170/$H170))</f>
        <v>0</v>
      </c>
      <c r="M170" s="105">
        <f t="shared" si="69"/>
        <v>0</v>
      </c>
      <c r="N170" s="105">
        <f>IF( $H170=0,0,($F170*'Cronograma de Actividades'!$H61)*($I170/$H170))</f>
        <v>0</v>
      </c>
      <c r="O170" s="105">
        <f>IF( $H170=0,0,($F170*'Cronograma de Actividades'!$I61)*($I170/$H170))</f>
        <v>0</v>
      </c>
      <c r="P170" s="105">
        <f>IF( $H170=0,0,($F170*'Cronograma de Actividades'!$J61)*($I170/$H170))</f>
        <v>0</v>
      </c>
      <c r="Q170" s="105">
        <f t="shared" si="70"/>
        <v>0</v>
      </c>
      <c r="R170" s="105">
        <f>IF( $H170=0,0,($F170*'Cronograma de Actividades'!$K61)*($I170/$H170))</f>
        <v>0</v>
      </c>
      <c r="S170" s="105">
        <f>IF( $H170=0,0,($F170*'Cronograma de Actividades'!$L61)*($I170/$H170))</f>
        <v>0</v>
      </c>
      <c r="T170" s="105">
        <f>IF( $H170=0,0,($F170*'Cronograma de Actividades'!$M61)*($I170/$H170))</f>
        <v>0</v>
      </c>
      <c r="U170" s="105">
        <f t="shared" si="71"/>
        <v>0</v>
      </c>
      <c r="V170" s="105">
        <f>IF( $H170=0,0,($F170*'Cronograma de Actividades'!$N61)*($I170/$H170))</f>
        <v>0</v>
      </c>
      <c r="W170" s="105">
        <f>IF( $H170=0,0,($F170*'Cronograma de Actividades'!$O61)*($I170/$H170))</f>
        <v>0</v>
      </c>
      <c r="X170" s="105">
        <f>IF( $H170=0,0,($F170*'Cronograma de Actividades'!$P61)*($I170/$H170))</f>
        <v>0</v>
      </c>
      <c r="Y170" s="105">
        <f t="shared" si="72"/>
        <v>0</v>
      </c>
      <c r="Z170" s="105">
        <f t="shared" si="73"/>
        <v>0</v>
      </c>
      <c r="AA170" s="105">
        <f>IF( $H170=0,0,($F170*'Cronograma de Actividades'!$Q61)*($I170/$H170))</f>
        <v>0</v>
      </c>
      <c r="AB170" s="105">
        <f>IF( $H170=0,0,($F170*'Cronograma de Actividades'!$R61)*($I170/$H170))</f>
        <v>0</v>
      </c>
      <c r="AC170" s="105">
        <f>IF( $H170=0,0,($F170*'Cronograma de Actividades'!$S61)*($I170/$H170))</f>
        <v>0</v>
      </c>
      <c r="AD170" s="105">
        <f t="shared" si="74"/>
        <v>0</v>
      </c>
      <c r="AE170" s="105">
        <f>IF( $H170=0,0,($F170*'Cronograma de Actividades'!$T61)*($I170/$H170))</f>
        <v>0</v>
      </c>
      <c r="AF170" s="105">
        <f>IF( $H170=0,0,($F170*'Cronograma de Actividades'!$U61)*($I170/$H170))</f>
        <v>0</v>
      </c>
      <c r="AG170" s="105">
        <f>IF( $H170=0,0,($F170*'Cronograma de Actividades'!$V61)*($I170/$H170))</f>
        <v>0</v>
      </c>
      <c r="AH170" s="105">
        <f t="shared" si="75"/>
        <v>0</v>
      </c>
      <c r="AI170" s="105">
        <f>IF( $H170=0,0,($F170*'Cronograma de Actividades'!$W61)*($I170/$H170))</f>
        <v>0</v>
      </c>
      <c r="AJ170" s="105">
        <f>IF( $H170=0,0,($F170*'Cronograma de Actividades'!$X61)*($I170/$H170))</f>
        <v>0</v>
      </c>
      <c r="AK170" s="105">
        <f>IF( $H170=0,0,($F170*'Cronograma de Actividades'!$Y61)*($I170/$H170))</f>
        <v>0</v>
      </c>
      <c r="AL170" s="105">
        <f t="shared" si="76"/>
        <v>0</v>
      </c>
      <c r="AM170" s="105">
        <f>IF( $H170=0,0,($F170*'Cronograma de Actividades'!$Z61)*($I170/$H170))</f>
        <v>0</v>
      </c>
      <c r="AN170" s="105">
        <f>IF( $H170=0,0,($F170*'Cronograma de Actividades'!$AA61)*($I170/$H170))</f>
        <v>0</v>
      </c>
      <c r="AO170" s="105">
        <f>IF( $H170=0,0,($F170*'Cronograma de Actividades'!$AB61)*($I170/$H170))</f>
        <v>0</v>
      </c>
      <c r="AP170" s="105">
        <f t="shared" si="77"/>
        <v>0</v>
      </c>
      <c r="AQ170" s="105">
        <f t="shared" si="78"/>
        <v>0</v>
      </c>
      <c r="AR170" s="105">
        <f>IF( $H170=0,0,($F170*'Cronograma de Actividades'!$AC61)*($I170/$H170))</f>
        <v>0</v>
      </c>
      <c r="AS170" s="105">
        <f>IF( $H170=0,0,($F170*'Cronograma de Actividades'!$AD61)*($I170/$H170))</f>
        <v>0</v>
      </c>
      <c r="AT170" s="105">
        <f>IF( $H170=0,0,($F170*'Cronograma de Actividades'!$AE61)*($I170/$H170))</f>
        <v>0</v>
      </c>
      <c r="AU170" s="105">
        <f t="shared" si="79"/>
        <v>0</v>
      </c>
      <c r="AV170" s="105">
        <f>IF( $H170=0,0,($F170*'Cronograma de Actividades'!$AF61)*($I170/$H170))</f>
        <v>0</v>
      </c>
      <c r="AW170" s="105">
        <f>IF( $H170=0,0,($F170*'Cronograma de Actividades'!$AG61)*($I170/$H170))</f>
        <v>0</v>
      </c>
      <c r="AX170" s="105">
        <f>IF( $H170=0,0,($F170*'Cronograma de Actividades'!$AH61)*($I170/$H170))</f>
        <v>0</v>
      </c>
      <c r="AY170" s="105">
        <f t="shared" si="80"/>
        <v>0</v>
      </c>
      <c r="AZ170" s="105">
        <f>IF( $H170=0,0,($F170*'Cronograma de Actividades'!$AI61)*($I170/$H170))</f>
        <v>0</v>
      </c>
      <c r="BA170" s="105">
        <f>IF( $H170=0,0,($F170*'Cronograma de Actividades'!$AJ61)*($I170/$H170))</f>
        <v>0</v>
      </c>
      <c r="BB170" s="105">
        <f>IF( $H170=0,0,($F170*'Cronograma de Actividades'!$AK61)*($I170/$H170))</f>
        <v>0</v>
      </c>
      <c r="BC170" s="105">
        <f t="shared" si="81"/>
        <v>0</v>
      </c>
      <c r="BD170" s="105">
        <f>IF( $H170=0,0,($F170*'Cronograma de Actividades'!$AL61)*($I170/$H170))</f>
        <v>0</v>
      </c>
      <c r="BE170" s="105">
        <f>IF( $H170=0,0,($F170*'Cronograma de Actividades'!$AM61)*($I170/$H170))</f>
        <v>0</v>
      </c>
      <c r="BF170" s="105">
        <f>IF( $H170=0,0,($F170*'Cronograma de Actividades'!$AN61)*($I170/$H170))</f>
        <v>0</v>
      </c>
      <c r="BG170" s="105">
        <f t="shared" si="82"/>
        <v>0</v>
      </c>
      <c r="BH170" s="105">
        <f t="shared" si="83"/>
        <v>0</v>
      </c>
      <c r="BI170" s="287">
        <f t="shared" si="84"/>
        <v>0</v>
      </c>
      <c r="BJ170" s="126">
        <f t="shared" si="66"/>
        <v>0</v>
      </c>
    </row>
    <row r="171" spans="1:63" x14ac:dyDescent="0.25">
      <c r="A171" s="65" t="s">
        <v>297</v>
      </c>
      <c r="B171" s="58">
        <f>+'Formato de costeo C6 '!B35</f>
        <v>0</v>
      </c>
      <c r="C171" s="550" t="str">
        <f>+'Formato de costeo C6 '!D35</f>
        <v>CAS</v>
      </c>
      <c r="D171" s="222"/>
      <c r="E171" s="223"/>
      <c r="F171" s="230">
        <f>+'Formato de costeo C6 '!F35</f>
        <v>0</v>
      </c>
      <c r="G171" s="540">
        <f>+'Formato de costeo C6 '!H35</f>
        <v>0</v>
      </c>
      <c r="H171" s="230">
        <f t="shared" si="85"/>
        <v>0</v>
      </c>
      <c r="I171" s="302">
        <f>+'Formato de costeo C6 '!J35</f>
        <v>0</v>
      </c>
      <c r="J171" s="105">
        <f>IF( $H171=0,0,($F171*'Cronograma de Actividades'!$E62)*($I171/$H171))</f>
        <v>0</v>
      </c>
      <c r="K171" s="105">
        <f>IF( $H171=0,0,($F171*'Cronograma de Actividades'!$F62)*($I171/$H171))</f>
        <v>0</v>
      </c>
      <c r="L171" s="105">
        <f>IF( $H171=0,0,($F171*'Cronograma de Actividades'!$G62)*($I171/$H171))</f>
        <v>0</v>
      </c>
      <c r="M171" s="105">
        <f t="shared" si="69"/>
        <v>0</v>
      </c>
      <c r="N171" s="105">
        <f>IF( $H171=0,0,($F171*'Cronograma de Actividades'!$H62)*($I171/$H171))</f>
        <v>0</v>
      </c>
      <c r="O171" s="105">
        <f>IF( $H171=0,0,($F171*'Cronograma de Actividades'!$I62)*($I171/$H171))</f>
        <v>0</v>
      </c>
      <c r="P171" s="105">
        <f>IF( $H171=0,0,($F171*'Cronograma de Actividades'!$J62)*($I171/$H171))</f>
        <v>0</v>
      </c>
      <c r="Q171" s="105">
        <f t="shared" si="70"/>
        <v>0</v>
      </c>
      <c r="R171" s="105">
        <f>IF( $H171=0,0,($F171*'Cronograma de Actividades'!$K62)*($I171/$H171))</f>
        <v>0</v>
      </c>
      <c r="S171" s="105">
        <f>IF( $H171=0,0,($F171*'Cronograma de Actividades'!$L62)*($I171/$H171))</f>
        <v>0</v>
      </c>
      <c r="T171" s="105">
        <f>IF( $H171=0,0,($F171*'Cronograma de Actividades'!$M62)*($I171/$H171))</f>
        <v>0</v>
      </c>
      <c r="U171" s="105">
        <f t="shared" si="71"/>
        <v>0</v>
      </c>
      <c r="V171" s="105">
        <f>IF( $H171=0,0,($F171*'Cronograma de Actividades'!$N62)*($I171/$H171))</f>
        <v>0</v>
      </c>
      <c r="W171" s="105">
        <f>IF( $H171=0,0,($F171*'Cronograma de Actividades'!$O62)*($I171/$H171))</f>
        <v>0</v>
      </c>
      <c r="X171" s="105">
        <f>IF( $H171=0,0,($F171*'Cronograma de Actividades'!$P62)*($I171/$H171))</f>
        <v>0</v>
      </c>
      <c r="Y171" s="105">
        <f t="shared" si="72"/>
        <v>0</v>
      </c>
      <c r="Z171" s="105">
        <f t="shared" si="73"/>
        <v>0</v>
      </c>
      <c r="AA171" s="105">
        <f>IF( $H171=0,0,($F171*'Cronograma de Actividades'!$Q62)*($I171/$H171))</f>
        <v>0</v>
      </c>
      <c r="AB171" s="105">
        <f>IF( $H171=0,0,($F171*'Cronograma de Actividades'!$R62)*($I171/$H171))</f>
        <v>0</v>
      </c>
      <c r="AC171" s="105">
        <f>IF( $H171=0,0,($F171*'Cronograma de Actividades'!$S62)*($I171/$H171))</f>
        <v>0</v>
      </c>
      <c r="AD171" s="105">
        <f t="shared" si="74"/>
        <v>0</v>
      </c>
      <c r="AE171" s="105">
        <f>IF( $H171=0,0,($F171*'Cronograma de Actividades'!$T62)*($I171/$H171))</f>
        <v>0</v>
      </c>
      <c r="AF171" s="105">
        <f>IF( $H171=0,0,($F171*'Cronograma de Actividades'!$U62)*($I171/$H171))</f>
        <v>0</v>
      </c>
      <c r="AG171" s="105">
        <f>IF( $H171=0,0,($F171*'Cronograma de Actividades'!$V62)*($I171/$H171))</f>
        <v>0</v>
      </c>
      <c r="AH171" s="105">
        <f t="shared" si="75"/>
        <v>0</v>
      </c>
      <c r="AI171" s="105">
        <f>IF( $H171=0,0,($F171*'Cronograma de Actividades'!$W62)*($I171/$H171))</f>
        <v>0</v>
      </c>
      <c r="AJ171" s="105">
        <f>IF( $H171=0,0,($F171*'Cronograma de Actividades'!$X62)*($I171/$H171))</f>
        <v>0</v>
      </c>
      <c r="AK171" s="105">
        <f>IF( $H171=0,0,($F171*'Cronograma de Actividades'!$Y62)*($I171/$H171))</f>
        <v>0</v>
      </c>
      <c r="AL171" s="105">
        <f t="shared" si="76"/>
        <v>0</v>
      </c>
      <c r="AM171" s="105">
        <f>IF( $H171=0,0,($F171*'Cronograma de Actividades'!$Z62)*($I171/$H171))</f>
        <v>0</v>
      </c>
      <c r="AN171" s="105">
        <f>IF( $H171=0,0,($F171*'Cronograma de Actividades'!$AA62)*($I171/$H171))</f>
        <v>0</v>
      </c>
      <c r="AO171" s="105">
        <f>IF( $H171=0,0,($F171*'Cronograma de Actividades'!$AB62)*($I171/$H171))</f>
        <v>0</v>
      </c>
      <c r="AP171" s="105">
        <f t="shared" si="77"/>
        <v>0</v>
      </c>
      <c r="AQ171" s="105">
        <f t="shared" si="78"/>
        <v>0</v>
      </c>
      <c r="AR171" s="105">
        <f>IF( $H171=0,0,($F171*'Cronograma de Actividades'!$AC62)*($I171/$H171))</f>
        <v>0</v>
      </c>
      <c r="AS171" s="105">
        <f>IF( $H171=0,0,($F171*'Cronograma de Actividades'!$AD62)*($I171/$H171))</f>
        <v>0</v>
      </c>
      <c r="AT171" s="105">
        <f>IF( $H171=0,0,($F171*'Cronograma de Actividades'!$AE62)*($I171/$H171))</f>
        <v>0</v>
      </c>
      <c r="AU171" s="105">
        <f t="shared" si="79"/>
        <v>0</v>
      </c>
      <c r="AV171" s="105">
        <f>IF( $H171=0,0,($F171*'Cronograma de Actividades'!$AF62)*($I171/$H171))</f>
        <v>0</v>
      </c>
      <c r="AW171" s="105">
        <f>IF( $H171=0,0,($F171*'Cronograma de Actividades'!$AG62)*($I171/$H171))</f>
        <v>0</v>
      </c>
      <c r="AX171" s="105">
        <f>IF( $H171=0,0,($F171*'Cronograma de Actividades'!$AH62)*($I171/$H171))</f>
        <v>0</v>
      </c>
      <c r="AY171" s="105">
        <f t="shared" si="80"/>
        <v>0</v>
      </c>
      <c r="AZ171" s="105">
        <f>IF( $H171=0,0,($F171*'Cronograma de Actividades'!$AI62)*($I171/$H171))</f>
        <v>0</v>
      </c>
      <c r="BA171" s="105">
        <f>IF( $H171=0,0,($F171*'Cronograma de Actividades'!$AJ62)*($I171/$H171))</f>
        <v>0</v>
      </c>
      <c r="BB171" s="105">
        <f>IF( $H171=0,0,($F171*'Cronograma de Actividades'!$AK62)*($I171/$H171))</f>
        <v>0</v>
      </c>
      <c r="BC171" s="105">
        <f t="shared" si="81"/>
        <v>0</v>
      </c>
      <c r="BD171" s="105">
        <f>IF( $H171=0,0,($F171*'Cronograma de Actividades'!$AL62)*($I171/$H171))</f>
        <v>0</v>
      </c>
      <c r="BE171" s="105">
        <f>IF( $H171=0,0,($F171*'Cronograma de Actividades'!$AM62)*($I171/$H171))</f>
        <v>0</v>
      </c>
      <c r="BF171" s="105">
        <f>IF( $H171=0,0,($F171*'Cronograma de Actividades'!$AN62)*($I171/$H171))</f>
        <v>0</v>
      </c>
      <c r="BG171" s="105">
        <f t="shared" si="82"/>
        <v>0</v>
      </c>
      <c r="BH171" s="105">
        <f t="shared" si="83"/>
        <v>0</v>
      </c>
      <c r="BI171" s="287">
        <f t="shared" si="84"/>
        <v>0</v>
      </c>
      <c r="BJ171" s="126">
        <f t="shared" si="66"/>
        <v>0</v>
      </c>
    </row>
    <row r="172" spans="1:63" x14ac:dyDescent="0.25">
      <c r="A172" s="65" t="s">
        <v>298</v>
      </c>
      <c r="B172" s="58">
        <f>+'Formato de costeo C6 '!B36</f>
        <v>0</v>
      </c>
      <c r="C172" s="550" t="str">
        <f>+'Formato de costeo C6 '!D36</f>
        <v>Planilla</v>
      </c>
      <c r="D172" s="222"/>
      <c r="E172" s="223"/>
      <c r="F172" s="230">
        <f>+'Formato de costeo C6 '!F36</f>
        <v>0</v>
      </c>
      <c r="G172" s="540">
        <f>+'Formato de costeo C6 '!H36</f>
        <v>0</v>
      </c>
      <c r="H172" s="230">
        <f t="shared" si="85"/>
        <v>0</v>
      </c>
      <c r="I172" s="302">
        <f>+'Formato de costeo C6 '!J36</f>
        <v>0</v>
      </c>
      <c r="J172" s="105">
        <f>IF( $H172=0,0,($F172*'Cronograma de Actividades'!$E63)*($I172/$H172))</f>
        <v>0</v>
      </c>
      <c r="K172" s="105">
        <f>IF( $H172=0,0,($F172*'Cronograma de Actividades'!$F63)*($I172/$H172))</f>
        <v>0</v>
      </c>
      <c r="L172" s="105">
        <f>IF( $H172=0,0,($F172*'Cronograma de Actividades'!$G63)*($I172/$H172))</f>
        <v>0</v>
      </c>
      <c r="M172" s="105">
        <f t="shared" si="69"/>
        <v>0</v>
      </c>
      <c r="N172" s="105">
        <f>IF( $H172=0,0,($F172*'Cronograma de Actividades'!$H63)*($I172/$H172))</f>
        <v>0</v>
      </c>
      <c r="O172" s="105">
        <f>IF( $H172=0,0,($F172*'Cronograma de Actividades'!$I63)*($I172/$H172))</f>
        <v>0</v>
      </c>
      <c r="P172" s="105">
        <f>IF( $H172=0,0,($F172*'Cronograma de Actividades'!$J63)*($I172/$H172))</f>
        <v>0</v>
      </c>
      <c r="Q172" s="105">
        <f t="shared" si="70"/>
        <v>0</v>
      </c>
      <c r="R172" s="105">
        <f>IF( $H172=0,0,($F172*'Cronograma de Actividades'!$K63)*($I172/$H172))</f>
        <v>0</v>
      </c>
      <c r="S172" s="105">
        <f>IF( $H172=0,0,($F172*'Cronograma de Actividades'!$L63)*($I172/$H172))</f>
        <v>0</v>
      </c>
      <c r="T172" s="105">
        <f>IF( $H172=0,0,($F172*'Cronograma de Actividades'!$M63)*($I172/$H172))</f>
        <v>0</v>
      </c>
      <c r="U172" s="105">
        <f t="shared" si="71"/>
        <v>0</v>
      </c>
      <c r="V172" s="105">
        <f>IF( $H172=0,0,($F172*'Cronograma de Actividades'!$N63)*($I172/$H172))</f>
        <v>0</v>
      </c>
      <c r="W172" s="105">
        <f>IF( $H172=0,0,($F172*'Cronograma de Actividades'!$O63)*($I172/$H172))</f>
        <v>0</v>
      </c>
      <c r="X172" s="105">
        <f>IF( $H172=0,0,($F172*'Cronograma de Actividades'!$P63)*($I172/$H172))</f>
        <v>0</v>
      </c>
      <c r="Y172" s="105">
        <f t="shared" si="72"/>
        <v>0</v>
      </c>
      <c r="Z172" s="105">
        <f t="shared" si="73"/>
        <v>0</v>
      </c>
      <c r="AA172" s="105">
        <f>IF( $H172=0,0,($F172*'Cronograma de Actividades'!$Q63)*($I172/$H172))</f>
        <v>0</v>
      </c>
      <c r="AB172" s="105">
        <f>IF( $H172=0,0,($F172*'Cronograma de Actividades'!$R63)*($I172/$H172))</f>
        <v>0</v>
      </c>
      <c r="AC172" s="105">
        <f>IF( $H172=0,0,($F172*'Cronograma de Actividades'!$S63)*($I172/$H172))</f>
        <v>0</v>
      </c>
      <c r="AD172" s="105">
        <f t="shared" si="74"/>
        <v>0</v>
      </c>
      <c r="AE172" s="105">
        <f>IF( $H172=0,0,($F172*'Cronograma de Actividades'!$T63)*($I172/$H172))</f>
        <v>0</v>
      </c>
      <c r="AF172" s="105">
        <f>IF( $H172=0,0,($F172*'Cronograma de Actividades'!$U63)*($I172/$H172))</f>
        <v>0</v>
      </c>
      <c r="AG172" s="105">
        <f>IF( $H172=0,0,($F172*'Cronograma de Actividades'!$V63)*($I172/$H172))</f>
        <v>0</v>
      </c>
      <c r="AH172" s="105">
        <f t="shared" si="75"/>
        <v>0</v>
      </c>
      <c r="AI172" s="105">
        <f>IF( $H172=0,0,($F172*'Cronograma de Actividades'!$W63)*($I172/$H172))</f>
        <v>0</v>
      </c>
      <c r="AJ172" s="105">
        <f>IF( $H172=0,0,($F172*'Cronograma de Actividades'!$X63)*($I172/$H172))</f>
        <v>0</v>
      </c>
      <c r="AK172" s="105">
        <f>IF( $H172=0,0,($F172*'Cronograma de Actividades'!$Y63)*($I172/$H172))</f>
        <v>0</v>
      </c>
      <c r="AL172" s="105">
        <f t="shared" si="76"/>
        <v>0</v>
      </c>
      <c r="AM172" s="105">
        <f>IF( $H172=0,0,($F172*'Cronograma de Actividades'!$Z63)*($I172/$H172))</f>
        <v>0</v>
      </c>
      <c r="AN172" s="105">
        <f>IF( $H172=0,0,($F172*'Cronograma de Actividades'!$AA63)*($I172/$H172))</f>
        <v>0</v>
      </c>
      <c r="AO172" s="105">
        <f>IF( $H172=0,0,($F172*'Cronograma de Actividades'!$AB63)*($I172/$H172))</f>
        <v>0</v>
      </c>
      <c r="AP172" s="105">
        <f t="shared" si="77"/>
        <v>0</v>
      </c>
      <c r="AQ172" s="105">
        <f t="shared" si="78"/>
        <v>0</v>
      </c>
      <c r="AR172" s="105">
        <f>IF( $H172=0,0,($F172*'Cronograma de Actividades'!$AC63)*($I172/$H172))</f>
        <v>0</v>
      </c>
      <c r="AS172" s="105">
        <f>IF( $H172=0,0,($F172*'Cronograma de Actividades'!$AD63)*($I172/$H172))</f>
        <v>0</v>
      </c>
      <c r="AT172" s="105">
        <f>IF( $H172=0,0,($F172*'Cronograma de Actividades'!$AE63)*($I172/$H172))</f>
        <v>0</v>
      </c>
      <c r="AU172" s="105">
        <f t="shared" si="79"/>
        <v>0</v>
      </c>
      <c r="AV172" s="105">
        <f>IF( $H172=0,0,($F172*'Cronograma de Actividades'!$AF63)*($I172/$H172))</f>
        <v>0</v>
      </c>
      <c r="AW172" s="105">
        <f>IF( $H172=0,0,($F172*'Cronograma de Actividades'!$AG63)*($I172/$H172))</f>
        <v>0</v>
      </c>
      <c r="AX172" s="105">
        <f>IF( $H172=0,0,($F172*'Cronograma de Actividades'!$AH63)*($I172/$H172))</f>
        <v>0</v>
      </c>
      <c r="AY172" s="105">
        <f t="shared" si="80"/>
        <v>0</v>
      </c>
      <c r="AZ172" s="105">
        <f>IF( $H172=0,0,($F172*'Cronograma de Actividades'!$AI63)*($I172/$H172))</f>
        <v>0</v>
      </c>
      <c r="BA172" s="105">
        <f>IF( $H172=0,0,($F172*'Cronograma de Actividades'!$AJ63)*($I172/$H172))</f>
        <v>0</v>
      </c>
      <c r="BB172" s="105">
        <f>IF( $H172=0,0,($F172*'Cronograma de Actividades'!$AK63)*($I172/$H172))</f>
        <v>0</v>
      </c>
      <c r="BC172" s="105">
        <f t="shared" si="81"/>
        <v>0</v>
      </c>
      <c r="BD172" s="105">
        <f>IF( $H172=0,0,($F172*'Cronograma de Actividades'!$AL63)*($I172/$H172))</f>
        <v>0</v>
      </c>
      <c r="BE172" s="105">
        <f>IF( $H172=0,0,($F172*'Cronograma de Actividades'!$AM63)*($I172/$H172))</f>
        <v>0</v>
      </c>
      <c r="BF172" s="105">
        <f>IF( $H172=0,0,($F172*'Cronograma de Actividades'!$AN63)*($I172/$H172))</f>
        <v>0</v>
      </c>
      <c r="BG172" s="105">
        <f t="shared" si="82"/>
        <v>0</v>
      </c>
      <c r="BH172" s="105">
        <f t="shared" si="83"/>
        <v>0</v>
      </c>
      <c r="BI172" s="287">
        <f t="shared" si="84"/>
        <v>0</v>
      </c>
      <c r="BJ172" s="126">
        <f t="shared" si="66"/>
        <v>0</v>
      </c>
    </row>
    <row r="173" spans="1:63" x14ac:dyDescent="0.25">
      <c r="A173" s="65" t="s">
        <v>299</v>
      </c>
      <c r="B173" s="58">
        <f>+'Formato de costeo C6 '!B37</f>
        <v>0</v>
      </c>
      <c r="C173" s="550" t="str">
        <f>+'Formato de costeo C6 '!D37</f>
        <v>Planilla</v>
      </c>
      <c r="D173" s="222"/>
      <c r="E173" s="223"/>
      <c r="F173" s="230">
        <f>+'Formato de costeo C6 '!F37</f>
        <v>0</v>
      </c>
      <c r="G173" s="540">
        <f>+'Formato de costeo C6 '!H37</f>
        <v>0</v>
      </c>
      <c r="H173" s="230">
        <f t="shared" si="85"/>
        <v>0</v>
      </c>
      <c r="I173" s="302">
        <f>+'Formato de costeo C6 '!J37</f>
        <v>0</v>
      </c>
      <c r="J173" s="105">
        <f>IF( $H173=0,0,($F173*'Cronograma de Actividades'!$E64)*($I173/$H173))</f>
        <v>0</v>
      </c>
      <c r="K173" s="105">
        <f>IF( $H173=0,0,($F173*'Cronograma de Actividades'!$F64)*($I173/$H173))</f>
        <v>0</v>
      </c>
      <c r="L173" s="105">
        <f>IF( $H173=0,0,($F173*'Cronograma de Actividades'!$G64)*($I173/$H173))</f>
        <v>0</v>
      </c>
      <c r="M173" s="105">
        <f t="shared" si="69"/>
        <v>0</v>
      </c>
      <c r="N173" s="105">
        <f>IF( $H173=0,0,($F173*'Cronograma de Actividades'!$H64)*($I173/$H173))</f>
        <v>0</v>
      </c>
      <c r="O173" s="105">
        <f>IF( $H173=0,0,($F173*'Cronograma de Actividades'!$I64)*($I173/$H173))</f>
        <v>0</v>
      </c>
      <c r="P173" s="105">
        <f>IF( $H173=0,0,($F173*'Cronograma de Actividades'!$J64)*($I173/$H173))</f>
        <v>0</v>
      </c>
      <c r="Q173" s="105">
        <f t="shared" si="70"/>
        <v>0</v>
      </c>
      <c r="R173" s="105">
        <f>IF( $H173=0,0,($F173*'Cronograma de Actividades'!$K64)*($I173/$H173))</f>
        <v>0</v>
      </c>
      <c r="S173" s="105">
        <f>IF( $H173=0,0,($F173*'Cronograma de Actividades'!$L64)*($I173/$H173))</f>
        <v>0</v>
      </c>
      <c r="T173" s="105">
        <f>IF( $H173=0,0,($F173*'Cronograma de Actividades'!$M64)*($I173/$H173))</f>
        <v>0</v>
      </c>
      <c r="U173" s="105">
        <f t="shared" si="71"/>
        <v>0</v>
      </c>
      <c r="V173" s="105">
        <f>IF( $H173=0,0,($F173*'Cronograma de Actividades'!$N64)*($I173/$H173))</f>
        <v>0</v>
      </c>
      <c r="W173" s="105">
        <f>IF( $H173=0,0,($F173*'Cronograma de Actividades'!$O64)*($I173/$H173))</f>
        <v>0</v>
      </c>
      <c r="X173" s="105">
        <f>IF( $H173=0,0,($F173*'Cronograma de Actividades'!$P64)*($I173/$H173))</f>
        <v>0</v>
      </c>
      <c r="Y173" s="105">
        <f t="shared" si="72"/>
        <v>0</v>
      </c>
      <c r="Z173" s="105">
        <f t="shared" si="73"/>
        <v>0</v>
      </c>
      <c r="AA173" s="105">
        <f>IF( $H173=0,0,($F173*'Cronograma de Actividades'!$Q64)*($I173/$H173))</f>
        <v>0</v>
      </c>
      <c r="AB173" s="105">
        <f>IF( $H173=0,0,($F173*'Cronograma de Actividades'!$R64)*($I173/$H173))</f>
        <v>0</v>
      </c>
      <c r="AC173" s="105">
        <f>IF( $H173=0,0,($F173*'Cronograma de Actividades'!$S64)*($I173/$H173))</f>
        <v>0</v>
      </c>
      <c r="AD173" s="105">
        <f t="shared" si="74"/>
        <v>0</v>
      </c>
      <c r="AE173" s="105">
        <f>IF( $H173=0,0,($F173*'Cronograma de Actividades'!$T64)*($I173/$H173))</f>
        <v>0</v>
      </c>
      <c r="AF173" s="105">
        <f>IF( $H173=0,0,($F173*'Cronograma de Actividades'!$U64)*($I173/$H173))</f>
        <v>0</v>
      </c>
      <c r="AG173" s="105">
        <f>IF( $H173=0,0,($F173*'Cronograma de Actividades'!$V64)*($I173/$H173))</f>
        <v>0</v>
      </c>
      <c r="AH173" s="105">
        <f t="shared" si="75"/>
        <v>0</v>
      </c>
      <c r="AI173" s="105">
        <f>IF( $H173=0,0,($F173*'Cronograma de Actividades'!$W64)*($I173/$H173))</f>
        <v>0</v>
      </c>
      <c r="AJ173" s="105">
        <f>IF( $H173=0,0,($F173*'Cronograma de Actividades'!$X64)*($I173/$H173))</f>
        <v>0</v>
      </c>
      <c r="AK173" s="105">
        <f>IF( $H173=0,0,($F173*'Cronograma de Actividades'!$Y64)*($I173/$H173))</f>
        <v>0</v>
      </c>
      <c r="AL173" s="105">
        <f t="shared" si="76"/>
        <v>0</v>
      </c>
      <c r="AM173" s="105">
        <f>IF( $H173=0,0,($F173*'Cronograma de Actividades'!$Z64)*($I173/$H173))</f>
        <v>0</v>
      </c>
      <c r="AN173" s="105">
        <f>IF( $H173=0,0,($F173*'Cronograma de Actividades'!$AA64)*($I173/$H173))</f>
        <v>0</v>
      </c>
      <c r="AO173" s="105">
        <f>IF( $H173=0,0,($F173*'Cronograma de Actividades'!$AB64)*($I173/$H173))</f>
        <v>0</v>
      </c>
      <c r="AP173" s="105">
        <f t="shared" si="77"/>
        <v>0</v>
      </c>
      <c r="AQ173" s="105">
        <f t="shared" si="78"/>
        <v>0</v>
      </c>
      <c r="AR173" s="105">
        <f>IF( $H173=0,0,($F173*'Cronograma de Actividades'!$AC64)*($I173/$H173))</f>
        <v>0</v>
      </c>
      <c r="AS173" s="105">
        <f>IF( $H173=0,0,($F173*'Cronograma de Actividades'!$AD64)*($I173/$H173))</f>
        <v>0</v>
      </c>
      <c r="AT173" s="105">
        <f>IF( $H173=0,0,($F173*'Cronograma de Actividades'!$AE64)*($I173/$H173))</f>
        <v>0</v>
      </c>
      <c r="AU173" s="105">
        <f t="shared" si="79"/>
        <v>0</v>
      </c>
      <c r="AV173" s="105">
        <f>IF( $H173=0,0,($F173*'Cronograma de Actividades'!$AF64)*($I173/$H173))</f>
        <v>0</v>
      </c>
      <c r="AW173" s="105">
        <f>IF( $H173=0,0,($F173*'Cronograma de Actividades'!$AG64)*($I173/$H173))</f>
        <v>0</v>
      </c>
      <c r="AX173" s="105">
        <f>IF( $H173=0,0,($F173*'Cronograma de Actividades'!$AH64)*($I173/$H173))</f>
        <v>0</v>
      </c>
      <c r="AY173" s="105">
        <f t="shared" si="80"/>
        <v>0</v>
      </c>
      <c r="AZ173" s="105">
        <f>IF( $H173=0,0,($F173*'Cronograma de Actividades'!$AI64)*($I173/$H173))</f>
        <v>0</v>
      </c>
      <c r="BA173" s="105">
        <f>IF( $H173=0,0,($F173*'Cronograma de Actividades'!$AJ64)*($I173/$H173))</f>
        <v>0</v>
      </c>
      <c r="BB173" s="105">
        <f>IF( $H173=0,0,($F173*'Cronograma de Actividades'!$AK64)*($I173/$H173))</f>
        <v>0</v>
      </c>
      <c r="BC173" s="105">
        <f t="shared" si="81"/>
        <v>0</v>
      </c>
      <c r="BD173" s="105">
        <f>IF( $H173=0,0,($F173*'Cronograma de Actividades'!$AL64)*($I173/$H173))</f>
        <v>0</v>
      </c>
      <c r="BE173" s="105">
        <f>IF( $H173=0,0,($F173*'Cronograma de Actividades'!$AM64)*($I173/$H173))</f>
        <v>0</v>
      </c>
      <c r="BF173" s="105">
        <f>IF( $H173=0,0,($F173*'Cronograma de Actividades'!$AN64)*($I173/$H173))</f>
        <v>0</v>
      </c>
      <c r="BG173" s="105">
        <f t="shared" si="82"/>
        <v>0</v>
      </c>
      <c r="BH173" s="105">
        <f t="shared" si="83"/>
        <v>0</v>
      </c>
      <c r="BI173" s="287">
        <f t="shared" si="84"/>
        <v>0</v>
      </c>
      <c r="BJ173" s="126">
        <f t="shared" si="66"/>
        <v>0</v>
      </c>
    </row>
    <row r="174" spans="1:63" x14ac:dyDescent="0.25">
      <c r="A174" s="65" t="s">
        <v>300</v>
      </c>
      <c r="B174" s="58">
        <f>+'Formato de costeo C6 '!B38</f>
        <v>0</v>
      </c>
      <c r="C174" s="550" t="str">
        <f>+'Formato de costeo C6 '!D38</f>
        <v>Planilla</v>
      </c>
      <c r="D174" s="222"/>
      <c r="E174" s="223"/>
      <c r="F174" s="230">
        <f>+'Formato de costeo C6 '!F38</f>
        <v>0</v>
      </c>
      <c r="G174" s="540">
        <f>+'Formato de costeo C6 '!H38</f>
        <v>0</v>
      </c>
      <c r="H174" s="230">
        <f t="shared" si="85"/>
        <v>0</v>
      </c>
      <c r="I174" s="302">
        <f>+'Formato de costeo C6 '!J38</f>
        <v>0</v>
      </c>
      <c r="J174" s="105">
        <f>IF( $H174=0,0,($F174*'Cronograma de Actividades'!$E65)*($I174/$H174))</f>
        <v>0</v>
      </c>
      <c r="K174" s="105">
        <f>IF( $H174=0,0,($F174*'Cronograma de Actividades'!$F65)*($I174/$H174))</f>
        <v>0</v>
      </c>
      <c r="L174" s="105">
        <f>IF( $H174=0,0,($F174*'Cronograma de Actividades'!$G65)*($I174/$H174))</f>
        <v>0</v>
      </c>
      <c r="M174" s="105">
        <f t="shared" si="69"/>
        <v>0</v>
      </c>
      <c r="N174" s="105">
        <f>IF( $H174=0,0,($F174*'Cronograma de Actividades'!$H65)*($I174/$H174))</f>
        <v>0</v>
      </c>
      <c r="O174" s="105">
        <f>IF( $H174=0,0,($F174*'Cronograma de Actividades'!$I65)*($I174/$H174))</f>
        <v>0</v>
      </c>
      <c r="P174" s="105">
        <f>IF( $H174=0,0,($F174*'Cronograma de Actividades'!$J65)*($I174/$H174))</f>
        <v>0</v>
      </c>
      <c r="Q174" s="105">
        <f t="shared" si="70"/>
        <v>0</v>
      </c>
      <c r="R174" s="105">
        <f>IF( $H174=0,0,($F174*'Cronograma de Actividades'!$K65)*($I174/$H174))</f>
        <v>0</v>
      </c>
      <c r="S174" s="105">
        <f>IF( $H174=0,0,($F174*'Cronograma de Actividades'!$L65)*($I174/$H174))</f>
        <v>0</v>
      </c>
      <c r="T174" s="105">
        <f>IF( $H174=0,0,($F174*'Cronograma de Actividades'!$M65)*($I174/$H174))</f>
        <v>0</v>
      </c>
      <c r="U174" s="105">
        <f t="shared" si="71"/>
        <v>0</v>
      </c>
      <c r="V174" s="105">
        <f>IF( $H174=0,0,($F174*'Cronograma de Actividades'!$N65)*($I174/$H174))</f>
        <v>0</v>
      </c>
      <c r="W174" s="105">
        <f>IF( $H174=0,0,($F174*'Cronograma de Actividades'!$O65)*($I174/$H174))</f>
        <v>0</v>
      </c>
      <c r="X174" s="105">
        <f>IF( $H174=0,0,($F174*'Cronograma de Actividades'!$P65)*($I174/$H174))</f>
        <v>0</v>
      </c>
      <c r="Y174" s="105">
        <f t="shared" si="72"/>
        <v>0</v>
      </c>
      <c r="Z174" s="105">
        <f t="shared" si="73"/>
        <v>0</v>
      </c>
      <c r="AA174" s="105">
        <f>IF( $H174=0,0,($F174*'Cronograma de Actividades'!$Q65)*($I174/$H174))</f>
        <v>0</v>
      </c>
      <c r="AB174" s="105">
        <f>IF( $H174=0,0,($F174*'Cronograma de Actividades'!$R65)*($I174/$H174))</f>
        <v>0</v>
      </c>
      <c r="AC174" s="105">
        <f>IF( $H174=0,0,($F174*'Cronograma de Actividades'!$S65)*($I174/$H174))</f>
        <v>0</v>
      </c>
      <c r="AD174" s="105">
        <f t="shared" si="74"/>
        <v>0</v>
      </c>
      <c r="AE174" s="105">
        <f>IF( $H174=0,0,($F174*'Cronograma de Actividades'!$T65)*($I174/$H174))</f>
        <v>0</v>
      </c>
      <c r="AF174" s="105">
        <f>IF( $H174=0,0,($F174*'Cronograma de Actividades'!$U65)*($I174/$H174))</f>
        <v>0</v>
      </c>
      <c r="AG174" s="105">
        <f>IF( $H174=0,0,($F174*'Cronograma de Actividades'!$V65)*($I174/$H174))</f>
        <v>0</v>
      </c>
      <c r="AH174" s="105">
        <f t="shared" si="75"/>
        <v>0</v>
      </c>
      <c r="AI174" s="105">
        <f>IF( $H174=0,0,($F174*'Cronograma de Actividades'!$W65)*($I174/$H174))</f>
        <v>0</v>
      </c>
      <c r="AJ174" s="105">
        <f>IF( $H174=0,0,($F174*'Cronograma de Actividades'!$X65)*($I174/$H174))</f>
        <v>0</v>
      </c>
      <c r="AK174" s="105">
        <f>IF( $H174=0,0,($F174*'Cronograma de Actividades'!$Y65)*($I174/$H174))</f>
        <v>0</v>
      </c>
      <c r="AL174" s="105">
        <f t="shared" si="76"/>
        <v>0</v>
      </c>
      <c r="AM174" s="105">
        <f>IF( $H174=0,0,($F174*'Cronograma de Actividades'!$Z65)*($I174/$H174))</f>
        <v>0</v>
      </c>
      <c r="AN174" s="105">
        <f>IF( $H174=0,0,($F174*'Cronograma de Actividades'!$AA65)*($I174/$H174))</f>
        <v>0</v>
      </c>
      <c r="AO174" s="105">
        <f>IF( $H174=0,0,($F174*'Cronograma de Actividades'!$AB65)*($I174/$H174))</f>
        <v>0</v>
      </c>
      <c r="AP174" s="105">
        <f t="shared" si="77"/>
        <v>0</v>
      </c>
      <c r="AQ174" s="105">
        <f t="shared" si="78"/>
        <v>0</v>
      </c>
      <c r="AR174" s="105">
        <f>IF( $H174=0,0,($F174*'Cronograma de Actividades'!$AC65)*($I174/$H174))</f>
        <v>0</v>
      </c>
      <c r="AS174" s="105">
        <f>IF( $H174=0,0,($F174*'Cronograma de Actividades'!$AD65)*($I174/$H174))</f>
        <v>0</v>
      </c>
      <c r="AT174" s="105">
        <f>IF( $H174=0,0,($F174*'Cronograma de Actividades'!$AE65)*($I174/$H174))</f>
        <v>0</v>
      </c>
      <c r="AU174" s="105">
        <f t="shared" si="79"/>
        <v>0</v>
      </c>
      <c r="AV174" s="105">
        <f>IF( $H174=0,0,($F174*'Cronograma de Actividades'!$AF65)*($I174/$H174))</f>
        <v>0</v>
      </c>
      <c r="AW174" s="105">
        <f>IF( $H174=0,0,($F174*'Cronograma de Actividades'!$AG65)*($I174/$H174))</f>
        <v>0</v>
      </c>
      <c r="AX174" s="105">
        <f>IF( $H174=0,0,($F174*'Cronograma de Actividades'!$AH65)*($I174/$H174))</f>
        <v>0</v>
      </c>
      <c r="AY174" s="105">
        <f t="shared" si="80"/>
        <v>0</v>
      </c>
      <c r="AZ174" s="105">
        <f>IF( $H174=0,0,($F174*'Cronograma de Actividades'!$AI65)*($I174/$H174))</f>
        <v>0</v>
      </c>
      <c r="BA174" s="105">
        <f>IF( $H174=0,0,($F174*'Cronograma de Actividades'!$AJ65)*($I174/$H174))</f>
        <v>0</v>
      </c>
      <c r="BB174" s="105">
        <f>IF( $H174=0,0,($F174*'Cronograma de Actividades'!$AK65)*($I174/$H174))</f>
        <v>0</v>
      </c>
      <c r="BC174" s="105">
        <f t="shared" si="81"/>
        <v>0</v>
      </c>
      <c r="BD174" s="105">
        <f>IF( $H174=0,0,($F174*'Cronograma de Actividades'!$AL65)*($I174/$H174))</f>
        <v>0</v>
      </c>
      <c r="BE174" s="105">
        <f>IF( $H174=0,0,($F174*'Cronograma de Actividades'!$AM65)*($I174/$H174))</f>
        <v>0</v>
      </c>
      <c r="BF174" s="105">
        <f>IF( $H174=0,0,($F174*'Cronograma de Actividades'!$AN65)*($I174/$H174))</f>
        <v>0</v>
      </c>
      <c r="BG174" s="105">
        <f t="shared" si="82"/>
        <v>0</v>
      </c>
      <c r="BH174" s="105">
        <f t="shared" si="83"/>
        <v>0</v>
      </c>
      <c r="BI174" s="287">
        <f t="shared" si="84"/>
        <v>0</v>
      </c>
      <c r="BJ174" s="126">
        <f t="shared" si="66"/>
        <v>0</v>
      </c>
    </row>
    <row r="175" spans="1:63" x14ac:dyDescent="0.25">
      <c r="A175" s="65" t="s">
        <v>301</v>
      </c>
      <c r="B175" s="58">
        <f>+'Formato de costeo C6 '!B39</f>
        <v>0</v>
      </c>
      <c r="C175" s="550" t="str">
        <f>+'Formato de costeo C6 '!D39</f>
        <v>Planilla</v>
      </c>
      <c r="D175" s="222"/>
      <c r="E175" s="223"/>
      <c r="F175" s="230">
        <f>+'Formato de costeo C6 '!F39</f>
        <v>0</v>
      </c>
      <c r="G175" s="540">
        <f>+'Formato de costeo C6 '!H39</f>
        <v>0</v>
      </c>
      <c r="H175" s="230">
        <f t="shared" si="85"/>
        <v>0</v>
      </c>
      <c r="I175" s="302">
        <f>+'Formato de costeo C6 '!J39</f>
        <v>0</v>
      </c>
      <c r="J175" s="105">
        <f>IF( $H175=0,0,($F175*'Cronograma de Actividades'!$E66)*($I175/$H175))</f>
        <v>0</v>
      </c>
      <c r="K175" s="105">
        <f>IF( $H175=0,0,($F175*'Cronograma de Actividades'!$F66)*($I175/$H175))</f>
        <v>0</v>
      </c>
      <c r="L175" s="105">
        <f>IF( $H175=0,0,($F175*'Cronograma de Actividades'!$G66)*($I175/$H175))</f>
        <v>0</v>
      </c>
      <c r="M175" s="105">
        <f t="shared" si="69"/>
        <v>0</v>
      </c>
      <c r="N175" s="105">
        <f>IF( $H175=0,0,($F175*'Cronograma de Actividades'!$H66)*($I175/$H175))</f>
        <v>0</v>
      </c>
      <c r="O175" s="105">
        <f>IF( $H175=0,0,($F175*'Cronograma de Actividades'!$I66)*($I175/$H175))</f>
        <v>0</v>
      </c>
      <c r="P175" s="105">
        <f>IF( $H175=0,0,($F175*'Cronograma de Actividades'!$J66)*($I175/$H175))</f>
        <v>0</v>
      </c>
      <c r="Q175" s="105">
        <f t="shared" si="70"/>
        <v>0</v>
      </c>
      <c r="R175" s="105">
        <f>IF( $H175=0,0,($F175*'Cronograma de Actividades'!$K66)*($I175/$H175))</f>
        <v>0</v>
      </c>
      <c r="S175" s="105">
        <f>IF( $H175=0,0,($F175*'Cronograma de Actividades'!$L66)*($I175/$H175))</f>
        <v>0</v>
      </c>
      <c r="T175" s="105">
        <f>IF( $H175=0,0,($F175*'Cronograma de Actividades'!$M66)*($I175/$H175))</f>
        <v>0</v>
      </c>
      <c r="U175" s="105">
        <f t="shared" si="71"/>
        <v>0</v>
      </c>
      <c r="V175" s="105">
        <f>IF( $H175=0,0,($F175*'Cronograma de Actividades'!$N66)*($I175/$H175))</f>
        <v>0</v>
      </c>
      <c r="W175" s="105">
        <f>IF( $H175=0,0,($F175*'Cronograma de Actividades'!$O66)*($I175/$H175))</f>
        <v>0</v>
      </c>
      <c r="X175" s="105">
        <f>IF( $H175=0,0,($F175*'Cronograma de Actividades'!$P66)*($I175/$H175))</f>
        <v>0</v>
      </c>
      <c r="Y175" s="105">
        <f t="shared" si="72"/>
        <v>0</v>
      </c>
      <c r="Z175" s="105">
        <f t="shared" si="73"/>
        <v>0</v>
      </c>
      <c r="AA175" s="105">
        <f>IF( $H175=0,0,($F175*'Cronograma de Actividades'!$Q66)*($I175/$H175))</f>
        <v>0</v>
      </c>
      <c r="AB175" s="105">
        <f>IF( $H175=0,0,($F175*'Cronograma de Actividades'!$R66)*($I175/$H175))</f>
        <v>0</v>
      </c>
      <c r="AC175" s="105">
        <f>IF( $H175=0,0,($F175*'Cronograma de Actividades'!$S66)*($I175/$H175))</f>
        <v>0</v>
      </c>
      <c r="AD175" s="105">
        <f t="shared" si="74"/>
        <v>0</v>
      </c>
      <c r="AE175" s="105">
        <f>IF( $H175=0,0,($F175*'Cronograma de Actividades'!$T66)*($I175/$H175))</f>
        <v>0</v>
      </c>
      <c r="AF175" s="105">
        <f>IF( $H175=0,0,($F175*'Cronograma de Actividades'!$U66)*($I175/$H175))</f>
        <v>0</v>
      </c>
      <c r="AG175" s="105">
        <f>IF( $H175=0,0,($F175*'Cronograma de Actividades'!$V66)*($I175/$H175))</f>
        <v>0</v>
      </c>
      <c r="AH175" s="105">
        <f t="shared" si="75"/>
        <v>0</v>
      </c>
      <c r="AI175" s="105">
        <f>IF( $H175=0,0,($F175*'Cronograma de Actividades'!$W66)*($I175/$H175))</f>
        <v>0</v>
      </c>
      <c r="AJ175" s="105">
        <f>IF( $H175=0,0,($F175*'Cronograma de Actividades'!$X66)*($I175/$H175))</f>
        <v>0</v>
      </c>
      <c r="AK175" s="105">
        <f>IF( $H175=0,0,($F175*'Cronograma de Actividades'!$Y66)*($I175/$H175))</f>
        <v>0</v>
      </c>
      <c r="AL175" s="105">
        <f t="shared" si="76"/>
        <v>0</v>
      </c>
      <c r="AM175" s="105">
        <f>IF( $H175=0,0,($F175*'Cronograma de Actividades'!$Z66)*($I175/$H175))</f>
        <v>0</v>
      </c>
      <c r="AN175" s="105">
        <f>IF( $H175=0,0,($F175*'Cronograma de Actividades'!$AA66)*($I175/$H175))</f>
        <v>0</v>
      </c>
      <c r="AO175" s="105">
        <f>IF( $H175=0,0,($F175*'Cronograma de Actividades'!$AB66)*($I175/$H175))</f>
        <v>0</v>
      </c>
      <c r="AP175" s="105">
        <f t="shared" si="77"/>
        <v>0</v>
      </c>
      <c r="AQ175" s="105">
        <f t="shared" si="78"/>
        <v>0</v>
      </c>
      <c r="AR175" s="105">
        <f>IF( $H175=0,0,($F175*'Cronograma de Actividades'!$AC66)*($I175/$H175))</f>
        <v>0</v>
      </c>
      <c r="AS175" s="105">
        <f>IF( $H175=0,0,($F175*'Cronograma de Actividades'!$AD66)*($I175/$H175))</f>
        <v>0</v>
      </c>
      <c r="AT175" s="105">
        <f>IF( $H175=0,0,($F175*'Cronograma de Actividades'!$AE66)*($I175/$H175))</f>
        <v>0</v>
      </c>
      <c r="AU175" s="105">
        <f t="shared" si="79"/>
        <v>0</v>
      </c>
      <c r="AV175" s="105">
        <f>IF( $H175=0,0,($F175*'Cronograma de Actividades'!$AF66)*($I175/$H175))</f>
        <v>0</v>
      </c>
      <c r="AW175" s="105">
        <f>IF( $H175=0,0,($F175*'Cronograma de Actividades'!$AG66)*($I175/$H175))</f>
        <v>0</v>
      </c>
      <c r="AX175" s="105">
        <f>IF( $H175=0,0,($F175*'Cronograma de Actividades'!$AH66)*($I175/$H175))</f>
        <v>0</v>
      </c>
      <c r="AY175" s="105">
        <f t="shared" si="80"/>
        <v>0</v>
      </c>
      <c r="AZ175" s="105">
        <f>IF( $H175=0,0,($F175*'Cronograma de Actividades'!$AI66)*($I175/$H175))</f>
        <v>0</v>
      </c>
      <c r="BA175" s="105">
        <f>IF( $H175=0,0,($F175*'Cronograma de Actividades'!$AJ66)*($I175/$H175))</f>
        <v>0</v>
      </c>
      <c r="BB175" s="105">
        <f>IF( $H175=0,0,($F175*'Cronograma de Actividades'!$AK66)*($I175/$H175))</f>
        <v>0</v>
      </c>
      <c r="BC175" s="105">
        <f t="shared" si="81"/>
        <v>0</v>
      </c>
      <c r="BD175" s="105">
        <f>IF( $H175=0,0,($F175*'Cronograma de Actividades'!$AL66)*($I175/$H175))</f>
        <v>0</v>
      </c>
      <c r="BE175" s="105">
        <f>IF( $H175=0,0,($F175*'Cronograma de Actividades'!$AM66)*($I175/$H175))</f>
        <v>0</v>
      </c>
      <c r="BF175" s="105">
        <f>IF( $H175=0,0,($F175*'Cronograma de Actividades'!$AN66)*($I175/$H175))</f>
        <v>0</v>
      </c>
      <c r="BG175" s="105">
        <f t="shared" si="82"/>
        <v>0</v>
      </c>
      <c r="BH175" s="105">
        <f t="shared" si="83"/>
        <v>0</v>
      </c>
      <c r="BI175" s="287">
        <f t="shared" si="84"/>
        <v>0</v>
      </c>
      <c r="BJ175" s="126">
        <f t="shared" si="66"/>
        <v>0</v>
      </c>
    </row>
    <row r="176" spans="1:63" x14ac:dyDescent="0.25">
      <c r="A176" s="65" t="s">
        <v>302</v>
      </c>
      <c r="B176" s="58">
        <f>+'Formato de costeo C6 '!B40</f>
        <v>0</v>
      </c>
      <c r="C176" s="550" t="str">
        <f>+'Formato de costeo C6 '!D40</f>
        <v>Planilla</v>
      </c>
      <c r="D176" s="18"/>
      <c r="E176" s="19"/>
      <c r="F176" s="230">
        <f>+'Formato de costeo C6 '!F40</f>
        <v>0</v>
      </c>
      <c r="G176" s="540">
        <f>+'Formato de costeo C6 '!H40</f>
        <v>0</v>
      </c>
      <c r="H176" s="230">
        <f t="shared" si="85"/>
        <v>0</v>
      </c>
      <c r="I176" s="302">
        <f>+'Formato de costeo C6 '!J40</f>
        <v>0</v>
      </c>
      <c r="J176" s="105">
        <f>IF( $H176=0,0,($F176*'Cronograma de Actividades'!$E67)*($I176/$H176))</f>
        <v>0</v>
      </c>
      <c r="K176" s="105">
        <f>IF( $H176=0,0,($F176*'Cronograma de Actividades'!$F67)*($I176/$H176))</f>
        <v>0</v>
      </c>
      <c r="L176" s="105">
        <f>IF( $H176=0,0,($F176*'Cronograma de Actividades'!$G67)*($I176/$H176))</f>
        <v>0</v>
      </c>
      <c r="M176" s="105">
        <f t="shared" si="69"/>
        <v>0</v>
      </c>
      <c r="N176" s="105">
        <f>IF( $H176=0,0,($F176*'Cronograma de Actividades'!$H67)*($I176/$H176))</f>
        <v>0</v>
      </c>
      <c r="O176" s="105">
        <f>IF( $H176=0,0,($F176*'Cronograma de Actividades'!$I67)*($I176/$H176))</f>
        <v>0</v>
      </c>
      <c r="P176" s="105">
        <f>IF( $H176=0,0,($F176*'Cronograma de Actividades'!$J67)*($I176/$H176))</f>
        <v>0</v>
      </c>
      <c r="Q176" s="105">
        <f t="shared" si="70"/>
        <v>0</v>
      </c>
      <c r="R176" s="105">
        <f>IF( $H176=0,0,($F176*'Cronograma de Actividades'!$K67)*($I176/$H176))</f>
        <v>0</v>
      </c>
      <c r="S176" s="105">
        <f>IF( $H176=0,0,($F176*'Cronograma de Actividades'!$L67)*($I176/$H176))</f>
        <v>0</v>
      </c>
      <c r="T176" s="105">
        <f>IF( $H176=0,0,($F176*'Cronograma de Actividades'!$M67)*($I176/$H176))</f>
        <v>0</v>
      </c>
      <c r="U176" s="105">
        <f t="shared" si="71"/>
        <v>0</v>
      </c>
      <c r="V176" s="105">
        <f>IF( $H176=0,0,($F176*'Cronograma de Actividades'!$N67)*($I176/$H176))</f>
        <v>0</v>
      </c>
      <c r="W176" s="105">
        <f>IF( $H176=0,0,($F176*'Cronograma de Actividades'!$O67)*($I176/$H176))</f>
        <v>0</v>
      </c>
      <c r="X176" s="105">
        <f>IF( $H176=0,0,($F176*'Cronograma de Actividades'!$P67)*($I176/$H176))</f>
        <v>0</v>
      </c>
      <c r="Y176" s="105">
        <f t="shared" si="72"/>
        <v>0</v>
      </c>
      <c r="Z176" s="105">
        <f t="shared" si="73"/>
        <v>0</v>
      </c>
      <c r="AA176" s="105">
        <f>IF( $H176=0,0,($F176*'Cronograma de Actividades'!$Q67)*($I176/$H176))</f>
        <v>0</v>
      </c>
      <c r="AB176" s="105">
        <f>IF( $H176=0,0,($F176*'Cronograma de Actividades'!$R67)*($I176/$H176))</f>
        <v>0</v>
      </c>
      <c r="AC176" s="105">
        <f>IF( $H176=0,0,($F176*'Cronograma de Actividades'!$S67)*($I176/$H176))</f>
        <v>0</v>
      </c>
      <c r="AD176" s="105">
        <f t="shared" si="74"/>
        <v>0</v>
      </c>
      <c r="AE176" s="105">
        <f>IF( $H176=0,0,($F176*'Cronograma de Actividades'!$T67)*($I176/$H176))</f>
        <v>0</v>
      </c>
      <c r="AF176" s="105">
        <f>IF( $H176=0,0,($F176*'Cronograma de Actividades'!$U67)*($I176/$H176))</f>
        <v>0</v>
      </c>
      <c r="AG176" s="105">
        <f>IF( $H176=0,0,($F176*'Cronograma de Actividades'!$V67)*($I176/$H176))</f>
        <v>0</v>
      </c>
      <c r="AH176" s="105">
        <f t="shared" si="75"/>
        <v>0</v>
      </c>
      <c r="AI176" s="105">
        <f>IF( $H176=0,0,($F176*'Cronograma de Actividades'!$W67)*($I176/$H176))</f>
        <v>0</v>
      </c>
      <c r="AJ176" s="105">
        <f>IF( $H176=0,0,($F176*'Cronograma de Actividades'!$X67)*($I176/$H176))</f>
        <v>0</v>
      </c>
      <c r="AK176" s="105">
        <f>IF( $H176=0,0,($F176*'Cronograma de Actividades'!$Y67)*($I176/$H176))</f>
        <v>0</v>
      </c>
      <c r="AL176" s="105">
        <f t="shared" si="76"/>
        <v>0</v>
      </c>
      <c r="AM176" s="105">
        <f>IF( $H176=0,0,($F176*'Cronograma de Actividades'!$Z67)*($I176/$H176))</f>
        <v>0</v>
      </c>
      <c r="AN176" s="105">
        <f>IF( $H176=0,0,($F176*'Cronograma de Actividades'!$AA67)*($I176/$H176))</f>
        <v>0</v>
      </c>
      <c r="AO176" s="105">
        <f>IF( $H176=0,0,($F176*'Cronograma de Actividades'!$AB67)*($I176/$H176))</f>
        <v>0</v>
      </c>
      <c r="AP176" s="105">
        <f t="shared" si="77"/>
        <v>0</v>
      </c>
      <c r="AQ176" s="105">
        <f t="shared" si="78"/>
        <v>0</v>
      </c>
      <c r="AR176" s="105">
        <f>IF( $H176=0,0,($F176*'Cronograma de Actividades'!$AC67)*($I176/$H176))</f>
        <v>0</v>
      </c>
      <c r="AS176" s="105">
        <f>IF( $H176=0,0,($F176*'Cronograma de Actividades'!$AD67)*($I176/$H176))</f>
        <v>0</v>
      </c>
      <c r="AT176" s="105">
        <f>IF( $H176=0,0,($F176*'Cronograma de Actividades'!$AE67)*($I176/$H176))</f>
        <v>0</v>
      </c>
      <c r="AU176" s="105">
        <f t="shared" si="79"/>
        <v>0</v>
      </c>
      <c r="AV176" s="105">
        <f>IF( $H176=0,0,($F176*'Cronograma de Actividades'!$AF67)*($I176/$H176))</f>
        <v>0</v>
      </c>
      <c r="AW176" s="105">
        <f>IF( $H176=0,0,($F176*'Cronograma de Actividades'!$AG67)*($I176/$H176))</f>
        <v>0</v>
      </c>
      <c r="AX176" s="105">
        <f>IF( $H176=0,0,($F176*'Cronograma de Actividades'!$AH67)*($I176/$H176))</f>
        <v>0</v>
      </c>
      <c r="AY176" s="105">
        <f t="shared" si="80"/>
        <v>0</v>
      </c>
      <c r="AZ176" s="105">
        <f>IF( $H176=0,0,($F176*'Cronograma de Actividades'!$AI67)*($I176/$H176))</f>
        <v>0</v>
      </c>
      <c r="BA176" s="105">
        <f>IF( $H176=0,0,($F176*'Cronograma de Actividades'!$AJ67)*($I176/$H176))</f>
        <v>0</v>
      </c>
      <c r="BB176" s="105">
        <f>IF( $H176=0,0,($F176*'Cronograma de Actividades'!$AK67)*($I176/$H176))</f>
        <v>0</v>
      </c>
      <c r="BC176" s="105">
        <f t="shared" si="81"/>
        <v>0</v>
      </c>
      <c r="BD176" s="105">
        <f>IF( $H176=0,0,($F176*'Cronograma de Actividades'!$AL67)*($I176/$H176))</f>
        <v>0</v>
      </c>
      <c r="BE176" s="105">
        <f>IF( $H176=0,0,($F176*'Cronograma de Actividades'!$AM67)*($I176/$H176))</f>
        <v>0</v>
      </c>
      <c r="BF176" s="105">
        <f>IF( $H176=0,0,($F176*'Cronograma de Actividades'!$AN67)*($I176/$H176))</f>
        <v>0</v>
      </c>
      <c r="BG176" s="105">
        <f t="shared" si="82"/>
        <v>0</v>
      </c>
      <c r="BH176" s="105">
        <f t="shared" si="83"/>
        <v>0</v>
      </c>
      <c r="BI176" s="287">
        <f t="shared" si="84"/>
        <v>0</v>
      </c>
      <c r="BJ176" s="126">
        <f t="shared" si="66"/>
        <v>0</v>
      </c>
    </row>
    <row r="177" spans="1:62" x14ac:dyDescent="0.25">
      <c r="A177" s="65" t="s">
        <v>303</v>
      </c>
      <c r="B177" s="58">
        <f>+'Formato de costeo C6 '!B41</f>
        <v>0</v>
      </c>
      <c r="C177" s="550" t="str">
        <f>+'Formato de costeo C6 '!D41</f>
        <v>Planilla</v>
      </c>
      <c r="D177" s="18"/>
      <c r="E177" s="19"/>
      <c r="F177" s="230">
        <f>+'Formato de costeo C6 '!F41</f>
        <v>0</v>
      </c>
      <c r="G177" s="540">
        <f>+'Formato de costeo C6 '!H41</f>
        <v>0</v>
      </c>
      <c r="H177" s="230">
        <f t="shared" si="85"/>
        <v>0</v>
      </c>
      <c r="I177" s="302">
        <f>+'Formato de costeo C6 '!J41</f>
        <v>0</v>
      </c>
      <c r="J177" s="105">
        <f>IF( $H177=0,0,($F177*'Cronograma de Actividades'!$E68)*($I177/$H177))</f>
        <v>0</v>
      </c>
      <c r="K177" s="105">
        <f>IF( $H177=0,0,($F177*'Cronograma de Actividades'!$F68)*($I177/$H177))</f>
        <v>0</v>
      </c>
      <c r="L177" s="105">
        <f>IF( $H177=0,0,($F177*'Cronograma de Actividades'!$G68)*($I177/$H177))</f>
        <v>0</v>
      </c>
      <c r="M177" s="105">
        <f t="shared" si="69"/>
        <v>0</v>
      </c>
      <c r="N177" s="105">
        <f>IF( $H177=0,0,($F177*'Cronograma de Actividades'!$H68)*($I177/$H177))</f>
        <v>0</v>
      </c>
      <c r="O177" s="105">
        <f>IF( $H177=0,0,($F177*'Cronograma de Actividades'!$I68)*($I177/$H177))</f>
        <v>0</v>
      </c>
      <c r="P177" s="105">
        <f>IF( $H177=0,0,($F177*'Cronograma de Actividades'!$J68)*($I177/$H177))</f>
        <v>0</v>
      </c>
      <c r="Q177" s="105">
        <f t="shared" si="70"/>
        <v>0</v>
      </c>
      <c r="R177" s="105">
        <f>IF( $H177=0,0,($F177*'Cronograma de Actividades'!$K68)*($I177/$H177))</f>
        <v>0</v>
      </c>
      <c r="S177" s="105">
        <f>IF( $H177=0,0,($F177*'Cronograma de Actividades'!$L68)*($I177/$H177))</f>
        <v>0</v>
      </c>
      <c r="T177" s="105">
        <f>IF( $H177=0,0,($F177*'Cronograma de Actividades'!$M68)*($I177/$H177))</f>
        <v>0</v>
      </c>
      <c r="U177" s="105">
        <f t="shared" si="71"/>
        <v>0</v>
      </c>
      <c r="V177" s="105">
        <f>IF( $H177=0,0,($F177*'Cronograma de Actividades'!$N68)*($I177/$H177))</f>
        <v>0</v>
      </c>
      <c r="W177" s="105">
        <f>IF( $H177=0,0,($F177*'Cronograma de Actividades'!$O68)*($I177/$H177))</f>
        <v>0</v>
      </c>
      <c r="X177" s="105">
        <f>IF( $H177=0,0,($F177*'Cronograma de Actividades'!$P68)*($I177/$H177))</f>
        <v>0</v>
      </c>
      <c r="Y177" s="105">
        <f t="shared" si="72"/>
        <v>0</v>
      </c>
      <c r="Z177" s="105">
        <f t="shared" si="73"/>
        <v>0</v>
      </c>
      <c r="AA177" s="105">
        <f>IF( $H177=0,0,($F177*'Cronograma de Actividades'!$Q68)*($I177/$H177))</f>
        <v>0</v>
      </c>
      <c r="AB177" s="105">
        <f>IF( $H177=0,0,($F177*'Cronograma de Actividades'!$R68)*($I177/$H177))</f>
        <v>0</v>
      </c>
      <c r="AC177" s="105">
        <f>IF( $H177=0,0,($F177*'Cronograma de Actividades'!$S68)*($I177/$H177))</f>
        <v>0</v>
      </c>
      <c r="AD177" s="105">
        <f t="shared" si="74"/>
        <v>0</v>
      </c>
      <c r="AE177" s="105">
        <f>IF( $H177=0,0,($F177*'Cronograma de Actividades'!$T68)*($I177/$H177))</f>
        <v>0</v>
      </c>
      <c r="AF177" s="105">
        <f>IF( $H177=0,0,($F177*'Cronograma de Actividades'!$U68)*($I177/$H177))</f>
        <v>0</v>
      </c>
      <c r="AG177" s="105">
        <f>IF( $H177=0,0,($F177*'Cronograma de Actividades'!$V68)*($I177/$H177))</f>
        <v>0</v>
      </c>
      <c r="AH177" s="105">
        <f t="shared" si="75"/>
        <v>0</v>
      </c>
      <c r="AI177" s="105">
        <f>IF( $H177=0,0,($F177*'Cronograma de Actividades'!$W68)*($I177/$H177))</f>
        <v>0</v>
      </c>
      <c r="AJ177" s="105">
        <f>IF( $H177=0,0,($F177*'Cronograma de Actividades'!$X68)*($I177/$H177))</f>
        <v>0</v>
      </c>
      <c r="AK177" s="105">
        <f>IF( $H177=0,0,($F177*'Cronograma de Actividades'!$Y68)*($I177/$H177))</f>
        <v>0</v>
      </c>
      <c r="AL177" s="105">
        <f t="shared" si="76"/>
        <v>0</v>
      </c>
      <c r="AM177" s="105">
        <f>IF( $H177=0,0,($F177*'Cronograma de Actividades'!$Z68)*($I177/$H177))</f>
        <v>0</v>
      </c>
      <c r="AN177" s="105">
        <f>IF( $H177=0,0,($F177*'Cronograma de Actividades'!$AA68)*($I177/$H177))</f>
        <v>0</v>
      </c>
      <c r="AO177" s="105">
        <f>IF( $H177=0,0,($F177*'Cronograma de Actividades'!$AB68)*($I177/$H177))</f>
        <v>0</v>
      </c>
      <c r="AP177" s="105">
        <f t="shared" si="77"/>
        <v>0</v>
      </c>
      <c r="AQ177" s="105">
        <f t="shared" si="78"/>
        <v>0</v>
      </c>
      <c r="AR177" s="105">
        <f>IF( $H177=0,0,($F177*'Cronograma de Actividades'!$AC68)*($I177/$H177))</f>
        <v>0</v>
      </c>
      <c r="AS177" s="105">
        <f>IF( $H177=0,0,($F177*'Cronograma de Actividades'!$AD68)*($I177/$H177))</f>
        <v>0</v>
      </c>
      <c r="AT177" s="105">
        <f>IF( $H177=0,0,($F177*'Cronograma de Actividades'!$AE68)*($I177/$H177))</f>
        <v>0</v>
      </c>
      <c r="AU177" s="105">
        <f t="shared" si="79"/>
        <v>0</v>
      </c>
      <c r="AV177" s="105">
        <f>IF( $H177=0,0,($F177*'Cronograma de Actividades'!$AF68)*($I177/$H177))</f>
        <v>0</v>
      </c>
      <c r="AW177" s="105">
        <f>IF( $H177=0,0,($F177*'Cronograma de Actividades'!$AG68)*($I177/$H177))</f>
        <v>0</v>
      </c>
      <c r="AX177" s="105">
        <f>IF( $H177=0,0,($F177*'Cronograma de Actividades'!$AH68)*($I177/$H177))</f>
        <v>0</v>
      </c>
      <c r="AY177" s="105">
        <f t="shared" si="80"/>
        <v>0</v>
      </c>
      <c r="AZ177" s="105">
        <f>IF( $H177=0,0,($F177*'Cronograma de Actividades'!$AI68)*($I177/$H177))</f>
        <v>0</v>
      </c>
      <c r="BA177" s="105">
        <f>IF( $H177=0,0,($F177*'Cronograma de Actividades'!$AJ68)*($I177/$H177))</f>
        <v>0</v>
      </c>
      <c r="BB177" s="105">
        <f>IF( $H177=0,0,($F177*'Cronograma de Actividades'!$AK68)*($I177/$H177))</f>
        <v>0</v>
      </c>
      <c r="BC177" s="105">
        <f t="shared" si="81"/>
        <v>0</v>
      </c>
      <c r="BD177" s="105">
        <f>IF( $H177=0,0,($F177*'Cronograma de Actividades'!$AL68)*($I177/$H177))</f>
        <v>0</v>
      </c>
      <c r="BE177" s="105">
        <f>IF( $H177=0,0,($F177*'Cronograma de Actividades'!$AM68)*($I177/$H177))</f>
        <v>0</v>
      </c>
      <c r="BF177" s="105">
        <f>IF( $H177=0,0,($F177*'Cronograma de Actividades'!$AN68)*($I177/$H177))</f>
        <v>0</v>
      </c>
      <c r="BG177" s="105">
        <f t="shared" si="82"/>
        <v>0</v>
      </c>
      <c r="BH177" s="105">
        <f t="shared" si="83"/>
        <v>0</v>
      </c>
      <c r="BI177" s="287">
        <f t="shared" si="84"/>
        <v>0</v>
      </c>
      <c r="BJ177" s="126">
        <f t="shared" si="66"/>
        <v>0</v>
      </c>
    </row>
    <row r="178" spans="1:62" x14ac:dyDescent="0.25">
      <c r="A178" s="65" t="s">
        <v>304</v>
      </c>
      <c r="B178" s="58">
        <f>+'Formato de costeo C6 '!B42</f>
        <v>0</v>
      </c>
      <c r="C178" s="550" t="str">
        <f>+'Formato de costeo C6 '!D42</f>
        <v>Planilla</v>
      </c>
      <c r="D178" s="18"/>
      <c r="E178" s="19"/>
      <c r="F178" s="230">
        <f>+'Formato de costeo C6 '!F42</f>
        <v>0</v>
      </c>
      <c r="G178" s="540">
        <f>+'Formato de costeo C6 '!H42</f>
        <v>0</v>
      </c>
      <c r="H178" s="230">
        <f t="shared" si="85"/>
        <v>0</v>
      </c>
      <c r="I178" s="302">
        <f>+'Formato de costeo C6 '!J42</f>
        <v>0</v>
      </c>
      <c r="J178" s="105">
        <f>IF( $H178=0,0,($F178*'Cronograma de Actividades'!$E69)*($I178/$H178))</f>
        <v>0</v>
      </c>
      <c r="K178" s="105">
        <f>IF( $H178=0,0,($F178*'Cronograma de Actividades'!$F69)*($I178/$H178))</f>
        <v>0</v>
      </c>
      <c r="L178" s="105">
        <f>IF( $H178=0,0,($F178*'Cronograma de Actividades'!$G69)*($I178/$H178))</f>
        <v>0</v>
      </c>
      <c r="M178" s="105">
        <f t="shared" si="69"/>
        <v>0</v>
      </c>
      <c r="N178" s="105">
        <f>IF( $H178=0,0,($F178*'Cronograma de Actividades'!$H69)*($I178/$H178))</f>
        <v>0</v>
      </c>
      <c r="O178" s="105">
        <f>IF( $H178=0,0,($F178*'Cronograma de Actividades'!$I69)*($I178/$H178))</f>
        <v>0</v>
      </c>
      <c r="P178" s="105">
        <f>IF( $H178=0,0,($F178*'Cronograma de Actividades'!$J69)*($I178/$H178))</f>
        <v>0</v>
      </c>
      <c r="Q178" s="105">
        <f t="shared" si="70"/>
        <v>0</v>
      </c>
      <c r="R178" s="105">
        <f>IF( $H178=0,0,($F178*'Cronograma de Actividades'!$K69)*($I178/$H178))</f>
        <v>0</v>
      </c>
      <c r="S178" s="105">
        <f>IF( $H178=0,0,($F178*'Cronograma de Actividades'!$L69)*($I178/$H178))</f>
        <v>0</v>
      </c>
      <c r="T178" s="105">
        <f>IF( $H178=0,0,($F178*'Cronograma de Actividades'!$M69)*($I178/$H178))</f>
        <v>0</v>
      </c>
      <c r="U178" s="105">
        <f t="shared" si="71"/>
        <v>0</v>
      </c>
      <c r="V178" s="105">
        <f>IF( $H178=0,0,($F178*'Cronograma de Actividades'!$N69)*($I178/$H178))</f>
        <v>0</v>
      </c>
      <c r="W178" s="105">
        <f>IF( $H178=0,0,($F178*'Cronograma de Actividades'!$O69)*($I178/$H178))</f>
        <v>0</v>
      </c>
      <c r="X178" s="105">
        <f>IF( $H178=0,0,($F178*'Cronograma de Actividades'!$P69)*($I178/$H178))</f>
        <v>0</v>
      </c>
      <c r="Y178" s="105">
        <f t="shared" si="72"/>
        <v>0</v>
      </c>
      <c r="Z178" s="105">
        <f t="shared" si="73"/>
        <v>0</v>
      </c>
      <c r="AA178" s="105">
        <f>IF( $H178=0,0,($F178*'Cronograma de Actividades'!$Q69)*($I178/$H178))</f>
        <v>0</v>
      </c>
      <c r="AB178" s="105">
        <f>IF( $H178=0,0,($F178*'Cronograma de Actividades'!$R69)*($I178/$H178))</f>
        <v>0</v>
      </c>
      <c r="AC178" s="105">
        <f>IF( $H178=0,0,($F178*'Cronograma de Actividades'!$S69)*($I178/$H178))</f>
        <v>0</v>
      </c>
      <c r="AD178" s="105">
        <f t="shared" si="74"/>
        <v>0</v>
      </c>
      <c r="AE178" s="105">
        <f>IF( $H178=0,0,($F178*'Cronograma de Actividades'!$T69)*($I178/$H178))</f>
        <v>0</v>
      </c>
      <c r="AF178" s="105">
        <f>IF( $H178=0,0,($F178*'Cronograma de Actividades'!$U69)*($I178/$H178))</f>
        <v>0</v>
      </c>
      <c r="AG178" s="105">
        <f>IF( $H178=0,0,($F178*'Cronograma de Actividades'!$V69)*($I178/$H178))</f>
        <v>0</v>
      </c>
      <c r="AH178" s="105">
        <f t="shared" si="75"/>
        <v>0</v>
      </c>
      <c r="AI178" s="105">
        <f>IF( $H178=0,0,($F178*'Cronograma de Actividades'!$W69)*($I178/$H178))</f>
        <v>0</v>
      </c>
      <c r="AJ178" s="105">
        <f>IF( $H178=0,0,($F178*'Cronograma de Actividades'!$X69)*($I178/$H178))</f>
        <v>0</v>
      </c>
      <c r="AK178" s="105">
        <f>IF( $H178=0,0,($F178*'Cronograma de Actividades'!$Y69)*($I178/$H178))</f>
        <v>0</v>
      </c>
      <c r="AL178" s="105">
        <f t="shared" si="76"/>
        <v>0</v>
      </c>
      <c r="AM178" s="105">
        <f>IF( $H178=0,0,($F178*'Cronograma de Actividades'!$Z69)*($I178/$H178))</f>
        <v>0</v>
      </c>
      <c r="AN178" s="105">
        <f>IF( $H178=0,0,($F178*'Cronograma de Actividades'!$AA69)*($I178/$H178))</f>
        <v>0</v>
      </c>
      <c r="AO178" s="105">
        <f>IF( $H178=0,0,($F178*'Cronograma de Actividades'!$AB69)*($I178/$H178))</f>
        <v>0</v>
      </c>
      <c r="AP178" s="105">
        <f t="shared" si="77"/>
        <v>0</v>
      </c>
      <c r="AQ178" s="105">
        <f t="shared" si="78"/>
        <v>0</v>
      </c>
      <c r="AR178" s="105">
        <f>IF( $H178=0,0,($F178*'Cronograma de Actividades'!$AC69)*($I178/$H178))</f>
        <v>0</v>
      </c>
      <c r="AS178" s="105">
        <f>IF( $H178=0,0,($F178*'Cronograma de Actividades'!$AD69)*($I178/$H178))</f>
        <v>0</v>
      </c>
      <c r="AT178" s="105">
        <f>IF( $H178=0,0,($F178*'Cronograma de Actividades'!$AE69)*($I178/$H178))</f>
        <v>0</v>
      </c>
      <c r="AU178" s="105">
        <f t="shared" si="79"/>
        <v>0</v>
      </c>
      <c r="AV178" s="105">
        <f>IF( $H178=0,0,($F178*'Cronograma de Actividades'!$AF69)*($I178/$H178))</f>
        <v>0</v>
      </c>
      <c r="AW178" s="105">
        <f>IF( $H178=0,0,($F178*'Cronograma de Actividades'!$AG69)*($I178/$H178))</f>
        <v>0</v>
      </c>
      <c r="AX178" s="105">
        <f>IF( $H178=0,0,($F178*'Cronograma de Actividades'!$AH69)*($I178/$H178))</f>
        <v>0</v>
      </c>
      <c r="AY178" s="105">
        <f t="shared" si="80"/>
        <v>0</v>
      </c>
      <c r="AZ178" s="105">
        <f>IF( $H178=0,0,($F178*'Cronograma de Actividades'!$AI69)*($I178/$H178))</f>
        <v>0</v>
      </c>
      <c r="BA178" s="105">
        <f>IF( $H178=0,0,($F178*'Cronograma de Actividades'!$AJ69)*($I178/$H178))</f>
        <v>0</v>
      </c>
      <c r="BB178" s="105">
        <f>IF( $H178=0,0,($F178*'Cronograma de Actividades'!$AK69)*($I178/$H178))</f>
        <v>0</v>
      </c>
      <c r="BC178" s="105">
        <f t="shared" si="81"/>
        <v>0</v>
      </c>
      <c r="BD178" s="105">
        <f>IF( $H178=0,0,($F178*'Cronograma de Actividades'!$AL69)*($I178/$H178))</f>
        <v>0</v>
      </c>
      <c r="BE178" s="105">
        <f>IF( $H178=0,0,($F178*'Cronograma de Actividades'!$AM69)*($I178/$H178))</f>
        <v>0</v>
      </c>
      <c r="BF178" s="105">
        <f>IF( $H178=0,0,($F178*'Cronograma de Actividades'!$AN69)*($I178/$H178))</f>
        <v>0</v>
      </c>
      <c r="BG178" s="105">
        <f t="shared" si="82"/>
        <v>0</v>
      </c>
      <c r="BH178" s="105">
        <f t="shared" si="83"/>
        <v>0</v>
      </c>
      <c r="BI178" s="287">
        <f t="shared" si="84"/>
        <v>0</v>
      </c>
      <c r="BJ178" s="126">
        <f t="shared" si="66"/>
        <v>0</v>
      </c>
    </row>
    <row r="179" spans="1:62" x14ac:dyDescent="0.25">
      <c r="A179" s="65" t="s">
        <v>305</v>
      </c>
      <c r="B179" s="58">
        <f>+'Formato de costeo C6 '!B43</f>
        <v>0</v>
      </c>
      <c r="C179" s="550" t="str">
        <f>+'Formato de costeo C6 '!D43</f>
        <v>CAS</v>
      </c>
      <c r="D179" s="18"/>
      <c r="E179" s="19"/>
      <c r="F179" s="230">
        <f>+'Formato de costeo C6 '!F43</f>
        <v>0</v>
      </c>
      <c r="G179" s="540">
        <f>+'Formato de costeo C6 '!H43</f>
        <v>0</v>
      </c>
      <c r="H179" s="230">
        <f t="shared" si="85"/>
        <v>0</v>
      </c>
      <c r="I179" s="302">
        <f>+'Formato de costeo C6 '!J43</f>
        <v>0</v>
      </c>
      <c r="J179" s="105">
        <f>IF( $H179=0,0,($F179*'Cronograma de Actividades'!$E70)*($I179/$H179))</f>
        <v>0</v>
      </c>
      <c r="K179" s="105">
        <f>IF( $H179=0,0,($F179*'Cronograma de Actividades'!$F70)*($I179/$H179))</f>
        <v>0</v>
      </c>
      <c r="L179" s="105">
        <f>IF( $H179=0,0,($F179*'Cronograma de Actividades'!$G70)*($I179/$H179))</f>
        <v>0</v>
      </c>
      <c r="M179" s="105">
        <f t="shared" si="69"/>
        <v>0</v>
      </c>
      <c r="N179" s="105">
        <f>IF( $H179=0,0,($F179*'Cronograma de Actividades'!$H70)*($I179/$H179))</f>
        <v>0</v>
      </c>
      <c r="O179" s="105">
        <f>IF( $H179=0,0,($F179*'Cronograma de Actividades'!$I70)*($I179/$H179))</f>
        <v>0</v>
      </c>
      <c r="P179" s="105">
        <f>IF( $H179=0,0,($F179*'Cronograma de Actividades'!$J70)*($I179/$H179))</f>
        <v>0</v>
      </c>
      <c r="Q179" s="105">
        <f t="shared" si="70"/>
        <v>0</v>
      </c>
      <c r="R179" s="105">
        <f>IF( $H179=0,0,($F179*'Cronograma de Actividades'!$K70)*($I179/$H179))</f>
        <v>0</v>
      </c>
      <c r="S179" s="105">
        <f>IF( $H179=0,0,($F179*'Cronograma de Actividades'!$L70)*($I179/$H179))</f>
        <v>0</v>
      </c>
      <c r="T179" s="105">
        <f>IF( $H179=0,0,($F179*'Cronograma de Actividades'!$M70)*($I179/$H179))</f>
        <v>0</v>
      </c>
      <c r="U179" s="105">
        <f t="shared" si="71"/>
        <v>0</v>
      </c>
      <c r="V179" s="105">
        <f>IF( $H179=0,0,($F179*'Cronograma de Actividades'!$N70)*($I179/$H179))</f>
        <v>0</v>
      </c>
      <c r="W179" s="105">
        <f>IF( $H179=0,0,($F179*'Cronograma de Actividades'!$O70)*($I179/$H179))</f>
        <v>0</v>
      </c>
      <c r="X179" s="105">
        <f>IF( $H179=0,0,($F179*'Cronograma de Actividades'!$P70)*($I179/$H179))</f>
        <v>0</v>
      </c>
      <c r="Y179" s="105">
        <f t="shared" si="72"/>
        <v>0</v>
      </c>
      <c r="Z179" s="105">
        <f t="shared" si="73"/>
        <v>0</v>
      </c>
      <c r="AA179" s="105">
        <f>IF( $H179=0,0,($F179*'Cronograma de Actividades'!$Q70)*($I179/$H179))</f>
        <v>0</v>
      </c>
      <c r="AB179" s="105">
        <f>IF( $H179=0,0,($F179*'Cronograma de Actividades'!$R70)*($I179/$H179))</f>
        <v>0</v>
      </c>
      <c r="AC179" s="105">
        <f>IF( $H179=0,0,($F179*'Cronograma de Actividades'!$S70)*($I179/$H179))</f>
        <v>0</v>
      </c>
      <c r="AD179" s="105">
        <f t="shared" si="74"/>
        <v>0</v>
      </c>
      <c r="AE179" s="105">
        <f>IF( $H179=0,0,($F179*'Cronograma de Actividades'!$T70)*($I179/$H179))</f>
        <v>0</v>
      </c>
      <c r="AF179" s="105">
        <f>IF( $H179=0,0,($F179*'Cronograma de Actividades'!$U70)*($I179/$H179))</f>
        <v>0</v>
      </c>
      <c r="AG179" s="105">
        <f>IF( $H179=0,0,($F179*'Cronograma de Actividades'!$V70)*($I179/$H179))</f>
        <v>0</v>
      </c>
      <c r="AH179" s="105">
        <f t="shared" si="75"/>
        <v>0</v>
      </c>
      <c r="AI179" s="105">
        <f>IF( $H179=0,0,($F179*'Cronograma de Actividades'!$W70)*($I179/$H179))</f>
        <v>0</v>
      </c>
      <c r="AJ179" s="105">
        <f>IF( $H179=0,0,($F179*'Cronograma de Actividades'!$X70)*($I179/$H179))</f>
        <v>0</v>
      </c>
      <c r="AK179" s="105">
        <f>IF( $H179=0,0,($F179*'Cronograma de Actividades'!$Y70)*($I179/$H179))</f>
        <v>0</v>
      </c>
      <c r="AL179" s="105">
        <f t="shared" si="76"/>
        <v>0</v>
      </c>
      <c r="AM179" s="105">
        <f>IF( $H179=0,0,($F179*'Cronograma de Actividades'!$Z70)*($I179/$H179))</f>
        <v>0</v>
      </c>
      <c r="AN179" s="105">
        <f>IF( $H179=0,0,($F179*'Cronograma de Actividades'!$AA70)*($I179/$H179))</f>
        <v>0</v>
      </c>
      <c r="AO179" s="105">
        <f>IF( $H179=0,0,($F179*'Cronograma de Actividades'!$AB70)*($I179/$H179))</f>
        <v>0</v>
      </c>
      <c r="AP179" s="105">
        <f t="shared" si="77"/>
        <v>0</v>
      </c>
      <c r="AQ179" s="105">
        <f t="shared" si="78"/>
        <v>0</v>
      </c>
      <c r="AR179" s="105">
        <f>IF( $H179=0,0,($F179*'Cronograma de Actividades'!$AC70)*($I179/$H179))</f>
        <v>0</v>
      </c>
      <c r="AS179" s="105">
        <f>IF( $H179=0,0,($F179*'Cronograma de Actividades'!$AD70)*($I179/$H179))</f>
        <v>0</v>
      </c>
      <c r="AT179" s="105">
        <f>IF( $H179=0,0,($F179*'Cronograma de Actividades'!$AE70)*($I179/$H179))</f>
        <v>0</v>
      </c>
      <c r="AU179" s="105">
        <f t="shared" si="79"/>
        <v>0</v>
      </c>
      <c r="AV179" s="105">
        <f>IF( $H179=0,0,($F179*'Cronograma de Actividades'!$AF70)*($I179/$H179))</f>
        <v>0</v>
      </c>
      <c r="AW179" s="105">
        <f>IF( $H179=0,0,($F179*'Cronograma de Actividades'!$AG70)*($I179/$H179))</f>
        <v>0</v>
      </c>
      <c r="AX179" s="105">
        <f>IF( $H179=0,0,($F179*'Cronograma de Actividades'!$AH70)*($I179/$H179))</f>
        <v>0</v>
      </c>
      <c r="AY179" s="105">
        <f t="shared" si="80"/>
        <v>0</v>
      </c>
      <c r="AZ179" s="105">
        <f>IF( $H179=0,0,($F179*'Cronograma de Actividades'!$AI70)*($I179/$H179))</f>
        <v>0</v>
      </c>
      <c r="BA179" s="105">
        <f>IF( $H179=0,0,($F179*'Cronograma de Actividades'!$AJ70)*($I179/$H179))</f>
        <v>0</v>
      </c>
      <c r="BB179" s="105">
        <f>IF( $H179=0,0,($F179*'Cronograma de Actividades'!$AK70)*($I179/$H179))</f>
        <v>0</v>
      </c>
      <c r="BC179" s="105">
        <f t="shared" si="81"/>
        <v>0</v>
      </c>
      <c r="BD179" s="105">
        <f>IF( $H179=0,0,($F179*'Cronograma de Actividades'!$AL70)*($I179/$H179))</f>
        <v>0</v>
      </c>
      <c r="BE179" s="105">
        <f>IF( $H179=0,0,($F179*'Cronograma de Actividades'!$AM70)*($I179/$H179))</f>
        <v>0</v>
      </c>
      <c r="BF179" s="105">
        <f>IF( $H179=0,0,($F179*'Cronograma de Actividades'!$AN70)*($I179/$H179))</f>
        <v>0</v>
      </c>
      <c r="BG179" s="105">
        <f t="shared" si="82"/>
        <v>0</v>
      </c>
      <c r="BH179" s="105">
        <f t="shared" si="83"/>
        <v>0</v>
      </c>
      <c r="BI179" s="287">
        <f t="shared" si="84"/>
        <v>0</v>
      </c>
      <c r="BJ179" s="126">
        <f t="shared" si="66"/>
        <v>0</v>
      </c>
    </row>
    <row r="180" spans="1:62" x14ac:dyDescent="0.25">
      <c r="A180" s="65" t="s">
        <v>306</v>
      </c>
      <c r="B180" s="58">
        <f>+'Formato de costeo C6 '!B44</f>
        <v>0</v>
      </c>
      <c r="C180" s="550" t="str">
        <f>+'Formato de costeo C6 '!D44</f>
        <v>Planilla</v>
      </c>
      <c r="D180" s="18"/>
      <c r="E180" s="19"/>
      <c r="F180" s="230">
        <f>+'Formato de costeo C6 '!F44</f>
        <v>0</v>
      </c>
      <c r="G180" s="540">
        <f>+'Formato de costeo C6 '!H44</f>
        <v>0</v>
      </c>
      <c r="H180" s="230">
        <f t="shared" si="85"/>
        <v>0</v>
      </c>
      <c r="I180" s="302">
        <f>+'Formato de costeo C6 '!J44</f>
        <v>0</v>
      </c>
      <c r="J180" s="105">
        <f>IF( $H180=0,0,($F180*'Cronograma de Actividades'!$E71)*($I180/$H180))</f>
        <v>0</v>
      </c>
      <c r="K180" s="105">
        <f>IF( $H180=0,0,($F180*'Cronograma de Actividades'!$F71)*($I180/$H180))</f>
        <v>0</v>
      </c>
      <c r="L180" s="105">
        <f>IF( $H180=0,0,($F180*'Cronograma de Actividades'!$G71)*($I180/$H180))</f>
        <v>0</v>
      </c>
      <c r="M180" s="105">
        <f t="shared" si="69"/>
        <v>0</v>
      </c>
      <c r="N180" s="105">
        <f>IF( $H180=0,0,($F180*'Cronograma de Actividades'!$H71)*($I180/$H180))</f>
        <v>0</v>
      </c>
      <c r="O180" s="105">
        <f>IF( $H180=0,0,($F180*'Cronograma de Actividades'!$I71)*($I180/$H180))</f>
        <v>0</v>
      </c>
      <c r="P180" s="105">
        <f>IF( $H180=0,0,($F180*'Cronograma de Actividades'!$J71)*($I180/$H180))</f>
        <v>0</v>
      </c>
      <c r="Q180" s="105">
        <f t="shared" si="70"/>
        <v>0</v>
      </c>
      <c r="R180" s="105">
        <f>IF( $H180=0,0,($F180*'Cronograma de Actividades'!$K71)*($I180/$H180))</f>
        <v>0</v>
      </c>
      <c r="S180" s="105">
        <f>IF( $H180=0,0,($F180*'Cronograma de Actividades'!$L71)*($I180/$H180))</f>
        <v>0</v>
      </c>
      <c r="T180" s="105">
        <f>IF( $H180=0,0,($F180*'Cronograma de Actividades'!$M71)*($I180/$H180))</f>
        <v>0</v>
      </c>
      <c r="U180" s="105">
        <f t="shared" si="71"/>
        <v>0</v>
      </c>
      <c r="V180" s="105">
        <f>IF( $H180=0,0,($F180*'Cronograma de Actividades'!$N71)*($I180/$H180))</f>
        <v>0</v>
      </c>
      <c r="W180" s="105">
        <f>IF( $H180=0,0,($F180*'Cronograma de Actividades'!$O71)*($I180/$H180))</f>
        <v>0</v>
      </c>
      <c r="X180" s="105">
        <f>IF( $H180=0,0,($F180*'Cronograma de Actividades'!$P71)*($I180/$H180))</f>
        <v>0</v>
      </c>
      <c r="Y180" s="105">
        <f t="shared" si="72"/>
        <v>0</v>
      </c>
      <c r="Z180" s="105">
        <f t="shared" si="73"/>
        <v>0</v>
      </c>
      <c r="AA180" s="105">
        <f>IF( $H180=0,0,($F180*'Cronograma de Actividades'!$Q71)*($I180/$H180))</f>
        <v>0</v>
      </c>
      <c r="AB180" s="105">
        <f>IF( $H180=0,0,($F180*'Cronograma de Actividades'!$R71)*($I180/$H180))</f>
        <v>0</v>
      </c>
      <c r="AC180" s="105">
        <f>IF( $H180=0,0,($F180*'Cronograma de Actividades'!$S71)*($I180/$H180))</f>
        <v>0</v>
      </c>
      <c r="AD180" s="105">
        <f t="shared" si="74"/>
        <v>0</v>
      </c>
      <c r="AE180" s="105">
        <f>IF( $H180=0,0,($F180*'Cronograma de Actividades'!$T71)*($I180/$H180))</f>
        <v>0</v>
      </c>
      <c r="AF180" s="105">
        <f>IF( $H180=0,0,($F180*'Cronograma de Actividades'!$U71)*($I180/$H180))</f>
        <v>0</v>
      </c>
      <c r="AG180" s="105">
        <f>IF( $H180=0,0,($F180*'Cronograma de Actividades'!$V71)*($I180/$H180))</f>
        <v>0</v>
      </c>
      <c r="AH180" s="105">
        <f t="shared" si="75"/>
        <v>0</v>
      </c>
      <c r="AI180" s="105">
        <f>IF( $H180=0,0,($F180*'Cronograma de Actividades'!$W71)*($I180/$H180))</f>
        <v>0</v>
      </c>
      <c r="AJ180" s="105">
        <f>IF( $H180=0,0,($F180*'Cronograma de Actividades'!$X71)*($I180/$H180))</f>
        <v>0</v>
      </c>
      <c r="AK180" s="105">
        <f>IF( $H180=0,0,($F180*'Cronograma de Actividades'!$Y71)*($I180/$H180))</f>
        <v>0</v>
      </c>
      <c r="AL180" s="105">
        <f t="shared" si="76"/>
        <v>0</v>
      </c>
      <c r="AM180" s="105">
        <f>IF( $H180=0,0,($F180*'Cronograma de Actividades'!$Z71)*($I180/$H180))</f>
        <v>0</v>
      </c>
      <c r="AN180" s="105">
        <f>IF( $H180=0,0,($F180*'Cronograma de Actividades'!$AA71)*($I180/$H180))</f>
        <v>0</v>
      </c>
      <c r="AO180" s="105">
        <f>IF( $H180=0,0,($F180*'Cronograma de Actividades'!$AB71)*($I180/$H180))</f>
        <v>0</v>
      </c>
      <c r="AP180" s="105">
        <f t="shared" si="77"/>
        <v>0</v>
      </c>
      <c r="AQ180" s="105">
        <f t="shared" si="78"/>
        <v>0</v>
      </c>
      <c r="AR180" s="105">
        <f>IF( $H180=0,0,($F180*'Cronograma de Actividades'!$AC71)*($I180/$H180))</f>
        <v>0</v>
      </c>
      <c r="AS180" s="105">
        <f>IF( $H180=0,0,($F180*'Cronograma de Actividades'!$AD71)*($I180/$H180))</f>
        <v>0</v>
      </c>
      <c r="AT180" s="105">
        <f>IF( $H180=0,0,($F180*'Cronograma de Actividades'!$AE71)*($I180/$H180))</f>
        <v>0</v>
      </c>
      <c r="AU180" s="105">
        <f t="shared" si="79"/>
        <v>0</v>
      </c>
      <c r="AV180" s="105">
        <f>IF( $H180=0,0,($F180*'Cronograma de Actividades'!$AF71)*($I180/$H180))</f>
        <v>0</v>
      </c>
      <c r="AW180" s="105">
        <f>IF( $H180=0,0,($F180*'Cronograma de Actividades'!$AG71)*($I180/$H180))</f>
        <v>0</v>
      </c>
      <c r="AX180" s="105">
        <f>IF( $H180=0,0,($F180*'Cronograma de Actividades'!$AH71)*($I180/$H180))</f>
        <v>0</v>
      </c>
      <c r="AY180" s="105">
        <f t="shared" si="80"/>
        <v>0</v>
      </c>
      <c r="AZ180" s="105">
        <f>IF( $H180=0,0,($F180*'Cronograma de Actividades'!$AI71)*($I180/$H180))</f>
        <v>0</v>
      </c>
      <c r="BA180" s="105">
        <f>IF( $H180=0,0,($F180*'Cronograma de Actividades'!$AJ71)*($I180/$H180))</f>
        <v>0</v>
      </c>
      <c r="BB180" s="105">
        <f>IF( $H180=0,0,($F180*'Cronograma de Actividades'!$AK71)*($I180/$H180))</f>
        <v>0</v>
      </c>
      <c r="BC180" s="105">
        <f t="shared" si="81"/>
        <v>0</v>
      </c>
      <c r="BD180" s="105">
        <f>IF( $H180=0,0,($F180*'Cronograma de Actividades'!$AL71)*($I180/$H180))</f>
        <v>0</v>
      </c>
      <c r="BE180" s="105">
        <f>IF( $H180=0,0,($F180*'Cronograma de Actividades'!$AM71)*($I180/$H180))</f>
        <v>0</v>
      </c>
      <c r="BF180" s="105">
        <f>IF( $H180=0,0,($F180*'Cronograma de Actividades'!$AN71)*($I180/$H180))</f>
        <v>0</v>
      </c>
      <c r="BG180" s="105">
        <f t="shared" si="82"/>
        <v>0</v>
      </c>
      <c r="BH180" s="105">
        <f t="shared" si="83"/>
        <v>0</v>
      </c>
      <c r="BI180" s="287">
        <f t="shared" si="84"/>
        <v>0</v>
      </c>
      <c r="BJ180" s="126">
        <f t="shared" si="66"/>
        <v>0</v>
      </c>
    </row>
    <row r="181" spans="1:62" x14ac:dyDescent="0.25">
      <c r="A181" s="65" t="s">
        <v>307</v>
      </c>
      <c r="B181" s="58">
        <f>+'Formato de costeo C6 '!B45</f>
        <v>0</v>
      </c>
      <c r="C181" s="550" t="str">
        <f>+'Formato de costeo C6 '!D45</f>
        <v>Planilla</v>
      </c>
      <c r="D181" s="18"/>
      <c r="E181" s="19"/>
      <c r="F181" s="230">
        <f>+'Formato de costeo C6 '!F45</f>
        <v>0</v>
      </c>
      <c r="G181" s="540">
        <f>+'Formato de costeo C6 '!H45</f>
        <v>0</v>
      </c>
      <c r="H181" s="230">
        <f t="shared" si="85"/>
        <v>0</v>
      </c>
      <c r="I181" s="302">
        <f>+'Formato de costeo C6 '!J45</f>
        <v>0</v>
      </c>
      <c r="J181" s="105">
        <f>IF( $H181=0,0,($F181*'Cronograma de Actividades'!$E72)*($I181/$H181))</f>
        <v>0</v>
      </c>
      <c r="K181" s="105">
        <f>IF( $H181=0,0,($F181*'Cronograma de Actividades'!$F72)*($I181/$H181))</f>
        <v>0</v>
      </c>
      <c r="L181" s="105">
        <f>IF( $H181=0,0,($F181*'Cronograma de Actividades'!$G72)*($I181/$H181))</f>
        <v>0</v>
      </c>
      <c r="M181" s="105">
        <f t="shared" si="69"/>
        <v>0</v>
      </c>
      <c r="N181" s="105">
        <f>IF( $H181=0,0,($F181*'Cronograma de Actividades'!$H72)*($I181/$H181))</f>
        <v>0</v>
      </c>
      <c r="O181" s="105">
        <f>IF( $H181=0,0,($F181*'Cronograma de Actividades'!$I72)*($I181/$H181))</f>
        <v>0</v>
      </c>
      <c r="P181" s="105">
        <f>IF( $H181=0,0,($F181*'Cronograma de Actividades'!$J72)*($I181/$H181))</f>
        <v>0</v>
      </c>
      <c r="Q181" s="105">
        <f t="shared" si="70"/>
        <v>0</v>
      </c>
      <c r="R181" s="105">
        <f>IF( $H181=0,0,($F181*'Cronograma de Actividades'!$K72)*($I181/$H181))</f>
        <v>0</v>
      </c>
      <c r="S181" s="105">
        <f>IF( $H181=0,0,($F181*'Cronograma de Actividades'!$L72)*($I181/$H181))</f>
        <v>0</v>
      </c>
      <c r="T181" s="105">
        <f>IF( $H181=0,0,($F181*'Cronograma de Actividades'!$M72)*($I181/$H181))</f>
        <v>0</v>
      </c>
      <c r="U181" s="105">
        <f t="shared" si="71"/>
        <v>0</v>
      </c>
      <c r="V181" s="105">
        <f>IF( $H181=0,0,($F181*'Cronograma de Actividades'!$N72)*($I181/$H181))</f>
        <v>0</v>
      </c>
      <c r="W181" s="105">
        <f>IF( $H181=0,0,($F181*'Cronograma de Actividades'!$O72)*($I181/$H181))</f>
        <v>0</v>
      </c>
      <c r="X181" s="105">
        <f>IF( $H181=0,0,($F181*'Cronograma de Actividades'!$P72)*($I181/$H181))</f>
        <v>0</v>
      </c>
      <c r="Y181" s="105">
        <f t="shared" si="72"/>
        <v>0</v>
      </c>
      <c r="Z181" s="105">
        <f t="shared" si="73"/>
        <v>0</v>
      </c>
      <c r="AA181" s="105">
        <f>IF( $H181=0,0,($F181*'Cronograma de Actividades'!$Q72)*($I181/$H181))</f>
        <v>0</v>
      </c>
      <c r="AB181" s="105">
        <f>IF( $H181=0,0,($F181*'Cronograma de Actividades'!$R72)*($I181/$H181))</f>
        <v>0</v>
      </c>
      <c r="AC181" s="105">
        <f>IF( $H181=0,0,($F181*'Cronograma de Actividades'!$S72)*($I181/$H181))</f>
        <v>0</v>
      </c>
      <c r="AD181" s="105">
        <f t="shared" si="74"/>
        <v>0</v>
      </c>
      <c r="AE181" s="105">
        <f>IF( $H181=0,0,($F181*'Cronograma de Actividades'!$T72)*($I181/$H181))</f>
        <v>0</v>
      </c>
      <c r="AF181" s="105">
        <f>IF( $H181=0,0,($F181*'Cronograma de Actividades'!$U72)*($I181/$H181))</f>
        <v>0</v>
      </c>
      <c r="AG181" s="105">
        <f>IF( $H181=0,0,($F181*'Cronograma de Actividades'!$V72)*($I181/$H181))</f>
        <v>0</v>
      </c>
      <c r="AH181" s="105">
        <f t="shared" si="75"/>
        <v>0</v>
      </c>
      <c r="AI181" s="105">
        <f>IF( $H181=0,0,($F181*'Cronograma de Actividades'!$W72)*($I181/$H181))</f>
        <v>0</v>
      </c>
      <c r="AJ181" s="105">
        <f>IF( $H181=0,0,($F181*'Cronograma de Actividades'!$X72)*($I181/$H181))</f>
        <v>0</v>
      </c>
      <c r="AK181" s="105">
        <f>IF( $H181=0,0,($F181*'Cronograma de Actividades'!$Y72)*($I181/$H181))</f>
        <v>0</v>
      </c>
      <c r="AL181" s="105">
        <f t="shared" si="76"/>
        <v>0</v>
      </c>
      <c r="AM181" s="105">
        <f>IF( $H181=0,0,($F181*'Cronograma de Actividades'!$Z72)*($I181/$H181))</f>
        <v>0</v>
      </c>
      <c r="AN181" s="105">
        <f>IF( $H181=0,0,($F181*'Cronograma de Actividades'!$AA72)*($I181/$H181))</f>
        <v>0</v>
      </c>
      <c r="AO181" s="105">
        <f>IF( $H181=0,0,($F181*'Cronograma de Actividades'!$AB72)*($I181/$H181))</f>
        <v>0</v>
      </c>
      <c r="AP181" s="105">
        <f t="shared" si="77"/>
        <v>0</v>
      </c>
      <c r="AQ181" s="105">
        <f t="shared" si="78"/>
        <v>0</v>
      </c>
      <c r="AR181" s="105">
        <f>IF( $H181=0,0,($F181*'Cronograma de Actividades'!$AC72)*($I181/$H181))</f>
        <v>0</v>
      </c>
      <c r="AS181" s="105">
        <f>IF( $H181=0,0,($F181*'Cronograma de Actividades'!$AD72)*($I181/$H181))</f>
        <v>0</v>
      </c>
      <c r="AT181" s="105">
        <f>IF( $H181=0,0,($F181*'Cronograma de Actividades'!$AE72)*($I181/$H181))</f>
        <v>0</v>
      </c>
      <c r="AU181" s="105">
        <f t="shared" si="79"/>
        <v>0</v>
      </c>
      <c r="AV181" s="105">
        <f>IF( $H181=0,0,($F181*'Cronograma de Actividades'!$AF72)*($I181/$H181))</f>
        <v>0</v>
      </c>
      <c r="AW181" s="105">
        <f>IF( $H181=0,0,($F181*'Cronograma de Actividades'!$AG72)*($I181/$H181))</f>
        <v>0</v>
      </c>
      <c r="AX181" s="105">
        <f>IF( $H181=0,0,($F181*'Cronograma de Actividades'!$AH72)*($I181/$H181))</f>
        <v>0</v>
      </c>
      <c r="AY181" s="105">
        <f t="shared" si="80"/>
        <v>0</v>
      </c>
      <c r="AZ181" s="105">
        <f>IF( $H181=0,0,($F181*'Cronograma de Actividades'!$AI72)*($I181/$H181))</f>
        <v>0</v>
      </c>
      <c r="BA181" s="105">
        <f>IF( $H181=0,0,($F181*'Cronograma de Actividades'!$AJ72)*($I181/$H181))</f>
        <v>0</v>
      </c>
      <c r="BB181" s="105">
        <f>IF( $H181=0,0,($F181*'Cronograma de Actividades'!$AK72)*($I181/$H181))</f>
        <v>0</v>
      </c>
      <c r="BC181" s="105">
        <f t="shared" si="81"/>
        <v>0</v>
      </c>
      <c r="BD181" s="105">
        <f>IF( $H181=0,0,($F181*'Cronograma de Actividades'!$AL72)*($I181/$H181))</f>
        <v>0</v>
      </c>
      <c r="BE181" s="105">
        <f>IF( $H181=0,0,($F181*'Cronograma de Actividades'!$AM72)*($I181/$H181))</f>
        <v>0</v>
      </c>
      <c r="BF181" s="105">
        <f>IF( $H181=0,0,($F181*'Cronograma de Actividades'!$AN72)*($I181/$H181))</f>
        <v>0</v>
      </c>
      <c r="BG181" s="105">
        <f t="shared" si="82"/>
        <v>0</v>
      </c>
      <c r="BH181" s="105">
        <f t="shared" si="83"/>
        <v>0</v>
      </c>
      <c r="BI181" s="287">
        <f t="shared" si="84"/>
        <v>0</v>
      </c>
      <c r="BJ181" s="126">
        <f t="shared" si="66"/>
        <v>0</v>
      </c>
    </row>
    <row r="182" spans="1:62" x14ac:dyDescent="0.25">
      <c r="A182" s="65" t="s">
        <v>308</v>
      </c>
      <c r="B182" s="58">
        <f>+'Formato de costeo C6 '!B46</f>
        <v>0</v>
      </c>
      <c r="C182" s="550" t="str">
        <f>+'Formato de costeo C6 '!D46</f>
        <v>Planilla</v>
      </c>
      <c r="D182" s="18"/>
      <c r="E182" s="19"/>
      <c r="F182" s="230">
        <f>+'Formato de costeo C6 '!F46</f>
        <v>0</v>
      </c>
      <c r="G182" s="540">
        <f>+'Formato de costeo C6 '!H46</f>
        <v>0</v>
      </c>
      <c r="H182" s="230">
        <f t="shared" si="85"/>
        <v>0</v>
      </c>
      <c r="I182" s="302">
        <f>+'Formato de costeo C6 '!J46</f>
        <v>0</v>
      </c>
      <c r="J182" s="105">
        <f>IF( $H182=0,0,($F182*'Cronograma de Actividades'!$E73)*($I182/$H182))</f>
        <v>0</v>
      </c>
      <c r="K182" s="105">
        <f>IF( $H182=0,0,($F182*'Cronograma de Actividades'!$F73)*($I182/$H182))</f>
        <v>0</v>
      </c>
      <c r="L182" s="105">
        <f>IF( $H182=0,0,($F182*'Cronograma de Actividades'!$G73)*($I182/$H182))</f>
        <v>0</v>
      </c>
      <c r="M182" s="105">
        <f t="shared" si="69"/>
        <v>0</v>
      </c>
      <c r="N182" s="105">
        <f>IF( $H182=0,0,($F182*'Cronograma de Actividades'!$H73)*($I182/$H182))</f>
        <v>0</v>
      </c>
      <c r="O182" s="105">
        <f>IF( $H182=0,0,($F182*'Cronograma de Actividades'!$I73)*($I182/$H182))</f>
        <v>0</v>
      </c>
      <c r="P182" s="105">
        <f>IF( $H182=0,0,($F182*'Cronograma de Actividades'!$J73)*($I182/$H182))</f>
        <v>0</v>
      </c>
      <c r="Q182" s="105">
        <f t="shared" si="70"/>
        <v>0</v>
      </c>
      <c r="R182" s="105">
        <f>IF( $H182=0,0,($F182*'Cronograma de Actividades'!$K73)*($I182/$H182))</f>
        <v>0</v>
      </c>
      <c r="S182" s="105">
        <f>IF( $H182=0,0,($F182*'Cronograma de Actividades'!$L73)*($I182/$H182))</f>
        <v>0</v>
      </c>
      <c r="T182" s="105">
        <f>IF( $H182=0,0,($F182*'Cronograma de Actividades'!$M73)*($I182/$H182))</f>
        <v>0</v>
      </c>
      <c r="U182" s="105">
        <f t="shared" si="71"/>
        <v>0</v>
      </c>
      <c r="V182" s="105">
        <f>IF( $H182=0,0,($F182*'Cronograma de Actividades'!$N73)*($I182/$H182))</f>
        <v>0</v>
      </c>
      <c r="W182" s="105">
        <f>IF( $H182=0,0,($F182*'Cronograma de Actividades'!$O73)*($I182/$H182))</f>
        <v>0</v>
      </c>
      <c r="X182" s="105">
        <f>IF( $H182=0,0,($F182*'Cronograma de Actividades'!$P73)*($I182/$H182))</f>
        <v>0</v>
      </c>
      <c r="Y182" s="105">
        <f t="shared" si="72"/>
        <v>0</v>
      </c>
      <c r="Z182" s="105">
        <f t="shared" si="73"/>
        <v>0</v>
      </c>
      <c r="AA182" s="105">
        <f>IF( $H182=0,0,($F182*'Cronograma de Actividades'!$Q73)*($I182/$H182))</f>
        <v>0</v>
      </c>
      <c r="AB182" s="105">
        <f>IF( $H182=0,0,($F182*'Cronograma de Actividades'!$R73)*($I182/$H182))</f>
        <v>0</v>
      </c>
      <c r="AC182" s="105">
        <f>IF( $H182=0,0,($F182*'Cronograma de Actividades'!$S73)*($I182/$H182))</f>
        <v>0</v>
      </c>
      <c r="AD182" s="105">
        <f t="shared" si="74"/>
        <v>0</v>
      </c>
      <c r="AE182" s="105">
        <f>IF( $H182=0,0,($F182*'Cronograma de Actividades'!$T73)*($I182/$H182))</f>
        <v>0</v>
      </c>
      <c r="AF182" s="105">
        <f>IF( $H182=0,0,($F182*'Cronograma de Actividades'!$U73)*($I182/$H182))</f>
        <v>0</v>
      </c>
      <c r="AG182" s="105">
        <f>IF( $H182=0,0,($F182*'Cronograma de Actividades'!$V73)*($I182/$H182))</f>
        <v>0</v>
      </c>
      <c r="AH182" s="105">
        <f t="shared" si="75"/>
        <v>0</v>
      </c>
      <c r="AI182" s="105">
        <f>IF( $H182=0,0,($F182*'Cronograma de Actividades'!$W73)*($I182/$H182))</f>
        <v>0</v>
      </c>
      <c r="AJ182" s="105">
        <f>IF( $H182=0,0,($F182*'Cronograma de Actividades'!$X73)*($I182/$H182))</f>
        <v>0</v>
      </c>
      <c r="AK182" s="105">
        <f>IF( $H182=0,0,($F182*'Cronograma de Actividades'!$Y73)*($I182/$H182))</f>
        <v>0</v>
      </c>
      <c r="AL182" s="105">
        <f t="shared" si="76"/>
        <v>0</v>
      </c>
      <c r="AM182" s="105">
        <f>IF( $H182=0,0,($F182*'Cronograma de Actividades'!$Z73)*($I182/$H182))</f>
        <v>0</v>
      </c>
      <c r="AN182" s="105">
        <f>IF( $H182=0,0,($F182*'Cronograma de Actividades'!$AA73)*($I182/$H182))</f>
        <v>0</v>
      </c>
      <c r="AO182" s="105">
        <f>IF( $H182=0,0,($F182*'Cronograma de Actividades'!$AB73)*($I182/$H182))</f>
        <v>0</v>
      </c>
      <c r="AP182" s="105">
        <f t="shared" si="77"/>
        <v>0</v>
      </c>
      <c r="AQ182" s="105">
        <f t="shared" si="78"/>
        <v>0</v>
      </c>
      <c r="AR182" s="105">
        <f>IF( $H182=0,0,($F182*'Cronograma de Actividades'!$AC73)*($I182/$H182))</f>
        <v>0</v>
      </c>
      <c r="AS182" s="105">
        <f>IF( $H182=0,0,($F182*'Cronograma de Actividades'!$AD73)*($I182/$H182))</f>
        <v>0</v>
      </c>
      <c r="AT182" s="105">
        <f>IF( $H182=0,0,($F182*'Cronograma de Actividades'!$AE73)*($I182/$H182))</f>
        <v>0</v>
      </c>
      <c r="AU182" s="105">
        <f t="shared" si="79"/>
        <v>0</v>
      </c>
      <c r="AV182" s="105">
        <f>IF( $H182=0,0,($F182*'Cronograma de Actividades'!$AF73)*($I182/$H182))</f>
        <v>0</v>
      </c>
      <c r="AW182" s="105">
        <f>IF( $H182=0,0,($F182*'Cronograma de Actividades'!$AG73)*($I182/$H182))</f>
        <v>0</v>
      </c>
      <c r="AX182" s="105">
        <f>IF( $H182=0,0,($F182*'Cronograma de Actividades'!$AH73)*($I182/$H182))</f>
        <v>0</v>
      </c>
      <c r="AY182" s="105">
        <f t="shared" si="80"/>
        <v>0</v>
      </c>
      <c r="AZ182" s="105">
        <f>IF( $H182=0,0,($F182*'Cronograma de Actividades'!$AI73)*($I182/$H182))</f>
        <v>0</v>
      </c>
      <c r="BA182" s="105">
        <f>IF( $H182=0,0,($F182*'Cronograma de Actividades'!$AJ73)*($I182/$H182))</f>
        <v>0</v>
      </c>
      <c r="BB182" s="105">
        <f>IF( $H182=0,0,($F182*'Cronograma de Actividades'!$AK73)*($I182/$H182))</f>
        <v>0</v>
      </c>
      <c r="BC182" s="105">
        <f t="shared" si="81"/>
        <v>0</v>
      </c>
      <c r="BD182" s="105">
        <f>IF( $H182=0,0,($F182*'Cronograma de Actividades'!$AL73)*($I182/$H182))</f>
        <v>0</v>
      </c>
      <c r="BE182" s="105">
        <f>IF( $H182=0,0,($F182*'Cronograma de Actividades'!$AM73)*($I182/$H182))</f>
        <v>0</v>
      </c>
      <c r="BF182" s="105">
        <f>IF( $H182=0,0,($F182*'Cronograma de Actividades'!$AN73)*($I182/$H182))</f>
        <v>0</v>
      </c>
      <c r="BG182" s="105">
        <f t="shared" si="82"/>
        <v>0</v>
      </c>
      <c r="BH182" s="105">
        <f t="shared" si="83"/>
        <v>0</v>
      </c>
      <c r="BI182" s="287">
        <f t="shared" si="84"/>
        <v>0</v>
      </c>
      <c r="BJ182" s="126">
        <f t="shared" si="66"/>
        <v>0</v>
      </c>
    </row>
    <row r="183" spans="1:62" x14ac:dyDescent="0.25">
      <c r="A183" s="65" t="s">
        <v>309</v>
      </c>
      <c r="B183" s="58">
        <f>+'Formato de costeo C6 '!B47</f>
        <v>0</v>
      </c>
      <c r="C183" s="550" t="str">
        <f>+'Formato de costeo C6 '!D47</f>
        <v>Planilla</v>
      </c>
      <c r="D183" s="18"/>
      <c r="E183" s="19"/>
      <c r="F183" s="230">
        <f>+'Formato de costeo C6 '!F47</f>
        <v>0</v>
      </c>
      <c r="G183" s="540">
        <f>+'Formato de costeo C6 '!H47</f>
        <v>0</v>
      </c>
      <c r="H183" s="230">
        <f t="shared" si="85"/>
        <v>0</v>
      </c>
      <c r="I183" s="303">
        <f>+'Formato de costeo C6 '!J47</f>
        <v>0</v>
      </c>
      <c r="J183" s="106">
        <f>IF( $H183=0,0,($F183*'Cronograma de Actividades'!$E74)*($I183/$H183))</f>
        <v>0</v>
      </c>
      <c r="K183" s="106">
        <f>IF( $H183=0,0,($F183*'Cronograma de Actividades'!$F74)*($I183/$H183))</f>
        <v>0</v>
      </c>
      <c r="L183" s="106">
        <f>IF( $H183=0,0,($F183*'Cronograma de Actividades'!$G74)*($I183/$H183))</f>
        <v>0</v>
      </c>
      <c r="M183" s="106">
        <f t="shared" si="69"/>
        <v>0</v>
      </c>
      <c r="N183" s="106">
        <f>IF( $H183=0,0,($F183*'Cronograma de Actividades'!$H74)*($I183/$H183))</f>
        <v>0</v>
      </c>
      <c r="O183" s="106">
        <f>IF( $H183=0,0,($F183*'Cronograma de Actividades'!$I74)*($I183/$H183))</f>
        <v>0</v>
      </c>
      <c r="P183" s="106">
        <f>IF( $H183=0,0,($F183*'Cronograma de Actividades'!$J74)*($I183/$H183))</f>
        <v>0</v>
      </c>
      <c r="Q183" s="106">
        <f t="shared" si="70"/>
        <v>0</v>
      </c>
      <c r="R183" s="106">
        <f>IF( $H183=0,0,($F183*'Cronograma de Actividades'!$K74)*($I183/$H183))</f>
        <v>0</v>
      </c>
      <c r="S183" s="106">
        <f>IF( $H183=0,0,($F183*'Cronograma de Actividades'!$L74)*($I183/$H183))</f>
        <v>0</v>
      </c>
      <c r="T183" s="106">
        <f>IF( $H183=0,0,($F183*'Cronograma de Actividades'!$M74)*($I183/$H183))</f>
        <v>0</v>
      </c>
      <c r="U183" s="106">
        <f t="shared" si="71"/>
        <v>0</v>
      </c>
      <c r="V183" s="106">
        <f>IF( $H183=0,0,($F183*'Cronograma de Actividades'!$N74)*($I183/$H183))</f>
        <v>0</v>
      </c>
      <c r="W183" s="106">
        <f>IF( $H183=0,0,($F183*'Cronograma de Actividades'!$O74)*($I183/$H183))</f>
        <v>0</v>
      </c>
      <c r="X183" s="106">
        <f>IF( $H183=0,0,($F183*'Cronograma de Actividades'!$P74)*($I183/$H183))</f>
        <v>0</v>
      </c>
      <c r="Y183" s="106">
        <f t="shared" si="72"/>
        <v>0</v>
      </c>
      <c r="Z183" s="106">
        <f t="shared" si="73"/>
        <v>0</v>
      </c>
      <c r="AA183" s="106">
        <f>IF( $H183=0,0,($F183*'Cronograma de Actividades'!$Q74)*($I183/$H183))</f>
        <v>0</v>
      </c>
      <c r="AB183" s="106">
        <f>IF( $H183=0,0,($F183*'Cronograma de Actividades'!$R74)*($I183/$H183))</f>
        <v>0</v>
      </c>
      <c r="AC183" s="106">
        <f>IF( $H183=0,0,($F183*'Cronograma de Actividades'!$S74)*($I183/$H183))</f>
        <v>0</v>
      </c>
      <c r="AD183" s="106">
        <f t="shared" si="74"/>
        <v>0</v>
      </c>
      <c r="AE183" s="106">
        <f>IF( $H183=0,0,($F183*'Cronograma de Actividades'!$T74)*($I183/$H183))</f>
        <v>0</v>
      </c>
      <c r="AF183" s="106">
        <f>IF( $H183=0,0,($F183*'Cronograma de Actividades'!$U74)*($I183/$H183))</f>
        <v>0</v>
      </c>
      <c r="AG183" s="106">
        <f>IF( $H183=0,0,($F183*'Cronograma de Actividades'!$V74)*($I183/$H183))</f>
        <v>0</v>
      </c>
      <c r="AH183" s="106">
        <f t="shared" si="75"/>
        <v>0</v>
      </c>
      <c r="AI183" s="106">
        <f>IF( $H183=0,0,($F183*'Cronograma de Actividades'!$W74)*($I183/$H183))</f>
        <v>0</v>
      </c>
      <c r="AJ183" s="106">
        <f>IF( $H183=0,0,($F183*'Cronograma de Actividades'!$X74)*($I183/$H183))</f>
        <v>0</v>
      </c>
      <c r="AK183" s="106">
        <f>IF( $H183=0,0,($F183*'Cronograma de Actividades'!$Y74)*($I183/$H183))</f>
        <v>0</v>
      </c>
      <c r="AL183" s="106">
        <f t="shared" si="76"/>
        <v>0</v>
      </c>
      <c r="AM183" s="106">
        <f>IF( $H183=0,0,($F183*'Cronograma de Actividades'!$Z74)*($I183/$H183))</f>
        <v>0</v>
      </c>
      <c r="AN183" s="106">
        <f>IF( $H183=0,0,($F183*'Cronograma de Actividades'!$AA74)*($I183/$H183))</f>
        <v>0</v>
      </c>
      <c r="AO183" s="106">
        <f>IF( $H183=0,0,($F183*'Cronograma de Actividades'!$AB74)*($I183/$H183))</f>
        <v>0</v>
      </c>
      <c r="AP183" s="106">
        <f t="shared" si="77"/>
        <v>0</v>
      </c>
      <c r="AQ183" s="106">
        <f t="shared" si="78"/>
        <v>0</v>
      </c>
      <c r="AR183" s="106">
        <f>IF( $H183=0,0,($F183*'Cronograma de Actividades'!$AC74)*($I183/$H183))</f>
        <v>0</v>
      </c>
      <c r="AS183" s="106">
        <f>IF( $H183=0,0,($F183*'Cronograma de Actividades'!$AD74)*($I183/$H183))</f>
        <v>0</v>
      </c>
      <c r="AT183" s="106">
        <f>IF( $H183=0,0,($F183*'Cronograma de Actividades'!$AE74)*($I183/$H183))</f>
        <v>0</v>
      </c>
      <c r="AU183" s="106">
        <f t="shared" si="79"/>
        <v>0</v>
      </c>
      <c r="AV183" s="106">
        <f>IF( $H183=0,0,($F183*'Cronograma de Actividades'!$AF74)*($I183/$H183))</f>
        <v>0</v>
      </c>
      <c r="AW183" s="106">
        <f>IF( $H183=0,0,($F183*'Cronograma de Actividades'!$AG74)*($I183/$H183))</f>
        <v>0</v>
      </c>
      <c r="AX183" s="106">
        <f>IF( $H183=0,0,($F183*'Cronograma de Actividades'!$AH74)*($I183/$H183))</f>
        <v>0</v>
      </c>
      <c r="AY183" s="106">
        <f t="shared" si="80"/>
        <v>0</v>
      </c>
      <c r="AZ183" s="106">
        <f>IF( $H183=0,0,($F183*'Cronograma de Actividades'!$AI74)*($I183/$H183))</f>
        <v>0</v>
      </c>
      <c r="BA183" s="106">
        <f>IF( $H183=0,0,($F183*'Cronograma de Actividades'!$AJ74)*($I183/$H183))</f>
        <v>0</v>
      </c>
      <c r="BB183" s="106">
        <f>IF( $H183=0,0,($F183*'Cronograma de Actividades'!$AK74)*($I183/$H183))</f>
        <v>0</v>
      </c>
      <c r="BC183" s="106">
        <f t="shared" si="81"/>
        <v>0</v>
      </c>
      <c r="BD183" s="106">
        <f>IF( $H183=0,0,($F183*'Cronograma de Actividades'!$AL74)*($I183/$H183))</f>
        <v>0</v>
      </c>
      <c r="BE183" s="106">
        <f>IF( $H183=0,0,($F183*'Cronograma de Actividades'!$AM74)*($I183/$H183))</f>
        <v>0</v>
      </c>
      <c r="BF183" s="106">
        <f>IF( $H183=0,0,($F183*'Cronograma de Actividades'!$AN74)*($I183/$H183))</f>
        <v>0</v>
      </c>
      <c r="BG183" s="106">
        <f t="shared" si="82"/>
        <v>0</v>
      </c>
      <c r="BH183" s="106">
        <f t="shared" si="83"/>
        <v>0</v>
      </c>
      <c r="BI183" s="288">
        <f t="shared" si="84"/>
        <v>0</v>
      </c>
      <c r="BJ183" s="126">
        <f t="shared" si="66"/>
        <v>0</v>
      </c>
    </row>
    <row r="184" spans="1:62" x14ac:dyDescent="0.25">
      <c r="A184" s="63">
        <f>'Formato de costeo C6 '!C49</f>
        <v>6.2</v>
      </c>
      <c r="B184" s="77" t="str">
        <f>'Formato de costeo C6 '!D49</f>
        <v>EQUIPAMIENTO DEL PROYECTO</v>
      </c>
      <c r="C184" s="543"/>
      <c r="D184" s="79"/>
      <c r="E184" s="80"/>
      <c r="F184" s="80"/>
      <c r="G184" s="304"/>
      <c r="H184" s="80">
        <f>+H185</f>
        <v>0</v>
      </c>
      <c r="I184" s="80">
        <f>+I185</f>
        <v>0</v>
      </c>
      <c r="J184" s="80">
        <f t="shared" ref="J184:BH184" si="86">+J185</f>
        <v>0</v>
      </c>
      <c r="K184" s="80">
        <f t="shared" si="86"/>
        <v>0</v>
      </c>
      <c r="L184" s="80">
        <f t="shared" si="86"/>
        <v>0</v>
      </c>
      <c r="M184" s="80">
        <f t="shared" si="86"/>
        <v>0</v>
      </c>
      <c r="N184" s="80">
        <f t="shared" si="86"/>
        <v>0</v>
      </c>
      <c r="O184" s="80">
        <f t="shared" si="86"/>
        <v>0</v>
      </c>
      <c r="P184" s="80">
        <f t="shared" si="86"/>
        <v>0</v>
      </c>
      <c r="Q184" s="80">
        <f t="shared" si="86"/>
        <v>0</v>
      </c>
      <c r="R184" s="80">
        <f t="shared" si="86"/>
        <v>0</v>
      </c>
      <c r="S184" s="80">
        <f t="shared" si="86"/>
        <v>0</v>
      </c>
      <c r="T184" s="80">
        <f t="shared" si="86"/>
        <v>0</v>
      </c>
      <c r="U184" s="80">
        <f t="shared" si="86"/>
        <v>0</v>
      </c>
      <c r="V184" s="80">
        <f t="shared" si="86"/>
        <v>0</v>
      </c>
      <c r="W184" s="80">
        <f t="shared" si="86"/>
        <v>0</v>
      </c>
      <c r="X184" s="80">
        <f t="shared" si="86"/>
        <v>0</v>
      </c>
      <c r="Y184" s="80">
        <f t="shared" si="86"/>
        <v>0</v>
      </c>
      <c r="Z184" s="80">
        <f t="shared" si="86"/>
        <v>0</v>
      </c>
      <c r="AA184" s="80">
        <f t="shared" si="86"/>
        <v>0</v>
      </c>
      <c r="AB184" s="80">
        <f t="shared" si="86"/>
        <v>0</v>
      </c>
      <c r="AC184" s="80">
        <f t="shared" si="86"/>
        <v>0</v>
      </c>
      <c r="AD184" s="80">
        <f t="shared" si="86"/>
        <v>0</v>
      </c>
      <c r="AE184" s="80">
        <f t="shared" si="86"/>
        <v>0</v>
      </c>
      <c r="AF184" s="80">
        <f t="shared" si="86"/>
        <v>0</v>
      </c>
      <c r="AG184" s="80">
        <f t="shared" si="86"/>
        <v>0</v>
      </c>
      <c r="AH184" s="80">
        <f t="shared" si="86"/>
        <v>0</v>
      </c>
      <c r="AI184" s="80">
        <f t="shared" si="86"/>
        <v>0</v>
      </c>
      <c r="AJ184" s="80">
        <f t="shared" si="86"/>
        <v>0</v>
      </c>
      <c r="AK184" s="80">
        <f t="shared" si="86"/>
        <v>0</v>
      </c>
      <c r="AL184" s="80">
        <f t="shared" si="86"/>
        <v>0</v>
      </c>
      <c r="AM184" s="80">
        <f t="shared" si="86"/>
        <v>0</v>
      </c>
      <c r="AN184" s="80">
        <f t="shared" si="86"/>
        <v>0</v>
      </c>
      <c r="AO184" s="80">
        <f t="shared" si="86"/>
        <v>0</v>
      </c>
      <c r="AP184" s="80">
        <f t="shared" si="86"/>
        <v>0</v>
      </c>
      <c r="AQ184" s="80">
        <f t="shared" si="86"/>
        <v>0</v>
      </c>
      <c r="AR184" s="80">
        <f t="shared" si="86"/>
        <v>0</v>
      </c>
      <c r="AS184" s="80">
        <f t="shared" si="86"/>
        <v>0</v>
      </c>
      <c r="AT184" s="80">
        <f t="shared" si="86"/>
        <v>0</v>
      </c>
      <c r="AU184" s="80">
        <f t="shared" si="86"/>
        <v>0</v>
      </c>
      <c r="AV184" s="80">
        <f t="shared" si="86"/>
        <v>0</v>
      </c>
      <c r="AW184" s="80">
        <f t="shared" si="86"/>
        <v>0</v>
      </c>
      <c r="AX184" s="80">
        <f t="shared" si="86"/>
        <v>0</v>
      </c>
      <c r="AY184" s="80">
        <f t="shared" si="86"/>
        <v>0</v>
      </c>
      <c r="AZ184" s="80">
        <f t="shared" si="86"/>
        <v>0</v>
      </c>
      <c r="BA184" s="80">
        <f t="shared" si="86"/>
        <v>0</v>
      </c>
      <c r="BB184" s="80">
        <f t="shared" si="86"/>
        <v>0</v>
      </c>
      <c r="BC184" s="80">
        <f t="shared" si="86"/>
        <v>0</v>
      </c>
      <c r="BD184" s="80">
        <f t="shared" si="86"/>
        <v>0</v>
      </c>
      <c r="BE184" s="80">
        <f t="shared" si="86"/>
        <v>0</v>
      </c>
      <c r="BF184" s="80">
        <f t="shared" si="86"/>
        <v>0</v>
      </c>
      <c r="BG184" s="80">
        <f t="shared" si="86"/>
        <v>0</v>
      </c>
      <c r="BH184" s="80">
        <f t="shared" si="86"/>
        <v>0</v>
      </c>
      <c r="BI184" s="81">
        <f>+BI185</f>
        <v>0</v>
      </c>
      <c r="BJ184" s="126">
        <f t="shared" si="66"/>
        <v>0</v>
      </c>
    </row>
    <row r="185" spans="1:62" x14ac:dyDescent="0.25">
      <c r="A185" s="64" t="str">
        <f>+'Formato de costeo C6 '!C52</f>
        <v>6.2.1</v>
      </c>
      <c r="B185" s="71" t="str">
        <f>+'Formato de costeo C6 '!B52</f>
        <v>Equipos y bienes duraderos</v>
      </c>
      <c r="C185" s="549"/>
      <c r="D185" s="16"/>
      <c r="E185" s="17"/>
      <c r="F185" s="17"/>
      <c r="G185" s="519"/>
      <c r="H185" s="17">
        <f>SUM(H186:H196)</f>
        <v>0</v>
      </c>
      <c r="I185" s="17">
        <f>SUM(I186:I196)</f>
        <v>0</v>
      </c>
      <c r="J185" s="17">
        <f t="shared" ref="J185:BH185" si="87">SUM(J186:J196)</f>
        <v>0</v>
      </c>
      <c r="K185" s="17">
        <f t="shared" si="87"/>
        <v>0</v>
      </c>
      <c r="L185" s="17">
        <f t="shared" si="87"/>
        <v>0</v>
      </c>
      <c r="M185" s="17">
        <f t="shared" si="87"/>
        <v>0</v>
      </c>
      <c r="N185" s="17">
        <f t="shared" si="87"/>
        <v>0</v>
      </c>
      <c r="O185" s="17">
        <f t="shared" si="87"/>
        <v>0</v>
      </c>
      <c r="P185" s="17">
        <f t="shared" si="87"/>
        <v>0</v>
      </c>
      <c r="Q185" s="17">
        <f t="shared" si="87"/>
        <v>0</v>
      </c>
      <c r="R185" s="17">
        <f t="shared" si="87"/>
        <v>0</v>
      </c>
      <c r="S185" s="17">
        <f t="shared" si="87"/>
        <v>0</v>
      </c>
      <c r="T185" s="17">
        <f t="shared" si="87"/>
        <v>0</v>
      </c>
      <c r="U185" s="17">
        <f t="shared" si="87"/>
        <v>0</v>
      </c>
      <c r="V185" s="17">
        <f t="shared" si="87"/>
        <v>0</v>
      </c>
      <c r="W185" s="17">
        <f t="shared" si="87"/>
        <v>0</v>
      </c>
      <c r="X185" s="17">
        <f t="shared" si="87"/>
        <v>0</v>
      </c>
      <c r="Y185" s="17">
        <f t="shared" si="87"/>
        <v>0</v>
      </c>
      <c r="Z185" s="17">
        <f t="shared" si="87"/>
        <v>0</v>
      </c>
      <c r="AA185" s="17">
        <f t="shared" si="87"/>
        <v>0</v>
      </c>
      <c r="AB185" s="17">
        <f t="shared" si="87"/>
        <v>0</v>
      </c>
      <c r="AC185" s="17">
        <f t="shared" si="87"/>
        <v>0</v>
      </c>
      <c r="AD185" s="17">
        <f t="shared" si="87"/>
        <v>0</v>
      </c>
      <c r="AE185" s="17">
        <f t="shared" si="87"/>
        <v>0</v>
      </c>
      <c r="AF185" s="17">
        <f t="shared" si="87"/>
        <v>0</v>
      </c>
      <c r="AG185" s="17">
        <f t="shared" si="87"/>
        <v>0</v>
      </c>
      <c r="AH185" s="17">
        <f t="shared" si="87"/>
        <v>0</v>
      </c>
      <c r="AI185" s="17">
        <f t="shared" si="87"/>
        <v>0</v>
      </c>
      <c r="AJ185" s="17">
        <f t="shared" si="87"/>
        <v>0</v>
      </c>
      <c r="AK185" s="17">
        <f t="shared" si="87"/>
        <v>0</v>
      </c>
      <c r="AL185" s="17">
        <f t="shared" si="87"/>
        <v>0</v>
      </c>
      <c r="AM185" s="17">
        <f t="shared" si="87"/>
        <v>0</v>
      </c>
      <c r="AN185" s="17">
        <f t="shared" si="87"/>
        <v>0</v>
      </c>
      <c r="AO185" s="17">
        <f t="shared" si="87"/>
        <v>0</v>
      </c>
      <c r="AP185" s="17">
        <f t="shared" si="87"/>
        <v>0</v>
      </c>
      <c r="AQ185" s="17">
        <f t="shared" si="87"/>
        <v>0</v>
      </c>
      <c r="AR185" s="17">
        <f t="shared" si="87"/>
        <v>0</v>
      </c>
      <c r="AS185" s="17">
        <f t="shared" si="87"/>
        <v>0</v>
      </c>
      <c r="AT185" s="17">
        <f t="shared" si="87"/>
        <v>0</v>
      </c>
      <c r="AU185" s="17">
        <f t="shared" si="87"/>
        <v>0</v>
      </c>
      <c r="AV185" s="17">
        <f t="shared" si="87"/>
        <v>0</v>
      </c>
      <c r="AW185" s="17">
        <f t="shared" si="87"/>
        <v>0</v>
      </c>
      <c r="AX185" s="17">
        <f t="shared" si="87"/>
        <v>0</v>
      </c>
      <c r="AY185" s="17">
        <f t="shared" si="87"/>
        <v>0</v>
      </c>
      <c r="AZ185" s="17">
        <f t="shared" si="87"/>
        <v>0</v>
      </c>
      <c r="BA185" s="17">
        <f t="shared" si="87"/>
        <v>0</v>
      </c>
      <c r="BB185" s="17">
        <f t="shared" si="87"/>
        <v>0</v>
      </c>
      <c r="BC185" s="17">
        <f t="shared" si="87"/>
        <v>0</v>
      </c>
      <c r="BD185" s="17">
        <f t="shared" si="87"/>
        <v>0</v>
      </c>
      <c r="BE185" s="17">
        <f t="shared" si="87"/>
        <v>0</v>
      </c>
      <c r="BF185" s="17">
        <f t="shared" si="87"/>
        <v>0</v>
      </c>
      <c r="BG185" s="17">
        <f t="shared" si="87"/>
        <v>0</v>
      </c>
      <c r="BH185" s="17">
        <f t="shared" si="87"/>
        <v>0</v>
      </c>
      <c r="BI185" s="66">
        <f>SUM(BI186:BI196)</f>
        <v>0</v>
      </c>
      <c r="BJ185" s="126">
        <f t="shared" si="66"/>
        <v>0</v>
      </c>
    </row>
    <row r="186" spans="1:62" x14ac:dyDescent="0.25">
      <c r="A186" s="849" t="str">
        <f>+'Formato de costeo C6 '!C53</f>
        <v>6.2.1.1</v>
      </c>
      <c r="B186" s="107">
        <f>'Formato de costeo C6 '!B53</f>
        <v>0</v>
      </c>
      <c r="C186" s="850">
        <f>'Formato de costeo C6 '!D53</f>
        <v>0</v>
      </c>
      <c r="D186" s="851">
        <f>'Formato de costeo C6 '!E53</f>
        <v>0</v>
      </c>
      <c r="E186" s="108">
        <f>'Formato de costeo C6 '!F53</f>
        <v>0</v>
      </c>
      <c r="F186" s="108">
        <f>'Formato de costeo C6 '!G53</f>
        <v>0</v>
      </c>
      <c r="G186" s="852">
        <f>+'Formato de costeo C6 '!H53</f>
        <v>0</v>
      </c>
      <c r="H186" s="108">
        <f>'Formato de costeo C6 '!I53</f>
        <v>0</v>
      </c>
      <c r="I186" s="108">
        <f>'Formato de costeo C6 '!J53</f>
        <v>0</v>
      </c>
      <c r="J186" s="104">
        <f>IF( $H186=0,0,($F186*'Cronograma de Actividades'!$E77)*($I186/$H186))</f>
        <v>0</v>
      </c>
      <c r="K186" s="104">
        <f>IF( $H186=0,0,($F186*'Cronograma de Actividades'!$F77)*($I186/$H186))</f>
        <v>0</v>
      </c>
      <c r="L186" s="104">
        <f>IF( $H186=0,0,($F186*'Cronograma de Actividades'!$G77)*($I186/$H186))</f>
        <v>0</v>
      </c>
      <c r="M186" s="104">
        <f t="shared" ref="M186:M196" si="88">SUM(J186:L186)</f>
        <v>0</v>
      </c>
      <c r="N186" s="104">
        <f>IF( $H186=0,0,($F186*'Cronograma de Actividades'!$H77)*($I186/$H186))</f>
        <v>0</v>
      </c>
      <c r="O186" s="104">
        <f>IF( $H186=0,0,($F186*'Cronograma de Actividades'!$I77)*($I186/$H186))</f>
        <v>0</v>
      </c>
      <c r="P186" s="104">
        <f>IF( $H186=0,0,($F186*'Cronograma de Actividades'!$J77)*($I186/$H186))</f>
        <v>0</v>
      </c>
      <c r="Q186" s="104">
        <f t="shared" ref="Q186:Q196" si="89">SUM(N186:P186)</f>
        <v>0</v>
      </c>
      <c r="R186" s="104">
        <f>IF( $H186=0,0,($F186*'Cronograma de Actividades'!$K77)*($I186/$H186))</f>
        <v>0</v>
      </c>
      <c r="S186" s="104">
        <f>IF( $H186=0,0,($F186*'Cronograma de Actividades'!$L77)*($I186/$H186))</f>
        <v>0</v>
      </c>
      <c r="T186" s="104">
        <f>IF( $H186=0,0,($F186*'Cronograma de Actividades'!$M77)*($I186/$H186))</f>
        <v>0</v>
      </c>
      <c r="U186" s="104">
        <f t="shared" ref="U186:U196" si="90">SUM(R186:T186)</f>
        <v>0</v>
      </c>
      <c r="V186" s="104">
        <f>IF( $H186=0,0,($F186*'Cronograma de Actividades'!$N77)*($I186/$H186))</f>
        <v>0</v>
      </c>
      <c r="W186" s="104">
        <f>IF( $H186=0,0,($F186*'Cronograma de Actividades'!$O77)*($I186/$H186))</f>
        <v>0</v>
      </c>
      <c r="X186" s="104">
        <f>IF( $H186=0,0,($F186*'Cronograma de Actividades'!$P77)*($I186/$H186))</f>
        <v>0</v>
      </c>
      <c r="Y186" s="104">
        <f t="shared" ref="Y186:Y196" si="91">SUM(V186:X186)</f>
        <v>0</v>
      </c>
      <c r="Z186" s="104">
        <f t="shared" ref="Z186:Z196" si="92">+M186+Q186+U186+Y186</f>
        <v>0</v>
      </c>
      <c r="AA186" s="104">
        <f>IF( $H186=0,0,($F186*'Cronograma de Actividades'!$Q77)*($I186/$H186))</f>
        <v>0</v>
      </c>
      <c r="AB186" s="104">
        <f>IF( $H186=0,0,($F186*'Cronograma de Actividades'!$R77)*($I186/$H186))</f>
        <v>0</v>
      </c>
      <c r="AC186" s="104">
        <f>IF( $H186=0,0,($F186*'Cronograma de Actividades'!$S77)*($I186/$H186))</f>
        <v>0</v>
      </c>
      <c r="AD186" s="104">
        <f t="shared" ref="AD186:AD196" si="93">SUM(AA186:AC186)</f>
        <v>0</v>
      </c>
      <c r="AE186" s="104">
        <f>IF( $H186=0,0,($F186*'Cronograma de Actividades'!$T77)*($I186/$H186))</f>
        <v>0</v>
      </c>
      <c r="AF186" s="104">
        <f>IF( $H186=0,0,($F186*'Cronograma de Actividades'!$U77)*($I186/$H186))</f>
        <v>0</v>
      </c>
      <c r="AG186" s="104">
        <f>IF( $H186=0,0,($F186*'Cronograma de Actividades'!$V77)*($I186/$H186))</f>
        <v>0</v>
      </c>
      <c r="AH186" s="104">
        <f t="shared" ref="AH186:AH196" si="94">SUM(AE186:AG186)</f>
        <v>0</v>
      </c>
      <c r="AI186" s="104">
        <f>IF( $H186=0,0,($F186*'Cronograma de Actividades'!$W77)*($I186/$H186))</f>
        <v>0</v>
      </c>
      <c r="AJ186" s="104">
        <f>IF( $H186=0,0,($F186*'Cronograma de Actividades'!$X77)*($I186/$H186))</f>
        <v>0</v>
      </c>
      <c r="AK186" s="104">
        <f>IF( $H186=0,0,($F186*'Cronograma de Actividades'!$Y77)*($I186/$H186))</f>
        <v>0</v>
      </c>
      <c r="AL186" s="104">
        <f t="shared" ref="AL186:AL196" si="95">SUM(AI186:AK186)</f>
        <v>0</v>
      </c>
      <c r="AM186" s="104">
        <f>IF( $H186=0,0,($F186*'Cronograma de Actividades'!$Z77)*($I186/$H186))</f>
        <v>0</v>
      </c>
      <c r="AN186" s="104">
        <f>IF( $H186=0,0,($F186*'Cronograma de Actividades'!$AA77)*($I186/$H186))</f>
        <v>0</v>
      </c>
      <c r="AO186" s="104">
        <f>IF( $H186=0,0,($F186*'Cronograma de Actividades'!$AB77)*($I186/$H186))</f>
        <v>0</v>
      </c>
      <c r="AP186" s="104">
        <f t="shared" ref="AP186:AP196" si="96">SUM(AM186:AO186)</f>
        <v>0</v>
      </c>
      <c r="AQ186" s="104">
        <f t="shared" ref="AQ186:AQ196" si="97">+AD186+AH186+AL186+AP186</f>
        <v>0</v>
      </c>
      <c r="AR186" s="104">
        <f>IF( $H186=0,0,($F186*'Cronograma de Actividades'!$AC77)*($I186/$H186))</f>
        <v>0</v>
      </c>
      <c r="AS186" s="104">
        <f>IF( $H186=0,0,($F186*'Cronograma de Actividades'!$AD77)*($I186/$H186))</f>
        <v>0</v>
      </c>
      <c r="AT186" s="104">
        <f>IF( $H186=0,0,($F186*'Cronograma de Actividades'!$AE77)*($I186/$H186))</f>
        <v>0</v>
      </c>
      <c r="AU186" s="104">
        <f t="shared" ref="AU186:AU196" si="98">SUM(AR186:AT186)</f>
        <v>0</v>
      </c>
      <c r="AV186" s="104">
        <f>IF( $H186=0,0,($F186*'Cronograma de Actividades'!$AF77)*($I186/$H186))</f>
        <v>0</v>
      </c>
      <c r="AW186" s="104">
        <f>IF( $H186=0,0,($F186*'Cronograma de Actividades'!$AG77)*($I186/$H186))</f>
        <v>0</v>
      </c>
      <c r="AX186" s="104">
        <f>IF( $H186=0,0,($F186*'Cronograma de Actividades'!$AH77)*($I186/$H186))</f>
        <v>0</v>
      </c>
      <c r="AY186" s="104">
        <f t="shared" ref="AY186:AY196" si="99">SUM(AV186:AX186)</f>
        <v>0</v>
      </c>
      <c r="AZ186" s="104">
        <f>IF( $H186=0,0,($F186*'Cronograma de Actividades'!$AI77)*($I186/$H186))</f>
        <v>0</v>
      </c>
      <c r="BA186" s="104">
        <f>IF( $H186=0,0,($F186*'Cronograma de Actividades'!$AJ77)*($I186/$H186))</f>
        <v>0</v>
      </c>
      <c r="BB186" s="104">
        <f>IF( $H186=0,0,($F186*'Cronograma de Actividades'!$AK77)*($I186/$H186))</f>
        <v>0</v>
      </c>
      <c r="BC186" s="104">
        <f t="shared" ref="BC186:BC196" si="100">SUM(AZ186:BB186)</f>
        <v>0</v>
      </c>
      <c r="BD186" s="104">
        <f>IF( $H186=0,0,($F186*'Cronograma de Actividades'!$AL77)*($I186/$H186))</f>
        <v>0</v>
      </c>
      <c r="BE186" s="104">
        <f>IF( $H186=0,0,($F186*'Cronograma de Actividades'!$AM77)*($I186/$H186))</f>
        <v>0</v>
      </c>
      <c r="BF186" s="104">
        <f>IF( $H186=0,0,($F186*'Cronograma de Actividades'!$AN77)*($I186/$H186))</f>
        <v>0</v>
      </c>
      <c r="BG186" s="104">
        <f t="shared" ref="BG186:BG196" si="101">SUM(BD186:BF186)</f>
        <v>0</v>
      </c>
      <c r="BH186" s="104">
        <f t="shared" ref="BH186:BH196" si="102">+AU186+AY186+BC186+BG186</f>
        <v>0</v>
      </c>
      <c r="BI186" s="286">
        <f t="shared" ref="BI186:BI196" si="103">+Z186+AQ186+BH186</f>
        <v>0</v>
      </c>
      <c r="BJ186" s="126">
        <f t="shared" si="66"/>
        <v>0</v>
      </c>
    </row>
    <row r="187" spans="1:62" x14ac:dyDescent="0.25">
      <c r="A187" s="65" t="str">
        <f>+'Formato de costeo C6 '!C54</f>
        <v>6.2.1.2</v>
      </c>
      <c r="B187" s="58">
        <f>'Formato de costeo C6 '!B54</f>
        <v>0</v>
      </c>
      <c r="C187" s="551">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'!J54</f>
        <v>0</v>
      </c>
      <c r="J187" s="105">
        <f>IF( $H187=0,0,($F187*'Cronograma de Actividades'!$E78)*($I187/$H187))</f>
        <v>0</v>
      </c>
      <c r="K187" s="105">
        <f>IF( $H187=0,0,($F187*'Cronograma de Actividades'!$F78)*($I187/$H187))</f>
        <v>0</v>
      </c>
      <c r="L187" s="105">
        <f>IF( $H187=0,0,($F187*'Cronograma de Actividades'!$G78)*($I187/$H187))</f>
        <v>0</v>
      </c>
      <c r="M187" s="105">
        <f t="shared" si="88"/>
        <v>0</v>
      </c>
      <c r="N187" s="105">
        <f>IF( $H187=0,0,($F187*'Cronograma de Actividades'!$H78)*($I187/$H187))</f>
        <v>0</v>
      </c>
      <c r="O187" s="105">
        <f>IF( $H187=0,0,($F187*'Cronograma de Actividades'!$I78)*($I187/$H187))</f>
        <v>0</v>
      </c>
      <c r="P187" s="105">
        <f>IF( $H187=0,0,($F187*'Cronograma de Actividades'!$J78)*($I187/$H187))</f>
        <v>0</v>
      </c>
      <c r="Q187" s="105">
        <f t="shared" si="89"/>
        <v>0</v>
      </c>
      <c r="R187" s="105">
        <f>IF( $H187=0,0,($F187*'Cronograma de Actividades'!$K78)*($I187/$H187))</f>
        <v>0</v>
      </c>
      <c r="S187" s="105">
        <f>IF( $H187=0,0,($F187*'Cronograma de Actividades'!$L78)*($I187/$H187))</f>
        <v>0</v>
      </c>
      <c r="T187" s="105">
        <f>IF( $H187=0,0,($F187*'Cronograma de Actividades'!$M78)*($I187/$H187))</f>
        <v>0</v>
      </c>
      <c r="U187" s="105">
        <f t="shared" si="90"/>
        <v>0</v>
      </c>
      <c r="V187" s="105">
        <f>IF( $H187=0,0,($F187*'Cronograma de Actividades'!$N78)*($I187/$H187))</f>
        <v>0</v>
      </c>
      <c r="W187" s="105">
        <f>IF( $H187=0,0,($F187*'Cronograma de Actividades'!$O78)*($I187/$H187))</f>
        <v>0</v>
      </c>
      <c r="X187" s="105">
        <f>IF( $H187=0,0,($F187*'Cronograma de Actividades'!$P78)*($I187/$H187))</f>
        <v>0</v>
      </c>
      <c r="Y187" s="105">
        <f t="shared" si="91"/>
        <v>0</v>
      </c>
      <c r="Z187" s="105">
        <f t="shared" si="92"/>
        <v>0</v>
      </c>
      <c r="AA187" s="105">
        <f>IF( $H187=0,0,($F187*'Cronograma de Actividades'!$Q78)*($I187/$H187))</f>
        <v>0</v>
      </c>
      <c r="AB187" s="105">
        <f>IF( $H187=0,0,($F187*'Cronograma de Actividades'!$R78)*($I187/$H187))</f>
        <v>0</v>
      </c>
      <c r="AC187" s="105">
        <f>IF( $H187=0,0,($F187*'Cronograma de Actividades'!$S78)*($I187/$H187))</f>
        <v>0</v>
      </c>
      <c r="AD187" s="105">
        <f t="shared" si="93"/>
        <v>0</v>
      </c>
      <c r="AE187" s="105">
        <f>IF( $H187=0,0,($F187*'Cronograma de Actividades'!$T78)*($I187/$H187))</f>
        <v>0</v>
      </c>
      <c r="AF187" s="105">
        <f>IF( $H187=0,0,($F187*'Cronograma de Actividades'!$U78)*($I187/$H187))</f>
        <v>0</v>
      </c>
      <c r="AG187" s="105">
        <f>IF( $H187=0,0,($F187*'Cronograma de Actividades'!$V78)*($I187/$H187))</f>
        <v>0</v>
      </c>
      <c r="AH187" s="105">
        <f t="shared" si="94"/>
        <v>0</v>
      </c>
      <c r="AI187" s="105">
        <f>IF( $H187=0,0,($F187*'Cronograma de Actividades'!$W78)*($I187/$H187))</f>
        <v>0</v>
      </c>
      <c r="AJ187" s="105">
        <f>IF( $H187=0,0,($F187*'Cronograma de Actividades'!$X78)*($I187/$H187))</f>
        <v>0</v>
      </c>
      <c r="AK187" s="105">
        <f>IF( $H187=0,0,($F187*'Cronograma de Actividades'!$Y78)*($I187/$H187))</f>
        <v>0</v>
      </c>
      <c r="AL187" s="105">
        <f t="shared" si="95"/>
        <v>0</v>
      </c>
      <c r="AM187" s="105">
        <f>IF( $H187=0,0,($F187*'Cronograma de Actividades'!$Z78)*($I187/$H187))</f>
        <v>0</v>
      </c>
      <c r="AN187" s="105">
        <f>IF( $H187=0,0,($F187*'Cronograma de Actividades'!$AA78)*($I187/$H187))</f>
        <v>0</v>
      </c>
      <c r="AO187" s="105">
        <f>IF( $H187=0,0,($F187*'Cronograma de Actividades'!$AB78)*($I187/$H187))</f>
        <v>0</v>
      </c>
      <c r="AP187" s="105">
        <f t="shared" si="96"/>
        <v>0</v>
      </c>
      <c r="AQ187" s="105">
        <f t="shared" si="97"/>
        <v>0</v>
      </c>
      <c r="AR187" s="105">
        <f>IF( $H187=0,0,($F187*'Cronograma de Actividades'!$AC78)*($I187/$H187))</f>
        <v>0</v>
      </c>
      <c r="AS187" s="105">
        <f>IF( $H187=0,0,($F187*'Cronograma de Actividades'!$AD78)*($I187/$H187))</f>
        <v>0</v>
      </c>
      <c r="AT187" s="105">
        <f>IF( $H187=0,0,($F187*'Cronograma de Actividades'!$AE78)*($I187/$H187))</f>
        <v>0</v>
      </c>
      <c r="AU187" s="105">
        <f t="shared" si="98"/>
        <v>0</v>
      </c>
      <c r="AV187" s="105">
        <f>IF( $H187=0,0,($F187*'Cronograma de Actividades'!$AF78)*($I187/$H187))</f>
        <v>0</v>
      </c>
      <c r="AW187" s="105">
        <f>IF( $H187=0,0,($F187*'Cronograma de Actividades'!$AG78)*($I187/$H187))</f>
        <v>0</v>
      </c>
      <c r="AX187" s="105">
        <f>IF( $H187=0,0,($F187*'Cronograma de Actividades'!$AH78)*($I187/$H187))</f>
        <v>0</v>
      </c>
      <c r="AY187" s="105">
        <f t="shared" si="99"/>
        <v>0</v>
      </c>
      <c r="AZ187" s="105">
        <f>IF( $H187=0,0,($F187*'Cronograma de Actividades'!$AI78)*($I187/$H187))</f>
        <v>0</v>
      </c>
      <c r="BA187" s="105">
        <f>IF( $H187=0,0,($F187*'Cronograma de Actividades'!$AJ78)*($I187/$H187))</f>
        <v>0</v>
      </c>
      <c r="BB187" s="105">
        <f>IF( $H187=0,0,($F187*'Cronograma de Actividades'!$AK78)*($I187/$H187))</f>
        <v>0</v>
      </c>
      <c r="BC187" s="105">
        <f t="shared" si="100"/>
        <v>0</v>
      </c>
      <c r="BD187" s="105">
        <f>IF( $H187=0,0,($F187*'Cronograma de Actividades'!$AL78)*($I187/$H187))</f>
        <v>0</v>
      </c>
      <c r="BE187" s="105">
        <f>IF( $H187=0,0,($F187*'Cronograma de Actividades'!$AM78)*($I187/$H187))</f>
        <v>0</v>
      </c>
      <c r="BF187" s="105">
        <f>IF( $H187=0,0,($F187*'Cronograma de Actividades'!$AN78)*($I187/$H187))</f>
        <v>0</v>
      </c>
      <c r="BG187" s="105">
        <f t="shared" si="101"/>
        <v>0</v>
      </c>
      <c r="BH187" s="105">
        <f t="shared" si="102"/>
        <v>0</v>
      </c>
      <c r="BI187" s="287">
        <f t="shared" si="103"/>
        <v>0</v>
      </c>
      <c r="BJ187" s="126">
        <f t="shared" si="66"/>
        <v>0</v>
      </c>
    </row>
    <row r="188" spans="1:62" x14ac:dyDescent="0.25">
      <c r="A188" s="65" t="str">
        <f>+'Formato de costeo C6 '!C55</f>
        <v>6.2.1.3</v>
      </c>
      <c r="B188" s="58">
        <f>'Formato de costeo C6 '!B55</f>
        <v>0</v>
      </c>
      <c r="C188" s="551">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'!J55</f>
        <v>0</v>
      </c>
      <c r="J188" s="105">
        <f>IF( $H188=0,0,($F188*'Cronograma de Actividades'!$E79)*($I188/$H188))</f>
        <v>0</v>
      </c>
      <c r="K188" s="105">
        <f>IF( $H188=0,0,($F188*'Cronograma de Actividades'!$F79)*($I188/$H188))</f>
        <v>0</v>
      </c>
      <c r="L188" s="105">
        <f>IF( $H188=0,0,($F188*'Cronograma de Actividades'!$G79)*($I188/$H188))</f>
        <v>0</v>
      </c>
      <c r="M188" s="105">
        <f t="shared" si="88"/>
        <v>0</v>
      </c>
      <c r="N188" s="105">
        <f>IF( $H188=0,0,($F188*'Cronograma de Actividades'!$H79)*($I188/$H188))</f>
        <v>0</v>
      </c>
      <c r="O188" s="105">
        <f>IF( $H188=0,0,($F188*'Cronograma de Actividades'!$I79)*($I188/$H188))</f>
        <v>0</v>
      </c>
      <c r="P188" s="105">
        <f>IF( $H188=0,0,($F188*'Cronograma de Actividades'!$J79)*($I188/$H188))</f>
        <v>0</v>
      </c>
      <c r="Q188" s="105">
        <f t="shared" si="89"/>
        <v>0</v>
      </c>
      <c r="R188" s="105">
        <f>IF( $H188=0,0,($F188*'Cronograma de Actividades'!$K79)*($I188/$H188))</f>
        <v>0</v>
      </c>
      <c r="S188" s="105">
        <f>IF( $H188=0,0,($F188*'Cronograma de Actividades'!$L79)*($I188/$H188))</f>
        <v>0</v>
      </c>
      <c r="T188" s="105">
        <f>IF( $H188=0,0,($F188*'Cronograma de Actividades'!$M79)*($I188/$H188))</f>
        <v>0</v>
      </c>
      <c r="U188" s="105">
        <f t="shared" si="90"/>
        <v>0</v>
      </c>
      <c r="V188" s="105">
        <f>IF( $H188=0,0,($F188*'Cronograma de Actividades'!$N79)*($I188/$H188))</f>
        <v>0</v>
      </c>
      <c r="W188" s="105">
        <f>IF( $H188=0,0,($F188*'Cronograma de Actividades'!$O79)*($I188/$H188))</f>
        <v>0</v>
      </c>
      <c r="X188" s="105">
        <f>IF( $H188=0,0,($F188*'Cronograma de Actividades'!$P79)*($I188/$H188))</f>
        <v>0</v>
      </c>
      <c r="Y188" s="105">
        <f t="shared" si="91"/>
        <v>0</v>
      </c>
      <c r="Z188" s="105">
        <f t="shared" si="92"/>
        <v>0</v>
      </c>
      <c r="AA188" s="105">
        <f>IF( $H188=0,0,($F188*'Cronograma de Actividades'!$Q79)*($I188/$H188))</f>
        <v>0</v>
      </c>
      <c r="AB188" s="105">
        <f>IF( $H188=0,0,($F188*'Cronograma de Actividades'!$R79)*($I188/$H188))</f>
        <v>0</v>
      </c>
      <c r="AC188" s="105">
        <f>IF( $H188=0,0,($F188*'Cronograma de Actividades'!$S79)*($I188/$H188))</f>
        <v>0</v>
      </c>
      <c r="AD188" s="105">
        <f t="shared" si="93"/>
        <v>0</v>
      </c>
      <c r="AE188" s="105">
        <f>IF( $H188=0,0,($F188*'Cronograma de Actividades'!$T79)*($I188/$H188))</f>
        <v>0</v>
      </c>
      <c r="AF188" s="105">
        <f>IF( $H188=0,0,($F188*'Cronograma de Actividades'!$U79)*($I188/$H188))</f>
        <v>0</v>
      </c>
      <c r="AG188" s="105">
        <f>IF( $H188=0,0,($F188*'Cronograma de Actividades'!$V79)*($I188/$H188))</f>
        <v>0</v>
      </c>
      <c r="AH188" s="105">
        <f t="shared" si="94"/>
        <v>0</v>
      </c>
      <c r="AI188" s="105">
        <f>IF( $H188=0,0,($F188*'Cronograma de Actividades'!$W79)*($I188/$H188))</f>
        <v>0</v>
      </c>
      <c r="AJ188" s="105">
        <f>IF( $H188=0,0,($F188*'Cronograma de Actividades'!$X79)*($I188/$H188))</f>
        <v>0</v>
      </c>
      <c r="AK188" s="105">
        <f>IF( $H188=0,0,($F188*'Cronograma de Actividades'!$Y79)*($I188/$H188))</f>
        <v>0</v>
      </c>
      <c r="AL188" s="105">
        <f t="shared" si="95"/>
        <v>0</v>
      </c>
      <c r="AM188" s="105">
        <f>IF( $H188=0,0,($F188*'Cronograma de Actividades'!$Z79)*($I188/$H188))</f>
        <v>0</v>
      </c>
      <c r="AN188" s="105">
        <f>IF( $H188=0,0,($F188*'Cronograma de Actividades'!$AA79)*($I188/$H188))</f>
        <v>0</v>
      </c>
      <c r="AO188" s="105">
        <f>IF( $H188=0,0,($F188*'Cronograma de Actividades'!$AB79)*($I188/$H188))</f>
        <v>0</v>
      </c>
      <c r="AP188" s="105">
        <f t="shared" si="96"/>
        <v>0</v>
      </c>
      <c r="AQ188" s="105">
        <f t="shared" si="97"/>
        <v>0</v>
      </c>
      <c r="AR188" s="105">
        <f>IF( $H188=0,0,($F188*'Cronograma de Actividades'!$AC79)*($I188/$H188))</f>
        <v>0</v>
      </c>
      <c r="AS188" s="105">
        <f>IF( $H188=0,0,($F188*'Cronograma de Actividades'!$AD79)*($I188/$H188))</f>
        <v>0</v>
      </c>
      <c r="AT188" s="105">
        <f>IF( $H188=0,0,($F188*'Cronograma de Actividades'!$AE79)*($I188/$H188))</f>
        <v>0</v>
      </c>
      <c r="AU188" s="105">
        <f t="shared" si="98"/>
        <v>0</v>
      </c>
      <c r="AV188" s="105">
        <f>IF( $H188=0,0,($F188*'Cronograma de Actividades'!$AF79)*($I188/$H188))</f>
        <v>0</v>
      </c>
      <c r="AW188" s="105">
        <f>IF( $H188=0,0,($F188*'Cronograma de Actividades'!$AG79)*($I188/$H188))</f>
        <v>0</v>
      </c>
      <c r="AX188" s="105">
        <f>IF( $H188=0,0,($F188*'Cronograma de Actividades'!$AH79)*($I188/$H188))</f>
        <v>0</v>
      </c>
      <c r="AY188" s="105">
        <f t="shared" si="99"/>
        <v>0</v>
      </c>
      <c r="AZ188" s="105">
        <f>IF( $H188=0,0,($F188*'Cronograma de Actividades'!$AI79)*($I188/$H188))</f>
        <v>0</v>
      </c>
      <c r="BA188" s="105">
        <f>IF( $H188=0,0,($F188*'Cronograma de Actividades'!$AJ79)*($I188/$H188))</f>
        <v>0</v>
      </c>
      <c r="BB188" s="105">
        <f>IF( $H188=0,0,($F188*'Cronograma de Actividades'!$AK79)*($I188/$H188))</f>
        <v>0</v>
      </c>
      <c r="BC188" s="105">
        <f t="shared" si="100"/>
        <v>0</v>
      </c>
      <c r="BD188" s="105">
        <f>IF( $H188=0,0,($F188*'Cronograma de Actividades'!$AL79)*($I188/$H188))</f>
        <v>0</v>
      </c>
      <c r="BE188" s="105">
        <f>IF( $H188=0,0,($F188*'Cronograma de Actividades'!$AM79)*($I188/$H188))</f>
        <v>0</v>
      </c>
      <c r="BF188" s="105">
        <f>IF( $H188=0,0,($F188*'Cronograma de Actividades'!$AN79)*($I188/$H188))</f>
        <v>0</v>
      </c>
      <c r="BG188" s="105">
        <f t="shared" si="101"/>
        <v>0</v>
      </c>
      <c r="BH188" s="105">
        <f t="shared" si="102"/>
        <v>0</v>
      </c>
      <c r="BI188" s="287">
        <f t="shared" si="103"/>
        <v>0</v>
      </c>
      <c r="BJ188" s="126">
        <f t="shared" si="66"/>
        <v>0</v>
      </c>
    </row>
    <row r="189" spans="1:62" x14ac:dyDescent="0.25">
      <c r="A189" s="65" t="str">
        <f>+'Formato de costeo C6 '!C56</f>
        <v>6.2.1.4</v>
      </c>
      <c r="B189" s="58">
        <f>'Formato de costeo C6 '!B56</f>
        <v>0</v>
      </c>
      <c r="C189" s="551">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'!J56</f>
        <v>0</v>
      </c>
      <c r="J189" s="105">
        <f>IF( $H189=0,0,($F189*'Cronograma de Actividades'!$E80)*($I189/$H189))</f>
        <v>0</v>
      </c>
      <c r="K189" s="105">
        <f>IF( $H189=0,0,($F189*'Cronograma de Actividades'!$F80)*($I189/$H189))</f>
        <v>0</v>
      </c>
      <c r="L189" s="105">
        <f>IF( $H189=0,0,($F189*'Cronograma de Actividades'!$G80)*($I189/$H189))</f>
        <v>0</v>
      </c>
      <c r="M189" s="105">
        <f t="shared" si="88"/>
        <v>0</v>
      </c>
      <c r="N189" s="105">
        <f>IF( $H189=0,0,($F189*'Cronograma de Actividades'!$H80)*($I189/$H189))</f>
        <v>0</v>
      </c>
      <c r="O189" s="105">
        <f>IF( $H189=0,0,($F189*'Cronograma de Actividades'!$I80)*($I189/$H189))</f>
        <v>0</v>
      </c>
      <c r="P189" s="105">
        <f>IF( $H189=0,0,($F189*'Cronograma de Actividades'!$J80)*($I189/$H189))</f>
        <v>0</v>
      </c>
      <c r="Q189" s="105">
        <f t="shared" si="89"/>
        <v>0</v>
      </c>
      <c r="R189" s="105">
        <f>IF( $H189=0,0,($F189*'Cronograma de Actividades'!$K80)*($I189/$H189))</f>
        <v>0</v>
      </c>
      <c r="S189" s="105">
        <f>IF( $H189=0,0,($F189*'Cronograma de Actividades'!$L80)*($I189/$H189))</f>
        <v>0</v>
      </c>
      <c r="T189" s="105">
        <f>IF( $H189=0,0,($F189*'Cronograma de Actividades'!$M80)*($I189/$H189))</f>
        <v>0</v>
      </c>
      <c r="U189" s="105">
        <f t="shared" si="90"/>
        <v>0</v>
      </c>
      <c r="V189" s="105">
        <f>IF( $H189=0,0,($F189*'Cronograma de Actividades'!$N80)*($I189/$H189))</f>
        <v>0</v>
      </c>
      <c r="W189" s="105">
        <f>IF( $H189=0,0,($F189*'Cronograma de Actividades'!$O80)*($I189/$H189))</f>
        <v>0</v>
      </c>
      <c r="X189" s="105">
        <f>IF( $H189=0,0,($F189*'Cronograma de Actividades'!$P80)*($I189/$H189))</f>
        <v>0</v>
      </c>
      <c r="Y189" s="105">
        <f t="shared" si="91"/>
        <v>0</v>
      </c>
      <c r="Z189" s="105">
        <f t="shared" si="92"/>
        <v>0</v>
      </c>
      <c r="AA189" s="105">
        <f>IF( $H189=0,0,($F189*'Cronograma de Actividades'!$Q80)*($I189/$H189))</f>
        <v>0</v>
      </c>
      <c r="AB189" s="105">
        <f>IF( $H189=0,0,($F189*'Cronograma de Actividades'!$R80)*($I189/$H189))</f>
        <v>0</v>
      </c>
      <c r="AC189" s="105">
        <f>IF( $H189=0,0,($F189*'Cronograma de Actividades'!$S80)*($I189/$H189))</f>
        <v>0</v>
      </c>
      <c r="AD189" s="105">
        <f t="shared" si="93"/>
        <v>0</v>
      </c>
      <c r="AE189" s="105">
        <f>IF( $H189=0,0,($F189*'Cronograma de Actividades'!$T80)*($I189/$H189))</f>
        <v>0</v>
      </c>
      <c r="AF189" s="105">
        <f>IF( $H189=0,0,($F189*'Cronograma de Actividades'!$U80)*($I189/$H189))</f>
        <v>0</v>
      </c>
      <c r="AG189" s="105">
        <f>IF( $H189=0,0,($F189*'Cronograma de Actividades'!$V80)*($I189/$H189))</f>
        <v>0</v>
      </c>
      <c r="AH189" s="105">
        <f t="shared" si="94"/>
        <v>0</v>
      </c>
      <c r="AI189" s="105">
        <f>IF( $H189=0,0,($F189*'Cronograma de Actividades'!$W80)*($I189/$H189))</f>
        <v>0</v>
      </c>
      <c r="AJ189" s="105">
        <f>IF( $H189=0,0,($F189*'Cronograma de Actividades'!$X80)*($I189/$H189))</f>
        <v>0</v>
      </c>
      <c r="AK189" s="105">
        <f>IF( $H189=0,0,($F189*'Cronograma de Actividades'!$Y80)*($I189/$H189))</f>
        <v>0</v>
      </c>
      <c r="AL189" s="105">
        <f t="shared" si="95"/>
        <v>0</v>
      </c>
      <c r="AM189" s="105">
        <f>IF( $H189=0,0,($F189*'Cronograma de Actividades'!$Z80)*($I189/$H189))</f>
        <v>0</v>
      </c>
      <c r="AN189" s="105">
        <f>IF( $H189=0,0,($F189*'Cronograma de Actividades'!$AA80)*($I189/$H189))</f>
        <v>0</v>
      </c>
      <c r="AO189" s="105">
        <f>IF( $H189=0,0,($F189*'Cronograma de Actividades'!$AB80)*($I189/$H189))</f>
        <v>0</v>
      </c>
      <c r="AP189" s="105">
        <f t="shared" si="96"/>
        <v>0</v>
      </c>
      <c r="AQ189" s="105">
        <f t="shared" si="97"/>
        <v>0</v>
      </c>
      <c r="AR189" s="105">
        <f>IF( $H189=0,0,($F189*'Cronograma de Actividades'!$AC80)*($I189/$H189))</f>
        <v>0</v>
      </c>
      <c r="AS189" s="105">
        <f>IF( $H189=0,0,($F189*'Cronograma de Actividades'!$AD80)*($I189/$H189))</f>
        <v>0</v>
      </c>
      <c r="AT189" s="105">
        <f>IF( $H189=0,0,($F189*'Cronograma de Actividades'!$AE80)*($I189/$H189))</f>
        <v>0</v>
      </c>
      <c r="AU189" s="105">
        <f t="shared" si="98"/>
        <v>0</v>
      </c>
      <c r="AV189" s="105">
        <f>IF( $H189=0,0,($F189*'Cronograma de Actividades'!$AF80)*($I189/$H189))</f>
        <v>0</v>
      </c>
      <c r="AW189" s="105">
        <f>IF( $H189=0,0,($F189*'Cronograma de Actividades'!$AG80)*($I189/$H189))</f>
        <v>0</v>
      </c>
      <c r="AX189" s="105">
        <f>IF( $H189=0,0,($F189*'Cronograma de Actividades'!$AH80)*($I189/$H189))</f>
        <v>0</v>
      </c>
      <c r="AY189" s="105">
        <f t="shared" si="99"/>
        <v>0</v>
      </c>
      <c r="AZ189" s="105">
        <f>IF( $H189=0,0,($F189*'Cronograma de Actividades'!$AI80)*($I189/$H189))</f>
        <v>0</v>
      </c>
      <c r="BA189" s="105">
        <f>IF( $H189=0,0,($F189*'Cronograma de Actividades'!$AJ80)*($I189/$H189))</f>
        <v>0</v>
      </c>
      <c r="BB189" s="105">
        <f>IF( $H189=0,0,($F189*'Cronograma de Actividades'!$AK80)*($I189/$H189))</f>
        <v>0</v>
      </c>
      <c r="BC189" s="105">
        <f t="shared" si="100"/>
        <v>0</v>
      </c>
      <c r="BD189" s="105">
        <f>IF( $H189=0,0,($F189*'Cronograma de Actividades'!$AL80)*($I189/$H189))</f>
        <v>0</v>
      </c>
      <c r="BE189" s="105">
        <f>IF( $H189=0,0,($F189*'Cronograma de Actividades'!$AM80)*($I189/$H189))</f>
        <v>0</v>
      </c>
      <c r="BF189" s="105">
        <f>IF( $H189=0,0,($F189*'Cronograma de Actividades'!$AN80)*($I189/$H189))</f>
        <v>0</v>
      </c>
      <c r="BG189" s="105">
        <f t="shared" si="101"/>
        <v>0</v>
      </c>
      <c r="BH189" s="105">
        <f t="shared" si="102"/>
        <v>0</v>
      </c>
      <c r="BI189" s="287">
        <f t="shared" si="103"/>
        <v>0</v>
      </c>
      <c r="BJ189" s="126">
        <f t="shared" si="66"/>
        <v>0</v>
      </c>
    </row>
    <row r="190" spans="1:62" x14ac:dyDescent="0.25">
      <c r="A190" s="65" t="str">
        <f>+'Formato de costeo C6 '!C57</f>
        <v>6.2.1.5</v>
      </c>
      <c r="B190" s="58">
        <f>'Formato de costeo C6 '!B57</f>
        <v>0</v>
      </c>
      <c r="C190" s="551">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'!J57</f>
        <v>0</v>
      </c>
      <c r="J190" s="105">
        <f>IF( $H190=0,0,($F190*'Cronograma de Actividades'!$E81)*($I190/$H190))</f>
        <v>0</v>
      </c>
      <c r="K190" s="105">
        <f>IF( $H190=0,0,($F190*'Cronograma de Actividades'!$F81)*($I190/$H190))</f>
        <v>0</v>
      </c>
      <c r="L190" s="105">
        <f>IF( $H190=0,0,($F190*'Cronograma de Actividades'!$G81)*($I190/$H190))</f>
        <v>0</v>
      </c>
      <c r="M190" s="105">
        <f t="shared" si="88"/>
        <v>0</v>
      </c>
      <c r="N190" s="105">
        <f>IF( $H190=0,0,($F190*'Cronograma de Actividades'!$H81)*($I190/$H190))</f>
        <v>0</v>
      </c>
      <c r="O190" s="105">
        <f>IF( $H190=0,0,($F190*'Cronograma de Actividades'!$I81)*($I190/$H190))</f>
        <v>0</v>
      </c>
      <c r="P190" s="105">
        <f>IF( $H190=0,0,($F190*'Cronograma de Actividades'!$J81)*($I190/$H190))</f>
        <v>0</v>
      </c>
      <c r="Q190" s="105">
        <f t="shared" si="89"/>
        <v>0</v>
      </c>
      <c r="R190" s="105">
        <f>IF( $H190=0,0,($F190*'Cronograma de Actividades'!$K81)*($I190/$H190))</f>
        <v>0</v>
      </c>
      <c r="S190" s="105">
        <f>IF( $H190=0,0,($F190*'Cronograma de Actividades'!$L81)*($I190/$H190))</f>
        <v>0</v>
      </c>
      <c r="T190" s="105">
        <f>IF( $H190=0,0,($F190*'Cronograma de Actividades'!$M81)*($I190/$H190))</f>
        <v>0</v>
      </c>
      <c r="U190" s="105">
        <f t="shared" si="90"/>
        <v>0</v>
      </c>
      <c r="V190" s="105">
        <f>IF( $H190=0,0,($F190*'Cronograma de Actividades'!$N81)*($I190/$H190))</f>
        <v>0</v>
      </c>
      <c r="W190" s="105">
        <f>IF( $H190=0,0,($F190*'Cronograma de Actividades'!$O81)*($I190/$H190))</f>
        <v>0</v>
      </c>
      <c r="X190" s="105">
        <f>IF( $H190=0,0,($F190*'Cronograma de Actividades'!$P81)*($I190/$H190))</f>
        <v>0</v>
      </c>
      <c r="Y190" s="105">
        <f t="shared" si="91"/>
        <v>0</v>
      </c>
      <c r="Z190" s="105">
        <f t="shared" si="92"/>
        <v>0</v>
      </c>
      <c r="AA190" s="105">
        <f>IF( $H190=0,0,($F190*'Cronograma de Actividades'!$Q81)*($I190/$H190))</f>
        <v>0</v>
      </c>
      <c r="AB190" s="105">
        <f>IF( $H190=0,0,($F190*'Cronograma de Actividades'!$R81)*($I190/$H190))</f>
        <v>0</v>
      </c>
      <c r="AC190" s="105">
        <f>IF( $H190=0,0,($F190*'Cronograma de Actividades'!$S81)*($I190/$H190))</f>
        <v>0</v>
      </c>
      <c r="AD190" s="105">
        <f t="shared" si="93"/>
        <v>0</v>
      </c>
      <c r="AE190" s="105">
        <f>IF( $H190=0,0,($F190*'Cronograma de Actividades'!$T81)*($I190/$H190))</f>
        <v>0</v>
      </c>
      <c r="AF190" s="105">
        <f>IF( $H190=0,0,($F190*'Cronograma de Actividades'!$U81)*($I190/$H190))</f>
        <v>0</v>
      </c>
      <c r="AG190" s="105">
        <f>IF( $H190=0,0,($F190*'Cronograma de Actividades'!$V81)*($I190/$H190))</f>
        <v>0</v>
      </c>
      <c r="AH190" s="105">
        <f t="shared" si="94"/>
        <v>0</v>
      </c>
      <c r="AI190" s="105">
        <f>IF( $H190=0,0,($F190*'Cronograma de Actividades'!$W81)*($I190/$H190))</f>
        <v>0</v>
      </c>
      <c r="AJ190" s="105">
        <f>IF( $H190=0,0,($F190*'Cronograma de Actividades'!$X81)*($I190/$H190))</f>
        <v>0</v>
      </c>
      <c r="AK190" s="105">
        <f>IF( $H190=0,0,($F190*'Cronograma de Actividades'!$Y81)*($I190/$H190))</f>
        <v>0</v>
      </c>
      <c r="AL190" s="105">
        <f t="shared" si="95"/>
        <v>0</v>
      </c>
      <c r="AM190" s="105">
        <f>IF( $H190=0,0,($F190*'Cronograma de Actividades'!$Z81)*($I190/$H190))</f>
        <v>0</v>
      </c>
      <c r="AN190" s="105">
        <f>IF( $H190=0,0,($F190*'Cronograma de Actividades'!$AA81)*($I190/$H190))</f>
        <v>0</v>
      </c>
      <c r="AO190" s="105">
        <f>IF( $H190=0,0,($F190*'Cronograma de Actividades'!$AB81)*($I190/$H190))</f>
        <v>0</v>
      </c>
      <c r="AP190" s="105">
        <f t="shared" si="96"/>
        <v>0</v>
      </c>
      <c r="AQ190" s="105">
        <f t="shared" si="97"/>
        <v>0</v>
      </c>
      <c r="AR190" s="105">
        <f>IF( $H190=0,0,($F190*'Cronograma de Actividades'!$AC81)*($I190/$H190))</f>
        <v>0</v>
      </c>
      <c r="AS190" s="105">
        <f>IF( $H190=0,0,($F190*'Cronograma de Actividades'!$AD81)*($I190/$H190))</f>
        <v>0</v>
      </c>
      <c r="AT190" s="105">
        <f>IF( $H190=0,0,($F190*'Cronograma de Actividades'!$AE81)*($I190/$H190))</f>
        <v>0</v>
      </c>
      <c r="AU190" s="105">
        <f t="shared" si="98"/>
        <v>0</v>
      </c>
      <c r="AV190" s="105">
        <f>IF( $H190=0,0,($F190*'Cronograma de Actividades'!$AF81)*($I190/$H190))</f>
        <v>0</v>
      </c>
      <c r="AW190" s="105">
        <f>IF( $H190=0,0,($F190*'Cronograma de Actividades'!$AG81)*($I190/$H190))</f>
        <v>0</v>
      </c>
      <c r="AX190" s="105">
        <f>IF( $H190=0,0,($F190*'Cronograma de Actividades'!$AH81)*($I190/$H190))</f>
        <v>0</v>
      </c>
      <c r="AY190" s="105">
        <f t="shared" si="99"/>
        <v>0</v>
      </c>
      <c r="AZ190" s="105">
        <f>IF( $H190=0,0,($F190*'Cronograma de Actividades'!$AI81)*($I190/$H190))</f>
        <v>0</v>
      </c>
      <c r="BA190" s="105">
        <f>IF( $H190=0,0,($F190*'Cronograma de Actividades'!$AJ81)*($I190/$H190))</f>
        <v>0</v>
      </c>
      <c r="BB190" s="105">
        <f>IF( $H190=0,0,($F190*'Cronograma de Actividades'!$AK81)*($I190/$H190))</f>
        <v>0</v>
      </c>
      <c r="BC190" s="105">
        <f t="shared" si="100"/>
        <v>0</v>
      </c>
      <c r="BD190" s="105">
        <f>IF( $H190=0,0,($F190*'Cronograma de Actividades'!$AL81)*($I190/$H190))</f>
        <v>0</v>
      </c>
      <c r="BE190" s="105">
        <f>IF( $H190=0,0,($F190*'Cronograma de Actividades'!$AM81)*($I190/$H190))</f>
        <v>0</v>
      </c>
      <c r="BF190" s="105">
        <f>IF( $H190=0,0,($F190*'Cronograma de Actividades'!$AN81)*($I190/$H190))</f>
        <v>0</v>
      </c>
      <c r="BG190" s="105">
        <f t="shared" si="101"/>
        <v>0</v>
      </c>
      <c r="BH190" s="105">
        <f t="shared" si="102"/>
        <v>0</v>
      </c>
      <c r="BI190" s="287">
        <f t="shared" si="103"/>
        <v>0</v>
      </c>
      <c r="BJ190" s="126">
        <f t="shared" si="66"/>
        <v>0</v>
      </c>
    </row>
    <row r="191" spans="1:62" x14ac:dyDescent="0.25">
      <c r="A191" s="65" t="str">
        <f>+'Formato de costeo C6 '!C58</f>
        <v>6.2.1.6</v>
      </c>
      <c r="B191" s="58">
        <f>'Formato de costeo C6 '!B58</f>
        <v>0</v>
      </c>
      <c r="C191" s="551">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'!J58</f>
        <v>0</v>
      </c>
      <c r="J191" s="105">
        <f>IF( $H191=0,0,($F191*'Cronograma de Actividades'!$E82)*($I191/$H191))</f>
        <v>0</v>
      </c>
      <c r="K191" s="105">
        <f>IF( $H191=0,0,($F191*'Cronograma de Actividades'!$F82)*($I191/$H191))</f>
        <v>0</v>
      </c>
      <c r="L191" s="105">
        <f>IF( $H191=0,0,($F191*'Cronograma de Actividades'!$G82)*($I191/$H191))</f>
        <v>0</v>
      </c>
      <c r="M191" s="105">
        <f t="shared" si="88"/>
        <v>0</v>
      </c>
      <c r="N191" s="105">
        <f>IF( $H191=0,0,($F191*'Cronograma de Actividades'!$H82)*($I191/$H191))</f>
        <v>0</v>
      </c>
      <c r="O191" s="105">
        <f>IF( $H191=0,0,($F191*'Cronograma de Actividades'!$I82)*($I191/$H191))</f>
        <v>0</v>
      </c>
      <c r="P191" s="105">
        <f>IF( $H191=0,0,($F191*'Cronograma de Actividades'!$J82)*($I191/$H191))</f>
        <v>0</v>
      </c>
      <c r="Q191" s="105">
        <f t="shared" si="89"/>
        <v>0</v>
      </c>
      <c r="R191" s="105">
        <f>IF( $H191=0,0,($F191*'Cronograma de Actividades'!$K82)*($I191/$H191))</f>
        <v>0</v>
      </c>
      <c r="S191" s="105">
        <f>IF( $H191=0,0,($F191*'Cronograma de Actividades'!$L82)*($I191/$H191))</f>
        <v>0</v>
      </c>
      <c r="T191" s="105">
        <f>IF( $H191=0,0,($F191*'Cronograma de Actividades'!$M82)*($I191/$H191))</f>
        <v>0</v>
      </c>
      <c r="U191" s="105">
        <f t="shared" si="90"/>
        <v>0</v>
      </c>
      <c r="V191" s="105">
        <f>IF( $H191=0,0,($F191*'Cronograma de Actividades'!$N82)*($I191/$H191))</f>
        <v>0</v>
      </c>
      <c r="W191" s="105">
        <f>IF( $H191=0,0,($F191*'Cronograma de Actividades'!$O82)*($I191/$H191))</f>
        <v>0</v>
      </c>
      <c r="X191" s="105">
        <f>IF( $H191=0,0,($F191*'Cronograma de Actividades'!$P82)*($I191/$H191))</f>
        <v>0</v>
      </c>
      <c r="Y191" s="105">
        <f t="shared" si="91"/>
        <v>0</v>
      </c>
      <c r="Z191" s="105">
        <f t="shared" si="92"/>
        <v>0</v>
      </c>
      <c r="AA191" s="105">
        <f>IF( $H191=0,0,($F191*'Cronograma de Actividades'!$Q82)*($I191/$H191))</f>
        <v>0</v>
      </c>
      <c r="AB191" s="105">
        <f>IF( $H191=0,0,($F191*'Cronograma de Actividades'!$R82)*($I191/$H191))</f>
        <v>0</v>
      </c>
      <c r="AC191" s="105">
        <f>IF( $H191=0,0,($F191*'Cronograma de Actividades'!$S82)*($I191/$H191))</f>
        <v>0</v>
      </c>
      <c r="AD191" s="105">
        <f t="shared" si="93"/>
        <v>0</v>
      </c>
      <c r="AE191" s="105">
        <f>IF( $H191=0,0,($F191*'Cronograma de Actividades'!$T82)*($I191/$H191))</f>
        <v>0</v>
      </c>
      <c r="AF191" s="105">
        <f>IF( $H191=0,0,($F191*'Cronograma de Actividades'!$U82)*($I191/$H191))</f>
        <v>0</v>
      </c>
      <c r="AG191" s="105">
        <f>IF( $H191=0,0,($F191*'Cronograma de Actividades'!$V82)*($I191/$H191))</f>
        <v>0</v>
      </c>
      <c r="AH191" s="105">
        <f t="shared" si="94"/>
        <v>0</v>
      </c>
      <c r="AI191" s="105">
        <f>IF( $H191=0,0,($F191*'Cronograma de Actividades'!$W82)*($I191/$H191))</f>
        <v>0</v>
      </c>
      <c r="AJ191" s="105">
        <f>IF( $H191=0,0,($F191*'Cronograma de Actividades'!$X82)*($I191/$H191))</f>
        <v>0</v>
      </c>
      <c r="AK191" s="105">
        <f>IF( $H191=0,0,($F191*'Cronograma de Actividades'!$Y82)*($I191/$H191))</f>
        <v>0</v>
      </c>
      <c r="AL191" s="105">
        <f t="shared" si="95"/>
        <v>0</v>
      </c>
      <c r="AM191" s="105">
        <f>IF( $H191=0,0,($F191*'Cronograma de Actividades'!$Z82)*($I191/$H191))</f>
        <v>0</v>
      </c>
      <c r="AN191" s="105">
        <f>IF( $H191=0,0,($F191*'Cronograma de Actividades'!$AA82)*($I191/$H191))</f>
        <v>0</v>
      </c>
      <c r="AO191" s="105">
        <f>IF( $H191=0,0,($F191*'Cronograma de Actividades'!$AB82)*($I191/$H191))</f>
        <v>0</v>
      </c>
      <c r="AP191" s="105">
        <f t="shared" si="96"/>
        <v>0</v>
      </c>
      <c r="AQ191" s="105">
        <f t="shared" si="97"/>
        <v>0</v>
      </c>
      <c r="AR191" s="105">
        <f>IF( $H191=0,0,($F191*'Cronograma de Actividades'!$AC82)*($I191/$H191))</f>
        <v>0</v>
      </c>
      <c r="AS191" s="105">
        <f>IF( $H191=0,0,($F191*'Cronograma de Actividades'!$AD82)*($I191/$H191))</f>
        <v>0</v>
      </c>
      <c r="AT191" s="105">
        <f>IF( $H191=0,0,($F191*'Cronograma de Actividades'!$AE82)*($I191/$H191))</f>
        <v>0</v>
      </c>
      <c r="AU191" s="105">
        <f t="shared" si="98"/>
        <v>0</v>
      </c>
      <c r="AV191" s="105">
        <f>IF( $H191=0,0,($F191*'Cronograma de Actividades'!$AF82)*($I191/$H191))</f>
        <v>0</v>
      </c>
      <c r="AW191" s="105">
        <f>IF( $H191=0,0,($F191*'Cronograma de Actividades'!$AG82)*($I191/$H191))</f>
        <v>0</v>
      </c>
      <c r="AX191" s="105">
        <f>IF( $H191=0,0,($F191*'Cronograma de Actividades'!$AH82)*($I191/$H191))</f>
        <v>0</v>
      </c>
      <c r="AY191" s="105">
        <f t="shared" si="99"/>
        <v>0</v>
      </c>
      <c r="AZ191" s="105">
        <f>IF( $H191=0,0,($F191*'Cronograma de Actividades'!$AI82)*($I191/$H191))</f>
        <v>0</v>
      </c>
      <c r="BA191" s="105">
        <f>IF( $H191=0,0,($F191*'Cronograma de Actividades'!$AJ82)*($I191/$H191))</f>
        <v>0</v>
      </c>
      <c r="BB191" s="105">
        <f>IF( $H191=0,0,($F191*'Cronograma de Actividades'!$AK82)*($I191/$H191))</f>
        <v>0</v>
      </c>
      <c r="BC191" s="105">
        <f t="shared" si="100"/>
        <v>0</v>
      </c>
      <c r="BD191" s="105">
        <f>IF( $H191=0,0,($F191*'Cronograma de Actividades'!$AL82)*($I191/$H191))</f>
        <v>0</v>
      </c>
      <c r="BE191" s="105">
        <f>IF( $H191=0,0,($F191*'Cronograma de Actividades'!$AM82)*($I191/$H191))</f>
        <v>0</v>
      </c>
      <c r="BF191" s="105">
        <f>IF( $H191=0,0,($F191*'Cronograma de Actividades'!$AN82)*($I191/$H191))</f>
        <v>0</v>
      </c>
      <c r="BG191" s="105">
        <f t="shared" si="101"/>
        <v>0</v>
      </c>
      <c r="BH191" s="105">
        <f t="shared" si="102"/>
        <v>0</v>
      </c>
      <c r="BI191" s="287">
        <f t="shared" si="103"/>
        <v>0</v>
      </c>
      <c r="BJ191" s="126">
        <f t="shared" si="66"/>
        <v>0</v>
      </c>
    </row>
    <row r="192" spans="1:62" x14ac:dyDescent="0.25">
      <c r="A192" s="65" t="str">
        <f>+'Formato de costeo C6 '!C59</f>
        <v>6.2.1.7</v>
      </c>
      <c r="B192" s="58">
        <f>'Formato de costeo C6 '!B59</f>
        <v>0</v>
      </c>
      <c r="C192" s="551">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'!J59</f>
        <v>0</v>
      </c>
      <c r="J192" s="105">
        <f>IF( $H192=0,0,($F192*'Cronograma de Actividades'!$E83)*($I192/$H192))</f>
        <v>0</v>
      </c>
      <c r="K192" s="105">
        <f>IF( $H192=0,0,($F192*'Cronograma de Actividades'!$F83)*($I192/$H192))</f>
        <v>0</v>
      </c>
      <c r="L192" s="105">
        <f>IF( $H192=0,0,($F192*'Cronograma de Actividades'!$G83)*($I192/$H192))</f>
        <v>0</v>
      </c>
      <c r="M192" s="105">
        <f t="shared" si="88"/>
        <v>0</v>
      </c>
      <c r="N192" s="105">
        <f>IF( $H192=0,0,($F192*'Cronograma de Actividades'!$H83)*($I192/$H192))</f>
        <v>0</v>
      </c>
      <c r="O192" s="105">
        <f>IF( $H192=0,0,($F192*'Cronograma de Actividades'!$I83)*($I192/$H192))</f>
        <v>0</v>
      </c>
      <c r="P192" s="105">
        <f>IF( $H192=0,0,($F192*'Cronograma de Actividades'!$J83)*($I192/$H192))</f>
        <v>0</v>
      </c>
      <c r="Q192" s="105">
        <f t="shared" si="89"/>
        <v>0</v>
      </c>
      <c r="R192" s="105">
        <f>IF( $H192=0,0,($F192*'Cronograma de Actividades'!$K83)*($I192/$H192))</f>
        <v>0</v>
      </c>
      <c r="S192" s="105">
        <f>IF( $H192=0,0,($F192*'Cronograma de Actividades'!$L83)*($I192/$H192))</f>
        <v>0</v>
      </c>
      <c r="T192" s="105">
        <f>IF( $H192=0,0,($F192*'Cronograma de Actividades'!$M83)*($I192/$H192))</f>
        <v>0</v>
      </c>
      <c r="U192" s="105">
        <f t="shared" si="90"/>
        <v>0</v>
      </c>
      <c r="V192" s="105">
        <f>IF( $H192=0,0,($F192*'Cronograma de Actividades'!$N83)*($I192/$H192))</f>
        <v>0</v>
      </c>
      <c r="W192" s="105">
        <f>IF( $H192=0,0,($F192*'Cronograma de Actividades'!$O83)*($I192/$H192))</f>
        <v>0</v>
      </c>
      <c r="X192" s="105">
        <f>IF( $H192=0,0,($F192*'Cronograma de Actividades'!$P83)*($I192/$H192))</f>
        <v>0</v>
      </c>
      <c r="Y192" s="105">
        <f t="shared" si="91"/>
        <v>0</v>
      </c>
      <c r="Z192" s="105">
        <f t="shared" si="92"/>
        <v>0</v>
      </c>
      <c r="AA192" s="105">
        <f>IF( $H192=0,0,($F192*'Cronograma de Actividades'!$Q83)*($I192/$H192))</f>
        <v>0</v>
      </c>
      <c r="AB192" s="105">
        <f>IF( $H192=0,0,($F192*'Cronograma de Actividades'!$R83)*($I192/$H192))</f>
        <v>0</v>
      </c>
      <c r="AC192" s="105">
        <f>IF( $H192=0,0,($F192*'Cronograma de Actividades'!$S83)*($I192/$H192))</f>
        <v>0</v>
      </c>
      <c r="AD192" s="105">
        <f t="shared" si="93"/>
        <v>0</v>
      </c>
      <c r="AE192" s="105">
        <f>IF( $H192=0,0,($F192*'Cronograma de Actividades'!$T83)*($I192/$H192))</f>
        <v>0</v>
      </c>
      <c r="AF192" s="105">
        <f>IF( $H192=0,0,($F192*'Cronograma de Actividades'!$U83)*($I192/$H192))</f>
        <v>0</v>
      </c>
      <c r="AG192" s="105">
        <f>IF( $H192=0,0,($F192*'Cronograma de Actividades'!$V83)*($I192/$H192))</f>
        <v>0</v>
      </c>
      <c r="AH192" s="105">
        <f t="shared" si="94"/>
        <v>0</v>
      </c>
      <c r="AI192" s="105">
        <f>IF( $H192=0,0,($F192*'Cronograma de Actividades'!$W83)*($I192/$H192))</f>
        <v>0</v>
      </c>
      <c r="AJ192" s="105">
        <f>IF( $H192=0,0,($F192*'Cronograma de Actividades'!$X83)*($I192/$H192))</f>
        <v>0</v>
      </c>
      <c r="AK192" s="105">
        <f>IF( $H192=0,0,($F192*'Cronograma de Actividades'!$Y83)*($I192/$H192))</f>
        <v>0</v>
      </c>
      <c r="AL192" s="105">
        <f t="shared" si="95"/>
        <v>0</v>
      </c>
      <c r="AM192" s="105">
        <f>IF( $H192=0,0,($F192*'Cronograma de Actividades'!$Z83)*($I192/$H192))</f>
        <v>0</v>
      </c>
      <c r="AN192" s="105">
        <f>IF( $H192=0,0,($F192*'Cronograma de Actividades'!$AA83)*($I192/$H192))</f>
        <v>0</v>
      </c>
      <c r="AO192" s="105">
        <f>IF( $H192=0,0,($F192*'Cronograma de Actividades'!$AB83)*($I192/$H192))</f>
        <v>0</v>
      </c>
      <c r="AP192" s="105">
        <f t="shared" si="96"/>
        <v>0</v>
      </c>
      <c r="AQ192" s="105">
        <f t="shared" si="97"/>
        <v>0</v>
      </c>
      <c r="AR192" s="105">
        <f>IF( $H192=0,0,($F192*'Cronograma de Actividades'!$AC83)*($I192/$H192))</f>
        <v>0</v>
      </c>
      <c r="AS192" s="105">
        <f>IF( $H192=0,0,($F192*'Cronograma de Actividades'!$AD83)*($I192/$H192))</f>
        <v>0</v>
      </c>
      <c r="AT192" s="105">
        <f>IF( $H192=0,0,($F192*'Cronograma de Actividades'!$AE83)*($I192/$H192))</f>
        <v>0</v>
      </c>
      <c r="AU192" s="105">
        <f t="shared" si="98"/>
        <v>0</v>
      </c>
      <c r="AV192" s="105">
        <f>IF( $H192=0,0,($F192*'Cronograma de Actividades'!$AF83)*($I192/$H192))</f>
        <v>0</v>
      </c>
      <c r="AW192" s="105">
        <f>IF( $H192=0,0,($F192*'Cronograma de Actividades'!$AG83)*($I192/$H192))</f>
        <v>0</v>
      </c>
      <c r="AX192" s="105">
        <f>IF( $H192=0,0,($F192*'Cronograma de Actividades'!$AH83)*($I192/$H192))</f>
        <v>0</v>
      </c>
      <c r="AY192" s="105">
        <f t="shared" si="99"/>
        <v>0</v>
      </c>
      <c r="AZ192" s="105">
        <f>IF( $H192=0,0,($F192*'Cronograma de Actividades'!$AI83)*($I192/$H192))</f>
        <v>0</v>
      </c>
      <c r="BA192" s="105">
        <f>IF( $H192=0,0,($F192*'Cronograma de Actividades'!$AJ83)*($I192/$H192))</f>
        <v>0</v>
      </c>
      <c r="BB192" s="105">
        <f>IF( $H192=0,0,($F192*'Cronograma de Actividades'!$AK83)*($I192/$H192))</f>
        <v>0</v>
      </c>
      <c r="BC192" s="105">
        <f t="shared" si="100"/>
        <v>0</v>
      </c>
      <c r="BD192" s="105">
        <f>IF( $H192=0,0,($F192*'Cronograma de Actividades'!$AL83)*($I192/$H192))</f>
        <v>0</v>
      </c>
      <c r="BE192" s="105">
        <f>IF( $H192=0,0,($F192*'Cronograma de Actividades'!$AM83)*($I192/$H192))</f>
        <v>0</v>
      </c>
      <c r="BF192" s="105">
        <f>IF( $H192=0,0,($F192*'Cronograma de Actividades'!$AN83)*($I192/$H192))</f>
        <v>0</v>
      </c>
      <c r="BG192" s="105">
        <f t="shared" si="101"/>
        <v>0</v>
      </c>
      <c r="BH192" s="105">
        <f t="shared" si="102"/>
        <v>0</v>
      </c>
      <c r="BI192" s="287">
        <f t="shared" si="103"/>
        <v>0</v>
      </c>
      <c r="BJ192" s="126">
        <f t="shared" si="66"/>
        <v>0</v>
      </c>
    </row>
    <row r="193" spans="1:62" x14ac:dyDescent="0.25">
      <c r="A193" s="65" t="str">
        <f>+'Formato de costeo C6 '!C60</f>
        <v>6.2.1.8</v>
      </c>
      <c r="B193" s="58">
        <f>'Formato de costeo C6 '!B60</f>
        <v>0</v>
      </c>
      <c r="C193" s="551">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'!J60</f>
        <v>0</v>
      </c>
      <c r="J193" s="105">
        <f>IF( $H193=0,0,($F193*'Cronograma de Actividades'!$E84)*($I193/$H193))</f>
        <v>0</v>
      </c>
      <c r="K193" s="105">
        <f>IF( $H193=0,0,($F193*'Cronograma de Actividades'!$F84)*($I193/$H193))</f>
        <v>0</v>
      </c>
      <c r="L193" s="105">
        <f>IF( $H193=0,0,($F193*'Cronograma de Actividades'!$G84)*($I193/$H193))</f>
        <v>0</v>
      </c>
      <c r="M193" s="105">
        <f t="shared" si="88"/>
        <v>0</v>
      </c>
      <c r="N193" s="105">
        <f>IF( $H193=0,0,($F193*'Cronograma de Actividades'!$H84)*($I193/$H193))</f>
        <v>0</v>
      </c>
      <c r="O193" s="105">
        <f>IF( $H193=0,0,($F193*'Cronograma de Actividades'!$I84)*($I193/$H193))</f>
        <v>0</v>
      </c>
      <c r="P193" s="105">
        <f>IF( $H193=0,0,($F193*'Cronograma de Actividades'!$J84)*($I193/$H193))</f>
        <v>0</v>
      </c>
      <c r="Q193" s="105">
        <f t="shared" si="89"/>
        <v>0</v>
      </c>
      <c r="R193" s="105">
        <f>IF( $H193=0,0,($F193*'Cronograma de Actividades'!$K84)*($I193/$H193))</f>
        <v>0</v>
      </c>
      <c r="S193" s="105">
        <f>IF( $H193=0,0,($F193*'Cronograma de Actividades'!$L84)*($I193/$H193))</f>
        <v>0</v>
      </c>
      <c r="T193" s="105">
        <f>IF( $H193=0,0,($F193*'Cronograma de Actividades'!$M84)*($I193/$H193))</f>
        <v>0</v>
      </c>
      <c r="U193" s="105">
        <f t="shared" si="90"/>
        <v>0</v>
      </c>
      <c r="V193" s="105">
        <f>IF( $H193=0,0,($F193*'Cronograma de Actividades'!$N84)*($I193/$H193))</f>
        <v>0</v>
      </c>
      <c r="W193" s="105">
        <f>IF( $H193=0,0,($F193*'Cronograma de Actividades'!$O84)*($I193/$H193))</f>
        <v>0</v>
      </c>
      <c r="X193" s="105">
        <f>IF( $H193=0,0,($F193*'Cronograma de Actividades'!$P84)*($I193/$H193))</f>
        <v>0</v>
      </c>
      <c r="Y193" s="105">
        <f t="shared" si="91"/>
        <v>0</v>
      </c>
      <c r="Z193" s="105">
        <f t="shared" si="92"/>
        <v>0</v>
      </c>
      <c r="AA193" s="105">
        <f>IF( $H193=0,0,($F193*'Cronograma de Actividades'!$Q84)*($I193/$H193))</f>
        <v>0</v>
      </c>
      <c r="AB193" s="105">
        <f>IF( $H193=0,0,($F193*'Cronograma de Actividades'!$R84)*($I193/$H193))</f>
        <v>0</v>
      </c>
      <c r="AC193" s="105">
        <f>IF( $H193=0,0,($F193*'Cronograma de Actividades'!$S84)*($I193/$H193))</f>
        <v>0</v>
      </c>
      <c r="AD193" s="105">
        <f t="shared" si="93"/>
        <v>0</v>
      </c>
      <c r="AE193" s="105">
        <f>IF( $H193=0,0,($F193*'Cronograma de Actividades'!$T84)*($I193/$H193))</f>
        <v>0</v>
      </c>
      <c r="AF193" s="105">
        <f>IF( $H193=0,0,($F193*'Cronograma de Actividades'!$U84)*($I193/$H193))</f>
        <v>0</v>
      </c>
      <c r="AG193" s="105">
        <f>IF( $H193=0,0,($F193*'Cronograma de Actividades'!$V84)*($I193/$H193))</f>
        <v>0</v>
      </c>
      <c r="AH193" s="105">
        <f t="shared" si="94"/>
        <v>0</v>
      </c>
      <c r="AI193" s="105">
        <f>IF( $H193=0,0,($F193*'Cronograma de Actividades'!$W84)*($I193/$H193))</f>
        <v>0</v>
      </c>
      <c r="AJ193" s="105">
        <f>IF( $H193=0,0,($F193*'Cronograma de Actividades'!$X84)*($I193/$H193))</f>
        <v>0</v>
      </c>
      <c r="AK193" s="105">
        <f>IF( $H193=0,0,($F193*'Cronograma de Actividades'!$Y84)*($I193/$H193))</f>
        <v>0</v>
      </c>
      <c r="AL193" s="105">
        <f t="shared" si="95"/>
        <v>0</v>
      </c>
      <c r="AM193" s="105">
        <f>IF( $H193=0,0,($F193*'Cronograma de Actividades'!$Z84)*($I193/$H193))</f>
        <v>0</v>
      </c>
      <c r="AN193" s="105">
        <f>IF( $H193=0,0,($F193*'Cronograma de Actividades'!$AA84)*($I193/$H193))</f>
        <v>0</v>
      </c>
      <c r="AO193" s="105">
        <f>IF( $H193=0,0,($F193*'Cronograma de Actividades'!$AB84)*($I193/$H193))</f>
        <v>0</v>
      </c>
      <c r="AP193" s="105">
        <f t="shared" si="96"/>
        <v>0</v>
      </c>
      <c r="AQ193" s="105">
        <f t="shared" si="97"/>
        <v>0</v>
      </c>
      <c r="AR193" s="105">
        <f>IF( $H193=0,0,($F193*'Cronograma de Actividades'!$AC84)*($I193/$H193))</f>
        <v>0</v>
      </c>
      <c r="AS193" s="105">
        <f>IF( $H193=0,0,($F193*'Cronograma de Actividades'!$AD84)*($I193/$H193))</f>
        <v>0</v>
      </c>
      <c r="AT193" s="105">
        <f>IF( $H193=0,0,($F193*'Cronograma de Actividades'!$AE84)*($I193/$H193))</f>
        <v>0</v>
      </c>
      <c r="AU193" s="105">
        <f t="shared" si="98"/>
        <v>0</v>
      </c>
      <c r="AV193" s="105">
        <f>IF( $H193=0,0,($F193*'Cronograma de Actividades'!$AF84)*($I193/$H193))</f>
        <v>0</v>
      </c>
      <c r="AW193" s="105">
        <f>IF( $H193=0,0,($F193*'Cronograma de Actividades'!$AG84)*($I193/$H193))</f>
        <v>0</v>
      </c>
      <c r="AX193" s="105">
        <f>IF( $H193=0,0,($F193*'Cronograma de Actividades'!$AH84)*($I193/$H193))</f>
        <v>0</v>
      </c>
      <c r="AY193" s="105">
        <f t="shared" si="99"/>
        <v>0</v>
      </c>
      <c r="AZ193" s="105">
        <f>IF( $H193=0,0,($F193*'Cronograma de Actividades'!$AI84)*($I193/$H193))</f>
        <v>0</v>
      </c>
      <c r="BA193" s="105">
        <f>IF( $H193=0,0,($F193*'Cronograma de Actividades'!$AJ84)*($I193/$H193))</f>
        <v>0</v>
      </c>
      <c r="BB193" s="105">
        <f>IF( $H193=0,0,($F193*'Cronograma de Actividades'!$AK84)*($I193/$H193))</f>
        <v>0</v>
      </c>
      <c r="BC193" s="105">
        <f t="shared" si="100"/>
        <v>0</v>
      </c>
      <c r="BD193" s="105">
        <f>IF( $H193=0,0,($F193*'Cronograma de Actividades'!$AL84)*($I193/$H193))</f>
        <v>0</v>
      </c>
      <c r="BE193" s="105">
        <f>IF( $H193=0,0,($F193*'Cronograma de Actividades'!$AM84)*($I193/$H193))</f>
        <v>0</v>
      </c>
      <c r="BF193" s="105">
        <f>IF( $H193=0,0,($F193*'Cronograma de Actividades'!$AN84)*($I193/$H193))</f>
        <v>0</v>
      </c>
      <c r="BG193" s="105">
        <f t="shared" si="101"/>
        <v>0</v>
      </c>
      <c r="BH193" s="105">
        <f t="shared" si="102"/>
        <v>0</v>
      </c>
      <c r="BI193" s="287">
        <f t="shared" si="103"/>
        <v>0</v>
      </c>
      <c r="BJ193" s="126">
        <f t="shared" si="66"/>
        <v>0</v>
      </c>
    </row>
    <row r="194" spans="1:62" x14ac:dyDescent="0.25">
      <c r="A194" s="65" t="str">
        <f>+'Formato de costeo C6 '!C61</f>
        <v>6.2.1.9</v>
      </c>
      <c r="B194" s="58">
        <f>'Formato de costeo C6 '!B61</f>
        <v>0</v>
      </c>
      <c r="C194" s="551">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'!J61</f>
        <v>0</v>
      </c>
      <c r="J194" s="105">
        <f>IF( $H194=0,0,($F194*'Cronograma de Actividades'!$E85)*($I194/$H194))</f>
        <v>0</v>
      </c>
      <c r="K194" s="105">
        <f>IF( $H194=0,0,($F194*'Cronograma de Actividades'!$F85)*($I194/$H194))</f>
        <v>0</v>
      </c>
      <c r="L194" s="105">
        <f>IF( $H194=0,0,($F194*'Cronograma de Actividades'!$G85)*($I194/$H194))</f>
        <v>0</v>
      </c>
      <c r="M194" s="105">
        <f t="shared" si="88"/>
        <v>0</v>
      </c>
      <c r="N194" s="105">
        <f>IF( $H194=0,0,($F194*'Cronograma de Actividades'!$H85)*($I194/$H194))</f>
        <v>0</v>
      </c>
      <c r="O194" s="105">
        <f>IF( $H194=0,0,($F194*'Cronograma de Actividades'!$I85)*($I194/$H194))</f>
        <v>0</v>
      </c>
      <c r="P194" s="105">
        <f>IF( $H194=0,0,($F194*'Cronograma de Actividades'!$J85)*($I194/$H194))</f>
        <v>0</v>
      </c>
      <c r="Q194" s="105">
        <f t="shared" si="89"/>
        <v>0</v>
      </c>
      <c r="R194" s="105">
        <f>IF( $H194=0,0,($F194*'Cronograma de Actividades'!$K85)*($I194/$H194))</f>
        <v>0</v>
      </c>
      <c r="S194" s="105">
        <f>IF( $H194=0,0,($F194*'Cronograma de Actividades'!$L85)*($I194/$H194))</f>
        <v>0</v>
      </c>
      <c r="T194" s="105">
        <f>IF( $H194=0,0,($F194*'Cronograma de Actividades'!$M85)*($I194/$H194))</f>
        <v>0</v>
      </c>
      <c r="U194" s="105">
        <f t="shared" si="90"/>
        <v>0</v>
      </c>
      <c r="V194" s="105">
        <f>IF( $H194=0,0,($F194*'Cronograma de Actividades'!$N85)*($I194/$H194))</f>
        <v>0</v>
      </c>
      <c r="W194" s="105">
        <f>IF( $H194=0,0,($F194*'Cronograma de Actividades'!$O85)*($I194/$H194))</f>
        <v>0</v>
      </c>
      <c r="X194" s="105">
        <f>IF( $H194=0,0,($F194*'Cronograma de Actividades'!$P85)*($I194/$H194))</f>
        <v>0</v>
      </c>
      <c r="Y194" s="105">
        <f t="shared" si="91"/>
        <v>0</v>
      </c>
      <c r="Z194" s="105">
        <f t="shared" si="92"/>
        <v>0</v>
      </c>
      <c r="AA194" s="105">
        <f>IF( $H194=0,0,($F194*'Cronograma de Actividades'!$Q85)*($I194/$H194))</f>
        <v>0</v>
      </c>
      <c r="AB194" s="105">
        <f>IF( $H194=0,0,($F194*'Cronograma de Actividades'!$R85)*($I194/$H194))</f>
        <v>0</v>
      </c>
      <c r="AC194" s="105">
        <f>IF( $H194=0,0,($F194*'Cronograma de Actividades'!$S85)*($I194/$H194))</f>
        <v>0</v>
      </c>
      <c r="AD194" s="105">
        <f t="shared" si="93"/>
        <v>0</v>
      </c>
      <c r="AE194" s="105">
        <f>IF( $H194=0,0,($F194*'Cronograma de Actividades'!$T85)*($I194/$H194))</f>
        <v>0</v>
      </c>
      <c r="AF194" s="105">
        <f>IF( $H194=0,0,($F194*'Cronograma de Actividades'!$U85)*($I194/$H194))</f>
        <v>0</v>
      </c>
      <c r="AG194" s="105">
        <f>IF( $H194=0,0,($F194*'Cronograma de Actividades'!$V85)*($I194/$H194))</f>
        <v>0</v>
      </c>
      <c r="AH194" s="105">
        <f t="shared" si="94"/>
        <v>0</v>
      </c>
      <c r="AI194" s="105">
        <f>IF( $H194=0,0,($F194*'Cronograma de Actividades'!$W85)*($I194/$H194))</f>
        <v>0</v>
      </c>
      <c r="AJ194" s="105">
        <f>IF( $H194=0,0,($F194*'Cronograma de Actividades'!$X85)*($I194/$H194))</f>
        <v>0</v>
      </c>
      <c r="AK194" s="105">
        <f>IF( $H194=0,0,($F194*'Cronograma de Actividades'!$Y85)*($I194/$H194))</f>
        <v>0</v>
      </c>
      <c r="AL194" s="105">
        <f t="shared" si="95"/>
        <v>0</v>
      </c>
      <c r="AM194" s="105">
        <f>IF( $H194=0,0,($F194*'Cronograma de Actividades'!$Z85)*($I194/$H194))</f>
        <v>0</v>
      </c>
      <c r="AN194" s="105">
        <f>IF( $H194=0,0,($F194*'Cronograma de Actividades'!$AA85)*($I194/$H194))</f>
        <v>0</v>
      </c>
      <c r="AO194" s="105">
        <f>IF( $H194=0,0,($F194*'Cronograma de Actividades'!$AB85)*($I194/$H194))</f>
        <v>0</v>
      </c>
      <c r="AP194" s="105">
        <f t="shared" si="96"/>
        <v>0</v>
      </c>
      <c r="AQ194" s="105">
        <f t="shared" si="97"/>
        <v>0</v>
      </c>
      <c r="AR194" s="105">
        <f>IF( $H194=0,0,($F194*'Cronograma de Actividades'!$AC85)*($I194/$H194))</f>
        <v>0</v>
      </c>
      <c r="AS194" s="105">
        <f>IF( $H194=0,0,($F194*'Cronograma de Actividades'!$AD85)*($I194/$H194))</f>
        <v>0</v>
      </c>
      <c r="AT194" s="105">
        <f>IF( $H194=0,0,($F194*'Cronograma de Actividades'!$AE85)*($I194/$H194))</f>
        <v>0</v>
      </c>
      <c r="AU194" s="105">
        <f t="shared" si="98"/>
        <v>0</v>
      </c>
      <c r="AV194" s="105">
        <f>IF( $H194=0,0,($F194*'Cronograma de Actividades'!$AF85)*($I194/$H194))</f>
        <v>0</v>
      </c>
      <c r="AW194" s="105">
        <f>IF( $H194=0,0,($F194*'Cronograma de Actividades'!$AG85)*($I194/$H194))</f>
        <v>0</v>
      </c>
      <c r="AX194" s="105">
        <f>IF( $H194=0,0,($F194*'Cronograma de Actividades'!$AH85)*($I194/$H194))</f>
        <v>0</v>
      </c>
      <c r="AY194" s="105">
        <f t="shared" si="99"/>
        <v>0</v>
      </c>
      <c r="AZ194" s="105">
        <f>IF( $H194=0,0,($F194*'Cronograma de Actividades'!$AI85)*($I194/$H194))</f>
        <v>0</v>
      </c>
      <c r="BA194" s="105">
        <f>IF( $H194=0,0,($F194*'Cronograma de Actividades'!$AJ85)*($I194/$H194))</f>
        <v>0</v>
      </c>
      <c r="BB194" s="105">
        <f>IF( $H194=0,0,($F194*'Cronograma de Actividades'!$AK85)*($I194/$H194))</f>
        <v>0</v>
      </c>
      <c r="BC194" s="105">
        <f t="shared" si="100"/>
        <v>0</v>
      </c>
      <c r="BD194" s="105">
        <f>IF( $H194=0,0,($F194*'Cronograma de Actividades'!$AL85)*($I194/$H194))</f>
        <v>0</v>
      </c>
      <c r="BE194" s="105">
        <f>IF( $H194=0,0,($F194*'Cronograma de Actividades'!$AM85)*($I194/$H194))</f>
        <v>0</v>
      </c>
      <c r="BF194" s="105">
        <f>IF( $H194=0,0,($F194*'Cronograma de Actividades'!$AN85)*($I194/$H194))</f>
        <v>0</v>
      </c>
      <c r="BG194" s="105">
        <f t="shared" si="101"/>
        <v>0</v>
      </c>
      <c r="BH194" s="105">
        <f t="shared" si="102"/>
        <v>0</v>
      </c>
      <c r="BI194" s="287">
        <f t="shared" si="103"/>
        <v>0</v>
      </c>
      <c r="BJ194" s="126">
        <f t="shared" si="66"/>
        <v>0</v>
      </c>
    </row>
    <row r="195" spans="1:62" x14ac:dyDescent="0.25">
      <c r="A195" s="65" t="str">
        <f>+'Formato de costeo C6 '!C62</f>
        <v>6.2.1.10</v>
      </c>
      <c r="B195" s="58">
        <f>'Formato de costeo C6 '!B62</f>
        <v>0</v>
      </c>
      <c r="C195" s="551">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'!J62</f>
        <v>0</v>
      </c>
      <c r="J195" s="105">
        <f>IF( $H195=0,0,($F195*'Cronograma de Actividades'!$E86)*($I195/$H195))</f>
        <v>0</v>
      </c>
      <c r="K195" s="105">
        <f>IF( $H195=0,0,($F195*'Cronograma de Actividades'!$F86)*($I195/$H195))</f>
        <v>0</v>
      </c>
      <c r="L195" s="105">
        <f>IF( $H195=0,0,($F195*'Cronograma de Actividades'!$G86)*($I195/$H195))</f>
        <v>0</v>
      </c>
      <c r="M195" s="105">
        <f t="shared" si="88"/>
        <v>0</v>
      </c>
      <c r="N195" s="105">
        <f>IF( $H195=0,0,($F195*'Cronograma de Actividades'!$H86)*($I195/$H195))</f>
        <v>0</v>
      </c>
      <c r="O195" s="105">
        <f>IF( $H195=0,0,($F195*'Cronograma de Actividades'!$I86)*($I195/$H195))</f>
        <v>0</v>
      </c>
      <c r="P195" s="105">
        <f>IF( $H195=0,0,($F195*'Cronograma de Actividades'!$J86)*($I195/$H195))</f>
        <v>0</v>
      </c>
      <c r="Q195" s="105">
        <f t="shared" si="89"/>
        <v>0</v>
      </c>
      <c r="R195" s="105">
        <f>IF( $H195=0,0,($F195*'Cronograma de Actividades'!$K86)*($I195/$H195))</f>
        <v>0</v>
      </c>
      <c r="S195" s="105">
        <f>IF( $H195=0,0,($F195*'Cronograma de Actividades'!$L86)*($I195/$H195))</f>
        <v>0</v>
      </c>
      <c r="T195" s="105">
        <f>IF( $H195=0,0,($F195*'Cronograma de Actividades'!$M86)*($I195/$H195))</f>
        <v>0</v>
      </c>
      <c r="U195" s="105">
        <f t="shared" si="90"/>
        <v>0</v>
      </c>
      <c r="V195" s="105">
        <f>IF( $H195=0,0,($F195*'Cronograma de Actividades'!$N86)*($I195/$H195))</f>
        <v>0</v>
      </c>
      <c r="W195" s="105">
        <f>IF( $H195=0,0,($F195*'Cronograma de Actividades'!$O86)*($I195/$H195))</f>
        <v>0</v>
      </c>
      <c r="X195" s="105">
        <f>IF( $H195=0,0,($F195*'Cronograma de Actividades'!$P86)*($I195/$H195))</f>
        <v>0</v>
      </c>
      <c r="Y195" s="105">
        <f t="shared" si="91"/>
        <v>0</v>
      </c>
      <c r="Z195" s="105">
        <f t="shared" si="92"/>
        <v>0</v>
      </c>
      <c r="AA195" s="105">
        <f>IF( $H195=0,0,($F195*'Cronograma de Actividades'!$Q86)*($I195/$H195))</f>
        <v>0</v>
      </c>
      <c r="AB195" s="105">
        <f>IF( $H195=0,0,($F195*'Cronograma de Actividades'!$R86)*($I195/$H195))</f>
        <v>0</v>
      </c>
      <c r="AC195" s="105">
        <f>IF( $H195=0,0,($F195*'Cronograma de Actividades'!$S86)*($I195/$H195))</f>
        <v>0</v>
      </c>
      <c r="AD195" s="105">
        <f t="shared" si="93"/>
        <v>0</v>
      </c>
      <c r="AE195" s="105">
        <f>IF( $H195=0,0,($F195*'Cronograma de Actividades'!$T86)*($I195/$H195))</f>
        <v>0</v>
      </c>
      <c r="AF195" s="105">
        <f>IF( $H195=0,0,($F195*'Cronograma de Actividades'!$U86)*($I195/$H195))</f>
        <v>0</v>
      </c>
      <c r="AG195" s="105">
        <f>IF( $H195=0,0,($F195*'Cronograma de Actividades'!$V86)*($I195/$H195))</f>
        <v>0</v>
      </c>
      <c r="AH195" s="105">
        <f t="shared" si="94"/>
        <v>0</v>
      </c>
      <c r="AI195" s="105">
        <f>IF( $H195=0,0,($F195*'Cronograma de Actividades'!$W86)*($I195/$H195))</f>
        <v>0</v>
      </c>
      <c r="AJ195" s="105">
        <f>IF( $H195=0,0,($F195*'Cronograma de Actividades'!$X86)*($I195/$H195))</f>
        <v>0</v>
      </c>
      <c r="AK195" s="105">
        <f>IF( $H195=0,0,($F195*'Cronograma de Actividades'!$Y86)*($I195/$H195))</f>
        <v>0</v>
      </c>
      <c r="AL195" s="105">
        <f t="shared" si="95"/>
        <v>0</v>
      </c>
      <c r="AM195" s="105">
        <f>IF( $H195=0,0,($F195*'Cronograma de Actividades'!$Z86)*($I195/$H195))</f>
        <v>0</v>
      </c>
      <c r="AN195" s="105">
        <f>IF( $H195=0,0,($F195*'Cronograma de Actividades'!$AA86)*($I195/$H195))</f>
        <v>0</v>
      </c>
      <c r="AO195" s="105">
        <f>IF( $H195=0,0,($F195*'Cronograma de Actividades'!$AB86)*($I195/$H195))</f>
        <v>0</v>
      </c>
      <c r="AP195" s="105">
        <f t="shared" si="96"/>
        <v>0</v>
      </c>
      <c r="AQ195" s="105">
        <f t="shared" si="97"/>
        <v>0</v>
      </c>
      <c r="AR195" s="105">
        <f>IF( $H195=0,0,($F195*'Cronograma de Actividades'!$AC86)*($I195/$H195))</f>
        <v>0</v>
      </c>
      <c r="AS195" s="105">
        <f>IF( $H195=0,0,($F195*'Cronograma de Actividades'!$AD86)*($I195/$H195))</f>
        <v>0</v>
      </c>
      <c r="AT195" s="105">
        <f>IF( $H195=0,0,($F195*'Cronograma de Actividades'!$AE86)*($I195/$H195))</f>
        <v>0</v>
      </c>
      <c r="AU195" s="105">
        <f t="shared" si="98"/>
        <v>0</v>
      </c>
      <c r="AV195" s="105">
        <f>IF( $H195=0,0,($F195*'Cronograma de Actividades'!$AF86)*($I195/$H195))</f>
        <v>0</v>
      </c>
      <c r="AW195" s="105">
        <f>IF( $H195=0,0,($F195*'Cronograma de Actividades'!$AG86)*($I195/$H195))</f>
        <v>0</v>
      </c>
      <c r="AX195" s="105">
        <f>IF( $H195=0,0,($F195*'Cronograma de Actividades'!$AH86)*($I195/$H195))</f>
        <v>0</v>
      </c>
      <c r="AY195" s="105">
        <f t="shared" si="99"/>
        <v>0</v>
      </c>
      <c r="AZ195" s="105">
        <f>IF( $H195=0,0,($F195*'Cronograma de Actividades'!$AI86)*($I195/$H195))</f>
        <v>0</v>
      </c>
      <c r="BA195" s="105">
        <f>IF( $H195=0,0,($F195*'Cronograma de Actividades'!$AJ86)*($I195/$H195))</f>
        <v>0</v>
      </c>
      <c r="BB195" s="105">
        <f>IF( $H195=0,0,($F195*'Cronograma de Actividades'!$AK86)*($I195/$H195))</f>
        <v>0</v>
      </c>
      <c r="BC195" s="105">
        <f t="shared" si="100"/>
        <v>0</v>
      </c>
      <c r="BD195" s="105">
        <f>IF( $H195=0,0,($F195*'Cronograma de Actividades'!$AL86)*($I195/$H195))</f>
        <v>0</v>
      </c>
      <c r="BE195" s="105">
        <f>IF( $H195=0,0,($F195*'Cronograma de Actividades'!$AM86)*($I195/$H195))</f>
        <v>0</v>
      </c>
      <c r="BF195" s="105">
        <f>IF( $H195=0,0,($F195*'Cronograma de Actividades'!$AN86)*($I195/$H195))</f>
        <v>0</v>
      </c>
      <c r="BG195" s="105">
        <f t="shared" si="101"/>
        <v>0</v>
      </c>
      <c r="BH195" s="105">
        <f t="shared" si="102"/>
        <v>0</v>
      </c>
      <c r="BI195" s="287">
        <f t="shared" si="103"/>
        <v>0</v>
      </c>
      <c r="BJ195" s="126">
        <f t="shared" si="66"/>
        <v>0</v>
      </c>
    </row>
    <row r="196" spans="1:62" x14ac:dyDescent="0.25">
      <c r="A196" s="586" t="str">
        <f>+'Formato de costeo C6 '!C63</f>
        <v>6.2.1.11</v>
      </c>
      <c r="B196" s="530">
        <f>'Formato de costeo C6 '!B63</f>
        <v>0</v>
      </c>
      <c r="C196" s="587">
        <f>'Formato de costeo C6 '!D63</f>
        <v>0</v>
      </c>
      <c r="D196" s="588">
        <f>'Formato de costeo C6 '!E63</f>
        <v>0</v>
      </c>
      <c r="E196" s="109">
        <f>'Formato de costeo C6 '!F63</f>
        <v>0</v>
      </c>
      <c r="F196" s="109">
        <f>'Formato de costeo C6 '!G63</f>
        <v>0</v>
      </c>
      <c r="G196" s="589">
        <f>+'Formato de costeo C6 '!H63</f>
        <v>0</v>
      </c>
      <c r="H196" s="109">
        <f>'Formato de costeo C6 '!I63</f>
        <v>0</v>
      </c>
      <c r="I196" s="109">
        <f>'Formato de costeo C6 '!J63</f>
        <v>0</v>
      </c>
      <c r="J196" s="106">
        <f>IF( $H196=0,0,($F196*'Cronograma de Actividades'!$E87)*($I196/$H196))</f>
        <v>0</v>
      </c>
      <c r="K196" s="106">
        <f>IF( $H196=0,0,($F196*'Cronograma de Actividades'!$F87)*($I196/$H196))</f>
        <v>0</v>
      </c>
      <c r="L196" s="106">
        <f>IF( $H196=0,0,($F196*'Cronograma de Actividades'!$G87)*($I196/$H196))</f>
        <v>0</v>
      </c>
      <c r="M196" s="106">
        <f t="shared" si="88"/>
        <v>0</v>
      </c>
      <c r="N196" s="106">
        <f>IF( $H196=0,0,($F196*'Cronograma de Actividades'!$H87)*($I196/$H196))</f>
        <v>0</v>
      </c>
      <c r="O196" s="106">
        <f>IF( $H196=0,0,($F196*'Cronograma de Actividades'!$I87)*($I196/$H196))</f>
        <v>0</v>
      </c>
      <c r="P196" s="106">
        <f>IF( $H196=0,0,($F196*'Cronograma de Actividades'!$J87)*($I196/$H196))</f>
        <v>0</v>
      </c>
      <c r="Q196" s="106">
        <f t="shared" si="89"/>
        <v>0</v>
      </c>
      <c r="R196" s="106">
        <f>IF( $H196=0,0,($F196*'Cronograma de Actividades'!$K87)*($I196/$H196))</f>
        <v>0</v>
      </c>
      <c r="S196" s="106">
        <f>IF( $H196=0,0,($F196*'Cronograma de Actividades'!$L87)*($I196/$H196))</f>
        <v>0</v>
      </c>
      <c r="T196" s="106">
        <f>IF( $H196=0,0,($F196*'Cronograma de Actividades'!$M87)*($I196/$H196))</f>
        <v>0</v>
      </c>
      <c r="U196" s="106">
        <f t="shared" si="90"/>
        <v>0</v>
      </c>
      <c r="V196" s="106">
        <f>IF( $H196=0,0,($F196*'Cronograma de Actividades'!$N87)*($I196/$H196))</f>
        <v>0</v>
      </c>
      <c r="W196" s="106">
        <f>IF( $H196=0,0,($F196*'Cronograma de Actividades'!$O87)*($I196/$H196))</f>
        <v>0</v>
      </c>
      <c r="X196" s="106">
        <f>IF( $H196=0,0,($F196*'Cronograma de Actividades'!$P87)*($I196/$H196))</f>
        <v>0</v>
      </c>
      <c r="Y196" s="106">
        <f t="shared" si="91"/>
        <v>0</v>
      </c>
      <c r="Z196" s="106">
        <f t="shared" si="92"/>
        <v>0</v>
      </c>
      <c r="AA196" s="106">
        <f>IF( $H196=0,0,($F196*'Cronograma de Actividades'!$Q87)*($I196/$H196))</f>
        <v>0</v>
      </c>
      <c r="AB196" s="106">
        <f>IF( $H196=0,0,($F196*'Cronograma de Actividades'!$R87)*($I196/$H196))</f>
        <v>0</v>
      </c>
      <c r="AC196" s="106">
        <f>IF( $H196=0,0,($F196*'Cronograma de Actividades'!$S87)*($I196/$H196))</f>
        <v>0</v>
      </c>
      <c r="AD196" s="106">
        <f t="shared" si="93"/>
        <v>0</v>
      </c>
      <c r="AE196" s="106">
        <f>IF( $H196=0,0,($F196*'Cronograma de Actividades'!$T87)*($I196/$H196))</f>
        <v>0</v>
      </c>
      <c r="AF196" s="106">
        <f>IF( $H196=0,0,($F196*'Cronograma de Actividades'!$U87)*($I196/$H196))</f>
        <v>0</v>
      </c>
      <c r="AG196" s="106">
        <f>IF( $H196=0,0,($F196*'Cronograma de Actividades'!$V87)*($I196/$H196))</f>
        <v>0</v>
      </c>
      <c r="AH196" s="106">
        <f t="shared" si="94"/>
        <v>0</v>
      </c>
      <c r="AI196" s="106">
        <f>IF( $H196=0,0,($F196*'Cronograma de Actividades'!$W87)*($I196/$H196))</f>
        <v>0</v>
      </c>
      <c r="AJ196" s="106">
        <f>IF( $H196=0,0,($F196*'Cronograma de Actividades'!$X87)*($I196/$H196))</f>
        <v>0</v>
      </c>
      <c r="AK196" s="106">
        <f>IF( $H196=0,0,($F196*'Cronograma de Actividades'!$Y87)*($I196/$H196))</f>
        <v>0</v>
      </c>
      <c r="AL196" s="106">
        <f t="shared" si="95"/>
        <v>0</v>
      </c>
      <c r="AM196" s="106">
        <f>IF( $H196=0,0,($F196*'Cronograma de Actividades'!$Z87)*($I196/$H196))</f>
        <v>0</v>
      </c>
      <c r="AN196" s="106">
        <f>IF( $H196=0,0,($F196*'Cronograma de Actividades'!$AA87)*($I196/$H196))</f>
        <v>0</v>
      </c>
      <c r="AO196" s="106">
        <f>IF( $H196=0,0,($F196*'Cronograma de Actividades'!$AB87)*($I196/$H196))</f>
        <v>0</v>
      </c>
      <c r="AP196" s="106">
        <f t="shared" si="96"/>
        <v>0</v>
      </c>
      <c r="AQ196" s="106">
        <f t="shared" si="97"/>
        <v>0</v>
      </c>
      <c r="AR196" s="106">
        <f>IF( $H196=0,0,($F196*'Cronograma de Actividades'!$AC87)*($I196/$H196))</f>
        <v>0</v>
      </c>
      <c r="AS196" s="106">
        <f>IF( $H196=0,0,($F196*'Cronograma de Actividades'!$AD87)*($I196/$H196))</f>
        <v>0</v>
      </c>
      <c r="AT196" s="106">
        <f>IF( $H196=0,0,($F196*'Cronograma de Actividades'!$AE87)*($I196/$H196))</f>
        <v>0</v>
      </c>
      <c r="AU196" s="106">
        <f t="shared" si="98"/>
        <v>0</v>
      </c>
      <c r="AV196" s="106">
        <f>IF( $H196=0,0,($F196*'Cronograma de Actividades'!$AF87)*($I196/$H196))</f>
        <v>0</v>
      </c>
      <c r="AW196" s="106">
        <f>IF( $H196=0,0,($F196*'Cronograma de Actividades'!$AG87)*($I196/$H196))</f>
        <v>0</v>
      </c>
      <c r="AX196" s="106">
        <f>IF( $H196=0,0,($F196*'Cronograma de Actividades'!$AH87)*($I196/$H196))</f>
        <v>0</v>
      </c>
      <c r="AY196" s="106">
        <f t="shared" si="99"/>
        <v>0</v>
      </c>
      <c r="AZ196" s="106">
        <f>IF( $H196=0,0,($F196*'Cronograma de Actividades'!$AI87)*($I196/$H196))</f>
        <v>0</v>
      </c>
      <c r="BA196" s="106">
        <f>IF( $H196=0,0,($F196*'Cronograma de Actividades'!$AJ87)*($I196/$H196))</f>
        <v>0</v>
      </c>
      <c r="BB196" s="106">
        <f>IF( $H196=0,0,($F196*'Cronograma de Actividades'!$AK87)*($I196/$H196))</f>
        <v>0</v>
      </c>
      <c r="BC196" s="106">
        <f t="shared" si="100"/>
        <v>0</v>
      </c>
      <c r="BD196" s="106">
        <f>IF( $H196=0,0,($F196*'Cronograma de Actividades'!$AL87)*($I196/$H196))</f>
        <v>0</v>
      </c>
      <c r="BE196" s="106">
        <f>IF( $H196=0,0,($F196*'Cronograma de Actividades'!$AM87)*($I196/$H196))</f>
        <v>0</v>
      </c>
      <c r="BF196" s="106">
        <f>IF( $H196=0,0,($F196*'Cronograma de Actividades'!$AN87)*($I196/$H196))</f>
        <v>0</v>
      </c>
      <c r="BG196" s="106">
        <f t="shared" si="101"/>
        <v>0</v>
      </c>
      <c r="BH196" s="106">
        <f t="shared" si="102"/>
        <v>0</v>
      </c>
      <c r="BI196" s="288">
        <f t="shared" si="103"/>
        <v>0</v>
      </c>
      <c r="BJ196" s="126">
        <f t="shared" si="66"/>
        <v>0</v>
      </c>
    </row>
    <row r="197" spans="1:62" x14ac:dyDescent="0.25">
      <c r="A197" s="63">
        <f>'Formato de costeo C6 '!C65</f>
        <v>6.3</v>
      </c>
      <c r="B197" s="77" t="str">
        <f>'Formato de costeo C6 '!D65</f>
        <v>GASTOS DE FUNCIONAMIENTO</v>
      </c>
      <c r="C197" s="543"/>
      <c r="D197" s="79"/>
      <c r="E197" s="80"/>
      <c r="F197" s="80"/>
      <c r="G197" s="304"/>
      <c r="H197" s="80">
        <f>+H198+H200+H202+H204+H208+H210+H212+H214+H216+H218</f>
        <v>0</v>
      </c>
      <c r="I197" s="80">
        <f t="shared" ref="I197:BI197" si="104">+I198+I200+I202+I204+I208+I210+I212+I214+I216+I218</f>
        <v>0</v>
      </c>
      <c r="J197" s="80">
        <f t="shared" si="104"/>
        <v>0</v>
      </c>
      <c r="K197" s="80">
        <f t="shared" si="104"/>
        <v>0</v>
      </c>
      <c r="L197" s="80">
        <f t="shared" si="104"/>
        <v>0</v>
      </c>
      <c r="M197" s="80">
        <f t="shared" si="104"/>
        <v>0</v>
      </c>
      <c r="N197" s="80">
        <f t="shared" si="104"/>
        <v>0</v>
      </c>
      <c r="O197" s="80">
        <f t="shared" si="104"/>
        <v>0</v>
      </c>
      <c r="P197" s="80">
        <f t="shared" si="104"/>
        <v>0</v>
      </c>
      <c r="Q197" s="80">
        <f t="shared" si="104"/>
        <v>0</v>
      </c>
      <c r="R197" s="80">
        <f t="shared" si="104"/>
        <v>0</v>
      </c>
      <c r="S197" s="80">
        <f t="shared" si="104"/>
        <v>0</v>
      </c>
      <c r="T197" s="80">
        <f t="shared" si="104"/>
        <v>0</v>
      </c>
      <c r="U197" s="80">
        <f t="shared" si="104"/>
        <v>0</v>
      </c>
      <c r="V197" s="80">
        <f t="shared" si="104"/>
        <v>0</v>
      </c>
      <c r="W197" s="80">
        <f t="shared" si="104"/>
        <v>0</v>
      </c>
      <c r="X197" s="80">
        <f t="shared" si="104"/>
        <v>0</v>
      </c>
      <c r="Y197" s="80">
        <f t="shared" si="104"/>
        <v>0</v>
      </c>
      <c r="Z197" s="80">
        <f t="shared" si="104"/>
        <v>0</v>
      </c>
      <c r="AA197" s="80">
        <f t="shared" si="104"/>
        <v>0</v>
      </c>
      <c r="AB197" s="80">
        <f t="shared" si="104"/>
        <v>0</v>
      </c>
      <c r="AC197" s="80">
        <f t="shared" si="104"/>
        <v>0</v>
      </c>
      <c r="AD197" s="80">
        <f t="shared" si="104"/>
        <v>0</v>
      </c>
      <c r="AE197" s="80">
        <f t="shared" si="104"/>
        <v>0</v>
      </c>
      <c r="AF197" s="80">
        <f t="shared" si="104"/>
        <v>0</v>
      </c>
      <c r="AG197" s="80">
        <f t="shared" si="104"/>
        <v>0</v>
      </c>
      <c r="AH197" s="80">
        <f t="shared" si="104"/>
        <v>0</v>
      </c>
      <c r="AI197" s="80">
        <f t="shared" si="104"/>
        <v>0</v>
      </c>
      <c r="AJ197" s="80">
        <f t="shared" si="104"/>
        <v>0</v>
      </c>
      <c r="AK197" s="80">
        <f t="shared" si="104"/>
        <v>0</v>
      </c>
      <c r="AL197" s="80">
        <f t="shared" si="104"/>
        <v>0</v>
      </c>
      <c r="AM197" s="80">
        <f t="shared" si="104"/>
        <v>0</v>
      </c>
      <c r="AN197" s="80">
        <f t="shared" si="104"/>
        <v>0</v>
      </c>
      <c r="AO197" s="80">
        <f t="shared" si="104"/>
        <v>0</v>
      </c>
      <c r="AP197" s="80">
        <f t="shared" si="104"/>
        <v>0</v>
      </c>
      <c r="AQ197" s="80">
        <f t="shared" si="104"/>
        <v>0</v>
      </c>
      <c r="AR197" s="80">
        <f t="shared" si="104"/>
        <v>0</v>
      </c>
      <c r="AS197" s="80">
        <f t="shared" si="104"/>
        <v>0</v>
      </c>
      <c r="AT197" s="80">
        <f t="shared" si="104"/>
        <v>0</v>
      </c>
      <c r="AU197" s="80">
        <f t="shared" si="104"/>
        <v>0</v>
      </c>
      <c r="AV197" s="80">
        <f t="shared" si="104"/>
        <v>0</v>
      </c>
      <c r="AW197" s="80">
        <f t="shared" si="104"/>
        <v>0</v>
      </c>
      <c r="AX197" s="80">
        <f t="shared" si="104"/>
        <v>0</v>
      </c>
      <c r="AY197" s="80">
        <f t="shared" si="104"/>
        <v>0</v>
      </c>
      <c r="AZ197" s="80">
        <f t="shared" si="104"/>
        <v>0</v>
      </c>
      <c r="BA197" s="80">
        <f t="shared" si="104"/>
        <v>0</v>
      </c>
      <c r="BB197" s="80">
        <f t="shared" si="104"/>
        <v>0</v>
      </c>
      <c r="BC197" s="80">
        <f t="shared" si="104"/>
        <v>0</v>
      </c>
      <c r="BD197" s="80">
        <f t="shared" si="104"/>
        <v>0</v>
      </c>
      <c r="BE197" s="80">
        <f t="shared" si="104"/>
        <v>0</v>
      </c>
      <c r="BF197" s="80">
        <f t="shared" si="104"/>
        <v>0</v>
      </c>
      <c r="BG197" s="80">
        <f t="shared" si="104"/>
        <v>0</v>
      </c>
      <c r="BH197" s="80">
        <f t="shared" si="104"/>
        <v>0</v>
      </c>
      <c r="BI197" s="81">
        <f t="shared" si="104"/>
        <v>0</v>
      </c>
      <c r="BJ197" s="126">
        <f t="shared" si="66"/>
        <v>0</v>
      </c>
    </row>
    <row r="198" spans="1:62" x14ac:dyDescent="0.25">
      <c r="A198" s="64" t="str">
        <f>'Formato de costeo C6 '!C69</f>
        <v>6.3.1</v>
      </c>
      <c r="B198" s="71" t="str">
        <f>'Formato de costeo C6 '!B70</f>
        <v>Servicios de terceros</v>
      </c>
      <c r="C198" s="552" t="str">
        <f>+'Formato de costeo C6 '!D69</f>
        <v>Seguro anual</v>
      </c>
      <c r="D198" s="16">
        <f>'Formato de costeo C6 '!E70</f>
        <v>0</v>
      </c>
      <c r="E198" s="17">
        <f>'Formato de costeo C6 '!F70</f>
        <v>0</v>
      </c>
      <c r="F198" s="17">
        <f>+F199</f>
        <v>0</v>
      </c>
      <c r="G198" s="520">
        <f>+'Formato de costeo C6 '!H69</f>
        <v>0</v>
      </c>
      <c r="H198" s="17">
        <f>+H199</f>
        <v>0</v>
      </c>
      <c r="I198" s="17">
        <f t="shared" ref="I198:AM198" si="105">+I199</f>
        <v>0</v>
      </c>
      <c r="J198" s="17">
        <f t="shared" si="105"/>
        <v>0</v>
      </c>
      <c r="K198" s="17">
        <f t="shared" si="105"/>
        <v>0</v>
      </c>
      <c r="L198" s="17">
        <f t="shared" si="105"/>
        <v>0</v>
      </c>
      <c r="M198" s="17">
        <f t="shared" si="105"/>
        <v>0</v>
      </c>
      <c r="N198" s="17">
        <f t="shared" si="105"/>
        <v>0</v>
      </c>
      <c r="O198" s="17">
        <f t="shared" si="105"/>
        <v>0</v>
      </c>
      <c r="P198" s="17">
        <f t="shared" si="105"/>
        <v>0</v>
      </c>
      <c r="Q198" s="17">
        <f t="shared" si="105"/>
        <v>0</v>
      </c>
      <c r="R198" s="17">
        <f t="shared" si="105"/>
        <v>0</v>
      </c>
      <c r="S198" s="17">
        <f t="shared" si="105"/>
        <v>0</v>
      </c>
      <c r="T198" s="17">
        <f t="shared" si="105"/>
        <v>0</v>
      </c>
      <c r="U198" s="17">
        <f t="shared" si="105"/>
        <v>0</v>
      </c>
      <c r="V198" s="17">
        <f t="shared" si="105"/>
        <v>0</v>
      </c>
      <c r="W198" s="17">
        <f t="shared" si="105"/>
        <v>0</v>
      </c>
      <c r="X198" s="17">
        <f t="shared" si="105"/>
        <v>0</v>
      </c>
      <c r="Y198" s="17">
        <f t="shared" si="105"/>
        <v>0</v>
      </c>
      <c r="Z198" s="17">
        <f t="shared" si="105"/>
        <v>0</v>
      </c>
      <c r="AA198" s="17">
        <f t="shared" si="105"/>
        <v>0</v>
      </c>
      <c r="AB198" s="17">
        <f t="shared" si="105"/>
        <v>0</v>
      </c>
      <c r="AC198" s="17">
        <f t="shared" si="105"/>
        <v>0</v>
      </c>
      <c r="AD198" s="17">
        <f t="shared" si="105"/>
        <v>0</v>
      </c>
      <c r="AE198" s="17">
        <f t="shared" si="105"/>
        <v>0</v>
      </c>
      <c r="AF198" s="17">
        <f t="shared" si="105"/>
        <v>0</v>
      </c>
      <c r="AG198" s="17">
        <f t="shared" si="105"/>
        <v>0</v>
      </c>
      <c r="AH198" s="17">
        <f t="shared" si="105"/>
        <v>0</v>
      </c>
      <c r="AI198" s="17">
        <f t="shared" si="105"/>
        <v>0</v>
      </c>
      <c r="AJ198" s="17">
        <f t="shared" si="105"/>
        <v>0</v>
      </c>
      <c r="AK198" s="17">
        <f t="shared" si="105"/>
        <v>0</v>
      </c>
      <c r="AL198" s="17">
        <f t="shared" si="105"/>
        <v>0</v>
      </c>
      <c r="AM198" s="17">
        <f t="shared" si="105"/>
        <v>0</v>
      </c>
      <c r="AN198" s="17">
        <f t="shared" ref="AN198:BI198" si="106">+AN199</f>
        <v>0</v>
      </c>
      <c r="AO198" s="17">
        <f t="shared" si="106"/>
        <v>0</v>
      </c>
      <c r="AP198" s="17">
        <f t="shared" si="106"/>
        <v>0</v>
      </c>
      <c r="AQ198" s="17">
        <f t="shared" si="106"/>
        <v>0</v>
      </c>
      <c r="AR198" s="17">
        <f t="shared" si="106"/>
        <v>0</v>
      </c>
      <c r="AS198" s="17">
        <f t="shared" si="106"/>
        <v>0</v>
      </c>
      <c r="AT198" s="17">
        <f t="shared" si="106"/>
        <v>0</v>
      </c>
      <c r="AU198" s="17">
        <f t="shared" si="106"/>
        <v>0</v>
      </c>
      <c r="AV198" s="17">
        <f t="shared" si="106"/>
        <v>0</v>
      </c>
      <c r="AW198" s="17">
        <f t="shared" si="106"/>
        <v>0</v>
      </c>
      <c r="AX198" s="17">
        <f t="shared" si="106"/>
        <v>0</v>
      </c>
      <c r="AY198" s="17">
        <f t="shared" si="106"/>
        <v>0</v>
      </c>
      <c r="AZ198" s="17">
        <f t="shared" si="106"/>
        <v>0</v>
      </c>
      <c r="BA198" s="17">
        <f t="shared" si="106"/>
        <v>0</v>
      </c>
      <c r="BB198" s="17">
        <f t="shared" si="106"/>
        <v>0</v>
      </c>
      <c r="BC198" s="17">
        <f t="shared" si="106"/>
        <v>0</v>
      </c>
      <c r="BD198" s="17">
        <f t="shared" si="106"/>
        <v>0</v>
      </c>
      <c r="BE198" s="17">
        <f t="shared" si="106"/>
        <v>0</v>
      </c>
      <c r="BF198" s="17">
        <f t="shared" si="106"/>
        <v>0</v>
      </c>
      <c r="BG198" s="17">
        <f t="shared" si="106"/>
        <v>0</v>
      </c>
      <c r="BH198" s="17">
        <f t="shared" si="106"/>
        <v>0</v>
      </c>
      <c r="BI198" s="66">
        <f t="shared" si="106"/>
        <v>0</v>
      </c>
      <c r="BJ198" s="126">
        <f t="shared" si="66"/>
        <v>0</v>
      </c>
    </row>
    <row r="199" spans="1:62" x14ac:dyDescent="0.25">
      <c r="A199" s="377" t="str">
        <f>+'Formato de costeo C6 '!C70</f>
        <v>6.3.1.1</v>
      </c>
      <c r="B199" s="378" t="str">
        <f>+'Formato de costeo C6 '!B70</f>
        <v>Servicios de terceros</v>
      </c>
      <c r="C199" s="576"/>
      <c r="D199" s="380"/>
      <c r="E199" s="272"/>
      <c r="F199" s="272">
        <f>+'Formato de costeo C6 '!G70</f>
        <v>0</v>
      </c>
      <c r="G199" s="521"/>
      <c r="H199" s="272">
        <f>+'Formato de costeo C6 '!I70</f>
        <v>0</v>
      </c>
      <c r="I199" s="19">
        <f>'Formato de costeo C6 '!J70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66"/>
        <v>0</v>
      </c>
    </row>
    <row r="200" spans="1:62" x14ac:dyDescent="0.25">
      <c r="A200" s="64" t="str">
        <f>'Formato de costeo C6 '!C72</f>
        <v>6.3.2</v>
      </c>
      <c r="B200" s="71">
        <f>+'Formato de costeo C6 '!B72</f>
        <v>0</v>
      </c>
      <c r="C200" s="552">
        <f>+'Formato de costeo C6 '!D72</f>
        <v>0</v>
      </c>
      <c r="D200" s="16">
        <f>'Formato de costeo C6 '!E74</f>
        <v>0</v>
      </c>
      <c r="E200" s="17">
        <f>'Formato de costeo C6 '!F74</f>
        <v>0</v>
      </c>
      <c r="F200" s="17">
        <f>'Formato de costeo C6 '!G74</f>
        <v>0</v>
      </c>
      <c r="G200" s="520">
        <f>+'Formato de costeo C6 '!H72</f>
        <v>0</v>
      </c>
      <c r="H200" s="17">
        <f>+H201</f>
        <v>0</v>
      </c>
      <c r="I200" s="17">
        <f t="shared" ref="I200:BI200" si="107">+I201</f>
        <v>0</v>
      </c>
      <c r="J200" s="17">
        <f t="shared" si="107"/>
        <v>0</v>
      </c>
      <c r="K200" s="17">
        <f t="shared" si="107"/>
        <v>0</v>
      </c>
      <c r="L200" s="17">
        <f t="shared" si="107"/>
        <v>0</v>
      </c>
      <c r="M200" s="17">
        <f t="shared" si="107"/>
        <v>0</v>
      </c>
      <c r="N200" s="17">
        <f t="shared" si="107"/>
        <v>0</v>
      </c>
      <c r="O200" s="17">
        <f t="shared" si="107"/>
        <v>0</v>
      </c>
      <c r="P200" s="17">
        <f t="shared" si="107"/>
        <v>0</v>
      </c>
      <c r="Q200" s="17">
        <f t="shared" si="107"/>
        <v>0</v>
      </c>
      <c r="R200" s="17">
        <f t="shared" si="107"/>
        <v>0</v>
      </c>
      <c r="S200" s="17">
        <f t="shared" si="107"/>
        <v>0</v>
      </c>
      <c r="T200" s="17">
        <f t="shared" si="107"/>
        <v>0</v>
      </c>
      <c r="U200" s="17">
        <f t="shared" si="107"/>
        <v>0</v>
      </c>
      <c r="V200" s="17">
        <f t="shared" si="107"/>
        <v>0</v>
      </c>
      <c r="W200" s="17">
        <f t="shared" si="107"/>
        <v>0</v>
      </c>
      <c r="X200" s="17">
        <f t="shared" si="107"/>
        <v>0</v>
      </c>
      <c r="Y200" s="17">
        <f t="shared" si="107"/>
        <v>0</v>
      </c>
      <c r="Z200" s="17">
        <f t="shared" si="107"/>
        <v>0</v>
      </c>
      <c r="AA200" s="17">
        <f t="shared" si="107"/>
        <v>0</v>
      </c>
      <c r="AB200" s="17">
        <f t="shared" si="107"/>
        <v>0</v>
      </c>
      <c r="AC200" s="17">
        <f t="shared" si="107"/>
        <v>0</v>
      </c>
      <c r="AD200" s="17">
        <f t="shared" si="107"/>
        <v>0</v>
      </c>
      <c r="AE200" s="17">
        <f t="shared" si="107"/>
        <v>0</v>
      </c>
      <c r="AF200" s="17">
        <f t="shared" si="107"/>
        <v>0</v>
      </c>
      <c r="AG200" s="17">
        <f t="shared" si="107"/>
        <v>0</v>
      </c>
      <c r="AH200" s="17">
        <f t="shared" si="107"/>
        <v>0</v>
      </c>
      <c r="AI200" s="17">
        <f t="shared" si="107"/>
        <v>0</v>
      </c>
      <c r="AJ200" s="17">
        <f t="shared" si="107"/>
        <v>0</v>
      </c>
      <c r="AK200" s="17">
        <f t="shared" si="107"/>
        <v>0</v>
      </c>
      <c r="AL200" s="17">
        <f t="shared" si="107"/>
        <v>0</v>
      </c>
      <c r="AM200" s="17">
        <f t="shared" si="107"/>
        <v>0</v>
      </c>
      <c r="AN200" s="17">
        <f t="shared" si="107"/>
        <v>0</v>
      </c>
      <c r="AO200" s="17">
        <f t="shared" si="107"/>
        <v>0</v>
      </c>
      <c r="AP200" s="17">
        <f t="shared" si="107"/>
        <v>0</v>
      </c>
      <c r="AQ200" s="17">
        <f t="shared" si="107"/>
        <v>0</v>
      </c>
      <c r="AR200" s="17">
        <f t="shared" si="107"/>
        <v>0</v>
      </c>
      <c r="AS200" s="17">
        <f t="shared" si="107"/>
        <v>0</v>
      </c>
      <c r="AT200" s="17">
        <f t="shared" si="107"/>
        <v>0</v>
      </c>
      <c r="AU200" s="17">
        <f t="shared" si="107"/>
        <v>0</v>
      </c>
      <c r="AV200" s="17">
        <f t="shared" si="107"/>
        <v>0</v>
      </c>
      <c r="AW200" s="17">
        <f t="shared" si="107"/>
        <v>0</v>
      </c>
      <c r="AX200" s="17">
        <f t="shared" si="107"/>
        <v>0</v>
      </c>
      <c r="AY200" s="17">
        <f t="shared" si="107"/>
        <v>0</v>
      </c>
      <c r="AZ200" s="17">
        <f t="shared" si="107"/>
        <v>0</v>
      </c>
      <c r="BA200" s="17">
        <f t="shared" si="107"/>
        <v>0</v>
      </c>
      <c r="BB200" s="17">
        <f t="shared" si="107"/>
        <v>0</v>
      </c>
      <c r="BC200" s="17">
        <f t="shared" si="107"/>
        <v>0</v>
      </c>
      <c r="BD200" s="17">
        <f t="shared" si="107"/>
        <v>0</v>
      </c>
      <c r="BE200" s="17">
        <f t="shared" si="107"/>
        <v>0</v>
      </c>
      <c r="BF200" s="17">
        <f t="shared" si="107"/>
        <v>0</v>
      </c>
      <c r="BG200" s="17">
        <f t="shared" si="107"/>
        <v>0</v>
      </c>
      <c r="BH200" s="17">
        <f t="shared" si="107"/>
        <v>0</v>
      </c>
      <c r="BI200" s="66">
        <f t="shared" si="107"/>
        <v>0</v>
      </c>
      <c r="BJ200" s="126">
        <f t="shared" si="66"/>
        <v>0</v>
      </c>
    </row>
    <row r="201" spans="1:62" x14ac:dyDescent="0.25">
      <c r="A201" s="381" t="str">
        <f>+'Formato de costeo C6 '!C73</f>
        <v>6.3.2.1</v>
      </c>
      <c r="B201" s="378" t="str">
        <f>+'Formato de costeo C6 '!B73</f>
        <v>Servicios de terceros</v>
      </c>
      <c r="C201" s="576"/>
      <c r="D201" s="380"/>
      <c r="E201" s="272"/>
      <c r="F201" s="272">
        <f>+'Formato de costeo C6 '!G73</f>
        <v>0</v>
      </c>
      <c r="G201" s="521"/>
      <c r="H201" s="272">
        <f>+'Formato de costeo C6 '!I73</f>
        <v>0</v>
      </c>
      <c r="I201" s="231">
        <f>+'Formato de costeo C6 '!J73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66"/>
        <v>0</v>
      </c>
    </row>
    <row r="202" spans="1:62" x14ac:dyDescent="0.25">
      <c r="A202" s="64" t="str">
        <f>'Formato de costeo C6 '!C78</f>
        <v>6.3.3</v>
      </c>
      <c r="B202" s="71">
        <f>+'Formato de costeo C6 '!B78</f>
        <v>0</v>
      </c>
      <c r="C202" s="552">
        <f>+'Formato de costeo C6 '!D78</f>
        <v>0</v>
      </c>
      <c r="D202" s="16">
        <f>'Formato de costeo C6 '!E83</f>
        <v>0</v>
      </c>
      <c r="E202" s="17">
        <f>'Formato de costeo C6 '!F83</f>
        <v>0</v>
      </c>
      <c r="F202" s="17">
        <f>+F203</f>
        <v>0</v>
      </c>
      <c r="G202" s="520">
        <f>+'Formato de costeo C6 '!H78</f>
        <v>0</v>
      </c>
      <c r="H202" s="17">
        <f>+H203</f>
        <v>0</v>
      </c>
      <c r="I202" s="17">
        <f t="shared" ref="I202:AM202" si="108">+I203</f>
        <v>0</v>
      </c>
      <c r="J202" s="17">
        <f t="shared" si="108"/>
        <v>0</v>
      </c>
      <c r="K202" s="17">
        <f t="shared" si="108"/>
        <v>0</v>
      </c>
      <c r="L202" s="17">
        <f t="shared" si="108"/>
        <v>0</v>
      </c>
      <c r="M202" s="17">
        <f t="shared" si="108"/>
        <v>0</v>
      </c>
      <c r="N202" s="17">
        <f t="shared" si="108"/>
        <v>0</v>
      </c>
      <c r="O202" s="17">
        <f t="shared" si="108"/>
        <v>0</v>
      </c>
      <c r="P202" s="17">
        <f t="shared" si="108"/>
        <v>0</v>
      </c>
      <c r="Q202" s="17">
        <f t="shared" si="108"/>
        <v>0</v>
      </c>
      <c r="R202" s="17">
        <f t="shared" si="108"/>
        <v>0</v>
      </c>
      <c r="S202" s="17">
        <f t="shared" si="108"/>
        <v>0</v>
      </c>
      <c r="T202" s="17">
        <f t="shared" si="108"/>
        <v>0</v>
      </c>
      <c r="U202" s="17">
        <f t="shared" si="108"/>
        <v>0</v>
      </c>
      <c r="V202" s="17">
        <f t="shared" si="108"/>
        <v>0</v>
      </c>
      <c r="W202" s="17">
        <f t="shared" si="108"/>
        <v>0</v>
      </c>
      <c r="X202" s="17">
        <f t="shared" si="108"/>
        <v>0</v>
      </c>
      <c r="Y202" s="17">
        <f t="shared" si="108"/>
        <v>0</v>
      </c>
      <c r="Z202" s="17">
        <f t="shared" si="108"/>
        <v>0</v>
      </c>
      <c r="AA202" s="17">
        <f t="shared" si="108"/>
        <v>0</v>
      </c>
      <c r="AB202" s="17">
        <f t="shared" si="108"/>
        <v>0</v>
      </c>
      <c r="AC202" s="17">
        <f t="shared" si="108"/>
        <v>0</v>
      </c>
      <c r="AD202" s="17">
        <f t="shared" si="108"/>
        <v>0</v>
      </c>
      <c r="AE202" s="17">
        <f t="shared" si="108"/>
        <v>0</v>
      </c>
      <c r="AF202" s="17">
        <f t="shared" si="108"/>
        <v>0</v>
      </c>
      <c r="AG202" s="17">
        <f t="shared" si="108"/>
        <v>0</v>
      </c>
      <c r="AH202" s="17">
        <f t="shared" si="108"/>
        <v>0</v>
      </c>
      <c r="AI202" s="17">
        <f t="shared" si="108"/>
        <v>0</v>
      </c>
      <c r="AJ202" s="17">
        <f t="shared" si="108"/>
        <v>0</v>
      </c>
      <c r="AK202" s="17">
        <f t="shared" si="108"/>
        <v>0</v>
      </c>
      <c r="AL202" s="17">
        <f t="shared" si="108"/>
        <v>0</v>
      </c>
      <c r="AM202" s="17">
        <f t="shared" si="108"/>
        <v>0</v>
      </c>
      <c r="AN202" s="17">
        <f t="shared" ref="AN202:BI202" si="109">+AN203</f>
        <v>0</v>
      </c>
      <c r="AO202" s="17">
        <f t="shared" si="109"/>
        <v>0</v>
      </c>
      <c r="AP202" s="17">
        <f t="shared" si="109"/>
        <v>0</v>
      </c>
      <c r="AQ202" s="17">
        <f t="shared" si="109"/>
        <v>0</v>
      </c>
      <c r="AR202" s="17">
        <f t="shared" si="109"/>
        <v>0</v>
      </c>
      <c r="AS202" s="17">
        <f t="shared" si="109"/>
        <v>0</v>
      </c>
      <c r="AT202" s="17">
        <f t="shared" si="109"/>
        <v>0</v>
      </c>
      <c r="AU202" s="17">
        <f t="shared" si="109"/>
        <v>0</v>
      </c>
      <c r="AV202" s="17">
        <f t="shared" si="109"/>
        <v>0</v>
      </c>
      <c r="AW202" s="17">
        <f t="shared" si="109"/>
        <v>0</v>
      </c>
      <c r="AX202" s="17">
        <f t="shared" si="109"/>
        <v>0</v>
      </c>
      <c r="AY202" s="17">
        <f t="shared" si="109"/>
        <v>0</v>
      </c>
      <c r="AZ202" s="17">
        <f t="shared" si="109"/>
        <v>0</v>
      </c>
      <c r="BA202" s="17">
        <f t="shared" si="109"/>
        <v>0</v>
      </c>
      <c r="BB202" s="17">
        <f t="shared" si="109"/>
        <v>0</v>
      </c>
      <c r="BC202" s="17">
        <f t="shared" si="109"/>
        <v>0</v>
      </c>
      <c r="BD202" s="17">
        <f t="shared" si="109"/>
        <v>0</v>
      </c>
      <c r="BE202" s="17">
        <f t="shared" si="109"/>
        <v>0</v>
      </c>
      <c r="BF202" s="17">
        <f t="shared" si="109"/>
        <v>0</v>
      </c>
      <c r="BG202" s="17">
        <f t="shared" si="109"/>
        <v>0</v>
      </c>
      <c r="BH202" s="17">
        <f t="shared" si="109"/>
        <v>0</v>
      </c>
      <c r="BI202" s="66">
        <f t="shared" si="109"/>
        <v>0</v>
      </c>
      <c r="BJ202" s="126">
        <f t="shared" si="66"/>
        <v>0</v>
      </c>
    </row>
    <row r="203" spans="1:62" s="68" customFormat="1" x14ac:dyDescent="0.25">
      <c r="A203" s="382" t="str">
        <f>+'Formato de costeo C6 '!C79</f>
        <v>6.3.3.1</v>
      </c>
      <c r="B203" s="378" t="str">
        <f>+'Formato de costeo C6 '!B79</f>
        <v>Servicios de terceros</v>
      </c>
      <c r="C203" s="576"/>
      <c r="D203" s="383"/>
      <c r="E203" s="277"/>
      <c r="F203" s="277">
        <f>+'Formato de costeo C6 '!G79</f>
        <v>0</v>
      </c>
      <c r="G203" s="575"/>
      <c r="H203" s="277">
        <f>+'Formato de costeo C6 '!I79</f>
        <v>0</v>
      </c>
      <c r="I203" s="277">
        <f>+'Formato de costeo C6 '!J79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66"/>
        <v>0</v>
      </c>
    </row>
    <row r="204" spans="1:62" x14ac:dyDescent="0.25">
      <c r="A204" s="132" t="str">
        <f>'Formato de costeo C6 '!C84</f>
        <v>6.3.4</v>
      </c>
      <c r="B204" s="71">
        <f>+'Formato de costeo C6 '!B84</f>
        <v>0</v>
      </c>
      <c r="C204" s="373">
        <f>+'Formato de costeo C6 '!D84</f>
        <v>0</v>
      </c>
      <c r="D204" s="129">
        <f>+'Formato de costeo C6 '!E84</f>
        <v>0</v>
      </c>
      <c r="E204" s="121"/>
      <c r="F204" s="121">
        <f>+F205+F206+F207</f>
        <v>0</v>
      </c>
      <c r="G204" s="522">
        <f>+'Formato de costeo C6 '!H84</f>
        <v>0</v>
      </c>
      <c r="H204" s="121">
        <f t="shared" ref="H204:AM204" si="110">SUM(H205:H207)</f>
        <v>0</v>
      </c>
      <c r="I204" s="121">
        <f t="shared" si="110"/>
        <v>0</v>
      </c>
      <c r="J204" s="17">
        <f t="shared" si="110"/>
        <v>0</v>
      </c>
      <c r="K204" s="17">
        <f t="shared" si="110"/>
        <v>0</v>
      </c>
      <c r="L204" s="17">
        <f t="shared" si="110"/>
        <v>0</v>
      </c>
      <c r="M204" s="17">
        <f t="shared" si="110"/>
        <v>0</v>
      </c>
      <c r="N204" s="17">
        <f t="shared" si="110"/>
        <v>0</v>
      </c>
      <c r="O204" s="17">
        <f t="shared" si="110"/>
        <v>0</v>
      </c>
      <c r="P204" s="17">
        <f t="shared" si="110"/>
        <v>0</v>
      </c>
      <c r="Q204" s="17">
        <f t="shared" si="110"/>
        <v>0</v>
      </c>
      <c r="R204" s="17">
        <f t="shared" si="110"/>
        <v>0</v>
      </c>
      <c r="S204" s="17">
        <f t="shared" si="110"/>
        <v>0</v>
      </c>
      <c r="T204" s="17">
        <f t="shared" si="110"/>
        <v>0</v>
      </c>
      <c r="U204" s="17">
        <f t="shared" si="110"/>
        <v>0</v>
      </c>
      <c r="V204" s="17">
        <f t="shared" si="110"/>
        <v>0</v>
      </c>
      <c r="W204" s="17">
        <f t="shared" si="110"/>
        <v>0</v>
      </c>
      <c r="X204" s="17">
        <f t="shared" si="110"/>
        <v>0</v>
      </c>
      <c r="Y204" s="17">
        <f t="shared" si="110"/>
        <v>0</v>
      </c>
      <c r="Z204" s="17">
        <f t="shared" si="110"/>
        <v>0</v>
      </c>
      <c r="AA204" s="17">
        <f t="shared" si="110"/>
        <v>0</v>
      </c>
      <c r="AB204" s="17">
        <f t="shared" si="110"/>
        <v>0</v>
      </c>
      <c r="AC204" s="17">
        <f t="shared" si="110"/>
        <v>0</v>
      </c>
      <c r="AD204" s="17">
        <f t="shared" si="110"/>
        <v>0</v>
      </c>
      <c r="AE204" s="17">
        <f t="shared" si="110"/>
        <v>0</v>
      </c>
      <c r="AF204" s="17">
        <f t="shared" si="110"/>
        <v>0</v>
      </c>
      <c r="AG204" s="17">
        <f t="shared" si="110"/>
        <v>0</v>
      </c>
      <c r="AH204" s="17">
        <f t="shared" si="110"/>
        <v>0</v>
      </c>
      <c r="AI204" s="17">
        <f t="shared" si="110"/>
        <v>0</v>
      </c>
      <c r="AJ204" s="17">
        <f t="shared" si="110"/>
        <v>0</v>
      </c>
      <c r="AK204" s="17">
        <f t="shared" si="110"/>
        <v>0</v>
      </c>
      <c r="AL204" s="17">
        <f t="shared" si="110"/>
        <v>0</v>
      </c>
      <c r="AM204" s="17">
        <f t="shared" si="110"/>
        <v>0</v>
      </c>
      <c r="AN204" s="17">
        <f t="shared" ref="AN204:BI204" si="111">SUM(AN205:AN207)</f>
        <v>0</v>
      </c>
      <c r="AO204" s="17">
        <f t="shared" si="111"/>
        <v>0</v>
      </c>
      <c r="AP204" s="17">
        <f t="shared" si="111"/>
        <v>0</v>
      </c>
      <c r="AQ204" s="17">
        <f t="shared" si="111"/>
        <v>0</v>
      </c>
      <c r="AR204" s="17">
        <f t="shared" si="111"/>
        <v>0</v>
      </c>
      <c r="AS204" s="17">
        <f t="shared" si="111"/>
        <v>0</v>
      </c>
      <c r="AT204" s="17">
        <f t="shared" si="111"/>
        <v>0</v>
      </c>
      <c r="AU204" s="17">
        <f t="shared" si="111"/>
        <v>0</v>
      </c>
      <c r="AV204" s="17">
        <f t="shared" si="111"/>
        <v>0</v>
      </c>
      <c r="AW204" s="17">
        <f t="shared" si="111"/>
        <v>0</v>
      </c>
      <c r="AX204" s="17">
        <f t="shared" si="111"/>
        <v>0</v>
      </c>
      <c r="AY204" s="17">
        <f t="shared" si="111"/>
        <v>0</v>
      </c>
      <c r="AZ204" s="17">
        <f t="shared" si="111"/>
        <v>0</v>
      </c>
      <c r="BA204" s="17">
        <f t="shared" si="111"/>
        <v>0</v>
      </c>
      <c r="BB204" s="17">
        <f t="shared" si="111"/>
        <v>0</v>
      </c>
      <c r="BC204" s="17">
        <f t="shared" si="111"/>
        <v>0</v>
      </c>
      <c r="BD204" s="17">
        <f t="shared" si="111"/>
        <v>0</v>
      </c>
      <c r="BE204" s="17">
        <f t="shared" si="111"/>
        <v>0</v>
      </c>
      <c r="BF204" s="17">
        <f t="shared" si="111"/>
        <v>0</v>
      </c>
      <c r="BG204" s="17">
        <f t="shared" si="111"/>
        <v>0</v>
      </c>
      <c r="BH204" s="17">
        <f t="shared" si="111"/>
        <v>0</v>
      </c>
      <c r="BI204" s="66">
        <f t="shared" si="111"/>
        <v>0</v>
      </c>
      <c r="BJ204" s="126">
        <f t="shared" si="66"/>
        <v>0</v>
      </c>
    </row>
    <row r="205" spans="1:62" x14ac:dyDescent="0.25">
      <c r="A205" s="157" t="str">
        <f>+'Formato de costeo C6 '!C85</f>
        <v>6.3.4.1</v>
      </c>
      <c r="B205" s="107" t="str">
        <f>+'Formato de costeo C6 '!B85</f>
        <v>Servicios de terceros</v>
      </c>
      <c r="C205" s="553"/>
      <c r="D205" s="145"/>
      <c r="E205" s="146"/>
      <c r="F205" s="108">
        <f>+'Formato de costeo C6 '!G85</f>
        <v>0</v>
      </c>
      <c r="G205" s="523"/>
      <c r="H205" s="108">
        <f>+'Formato de costeo C6 '!I85</f>
        <v>0</v>
      </c>
      <c r="I205" s="108">
        <f>+'Formato de costeo C6 '!J85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66"/>
        <v>0</v>
      </c>
    </row>
    <row r="206" spans="1:62" x14ac:dyDescent="0.25">
      <c r="A206" s="525" t="str">
        <f>+'Formato de costeo C6 '!C92</f>
        <v>6.3.4.2</v>
      </c>
      <c r="B206" s="58" t="str">
        <f>+'Formato de costeo C6 '!B92</f>
        <v>Servicios de terceros</v>
      </c>
      <c r="C206" s="554"/>
      <c r="D206" s="526"/>
      <c r="E206" s="527"/>
      <c r="F206" s="19">
        <f>+'Formato de costeo C6 '!G92</f>
        <v>0</v>
      </c>
      <c r="G206" s="528"/>
      <c r="H206" s="19">
        <f>+'Formato de costeo C6 '!I92</f>
        <v>0</v>
      </c>
      <c r="I206" s="19">
        <f>+'Formato de costeo C6 '!J92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66"/>
        <v>0</v>
      </c>
    </row>
    <row r="207" spans="1:62" x14ac:dyDescent="0.25">
      <c r="A207" s="529" t="str">
        <f>+'Formato de costeo C6 '!C98</f>
        <v>6.3.4.3</v>
      </c>
      <c r="B207" s="530" t="str">
        <f>+'Formato de costeo C6 '!B98</f>
        <v>Servicios de terceros</v>
      </c>
      <c r="C207" s="531"/>
      <c r="D207" s="532"/>
      <c r="E207" s="533"/>
      <c r="F207" s="109">
        <f>+'Formato de costeo C6 '!G98</f>
        <v>0</v>
      </c>
      <c r="G207" s="534"/>
      <c r="H207" s="109">
        <f>+'Formato de costeo C6 '!I99</f>
        <v>0</v>
      </c>
      <c r="I207" s="109">
        <f>+'Formato de costeo C6 '!J98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66"/>
        <v>0</v>
      </c>
    </row>
    <row r="208" spans="1:62" x14ac:dyDescent="0.25">
      <c r="A208" s="328" t="str">
        <f>+'Formato de costeo C6 '!C104</f>
        <v>6.3.5</v>
      </c>
      <c r="B208" s="71">
        <f>+'Formato de costeo C6 '!B104</f>
        <v>0</v>
      </c>
      <c r="C208" s="374">
        <f>+'Formato de costeo C6 '!D104</f>
        <v>0</v>
      </c>
      <c r="D208" s="16">
        <f>'Formato de costeo C6 '!E88</f>
        <v>0</v>
      </c>
      <c r="E208" s="17">
        <f>'Formato de costeo C6 '!F88</f>
        <v>0</v>
      </c>
      <c r="F208" s="17">
        <f>+F209</f>
        <v>0</v>
      </c>
      <c r="G208" s="520">
        <f>+'Formato de costeo C6 '!H104</f>
        <v>0</v>
      </c>
      <c r="H208" s="17">
        <f t="shared" ref="H208:BI210" si="112">+H209</f>
        <v>0</v>
      </c>
      <c r="I208" s="17">
        <f t="shared" si="112"/>
        <v>0</v>
      </c>
      <c r="J208" s="17">
        <f t="shared" si="112"/>
        <v>0</v>
      </c>
      <c r="K208" s="17">
        <f t="shared" si="112"/>
        <v>0</v>
      </c>
      <c r="L208" s="17">
        <f t="shared" si="112"/>
        <v>0</v>
      </c>
      <c r="M208" s="17">
        <f t="shared" si="112"/>
        <v>0</v>
      </c>
      <c r="N208" s="17">
        <f t="shared" si="112"/>
        <v>0</v>
      </c>
      <c r="O208" s="17">
        <f t="shared" si="112"/>
        <v>0</v>
      </c>
      <c r="P208" s="17">
        <f t="shared" si="112"/>
        <v>0</v>
      </c>
      <c r="Q208" s="17">
        <f t="shared" si="112"/>
        <v>0</v>
      </c>
      <c r="R208" s="17">
        <f t="shared" si="112"/>
        <v>0</v>
      </c>
      <c r="S208" s="17">
        <f t="shared" si="112"/>
        <v>0</v>
      </c>
      <c r="T208" s="17">
        <f t="shared" si="112"/>
        <v>0</v>
      </c>
      <c r="U208" s="17">
        <f t="shared" si="112"/>
        <v>0</v>
      </c>
      <c r="V208" s="17">
        <f t="shared" si="112"/>
        <v>0</v>
      </c>
      <c r="W208" s="17">
        <f t="shared" si="112"/>
        <v>0</v>
      </c>
      <c r="X208" s="17">
        <f t="shared" si="112"/>
        <v>0</v>
      </c>
      <c r="Y208" s="17">
        <f t="shared" si="112"/>
        <v>0</v>
      </c>
      <c r="Z208" s="17">
        <f t="shared" si="112"/>
        <v>0</v>
      </c>
      <c r="AA208" s="17">
        <f t="shared" si="112"/>
        <v>0</v>
      </c>
      <c r="AB208" s="17">
        <f t="shared" si="112"/>
        <v>0</v>
      </c>
      <c r="AC208" s="17">
        <f t="shared" si="112"/>
        <v>0</v>
      </c>
      <c r="AD208" s="17">
        <f t="shared" si="112"/>
        <v>0</v>
      </c>
      <c r="AE208" s="17">
        <f t="shared" si="112"/>
        <v>0</v>
      </c>
      <c r="AF208" s="17">
        <f t="shared" si="112"/>
        <v>0</v>
      </c>
      <c r="AG208" s="17">
        <f t="shared" si="112"/>
        <v>0</v>
      </c>
      <c r="AH208" s="17">
        <f t="shared" si="112"/>
        <v>0</v>
      </c>
      <c r="AI208" s="17">
        <f t="shared" si="112"/>
        <v>0</v>
      </c>
      <c r="AJ208" s="17">
        <f t="shared" si="112"/>
        <v>0</v>
      </c>
      <c r="AK208" s="17">
        <f t="shared" si="112"/>
        <v>0</v>
      </c>
      <c r="AL208" s="17">
        <f t="shared" si="112"/>
        <v>0</v>
      </c>
      <c r="AM208" s="17">
        <f t="shared" si="112"/>
        <v>0</v>
      </c>
      <c r="AN208" s="17">
        <f t="shared" si="112"/>
        <v>0</v>
      </c>
      <c r="AO208" s="17">
        <f t="shared" si="112"/>
        <v>0</v>
      </c>
      <c r="AP208" s="17">
        <f t="shared" si="112"/>
        <v>0</v>
      </c>
      <c r="AQ208" s="17">
        <f t="shared" si="112"/>
        <v>0</v>
      </c>
      <c r="AR208" s="17">
        <f t="shared" si="112"/>
        <v>0</v>
      </c>
      <c r="AS208" s="17">
        <f t="shared" si="112"/>
        <v>0</v>
      </c>
      <c r="AT208" s="17">
        <f t="shared" si="112"/>
        <v>0</v>
      </c>
      <c r="AU208" s="17">
        <f t="shared" si="112"/>
        <v>0</v>
      </c>
      <c r="AV208" s="17">
        <f t="shared" si="112"/>
        <v>0</v>
      </c>
      <c r="AW208" s="17">
        <f t="shared" si="112"/>
        <v>0</v>
      </c>
      <c r="AX208" s="17">
        <f t="shared" si="112"/>
        <v>0</v>
      </c>
      <c r="AY208" s="17">
        <f t="shared" si="112"/>
        <v>0</v>
      </c>
      <c r="AZ208" s="17">
        <f t="shared" si="112"/>
        <v>0</v>
      </c>
      <c r="BA208" s="17">
        <f t="shared" si="112"/>
        <v>0</v>
      </c>
      <c r="BB208" s="17">
        <f t="shared" si="112"/>
        <v>0</v>
      </c>
      <c r="BC208" s="17">
        <f t="shared" si="112"/>
        <v>0</v>
      </c>
      <c r="BD208" s="17">
        <f t="shared" si="112"/>
        <v>0</v>
      </c>
      <c r="BE208" s="17">
        <f t="shared" si="112"/>
        <v>0</v>
      </c>
      <c r="BF208" s="17">
        <f t="shared" si="112"/>
        <v>0</v>
      </c>
      <c r="BG208" s="17">
        <f t="shared" si="112"/>
        <v>0</v>
      </c>
      <c r="BH208" s="17">
        <f t="shared" si="112"/>
        <v>0</v>
      </c>
      <c r="BI208" s="66">
        <f t="shared" si="112"/>
        <v>0</v>
      </c>
      <c r="BJ208" s="126">
        <f t="shared" si="66"/>
        <v>0</v>
      </c>
    </row>
    <row r="209" spans="1:62" x14ac:dyDescent="0.25">
      <c r="A209" s="382" t="str">
        <f>+'Formato de costeo C6 '!C105</f>
        <v>6.3.5.1</v>
      </c>
      <c r="B209" s="378" t="str">
        <f>+'Formato de costeo C6 '!B105</f>
        <v>Servicios de terceros</v>
      </c>
      <c r="C209" s="576"/>
      <c r="D209" s="383"/>
      <c r="E209" s="277"/>
      <c r="F209" s="277">
        <f>+'Formato de costeo C6 '!G105</f>
        <v>0</v>
      </c>
      <c r="G209" s="848"/>
      <c r="H209" s="277">
        <f>+'Formato de costeo C6 '!I105</f>
        <v>0</v>
      </c>
      <c r="I209" s="277">
        <f>+'Formato de costeo C6 '!J105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66"/>
        <v>0</v>
      </c>
    </row>
    <row r="210" spans="1:62" x14ac:dyDescent="0.25">
      <c r="A210" s="327" t="str">
        <f>+'Formato de costeo C6 '!C111</f>
        <v>6.3.6</v>
      </c>
      <c r="B210" s="71">
        <f>+'Formato de costeo C6 '!B111</f>
        <v>0</v>
      </c>
      <c r="C210" s="374">
        <f>+'Formato de costeo C6 '!D111</f>
        <v>0</v>
      </c>
      <c r="D210" s="16">
        <f>+'Formato de costeo C6 '!E89</f>
        <v>0</v>
      </c>
      <c r="E210" s="17"/>
      <c r="F210" s="17">
        <f>+F211</f>
        <v>0</v>
      </c>
      <c r="G210" s="520">
        <f>+'Formato de costeo C6 '!H111</f>
        <v>0</v>
      </c>
      <c r="H210" s="17">
        <f>+H211</f>
        <v>0</v>
      </c>
      <c r="I210" s="17">
        <f>+I211</f>
        <v>0</v>
      </c>
      <c r="J210" s="17">
        <f t="shared" si="112"/>
        <v>0</v>
      </c>
      <c r="K210" s="17">
        <f t="shared" si="112"/>
        <v>0</v>
      </c>
      <c r="L210" s="17">
        <f t="shared" si="112"/>
        <v>0</v>
      </c>
      <c r="M210" s="17">
        <f t="shared" si="112"/>
        <v>0</v>
      </c>
      <c r="N210" s="17">
        <f t="shared" si="112"/>
        <v>0</v>
      </c>
      <c r="O210" s="17">
        <f t="shared" si="112"/>
        <v>0</v>
      </c>
      <c r="P210" s="17">
        <f t="shared" si="112"/>
        <v>0</v>
      </c>
      <c r="Q210" s="17">
        <f t="shared" si="112"/>
        <v>0</v>
      </c>
      <c r="R210" s="17">
        <f t="shared" si="112"/>
        <v>0</v>
      </c>
      <c r="S210" s="17">
        <f t="shared" si="112"/>
        <v>0</v>
      </c>
      <c r="T210" s="17">
        <f t="shared" si="112"/>
        <v>0</v>
      </c>
      <c r="U210" s="17">
        <f t="shared" si="112"/>
        <v>0</v>
      </c>
      <c r="V210" s="17">
        <f t="shared" si="112"/>
        <v>0</v>
      </c>
      <c r="W210" s="17">
        <f t="shared" si="112"/>
        <v>0</v>
      </c>
      <c r="X210" s="17">
        <f t="shared" si="112"/>
        <v>0</v>
      </c>
      <c r="Y210" s="17">
        <f t="shared" si="112"/>
        <v>0</v>
      </c>
      <c r="Z210" s="17">
        <f t="shared" si="112"/>
        <v>0</v>
      </c>
      <c r="AA210" s="17">
        <f t="shared" si="112"/>
        <v>0</v>
      </c>
      <c r="AB210" s="17">
        <f t="shared" si="112"/>
        <v>0</v>
      </c>
      <c r="AC210" s="17">
        <f t="shared" si="112"/>
        <v>0</v>
      </c>
      <c r="AD210" s="17">
        <f t="shared" si="112"/>
        <v>0</v>
      </c>
      <c r="AE210" s="17">
        <f t="shared" si="112"/>
        <v>0</v>
      </c>
      <c r="AF210" s="17">
        <f t="shared" si="112"/>
        <v>0</v>
      </c>
      <c r="AG210" s="17">
        <f t="shared" si="112"/>
        <v>0</v>
      </c>
      <c r="AH210" s="17">
        <f t="shared" si="112"/>
        <v>0</v>
      </c>
      <c r="AI210" s="17">
        <f t="shared" si="112"/>
        <v>0</v>
      </c>
      <c r="AJ210" s="17">
        <f t="shared" si="112"/>
        <v>0</v>
      </c>
      <c r="AK210" s="17">
        <f t="shared" si="112"/>
        <v>0</v>
      </c>
      <c r="AL210" s="17">
        <f t="shared" si="112"/>
        <v>0</v>
      </c>
      <c r="AM210" s="17">
        <f t="shared" si="112"/>
        <v>0</v>
      </c>
      <c r="AN210" s="17">
        <f t="shared" si="112"/>
        <v>0</v>
      </c>
      <c r="AO210" s="17">
        <f t="shared" si="112"/>
        <v>0</v>
      </c>
      <c r="AP210" s="17">
        <f t="shared" si="112"/>
        <v>0</v>
      </c>
      <c r="AQ210" s="17">
        <f t="shared" si="112"/>
        <v>0</v>
      </c>
      <c r="AR210" s="17">
        <f t="shared" si="112"/>
        <v>0</v>
      </c>
      <c r="AS210" s="17">
        <f t="shared" si="112"/>
        <v>0</v>
      </c>
      <c r="AT210" s="17">
        <f t="shared" si="112"/>
        <v>0</v>
      </c>
      <c r="AU210" s="17">
        <f t="shared" si="112"/>
        <v>0</v>
      </c>
      <c r="AV210" s="17">
        <f t="shared" si="112"/>
        <v>0</v>
      </c>
      <c r="AW210" s="17">
        <f t="shared" si="112"/>
        <v>0</v>
      </c>
      <c r="AX210" s="17">
        <f t="shared" si="112"/>
        <v>0</v>
      </c>
      <c r="AY210" s="17">
        <f t="shared" si="112"/>
        <v>0</v>
      </c>
      <c r="AZ210" s="17">
        <f t="shared" si="112"/>
        <v>0</v>
      </c>
      <c r="BA210" s="17">
        <f t="shared" si="112"/>
        <v>0</v>
      </c>
      <c r="BB210" s="17">
        <f t="shared" si="112"/>
        <v>0</v>
      </c>
      <c r="BC210" s="17">
        <f t="shared" si="112"/>
        <v>0</v>
      </c>
      <c r="BD210" s="17">
        <f t="shared" si="112"/>
        <v>0</v>
      </c>
      <c r="BE210" s="17">
        <f t="shared" si="112"/>
        <v>0</v>
      </c>
      <c r="BF210" s="17">
        <f t="shared" si="112"/>
        <v>0</v>
      </c>
      <c r="BG210" s="17">
        <f t="shared" si="112"/>
        <v>0</v>
      </c>
      <c r="BH210" s="17">
        <f t="shared" si="112"/>
        <v>0</v>
      </c>
      <c r="BI210" s="66">
        <f t="shared" si="112"/>
        <v>0</v>
      </c>
      <c r="BJ210" s="126">
        <f t="shared" si="66"/>
        <v>0</v>
      </c>
    </row>
    <row r="211" spans="1:62" x14ac:dyDescent="0.25">
      <c r="A211" s="273" t="str">
        <f>+'Formato de costeo C6 '!C112</f>
        <v>6.3.6.1</v>
      </c>
      <c r="B211" s="83" t="str">
        <f>+'Formato de costeo C6 '!B112</f>
        <v>Categorías de gasto</v>
      </c>
      <c r="C211" s="517"/>
      <c r="D211" s="275"/>
      <c r="E211" s="276"/>
      <c r="F211" s="20">
        <f>+'Formato de costeo C6 '!G112</f>
        <v>0</v>
      </c>
      <c r="G211" s="524"/>
      <c r="H211" s="20">
        <f>+'Formato de costeo C6 '!I112</f>
        <v>0</v>
      </c>
      <c r="I211" s="20">
        <f>+'Formato de costeo C6 '!J112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66"/>
        <v>0</v>
      </c>
    </row>
    <row r="212" spans="1:62" x14ac:dyDescent="0.25">
      <c r="A212" s="327" t="str">
        <f>+'Formato de costeo C6 '!C118</f>
        <v>6.3.7</v>
      </c>
      <c r="B212" s="71">
        <f>+'Formato de costeo C6 '!B118</f>
        <v>0</v>
      </c>
      <c r="C212" s="374">
        <f>+'Formato de costeo C6 '!D118</f>
        <v>0</v>
      </c>
      <c r="D212" s="16">
        <f>+'Formato de costeo C6 '!E91</f>
        <v>0</v>
      </c>
      <c r="E212" s="17"/>
      <c r="F212" s="17">
        <f>+F213</f>
        <v>0</v>
      </c>
      <c r="G212" s="520">
        <f>+'Formato de costeo C6 '!H118</f>
        <v>0</v>
      </c>
      <c r="H212" s="17">
        <f t="shared" ref="H212:X212" si="113">+H213</f>
        <v>0</v>
      </c>
      <c r="I212" s="17">
        <f t="shared" si="113"/>
        <v>0</v>
      </c>
      <c r="J212" s="17">
        <f t="shared" si="113"/>
        <v>0</v>
      </c>
      <c r="K212" s="17">
        <f t="shared" si="113"/>
        <v>0</v>
      </c>
      <c r="L212" s="17">
        <f t="shared" si="113"/>
        <v>0</v>
      </c>
      <c r="M212" s="17">
        <f t="shared" si="113"/>
        <v>0</v>
      </c>
      <c r="N212" s="17">
        <f t="shared" si="113"/>
        <v>0</v>
      </c>
      <c r="O212" s="17">
        <f t="shared" si="113"/>
        <v>0</v>
      </c>
      <c r="P212" s="17">
        <f t="shared" si="113"/>
        <v>0</v>
      </c>
      <c r="Q212" s="17">
        <f t="shared" si="113"/>
        <v>0</v>
      </c>
      <c r="R212" s="17">
        <f t="shared" si="113"/>
        <v>0</v>
      </c>
      <c r="S212" s="17">
        <f t="shared" si="113"/>
        <v>0</v>
      </c>
      <c r="T212" s="17">
        <f t="shared" si="113"/>
        <v>0</v>
      </c>
      <c r="U212" s="17">
        <f t="shared" si="113"/>
        <v>0</v>
      </c>
      <c r="V212" s="17">
        <f t="shared" si="113"/>
        <v>0</v>
      </c>
      <c r="W212" s="17">
        <f t="shared" si="113"/>
        <v>0</v>
      </c>
      <c r="X212" s="17">
        <f t="shared" si="113"/>
        <v>0</v>
      </c>
      <c r="Y212" s="17">
        <f t="shared" ref="Y212:BI212" si="114">+Y213</f>
        <v>0</v>
      </c>
      <c r="Z212" s="17">
        <f t="shared" si="114"/>
        <v>0</v>
      </c>
      <c r="AA212" s="17">
        <f t="shared" si="114"/>
        <v>0</v>
      </c>
      <c r="AB212" s="17">
        <f t="shared" si="114"/>
        <v>0</v>
      </c>
      <c r="AC212" s="17">
        <f t="shared" si="114"/>
        <v>0</v>
      </c>
      <c r="AD212" s="17">
        <f t="shared" si="114"/>
        <v>0</v>
      </c>
      <c r="AE212" s="17">
        <f t="shared" si="114"/>
        <v>0</v>
      </c>
      <c r="AF212" s="17">
        <f t="shared" si="114"/>
        <v>0</v>
      </c>
      <c r="AG212" s="17">
        <f t="shared" si="114"/>
        <v>0</v>
      </c>
      <c r="AH212" s="17">
        <f t="shared" si="114"/>
        <v>0</v>
      </c>
      <c r="AI212" s="17">
        <f t="shared" si="114"/>
        <v>0</v>
      </c>
      <c r="AJ212" s="17">
        <f t="shared" si="114"/>
        <v>0</v>
      </c>
      <c r="AK212" s="17">
        <f t="shared" si="114"/>
        <v>0</v>
      </c>
      <c r="AL212" s="17">
        <f t="shared" si="114"/>
        <v>0</v>
      </c>
      <c r="AM212" s="17">
        <f t="shared" si="114"/>
        <v>0</v>
      </c>
      <c r="AN212" s="17">
        <f t="shared" si="114"/>
        <v>0</v>
      </c>
      <c r="AO212" s="17">
        <f t="shared" si="114"/>
        <v>0</v>
      </c>
      <c r="AP212" s="17">
        <f t="shared" si="114"/>
        <v>0</v>
      </c>
      <c r="AQ212" s="17">
        <f t="shared" si="114"/>
        <v>0</v>
      </c>
      <c r="AR212" s="17">
        <f t="shared" si="114"/>
        <v>0</v>
      </c>
      <c r="AS212" s="17">
        <f t="shared" si="114"/>
        <v>0</v>
      </c>
      <c r="AT212" s="17">
        <f t="shared" si="114"/>
        <v>0</v>
      </c>
      <c r="AU212" s="17">
        <f t="shared" si="114"/>
        <v>0</v>
      </c>
      <c r="AV212" s="17">
        <f t="shared" si="114"/>
        <v>0</v>
      </c>
      <c r="AW212" s="17">
        <f t="shared" si="114"/>
        <v>0</v>
      </c>
      <c r="AX212" s="17">
        <f t="shared" si="114"/>
        <v>0</v>
      </c>
      <c r="AY212" s="17">
        <f t="shared" si="114"/>
        <v>0</v>
      </c>
      <c r="AZ212" s="17">
        <f t="shared" si="114"/>
        <v>0</v>
      </c>
      <c r="BA212" s="17">
        <f t="shared" si="114"/>
        <v>0</v>
      </c>
      <c r="BB212" s="17">
        <f t="shared" si="114"/>
        <v>0</v>
      </c>
      <c r="BC212" s="17">
        <f t="shared" si="114"/>
        <v>0</v>
      </c>
      <c r="BD212" s="17">
        <f t="shared" si="114"/>
        <v>0</v>
      </c>
      <c r="BE212" s="17">
        <f t="shared" si="114"/>
        <v>0</v>
      </c>
      <c r="BF212" s="17">
        <f t="shared" si="114"/>
        <v>0</v>
      </c>
      <c r="BG212" s="17">
        <f t="shared" si="114"/>
        <v>0</v>
      </c>
      <c r="BH212" s="17">
        <f t="shared" si="114"/>
        <v>0</v>
      </c>
      <c r="BI212" s="66">
        <f t="shared" si="114"/>
        <v>0</v>
      </c>
      <c r="BJ212" s="126">
        <f t="shared" si="66"/>
        <v>0</v>
      </c>
    </row>
    <row r="213" spans="1:62" x14ac:dyDescent="0.25">
      <c r="A213" s="273" t="str">
        <f>+'Formato de costeo C6 '!C119</f>
        <v>6.3.7.1</v>
      </c>
      <c r="B213" s="83" t="str">
        <f>+'Formato de costeo C6 '!B119</f>
        <v>Categorías de gasto</v>
      </c>
      <c r="C213" s="517"/>
      <c r="D213" s="275"/>
      <c r="E213" s="276"/>
      <c r="F213" s="20">
        <f>+'Formato de costeo C6 '!G119</f>
        <v>0</v>
      </c>
      <c r="G213" s="524"/>
      <c r="H213" s="20">
        <f>+'Formato de costeo C6 '!I119</f>
        <v>0</v>
      </c>
      <c r="I213" s="20">
        <f>+'Formato de costeo C6 '!J119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66"/>
        <v>0</v>
      </c>
    </row>
    <row r="214" spans="1:62" x14ac:dyDescent="0.25">
      <c r="A214" s="327" t="str">
        <f>+'Formato de costeo C6 '!C125</f>
        <v>6.3.8</v>
      </c>
      <c r="B214" s="71">
        <f>+'Formato de costeo C6 '!B125</f>
        <v>0</v>
      </c>
      <c r="C214" s="374">
        <f>+'Formato de costeo C6 '!D125</f>
        <v>0</v>
      </c>
      <c r="D214" s="16">
        <f>+'Formato de costeo C6 '!E93</f>
        <v>0</v>
      </c>
      <c r="E214" s="17"/>
      <c r="F214" s="17">
        <f>+F215</f>
        <v>0</v>
      </c>
      <c r="G214" s="520">
        <f>+'Formato de costeo C6 '!H125</f>
        <v>0</v>
      </c>
      <c r="H214" s="17">
        <f t="shared" ref="H214:X214" si="115">+H215</f>
        <v>0</v>
      </c>
      <c r="I214" s="17">
        <f t="shared" si="115"/>
        <v>0</v>
      </c>
      <c r="J214" s="17">
        <f t="shared" si="115"/>
        <v>0</v>
      </c>
      <c r="K214" s="17">
        <f t="shared" si="115"/>
        <v>0</v>
      </c>
      <c r="L214" s="17">
        <f t="shared" si="115"/>
        <v>0</v>
      </c>
      <c r="M214" s="17">
        <f t="shared" si="115"/>
        <v>0</v>
      </c>
      <c r="N214" s="17">
        <f t="shared" si="115"/>
        <v>0</v>
      </c>
      <c r="O214" s="17">
        <f t="shared" si="115"/>
        <v>0</v>
      </c>
      <c r="P214" s="17">
        <f t="shared" si="115"/>
        <v>0</v>
      </c>
      <c r="Q214" s="17">
        <f t="shared" si="115"/>
        <v>0</v>
      </c>
      <c r="R214" s="17">
        <f t="shared" si="115"/>
        <v>0</v>
      </c>
      <c r="S214" s="17">
        <f t="shared" si="115"/>
        <v>0</v>
      </c>
      <c r="T214" s="17">
        <f t="shared" si="115"/>
        <v>0</v>
      </c>
      <c r="U214" s="17">
        <f t="shared" si="115"/>
        <v>0</v>
      </c>
      <c r="V214" s="17">
        <f t="shared" si="115"/>
        <v>0</v>
      </c>
      <c r="W214" s="17">
        <f t="shared" si="115"/>
        <v>0</v>
      </c>
      <c r="X214" s="17">
        <f t="shared" si="115"/>
        <v>0</v>
      </c>
      <c r="Y214" s="17">
        <f t="shared" ref="Y214:BI214" si="116">+Y215</f>
        <v>0</v>
      </c>
      <c r="Z214" s="17">
        <f t="shared" si="116"/>
        <v>0</v>
      </c>
      <c r="AA214" s="17">
        <f t="shared" si="116"/>
        <v>0</v>
      </c>
      <c r="AB214" s="17">
        <f t="shared" si="116"/>
        <v>0</v>
      </c>
      <c r="AC214" s="17">
        <f t="shared" si="116"/>
        <v>0</v>
      </c>
      <c r="AD214" s="17">
        <f t="shared" si="116"/>
        <v>0</v>
      </c>
      <c r="AE214" s="17">
        <f t="shared" si="116"/>
        <v>0</v>
      </c>
      <c r="AF214" s="17">
        <f t="shared" si="116"/>
        <v>0</v>
      </c>
      <c r="AG214" s="17">
        <f t="shared" si="116"/>
        <v>0</v>
      </c>
      <c r="AH214" s="17">
        <f t="shared" si="116"/>
        <v>0</v>
      </c>
      <c r="AI214" s="17">
        <f t="shared" si="116"/>
        <v>0</v>
      </c>
      <c r="AJ214" s="17">
        <f t="shared" si="116"/>
        <v>0</v>
      </c>
      <c r="AK214" s="17">
        <f t="shared" si="116"/>
        <v>0</v>
      </c>
      <c r="AL214" s="17">
        <f t="shared" si="116"/>
        <v>0</v>
      </c>
      <c r="AM214" s="17">
        <f t="shared" si="116"/>
        <v>0</v>
      </c>
      <c r="AN214" s="17">
        <f t="shared" si="116"/>
        <v>0</v>
      </c>
      <c r="AO214" s="17">
        <f t="shared" si="116"/>
        <v>0</v>
      </c>
      <c r="AP214" s="17">
        <f t="shared" si="116"/>
        <v>0</v>
      </c>
      <c r="AQ214" s="17">
        <f t="shared" si="116"/>
        <v>0</v>
      </c>
      <c r="AR214" s="17">
        <f t="shared" si="116"/>
        <v>0</v>
      </c>
      <c r="AS214" s="17">
        <f t="shared" si="116"/>
        <v>0</v>
      </c>
      <c r="AT214" s="17">
        <f t="shared" si="116"/>
        <v>0</v>
      </c>
      <c r="AU214" s="17">
        <f t="shared" si="116"/>
        <v>0</v>
      </c>
      <c r="AV214" s="17">
        <f t="shared" si="116"/>
        <v>0</v>
      </c>
      <c r="AW214" s="17">
        <f t="shared" si="116"/>
        <v>0</v>
      </c>
      <c r="AX214" s="17">
        <f t="shared" si="116"/>
        <v>0</v>
      </c>
      <c r="AY214" s="17">
        <f t="shared" si="116"/>
        <v>0</v>
      </c>
      <c r="AZ214" s="17">
        <f t="shared" si="116"/>
        <v>0</v>
      </c>
      <c r="BA214" s="17">
        <f t="shared" si="116"/>
        <v>0</v>
      </c>
      <c r="BB214" s="17">
        <f t="shared" si="116"/>
        <v>0</v>
      </c>
      <c r="BC214" s="17">
        <f t="shared" si="116"/>
        <v>0</v>
      </c>
      <c r="BD214" s="17">
        <f t="shared" si="116"/>
        <v>0</v>
      </c>
      <c r="BE214" s="17">
        <f t="shared" si="116"/>
        <v>0</v>
      </c>
      <c r="BF214" s="17">
        <f t="shared" si="116"/>
        <v>0</v>
      </c>
      <c r="BG214" s="17">
        <f t="shared" si="116"/>
        <v>0</v>
      </c>
      <c r="BH214" s="17">
        <f t="shared" si="116"/>
        <v>0</v>
      </c>
      <c r="BI214" s="66">
        <f t="shared" si="116"/>
        <v>0</v>
      </c>
      <c r="BJ214" s="126">
        <f t="shared" si="66"/>
        <v>0</v>
      </c>
    </row>
    <row r="215" spans="1:62" x14ac:dyDescent="0.25">
      <c r="A215" s="273" t="str">
        <f>+'Formato de costeo C6 '!C126</f>
        <v>6.3.8.1</v>
      </c>
      <c r="B215" s="83" t="str">
        <f>+'Formato de costeo C6 '!B126</f>
        <v>Categorías de gasto</v>
      </c>
      <c r="C215" s="517"/>
      <c r="D215" s="275"/>
      <c r="E215" s="276"/>
      <c r="F215" s="20">
        <f>+'Formato de costeo C6 '!G126</f>
        <v>0</v>
      </c>
      <c r="G215" s="524"/>
      <c r="H215" s="20">
        <f>+'Formato de costeo C6 '!I126</f>
        <v>0</v>
      </c>
      <c r="I215" s="20">
        <f>+'Formato de costeo C6 '!J126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66"/>
        <v>0</v>
      </c>
    </row>
    <row r="216" spans="1:62" x14ac:dyDescent="0.25">
      <c r="A216" s="327" t="str">
        <f>+'Formato de costeo C6 '!C132</f>
        <v>6.3.9</v>
      </c>
      <c r="B216" s="71">
        <f>+'Formato de costeo C6 '!B132</f>
        <v>0</v>
      </c>
      <c r="C216" s="374">
        <f>+'Formato de costeo C6 '!D132</f>
        <v>0</v>
      </c>
      <c r="D216" s="16">
        <f>+'Formato de costeo C6 '!E95</f>
        <v>0</v>
      </c>
      <c r="E216" s="17"/>
      <c r="F216" s="17">
        <f>+F217</f>
        <v>0</v>
      </c>
      <c r="G216" s="520">
        <f>+'Formato de costeo C6 '!H132</f>
        <v>0</v>
      </c>
      <c r="H216" s="17">
        <f t="shared" ref="H216:X216" si="117">+H217</f>
        <v>0</v>
      </c>
      <c r="I216" s="17">
        <f t="shared" si="117"/>
        <v>0</v>
      </c>
      <c r="J216" s="17">
        <f t="shared" si="117"/>
        <v>0</v>
      </c>
      <c r="K216" s="17">
        <f t="shared" si="117"/>
        <v>0</v>
      </c>
      <c r="L216" s="17">
        <f t="shared" si="117"/>
        <v>0</v>
      </c>
      <c r="M216" s="17">
        <f t="shared" si="117"/>
        <v>0</v>
      </c>
      <c r="N216" s="17">
        <f t="shared" si="117"/>
        <v>0</v>
      </c>
      <c r="O216" s="17">
        <f t="shared" si="117"/>
        <v>0</v>
      </c>
      <c r="P216" s="17">
        <f t="shared" si="117"/>
        <v>0</v>
      </c>
      <c r="Q216" s="17">
        <f t="shared" si="117"/>
        <v>0</v>
      </c>
      <c r="R216" s="17">
        <f t="shared" si="117"/>
        <v>0</v>
      </c>
      <c r="S216" s="17">
        <f t="shared" si="117"/>
        <v>0</v>
      </c>
      <c r="T216" s="17">
        <f t="shared" si="117"/>
        <v>0</v>
      </c>
      <c r="U216" s="17">
        <f t="shared" si="117"/>
        <v>0</v>
      </c>
      <c r="V216" s="17">
        <f t="shared" si="117"/>
        <v>0</v>
      </c>
      <c r="W216" s="17">
        <f t="shared" si="117"/>
        <v>0</v>
      </c>
      <c r="X216" s="17">
        <f t="shared" si="117"/>
        <v>0</v>
      </c>
      <c r="Y216" s="17">
        <f t="shared" ref="Y216:BI216" si="118">+Y217</f>
        <v>0</v>
      </c>
      <c r="Z216" s="17">
        <f t="shared" si="118"/>
        <v>0</v>
      </c>
      <c r="AA216" s="17">
        <f t="shared" si="118"/>
        <v>0</v>
      </c>
      <c r="AB216" s="17">
        <f t="shared" si="118"/>
        <v>0</v>
      </c>
      <c r="AC216" s="17">
        <f t="shared" si="118"/>
        <v>0</v>
      </c>
      <c r="AD216" s="17">
        <f t="shared" si="118"/>
        <v>0</v>
      </c>
      <c r="AE216" s="17">
        <f t="shared" si="118"/>
        <v>0</v>
      </c>
      <c r="AF216" s="17">
        <f t="shared" si="118"/>
        <v>0</v>
      </c>
      <c r="AG216" s="17">
        <f t="shared" si="118"/>
        <v>0</v>
      </c>
      <c r="AH216" s="17">
        <f t="shared" si="118"/>
        <v>0</v>
      </c>
      <c r="AI216" s="17">
        <f t="shared" si="118"/>
        <v>0</v>
      </c>
      <c r="AJ216" s="17">
        <f t="shared" si="118"/>
        <v>0</v>
      </c>
      <c r="AK216" s="17">
        <f t="shared" si="118"/>
        <v>0</v>
      </c>
      <c r="AL216" s="17">
        <f t="shared" si="118"/>
        <v>0</v>
      </c>
      <c r="AM216" s="17">
        <f t="shared" si="118"/>
        <v>0</v>
      </c>
      <c r="AN216" s="17">
        <f t="shared" si="118"/>
        <v>0</v>
      </c>
      <c r="AO216" s="17">
        <f t="shared" si="118"/>
        <v>0</v>
      </c>
      <c r="AP216" s="17">
        <f t="shared" si="118"/>
        <v>0</v>
      </c>
      <c r="AQ216" s="17">
        <f t="shared" si="118"/>
        <v>0</v>
      </c>
      <c r="AR216" s="17">
        <f t="shared" si="118"/>
        <v>0</v>
      </c>
      <c r="AS216" s="17">
        <f t="shared" si="118"/>
        <v>0</v>
      </c>
      <c r="AT216" s="17">
        <f t="shared" si="118"/>
        <v>0</v>
      </c>
      <c r="AU216" s="17">
        <f t="shared" si="118"/>
        <v>0</v>
      </c>
      <c r="AV216" s="17">
        <f t="shared" si="118"/>
        <v>0</v>
      </c>
      <c r="AW216" s="17">
        <f t="shared" si="118"/>
        <v>0</v>
      </c>
      <c r="AX216" s="17">
        <f t="shared" si="118"/>
        <v>0</v>
      </c>
      <c r="AY216" s="17">
        <f t="shared" si="118"/>
        <v>0</v>
      </c>
      <c r="AZ216" s="17">
        <f t="shared" si="118"/>
        <v>0</v>
      </c>
      <c r="BA216" s="17">
        <f t="shared" si="118"/>
        <v>0</v>
      </c>
      <c r="BB216" s="17">
        <f t="shared" si="118"/>
        <v>0</v>
      </c>
      <c r="BC216" s="17">
        <f t="shared" si="118"/>
        <v>0</v>
      </c>
      <c r="BD216" s="17">
        <f t="shared" si="118"/>
        <v>0</v>
      </c>
      <c r="BE216" s="17">
        <f t="shared" si="118"/>
        <v>0</v>
      </c>
      <c r="BF216" s="17">
        <f t="shared" si="118"/>
        <v>0</v>
      </c>
      <c r="BG216" s="17">
        <f t="shared" si="118"/>
        <v>0</v>
      </c>
      <c r="BH216" s="17">
        <f t="shared" si="118"/>
        <v>0</v>
      </c>
      <c r="BI216" s="66">
        <f t="shared" si="118"/>
        <v>0</v>
      </c>
      <c r="BJ216" s="126">
        <f t="shared" si="66"/>
        <v>0</v>
      </c>
    </row>
    <row r="217" spans="1:62" x14ac:dyDescent="0.25">
      <c r="A217" s="273" t="str">
        <f>+'Formato de costeo C6 '!C133</f>
        <v>6.3.9.1</v>
      </c>
      <c r="B217" s="83" t="str">
        <f>+'Formato de costeo C6 '!B133</f>
        <v>Categorías de gasto</v>
      </c>
      <c r="C217" s="517"/>
      <c r="D217" s="275"/>
      <c r="E217" s="276"/>
      <c r="F217" s="20">
        <f>+'Formato de costeo C6 '!G133</f>
        <v>0</v>
      </c>
      <c r="G217" s="524"/>
      <c r="H217" s="20">
        <f>+'Formato de costeo C6 '!I133</f>
        <v>0</v>
      </c>
      <c r="I217" s="20">
        <f>+'Formato de costeo C6 '!J133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66"/>
        <v>0</v>
      </c>
    </row>
    <row r="218" spans="1:62" x14ac:dyDescent="0.25">
      <c r="A218" s="327" t="str">
        <f>+'Formato de costeo C6 '!C139</f>
        <v>6.3.10</v>
      </c>
      <c r="B218" s="71">
        <f>+'Formato de costeo C6 '!B139</f>
        <v>0</v>
      </c>
      <c r="C218" s="374">
        <f>+'Formato de costeo C6 '!D139</f>
        <v>0</v>
      </c>
      <c r="D218" s="16">
        <f>+'Formato de costeo C6 '!E97</f>
        <v>0</v>
      </c>
      <c r="E218" s="17"/>
      <c r="F218" s="17">
        <f>+F219</f>
        <v>0</v>
      </c>
      <c r="G218" s="520">
        <f>+'Formato de costeo C6 '!H139</f>
        <v>0</v>
      </c>
      <c r="H218" s="17">
        <f t="shared" ref="H218:X218" si="119">+H219</f>
        <v>0</v>
      </c>
      <c r="I218" s="17">
        <f t="shared" si="119"/>
        <v>0</v>
      </c>
      <c r="J218" s="17">
        <f t="shared" si="119"/>
        <v>0</v>
      </c>
      <c r="K218" s="17">
        <f t="shared" si="119"/>
        <v>0</v>
      </c>
      <c r="L218" s="17">
        <f t="shared" si="119"/>
        <v>0</v>
      </c>
      <c r="M218" s="17">
        <f t="shared" si="119"/>
        <v>0</v>
      </c>
      <c r="N218" s="17">
        <f t="shared" si="119"/>
        <v>0</v>
      </c>
      <c r="O218" s="17">
        <f t="shared" si="119"/>
        <v>0</v>
      </c>
      <c r="P218" s="17">
        <f t="shared" si="119"/>
        <v>0</v>
      </c>
      <c r="Q218" s="17">
        <f t="shared" si="119"/>
        <v>0</v>
      </c>
      <c r="R218" s="17">
        <f t="shared" si="119"/>
        <v>0</v>
      </c>
      <c r="S218" s="17">
        <f t="shared" si="119"/>
        <v>0</v>
      </c>
      <c r="T218" s="17">
        <f t="shared" si="119"/>
        <v>0</v>
      </c>
      <c r="U218" s="17">
        <f t="shared" si="119"/>
        <v>0</v>
      </c>
      <c r="V218" s="17">
        <f t="shared" si="119"/>
        <v>0</v>
      </c>
      <c r="W218" s="17">
        <f t="shared" si="119"/>
        <v>0</v>
      </c>
      <c r="X218" s="17">
        <f t="shared" si="119"/>
        <v>0</v>
      </c>
      <c r="Y218" s="17">
        <f t="shared" ref="Y218:BI218" si="120">+Y219</f>
        <v>0</v>
      </c>
      <c r="Z218" s="17">
        <f t="shared" si="120"/>
        <v>0</v>
      </c>
      <c r="AA218" s="17">
        <f t="shared" si="120"/>
        <v>0</v>
      </c>
      <c r="AB218" s="17">
        <f t="shared" si="120"/>
        <v>0</v>
      </c>
      <c r="AC218" s="17">
        <f t="shared" si="120"/>
        <v>0</v>
      </c>
      <c r="AD218" s="17">
        <f t="shared" si="120"/>
        <v>0</v>
      </c>
      <c r="AE218" s="17">
        <f t="shared" si="120"/>
        <v>0</v>
      </c>
      <c r="AF218" s="17">
        <f t="shared" si="120"/>
        <v>0</v>
      </c>
      <c r="AG218" s="17">
        <f t="shared" si="120"/>
        <v>0</v>
      </c>
      <c r="AH218" s="17">
        <f t="shared" si="120"/>
        <v>0</v>
      </c>
      <c r="AI218" s="17">
        <f t="shared" si="120"/>
        <v>0</v>
      </c>
      <c r="AJ218" s="17">
        <f t="shared" si="120"/>
        <v>0</v>
      </c>
      <c r="AK218" s="17">
        <f t="shared" si="120"/>
        <v>0</v>
      </c>
      <c r="AL218" s="17">
        <f t="shared" si="120"/>
        <v>0</v>
      </c>
      <c r="AM218" s="17">
        <f t="shared" si="120"/>
        <v>0</v>
      </c>
      <c r="AN218" s="17">
        <f t="shared" si="120"/>
        <v>0</v>
      </c>
      <c r="AO218" s="17">
        <f t="shared" si="120"/>
        <v>0</v>
      </c>
      <c r="AP218" s="17">
        <f t="shared" si="120"/>
        <v>0</v>
      </c>
      <c r="AQ218" s="17">
        <f t="shared" si="120"/>
        <v>0</v>
      </c>
      <c r="AR218" s="17">
        <f t="shared" si="120"/>
        <v>0</v>
      </c>
      <c r="AS218" s="17">
        <f t="shared" si="120"/>
        <v>0</v>
      </c>
      <c r="AT218" s="17">
        <f t="shared" si="120"/>
        <v>0</v>
      </c>
      <c r="AU218" s="17">
        <f t="shared" si="120"/>
        <v>0</v>
      </c>
      <c r="AV218" s="17">
        <f t="shared" si="120"/>
        <v>0</v>
      </c>
      <c r="AW218" s="17">
        <f t="shared" si="120"/>
        <v>0</v>
      </c>
      <c r="AX218" s="17">
        <f t="shared" si="120"/>
        <v>0</v>
      </c>
      <c r="AY218" s="17">
        <f t="shared" si="120"/>
        <v>0</v>
      </c>
      <c r="AZ218" s="17">
        <f t="shared" si="120"/>
        <v>0</v>
      </c>
      <c r="BA218" s="17">
        <f t="shared" si="120"/>
        <v>0</v>
      </c>
      <c r="BB218" s="17">
        <f t="shared" si="120"/>
        <v>0</v>
      </c>
      <c r="BC218" s="17">
        <f t="shared" si="120"/>
        <v>0</v>
      </c>
      <c r="BD218" s="17">
        <f t="shared" si="120"/>
        <v>0</v>
      </c>
      <c r="BE218" s="17">
        <f t="shared" si="120"/>
        <v>0</v>
      </c>
      <c r="BF218" s="17">
        <f t="shared" si="120"/>
        <v>0</v>
      </c>
      <c r="BG218" s="17">
        <f t="shared" si="120"/>
        <v>0</v>
      </c>
      <c r="BH218" s="17">
        <f t="shared" si="120"/>
        <v>0</v>
      </c>
      <c r="BI218" s="66">
        <f t="shared" si="120"/>
        <v>0</v>
      </c>
      <c r="BJ218" s="126">
        <f t="shared" si="66"/>
        <v>0</v>
      </c>
    </row>
    <row r="219" spans="1:62" x14ac:dyDescent="0.25">
      <c r="A219" s="273" t="str">
        <f>+'Formato de costeo C6 '!C140</f>
        <v>6.3.10.1</v>
      </c>
      <c r="B219" s="83" t="str">
        <f>+'Formato de costeo C6 '!B140</f>
        <v>Categorías de gasto</v>
      </c>
      <c r="C219" s="517"/>
      <c r="D219" s="275"/>
      <c r="E219" s="276"/>
      <c r="F219" s="20">
        <f>+'Formato de costeo C6 '!G140</f>
        <v>0</v>
      </c>
      <c r="G219" s="829"/>
      <c r="H219" s="20">
        <f>+'Formato de costeo C6 '!I140</f>
        <v>0</v>
      </c>
      <c r="I219" s="20">
        <f>+'Formato de costeo C6 '!J140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121">+I219-BI219</f>
        <v>0</v>
      </c>
    </row>
    <row r="220" spans="1:62" ht="18" customHeight="1" x14ac:dyDescent="0.25">
      <c r="A220" s="1407" t="s">
        <v>322</v>
      </c>
      <c r="B220" s="1408"/>
      <c r="C220" s="1408"/>
      <c r="D220" s="1408"/>
      <c r="E220" s="1408"/>
      <c r="F220" s="1408"/>
      <c r="G220" s="1408"/>
      <c r="H220" s="283">
        <f>+H10++H167+H184+H197</f>
        <v>0</v>
      </c>
      <c r="I220" s="283">
        <f t="shared" ref="I220:BH220" si="122">+I10++I167+I184+I197</f>
        <v>0</v>
      </c>
      <c r="J220" s="283">
        <f t="shared" si="122"/>
        <v>0</v>
      </c>
      <c r="K220" s="283">
        <f t="shared" si="122"/>
        <v>0</v>
      </c>
      <c r="L220" s="283">
        <f t="shared" si="122"/>
        <v>0</v>
      </c>
      <c r="M220" s="283">
        <f t="shared" si="122"/>
        <v>0</v>
      </c>
      <c r="N220" s="283">
        <f t="shared" si="122"/>
        <v>0</v>
      </c>
      <c r="O220" s="283">
        <f t="shared" si="122"/>
        <v>0</v>
      </c>
      <c r="P220" s="283">
        <f t="shared" si="122"/>
        <v>0</v>
      </c>
      <c r="Q220" s="283">
        <f t="shared" si="122"/>
        <v>0</v>
      </c>
      <c r="R220" s="283">
        <f t="shared" si="122"/>
        <v>0</v>
      </c>
      <c r="S220" s="283">
        <f t="shared" si="122"/>
        <v>0</v>
      </c>
      <c r="T220" s="283">
        <f t="shared" si="122"/>
        <v>0</v>
      </c>
      <c r="U220" s="283">
        <f t="shared" si="122"/>
        <v>0</v>
      </c>
      <c r="V220" s="283">
        <f t="shared" si="122"/>
        <v>0</v>
      </c>
      <c r="W220" s="283">
        <f t="shared" si="122"/>
        <v>0</v>
      </c>
      <c r="X220" s="283">
        <f t="shared" si="122"/>
        <v>0</v>
      </c>
      <c r="Y220" s="283">
        <f t="shared" si="122"/>
        <v>0</v>
      </c>
      <c r="Z220" s="283">
        <f t="shared" si="122"/>
        <v>0</v>
      </c>
      <c r="AA220" s="283">
        <f t="shared" si="122"/>
        <v>0</v>
      </c>
      <c r="AB220" s="283">
        <f t="shared" si="122"/>
        <v>0</v>
      </c>
      <c r="AC220" s="283">
        <f t="shared" si="122"/>
        <v>0</v>
      </c>
      <c r="AD220" s="283">
        <f t="shared" si="122"/>
        <v>0</v>
      </c>
      <c r="AE220" s="283">
        <f t="shared" si="122"/>
        <v>0</v>
      </c>
      <c r="AF220" s="283">
        <f t="shared" si="122"/>
        <v>0</v>
      </c>
      <c r="AG220" s="283">
        <f t="shared" si="122"/>
        <v>0</v>
      </c>
      <c r="AH220" s="283">
        <f t="shared" si="122"/>
        <v>0</v>
      </c>
      <c r="AI220" s="283">
        <f t="shared" si="122"/>
        <v>0</v>
      </c>
      <c r="AJ220" s="283">
        <f t="shared" si="122"/>
        <v>0</v>
      </c>
      <c r="AK220" s="283">
        <f t="shared" si="122"/>
        <v>0</v>
      </c>
      <c r="AL220" s="283">
        <f t="shared" si="122"/>
        <v>0</v>
      </c>
      <c r="AM220" s="283">
        <f t="shared" si="122"/>
        <v>0</v>
      </c>
      <c r="AN220" s="283">
        <f t="shared" si="122"/>
        <v>0</v>
      </c>
      <c r="AO220" s="283">
        <f t="shared" si="122"/>
        <v>0</v>
      </c>
      <c r="AP220" s="283">
        <f t="shared" si="122"/>
        <v>0</v>
      </c>
      <c r="AQ220" s="283">
        <f t="shared" si="122"/>
        <v>0</v>
      </c>
      <c r="AR220" s="283">
        <f t="shared" si="122"/>
        <v>0</v>
      </c>
      <c r="AS220" s="283">
        <f t="shared" si="122"/>
        <v>0</v>
      </c>
      <c r="AT220" s="283">
        <f t="shared" si="122"/>
        <v>0</v>
      </c>
      <c r="AU220" s="283">
        <f t="shared" si="122"/>
        <v>0</v>
      </c>
      <c r="AV220" s="283">
        <f t="shared" si="122"/>
        <v>0</v>
      </c>
      <c r="AW220" s="283">
        <f t="shared" si="122"/>
        <v>0</v>
      </c>
      <c r="AX220" s="283">
        <f t="shared" si="122"/>
        <v>0</v>
      </c>
      <c r="AY220" s="283">
        <f t="shared" si="122"/>
        <v>0</v>
      </c>
      <c r="AZ220" s="283">
        <f t="shared" si="122"/>
        <v>0</v>
      </c>
      <c r="BA220" s="283">
        <f t="shared" si="122"/>
        <v>0</v>
      </c>
      <c r="BB220" s="283">
        <f t="shared" si="122"/>
        <v>0</v>
      </c>
      <c r="BC220" s="283">
        <f t="shared" si="122"/>
        <v>0</v>
      </c>
      <c r="BD220" s="283">
        <f t="shared" si="122"/>
        <v>0</v>
      </c>
      <c r="BE220" s="283">
        <f t="shared" si="122"/>
        <v>0</v>
      </c>
      <c r="BF220" s="283">
        <f t="shared" si="122"/>
        <v>0</v>
      </c>
      <c r="BG220" s="283">
        <f t="shared" si="122"/>
        <v>0</v>
      </c>
      <c r="BH220" s="283">
        <f t="shared" si="122"/>
        <v>0</v>
      </c>
      <c r="BI220" s="283">
        <f>+BI10++BI167+BI184+BI197</f>
        <v>0</v>
      </c>
      <c r="BJ220" s="126">
        <f t="shared" si="121"/>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121"/>
        <v>0</v>
      </c>
    </row>
    <row r="222" spans="1:62" ht="13.5" customHeight="1" x14ac:dyDescent="0.25">
      <c r="A222" s="63">
        <f>'Formato de costeo C6 '!C151</f>
        <v>6.4</v>
      </c>
      <c r="B222" s="77" t="str">
        <f>'Formato de costeo C6 '!D151</f>
        <v>GASTOS ADMINISTRATIVOS PARA TODO EL PROYECTO</v>
      </c>
      <c r="C222" s="78" t="s">
        <v>415</v>
      </c>
      <c r="D222" s="79"/>
      <c r="E222" s="80"/>
      <c r="F222" s="80"/>
      <c r="G222" s="101">
        <v>36</v>
      </c>
      <c r="H222" s="80">
        <f>+H223</f>
        <v>0</v>
      </c>
      <c r="I222" s="80">
        <f t="shared" ref="I222:AM222" si="123">+I223</f>
        <v>0</v>
      </c>
      <c r="J222" s="80">
        <f t="shared" si="123"/>
        <v>0</v>
      </c>
      <c r="K222" s="80">
        <f t="shared" si="123"/>
        <v>0</v>
      </c>
      <c r="L222" s="80">
        <f t="shared" si="123"/>
        <v>0</v>
      </c>
      <c r="M222" s="80">
        <f t="shared" si="123"/>
        <v>0</v>
      </c>
      <c r="N222" s="80">
        <f t="shared" si="123"/>
        <v>0</v>
      </c>
      <c r="O222" s="80">
        <f t="shared" si="123"/>
        <v>0</v>
      </c>
      <c r="P222" s="80">
        <f t="shared" si="123"/>
        <v>0</v>
      </c>
      <c r="Q222" s="80">
        <f t="shared" si="123"/>
        <v>0</v>
      </c>
      <c r="R222" s="80">
        <f t="shared" si="123"/>
        <v>0</v>
      </c>
      <c r="S222" s="80">
        <f t="shared" si="123"/>
        <v>0</v>
      </c>
      <c r="T222" s="80">
        <f t="shared" si="123"/>
        <v>0</v>
      </c>
      <c r="U222" s="80">
        <f t="shared" si="123"/>
        <v>0</v>
      </c>
      <c r="V222" s="80">
        <f t="shared" si="123"/>
        <v>0</v>
      </c>
      <c r="W222" s="80">
        <f t="shared" si="123"/>
        <v>0</v>
      </c>
      <c r="X222" s="80">
        <f t="shared" si="123"/>
        <v>0</v>
      </c>
      <c r="Y222" s="80">
        <f t="shared" si="123"/>
        <v>0</v>
      </c>
      <c r="Z222" s="80">
        <f t="shared" si="123"/>
        <v>0</v>
      </c>
      <c r="AA222" s="80">
        <f t="shared" si="123"/>
        <v>0</v>
      </c>
      <c r="AB222" s="80">
        <f t="shared" si="123"/>
        <v>0</v>
      </c>
      <c r="AC222" s="80">
        <f t="shared" si="123"/>
        <v>0</v>
      </c>
      <c r="AD222" s="80">
        <f t="shared" si="123"/>
        <v>0</v>
      </c>
      <c r="AE222" s="80">
        <f t="shared" si="123"/>
        <v>0</v>
      </c>
      <c r="AF222" s="80">
        <f t="shared" si="123"/>
        <v>0</v>
      </c>
      <c r="AG222" s="80">
        <f t="shared" si="123"/>
        <v>0</v>
      </c>
      <c r="AH222" s="80">
        <f t="shared" si="123"/>
        <v>0</v>
      </c>
      <c r="AI222" s="80">
        <f t="shared" si="123"/>
        <v>0</v>
      </c>
      <c r="AJ222" s="80">
        <f t="shared" si="123"/>
        <v>0</v>
      </c>
      <c r="AK222" s="80">
        <f t="shared" si="123"/>
        <v>0</v>
      </c>
      <c r="AL222" s="80">
        <f t="shared" si="123"/>
        <v>0</v>
      </c>
      <c r="AM222" s="80">
        <f t="shared" si="123"/>
        <v>0</v>
      </c>
      <c r="AN222" s="80">
        <f t="shared" ref="AN222:BI222" si="124">+AN223</f>
        <v>0</v>
      </c>
      <c r="AO222" s="80">
        <f t="shared" si="124"/>
        <v>0</v>
      </c>
      <c r="AP222" s="80">
        <f t="shared" si="124"/>
        <v>0</v>
      </c>
      <c r="AQ222" s="80">
        <f t="shared" si="124"/>
        <v>0</v>
      </c>
      <c r="AR222" s="80">
        <f t="shared" si="124"/>
        <v>0</v>
      </c>
      <c r="AS222" s="80">
        <f t="shared" si="124"/>
        <v>0</v>
      </c>
      <c r="AT222" s="80">
        <f t="shared" si="124"/>
        <v>0</v>
      </c>
      <c r="AU222" s="80">
        <f t="shared" si="124"/>
        <v>0</v>
      </c>
      <c r="AV222" s="80">
        <f t="shared" si="124"/>
        <v>0</v>
      </c>
      <c r="AW222" s="80">
        <f t="shared" si="124"/>
        <v>0</v>
      </c>
      <c r="AX222" s="80">
        <f t="shared" si="124"/>
        <v>0</v>
      </c>
      <c r="AY222" s="80">
        <f t="shared" si="124"/>
        <v>0</v>
      </c>
      <c r="AZ222" s="80">
        <f t="shared" si="124"/>
        <v>0</v>
      </c>
      <c r="BA222" s="80">
        <f t="shared" si="124"/>
        <v>0</v>
      </c>
      <c r="BB222" s="80">
        <f t="shared" si="124"/>
        <v>0</v>
      </c>
      <c r="BC222" s="80">
        <f t="shared" si="124"/>
        <v>0</v>
      </c>
      <c r="BD222" s="80">
        <f t="shared" si="124"/>
        <v>0</v>
      </c>
      <c r="BE222" s="80">
        <f t="shared" si="124"/>
        <v>0</v>
      </c>
      <c r="BF222" s="80">
        <f t="shared" si="124"/>
        <v>0</v>
      </c>
      <c r="BG222" s="80">
        <f t="shared" si="124"/>
        <v>0</v>
      </c>
      <c r="BH222" s="80">
        <f t="shared" si="124"/>
        <v>0</v>
      </c>
      <c r="BI222" s="81">
        <f t="shared" si="124"/>
        <v>0</v>
      </c>
      <c r="BJ222" s="126">
        <f t="shared" si="121"/>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'!J157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121"/>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'!J163</f>
        <v>0</v>
      </c>
      <c r="J224" s="80"/>
      <c r="K224" s="573">
        <v>0</v>
      </c>
      <c r="L224" s="80"/>
      <c r="M224" s="80">
        <f>SUM(J224:L224)</f>
        <v>0</v>
      </c>
      <c r="N224" s="80"/>
      <c r="O224" s="80"/>
      <c r="P224" s="80"/>
      <c r="Q224" s="80">
        <f>SUM(N224:P224)</f>
        <v>0</v>
      </c>
      <c r="R224" s="80"/>
      <c r="S224" s="571"/>
      <c r="T224" s="572"/>
      <c r="U224" s="80">
        <f>SUM(R224:T224)</f>
        <v>0</v>
      </c>
      <c r="V224" s="80"/>
      <c r="W224" s="80"/>
      <c r="X224" s="80"/>
      <c r="Y224" s="80">
        <f>SUM(V224:X224)</f>
        <v>0</v>
      </c>
      <c r="Z224" s="80">
        <f>+M224+Q224+U224+Y224</f>
        <v>0</v>
      </c>
      <c r="AA224" s="80"/>
      <c r="AB224" s="573"/>
      <c r="AC224" s="80"/>
      <c r="AD224" s="80">
        <f>SUM(AA224:AC224)</f>
        <v>0</v>
      </c>
      <c r="AE224" s="80"/>
      <c r="AF224" s="80"/>
      <c r="AG224" s="80"/>
      <c r="AH224" s="80">
        <f>SUM(AE224:AG224)</f>
        <v>0</v>
      </c>
      <c r="AI224" s="80"/>
      <c r="AJ224" s="571"/>
      <c r="AK224" s="572"/>
      <c r="AL224" s="80">
        <f>SUM(AI224:AK224)</f>
        <v>0</v>
      </c>
      <c r="AM224" s="80"/>
      <c r="AN224" s="80"/>
      <c r="AO224" s="80"/>
      <c r="AP224" s="80">
        <f>SUM(AM224:AO224)</f>
        <v>0</v>
      </c>
      <c r="AQ224" s="80">
        <f>+AD224+AH224+AL224+AP224</f>
        <v>0</v>
      </c>
      <c r="AR224" s="80"/>
      <c r="AS224" s="573"/>
      <c r="AT224" s="80"/>
      <c r="AU224" s="80">
        <f>SUM(AR224:AT224)</f>
        <v>0</v>
      </c>
      <c r="AV224" s="80"/>
      <c r="AW224" s="80"/>
      <c r="AX224" s="80"/>
      <c r="AY224" s="80">
        <f>SUM(AV224:AX224)</f>
        <v>0</v>
      </c>
      <c r="AZ224" s="80"/>
      <c r="BA224" s="571"/>
      <c r="BB224" s="572"/>
      <c r="BC224" s="80">
        <f>SUM(AZ224:BB224)</f>
        <v>0</v>
      </c>
      <c r="BD224" s="80"/>
      <c r="BE224" s="80">
        <v>0</v>
      </c>
      <c r="BF224" s="80"/>
      <c r="BG224" s="80">
        <f>SUM(BD224:BF224)</f>
        <v>0</v>
      </c>
      <c r="BH224" s="80">
        <f>+AU224+AY224+BC224+BG224</f>
        <v>0</v>
      </c>
      <c r="BI224" s="81">
        <f>+I224</f>
        <v>0</v>
      </c>
      <c r="BJ224" s="126">
        <f t="shared" si="121"/>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'!J167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121"/>
        <v>0</v>
      </c>
    </row>
    <row r="226" spans="1:62" x14ac:dyDescent="0.25">
      <c r="A226" s="63">
        <f>'Formato de costeo C6 '!C169</f>
        <v>6.7</v>
      </c>
      <c r="B226" s="77" t="str">
        <f>'Formato de costeo C6 '!D169</f>
        <v>Supervisión interna</v>
      </c>
      <c r="C226" s="304" t="str">
        <f>+'Formato de costeo C6 '!D171</f>
        <v>Prom. Mensual</v>
      </c>
      <c r="D226" s="79"/>
      <c r="E226" s="80"/>
      <c r="F226" s="80">
        <f>+'Formato de costeo C6 '!G171</f>
        <v>0</v>
      </c>
      <c r="G226" s="101">
        <f>+'Formato de costeo C6 '!H171</f>
        <v>1</v>
      </c>
      <c r="H226" s="80">
        <f>+'Formato de costeo C6 '!I171</f>
        <v>0</v>
      </c>
      <c r="I226" s="80">
        <f>+'Formato de costeo C6 '!J171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f t="shared" si="121"/>
        <v>0</v>
      </c>
    </row>
    <row r="227" spans="1:62" ht="18" customHeight="1" x14ac:dyDescent="0.25">
      <c r="A227" s="1407" t="s">
        <v>333</v>
      </c>
      <c r="B227" s="1408"/>
      <c r="C227" s="1408"/>
      <c r="D227" s="1408"/>
      <c r="E227" s="1408"/>
      <c r="F227" s="1408"/>
      <c r="G227" s="1408"/>
      <c r="H227" s="283">
        <f>+H222+H224+H225+H226</f>
        <v>0</v>
      </c>
      <c r="I227" s="283">
        <f>+I222+I224+I225+I226</f>
        <v>0</v>
      </c>
      <c r="J227" s="283">
        <f t="shared" ref="J227:BI227" si="125">+J222+J224+J225+J226</f>
        <v>0</v>
      </c>
      <c r="K227" s="283">
        <f t="shared" si="125"/>
        <v>0</v>
      </c>
      <c r="L227" s="283">
        <f t="shared" si="125"/>
        <v>0</v>
      </c>
      <c r="M227" s="283">
        <f t="shared" si="125"/>
        <v>0</v>
      </c>
      <c r="N227" s="283">
        <f t="shared" si="125"/>
        <v>0</v>
      </c>
      <c r="O227" s="283">
        <f t="shared" si="125"/>
        <v>0</v>
      </c>
      <c r="P227" s="283">
        <f t="shared" si="125"/>
        <v>0</v>
      </c>
      <c r="Q227" s="283">
        <f t="shared" si="125"/>
        <v>0</v>
      </c>
      <c r="R227" s="283">
        <f t="shared" si="125"/>
        <v>0</v>
      </c>
      <c r="S227" s="283">
        <f t="shared" si="125"/>
        <v>0</v>
      </c>
      <c r="T227" s="283">
        <f t="shared" si="125"/>
        <v>0</v>
      </c>
      <c r="U227" s="283">
        <f t="shared" si="125"/>
        <v>0</v>
      </c>
      <c r="V227" s="283">
        <f t="shared" si="125"/>
        <v>0</v>
      </c>
      <c r="W227" s="283">
        <f t="shared" si="125"/>
        <v>0</v>
      </c>
      <c r="X227" s="283">
        <f t="shared" si="125"/>
        <v>0</v>
      </c>
      <c r="Y227" s="283">
        <f t="shared" si="125"/>
        <v>0</v>
      </c>
      <c r="Z227" s="283">
        <f t="shared" si="125"/>
        <v>0</v>
      </c>
      <c r="AA227" s="283">
        <f t="shared" si="125"/>
        <v>0</v>
      </c>
      <c r="AB227" s="283">
        <f t="shared" si="125"/>
        <v>0</v>
      </c>
      <c r="AC227" s="283">
        <f t="shared" si="125"/>
        <v>0</v>
      </c>
      <c r="AD227" s="283">
        <f t="shared" si="125"/>
        <v>0</v>
      </c>
      <c r="AE227" s="283">
        <f t="shared" si="125"/>
        <v>0</v>
      </c>
      <c r="AF227" s="283">
        <f t="shared" si="125"/>
        <v>0</v>
      </c>
      <c r="AG227" s="283">
        <f t="shared" si="125"/>
        <v>0</v>
      </c>
      <c r="AH227" s="283">
        <f t="shared" si="125"/>
        <v>0</v>
      </c>
      <c r="AI227" s="283">
        <f t="shared" si="125"/>
        <v>0</v>
      </c>
      <c r="AJ227" s="283">
        <f t="shared" si="125"/>
        <v>0</v>
      </c>
      <c r="AK227" s="283">
        <f t="shared" si="125"/>
        <v>0</v>
      </c>
      <c r="AL227" s="283">
        <f t="shared" si="125"/>
        <v>0</v>
      </c>
      <c r="AM227" s="283">
        <f t="shared" si="125"/>
        <v>0</v>
      </c>
      <c r="AN227" s="283">
        <f t="shared" si="125"/>
        <v>0</v>
      </c>
      <c r="AO227" s="283">
        <f t="shared" si="125"/>
        <v>0</v>
      </c>
      <c r="AP227" s="283">
        <f t="shared" si="125"/>
        <v>0</v>
      </c>
      <c r="AQ227" s="283">
        <f t="shared" si="125"/>
        <v>0</v>
      </c>
      <c r="AR227" s="283">
        <f t="shared" si="125"/>
        <v>0</v>
      </c>
      <c r="AS227" s="283">
        <f t="shared" si="125"/>
        <v>0</v>
      </c>
      <c r="AT227" s="283">
        <f t="shared" si="125"/>
        <v>0</v>
      </c>
      <c r="AU227" s="283">
        <f t="shared" si="125"/>
        <v>0</v>
      </c>
      <c r="AV227" s="283">
        <f t="shared" si="125"/>
        <v>0</v>
      </c>
      <c r="AW227" s="283">
        <f t="shared" si="125"/>
        <v>0</v>
      </c>
      <c r="AX227" s="283">
        <f t="shared" si="125"/>
        <v>0</v>
      </c>
      <c r="AY227" s="283">
        <f t="shared" si="125"/>
        <v>0</v>
      </c>
      <c r="AZ227" s="283">
        <f t="shared" si="125"/>
        <v>0</v>
      </c>
      <c r="BA227" s="283">
        <f t="shared" si="125"/>
        <v>0</v>
      </c>
      <c r="BB227" s="283">
        <f t="shared" si="125"/>
        <v>0</v>
      </c>
      <c r="BC227" s="283">
        <f t="shared" si="125"/>
        <v>0</v>
      </c>
      <c r="BD227" s="283">
        <f t="shared" si="125"/>
        <v>0</v>
      </c>
      <c r="BE227" s="283">
        <f t="shared" si="125"/>
        <v>0</v>
      </c>
      <c r="BF227" s="283">
        <f t="shared" si="125"/>
        <v>0</v>
      </c>
      <c r="BG227" s="283">
        <f t="shared" si="125"/>
        <v>0</v>
      </c>
      <c r="BH227" s="283">
        <f t="shared" si="125"/>
        <v>0</v>
      </c>
      <c r="BI227" s="283">
        <f t="shared" si="125"/>
        <v>0</v>
      </c>
      <c r="BJ227" s="126">
        <f t="shared" si="121"/>
        <v>0</v>
      </c>
    </row>
    <row r="228" spans="1:62" ht="21" customHeight="1" thickBot="1" x14ac:dyDescent="0.3">
      <c r="A228" s="1409" t="s">
        <v>334</v>
      </c>
      <c r="B228" s="1410"/>
      <c r="C228" s="1410"/>
      <c r="D228" s="1410"/>
      <c r="E228" s="1410"/>
      <c r="F228" s="1410"/>
      <c r="G228" s="1410"/>
      <c r="H228" s="67">
        <f>+H227+H220</f>
        <v>0</v>
      </c>
      <c r="I228" s="67">
        <f t="shared" ref="I228:AM228" si="126">+I227+I220</f>
        <v>0</v>
      </c>
      <c r="J228" s="67">
        <f t="shared" si="126"/>
        <v>0</v>
      </c>
      <c r="K228" s="67">
        <f t="shared" si="126"/>
        <v>0</v>
      </c>
      <c r="L228" s="67">
        <f t="shared" si="126"/>
        <v>0</v>
      </c>
      <c r="M228" s="67">
        <f t="shared" si="126"/>
        <v>0</v>
      </c>
      <c r="N228" s="67">
        <f t="shared" si="126"/>
        <v>0</v>
      </c>
      <c r="O228" s="67">
        <f t="shared" si="126"/>
        <v>0</v>
      </c>
      <c r="P228" s="67">
        <f t="shared" si="126"/>
        <v>0</v>
      </c>
      <c r="Q228" s="67">
        <f t="shared" si="126"/>
        <v>0</v>
      </c>
      <c r="R228" s="67">
        <f t="shared" si="126"/>
        <v>0</v>
      </c>
      <c r="S228" s="67">
        <f t="shared" si="126"/>
        <v>0</v>
      </c>
      <c r="T228" s="67">
        <f t="shared" si="126"/>
        <v>0</v>
      </c>
      <c r="U228" s="67">
        <f t="shared" si="126"/>
        <v>0</v>
      </c>
      <c r="V228" s="67">
        <f t="shared" si="126"/>
        <v>0</v>
      </c>
      <c r="W228" s="67">
        <f t="shared" si="126"/>
        <v>0</v>
      </c>
      <c r="X228" s="67">
        <f t="shared" si="126"/>
        <v>0</v>
      </c>
      <c r="Y228" s="67">
        <f t="shared" si="126"/>
        <v>0</v>
      </c>
      <c r="Z228" s="67">
        <f t="shared" si="126"/>
        <v>0</v>
      </c>
      <c r="AA228" s="67">
        <f t="shared" si="126"/>
        <v>0</v>
      </c>
      <c r="AB228" s="67">
        <f t="shared" si="126"/>
        <v>0</v>
      </c>
      <c r="AC228" s="67">
        <f t="shared" si="126"/>
        <v>0</v>
      </c>
      <c r="AD228" s="67">
        <f t="shared" si="126"/>
        <v>0</v>
      </c>
      <c r="AE228" s="67">
        <f t="shared" si="126"/>
        <v>0</v>
      </c>
      <c r="AF228" s="67">
        <f t="shared" si="126"/>
        <v>0</v>
      </c>
      <c r="AG228" s="67">
        <f t="shared" si="126"/>
        <v>0</v>
      </c>
      <c r="AH228" s="67">
        <f t="shared" si="126"/>
        <v>0</v>
      </c>
      <c r="AI228" s="67">
        <f t="shared" si="126"/>
        <v>0</v>
      </c>
      <c r="AJ228" s="67">
        <f t="shared" si="126"/>
        <v>0</v>
      </c>
      <c r="AK228" s="67">
        <f t="shared" si="126"/>
        <v>0</v>
      </c>
      <c r="AL228" s="67">
        <f t="shared" si="126"/>
        <v>0</v>
      </c>
      <c r="AM228" s="67">
        <f t="shared" si="126"/>
        <v>0</v>
      </c>
      <c r="AN228" s="67">
        <f t="shared" ref="AN228:BI228" si="127">+AN227+AN220</f>
        <v>0</v>
      </c>
      <c r="AO228" s="67">
        <f t="shared" si="127"/>
        <v>0</v>
      </c>
      <c r="AP228" s="67">
        <f t="shared" si="127"/>
        <v>0</v>
      </c>
      <c r="AQ228" s="67">
        <f t="shared" si="127"/>
        <v>0</v>
      </c>
      <c r="AR228" s="67">
        <f t="shared" si="127"/>
        <v>0</v>
      </c>
      <c r="AS228" s="67">
        <f t="shared" si="127"/>
        <v>0</v>
      </c>
      <c r="AT228" s="67">
        <f t="shared" si="127"/>
        <v>0</v>
      </c>
      <c r="AU228" s="67">
        <f t="shared" si="127"/>
        <v>0</v>
      </c>
      <c r="AV228" s="67">
        <f t="shared" si="127"/>
        <v>0</v>
      </c>
      <c r="AW228" s="67">
        <f t="shared" si="127"/>
        <v>0</v>
      </c>
      <c r="AX228" s="67">
        <f t="shared" si="127"/>
        <v>0</v>
      </c>
      <c r="AY228" s="67">
        <f t="shared" si="127"/>
        <v>0</v>
      </c>
      <c r="AZ228" s="67">
        <f t="shared" si="127"/>
        <v>0</v>
      </c>
      <c r="BA228" s="67">
        <f t="shared" si="127"/>
        <v>0</v>
      </c>
      <c r="BB228" s="67">
        <f t="shared" si="127"/>
        <v>0</v>
      </c>
      <c r="BC228" s="67">
        <f t="shared" si="127"/>
        <v>0</v>
      </c>
      <c r="BD228" s="67">
        <f t="shared" si="127"/>
        <v>0</v>
      </c>
      <c r="BE228" s="67">
        <f t="shared" si="127"/>
        <v>0</v>
      </c>
      <c r="BF228" s="67">
        <f t="shared" si="127"/>
        <v>0</v>
      </c>
      <c r="BG228" s="67">
        <f t="shared" si="127"/>
        <v>0</v>
      </c>
      <c r="BH228" s="67">
        <f t="shared" si="127"/>
        <v>0</v>
      </c>
      <c r="BI228" s="85">
        <f t="shared" si="127"/>
        <v>0</v>
      </c>
      <c r="BJ228" s="126">
        <f t="shared" si="121"/>
        <v>0</v>
      </c>
    </row>
    <row r="229" spans="1:62" x14ac:dyDescent="0.25">
      <c r="A229" s="138"/>
      <c r="B229" s="139"/>
      <c r="C229" s="140"/>
      <c r="D229" s="141"/>
      <c r="E229" s="128"/>
      <c r="F229" s="128"/>
      <c r="G229" s="827"/>
      <c r="H229" s="128"/>
      <c r="BJ229" s="126"/>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c r="BJ230" s="126"/>
    </row>
    <row r="231" spans="1:62" x14ac:dyDescent="0.25">
      <c r="B231" s="5"/>
      <c r="D231" s="59"/>
      <c r="E231" s="48"/>
      <c r="F231" s="48"/>
      <c r="G231" s="831"/>
      <c r="H231" s="48"/>
      <c r="Z231" s="47">
        <f>+M230+Q230+U230+Y230</f>
        <v>0</v>
      </c>
      <c r="AQ231" s="47">
        <f>+AD230+AH230+AL230+AP230</f>
        <v>0</v>
      </c>
      <c r="BH231" s="47">
        <f>+AU230+AY230+BC230+BG230</f>
        <v>0</v>
      </c>
      <c r="BJ231" s="126"/>
    </row>
    <row r="232" spans="1:62" x14ac:dyDescent="0.25">
      <c r="B232" s="5"/>
      <c r="D232" s="59"/>
      <c r="E232" s="48"/>
      <c r="F232" s="48"/>
      <c r="H232" s="48"/>
      <c r="BI232" s="47">
        <f>+Z231+AQ231+BH231</f>
        <v>0</v>
      </c>
      <c r="BJ232" s="126"/>
    </row>
    <row r="233" spans="1:62" x14ac:dyDescent="0.25">
      <c r="B233" s="5"/>
      <c r="D233" s="59"/>
      <c r="E233" s="48"/>
      <c r="F233" s="48"/>
      <c r="H233" s="48"/>
      <c r="BJ233" s="126"/>
    </row>
    <row r="234" spans="1:62" x14ac:dyDescent="0.25">
      <c r="B234" s="5"/>
      <c r="D234" s="59"/>
      <c r="E234" s="48"/>
      <c r="F234" s="48"/>
      <c r="BJ234" s="126"/>
    </row>
    <row r="235" spans="1:62" x14ac:dyDescent="0.25">
      <c r="B235" s="5"/>
      <c r="D235" s="59"/>
      <c r="E235" s="48"/>
      <c r="F235" s="48"/>
      <c r="H235" s="48"/>
      <c r="BJ235" s="126"/>
    </row>
    <row r="236" spans="1:62" x14ac:dyDescent="0.25">
      <c r="B236" s="5"/>
      <c r="D236" s="59"/>
      <c r="E236" s="48"/>
      <c r="F236" s="48"/>
      <c r="H236" s="48"/>
      <c r="BJ236" s="126"/>
    </row>
    <row r="237" spans="1:62" x14ac:dyDescent="0.25">
      <c r="B237" s="5"/>
      <c r="D237" s="59"/>
      <c r="E237" s="48"/>
      <c r="F237" s="48"/>
      <c r="H237" s="48"/>
      <c r="BJ237" s="126"/>
    </row>
    <row r="238" spans="1:62" x14ac:dyDescent="0.25">
      <c r="B238" s="5"/>
      <c r="D238" s="59"/>
      <c r="E238" s="48"/>
      <c r="F238" s="48"/>
      <c r="H238" s="48"/>
      <c r="BJ238" s="126"/>
    </row>
    <row r="239" spans="1:62" x14ac:dyDescent="0.25">
      <c r="B239" s="5"/>
      <c r="D239" s="59"/>
      <c r="E239" s="48"/>
      <c r="F239" s="48"/>
      <c r="H239" s="48"/>
      <c r="BJ239" s="126"/>
    </row>
    <row r="240" spans="1:62" x14ac:dyDescent="0.25">
      <c r="B240" s="5"/>
      <c r="D240" s="59"/>
      <c r="E240" s="48"/>
      <c r="F240" s="48"/>
      <c r="H240" s="48"/>
      <c r="BJ240" s="126"/>
    </row>
    <row r="241" spans="62:62" x14ac:dyDescent="0.25">
      <c r="BJ241" s="126"/>
    </row>
    <row r="242" spans="62:62" x14ac:dyDescent="0.25">
      <c r="BJ242" s="126"/>
    </row>
    <row r="243" spans="62:62" x14ac:dyDescent="0.25">
      <c r="BJ243" s="126"/>
    </row>
    <row r="244" spans="62:62" x14ac:dyDescent="0.25">
      <c r="BJ244" s="126"/>
    </row>
    <row r="245" spans="62:62" x14ac:dyDescent="0.25">
      <c r="BJ245" s="126"/>
    </row>
    <row r="246" spans="62:62" x14ac:dyDescent="0.25">
      <c r="BJ246" s="126"/>
    </row>
    <row r="247" spans="62:62" x14ac:dyDescent="0.25">
      <c r="BJ247" s="126"/>
    </row>
    <row r="248" spans="62:62" x14ac:dyDescent="0.25">
      <c r="BJ248" s="126"/>
    </row>
    <row r="249" spans="62:62" x14ac:dyDescent="0.25">
      <c r="BJ249" s="126"/>
    </row>
    <row r="250" spans="62:62" x14ac:dyDescent="0.25">
      <c r="BJ250" s="126"/>
    </row>
    <row r="251" spans="62:62" x14ac:dyDescent="0.25">
      <c r="BJ251" s="126"/>
    </row>
    <row r="252" spans="62:62" x14ac:dyDescent="0.25">
      <c r="BJ252" s="126"/>
    </row>
    <row r="253" spans="62:62" x14ac:dyDescent="0.25">
      <c r="BJ253" s="126"/>
    </row>
    <row r="254" spans="62:62" x14ac:dyDescent="0.25">
      <c r="BJ254" s="126"/>
    </row>
    <row r="255" spans="62:62" x14ac:dyDescent="0.25">
      <c r="BJ255" s="126"/>
    </row>
    <row r="256" spans="62:62" x14ac:dyDescent="0.25">
      <c r="BJ256" s="126"/>
    </row>
    <row r="257" spans="62:62" x14ac:dyDescent="0.25">
      <c r="BJ257" s="126"/>
    </row>
    <row r="258" spans="62:62" x14ac:dyDescent="0.25">
      <c r="BJ258" s="126"/>
    </row>
    <row r="259" spans="62:62" x14ac:dyDescent="0.25">
      <c r="BJ259" s="126"/>
    </row>
    <row r="260" spans="62:62" x14ac:dyDescent="0.25">
      <c r="BJ260" s="126"/>
    </row>
    <row r="261" spans="62:62" x14ac:dyDescent="0.25">
      <c r="BJ261" s="126"/>
    </row>
    <row r="262" spans="62:62" x14ac:dyDescent="0.25">
      <c r="BJ262" s="126"/>
    </row>
    <row r="263" spans="62:62" x14ac:dyDescent="0.25">
      <c r="BJ263" s="126"/>
    </row>
    <row r="264" spans="62:62" x14ac:dyDescent="0.25">
      <c r="BJ264" s="126"/>
    </row>
    <row r="265" spans="62:62" x14ac:dyDescent="0.25">
      <c r="BJ265" s="126"/>
    </row>
    <row r="266" spans="62:62" x14ac:dyDescent="0.25">
      <c r="BJ266" s="126"/>
    </row>
    <row r="267" spans="62:62" x14ac:dyDescent="0.25">
      <c r="BJ267" s="126"/>
    </row>
    <row r="268" spans="62:62" x14ac:dyDescent="0.25">
      <c r="BJ268" s="126"/>
    </row>
    <row r="269" spans="62:62" x14ac:dyDescent="0.25">
      <c r="BJ269" s="126"/>
    </row>
    <row r="270" spans="62:62" x14ac:dyDescent="0.25">
      <c r="BJ270" s="126"/>
    </row>
    <row r="271" spans="62:62" x14ac:dyDescent="0.25">
      <c r="BJ271" s="126"/>
    </row>
    <row r="272" spans="62:62" x14ac:dyDescent="0.25">
      <c r="BJ272" s="126"/>
    </row>
    <row r="273" spans="62:62" x14ac:dyDescent="0.25">
      <c r="BJ273" s="126"/>
    </row>
    <row r="274" spans="62:62" x14ac:dyDescent="0.25">
      <c r="BJ274" s="126"/>
    </row>
    <row r="275" spans="62:62" x14ac:dyDescent="0.25">
      <c r="BJ275" s="126"/>
    </row>
    <row r="276" spans="62:62" x14ac:dyDescent="0.25">
      <c r="BJ276" s="126"/>
    </row>
    <row r="277" spans="62:62" x14ac:dyDescent="0.25">
      <c r="BJ277" s="126"/>
    </row>
    <row r="278" spans="62:62" x14ac:dyDescent="0.25">
      <c r="BJ278" s="126"/>
    </row>
    <row r="279" spans="62:62" x14ac:dyDescent="0.25">
      <c r="BJ279" s="126"/>
    </row>
    <row r="280" spans="62:62" x14ac:dyDescent="0.25">
      <c r="BJ280" s="126"/>
    </row>
    <row r="281" spans="62:62" x14ac:dyDescent="0.25">
      <c r="BJ281" s="126"/>
    </row>
    <row r="282" spans="62:62" x14ac:dyDescent="0.25">
      <c r="BJ282" s="126"/>
    </row>
    <row r="283" spans="62:62" x14ac:dyDescent="0.25">
      <c r="BJ283" s="126"/>
    </row>
    <row r="284" spans="62:62" x14ac:dyDescent="0.25">
      <c r="BJ284" s="126"/>
    </row>
    <row r="285" spans="62:62" x14ac:dyDescent="0.25">
      <c r="BJ285" s="126"/>
    </row>
    <row r="286" spans="62:62" x14ac:dyDescent="0.25">
      <c r="BJ286" s="126"/>
    </row>
    <row r="287" spans="62:62" x14ac:dyDescent="0.25">
      <c r="BJ287" s="126"/>
    </row>
    <row r="288" spans="62:62" x14ac:dyDescent="0.25">
      <c r="BJ288" s="126"/>
    </row>
    <row r="289" spans="62:62" x14ac:dyDescent="0.25">
      <c r="BJ289" s="126"/>
    </row>
    <row r="290" spans="62:62" x14ac:dyDescent="0.25">
      <c r="BJ290" s="126"/>
    </row>
    <row r="291" spans="62:62" x14ac:dyDescent="0.25">
      <c r="BJ291" s="126"/>
    </row>
    <row r="292" spans="62:62" x14ac:dyDescent="0.25">
      <c r="BJ292" s="126"/>
    </row>
    <row r="293" spans="62:62" x14ac:dyDescent="0.25">
      <c r="BJ293" s="126"/>
    </row>
    <row r="294" spans="62:62" x14ac:dyDescent="0.25">
      <c r="BJ294" s="126"/>
    </row>
    <row r="295" spans="62:62" x14ac:dyDescent="0.25">
      <c r="BJ295" s="126"/>
    </row>
    <row r="296" spans="62:62" x14ac:dyDescent="0.25">
      <c r="BJ296" s="126"/>
    </row>
    <row r="297" spans="62:62" x14ac:dyDescent="0.25">
      <c r="BJ297" s="126"/>
    </row>
    <row r="298" spans="62:62" x14ac:dyDescent="0.25">
      <c r="BJ298" s="126"/>
    </row>
    <row r="299" spans="62:62" x14ac:dyDescent="0.25">
      <c r="BJ299" s="126"/>
    </row>
    <row r="300" spans="62:62" x14ac:dyDescent="0.25">
      <c r="BJ300" s="126"/>
    </row>
    <row r="301" spans="62:62" x14ac:dyDescent="0.25">
      <c r="BJ301" s="126"/>
    </row>
    <row r="302" spans="62:62" x14ac:dyDescent="0.25">
      <c r="BJ302" s="126"/>
    </row>
    <row r="303" spans="62:62" x14ac:dyDescent="0.25">
      <c r="BJ303" s="126"/>
    </row>
    <row r="304" spans="62:62" x14ac:dyDescent="0.25">
      <c r="BJ304" s="126"/>
    </row>
    <row r="305" spans="62:62" x14ac:dyDescent="0.25">
      <c r="BJ305" s="126"/>
    </row>
    <row r="306" spans="62:62" x14ac:dyDescent="0.25">
      <c r="BJ306" s="126"/>
    </row>
    <row r="307" spans="62:62" x14ac:dyDescent="0.25">
      <c r="BJ307" s="126"/>
    </row>
    <row r="308" spans="62:62" x14ac:dyDescent="0.25">
      <c r="BJ308" s="126"/>
    </row>
    <row r="309" spans="62:62" x14ac:dyDescent="0.25">
      <c r="BJ309" s="126"/>
    </row>
    <row r="310" spans="62:62" x14ac:dyDescent="0.25">
      <c r="BJ310" s="126"/>
    </row>
    <row r="311" spans="62:62" x14ac:dyDescent="0.25">
      <c r="BJ311" s="126"/>
    </row>
    <row r="312" spans="62:62" x14ac:dyDescent="0.25">
      <c r="BJ312" s="126"/>
    </row>
    <row r="313" spans="62:62" x14ac:dyDescent="0.25">
      <c r="BJ313" s="126"/>
    </row>
    <row r="314" spans="62:62" x14ac:dyDescent="0.25">
      <c r="BJ314" s="126"/>
    </row>
    <row r="315" spans="62:62" x14ac:dyDescent="0.25">
      <c r="BJ315" s="126"/>
    </row>
    <row r="316" spans="62:62" x14ac:dyDescent="0.25">
      <c r="BJ316" s="126"/>
    </row>
    <row r="317" spans="62:62" x14ac:dyDescent="0.25">
      <c r="BJ317" s="126"/>
    </row>
    <row r="318" spans="62:62" x14ac:dyDescent="0.25">
      <c r="BJ318" s="126"/>
    </row>
  </sheetData>
  <mergeCells count="22">
    <mergeCell ref="A228:G228"/>
    <mergeCell ref="A220:G220"/>
    <mergeCell ref="F8:F9"/>
    <mergeCell ref="G8:G9"/>
    <mergeCell ref="A8:B9"/>
    <mergeCell ref="A227:G227"/>
    <mergeCell ref="D8:D9"/>
    <mergeCell ref="A1:BI1"/>
    <mergeCell ref="A2:BI2"/>
    <mergeCell ref="AQ8:AQ9"/>
    <mergeCell ref="AR8:BG8"/>
    <mergeCell ref="E8:E9"/>
    <mergeCell ref="A3:BI3"/>
    <mergeCell ref="AA8:AP8"/>
    <mergeCell ref="I8:I9"/>
    <mergeCell ref="H8:H9"/>
    <mergeCell ref="Z8:Z9"/>
    <mergeCell ref="J8:Y8"/>
    <mergeCell ref="BI8:BI9"/>
    <mergeCell ref="BH8:BH9"/>
    <mergeCell ref="C8:C9"/>
    <mergeCell ref="A7:BI7"/>
  </mergeCells>
  <phoneticPr fontId="0" type="noConversion"/>
  <conditionalFormatting sqref="BJ10:BJ228">
    <cfRule type="cellIs" dxfId="7"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38"/>
  <sheetViews>
    <sheetView showGridLines="0" zoomScaleSheetLayoutView="100" workbookViewId="0">
      <pane xSplit="9" ySplit="9" topLeftCell="AM215" activePane="bottomRight" state="frozen"/>
      <selection pane="topRight" activeCell="J1" sqref="J1"/>
      <selection pane="bottomLeft" activeCell="A10" sqref="A10"/>
      <selection pane="bottomRight" activeCell="AM220" sqref="AM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710937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6" width="9.28515625" style="47" hidden="1" customWidth="1" outlineLevel="2"/>
    <col min="57" max="58" width="9.28515625" style="47" customWidth="1" outlineLevel="2"/>
    <col min="59" max="59" width="9.28515625" style="47" hidden="1" customWidth="1" outlineLevel="1"/>
    <col min="60" max="60" width="9.28515625" style="47" hidden="1" customWidth="1" collapsed="1"/>
    <col min="61" max="61" width="11.7109375" style="47" customWidth="1"/>
    <col min="62" max="16384" width="11.42578125" style="22"/>
  </cols>
  <sheetData>
    <row r="1" spans="1:62" ht="20.25"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354" t="s">
        <v>444</v>
      </c>
      <c r="B2" s="853"/>
      <c r="C2" s="853" t="str">
        <f>+'INFORMACION GENERAL DEL PROYECT'!B24</f>
        <v xml:space="preserve">    MODALIDAD CREDITO</v>
      </c>
      <c r="D2" s="354"/>
      <c r="E2" s="354"/>
      <c r="F2" s="354"/>
      <c r="G2" s="76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row>
    <row r="3" spans="1:62" ht="15" customHeight="1" x14ac:dyDescent="0.25">
      <c r="A3" s="354"/>
      <c r="B3" s="600" t="s">
        <v>438</v>
      </c>
      <c r="C3" s="601">
        <f>+'INFORMACION GENERAL DEL PROYECT'!$C$9</f>
        <v>0</v>
      </c>
      <c r="D3" s="603"/>
      <c r="E3" s="354"/>
      <c r="F3" s="354"/>
      <c r="G3" s="76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row>
    <row r="4" spans="1:62" ht="15" customHeight="1" x14ac:dyDescent="0.25">
      <c r="A4" s="354"/>
      <c r="B4" s="600" t="s">
        <v>436</v>
      </c>
      <c r="C4" s="601">
        <f>+'INFORMACION GENERAL DEL PROYECT'!$C$8</f>
        <v>0</v>
      </c>
      <c r="D4" s="603"/>
      <c r="E4" s="354"/>
      <c r="F4" s="354"/>
      <c r="G4" s="76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row>
    <row r="5" spans="1:62" ht="15" customHeight="1" x14ac:dyDescent="0.25">
      <c r="A5" s="354"/>
      <c r="B5" s="600" t="s">
        <v>439</v>
      </c>
      <c r="C5" s="602">
        <f>+'Cronograma de Actividades'!$C$6</f>
        <v>24</v>
      </c>
      <c r="E5" s="354"/>
      <c r="F5" s="601"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354"/>
      <c r="B6" s="354" t="s">
        <v>96</v>
      </c>
      <c r="C6" s="354"/>
      <c r="D6" s="354"/>
      <c r="E6" s="354"/>
      <c r="F6" s="354"/>
      <c r="G6" s="76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row>
    <row r="7" spans="1:62" ht="6" customHeight="1" thickBot="1" x14ac:dyDescent="0.3">
      <c r="A7" s="1432"/>
      <c r="B7" s="1432"/>
      <c r="C7" s="1432"/>
      <c r="D7" s="1432"/>
      <c r="E7" s="1432"/>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c r="AT7" s="1432"/>
      <c r="AU7" s="1432"/>
      <c r="AV7" s="1432"/>
      <c r="AW7" s="1432"/>
      <c r="AX7" s="1432"/>
      <c r="AY7" s="1432"/>
      <c r="AZ7" s="1432"/>
      <c r="BA7" s="1432"/>
      <c r="BB7" s="1432"/>
      <c r="BC7" s="1432"/>
      <c r="BD7" s="1432"/>
      <c r="BE7" s="1432"/>
      <c r="BF7" s="1432"/>
      <c r="BG7" s="1432"/>
      <c r="BH7" s="1432"/>
      <c r="BI7" s="1432"/>
    </row>
    <row r="8" spans="1:62" s="131" customFormat="1" ht="15" customHeight="1" x14ac:dyDescent="0.15">
      <c r="A8" s="1418" t="s">
        <v>549</v>
      </c>
      <c r="B8" s="1419"/>
      <c r="C8" s="1454" t="s">
        <v>116</v>
      </c>
      <c r="D8" s="1468" t="s">
        <v>67</v>
      </c>
      <c r="E8" s="1454" t="s">
        <v>97</v>
      </c>
      <c r="F8" s="1454" t="s">
        <v>115</v>
      </c>
      <c r="G8" s="1454" t="s">
        <v>113</v>
      </c>
      <c r="H8" s="1454" t="s">
        <v>114</v>
      </c>
      <c r="I8" s="1473" t="str">
        <f>+'Formato de costeo C1 '!K28</f>
        <v xml:space="preserve">    MODALIDAD CREDITO</v>
      </c>
      <c r="J8" s="1470" t="s">
        <v>91</v>
      </c>
      <c r="K8" s="1471"/>
      <c r="L8" s="1471"/>
      <c r="M8" s="1471"/>
      <c r="N8" s="1471"/>
      <c r="O8" s="1471"/>
      <c r="P8" s="1471"/>
      <c r="Q8" s="1471"/>
      <c r="R8" s="1471"/>
      <c r="S8" s="1471"/>
      <c r="T8" s="1471"/>
      <c r="U8" s="1471"/>
      <c r="V8" s="1471"/>
      <c r="W8" s="1471"/>
      <c r="X8" s="1471"/>
      <c r="Y8" s="1472"/>
      <c r="Z8" s="1447" t="s">
        <v>24</v>
      </c>
      <c r="AA8" s="1470" t="s">
        <v>92</v>
      </c>
      <c r="AB8" s="1471"/>
      <c r="AC8" s="1471"/>
      <c r="AD8" s="1471"/>
      <c r="AE8" s="1471"/>
      <c r="AF8" s="1471"/>
      <c r="AG8" s="1471"/>
      <c r="AH8" s="1471"/>
      <c r="AI8" s="1471"/>
      <c r="AJ8" s="1471"/>
      <c r="AK8" s="1471"/>
      <c r="AL8" s="1471"/>
      <c r="AM8" s="1471"/>
      <c r="AN8" s="1471"/>
      <c r="AO8" s="1471"/>
      <c r="AP8" s="1472"/>
      <c r="AQ8" s="1447" t="s">
        <v>57</v>
      </c>
      <c r="AR8" s="1470" t="s">
        <v>93</v>
      </c>
      <c r="AS8" s="1471"/>
      <c r="AT8" s="1471"/>
      <c r="AU8" s="1471"/>
      <c r="AV8" s="1471"/>
      <c r="AW8" s="1471"/>
      <c r="AX8" s="1471"/>
      <c r="AY8" s="1471"/>
      <c r="AZ8" s="1471"/>
      <c r="BA8" s="1471"/>
      <c r="BB8" s="1471"/>
      <c r="BC8" s="1471"/>
      <c r="BD8" s="1471"/>
      <c r="BE8" s="1471"/>
      <c r="BF8" s="1471"/>
      <c r="BG8" s="1472"/>
      <c r="BH8" s="1447" t="s">
        <v>58</v>
      </c>
      <c r="BI8" s="1456" t="s">
        <v>54</v>
      </c>
    </row>
    <row r="9" spans="1:62" s="131" customFormat="1" ht="21" customHeight="1" x14ac:dyDescent="0.15">
      <c r="A9" s="1420"/>
      <c r="B9" s="1421"/>
      <c r="C9" s="1455"/>
      <c r="D9" s="1469"/>
      <c r="E9" s="1455"/>
      <c r="F9" s="1455"/>
      <c r="G9" s="1455"/>
      <c r="H9" s="1455"/>
      <c r="I9" s="1474"/>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69" customFormat="1" ht="27" customHeight="1" x14ac:dyDescent="0.15">
      <c r="A10" s="117">
        <f>'Formato de costeo C1 '!$C$10</f>
        <v>1</v>
      </c>
      <c r="B10" s="502">
        <f>'Formato de costeo C1 '!D$10</f>
        <v>0</v>
      </c>
      <c r="C10" s="118"/>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+BI10-I10</f>
        <v>0</v>
      </c>
    </row>
    <row r="11" spans="1:62" s="125" customFormat="1" ht="12.75" customHeight="1" outlineLevel="1" x14ac:dyDescent="0.25">
      <c r="A11" s="63">
        <f>'Formato de costeo C1 '!C$11</f>
        <v>1.1000000000000001</v>
      </c>
      <c r="B11" s="77">
        <f>'Formato de costeo C1 '!D$11</f>
        <v>0</v>
      </c>
      <c r="C11" s="78"/>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199">
        <f>+'Formato de costeo C1 '!$B$29</f>
        <v>0</v>
      </c>
      <c r="C12" s="56">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312"/>
      <c r="D13" s="313"/>
      <c r="E13" s="314"/>
      <c r="F13" s="104">
        <f>+'Formato de costeo C1 '!G$30</f>
        <v>0</v>
      </c>
      <c r="G13" s="504"/>
      <c r="H13" s="104">
        <f>+'Formato de costeo C1 '!I30</f>
        <v>0</v>
      </c>
      <c r="I13" s="104">
        <f>+'Formato de costeo C1 '!K30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315"/>
      <c r="D14" s="316"/>
      <c r="E14" s="317"/>
      <c r="F14" s="105">
        <f>+'Formato de costeo C1 '!G$39</f>
        <v>0</v>
      </c>
      <c r="G14" s="505"/>
      <c r="H14" s="105">
        <f>+'Formato de costeo C1 '!I39</f>
        <v>0</v>
      </c>
      <c r="I14" s="105">
        <f>+'Formato de costeo C1 '!K39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315"/>
      <c r="D15" s="316"/>
      <c r="E15" s="317"/>
      <c r="F15" s="105">
        <f>+'Formato de costeo C1 '!G$48</f>
        <v>0</v>
      </c>
      <c r="G15" s="505"/>
      <c r="H15" s="105">
        <f>+'Formato de costeo C1 '!I48</f>
        <v>0</v>
      </c>
      <c r="I15" s="105">
        <f>+'Formato de costeo C1 '!K48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315"/>
      <c r="D16" s="316"/>
      <c r="E16" s="317"/>
      <c r="F16" s="105">
        <f>+'Formato de costeo C1 '!G$57</f>
        <v>0</v>
      </c>
      <c r="G16" s="505"/>
      <c r="H16" s="105">
        <f>+'Formato de costeo C1 '!I57</f>
        <v>0</v>
      </c>
      <c r="I16" s="105">
        <f>+'Formato de costeo C1 '!K57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318"/>
      <c r="D17" s="319"/>
      <c r="E17" s="320"/>
      <c r="F17" s="106">
        <f>+'Formato de costeo C1 '!G$66</f>
        <v>0</v>
      </c>
      <c r="G17" s="506"/>
      <c r="H17" s="106">
        <f>+'Formato de costeo C1 '!I66</f>
        <v>0</v>
      </c>
      <c r="I17" s="106">
        <f>+'Formato de costeo C1 '!K66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56">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577"/>
      <c r="D19" s="296"/>
      <c r="E19" s="312"/>
      <c r="F19" s="104">
        <f>+'Formato de costeo C1 '!G$76</f>
        <v>0</v>
      </c>
      <c r="G19" s="507"/>
      <c r="H19" s="104">
        <f>+'Formato de costeo C1 '!I76</f>
        <v>0</v>
      </c>
      <c r="I19" s="104">
        <f>+'Formato de costeo C1 '!K76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578"/>
      <c r="D20" s="298"/>
      <c r="E20" s="315"/>
      <c r="F20" s="105">
        <f>+'Formato de costeo C1 '!G$85</f>
        <v>0</v>
      </c>
      <c r="G20" s="508"/>
      <c r="H20" s="105">
        <f>+'Formato de costeo C1 '!I85</f>
        <v>0</v>
      </c>
      <c r="I20" s="105">
        <f>+'Formato de costeo C1 '!K85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578"/>
      <c r="D21" s="298"/>
      <c r="E21" s="315"/>
      <c r="F21" s="105">
        <f>+'Formato de costeo C1 '!G$94</f>
        <v>0</v>
      </c>
      <c r="G21" s="508"/>
      <c r="H21" s="105">
        <f>+'Formato de costeo C1 '!I94</f>
        <v>0</v>
      </c>
      <c r="I21" s="105">
        <f>+'Formato de costeo C1 '!K94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578"/>
      <c r="D22" s="298"/>
      <c r="E22" s="315"/>
      <c r="F22" s="105">
        <f>+'Formato de costeo C1 '!G$103</f>
        <v>0</v>
      </c>
      <c r="G22" s="508"/>
      <c r="H22" s="105">
        <f>+'Formato de costeo C1 '!I103</f>
        <v>0</v>
      </c>
      <c r="I22" s="105">
        <f>+'Formato de costeo C1 '!K103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579"/>
      <c r="D23" s="300"/>
      <c r="E23" s="318"/>
      <c r="F23" s="106">
        <f>+'Formato de costeo C1 '!G$112</f>
        <v>0</v>
      </c>
      <c r="G23" s="509"/>
      <c r="H23" s="106">
        <f>+'Formato de costeo C1 '!I112</f>
        <v>0</v>
      </c>
      <c r="I23" s="106">
        <f>+'Formato de costeo C1 '!K112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56">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577"/>
      <c r="D25" s="296"/>
      <c r="E25" s="312"/>
      <c r="F25" s="104">
        <f>+'Formato de costeo C1 '!G$122</f>
        <v>0</v>
      </c>
      <c r="G25" s="507"/>
      <c r="H25" s="104">
        <f>+'Formato de costeo C1 '!I122</f>
        <v>0</v>
      </c>
      <c r="I25" s="104">
        <f>+'Formato de costeo C1 '!K122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578"/>
      <c r="D26" s="298"/>
      <c r="E26" s="315"/>
      <c r="F26" s="105">
        <f>+'Formato de costeo C1 '!G$131</f>
        <v>0</v>
      </c>
      <c r="G26" s="508"/>
      <c r="H26" s="105">
        <f>+'Formato de costeo C1 '!I131</f>
        <v>0</v>
      </c>
      <c r="I26" s="105">
        <f>+'Formato de costeo C1 '!K131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578"/>
      <c r="D27" s="298"/>
      <c r="E27" s="315"/>
      <c r="F27" s="105">
        <f>+'Formato de costeo C1 '!G$140</f>
        <v>0</v>
      </c>
      <c r="G27" s="508"/>
      <c r="H27" s="105">
        <f>+'Formato de costeo C1 '!I140</f>
        <v>0</v>
      </c>
      <c r="I27" s="105">
        <f>+'Formato de costeo C1 '!K140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578"/>
      <c r="D28" s="298"/>
      <c r="E28" s="315"/>
      <c r="F28" s="105">
        <f>+'Formato de costeo C1 '!G$149</f>
        <v>0</v>
      </c>
      <c r="G28" s="508"/>
      <c r="H28" s="105">
        <f>+'Formato de costeo C1 '!I149</f>
        <v>0</v>
      </c>
      <c r="I28" s="105">
        <f>+'Formato de costeo C1 '!K149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579"/>
      <c r="D29" s="300"/>
      <c r="E29" s="318"/>
      <c r="F29" s="106">
        <f>+'Formato de costeo C1 '!G$158</f>
        <v>0</v>
      </c>
      <c r="G29" s="509"/>
      <c r="H29" s="106">
        <f>+'Formato de costeo C1 '!I158</f>
        <v>0</v>
      </c>
      <c r="I29" s="106">
        <f>+'Formato de costeo C1 '!K158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56">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577"/>
      <c r="D31" s="296"/>
      <c r="E31" s="312"/>
      <c r="F31" s="104">
        <f>+'Formato de costeo C1 '!G$168</f>
        <v>0</v>
      </c>
      <c r="G31" s="507"/>
      <c r="H31" s="104">
        <f>+'Formato de costeo C1 '!I168</f>
        <v>0</v>
      </c>
      <c r="I31" s="104">
        <f>+'Formato de costeo C1 '!K168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578"/>
      <c r="D32" s="298"/>
      <c r="E32" s="315"/>
      <c r="F32" s="105">
        <f>+'Formato de costeo C1 '!G$177</f>
        <v>0</v>
      </c>
      <c r="G32" s="508"/>
      <c r="H32" s="105">
        <f>+'Formato de costeo C1 '!I177</f>
        <v>0</v>
      </c>
      <c r="I32" s="105">
        <f>+'Formato de costeo C1 '!K177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578"/>
      <c r="D33" s="298"/>
      <c r="E33" s="315"/>
      <c r="F33" s="105">
        <f>+'Formato de costeo C1 '!G$186</f>
        <v>0</v>
      </c>
      <c r="G33" s="508"/>
      <c r="H33" s="105">
        <f>+'Formato de costeo C1 '!I186</f>
        <v>0</v>
      </c>
      <c r="I33" s="105">
        <f>+'Formato de costeo C1 '!K186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578"/>
      <c r="D34" s="298"/>
      <c r="E34" s="315"/>
      <c r="F34" s="105">
        <f>+'Formato de costeo C1 '!G$195</f>
        <v>0</v>
      </c>
      <c r="G34" s="508"/>
      <c r="H34" s="105">
        <f>+'Formato de costeo C1 '!I195</f>
        <v>0</v>
      </c>
      <c r="I34" s="105">
        <f>+'Formato de costeo C1 '!K195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579"/>
      <c r="D35" s="300"/>
      <c r="E35" s="318"/>
      <c r="F35" s="106">
        <f>+'Formato de costeo C1 '!G$204</f>
        <v>0</v>
      </c>
      <c r="G35" s="509"/>
      <c r="H35" s="106">
        <f>+'Formato de costeo C1 '!I204</f>
        <v>0</v>
      </c>
      <c r="I35" s="106">
        <f>+'Formato de costeo C1 '!K204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56">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577"/>
      <c r="D37" s="296"/>
      <c r="E37" s="312"/>
      <c r="F37" s="104">
        <f>+'Formato de costeo C1 '!G$214</f>
        <v>0</v>
      </c>
      <c r="G37" s="507"/>
      <c r="H37" s="104">
        <f>+'Formato de costeo C1 '!I214</f>
        <v>0</v>
      </c>
      <c r="I37" s="104">
        <f>+'Formato de costeo C1 '!K214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578"/>
      <c r="D38" s="298"/>
      <c r="E38" s="315"/>
      <c r="F38" s="105">
        <f>+'Formato de costeo C1 '!G$223</f>
        <v>0</v>
      </c>
      <c r="G38" s="508"/>
      <c r="H38" s="105">
        <f>+'Formato de costeo C1 '!I223</f>
        <v>0</v>
      </c>
      <c r="I38" s="105">
        <f>+'Formato de costeo C1 '!K223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578"/>
      <c r="D39" s="298"/>
      <c r="E39" s="315"/>
      <c r="F39" s="105">
        <f>+'Formato de costeo C1 '!G$232</f>
        <v>0</v>
      </c>
      <c r="G39" s="508"/>
      <c r="H39" s="105">
        <f>+'Formato de costeo C1 '!I232</f>
        <v>0</v>
      </c>
      <c r="I39" s="105">
        <f>+'Formato de costeo C1 '!K232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578"/>
      <c r="D40" s="298"/>
      <c r="E40" s="315"/>
      <c r="F40" s="105">
        <f>+'Formato de costeo C1 '!G$241</f>
        <v>0</v>
      </c>
      <c r="G40" s="508"/>
      <c r="H40" s="105">
        <f>+'Formato de costeo C1 '!I241</f>
        <v>0</v>
      </c>
      <c r="I40" s="105">
        <f>+'Formato de costeo C1 '!K241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579"/>
      <c r="D41" s="300"/>
      <c r="E41" s="318"/>
      <c r="F41" s="106">
        <f>+'Formato de costeo C1 '!G$250</f>
        <v>0</v>
      </c>
      <c r="G41" s="509"/>
      <c r="H41" s="106">
        <f>+'Formato de costeo C1 '!I250</f>
        <v>0</v>
      </c>
      <c r="I41" s="106">
        <f>+'Formato de costeo C1 '!K250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78"/>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56">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312"/>
      <c r="D44" s="313"/>
      <c r="E44" s="314"/>
      <c r="F44" s="104">
        <f>+'Formato de costeo C1 '!G$279</f>
        <v>0</v>
      </c>
      <c r="G44" s="504"/>
      <c r="H44" s="104">
        <f>+'Formato de costeo C1 '!I279</f>
        <v>0</v>
      </c>
      <c r="I44" s="104">
        <f>+'Formato de costeo C1 '!K279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315"/>
      <c r="D45" s="316"/>
      <c r="E45" s="317"/>
      <c r="F45" s="105">
        <f>+'Formato de costeo C1 '!G$288</f>
        <v>0</v>
      </c>
      <c r="G45" s="505"/>
      <c r="H45" s="105">
        <f>+'Formato de costeo C1 '!I288</f>
        <v>0</v>
      </c>
      <c r="I45" s="105">
        <f>+'Formato de costeo C1 '!K288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315"/>
      <c r="D46" s="316"/>
      <c r="E46" s="317"/>
      <c r="F46" s="105">
        <f>+'Formato de costeo C1 '!G$297</f>
        <v>0</v>
      </c>
      <c r="G46" s="505"/>
      <c r="H46" s="105">
        <f>+'Formato de costeo C1 '!I297</f>
        <v>0</v>
      </c>
      <c r="I46" s="105">
        <f>+'Formato de costeo C1 '!K297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315"/>
      <c r="D47" s="316"/>
      <c r="E47" s="317"/>
      <c r="F47" s="105">
        <f>+'Formato de costeo C1 '!G$306</f>
        <v>0</v>
      </c>
      <c r="G47" s="505"/>
      <c r="H47" s="105">
        <f>+'Formato de costeo C1 '!I306</f>
        <v>0</v>
      </c>
      <c r="I47" s="105">
        <f>+'Formato de costeo C1 '!K306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318"/>
      <c r="D48" s="319"/>
      <c r="E48" s="320"/>
      <c r="F48" s="106">
        <f>+'Formato de costeo C1 '!G$315</f>
        <v>0</v>
      </c>
      <c r="G48" s="506"/>
      <c r="H48" s="106">
        <f>+'Formato de costeo C1 '!I315</f>
        <v>0</v>
      </c>
      <c r="I48" s="106">
        <f>+'Formato de costeo C1 '!K315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56">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577"/>
      <c r="D50" s="296"/>
      <c r="E50" s="312"/>
      <c r="F50" s="104">
        <f>+'Formato de costeo C1 '!G$325</f>
        <v>0</v>
      </c>
      <c r="G50" s="507"/>
      <c r="H50" s="104">
        <f>+'Formato de costeo C1 '!I325</f>
        <v>0</v>
      </c>
      <c r="I50" s="104">
        <f>+'Formato de costeo C1 '!K325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578"/>
      <c r="D51" s="298"/>
      <c r="E51" s="315"/>
      <c r="F51" s="105">
        <f>+'Formato de costeo C1 '!G$334</f>
        <v>0</v>
      </c>
      <c r="G51" s="508"/>
      <c r="H51" s="105">
        <f>+'Formato de costeo C1 '!I334</f>
        <v>0</v>
      </c>
      <c r="I51" s="105">
        <f>+'Formato de costeo C1 '!K334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578"/>
      <c r="D52" s="298"/>
      <c r="E52" s="315"/>
      <c r="F52" s="105">
        <f>+'Formato de costeo C1 '!G$343</f>
        <v>0</v>
      </c>
      <c r="G52" s="508"/>
      <c r="H52" s="105">
        <f>+'Formato de costeo C1 '!I343</f>
        <v>0</v>
      </c>
      <c r="I52" s="105">
        <f>+'Formato de costeo C1 '!K343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578"/>
      <c r="D53" s="298"/>
      <c r="E53" s="315"/>
      <c r="F53" s="105">
        <f>+'Formato de costeo C1 '!G$352</f>
        <v>0</v>
      </c>
      <c r="G53" s="508"/>
      <c r="H53" s="105">
        <f>+'Formato de costeo C1 '!I352</f>
        <v>0</v>
      </c>
      <c r="I53" s="105">
        <f>+'Formato de costeo C1 '!K352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579"/>
      <c r="D54" s="300"/>
      <c r="E54" s="318"/>
      <c r="F54" s="106">
        <f>+'Formato de costeo C1 '!G$361</f>
        <v>0</v>
      </c>
      <c r="G54" s="509"/>
      <c r="H54" s="106">
        <f>+'Formato de costeo C1 '!I361</f>
        <v>0</v>
      </c>
      <c r="I54" s="106">
        <f>+'Formato de costeo C1 '!K361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56">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577"/>
      <c r="D56" s="296"/>
      <c r="E56" s="312"/>
      <c r="F56" s="104">
        <f>+'Formato de costeo C1 '!G$371</f>
        <v>0</v>
      </c>
      <c r="G56" s="507"/>
      <c r="H56" s="104">
        <f>+'Formato de costeo C1 '!I371</f>
        <v>0</v>
      </c>
      <c r="I56" s="104">
        <f>+'Formato de costeo C1 '!K371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578"/>
      <c r="D57" s="298"/>
      <c r="E57" s="315"/>
      <c r="F57" s="105">
        <f>+'Formato de costeo C1 '!G$380</f>
        <v>0</v>
      </c>
      <c r="G57" s="508"/>
      <c r="H57" s="105">
        <f>+'Formato de costeo C1 '!I380</f>
        <v>0</v>
      </c>
      <c r="I57" s="105">
        <f>+'Formato de costeo C1 '!K380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578"/>
      <c r="D58" s="298"/>
      <c r="E58" s="315"/>
      <c r="F58" s="105">
        <f>+'Formato de costeo C1 '!G$389</f>
        <v>0</v>
      </c>
      <c r="G58" s="508"/>
      <c r="H58" s="105">
        <f>+'Formato de costeo C1 '!I389</f>
        <v>0</v>
      </c>
      <c r="I58" s="105">
        <f>+'Formato de costeo C1 '!K389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578"/>
      <c r="D59" s="298"/>
      <c r="E59" s="315"/>
      <c r="F59" s="105">
        <f>+'Formato de costeo C1 '!G$398</f>
        <v>0</v>
      </c>
      <c r="G59" s="508"/>
      <c r="H59" s="105">
        <f>+'Formato de costeo C1 '!I398</f>
        <v>0</v>
      </c>
      <c r="I59" s="105">
        <f>+'Formato de costeo C1 '!K398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579"/>
      <c r="D60" s="300"/>
      <c r="E60" s="318"/>
      <c r="F60" s="106">
        <f>+'Formato de costeo C1 '!G$407</f>
        <v>0</v>
      </c>
      <c r="G60" s="509"/>
      <c r="H60" s="106">
        <f>+'Formato de costeo C1 '!I407</f>
        <v>0</v>
      </c>
      <c r="I60" s="106">
        <f>+'Formato de costeo C1 '!K407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56">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577"/>
      <c r="D62" s="296"/>
      <c r="E62" s="312"/>
      <c r="F62" s="104">
        <f>+'Formato de costeo C1 '!G$417</f>
        <v>0</v>
      </c>
      <c r="G62" s="507"/>
      <c r="H62" s="104">
        <f>+'Formato de costeo C1 '!I417</f>
        <v>0</v>
      </c>
      <c r="I62" s="104">
        <f>+'Formato de costeo C1 '!K417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578"/>
      <c r="D63" s="298"/>
      <c r="E63" s="315"/>
      <c r="F63" s="105">
        <f>+'Formato de costeo C1 '!G$426</f>
        <v>0</v>
      </c>
      <c r="G63" s="508"/>
      <c r="H63" s="105">
        <f>+'Formato de costeo C1 '!I426</f>
        <v>0</v>
      </c>
      <c r="I63" s="105">
        <f>+'Formato de costeo C1 '!K426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578"/>
      <c r="D64" s="298"/>
      <c r="E64" s="315"/>
      <c r="F64" s="105">
        <f>+'Formato de costeo C1 '!G$435</f>
        <v>0</v>
      </c>
      <c r="G64" s="508"/>
      <c r="H64" s="105">
        <f>+'Formato de costeo C1 '!I435</f>
        <v>0</v>
      </c>
      <c r="I64" s="105">
        <f>+'Formato de costeo C1 '!K435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578"/>
      <c r="D65" s="298"/>
      <c r="E65" s="315"/>
      <c r="F65" s="105">
        <f>+'Formato de costeo C1 '!G$444</f>
        <v>0</v>
      </c>
      <c r="G65" s="508"/>
      <c r="H65" s="105">
        <f>+'Formato de costeo C1 '!I444</f>
        <v>0</v>
      </c>
      <c r="I65" s="105">
        <f>+'Formato de costeo C1 '!K444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579"/>
      <c r="D66" s="300"/>
      <c r="E66" s="318"/>
      <c r="F66" s="106">
        <f>+'Formato de costeo C1 '!G$453</f>
        <v>0</v>
      </c>
      <c r="G66" s="509"/>
      <c r="H66" s="106">
        <f>+'Formato de costeo C1 '!I453</f>
        <v>0</v>
      </c>
      <c r="I66" s="106">
        <f>+'Formato de costeo C1 '!K453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56">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577"/>
      <c r="D68" s="296"/>
      <c r="E68" s="312"/>
      <c r="F68" s="104">
        <f>+'Formato de costeo C1 '!G$463</f>
        <v>0</v>
      </c>
      <c r="G68" s="507"/>
      <c r="H68" s="104">
        <f>+'Formato de costeo C1 '!I463</f>
        <v>0</v>
      </c>
      <c r="I68" s="104">
        <f>+'Formato de costeo C1 '!K463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578"/>
      <c r="D69" s="298"/>
      <c r="E69" s="315"/>
      <c r="F69" s="105">
        <f>+'Formato de costeo C1 '!G$472</f>
        <v>0</v>
      </c>
      <c r="G69" s="508"/>
      <c r="H69" s="105">
        <f>+'Formato de costeo C1 '!I472</f>
        <v>0</v>
      </c>
      <c r="I69" s="105">
        <f>+'Formato de costeo C1 '!K472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578"/>
      <c r="D70" s="298"/>
      <c r="E70" s="315"/>
      <c r="F70" s="105">
        <f>+'Formato de costeo C1 '!G$481</f>
        <v>0</v>
      </c>
      <c r="G70" s="508"/>
      <c r="H70" s="105">
        <f>+'Formato de costeo C1 '!I481</f>
        <v>0</v>
      </c>
      <c r="I70" s="105">
        <f>+'Formato de costeo C1 '!K481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578"/>
      <c r="D71" s="298"/>
      <c r="E71" s="315"/>
      <c r="F71" s="105">
        <f>+'Formato de costeo C1 '!G$490</f>
        <v>0</v>
      </c>
      <c r="G71" s="508"/>
      <c r="H71" s="105">
        <f>+'Formato de costeo C1 '!I499</f>
        <v>0</v>
      </c>
      <c r="I71" s="105">
        <f>+'Formato de costeo C1 '!K499</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579"/>
      <c r="D72" s="300"/>
      <c r="E72" s="318"/>
      <c r="F72" s="106">
        <f>+'Formato de costeo C1 '!G$499</f>
        <v>0</v>
      </c>
      <c r="G72" s="509"/>
      <c r="H72" s="106">
        <f>+'Formato de costeo C1 '!I499</f>
        <v>0</v>
      </c>
      <c r="I72" s="106">
        <f>+'Formato de costeo C1 '!K499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77">
        <f>+'Formato de costeo C1 '!D$509</f>
        <v>0</v>
      </c>
      <c r="C73" s="78"/>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199">
        <f>+'Formato de costeo C1 '!B$527</f>
        <v>0</v>
      </c>
      <c r="C74" s="56">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312"/>
      <c r="D75" s="313"/>
      <c r="E75" s="314"/>
      <c r="F75" s="104">
        <f>+'Formato de costeo C1 '!G$528</f>
        <v>0</v>
      </c>
      <c r="G75" s="504"/>
      <c r="H75" s="104">
        <f>+'Formato de costeo C1 '!I528</f>
        <v>0</v>
      </c>
      <c r="I75" s="104">
        <f>+'Formato de costeo C1 '!K528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315"/>
      <c r="D76" s="316"/>
      <c r="E76" s="317"/>
      <c r="F76" s="105">
        <f>+'Formato de costeo C1 '!G$537</f>
        <v>0</v>
      </c>
      <c r="G76" s="505"/>
      <c r="H76" s="105">
        <f>+'Formato de costeo C1 '!I537</f>
        <v>0</v>
      </c>
      <c r="I76" s="105">
        <f>+'Formato de costeo C1 '!K537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315"/>
      <c r="D77" s="316"/>
      <c r="E77" s="317"/>
      <c r="F77" s="105">
        <f>+'Formato de costeo C1 '!G$546</f>
        <v>0</v>
      </c>
      <c r="G77" s="505"/>
      <c r="H77" s="105">
        <f>+'Formato de costeo C1 '!I546</f>
        <v>0</v>
      </c>
      <c r="I77" s="105">
        <f>+'Formato de costeo C1 '!K546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315"/>
      <c r="D78" s="316"/>
      <c r="E78" s="317"/>
      <c r="F78" s="105">
        <f>+'Formato de costeo C1 '!G$555</f>
        <v>0</v>
      </c>
      <c r="G78" s="505"/>
      <c r="H78" s="105">
        <f>+'Formato de costeo C1 '!I555</f>
        <v>0</v>
      </c>
      <c r="I78" s="105">
        <f>+'Formato de costeo C1 '!K555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318"/>
      <c r="D79" s="319"/>
      <c r="E79" s="320"/>
      <c r="F79" s="106">
        <f>+'Formato de costeo C1 '!G$564</f>
        <v>0</v>
      </c>
      <c r="G79" s="506"/>
      <c r="H79" s="106">
        <f>+'Formato de costeo C1 '!I564</f>
        <v>0</v>
      </c>
      <c r="I79" s="106">
        <f>+'Formato de costeo C1 '!K564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56">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577"/>
      <c r="D81" s="296"/>
      <c r="E81" s="312"/>
      <c r="F81" s="104">
        <f>+'Formato de costeo C1 '!G$574</f>
        <v>0</v>
      </c>
      <c r="G81" s="507"/>
      <c r="H81" s="104">
        <f>+'Formato de costeo C1 '!I574</f>
        <v>0</v>
      </c>
      <c r="I81" s="104">
        <f>+'Formato de costeo C1 '!K574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578"/>
      <c r="D82" s="298"/>
      <c r="E82" s="315"/>
      <c r="F82" s="105">
        <f>+'Formato de costeo C1 '!G$583</f>
        <v>0</v>
      </c>
      <c r="G82" s="508"/>
      <c r="H82" s="105">
        <f>+'Formato de costeo C1 '!I583</f>
        <v>0</v>
      </c>
      <c r="I82" s="105">
        <f>+'Formato de costeo C1 '!K583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578"/>
      <c r="D83" s="298"/>
      <c r="E83" s="315"/>
      <c r="F83" s="105">
        <f>+'Formato de costeo C1 '!G$592</f>
        <v>0</v>
      </c>
      <c r="G83" s="508"/>
      <c r="H83" s="105">
        <f>+'Formato de costeo C1 '!I592</f>
        <v>0</v>
      </c>
      <c r="I83" s="105">
        <f>+'Formato de costeo C1 '!K592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578"/>
      <c r="D84" s="298"/>
      <c r="E84" s="315"/>
      <c r="F84" s="105">
        <f>+'Formato de costeo C1 '!G$601</f>
        <v>0</v>
      </c>
      <c r="G84" s="508"/>
      <c r="H84" s="105">
        <f>+'Formato de costeo C1 '!I601</f>
        <v>0</v>
      </c>
      <c r="I84" s="105">
        <f>+'Formato de costeo C1 '!K601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579"/>
      <c r="D85" s="300"/>
      <c r="E85" s="318"/>
      <c r="F85" s="106">
        <f>+'Formato de costeo C1 '!G$610</f>
        <v>0</v>
      </c>
      <c r="G85" s="509"/>
      <c r="H85" s="106">
        <f>+'Formato de costeo C1 '!I610</f>
        <v>0</v>
      </c>
      <c r="I85" s="106">
        <f>+'Formato de costeo C1 '!K610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56">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577"/>
      <c r="D87" s="296"/>
      <c r="E87" s="312"/>
      <c r="F87" s="104">
        <f>+'Formato de costeo C1 '!G$620</f>
        <v>0</v>
      </c>
      <c r="G87" s="507"/>
      <c r="H87" s="104">
        <f>+'Formato de costeo C1 '!I620</f>
        <v>0</v>
      </c>
      <c r="I87" s="104">
        <f>+'Formato de costeo C1 '!K620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578"/>
      <c r="D88" s="298"/>
      <c r="E88" s="315"/>
      <c r="F88" s="105">
        <f>+'Formato de costeo C1 '!G$629</f>
        <v>0</v>
      </c>
      <c r="G88" s="508"/>
      <c r="H88" s="105">
        <f>+'Formato de costeo C1 '!I629</f>
        <v>0</v>
      </c>
      <c r="I88" s="105">
        <f>+'Formato de costeo C1 '!K629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578"/>
      <c r="D89" s="298"/>
      <c r="E89" s="315"/>
      <c r="F89" s="105">
        <f>+'Formato de costeo C1 '!G$638</f>
        <v>0</v>
      </c>
      <c r="G89" s="508"/>
      <c r="H89" s="105">
        <f>+'Formato de costeo C1 '!I638</f>
        <v>0</v>
      </c>
      <c r="I89" s="105">
        <f>+'Formato de costeo C1 '!K638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578"/>
      <c r="D90" s="298"/>
      <c r="E90" s="315"/>
      <c r="F90" s="105">
        <f>+'Formato de costeo C1 '!G$647</f>
        <v>0</v>
      </c>
      <c r="G90" s="508"/>
      <c r="H90" s="105">
        <f>+'Formato de costeo C1 '!I647</f>
        <v>0</v>
      </c>
      <c r="I90" s="105">
        <f>+'Formato de costeo C1 '!K647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579"/>
      <c r="D91" s="300"/>
      <c r="E91" s="318"/>
      <c r="F91" s="106">
        <f>+'Formato de costeo C1 '!G$656</f>
        <v>0</v>
      </c>
      <c r="G91" s="509"/>
      <c r="H91" s="106">
        <f>+'Formato de costeo C1 '!I656</f>
        <v>0</v>
      </c>
      <c r="I91" s="106">
        <f>+'Formato de costeo C1 '!K656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56">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577"/>
      <c r="D93" s="296"/>
      <c r="E93" s="312"/>
      <c r="F93" s="104">
        <f>+'Formato de costeo C1 '!G$666</f>
        <v>0</v>
      </c>
      <c r="G93" s="507"/>
      <c r="H93" s="104">
        <f>+'Formato de costeo C1 '!I666</f>
        <v>0</v>
      </c>
      <c r="I93" s="104">
        <f>+'Formato de costeo C1 '!K666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578"/>
      <c r="D94" s="298"/>
      <c r="E94" s="315"/>
      <c r="F94" s="105">
        <f>+'Formato de costeo C1 '!G$675</f>
        <v>0</v>
      </c>
      <c r="G94" s="508"/>
      <c r="H94" s="105">
        <f>+'Formato de costeo C1 '!I675</f>
        <v>0</v>
      </c>
      <c r="I94" s="105">
        <f>+'Formato de costeo C1 '!K675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578"/>
      <c r="D95" s="298"/>
      <c r="E95" s="315"/>
      <c r="F95" s="105">
        <f>+'Formato de costeo C1 '!G$684</f>
        <v>0</v>
      </c>
      <c r="G95" s="508"/>
      <c r="H95" s="105">
        <f>+'Formato de costeo C1 '!I684</f>
        <v>0</v>
      </c>
      <c r="I95" s="105">
        <f>+'Formato de costeo C1 '!K684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578"/>
      <c r="D96" s="298"/>
      <c r="E96" s="315"/>
      <c r="F96" s="105">
        <f>+'Formato de costeo C1 '!G$693</f>
        <v>0</v>
      </c>
      <c r="G96" s="508"/>
      <c r="H96" s="105">
        <f>+'Formato de costeo C1 '!I693</f>
        <v>0</v>
      </c>
      <c r="I96" s="105">
        <f>+'Formato de costeo C1 '!K693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579"/>
      <c r="D97" s="300"/>
      <c r="E97" s="318"/>
      <c r="F97" s="106">
        <f>+'Formato de costeo C1 '!G$702</f>
        <v>0</v>
      </c>
      <c r="G97" s="509"/>
      <c r="H97" s="106">
        <f>+'Formato de costeo C1 '!I702</f>
        <v>0</v>
      </c>
      <c r="I97" s="106">
        <f>+'Formato de costeo C1 '!K702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56">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577"/>
      <c r="D99" s="296"/>
      <c r="E99" s="312"/>
      <c r="F99" s="104">
        <f>+'Formato de costeo C1 '!G$712</f>
        <v>0</v>
      </c>
      <c r="G99" s="507"/>
      <c r="H99" s="104">
        <f>+'Formato de costeo C1 '!I712</f>
        <v>0</v>
      </c>
      <c r="I99" s="104">
        <f>+'Formato de costeo C1 '!K712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578"/>
      <c r="D100" s="298"/>
      <c r="E100" s="315"/>
      <c r="F100" s="105">
        <f>+'Formato de costeo C1 '!G$721</f>
        <v>0</v>
      </c>
      <c r="G100" s="508"/>
      <c r="H100" s="105">
        <f>+'Formato de costeo C1 '!I721</f>
        <v>0</v>
      </c>
      <c r="I100" s="105">
        <f>+'Formato de costeo C1 '!K721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578"/>
      <c r="D101" s="298"/>
      <c r="E101" s="315"/>
      <c r="F101" s="105">
        <f>+'Formato de costeo C1 '!G$730</f>
        <v>0</v>
      </c>
      <c r="G101" s="508"/>
      <c r="H101" s="105">
        <f>+'Formato de costeo C1 '!I730</f>
        <v>0</v>
      </c>
      <c r="I101" s="105">
        <f>+'Formato de costeo C1 '!K730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578"/>
      <c r="D102" s="298"/>
      <c r="E102" s="315"/>
      <c r="F102" s="105">
        <f>+'Formato de costeo C1 '!G$739</f>
        <v>0</v>
      </c>
      <c r="G102" s="508"/>
      <c r="H102" s="105">
        <f>+'Formato de costeo C1 '!I739</f>
        <v>0</v>
      </c>
      <c r="I102" s="105">
        <f>+'Formato de costeo C1 '!K739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579"/>
      <c r="D103" s="300"/>
      <c r="E103" s="318"/>
      <c r="F103" s="106">
        <f>+'Formato de costeo C1 '!G$748</f>
        <v>0</v>
      </c>
      <c r="G103" s="509"/>
      <c r="H103" s="106">
        <f>+'Formato de costeo C1 '!I748</f>
        <v>0</v>
      </c>
      <c r="I103" s="106">
        <f>+'Formato de costeo C1 '!K748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39">
        <f>+'Formato de costeo C1 '!D$758</f>
        <v>0</v>
      </c>
      <c r="C104" s="111"/>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199">
        <f>+'Formato de costeo C1 '!B$776</f>
        <v>0</v>
      </c>
      <c r="C105" s="56">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312"/>
      <c r="D106" s="313"/>
      <c r="E106" s="314"/>
      <c r="F106" s="104">
        <f>+'Formato de costeo C1 '!G$777</f>
        <v>0</v>
      </c>
      <c r="G106" s="504"/>
      <c r="H106" s="104">
        <f>+'Formato de costeo C1 '!I777</f>
        <v>0</v>
      </c>
      <c r="I106" s="104">
        <f>+'Formato de costeo C1 '!K777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315"/>
      <c r="D107" s="316"/>
      <c r="E107" s="317"/>
      <c r="F107" s="105">
        <f>+'Formato de costeo C1 '!G$786</f>
        <v>0</v>
      </c>
      <c r="G107" s="505"/>
      <c r="H107" s="105">
        <f>+'Formato de costeo C1 '!I786</f>
        <v>0</v>
      </c>
      <c r="I107" s="105">
        <f>+'Formato de costeo C1 '!K786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315"/>
      <c r="D108" s="316"/>
      <c r="E108" s="317"/>
      <c r="F108" s="105">
        <f>+'Formato de costeo C1 '!G$795</f>
        <v>0</v>
      </c>
      <c r="G108" s="505"/>
      <c r="H108" s="105">
        <f>+'Formato de costeo C1 '!I795</f>
        <v>0</v>
      </c>
      <c r="I108" s="105">
        <f>+'Formato de costeo C1 '!K795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315"/>
      <c r="D109" s="316"/>
      <c r="E109" s="317"/>
      <c r="F109" s="105">
        <f>+'Formato de costeo C1 '!G$804</f>
        <v>0</v>
      </c>
      <c r="G109" s="505"/>
      <c r="H109" s="105">
        <f>+'Formato de costeo C1 '!I804</f>
        <v>0</v>
      </c>
      <c r="I109" s="105">
        <f>+'Formato de costeo C1 '!K804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318"/>
      <c r="D110" s="319"/>
      <c r="E110" s="320"/>
      <c r="F110" s="106">
        <f>+'Formato de costeo C1 '!G$813</f>
        <v>0</v>
      </c>
      <c r="G110" s="506"/>
      <c r="H110" s="106">
        <f>+'Formato de costeo C1 '!I813</f>
        <v>0</v>
      </c>
      <c r="I110" s="106">
        <f>+'Formato de costeo C1 '!K813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56">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577"/>
      <c r="D112" s="296"/>
      <c r="E112" s="312"/>
      <c r="F112" s="104">
        <f>+'Formato de costeo C1 '!G$823</f>
        <v>0</v>
      </c>
      <c r="G112" s="507"/>
      <c r="H112" s="104">
        <f>+'Formato de costeo C1 '!I823</f>
        <v>0</v>
      </c>
      <c r="I112" s="104">
        <f>+'Formato de costeo C1 '!K823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578"/>
      <c r="D113" s="298"/>
      <c r="E113" s="315"/>
      <c r="F113" s="105">
        <f>+'Formato de costeo C1 '!G$832</f>
        <v>0</v>
      </c>
      <c r="G113" s="508"/>
      <c r="H113" s="105">
        <f>+'Formato de costeo C1 '!I832</f>
        <v>0</v>
      </c>
      <c r="I113" s="105">
        <f>+'Formato de costeo C1 '!K832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578"/>
      <c r="D114" s="298"/>
      <c r="E114" s="315"/>
      <c r="F114" s="105">
        <f>+'Formato de costeo C1 '!G$841</f>
        <v>0</v>
      </c>
      <c r="G114" s="508"/>
      <c r="H114" s="105">
        <f>+'Formato de costeo C1 '!I841</f>
        <v>0</v>
      </c>
      <c r="I114" s="105">
        <f>+'Formato de costeo C1 '!K841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578"/>
      <c r="D115" s="298"/>
      <c r="E115" s="315"/>
      <c r="F115" s="105">
        <f>+'Formato de costeo C1 '!G$850</f>
        <v>0</v>
      </c>
      <c r="G115" s="508"/>
      <c r="H115" s="105">
        <f>+'Formato de costeo C1 '!I850</f>
        <v>0</v>
      </c>
      <c r="I115" s="105">
        <f>+'Formato de costeo C1 '!K850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579"/>
      <c r="D116" s="300"/>
      <c r="E116" s="318"/>
      <c r="F116" s="106">
        <f>+'Formato de costeo C1 '!G$859</f>
        <v>0</v>
      </c>
      <c r="G116" s="509"/>
      <c r="H116" s="106">
        <f>+'Formato de costeo C1 '!I859</f>
        <v>0</v>
      </c>
      <c r="I116" s="106">
        <f>+'Formato de costeo C1 '!K859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56">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577"/>
      <c r="D118" s="296"/>
      <c r="E118" s="312"/>
      <c r="F118" s="104">
        <f>+'Formato de costeo C1 '!G$869</f>
        <v>0</v>
      </c>
      <c r="G118" s="507"/>
      <c r="H118" s="104">
        <f>+'Formato de costeo C1 '!I869</f>
        <v>0</v>
      </c>
      <c r="I118" s="104">
        <f>+'Formato de costeo C1 '!K869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578"/>
      <c r="D119" s="298"/>
      <c r="E119" s="315"/>
      <c r="F119" s="105">
        <f>+'Formato de costeo C1 '!G$878</f>
        <v>0</v>
      </c>
      <c r="G119" s="508"/>
      <c r="H119" s="105">
        <f>+'Formato de costeo C1 '!I878</f>
        <v>0</v>
      </c>
      <c r="I119" s="105">
        <f>+'Formato de costeo C1 '!K878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578"/>
      <c r="D120" s="298"/>
      <c r="E120" s="315"/>
      <c r="F120" s="105">
        <f>+'Formato de costeo C1 '!G$887</f>
        <v>0</v>
      </c>
      <c r="G120" s="508"/>
      <c r="H120" s="105">
        <f>+'Formato de costeo C1 '!I887</f>
        <v>0</v>
      </c>
      <c r="I120" s="105">
        <f>+'Formato de costeo C1 '!K887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578"/>
      <c r="D121" s="298"/>
      <c r="E121" s="315"/>
      <c r="F121" s="105">
        <f>+'Formato de costeo C1 '!G$896</f>
        <v>0</v>
      </c>
      <c r="G121" s="508"/>
      <c r="H121" s="105">
        <f>+'Formato de costeo C1 '!I896</f>
        <v>0</v>
      </c>
      <c r="I121" s="105">
        <f>+'Formato de costeo C1 '!K896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579"/>
      <c r="D122" s="300"/>
      <c r="E122" s="318"/>
      <c r="F122" s="106">
        <f>+'Formato de costeo C1 '!G$905</f>
        <v>0</v>
      </c>
      <c r="G122" s="509"/>
      <c r="H122" s="106">
        <f>+'Formato de costeo C1 '!I905</f>
        <v>0</v>
      </c>
      <c r="I122" s="106">
        <f>+'Formato de costeo C1 '!K905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56">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577"/>
      <c r="D124" s="296"/>
      <c r="E124" s="312"/>
      <c r="F124" s="104">
        <f>+'Formato de costeo C1 '!G$915</f>
        <v>0</v>
      </c>
      <c r="G124" s="507"/>
      <c r="H124" s="104">
        <f>+'Formato de costeo C1 '!I915</f>
        <v>0</v>
      </c>
      <c r="I124" s="104">
        <f>+'Formato de costeo C1 '!K915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578"/>
      <c r="D125" s="298"/>
      <c r="E125" s="315"/>
      <c r="F125" s="105">
        <f>+'Formato de costeo C1 '!G$924</f>
        <v>0</v>
      </c>
      <c r="G125" s="508"/>
      <c r="H125" s="105">
        <f>+'Formato de costeo C1 '!I924</f>
        <v>0</v>
      </c>
      <c r="I125" s="105">
        <f>+'Formato de costeo C1 '!K924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578"/>
      <c r="D126" s="298"/>
      <c r="E126" s="315"/>
      <c r="F126" s="105">
        <f>+'Formato de costeo C1 '!G$933</f>
        <v>0</v>
      </c>
      <c r="G126" s="508"/>
      <c r="H126" s="105">
        <f>+'Formato de costeo C1 '!I933</f>
        <v>0</v>
      </c>
      <c r="I126" s="105">
        <f>+'Formato de costeo C1 '!K933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578"/>
      <c r="D127" s="298"/>
      <c r="E127" s="315"/>
      <c r="F127" s="105">
        <f>+'Formato de costeo C1 '!G$942</f>
        <v>0</v>
      </c>
      <c r="G127" s="508"/>
      <c r="H127" s="105">
        <f>+'Formato de costeo C1 '!I942</f>
        <v>0</v>
      </c>
      <c r="I127" s="105">
        <f>+'Formato de costeo C1 '!K942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579"/>
      <c r="D128" s="300"/>
      <c r="E128" s="318"/>
      <c r="F128" s="106">
        <f>+'Formato de costeo C1 '!G$951</f>
        <v>0</v>
      </c>
      <c r="G128" s="509"/>
      <c r="H128" s="106">
        <f>+'Formato de costeo C1 '!I951</f>
        <v>0</v>
      </c>
      <c r="I128" s="106">
        <f>+'Formato de costeo C1 '!K951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56">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577"/>
      <c r="D130" s="296"/>
      <c r="E130" s="312"/>
      <c r="F130" s="104">
        <f>+'Formato de costeo C1 '!G$961</f>
        <v>0</v>
      </c>
      <c r="G130" s="507"/>
      <c r="H130" s="104">
        <f>+'Formato de costeo C1 '!I961</f>
        <v>0</v>
      </c>
      <c r="I130" s="104">
        <f>+'Formato de costeo C1 '!K961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578"/>
      <c r="D131" s="298"/>
      <c r="E131" s="315"/>
      <c r="F131" s="105">
        <f>+'Formato de costeo C1 '!G$970</f>
        <v>0</v>
      </c>
      <c r="G131" s="508"/>
      <c r="H131" s="105">
        <f>+'Formato de costeo C1 '!I970</f>
        <v>0</v>
      </c>
      <c r="I131" s="105">
        <f>+'Formato de costeo C1 '!K970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578"/>
      <c r="D132" s="298"/>
      <c r="E132" s="315"/>
      <c r="F132" s="105">
        <f>+'Formato de costeo C1 '!G$979</f>
        <v>0</v>
      </c>
      <c r="G132" s="508"/>
      <c r="H132" s="105">
        <f>+'Formato de costeo C1 '!I979</f>
        <v>0</v>
      </c>
      <c r="I132" s="105">
        <f>+'Formato de costeo C1 '!K979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578"/>
      <c r="D133" s="298"/>
      <c r="E133" s="315"/>
      <c r="F133" s="105">
        <f>+'Formato de costeo C1 '!G$988</f>
        <v>0</v>
      </c>
      <c r="G133" s="508"/>
      <c r="H133" s="105">
        <f>+'Formato de costeo C1 '!I988</f>
        <v>0</v>
      </c>
      <c r="I133" s="105">
        <f>+'Formato de costeo C1 '!K988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579"/>
      <c r="D134" s="300"/>
      <c r="E134" s="318"/>
      <c r="F134" s="106">
        <f>+'Formato de costeo C1 '!G$997</f>
        <v>0</v>
      </c>
      <c r="G134" s="509"/>
      <c r="H134" s="106">
        <f>+'Formato de costeo C1 '!I997</f>
        <v>0</v>
      </c>
      <c r="I134" s="106">
        <f>+'Formato de costeo C1 '!K997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39">
        <f>+'Formato de costeo C1 '!D$1007</f>
        <v>0</v>
      </c>
      <c r="C135" s="116"/>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199">
        <f>+'Formato de costeo C1 '!B$1025</f>
        <v>0</v>
      </c>
      <c r="C136" s="56">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312"/>
      <c r="D137" s="313"/>
      <c r="E137" s="314"/>
      <c r="F137" s="104">
        <f>+'Formato de costeo C1 '!G$1026</f>
        <v>0</v>
      </c>
      <c r="G137" s="504"/>
      <c r="H137" s="104">
        <f>+'Formato de costeo C1 '!I1026</f>
        <v>0</v>
      </c>
      <c r="I137" s="104">
        <f>+'Formato de costeo C1 '!K1026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315"/>
      <c r="D138" s="316"/>
      <c r="E138" s="317"/>
      <c r="F138" s="105">
        <f>+'Formato de costeo C1 '!G$1036</f>
        <v>0</v>
      </c>
      <c r="G138" s="505"/>
      <c r="H138" s="105">
        <f>+'Formato de costeo C1 '!I1036</f>
        <v>0</v>
      </c>
      <c r="I138" s="105">
        <f>+'Formato de costeo C1 '!K1036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315"/>
      <c r="D139" s="316"/>
      <c r="E139" s="317"/>
      <c r="F139" s="105">
        <f>+'Formato de costeo C1 '!G$1045</f>
        <v>0</v>
      </c>
      <c r="G139" s="505"/>
      <c r="H139" s="105">
        <f>+'Formato de costeo C1 '!I1045</f>
        <v>0</v>
      </c>
      <c r="I139" s="105">
        <f>+'Formato de costeo C1 '!K1045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315"/>
      <c r="D140" s="316"/>
      <c r="E140" s="317"/>
      <c r="F140" s="105">
        <f>+'Formato de costeo C1 '!G$1054</f>
        <v>0</v>
      </c>
      <c r="G140" s="505"/>
      <c r="H140" s="105">
        <f>+'Formato de costeo C1 '!I1054</f>
        <v>0</v>
      </c>
      <c r="I140" s="105">
        <f>+'Formato de costeo C1 '!K1054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318"/>
      <c r="D141" s="319"/>
      <c r="E141" s="320"/>
      <c r="F141" s="106">
        <f>+'Formato de costeo C1 '!G$1063</f>
        <v>0</v>
      </c>
      <c r="G141" s="506"/>
      <c r="H141" s="106">
        <f>+'Formato de costeo C1 '!I1063</f>
        <v>0</v>
      </c>
      <c r="I141" s="106">
        <f>+'Formato de costeo C1 '!K1063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56">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577"/>
      <c r="D143" s="296"/>
      <c r="E143" s="312"/>
      <c r="F143" s="104">
        <f>+'Formato de costeo C1 '!G$1073</f>
        <v>0</v>
      </c>
      <c r="G143" s="507"/>
      <c r="H143" s="104">
        <f>+'Formato de costeo C1 '!I1073</f>
        <v>0</v>
      </c>
      <c r="I143" s="104">
        <f>+'Formato de costeo C1 '!K1073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578"/>
      <c r="D144" s="298"/>
      <c r="E144" s="315"/>
      <c r="F144" s="105">
        <f>+'Formato de costeo C1 '!G$1082</f>
        <v>0</v>
      </c>
      <c r="G144" s="508"/>
      <c r="H144" s="105">
        <f>+'Formato de costeo C1 '!I1082</f>
        <v>0</v>
      </c>
      <c r="I144" s="105">
        <f>+'Formato de costeo C1 '!K1082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578"/>
      <c r="D145" s="298"/>
      <c r="E145" s="315"/>
      <c r="F145" s="105">
        <f>+'Formato de costeo C1 '!G$1091</f>
        <v>0</v>
      </c>
      <c r="G145" s="508"/>
      <c r="H145" s="105">
        <f>+'Formato de costeo C1 '!I1091</f>
        <v>0</v>
      </c>
      <c r="I145" s="105">
        <f>+'Formato de costeo C1 '!K1091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578"/>
      <c r="D146" s="298"/>
      <c r="E146" s="315"/>
      <c r="F146" s="105">
        <f>+'Formato de costeo C1 '!G$1100</f>
        <v>0</v>
      </c>
      <c r="G146" s="508"/>
      <c r="H146" s="105">
        <f>+'Formato de costeo C1 '!I1100</f>
        <v>0</v>
      </c>
      <c r="I146" s="105">
        <f>+'Formato de costeo C1 '!K1100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579"/>
      <c r="D147" s="300"/>
      <c r="E147" s="318"/>
      <c r="F147" s="106">
        <f>+'Formato de costeo C1 '!G$1109</f>
        <v>0</v>
      </c>
      <c r="G147" s="509"/>
      <c r="H147" s="106">
        <f>+'Formato de costeo C1 '!I1109</f>
        <v>0</v>
      </c>
      <c r="I147" s="106">
        <f>+'Formato de costeo C1 '!K1109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56">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577"/>
      <c r="D149" s="296"/>
      <c r="E149" s="312"/>
      <c r="F149" s="104">
        <f>+'Formato de costeo C1 '!G$1119</f>
        <v>0</v>
      </c>
      <c r="G149" s="507"/>
      <c r="H149" s="104">
        <f>+'Formato de costeo C1 '!I1119</f>
        <v>0</v>
      </c>
      <c r="I149" s="104">
        <f>+'Formato de costeo C1 '!K1119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578"/>
      <c r="D150" s="298"/>
      <c r="E150" s="315"/>
      <c r="F150" s="105">
        <f>+'Formato de costeo C1 '!G$1128</f>
        <v>0</v>
      </c>
      <c r="G150" s="508"/>
      <c r="H150" s="105">
        <f>+'Formato de costeo C1 '!I1128</f>
        <v>0</v>
      </c>
      <c r="I150" s="105">
        <f>+'Formato de costeo C1 '!K1128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578"/>
      <c r="D151" s="298"/>
      <c r="E151" s="315"/>
      <c r="F151" s="105">
        <f>+'Formato de costeo C1 '!G$1137</f>
        <v>0</v>
      </c>
      <c r="G151" s="508"/>
      <c r="H151" s="105">
        <f>+'Formato de costeo C1 '!I1137</f>
        <v>0</v>
      </c>
      <c r="I151" s="105">
        <f>+'Formato de costeo C1 '!K1137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578"/>
      <c r="D152" s="298"/>
      <c r="E152" s="315"/>
      <c r="F152" s="105">
        <f>+'Formato de costeo C1 '!G$1146</f>
        <v>0</v>
      </c>
      <c r="G152" s="508"/>
      <c r="H152" s="105">
        <f>+'Formato de costeo C1 '!I1146</f>
        <v>0</v>
      </c>
      <c r="I152" s="105">
        <f>+'Formato de costeo C1 '!K1146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579"/>
      <c r="D153" s="300"/>
      <c r="E153" s="318"/>
      <c r="F153" s="106">
        <f>+'Formato de costeo C1 '!G$1155</f>
        <v>0</v>
      </c>
      <c r="G153" s="509"/>
      <c r="H153" s="106">
        <f>+'Formato de costeo C1 '!I1155</f>
        <v>0</v>
      </c>
      <c r="I153" s="106">
        <f>+'Formato de costeo C1 '!K1155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56">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577"/>
      <c r="D155" s="296"/>
      <c r="E155" s="312"/>
      <c r="F155" s="104">
        <f>+'Formato de costeo C1 '!G$1165</f>
        <v>0</v>
      </c>
      <c r="G155" s="507"/>
      <c r="H155" s="104">
        <f>+'Formato de costeo C1 '!I1165</f>
        <v>0</v>
      </c>
      <c r="I155" s="104">
        <f>+'Formato de costeo C1 '!K1165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578"/>
      <c r="D156" s="298"/>
      <c r="E156" s="315"/>
      <c r="F156" s="105">
        <f>+'Formato de costeo C1 '!G$1174</f>
        <v>0</v>
      </c>
      <c r="G156" s="508"/>
      <c r="H156" s="105">
        <f>+'Formato de costeo C1 '!I1174</f>
        <v>0</v>
      </c>
      <c r="I156" s="105">
        <f>+'Formato de costeo C1 '!K1174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578"/>
      <c r="D157" s="298"/>
      <c r="E157" s="315"/>
      <c r="F157" s="105">
        <f>+'Formato de costeo C1 '!G$1183</f>
        <v>0</v>
      </c>
      <c r="G157" s="508"/>
      <c r="H157" s="105">
        <f>+'Formato de costeo C1 '!I1183</f>
        <v>0</v>
      </c>
      <c r="I157" s="105">
        <f>+'Formato de costeo C1 '!K1183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578"/>
      <c r="D158" s="298"/>
      <c r="E158" s="315"/>
      <c r="F158" s="105">
        <f>+'Formato de costeo C1 '!G$1192</f>
        <v>0</v>
      </c>
      <c r="G158" s="508"/>
      <c r="H158" s="105">
        <f>+'Formato de costeo C1 '!I1192</f>
        <v>0</v>
      </c>
      <c r="I158" s="105">
        <f>+'Formato de costeo C1 '!K1192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579"/>
      <c r="D159" s="300"/>
      <c r="E159" s="318"/>
      <c r="F159" s="106">
        <f>+'Formato de costeo C1 '!G$1201</f>
        <v>0</v>
      </c>
      <c r="G159" s="509"/>
      <c r="H159" s="106">
        <f>+'Formato de costeo C1 '!I1201</f>
        <v>0</v>
      </c>
      <c r="I159" s="106">
        <f>+'Formato de costeo C1 '!K1201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56">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577"/>
      <c r="D161" s="296"/>
      <c r="E161" s="312"/>
      <c r="F161" s="104">
        <f>+'Formato de costeo C1 '!G$1211</f>
        <v>0</v>
      </c>
      <c r="G161" s="507"/>
      <c r="H161" s="104">
        <f>+'Formato de costeo C1 '!I1211</f>
        <v>0</v>
      </c>
      <c r="I161" s="104">
        <f>+'Formato de costeo C1 '!K1211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578"/>
      <c r="D162" s="298"/>
      <c r="E162" s="315"/>
      <c r="F162" s="105">
        <f>+'Formato de costeo C1 '!G$1220</f>
        <v>0</v>
      </c>
      <c r="G162" s="508"/>
      <c r="H162" s="105">
        <f>+'Formato de costeo C1 '!I1220</f>
        <v>0</v>
      </c>
      <c r="I162" s="105">
        <f>+'Formato de costeo C1 '!K1220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578"/>
      <c r="D163" s="298"/>
      <c r="E163" s="315"/>
      <c r="F163" s="105">
        <f>+'Formato de costeo C1 '!G$1229</f>
        <v>0</v>
      </c>
      <c r="G163" s="508"/>
      <c r="H163" s="105">
        <f>+'Formato de costeo C1 '!I1229</f>
        <v>0</v>
      </c>
      <c r="I163" s="105">
        <f>+'Formato de costeo C1 '!K1229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578"/>
      <c r="D164" s="298"/>
      <c r="E164" s="315"/>
      <c r="F164" s="105">
        <f>+'Formato de costeo C1 '!G$1238</f>
        <v>0</v>
      </c>
      <c r="G164" s="508"/>
      <c r="H164" s="105">
        <f>+'Formato de costeo C1 '!I1238</f>
        <v>0</v>
      </c>
      <c r="I164" s="105">
        <f>+'Formato de costeo C1 '!K1238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579"/>
      <c r="D165" s="300"/>
      <c r="E165" s="318"/>
      <c r="F165" s="106">
        <f>+'Formato de costeo C1 '!G$1247</f>
        <v>0</v>
      </c>
      <c r="G165" s="509"/>
      <c r="H165" s="106">
        <f>+'Formato de costeo C1 '!I1247</f>
        <v>0</v>
      </c>
      <c r="I165" s="106">
        <f>+'Formato de costeo C1 '!K1247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ht="27" customHeight="1" x14ac:dyDescent="0.25">
      <c r="A166" s="117">
        <f>'Formato de costeo C6 '!C10</f>
        <v>6</v>
      </c>
      <c r="B166" s="514" t="str">
        <f>'Formato de costeo C6 '!D10</f>
        <v>MANEJO DEL PROYECTO</v>
      </c>
      <c r="C166" s="118"/>
      <c r="D166" s="119"/>
      <c r="E166" s="120"/>
      <c r="F166" s="120"/>
      <c r="G166" s="828"/>
      <c r="H166" s="120">
        <f>+H167+H184+H197</f>
        <v>0</v>
      </c>
      <c r="I166" s="120">
        <f t="shared" ref="I166:BI166" si="41">+I167+I184+I197</f>
        <v>0</v>
      </c>
      <c r="J166" s="120">
        <f t="shared" si="41"/>
        <v>0</v>
      </c>
      <c r="K166" s="120">
        <f t="shared" si="41"/>
        <v>0</v>
      </c>
      <c r="L166" s="120">
        <f t="shared" si="41"/>
        <v>0</v>
      </c>
      <c r="M166" s="120">
        <f t="shared" si="41"/>
        <v>0</v>
      </c>
      <c r="N166" s="120">
        <f t="shared" si="41"/>
        <v>0</v>
      </c>
      <c r="O166" s="120">
        <f t="shared" si="41"/>
        <v>0</v>
      </c>
      <c r="P166" s="120">
        <f t="shared" si="41"/>
        <v>0</v>
      </c>
      <c r="Q166" s="120">
        <f t="shared" si="41"/>
        <v>0</v>
      </c>
      <c r="R166" s="120">
        <f t="shared" si="41"/>
        <v>0</v>
      </c>
      <c r="S166" s="120">
        <f t="shared" si="41"/>
        <v>0</v>
      </c>
      <c r="T166" s="120">
        <f t="shared" si="41"/>
        <v>0</v>
      </c>
      <c r="U166" s="120">
        <f t="shared" si="41"/>
        <v>0</v>
      </c>
      <c r="V166" s="120">
        <f t="shared" si="41"/>
        <v>0</v>
      </c>
      <c r="W166" s="120">
        <f t="shared" si="41"/>
        <v>0</v>
      </c>
      <c r="X166" s="120">
        <f t="shared" si="41"/>
        <v>0</v>
      </c>
      <c r="Y166" s="120">
        <f t="shared" si="41"/>
        <v>0</v>
      </c>
      <c r="Z166" s="120">
        <f t="shared" si="41"/>
        <v>0</v>
      </c>
      <c r="AA166" s="120">
        <f t="shared" si="41"/>
        <v>0</v>
      </c>
      <c r="AB166" s="120">
        <f t="shared" si="41"/>
        <v>0</v>
      </c>
      <c r="AC166" s="120">
        <f t="shared" si="41"/>
        <v>0</v>
      </c>
      <c r="AD166" s="120">
        <f t="shared" si="41"/>
        <v>0</v>
      </c>
      <c r="AE166" s="120">
        <f t="shared" si="41"/>
        <v>0</v>
      </c>
      <c r="AF166" s="120">
        <f t="shared" si="41"/>
        <v>0</v>
      </c>
      <c r="AG166" s="120">
        <f t="shared" si="41"/>
        <v>0</v>
      </c>
      <c r="AH166" s="120">
        <f t="shared" si="41"/>
        <v>0</v>
      </c>
      <c r="AI166" s="120">
        <f t="shared" si="41"/>
        <v>0</v>
      </c>
      <c r="AJ166" s="120">
        <f t="shared" si="41"/>
        <v>0</v>
      </c>
      <c r="AK166" s="120">
        <f t="shared" si="41"/>
        <v>0</v>
      </c>
      <c r="AL166" s="120">
        <f t="shared" si="41"/>
        <v>0</v>
      </c>
      <c r="AM166" s="120">
        <f t="shared" si="41"/>
        <v>0</v>
      </c>
      <c r="AN166" s="120">
        <f t="shared" si="41"/>
        <v>0</v>
      </c>
      <c r="AO166" s="120">
        <f t="shared" si="41"/>
        <v>0</v>
      </c>
      <c r="AP166" s="120">
        <f t="shared" si="41"/>
        <v>0</v>
      </c>
      <c r="AQ166" s="120">
        <f t="shared" si="41"/>
        <v>0</v>
      </c>
      <c r="AR166" s="120">
        <f t="shared" si="41"/>
        <v>0</v>
      </c>
      <c r="AS166" s="120">
        <f t="shared" si="41"/>
        <v>0</v>
      </c>
      <c r="AT166" s="120">
        <f t="shared" si="41"/>
        <v>0</v>
      </c>
      <c r="AU166" s="120">
        <f t="shared" si="41"/>
        <v>0</v>
      </c>
      <c r="AV166" s="120">
        <f t="shared" si="41"/>
        <v>0</v>
      </c>
      <c r="AW166" s="120">
        <f t="shared" si="41"/>
        <v>0</v>
      </c>
      <c r="AX166" s="120">
        <f t="shared" si="41"/>
        <v>0</v>
      </c>
      <c r="AY166" s="120">
        <f t="shared" si="41"/>
        <v>0</v>
      </c>
      <c r="AZ166" s="120">
        <f t="shared" si="41"/>
        <v>0</v>
      </c>
      <c r="BA166" s="120">
        <f t="shared" si="41"/>
        <v>0</v>
      </c>
      <c r="BB166" s="120">
        <f t="shared" si="41"/>
        <v>0</v>
      </c>
      <c r="BC166" s="120">
        <f t="shared" si="41"/>
        <v>0</v>
      </c>
      <c r="BD166" s="120">
        <f t="shared" si="41"/>
        <v>0</v>
      </c>
      <c r="BE166" s="120">
        <f t="shared" si="41"/>
        <v>0</v>
      </c>
      <c r="BF166" s="120">
        <f t="shared" si="41"/>
        <v>0</v>
      </c>
      <c r="BG166" s="120">
        <f t="shared" si="41"/>
        <v>0</v>
      </c>
      <c r="BH166" s="120">
        <f t="shared" si="41"/>
        <v>0</v>
      </c>
      <c r="BI166" s="284">
        <f t="shared" si="41"/>
        <v>0</v>
      </c>
      <c r="BJ166" s="126">
        <f t="shared" ref="BJ166:BJ218" si="42">+BI166-I166</f>
        <v>0</v>
      </c>
    </row>
    <row r="167" spans="1:62" x14ac:dyDescent="0.25">
      <c r="A167" s="63">
        <f>'Formato de costeo C6 '!C11</f>
        <v>6.1</v>
      </c>
      <c r="B167" s="77" t="str">
        <f>'Formato de costeo C6 '!D11</f>
        <v>PERSONAL DEL PROYECTO</v>
      </c>
      <c r="C167" s="78"/>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x14ac:dyDescent="0.25">
      <c r="A168" s="64" t="str">
        <f>+'Formato de costeo C6 '!C32</f>
        <v>6.1.1</v>
      </c>
      <c r="B168" s="228" t="str">
        <f>+'Formato de costeo C6 '!B32</f>
        <v>Remuneraciones</v>
      </c>
      <c r="C168" s="15"/>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x14ac:dyDescent="0.25">
      <c r="A169" s="224" t="s">
        <v>295</v>
      </c>
      <c r="B169" s="225">
        <f>+'Formato de costeo C6 '!B33</f>
        <v>0</v>
      </c>
      <c r="C169" s="229" t="str">
        <f>+'Formato de costeo C6 '!D33</f>
        <v>CAS</v>
      </c>
      <c r="D169" s="226"/>
      <c r="E169" s="227"/>
      <c r="F169" s="230">
        <f>+'Formato de costeo C6 '!F33</f>
        <v>0</v>
      </c>
      <c r="G169" s="540">
        <f>+'Formato de costeo C6 '!H33</f>
        <v>0</v>
      </c>
      <c r="H169" s="230">
        <f>+G169*F169</f>
        <v>0</v>
      </c>
      <c r="I169" s="301">
        <f>+'Formato de costeo C6 '!K33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x14ac:dyDescent="0.25">
      <c r="A170" s="65" t="s">
        <v>296</v>
      </c>
      <c r="B170" s="58">
        <f>+'Formato de costeo C6 '!B34</f>
        <v>0</v>
      </c>
      <c r="C170" s="229" t="str">
        <f>+'Formato de costeo C6 '!D34</f>
        <v>Planilla</v>
      </c>
      <c r="D170" s="222"/>
      <c r="E170" s="223"/>
      <c r="F170" s="230">
        <f>+'Formato de costeo C6 '!F34</f>
        <v>0</v>
      </c>
      <c r="G170" s="540">
        <f>+'Formato de costeo C6 '!H34</f>
        <v>0</v>
      </c>
      <c r="H170" s="230">
        <f t="shared" ref="H170:H183" si="61">+G170*F170</f>
        <v>0</v>
      </c>
      <c r="I170" s="302">
        <f>+'Formato de costeo C6 '!K34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x14ac:dyDescent="0.25">
      <c r="A171" s="65" t="s">
        <v>297</v>
      </c>
      <c r="B171" s="58">
        <f>+'Formato de costeo C6 '!B35</f>
        <v>0</v>
      </c>
      <c r="C171" s="229" t="str">
        <f>+'Formato de costeo C6 '!D35</f>
        <v>CAS</v>
      </c>
      <c r="D171" s="222"/>
      <c r="E171" s="223"/>
      <c r="F171" s="230">
        <f>+'Formato de costeo C6 '!F35</f>
        <v>0</v>
      </c>
      <c r="G171" s="540">
        <f>+'Formato de costeo C6 '!H35</f>
        <v>0</v>
      </c>
      <c r="H171" s="230">
        <f t="shared" si="61"/>
        <v>0</v>
      </c>
      <c r="I171" s="302">
        <f>+'Formato de costeo C6 '!K35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x14ac:dyDescent="0.25">
      <c r="A172" s="65" t="s">
        <v>298</v>
      </c>
      <c r="B172" s="58">
        <f>+'Formato de costeo C6 '!B36</f>
        <v>0</v>
      </c>
      <c r="C172" s="229" t="str">
        <f>+'Formato de costeo C6 '!D36</f>
        <v>Planilla</v>
      </c>
      <c r="D172" s="222"/>
      <c r="E172" s="223"/>
      <c r="F172" s="230">
        <f>+'Formato de costeo C6 '!F36</f>
        <v>0</v>
      </c>
      <c r="G172" s="540">
        <f>+'Formato de costeo C6 '!H36</f>
        <v>0</v>
      </c>
      <c r="H172" s="230">
        <f t="shared" si="61"/>
        <v>0</v>
      </c>
      <c r="I172" s="302">
        <f>+'Formato de costeo C6 '!K36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x14ac:dyDescent="0.25">
      <c r="A173" s="65" t="s">
        <v>299</v>
      </c>
      <c r="B173" s="58">
        <f>+'Formato de costeo C6 '!B37</f>
        <v>0</v>
      </c>
      <c r="C173" s="229" t="str">
        <f>+'Formato de costeo C6 '!D37</f>
        <v>Planilla</v>
      </c>
      <c r="D173" s="222"/>
      <c r="E173" s="223"/>
      <c r="F173" s="230">
        <f>+'Formato de costeo C6 '!F37</f>
        <v>0</v>
      </c>
      <c r="G173" s="540">
        <f>+'Formato de costeo C6 '!H37</f>
        <v>0</v>
      </c>
      <c r="H173" s="230">
        <f t="shared" si="61"/>
        <v>0</v>
      </c>
      <c r="I173" s="302">
        <f>+'Formato de costeo C6 '!K37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x14ac:dyDescent="0.25">
      <c r="A174" s="65" t="s">
        <v>300</v>
      </c>
      <c r="B174" s="58">
        <f>+'Formato de costeo C6 '!B38</f>
        <v>0</v>
      </c>
      <c r="C174" s="229" t="str">
        <f>+'Formato de costeo C6 '!D38</f>
        <v>Planilla</v>
      </c>
      <c r="D174" s="222"/>
      <c r="E174" s="223"/>
      <c r="F174" s="230">
        <f>+'Formato de costeo C6 '!F38</f>
        <v>0</v>
      </c>
      <c r="G174" s="540">
        <f>+'Formato de costeo C6 '!H38</f>
        <v>0</v>
      </c>
      <c r="H174" s="230">
        <f t="shared" si="61"/>
        <v>0</v>
      </c>
      <c r="I174" s="302">
        <f>+'Formato de costeo C6 '!K38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x14ac:dyDescent="0.25">
      <c r="A175" s="65" t="s">
        <v>301</v>
      </c>
      <c r="B175" s="58">
        <f>+'Formato de costeo C6 '!B39</f>
        <v>0</v>
      </c>
      <c r="C175" s="229" t="str">
        <f>+'Formato de costeo C6 '!D39</f>
        <v>Planilla</v>
      </c>
      <c r="D175" s="222"/>
      <c r="E175" s="223"/>
      <c r="F175" s="230">
        <f>+'Formato de costeo C6 '!F39</f>
        <v>0</v>
      </c>
      <c r="G175" s="540">
        <f>+'Formato de costeo C6 '!H39</f>
        <v>0</v>
      </c>
      <c r="H175" s="230">
        <f t="shared" si="61"/>
        <v>0</v>
      </c>
      <c r="I175" s="302">
        <f>+'Formato de costeo C6 '!K39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x14ac:dyDescent="0.25">
      <c r="A176" s="65" t="s">
        <v>302</v>
      </c>
      <c r="B176" s="58">
        <f>+'Formato de costeo C6 '!B40</f>
        <v>0</v>
      </c>
      <c r="C176" s="229" t="str">
        <f>+'Formato de costeo C6 '!D40</f>
        <v>Planilla</v>
      </c>
      <c r="D176" s="18"/>
      <c r="E176" s="19"/>
      <c r="F176" s="230">
        <f>+'Formato de costeo C6 '!F40</f>
        <v>0</v>
      </c>
      <c r="G176" s="540">
        <f>+'Formato de costeo C6 '!H40</f>
        <v>0</v>
      </c>
      <c r="H176" s="230">
        <f t="shared" si="61"/>
        <v>0</v>
      </c>
      <c r="I176" s="302">
        <f>+'Formato de costeo C6 '!K40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x14ac:dyDescent="0.25">
      <c r="A177" s="65" t="s">
        <v>303</v>
      </c>
      <c r="B177" s="58">
        <f>+'Formato de costeo C6 '!B41</f>
        <v>0</v>
      </c>
      <c r="C177" s="229" t="str">
        <f>+'Formato de costeo C6 '!D41</f>
        <v>Planilla</v>
      </c>
      <c r="D177" s="18"/>
      <c r="E177" s="19"/>
      <c r="F177" s="230">
        <f>+'Formato de costeo C6 '!F41</f>
        <v>0</v>
      </c>
      <c r="G177" s="540">
        <f>+'Formato de costeo C6 '!H41</f>
        <v>0</v>
      </c>
      <c r="H177" s="230">
        <f t="shared" si="61"/>
        <v>0</v>
      </c>
      <c r="I177" s="302">
        <f>+'Formato de costeo C6 '!K41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x14ac:dyDescent="0.25">
      <c r="A178" s="65" t="s">
        <v>304</v>
      </c>
      <c r="B178" s="58">
        <f>+'Formato de costeo C6 '!B42</f>
        <v>0</v>
      </c>
      <c r="C178" s="229" t="str">
        <f>+'Formato de costeo C6 '!D42</f>
        <v>Planilla</v>
      </c>
      <c r="D178" s="18"/>
      <c r="E178" s="19"/>
      <c r="F178" s="230">
        <f>+'Formato de costeo C6 '!F42</f>
        <v>0</v>
      </c>
      <c r="G178" s="540">
        <f>+'Formato de costeo C6 '!H42</f>
        <v>0</v>
      </c>
      <c r="H178" s="230">
        <f t="shared" si="61"/>
        <v>0</v>
      </c>
      <c r="I178" s="302">
        <f>+'Formato de costeo C6 '!K42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x14ac:dyDescent="0.25">
      <c r="A179" s="65" t="s">
        <v>305</v>
      </c>
      <c r="B179" s="58">
        <f>+'Formato de costeo C6 '!B43</f>
        <v>0</v>
      </c>
      <c r="C179" s="229" t="str">
        <f>+'Formato de costeo C6 '!D43</f>
        <v>CAS</v>
      </c>
      <c r="D179" s="18"/>
      <c r="E179" s="19"/>
      <c r="F179" s="230">
        <f>+'Formato de costeo C6 '!F43</f>
        <v>0</v>
      </c>
      <c r="G179" s="540">
        <f>+'Formato de costeo C6 '!H43</f>
        <v>0</v>
      </c>
      <c r="H179" s="230">
        <f t="shared" si="61"/>
        <v>0</v>
      </c>
      <c r="I179" s="302">
        <f>+'Formato de costeo C6 '!K43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x14ac:dyDescent="0.25">
      <c r="A180" s="65" t="s">
        <v>306</v>
      </c>
      <c r="B180" s="58">
        <f>+'Formato de costeo C6 '!B44</f>
        <v>0</v>
      </c>
      <c r="C180" s="229" t="str">
        <f>+'Formato de costeo C6 '!D44</f>
        <v>Planilla</v>
      </c>
      <c r="D180" s="18"/>
      <c r="E180" s="19"/>
      <c r="F180" s="230">
        <f>+'Formato de costeo C6 '!F44</f>
        <v>0</v>
      </c>
      <c r="G180" s="540">
        <f>+'Formato de costeo C6 '!H44</f>
        <v>0</v>
      </c>
      <c r="H180" s="230">
        <f t="shared" si="61"/>
        <v>0</v>
      </c>
      <c r="I180" s="302">
        <f>+'Formato de costeo C6 '!K44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x14ac:dyDescent="0.25">
      <c r="A181" s="65" t="s">
        <v>307</v>
      </c>
      <c r="B181" s="58">
        <f>+'Formato de costeo C6 '!B45</f>
        <v>0</v>
      </c>
      <c r="C181" s="229" t="str">
        <f>+'Formato de costeo C6 '!D45</f>
        <v>Planilla</v>
      </c>
      <c r="D181" s="18"/>
      <c r="E181" s="19"/>
      <c r="F181" s="230">
        <f>+'Formato de costeo C6 '!F45</f>
        <v>0</v>
      </c>
      <c r="G181" s="540">
        <f>+'Formato de costeo C6 '!H45</f>
        <v>0</v>
      </c>
      <c r="H181" s="230">
        <f t="shared" si="61"/>
        <v>0</v>
      </c>
      <c r="I181" s="302">
        <f>+'Formato de costeo C6 '!K45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x14ac:dyDescent="0.25">
      <c r="A182" s="65" t="s">
        <v>308</v>
      </c>
      <c r="B182" s="58">
        <f>+'Formato de costeo C6 '!B46</f>
        <v>0</v>
      </c>
      <c r="C182" s="229" t="str">
        <f>+'Formato de costeo C6 '!D46</f>
        <v>Planilla</v>
      </c>
      <c r="D182" s="18"/>
      <c r="E182" s="19"/>
      <c r="F182" s="230">
        <f>+'Formato de costeo C6 '!F46</f>
        <v>0</v>
      </c>
      <c r="G182" s="540">
        <f>+'Formato de costeo C6 '!H46</f>
        <v>0</v>
      </c>
      <c r="H182" s="230">
        <f t="shared" si="61"/>
        <v>0</v>
      </c>
      <c r="I182" s="302">
        <f>+'Formato de costeo C6 '!K46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x14ac:dyDescent="0.25">
      <c r="A183" s="65" t="s">
        <v>309</v>
      </c>
      <c r="B183" s="58">
        <f>+'Formato de costeo C6 '!B47</f>
        <v>0</v>
      </c>
      <c r="C183" s="229" t="str">
        <f>+'Formato de costeo C6 '!D47</f>
        <v>Planilla</v>
      </c>
      <c r="D183" s="18"/>
      <c r="E183" s="19"/>
      <c r="F183" s="230">
        <f>+'Formato de costeo C6 '!F47</f>
        <v>0</v>
      </c>
      <c r="G183" s="540">
        <f>+'Formato de costeo C6 '!H47</f>
        <v>0</v>
      </c>
      <c r="H183" s="230">
        <f t="shared" si="61"/>
        <v>0</v>
      </c>
      <c r="I183" s="303">
        <f>+'Formato de costeo C6 '!K47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77" t="str">
        <f>'Formato de costeo C6 '!D49</f>
        <v>EQUIPAMIENTO DEL PROYECTO</v>
      </c>
      <c r="C184" s="78"/>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15"/>
      <c r="D185" s="16"/>
      <c r="E185" s="17"/>
      <c r="F185" s="17"/>
      <c r="G185" s="519"/>
      <c r="H185" s="17">
        <f>SUM(H186:H196)</f>
        <v>0</v>
      </c>
      <c r="I185" s="17">
        <f>SUM(I186:I196)</f>
        <v>0</v>
      </c>
      <c r="J185" s="17">
        <f>SUM(J186:J196)</f>
        <v>0</v>
      </c>
      <c r="K185" s="17">
        <f>SUM(K186:K196)</f>
        <v>0</v>
      </c>
      <c r="L185" s="17">
        <f t="shared" ref="L185:BH185" si="63">SUM(L186:L196)</f>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0">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'!K53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0">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'!K54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0">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'!K55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0">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'!K56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0">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'!K57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0">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'!K58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0">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'!K59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0">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'!K60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0">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'!K61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0">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'!K62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0">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'!K63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78"/>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515" t="str">
        <f>+'Formato de costeo C6 '!D69</f>
        <v>Seguro anual</v>
      </c>
      <c r="D198" s="16">
        <f>'Formato de costeo C6 '!E70</f>
        <v>0</v>
      </c>
      <c r="E198" s="17">
        <f>'Formato de costeo C6 '!F70</f>
        <v>0</v>
      </c>
      <c r="F198" s="17">
        <f>+F199</f>
        <v>0</v>
      </c>
      <c r="G198" s="52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574"/>
      <c r="D199" s="380"/>
      <c r="E199" s="272"/>
      <c r="F199" s="272">
        <f>+'Formato de costeo C6 '!G70</f>
        <v>0</v>
      </c>
      <c r="G199" s="521"/>
      <c r="H199" s="272">
        <f>+'Formato de costeo C6 '!I70</f>
        <v>0</v>
      </c>
      <c r="I199" s="19">
        <f>'Formato de costeo C6 '!K70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515">
        <f>+'Formato de costeo C6 '!D72</f>
        <v>0</v>
      </c>
      <c r="D200" s="16">
        <f>'Formato de costeo C6 '!E74</f>
        <v>0</v>
      </c>
      <c r="E200" s="17">
        <f>'Formato de costeo C6 '!F74</f>
        <v>0</v>
      </c>
      <c r="F200" s="17">
        <f>+F201</f>
        <v>0</v>
      </c>
      <c r="G200" s="52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574"/>
      <c r="D201" s="380"/>
      <c r="E201" s="272"/>
      <c r="F201" s="272">
        <f>+'Formato de costeo C6 '!G73</f>
        <v>0</v>
      </c>
      <c r="G201" s="521"/>
      <c r="H201" s="272">
        <f>+'Formato de costeo C6 '!I73</f>
        <v>0</v>
      </c>
      <c r="I201" s="231">
        <f>+'Formato de costeo C6 '!K73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515">
        <f>+'Formato de costeo C6 '!D78</f>
        <v>0</v>
      </c>
      <c r="D202" s="16">
        <f>'Formato de costeo C6 '!E83</f>
        <v>0</v>
      </c>
      <c r="E202" s="17">
        <f>'Formato de costeo C6 '!F83</f>
        <v>0</v>
      </c>
      <c r="F202" s="17">
        <f>+F203</f>
        <v>0</v>
      </c>
      <c r="G202" s="52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574"/>
      <c r="D203" s="383"/>
      <c r="E203" s="277"/>
      <c r="F203" s="277">
        <f>+'Formato de costeo C6 '!G79</f>
        <v>0</v>
      </c>
      <c r="G203" s="575"/>
      <c r="H203" s="277">
        <f>+'Formato de costeo C6 '!I79</f>
        <v>0</v>
      </c>
      <c r="I203" s="277">
        <f>+'Formato de costeo C6 '!K79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582">
        <f>+'Formato de costeo C6 '!D84</f>
        <v>0</v>
      </c>
      <c r="D204" s="129">
        <f>+'Formato de costeo C6 '!E84</f>
        <v>0</v>
      </c>
      <c r="E204" s="121"/>
      <c r="F204" s="121">
        <f>+F205+F206</f>
        <v>0</v>
      </c>
      <c r="G204" s="522">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516"/>
      <c r="D205" s="145"/>
      <c r="E205" s="146"/>
      <c r="F205" s="108">
        <f>+'Formato de costeo C6 '!G85</f>
        <v>0</v>
      </c>
      <c r="G205" s="523"/>
      <c r="H205" s="108">
        <f>+'Formato de costeo C6 '!I85</f>
        <v>0</v>
      </c>
      <c r="I205" s="108">
        <f>+'Formato de costeo C6 '!K85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873"/>
      <c r="D206" s="526"/>
      <c r="E206" s="527"/>
      <c r="F206" s="19">
        <f>+'Formato de costeo C6 '!G92</f>
        <v>0</v>
      </c>
      <c r="G206" s="528"/>
      <c r="H206" s="19">
        <f>+'Formato de costeo C6 '!I92</f>
        <v>0</v>
      </c>
      <c r="I206" s="19">
        <f>+'Formato de costeo C6 '!K92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874" t="str">
        <f>+'Formato de costeo C6 '!B98</f>
        <v>Servicios de terceros</v>
      </c>
      <c r="C207" s="875"/>
      <c r="D207" s="532"/>
      <c r="E207" s="533"/>
      <c r="F207" s="109">
        <f>+'Formato de costeo C6 '!G98</f>
        <v>0</v>
      </c>
      <c r="G207" s="534"/>
      <c r="H207" s="109">
        <f>+'Formato de costeo C6 '!I98</f>
        <v>0</v>
      </c>
      <c r="I207" s="109">
        <f>+'Formato de costeo C6 '!K98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581">
        <f>+'Formato de costeo C6 '!D104</f>
        <v>0</v>
      </c>
      <c r="D208" s="16">
        <f>'Formato de costeo C6 '!E88</f>
        <v>0</v>
      </c>
      <c r="E208" s="17">
        <f>'Formato de costeo C6 '!F88</f>
        <v>0</v>
      </c>
      <c r="F208" s="17">
        <f>+F209</f>
        <v>0</v>
      </c>
      <c r="G208" s="52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2" t="str">
        <f>+'Formato de costeo C6 '!C105</f>
        <v>6.3.5.1</v>
      </c>
      <c r="B209" s="378" t="str">
        <f>+'Formato de costeo C6 '!B105</f>
        <v>Servicios de terceros</v>
      </c>
      <c r="C209" s="574"/>
      <c r="D209" s="383"/>
      <c r="E209" s="277"/>
      <c r="F209" s="277">
        <f>+'Formato de costeo C6 '!G105</f>
        <v>0</v>
      </c>
      <c r="G209" s="848"/>
      <c r="H209" s="277">
        <f>+'Formato de costeo C6 '!I105</f>
        <v>0</v>
      </c>
      <c r="I209" s="277">
        <f>+'Formato de costeo C6 '!K105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581">
        <f>+'Formato de costeo C6 '!D111</f>
        <v>0</v>
      </c>
      <c r="D210" s="16">
        <f>+'Formato de costeo C6 '!E90</f>
        <v>0</v>
      </c>
      <c r="E210" s="17"/>
      <c r="F210" s="17">
        <f>+F211</f>
        <v>0</v>
      </c>
      <c r="G210" s="52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517"/>
      <c r="D211" s="275"/>
      <c r="E211" s="276"/>
      <c r="F211" s="20">
        <f>+'Formato de costeo C6 '!G112</f>
        <v>0</v>
      </c>
      <c r="G211" s="524"/>
      <c r="H211" s="20">
        <f>+'Formato de costeo C6 '!I112</f>
        <v>0</v>
      </c>
      <c r="I211" s="20">
        <f>+'Formato de costeo C6 '!K112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581">
        <f>+'Formato de costeo C6 '!D118</f>
        <v>0</v>
      </c>
      <c r="D212" s="16">
        <f>+'Formato de costeo C6 '!E92</f>
        <v>0</v>
      </c>
      <c r="E212" s="17"/>
      <c r="F212" s="17">
        <f>+F213</f>
        <v>0</v>
      </c>
      <c r="G212" s="52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517"/>
      <c r="D213" s="275"/>
      <c r="E213" s="276"/>
      <c r="F213" s="20">
        <f>+'Formato de costeo C6 '!G119</f>
        <v>0</v>
      </c>
      <c r="G213" s="524"/>
      <c r="H213" s="20">
        <f>+'Formato de costeo C6 '!I119</f>
        <v>0</v>
      </c>
      <c r="I213" s="20">
        <f>+'Formato de costeo C6 '!K119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581">
        <f>+'Formato de costeo C6 '!D125</f>
        <v>0</v>
      </c>
      <c r="D214" s="16">
        <f>+'Formato de costeo C6 '!E94</f>
        <v>0</v>
      </c>
      <c r="E214" s="17"/>
      <c r="F214" s="17">
        <f>+F215</f>
        <v>0</v>
      </c>
      <c r="G214" s="52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517"/>
      <c r="D215" s="275"/>
      <c r="E215" s="276"/>
      <c r="F215" s="20">
        <f>+'Formato de costeo C6 '!G126</f>
        <v>0</v>
      </c>
      <c r="G215" s="524"/>
      <c r="H215" s="20">
        <f>+'Formato de costeo C6 '!I126</f>
        <v>0</v>
      </c>
      <c r="I215" s="20">
        <f>+'Formato de costeo C6 '!K126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581">
        <f>+'Formato de costeo C6 '!D132</f>
        <v>0</v>
      </c>
      <c r="D216" s="16">
        <f>+'Formato de costeo C6 '!E96</f>
        <v>0</v>
      </c>
      <c r="E216" s="17"/>
      <c r="F216" s="17">
        <f>+F217</f>
        <v>0</v>
      </c>
      <c r="G216" s="52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517"/>
      <c r="D217" s="275"/>
      <c r="E217" s="276"/>
      <c r="F217" s="20">
        <f>+'Formato de costeo C6 '!G133</f>
        <v>0</v>
      </c>
      <c r="G217" s="524"/>
      <c r="H217" s="20">
        <f>+'Formato de costeo C6 '!I133</f>
        <v>0</v>
      </c>
      <c r="I217" s="20">
        <f>+'Formato de costeo C6 '!K133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581">
        <f>+'Formato de costeo C6 '!D139</f>
        <v>0</v>
      </c>
      <c r="D218" s="16">
        <f>+'Formato de costeo C6 '!E104</f>
        <v>0</v>
      </c>
      <c r="E218" s="17"/>
      <c r="F218" s="17">
        <f>+F219</f>
        <v>0</v>
      </c>
      <c r="G218" s="52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273" t="str">
        <f>+'Formato de costeo C6 '!C140</f>
        <v>6.3.10.1</v>
      </c>
      <c r="B219" s="83" t="str">
        <f>+'Formato de costeo C6 '!B140</f>
        <v>Categorías de gasto</v>
      </c>
      <c r="C219" s="517"/>
      <c r="D219" s="275"/>
      <c r="E219" s="276"/>
      <c r="F219" s="20">
        <f>+'Formato de costeo C6 '!G140</f>
        <v>0</v>
      </c>
      <c r="G219" s="524"/>
      <c r="H219" s="20">
        <f>+'Formato de costeo C6 '!I140</f>
        <v>0</v>
      </c>
      <c r="I219" s="20">
        <f>+'Formato de costeo C6 '!K140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65" t="s">
        <v>322</v>
      </c>
      <c r="B220" s="1466"/>
      <c r="C220" s="1466"/>
      <c r="D220" s="1466"/>
      <c r="E220" s="1466"/>
      <c r="F220" s="1466"/>
      <c r="G220" s="1467"/>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415</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'!K157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93"/>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'!K163</f>
        <v>0</v>
      </c>
      <c r="J224" s="571"/>
      <c r="K224" s="572"/>
      <c r="L224" s="304"/>
      <c r="M224" s="80"/>
      <c r="N224" s="80"/>
      <c r="O224" s="80"/>
      <c r="P224" s="80"/>
      <c r="Q224" s="80"/>
      <c r="R224" s="80"/>
      <c r="S224" s="571"/>
      <c r="T224" s="572"/>
      <c r="U224" s="304"/>
      <c r="V224" s="80"/>
      <c r="W224" s="80"/>
      <c r="X224" s="80"/>
      <c r="Y224" s="80"/>
      <c r="Z224" s="80"/>
      <c r="AA224" s="80"/>
      <c r="AB224" s="571"/>
      <c r="AC224" s="572"/>
      <c r="AD224" s="304"/>
      <c r="AE224" s="80"/>
      <c r="AF224" s="80"/>
      <c r="AG224" s="80"/>
      <c r="AH224" s="80"/>
      <c r="AI224" s="80"/>
      <c r="AJ224" s="80"/>
      <c r="AK224" s="571"/>
      <c r="AL224" s="572"/>
      <c r="AM224" s="304"/>
      <c r="AN224" s="80"/>
      <c r="AO224" s="80"/>
      <c r="AP224" s="80"/>
      <c r="AQ224" s="80"/>
      <c r="AR224" s="80"/>
      <c r="AS224" s="80"/>
      <c r="AT224" s="571"/>
      <c r="AU224" s="572"/>
      <c r="AV224" s="304"/>
      <c r="AW224" s="80"/>
      <c r="AX224" s="80"/>
      <c r="AY224" s="80"/>
      <c r="AZ224" s="80"/>
      <c r="BA224" s="80"/>
      <c r="BB224" s="80"/>
      <c r="BC224" s="80"/>
      <c r="BD224" s="571"/>
      <c r="BE224" s="572"/>
      <c r="BF224" s="304"/>
      <c r="BG224" s="571"/>
      <c r="BH224" s="572"/>
      <c r="BI224" s="81">
        <f>+I224</f>
        <v>0</v>
      </c>
      <c r="BJ224" s="126">
        <f t="shared" si="93"/>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'!K167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93"/>
        <v>0</v>
      </c>
    </row>
    <row r="226" spans="1:62" x14ac:dyDescent="0.25">
      <c r="A226" s="63">
        <f>'Formato de costeo C6 '!C169</f>
        <v>6.7</v>
      </c>
      <c r="B226" s="77" t="str">
        <f>'Formato de costeo C6 '!D169</f>
        <v>Supervisión interna</v>
      </c>
      <c r="C226" s="304" t="str">
        <f>+'Formato de costeo C6 '!D171</f>
        <v>Prom. Mensual</v>
      </c>
      <c r="D226" s="1054"/>
      <c r="E226" s="1055"/>
      <c r="F226" s="80">
        <f>+'Formato de costeo C6 '!G171</f>
        <v>0</v>
      </c>
      <c r="G226" s="101">
        <f>+'Formato de costeo C6 '!H171</f>
        <v>1</v>
      </c>
      <c r="H226" s="80">
        <f>+'Formato de costeo C6 '!I171</f>
        <v>0</v>
      </c>
      <c r="I226" s="80">
        <f>+'Formato de costeo C6 '!K171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row>
    <row r="227" spans="1:62" ht="18" customHeight="1" x14ac:dyDescent="0.25">
      <c r="A227" s="1465" t="s">
        <v>333</v>
      </c>
      <c r="B227" s="1466"/>
      <c r="C227" s="1466"/>
      <c r="D227" s="1466"/>
      <c r="E227" s="1466"/>
      <c r="F227" s="1466"/>
      <c r="G227" s="1467"/>
      <c r="H227" s="283">
        <f>+H222+H224+H225+H226</f>
        <v>0</v>
      </c>
      <c r="I227" s="283">
        <f>+I222+I224+I225+I226</f>
        <v>0</v>
      </c>
      <c r="J227" s="283">
        <f t="shared" ref="J227:BI227" si="96">+J222+J224+J225+J226</f>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62" t="s">
        <v>334</v>
      </c>
      <c r="B228" s="1463"/>
      <c r="C228" s="1463"/>
      <c r="D228" s="1463"/>
      <c r="E228" s="1463"/>
      <c r="F228" s="1463"/>
      <c r="G228" s="1464"/>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0">
    <mergeCell ref="A1:BI1"/>
    <mergeCell ref="A7:BI7"/>
    <mergeCell ref="AQ8:AQ9"/>
    <mergeCell ref="AR8:BG8"/>
    <mergeCell ref="C8:C9"/>
    <mergeCell ref="BI8:BI9"/>
    <mergeCell ref="H8:H9"/>
    <mergeCell ref="E8:E9"/>
    <mergeCell ref="BH8:BH9"/>
    <mergeCell ref="J8:Y8"/>
    <mergeCell ref="Z8:Z9"/>
    <mergeCell ref="AA8:AP8"/>
    <mergeCell ref="I8:I9"/>
    <mergeCell ref="A228:G228"/>
    <mergeCell ref="A220:G220"/>
    <mergeCell ref="A227:G227"/>
    <mergeCell ref="F8:F9"/>
    <mergeCell ref="A8:B9"/>
    <mergeCell ref="D8:D9"/>
    <mergeCell ref="G8:G9"/>
  </mergeCells>
  <phoneticPr fontId="0" type="noConversion"/>
  <conditionalFormatting sqref="BJ10:BJ228">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&amp;C&amp;"Arial,Normal"&amp;10D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J238"/>
  <sheetViews>
    <sheetView showGridLines="0" zoomScaleSheetLayoutView="100" workbookViewId="0">
      <pane xSplit="9" ySplit="9" topLeftCell="AZ218" activePane="bottomRight" state="frozen"/>
      <selection pane="topRight" activeCell="J1" sqref="J1"/>
      <selection pane="bottomLeft" activeCell="A10" sqref="A10"/>
      <selection pane="bottomRight" activeCell="H220" sqref="H220:BI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lapsed="1"/>
    <col min="61" max="61" width="11.7109375" style="47" customWidth="1"/>
    <col min="62" max="16384" width="11.42578125" style="22"/>
  </cols>
  <sheetData>
    <row r="1" spans="1:62" ht="21" customHeight="1"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876" t="s">
        <v>446</v>
      </c>
      <c r="B2" s="876"/>
      <c r="C2" s="876" t="str">
        <f>+'INFORMACION GENERAL DEL PROYECT'!B25</f>
        <v>Institucion Ejecutora</v>
      </c>
      <c r="D2" s="605"/>
      <c r="E2" s="605"/>
      <c r="F2" s="605"/>
      <c r="G2" s="764"/>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row>
    <row r="3" spans="1:62" ht="15" customHeight="1" x14ac:dyDescent="0.25">
      <c r="A3" s="605"/>
      <c r="B3" s="600" t="s">
        <v>438</v>
      </c>
      <c r="C3" s="601">
        <f>+'INFORMACION GENERAL DEL PROYECT'!$C$9</f>
        <v>0</v>
      </c>
      <c r="D3" s="603"/>
      <c r="E3" s="605"/>
      <c r="F3" s="605"/>
      <c r="G3" s="764"/>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row>
    <row r="4" spans="1:62" ht="15" customHeight="1" x14ac:dyDescent="0.25">
      <c r="A4" s="605"/>
      <c r="B4" s="600" t="s">
        <v>436</v>
      </c>
      <c r="C4" s="601">
        <f>+'INFORMACION GENERAL DEL PROYECT'!$C$8</f>
        <v>0</v>
      </c>
      <c r="D4" s="603"/>
      <c r="E4" s="605"/>
      <c r="F4" s="605"/>
      <c r="G4" s="764"/>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row>
    <row r="5" spans="1:62" ht="15" customHeight="1" x14ac:dyDescent="0.25">
      <c r="A5" s="594"/>
      <c r="B5" s="600" t="s">
        <v>439</v>
      </c>
      <c r="C5" s="602">
        <f>+'Cronograma de Actividades'!$C$6</f>
        <v>24</v>
      </c>
      <c r="D5" s="22"/>
      <c r="E5" s="354"/>
      <c r="F5" s="601"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R7" s="97"/>
    </row>
    <row r="8" spans="1:62" s="131" customFormat="1" ht="15" customHeight="1" x14ac:dyDescent="0.15">
      <c r="A8" s="1418" t="s">
        <v>549</v>
      </c>
      <c r="B8" s="1419"/>
      <c r="C8" s="1450" t="s">
        <v>116</v>
      </c>
      <c r="D8" s="1460" t="s">
        <v>67</v>
      </c>
      <c r="E8" s="1450" t="s">
        <v>97</v>
      </c>
      <c r="F8" s="1450" t="s">
        <v>115</v>
      </c>
      <c r="G8" s="1450" t="s">
        <v>113</v>
      </c>
      <c r="H8" s="1454" t="s">
        <v>114</v>
      </c>
      <c r="I8" s="1452" t="str">
        <f>+'Formato de costeo C1 '!L28</f>
        <v>Institucion Ejecutora</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53"/>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69" customFormat="1" ht="27" customHeight="1" x14ac:dyDescent="0.15">
      <c r="A10" s="117">
        <f>'Formato de costeo C1 '!$C$10</f>
        <v>1</v>
      </c>
      <c r="B10" s="837">
        <f>'Formato de costeo C1 '!D$10</f>
        <v>0</v>
      </c>
      <c r="C10" s="542"/>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+BI10-I10</f>
        <v>0</v>
      </c>
    </row>
    <row r="11" spans="1:62" s="125" customFormat="1" ht="12.75" customHeight="1" outlineLevel="1" x14ac:dyDescent="0.25">
      <c r="A11" s="63">
        <f>'Formato de costeo C1 '!C$11</f>
        <v>1.1000000000000001</v>
      </c>
      <c r="B11" s="870">
        <f>'Formato de costeo C1 '!D$11</f>
        <v>0</v>
      </c>
      <c r="C11" s="543"/>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871">
        <f>+'Formato de costeo C1 '!$B$29</f>
        <v>0</v>
      </c>
      <c r="C12" s="324">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544"/>
      <c r="D13" s="313"/>
      <c r="E13" s="314"/>
      <c r="F13" s="104">
        <f>+'Formato de costeo C1 '!G$30</f>
        <v>0</v>
      </c>
      <c r="G13" s="504"/>
      <c r="H13" s="104">
        <f>+'Formato de costeo C1 '!I30</f>
        <v>0</v>
      </c>
      <c r="I13" s="104">
        <f>+'Formato de costeo C1 '!L30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545"/>
      <c r="D14" s="316"/>
      <c r="E14" s="317"/>
      <c r="F14" s="105">
        <f>+'Formato de costeo C1 '!G$39</f>
        <v>0</v>
      </c>
      <c r="G14" s="505"/>
      <c r="H14" s="105">
        <f>+'Formato de costeo C1 '!I39</f>
        <v>0</v>
      </c>
      <c r="I14" s="105">
        <f>+'Formato de costeo C1 '!L39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545"/>
      <c r="D15" s="316"/>
      <c r="E15" s="317"/>
      <c r="F15" s="105">
        <f>+'Formato de costeo C1 '!G$48</f>
        <v>0</v>
      </c>
      <c r="G15" s="505"/>
      <c r="H15" s="105">
        <f>+'Formato de costeo C1 '!I48</f>
        <v>0</v>
      </c>
      <c r="I15" s="105">
        <f>+'Formato de costeo C1 '!L48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545"/>
      <c r="D16" s="316"/>
      <c r="E16" s="317"/>
      <c r="F16" s="105">
        <f>+'Formato de costeo C1 '!G$57</f>
        <v>0</v>
      </c>
      <c r="G16" s="505"/>
      <c r="H16" s="105">
        <f>+'Formato de costeo C1 '!I57</f>
        <v>0</v>
      </c>
      <c r="I16" s="105">
        <f>+'Formato de costeo C1 '!L57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546"/>
      <c r="D17" s="319"/>
      <c r="E17" s="320"/>
      <c r="F17" s="106">
        <f>+'Formato de costeo C1 '!G$66</f>
        <v>0</v>
      </c>
      <c r="G17" s="506"/>
      <c r="H17" s="106">
        <f>+'Formato de costeo C1 '!I66</f>
        <v>0</v>
      </c>
      <c r="I17" s="106">
        <f>+'Formato de costeo C1 '!L66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324">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325"/>
      <c r="D19" s="296"/>
      <c r="E19" s="312"/>
      <c r="F19" s="104">
        <f>+'Formato de costeo C1 '!G$76</f>
        <v>0</v>
      </c>
      <c r="G19" s="507"/>
      <c r="H19" s="104">
        <f>+'Formato de costeo C1 '!I76</f>
        <v>0</v>
      </c>
      <c r="I19" s="104">
        <f>+'Formato de costeo C1 '!L76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322"/>
      <c r="D20" s="298"/>
      <c r="E20" s="315"/>
      <c r="F20" s="105">
        <f>+'Formato de costeo C1 '!G$85</f>
        <v>0</v>
      </c>
      <c r="G20" s="508"/>
      <c r="H20" s="105">
        <f>+'Formato de costeo C1 '!I85</f>
        <v>0</v>
      </c>
      <c r="I20" s="105">
        <f>+'Formato de costeo C1 '!L85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322"/>
      <c r="D21" s="298"/>
      <c r="E21" s="315"/>
      <c r="F21" s="105">
        <f>+'Formato de costeo C1 '!G$94</f>
        <v>0</v>
      </c>
      <c r="G21" s="508"/>
      <c r="H21" s="105">
        <f>+'Formato de costeo C1 '!I94</f>
        <v>0</v>
      </c>
      <c r="I21" s="105">
        <f>+'Formato de costeo C1 '!L94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322"/>
      <c r="D22" s="298"/>
      <c r="E22" s="315"/>
      <c r="F22" s="105">
        <f>+'Formato de costeo C1 '!G$103</f>
        <v>0</v>
      </c>
      <c r="G22" s="508"/>
      <c r="H22" s="105">
        <f>+'Formato de costeo C1 '!I103</f>
        <v>0</v>
      </c>
      <c r="I22" s="105">
        <f>+'Formato de costeo C1 '!L103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323"/>
      <c r="D23" s="300"/>
      <c r="E23" s="318"/>
      <c r="F23" s="106">
        <f>+'Formato de costeo C1 '!G$112</f>
        <v>0</v>
      </c>
      <c r="G23" s="509"/>
      <c r="H23" s="106">
        <f>+'Formato de costeo C1 '!I112</f>
        <v>0</v>
      </c>
      <c r="I23" s="106">
        <f>+'Formato de costeo C1 '!L112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324">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325"/>
      <c r="D25" s="296"/>
      <c r="E25" s="312"/>
      <c r="F25" s="104">
        <f>+'Formato de costeo C1 '!G$122</f>
        <v>0</v>
      </c>
      <c r="G25" s="507"/>
      <c r="H25" s="104">
        <f>+'Formato de costeo C1 '!I122</f>
        <v>0</v>
      </c>
      <c r="I25" s="104">
        <f>+'Formato de costeo C1 '!L122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322"/>
      <c r="D26" s="298"/>
      <c r="E26" s="315"/>
      <c r="F26" s="105">
        <f>+'Formato de costeo C1 '!G$131</f>
        <v>0</v>
      </c>
      <c r="G26" s="508"/>
      <c r="H26" s="105">
        <f>+'Formato de costeo C1 '!I131</f>
        <v>0</v>
      </c>
      <c r="I26" s="105">
        <f>+'Formato de costeo C1 '!L131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322"/>
      <c r="D27" s="298"/>
      <c r="E27" s="315"/>
      <c r="F27" s="105">
        <f>+'Formato de costeo C1 '!G$140</f>
        <v>0</v>
      </c>
      <c r="G27" s="508"/>
      <c r="H27" s="105">
        <f>+'Formato de costeo C1 '!I140</f>
        <v>0</v>
      </c>
      <c r="I27" s="105">
        <f>+'Formato de costeo C1 '!L140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322"/>
      <c r="D28" s="298"/>
      <c r="E28" s="315"/>
      <c r="F28" s="105">
        <f>+'Formato de costeo C1 '!G$149</f>
        <v>0</v>
      </c>
      <c r="G28" s="508"/>
      <c r="H28" s="105">
        <f>+'Formato de costeo C1 '!I149</f>
        <v>0</v>
      </c>
      <c r="I28" s="105">
        <f>+'Formato de costeo C1 '!L149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323"/>
      <c r="D29" s="300"/>
      <c r="E29" s="318"/>
      <c r="F29" s="106">
        <f>+'Formato de costeo C1 '!G$158</f>
        <v>0</v>
      </c>
      <c r="G29" s="509"/>
      <c r="H29" s="106">
        <f>+'Formato de costeo C1 '!I158</f>
        <v>0</v>
      </c>
      <c r="I29" s="106">
        <f>+'Formato de costeo C1 '!L158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324">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325"/>
      <c r="D31" s="296"/>
      <c r="E31" s="312"/>
      <c r="F31" s="104">
        <f>+'Formato de costeo C1 '!G$168</f>
        <v>0</v>
      </c>
      <c r="G31" s="507"/>
      <c r="H31" s="104">
        <f>+'Formato de costeo C1 '!I168</f>
        <v>0</v>
      </c>
      <c r="I31" s="104">
        <f>+'Formato de costeo C1 '!L168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322"/>
      <c r="D32" s="298"/>
      <c r="E32" s="315"/>
      <c r="F32" s="105">
        <f>+'Formato de costeo C1 '!G$177</f>
        <v>0</v>
      </c>
      <c r="G32" s="508"/>
      <c r="H32" s="105">
        <f>+'Formato de costeo C1 '!I177</f>
        <v>0</v>
      </c>
      <c r="I32" s="105">
        <f>+'Formato de costeo C1 '!L177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322"/>
      <c r="D33" s="298"/>
      <c r="E33" s="315"/>
      <c r="F33" s="105">
        <f>+'Formato de costeo C1 '!G$186</f>
        <v>0</v>
      </c>
      <c r="G33" s="508"/>
      <c r="H33" s="105">
        <f>+'Formato de costeo C1 '!I186</f>
        <v>0</v>
      </c>
      <c r="I33" s="105">
        <f>+'Formato de costeo C1 '!L186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322"/>
      <c r="D34" s="298"/>
      <c r="E34" s="315"/>
      <c r="F34" s="105">
        <f>+'Formato de costeo C1 '!G$195</f>
        <v>0</v>
      </c>
      <c r="G34" s="508"/>
      <c r="H34" s="105">
        <f>+'Formato de costeo C1 '!I195</f>
        <v>0</v>
      </c>
      <c r="I34" s="105">
        <f>+'Formato de costeo C1 '!L195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323"/>
      <c r="D35" s="300"/>
      <c r="E35" s="318"/>
      <c r="F35" s="106">
        <f>+'Formato de costeo C1 '!G$204</f>
        <v>0</v>
      </c>
      <c r="G35" s="509"/>
      <c r="H35" s="106">
        <f>+'Formato de costeo C1 '!I204</f>
        <v>0</v>
      </c>
      <c r="I35" s="106">
        <f>+'Formato de costeo C1 '!L204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324">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325"/>
      <c r="D37" s="296"/>
      <c r="E37" s="312"/>
      <c r="F37" s="104">
        <f>+'Formato de costeo C1 '!G$214</f>
        <v>0</v>
      </c>
      <c r="G37" s="507"/>
      <c r="H37" s="104">
        <f>+'Formato de costeo C1 '!I214</f>
        <v>0</v>
      </c>
      <c r="I37" s="104">
        <f>+'Formato de costeo C1 '!L214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322"/>
      <c r="D38" s="298"/>
      <c r="E38" s="315"/>
      <c r="F38" s="105">
        <f>+'Formato de costeo C1 '!G$223</f>
        <v>0</v>
      </c>
      <c r="G38" s="508"/>
      <c r="H38" s="105">
        <f>+'Formato de costeo C1 '!I223</f>
        <v>0</v>
      </c>
      <c r="I38" s="105">
        <f>+'Formato de costeo C1 '!L223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322"/>
      <c r="D39" s="298"/>
      <c r="E39" s="315"/>
      <c r="F39" s="105">
        <f>+'Formato de costeo C1 '!G$232</f>
        <v>0</v>
      </c>
      <c r="G39" s="508"/>
      <c r="H39" s="105">
        <f>+'Formato de costeo C1 '!I232</f>
        <v>0</v>
      </c>
      <c r="I39" s="105">
        <f>+'Formato de costeo C1 '!L232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322"/>
      <c r="D40" s="298"/>
      <c r="E40" s="315"/>
      <c r="F40" s="105">
        <f>+'Formato de costeo C1 '!G$241</f>
        <v>0</v>
      </c>
      <c r="G40" s="508"/>
      <c r="H40" s="105">
        <f>+'Formato de costeo C1 '!I241</f>
        <v>0</v>
      </c>
      <c r="I40" s="105">
        <f>+'Formato de costeo C1 '!L241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323"/>
      <c r="D41" s="300"/>
      <c r="E41" s="318"/>
      <c r="F41" s="106">
        <f>+'Formato de costeo C1 '!G$250</f>
        <v>0</v>
      </c>
      <c r="G41" s="509"/>
      <c r="H41" s="106">
        <f>+'Formato de costeo C1 '!I250</f>
        <v>0</v>
      </c>
      <c r="I41" s="106">
        <f>+'Formato de costeo C1 '!L250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543"/>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324">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544"/>
      <c r="D44" s="313"/>
      <c r="E44" s="314"/>
      <c r="F44" s="104">
        <f>+'Formato de costeo C1 '!G$279</f>
        <v>0</v>
      </c>
      <c r="G44" s="504"/>
      <c r="H44" s="104">
        <f>+'Formato de costeo C1 '!I279</f>
        <v>0</v>
      </c>
      <c r="I44" s="104">
        <f>+'Formato de costeo C1 '!L279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545"/>
      <c r="D45" s="316"/>
      <c r="E45" s="317"/>
      <c r="F45" s="105">
        <f>+'Formato de costeo C1 '!G$288</f>
        <v>0</v>
      </c>
      <c r="G45" s="505"/>
      <c r="H45" s="105">
        <f>+'Formato de costeo C1 '!I288</f>
        <v>0</v>
      </c>
      <c r="I45" s="105">
        <f>+'Formato de costeo C1 '!L288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545"/>
      <c r="D46" s="316"/>
      <c r="E46" s="317"/>
      <c r="F46" s="105">
        <f>+'Formato de costeo C1 '!G$297</f>
        <v>0</v>
      </c>
      <c r="G46" s="505"/>
      <c r="H46" s="105">
        <f>+'Formato de costeo C1 '!I297</f>
        <v>0</v>
      </c>
      <c r="I46" s="105">
        <f>+'Formato de costeo C1 '!L297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545"/>
      <c r="D47" s="316"/>
      <c r="E47" s="317"/>
      <c r="F47" s="105">
        <f>+'Formato de costeo C1 '!G$306</f>
        <v>0</v>
      </c>
      <c r="G47" s="505"/>
      <c r="H47" s="105">
        <f>+'Formato de costeo C1 '!I306</f>
        <v>0</v>
      </c>
      <c r="I47" s="105">
        <f>+'Formato de costeo C1 '!L306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546"/>
      <c r="D48" s="319"/>
      <c r="E48" s="320"/>
      <c r="F48" s="106">
        <f>+'Formato de costeo C1 '!G$315</f>
        <v>0</v>
      </c>
      <c r="G48" s="506"/>
      <c r="H48" s="106">
        <f>+'Formato de costeo C1 '!I315</f>
        <v>0</v>
      </c>
      <c r="I48" s="106">
        <f>+'Formato de costeo C1 '!L315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324">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325"/>
      <c r="D50" s="296"/>
      <c r="E50" s="312"/>
      <c r="F50" s="104">
        <f>+'Formato de costeo C1 '!G$325</f>
        <v>0</v>
      </c>
      <c r="G50" s="507"/>
      <c r="H50" s="104">
        <f>+'Formato de costeo C1 '!I325</f>
        <v>0</v>
      </c>
      <c r="I50" s="104">
        <f>+'Formato de costeo C1 '!L325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322"/>
      <c r="D51" s="298"/>
      <c r="E51" s="315"/>
      <c r="F51" s="105">
        <f>+'Formato de costeo C1 '!G$334</f>
        <v>0</v>
      </c>
      <c r="G51" s="508"/>
      <c r="H51" s="105">
        <f>+'Formato de costeo C1 '!I334</f>
        <v>0</v>
      </c>
      <c r="I51" s="105">
        <f>+'Formato de costeo C1 '!L334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322"/>
      <c r="D52" s="298"/>
      <c r="E52" s="315"/>
      <c r="F52" s="105">
        <f>+'Formato de costeo C1 '!G$343</f>
        <v>0</v>
      </c>
      <c r="G52" s="508"/>
      <c r="H52" s="105">
        <f>+'Formato de costeo C1 '!I343</f>
        <v>0</v>
      </c>
      <c r="I52" s="105">
        <f>+'Formato de costeo C1 '!L343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322"/>
      <c r="D53" s="298"/>
      <c r="E53" s="315"/>
      <c r="F53" s="105">
        <f>+'Formato de costeo C1 '!G$352</f>
        <v>0</v>
      </c>
      <c r="G53" s="508"/>
      <c r="H53" s="105">
        <f>+'Formato de costeo C1 '!I352</f>
        <v>0</v>
      </c>
      <c r="I53" s="105">
        <f>+'Formato de costeo C1 '!L352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323"/>
      <c r="D54" s="300"/>
      <c r="E54" s="318"/>
      <c r="F54" s="106">
        <f>+'Formato de costeo C1 '!G$361</f>
        <v>0</v>
      </c>
      <c r="G54" s="509"/>
      <c r="H54" s="106">
        <f>+'Formato de costeo C1 '!I361</f>
        <v>0</v>
      </c>
      <c r="I54" s="106">
        <f>+'Formato de costeo C1 '!L361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324">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325"/>
      <c r="D56" s="296"/>
      <c r="E56" s="312"/>
      <c r="F56" s="104">
        <f>+'Formato de costeo C1 '!G$371</f>
        <v>0</v>
      </c>
      <c r="G56" s="507"/>
      <c r="H56" s="104">
        <f>+'Formato de costeo C1 '!I371</f>
        <v>0</v>
      </c>
      <c r="I56" s="104">
        <f>+'Formato de costeo C1 '!L371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322"/>
      <c r="D57" s="298"/>
      <c r="E57" s="315"/>
      <c r="F57" s="105">
        <f>+'Formato de costeo C1 '!G$380</f>
        <v>0</v>
      </c>
      <c r="G57" s="508"/>
      <c r="H57" s="105">
        <f>+'Formato de costeo C1 '!I380</f>
        <v>0</v>
      </c>
      <c r="I57" s="105">
        <f>+'Formato de costeo C1 '!L380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322"/>
      <c r="D58" s="298"/>
      <c r="E58" s="315"/>
      <c r="F58" s="105">
        <f>+'Formato de costeo C1 '!G$389</f>
        <v>0</v>
      </c>
      <c r="G58" s="508"/>
      <c r="H58" s="105">
        <f>+'Formato de costeo C1 '!I389</f>
        <v>0</v>
      </c>
      <c r="I58" s="105">
        <f>+'Formato de costeo C1 '!L389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322"/>
      <c r="D59" s="298"/>
      <c r="E59" s="315"/>
      <c r="F59" s="105">
        <f>+'Formato de costeo C1 '!G$398</f>
        <v>0</v>
      </c>
      <c r="G59" s="508"/>
      <c r="H59" s="105">
        <f>+'Formato de costeo C1 '!I398</f>
        <v>0</v>
      </c>
      <c r="I59" s="105">
        <f>+'Formato de costeo C1 '!L398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323"/>
      <c r="D60" s="300"/>
      <c r="E60" s="318"/>
      <c r="F60" s="106">
        <f>+'Formato de costeo C1 '!G$407</f>
        <v>0</v>
      </c>
      <c r="G60" s="509"/>
      <c r="H60" s="106">
        <f>+'Formato de costeo C1 '!I407</f>
        <v>0</v>
      </c>
      <c r="I60" s="106">
        <f>+'Formato de costeo C1 '!L407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324">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325"/>
      <c r="D62" s="296"/>
      <c r="E62" s="312"/>
      <c r="F62" s="104">
        <f>+'Formato de costeo C1 '!G$417</f>
        <v>0</v>
      </c>
      <c r="G62" s="507"/>
      <c r="H62" s="104">
        <f>+'Formato de costeo C1 '!I417</f>
        <v>0</v>
      </c>
      <c r="I62" s="104">
        <f>+'Formato de costeo C1 '!L417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322"/>
      <c r="D63" s="298"/>
      <c r="E63" s="315"/>
      <c r="F63" s="105">
        <f>+'Formato de costeo C1 '!G$426</f>
        <v>0</v>
      </c>
      <c r="G63" s="508"/>
      <c r="H63" s="105">
        <f>+'Formato de costeo C1 '!I426</f>
        <v>0</v>
      </c>
      <c r="I63" s="105">
        <f>+'Formato de costeo C1 '!L426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322"/>
      <c r="D64" s="298"/>
      <c r="E64" s="315"/>
      <c r="F64" s="105">
        <f>+'Formato de costeo C1 '!G$435</f>
        <v>0</v>
      </c>
      <c r="G64" s="508"/>
      <c r="H64" s="105">
        <f>+'Formato de costeo C1 '!I435</f>
        <v>0</v>
      </c>
      <c r="I64" s="105">
        <f>+'Formato de costeo C1 '!L435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322"/>
      <c r="D65" s="298"/>
      <c r="E65" s="315"/>
      <c r="F65" s="105">
        <f>+'Formato de costeo C1 '!G$444</f>
        <v>0</v>
      </c>
      <c r="G65" s="508"/>
      <c r="H65" s="105">
        <f>+'Formato de costeo C1 '!I444</f>
        <v>0</v>
      </c>
      <c r="I65" s="105">
        <f>+'Formato de costeo C1 '!L444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323"/>
      <c r="D66" s="300"/>
      <c r="E66" s="318"/>
      <c r="F66" s="106">
        <f>+'Formato de costeo C1 '!G$453</f>
        <v>0</v>
      </c>
      <c r="G66" s="509"/>
      <c r="H66" s="106">
        <f>+'Formato de costeo C1 '!I453</f>
        <v>0</v>
      </c>
      <c r="I66" s="106">
        <f>+'Formato de costeo C1 '!L453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324">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325"/>
      <c r="D68" s="296"/>
      <c r="E68" s="312"/>
      <c r="F68" s="104">
        <f>+'Formato de costeo C1 '!G$463</f>
        <v>0</v>
      </c>
      <c r="G68" s="507"/>
      <c r="H68" s="104">
        <f>+'Formato de costeo C1 '!I463</f>
        <v>0</v>
      </c>
      <c r="I68" s="104">
        <f>+'Formato de costeo C1 '!L463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322"/>
      <c r="D69" s="298"/>
      <c r="E69" s="315"/>
      <c r="F69" s="105">
        <f>+'Formato de costeo C1 '!G$472</f>
        <v>0</v>
      </c>
      <c r="G69" s="508"/>
      <c r="H69" s="105">
        <f>+'Formato de costeo C1 '!I472</f>
        <v>0</v>
      </c>
      <c r="I69" s="105">
        <f>+'Formato de costeo C1 '!L472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322"/>
      <c r="D70" s="298"/>
      <c r="E70" s="315"/>
      <c r="F70" s="105">
        <f>+'Formato de costeo C1 '!G$481</f>
        <v>0</v>
      </c>
      <c r="G70" s="508"/>
      <c r="H70" s="105">
        <f>+'Formato de costeo C1 '!I481</f>
        <v>0</v>
      </c>
      <c r="I70" s="105">
        <f>+'Formato de costeo C1 '!L481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322"/>
      <c r="D71" s="298"/>
      <c r="E71" s="315"/>
      <c r="F71" s="105">
        <f>+'Formato de costeo C1 '!G$490</f>
        <v>0</v>
      </c>
      <c r="G71" s="508"/>
      <c r="H71" s="105">
        <f>+'Formato de costeo C1 '!I490</f>
        <v>0</v>
      </c>
      <c r="I71" s="105">
        <f>+'Formato de costeo C1 '!L490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323"/>
      <c r="D72" s="300"/>
      <c r="E72" s="318"/>
      <c r="F72" s="106">
        <f>+'Formato de costeo C1 '!G$499</f>
        <v>0</v>
      </c>
      <c r="G72" s="509"/>
      <c r="H72" s="106">
        <f>+'Formato de costeo C1 '!I499</f>
        <v>0</v>
      </c>
      <c r="I72" s="106">
        <f>+'Formato de costeo C1 '!L499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870">
        <f>+'Formato de costeo C1 '!D$509</f>
        <v>0</v>
      </c>
      <c r="C73" s="543"/>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871">
        <f>+'Formato de costeo C1 '!B$527</f>
        <v>0</v>
      </c>
      <c r="C74" s="324">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544"/>
      <c r="D75" s="313"/>
      <c r="E75" s="314"/>
      <c r="F75" s="104">
        <f>+'Formato de costeo C1 '!G$528</f>
        <v>0</v>
      </c>
      <c r="G75" s="504"/>
      <c r="H75" s="104">
        <f>+'Formato de costeo C1 '!I528</f>
        <v>0</v>
      </c>
      <c r="I75" s="104">
        <f>+'Formato de costeo C1 '!L528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545"/>
      <c r="D76" s="316"/>
      <c r="E76" s="317"/>
      <c r="F76" s="105">
        <f>+'Formato de costeo C1 '!G$537</f>
        <v>0</v>
      </c>
      <c r="G76" s="505"/>
      <c r="H76" s="105">
        <f>+'Formato de costeo C1 '!I537</f>
        <v>0</v>
      </c>
      <c r="I76" s="105">
        <f>+'Formato de costeo C1 '!L537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545"/>
      <c r="D77" s="316"/>
      <c r="E77" s="317"/>
      <c r="F77" s="105">
        <f>+'Formato de costeo C1 '!G$546</f>
        <v>0</v>
      </c>
      <c r="G77" s="505"/>
      <c r="H77" s="105">
        <f>+'Formato de costeo C1 '!I546</f>
        <v>0</v>
      </c>
      <c r="I77" s="105">
        <f>+'Formato de costeo C1 '!L546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545"/>
      <c r="D78" s="316"/>
      <c r="E78" s="317"/>
      <c r="F78" s="105">
        <f>+'Formato de costeo C1 '!G$555</f>
        <v>0</v>
      </c>
      <c r="G78" s="505"/>
      <c r="H78" s="105">
        <f>+'Formato de costeo C1 '!I555</f>
        <v>0</v>
      </c>
      <c r="I78" s="105">
        <f>+'Formato de costeo C1 '!L555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546"/>
      <c r="D79" s="319"/>
      <c r="E79" s="320"/>
      <c r="F79" s="106">
        <f>+'Formato de costeo C1 '!G$564</f>
        <v>0</v>
      </c>
      <c r="G79" s="506"/>
      <c r="H79" s="106">
        <f>+'Formato de costeo C1 '!I564</f>
        <v>0</v>
      </c>
      <c r="I79" s="106">
        <f>+'Formato de costeo C1 '!L564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324">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325"/>
      <c r="D81" s="296"/>
      <c r="E81" s="312"/>
      <c r="F81" s="104">
        <f>+'Formato de costeo C1 '!G$574</f>
        <v>0</v>
      </c>
      <c r="G81" s="507"/>
      <c r="H81" s="104">
        <f>+'Formato de costeo C1 '!I574</f>
        <v>0</v>
      </c>
      <c r="I81" s="104">
        <f>+'Formato de costeo C1 '!L574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322"/>
      <c r="D82" s="298"/>
      <c r="E82" s="315"/>
      <c r="F82" s="105">
        <f>+'Formato de costeo C1 '!G$583</f>
        <v>0</v>
      </c>
      <c r="G82" s="508"/>
      <c r="H82" s="105">
        <f>+'Formato de costeo C1 '!I583</f>
        <v>0</v>
      </c>
      <c r="I82" s="105">
        <f>+'Formato de costeo C1 '!L583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322"/>
      <c r="D83" s="298"/>
      <c r="E83" s="315"/>
      <c r="F83" s="105">
        <f>+'Formato de costeo C1 '!G$592</f>
        <v>0</v>
      </c>
      <c r="G83" s="508"/>
      <c r="H83" s="105">
        <f>+'Formato de costeo C1 '!I592</f>
        <v>0</v>
      </c>
      <c r="I83" s="105">
        <f>+'Formato de costeo C1 '!L592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322"/>
      <c r="D84" s="298"/>
      <c r="E84" s="315"/>
      <c r="F84" s="105">
        <f>+'Formato de costeo C1 '!G$601</f>
        <v>0</v>
      </c>
      <c r="G84" s="508"/>
      <c r="H84" s="105">
        <f>+'Formato de costeo C1 '!I601</f>
        <v>0</v>
      </c>
      <c r="I84" s="105">
        <f>+'Formato de costeo C1 '!L601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323"/>
      <c r="D85" s="300"/>
      <c r="E85" s="318"/>
      <c r="F85" s="106">
        <f>+'Formato de costeo C1 '!G$610</f>
        <v>0</v>
      </c>
      <c r="G85" s="509"/>
      <c r="H85" s="106">
        <f>+'Formato de costeo C1 '!I610</f>
        <v>0</v>
      </c>
      <c r="I85" s="106">
        <f>+'Formato de costeo C1 '!L610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324">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325"/>
      <c r="D87" s="296"/>
      <c r="E87" s="312"/>
      <c r="F87" s="104">
        <f>+'Formato de costeo C1 '!G$620</f>
        <v>0</v>
      </c>
      <c r="G87" s="507"/>
      <c r="H87" s="104">
        <f>+'Formato de costeo C1 '!I620</f>
        <v>0</v>
      </c>
      <c r="I87" s="104">
        <f>+'Formato de costeo C1 '!L620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322"/>
      <c r="D88" s="298"/>
      <c r="E88" s="315"/>
      <c r="F88" s="105">
        <f>+'Formato de costeo C1 '!G$629</f>
        <v>0</v>
      </c>
      <c r="G88" s="508"/>
      <c r="H88" s="105">
        <f>+'Formato de costeo C1 '!I629</f>
        <v>0</v>
      </c>
      <c r="I88" s="105">
        <f>+'Formato de costeo C1 '!L629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322"/>
      <c r="D89" s="298"/>
      <c r="E89" s="315"/>
      <c r="F89" s="105">
        <f>+'Formato de costeo C1 '!G$638</f>
        <v>0</v>
      </c>
      <c r="G89" s="508"/>
      <c r="H89" s="105">
        <f>+'Formato de costeo C1 '!I638</f>
        <v>0</v>
      </c>
      <c r="I89" s="105">
        <f>+'Formato de costeo C1 '!L638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322"/>
      <c r="D90" s="298"/>
      <c r="E90" s="315"/>
      <c r="F90" s="105">
        <f>+'Formato de costeo C1 '!G$647</f>
        <v>0</v>
      </c>
      <c r="G90" s="508"/>
      <c r="H90" s="105">
        <f>+'Formato de costeo C1 '!I647</f>
        <v>0</v>
      </c>
      <c r="I90" s="105">
        <f>+'Formato de costeo C1 '!L647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323"/>
      <c r="D91" s="300"/>
      <c r="E91" s="318"/>
      <c r="F91" s="106">
        <f>+'Formato de costeo C1 '!G$656</f>
        <v>0</v>
      </c>
      <c r="G91" s="509"/>
      <c r="H91" s="106">
        <f>+'Formato de costeo C1 '!I656</f>
        <v>0</v>
      </c>
      <c r="I91" s="106">
        <f>+'Formato de costeo C1 '!L656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324">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325"/>
      <c r="D93" s="296"/>
      <c r="E93" s="312"/>
      <c r="F93" s="104">
        <f>+'Formato de costeo C1 '!G$666</f>
        <v>0</v>
      </c>
      <c r="G93" s="507"/>
      <c r="H93" s="104">
        <f>+'Formato de costeo C1 '!I666</f>
        <v>0</v>
      </c>
      <c r="I93" s="104">
        <f>+'Formato de costeo C1 '!L666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322"/>
      <c r="D94" s="298"/>
      <c r="E94" s="315"/>
      <c r="F94" s="105">
        <f>+'Formato de costeo C1 '!G$675</f>
        <v>0</v>
      </c>
      <c r="G94" s="508"/>
      <c r="H94" s="105">
        <f>+'Formato de costeo C1 '!I675</f>
        <v>0</v>
      </c>
      <c r="I94" s="105">
        <f>+'Formato de costeo C1 '!L675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322"/>
      <c r="D95" s="298"/>
      <c r="E95" s="315"/>
      <c r="F95" s="105">
        <f>+'Formato de costeo C1 '!G$684</f>
        <v>0</v>
      </c>
      <c r="G95" s="508"/>
      <c r="H95" s="105">
        <f>+'Formato de costeo C1 '!I684</f>
        <v>0</v>
      </c>
      <c r="I95" s="105">
        <f>+'Formato de costeo C1 '!L684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322"/>
      <c r="D96" s="298"/>
      <c r="E96" s="315"/>
      <c r="F96" s="105">
        <f>+'Formato de costeo C1 '!G$693</f>
        <v>0</v>
      </c>
      <c r="G96" s="508"/>
      <c r="H96" s="105">
        <f>+'Formato de costeo C1 '!I693</f>
        <v>0</v>
      </c>
      <c r="I96" s="105">
        <f>+'Formato de costeo C1 '!L693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323"/>
      <c r="D97" s="300"/>
      <c r="E97" s="318"/>
      <c r="F97" s="106">
        <f>+'Formato de costeo C1 '!G$702</f>
        <v>0</v>
      </c>
      <c r="G97" s="509"/>
      <c r="H97" s="106">
        <f>+'Formato de costeo C1 '!I702</f>
        <v>0</v>
      </c>
      <c r="I97" s="106">
        <f>+'Formato de costeo C1 '!L702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324">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325"/>
      <c r="D99" s="296"/>
      <c r="E99" s="312"/>
      <c r="F99" s="104">
        <f>+'Formato de costeo C1 '!G$712</f>
        <v>0</v>
      </c>
      <c r="G99" s="507"/>
      <c r="H99" s="104">
        <f>+'Formato de costeo C1 '!I712</f>
        <v>0</v>
      </c>
      <c r="I99" s="104">
        <f>+'Formato de costeo C1 '!L712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322"/>
      <c r="D100" s="298"/>
      <c r="E100" s="315"/>
      <c r="F100" s="105">
        <f>+'Formato de costeo C1 '!G$721</f>
        <v>0</v>
      </c>
      <c r="G100" s="508"/>
      <c r="H100" s="105">
        <f>+'Formato de costeo C1 '!I721</f>
        <v>0</v>
      </c>
      <c r="I100" s="105">
        <f>+'Formato de costeo C1 '!L721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322"/>
      <c r="D101" s="298"/>
      <c r="E101" s="315"/>
      <c r="F101" s="105">
        <f>+'Formato de costeo C1 '!G$730</f>
        <v>0</v>
      </c>
      <c r="G101" s="508"/>
      <c r="H101" s="105">
        <f>+'Formato de costeo C1 '!I730</f>
        <v>0</v>
      </c>
      <c r="I101" s="105">
        <f>+'Formato de costeo C1 '!L730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322"/>
      <c r="D102" s="298"/>
      <c r="E102" s="315"/>
      <c r="F102" s="105">
        <f>+'Formato de costeo C1 '!G$739</f>
        <v>0</v>
      </c>
      <c r="G102" s="508"/>
      <c r="H102" s="105">
        <f>+'Formato de costeo C1 '!I739</f>
        <v>0</v>
      </c>
      <c r="I102" s="105">
        <f>+'Formato de costeo C1 '!L739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323"/>
      <c r="D103" s="300"/>
      <c r="E103" s="318"/>
      <c r="F103" s="106">
        <f>+'Formato de costeo C1 '!G$748</f>
        <v>0</v>
      </c>
      <c r="G103" s="509"/>
      <c r="H103" s="106">
        <f>+'Formato de costeo C1 '!I748</f>
        <v>0</v>
      </c>
      <c r="I103" s="106">
        <f>+'Formato de costeo C1 '!L748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72">
        <f>+'Formato de costeo C1 '!D$758</f>
        <v>0</v>
      </c>
      <c r="C104" s="547"/>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871">
        <f>+'Formato de costeo C1 '!B$776</f>
        <v>0</v>
      </c>
      <c r="C105" s="324">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544"/>
      <c r="D106" s="313"/>
      <c r="E106" s="314"/>
      <c r="F106" s="104">
        <f>+'Formato de costeo C1 '!G$777</f>
        <v>0</v>
      </c>
      <c r="G106" s="504"/>
      <c r="H106" s="104">
        <f>+'Formato de costeo C1 '!I777</f>
        <v>0</v>
      </c>
      <c r="I106" s="104">
        <f>+'Formato de costeo C1 '!L777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545"/>
      <c r="D107" s="316"/>
      <c r="E107" s="317"/>
      <c r="F107" s="105">
        <f>+'Formato de costeo C1 '!G$786</f>
        <v>0</v>
      </c>
      <c r="G107" s="505"/>
      <c r="H107" s="105">
        <f>+'Formato de costeo C1 '!I786</f>
        <v>0</v>
      </c>
      <c r="I107" s="105">
        <f>+'Formato de costeo C1 '!L786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545"/>
      <c r="D108" s="316"/>
      <c r="E108" s="317"/>
      <c r="F108" s="105">
        <f>+'Formato de costeo C1 '!G$795</f>
        <v>0</v>
      </c>
      <c r="G108" s="505"/>
      <c r="H108" s="105">
        <f>+'Formato de costeo C1 '!I795</f>
        <v>0</v>
      </c>
      <c r="I108" s="105">
        <f>+'Formato de costeo C1 '!L795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545"/>
      <c r="D109" s="316"/>
      <c r="E109" s="317"/>
      <c r="F109" s="105">
        <f>+'Formato de costeo C1 '!G$804</f>
        <v>0</v>
      </c>
      <c r="G109" s="505"/>
      <c r="H109" s="105">
        <f>+'Formato de costeo C1 '!I804</f>
        <v>0</v>
      </c>
      <c r="I109" s="105">
        <f>+'Formato de costeo C1 '!L804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546"/>
      <c r="D110" s="319"/>
      <c r="E110" s="320"/>
      <c r="F110" s="106">
        <f>+'Formato de costeo C1 '!G$813</f>
        <v>0</v>
      </c>
      <c r="G110" s="506"/>
      <c r="H110" s="106">
        <f>+'Formato de costeo C1 '!I813</f>
        <v>0</v>
      </c>
      <c r="I110" s="106">
        <f>+'Formato de costeo C1 '!L813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324">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325"/>
      <c r="D112" s="296"/>
      <c r="E112" s="312"/>
      <c r="F112" s="104">
        <f>+'Formato de costeo C1 '!G$823</f>
        <v>0</v>
      </c>
      <c r="G112" s="507"/>
      <c r="H112" s="104">
        <f>+'Formato de costeo C1 '!I823</f>
        <v>0</v>
      </c>
      <c r="I112" s="104">
        <f>+'Formato de costeo C1 '!L823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322"/>
      <c r="D113" s="298"/>
      <c r="E113" s="315"/>
      <c r="F113" s="105">
        <f>+'Formato de costeo C1 '!G$832</f>
        <v>0</v>
      </c>
      <c r="G113" s="508"/>
      <c r="H113" s="105">
        <f>+'Formato de costeo C1 '!I832</f>
        <v>0</v>
      </c>
      <c r="I113" s="105">
        <f>+'Formato de costeo C1 '!L832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322"/>
      <c r="D114" s="298"/>
      <c r="E114" s="315"/>
      <c r="F114" s="105">
        <f>+'Formato de costeo C1 '!G$841</f>
        <v>0</v>
      </c>
      <c r="G114" s="508"/>
      <c r="H114" s="105">
        <f>+'Formato de costeo C1 '!I841</f>
        <v>0</v>
      </c>
      <c r="I114" s="105">
        <f>+'Formato de costeo C1 '!L841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322"/>
      <c r="D115" s="298"/>
      <c r="E115" s="315"/>
      <c r="F115" s="105">
        <f>+'Formato de costeo C1 '!G$850</f>
        <v>0</v>
      </c>
      <c r="G115" s="508"/>
      <c r="H115" s="105">
        <f>+'Formato de costeo C1 '!I850</f>
        <v>0</v>
      </c>
      <c r="I115" s="105">
        <f>+'Formato de costeo C1 '!L850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323"/>
      <c r="D116" s="300"/>
      <c r="E116" s="318"/>
      <c r="F116" s="106">
        <f>+'Formato de costeo C1 '!G$859</f>
        <v>0</v>
      </c>
      <c r="G116" s="509"/>
      <c r="H116" s="106">
        <f>+'Formato de costeo C1 '!I859</f>
        <v>0</v>
      </c>
      <c r="I116" s="106">
        <f>+'Formato de costeo C1 '!L859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324">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325"/>
      <c r="D118" s="296"/>
      <c r="E118" s="312"/>
      <c r="F118" s="104">
        <f>+'Formato de costeo C1 '!G$869</f>
        <v>0</v>
      </c>
      <c r="G118" s="507"/>
      <c r="H118" s="104">
        <f>+'Formato de costeo C1 '!I869</f>
        <v>0</v>
      </c>
      <c r="I118" s="104">
        <f>+'Formato de costeo C1 '!L869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322"/>
      <c r="D119" s="298"/>
      <c r="E119" s="315"/>
      <c r="F119" s="105">
        <f>+'Formato de costeo C1 '!G$878</f>
        <v>0</v>
      </c>
      <c r="G119" s="508"/>
      <c r="H119" s="105">
        <f>+'Formato de costeo C1 '!I878</f>
        <v>0</v>
      </c>
      <c r="I119" s="105">
        <f>+'Formato de costeo C1 '!L878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322"/>
      <c r="D120" s="298"/>
      <c r="E120" s="315"/>
      <c r="F120" s="105">
        <f>+'Formato de costeo C1 '!G$887</f>
        <v>0</v>
      </c>
      <c r="G120" s="508"/>
      <c r="H120" s="105">
        <f>+'Formato de costeo C1 '!I887</f>
        <v>0</v>
      </c>
      <c r="I120" s="105">
        <f>+'Formato de costeo C1 '!L887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322"/>
      <c r="D121" s="298"/>
      <c r="E121" s="315"/>
      <c r="F121" s="105">
        <f>+'Formato de costeo C1 '!G$896</f>
        <v>0</v>
      </c>
      <c r="G121" s="508"/>
      <c r="H121" s="105">
        <f>+'Formato de costeo C1 '!I896</f>
        <v>0</v>
      </c>
      <c r="I121" s="105">
        <f>+'Formato de costeo C1 '!L896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323"/>
      <c r="D122" s="300"/>
      <c r="E122" s="318"/>
      <c r="F122" s="106">
        <f>+'Formato de costeo C1 '!G$905</f>
        <v>0</v>
      </c>
      <c r="G122" s="509"/>
      <c r="H122" s="106">
        <f>+'Formato de costeo C1 '!I905</f>
        <v>0</v>
      </c>
      <c r="I122" s="106">
        <f>+'Formato de costeo C1 '!L905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324">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325"/>
      <c r="D124" s="296"/>
      <c r="E124" s="312"/>
      <c r="F124" s="104">
        <f>+'Formato de costeo C1 '!G$915</f>
        <v>0</v>
      </c>
      <c r="G124" s="507"/>
      <c r="H124" s="104">
        <f>+'Formato de costeo C1 '!I915</f>
        <v>0</v>
      </c>
      <c r="I124" s="104">
        <f>+'Formato de costeo C1 '!L915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322"/>
      <c r="D125" s="298"/>
      <c r="E125" s="315"/>
      <c r="F125" s="105">
        <f>+'Formato de costeo C1 '!G$924</f>
        <v>0</v>
      </c>
      <c r="G125" s="508"/>
      <c r="H125" s="105">
        <f>+'Formato de costeo C1 '!I924</f>
        <v>0</v>
      </c>
      <c r="I125" s="105">
        <f>+'Formato de costeo C1 '!L924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322"/>
      <c r="D126" s="298"/>
      <c r="E126" s="315"/>
      <c r="F126" s="105">
        <f>+'Formato de costeo C1 '!G$933</f>
        <v>0</v>
      </c>
      <c r="G126" s="508"/>
      <c r="H126" s="105">
        <f>+'Formato de costeo C1 '!I933</f>
        <v>0</v>
      </c>
      <c r="I126" s="105">
        <f>+'Formato de costeo C1 '!L933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322"/>
      <c r="D127" s="298"/>
      <c r="E127" s="315"/>
      <c r="F127" s="105">
        <f>+'Formato de costeo C1 '!G$942</f>
        <v>0</v>
      </c>
      <c r="G127" s="508"/>
      <c r="H127" s="105">
        <f>+'Formato de costeo C1 '!I942</f>
        <v>0</v>
      </c>
      <c r="I127" s="105">
        <f>+'Formato de costeo C1 '!L942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323"/>
      <c r="D128" s="300"/>
      <c r="E128" s="318"/>
      <c r="F128" s="106">
        <f>+'Formato de costeo C1 '!G$951</f>
        <v>0</v>
      </c>
      <c r="G128" s="509"/>
      <c r="H128" s="106">
        <f>+'Formato de costeo C1 '!I951</f>
        <v>0</v>
      </c>
      <c r="I128" s="106">
        <f>+'Formato de costeo C1 '!L951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324">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325"/>
      <c r="D130" s="296"/>
      <c r="E130" s="312"/>
      <c r="F130" s="104">
        <f>+'Formato de costeo C1 '!G$961</f>
        <v>0</v>
      </c>
      <c r="G130" s="507"/>
      <c r="H130" s="104">
        <f>+'Formato de costeo C1 '!I961</f>
        <v>0</v>
      </c>
      <c r="I130" s="104">
        <f>+'Formato de costeo C1 '!L961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322"/>
      <c r="D131" s="298"/>
      <c r="E131" s="315"/>
      <c r="F131" s="105">
        <f>+'Formato de costeo C1 '!G$970</f>
        <v>0</v>
      </c>
      <c r="G131" s="508"/>
      <c r="H131" s="105">
        <f>+'Formato de costeo C1 '!I970</f>
        <v>0</v>
      </c>
      <c r="I131" s="105">
        <f>+'Formato de costeo C1 '!L970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322"/>
      <c r="D132" s="298"/>
      <c r="E132" s="315"/>
      <c r="F132" s="105">
        <f>+'Formato de costeo C1 '!G$979</f>
        <v>0</v>
      </c>
      <c r="G132" s="508"/>
      <c r="H132" s="105">
        <f>+'Formato de costeo C1 '!I979</f>
        <v>0</v>
      </c>
      <c r="I132" s="105">
        <f>+'Formato de costeo C1 '!L979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322"/>
      <c r="D133" s="298"/>
      <c r="E133" s="315"/>
      <c r="F133" s="105">
        <f>+'Formato de costeo C1 '!G$988</f>
        <v>0</v>
      </c>
      <c r="G133" s="508"/>
      <c r="H133" s="105">
        <f>+'Formato de costeo C1 '!I988</f>
        <v>0</v>
      </c>
      <c r="I133" s="105">
        <f>+'Formato de costeo C1 '!L988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323"/>
      <c r="D134" s="300"/>
      <c r="E134" s="318"/>
      <c r="F134" s="106">
        <f>+'Formato de costeo C1 '!G$997</f>
        <v>0</v>
      </c>
      <c r="G134" s="509"/>
      <c r="H134" s="106">
        <f>+'Formato de costeo C1 '!I997</f>
        <v>0</v>
      </c>
      <c r="I134" s="106">
        <f>+'Formato de costeo C1 '!L997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72">
        <f>+'Formato de costeo C1 '!D$1007</f>
        <v>0</v>
      </c>
      <c r="C135" s="548"/>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871">
        <f>+'Formato de costeo C1 '!B$1025</f>
        <v>0</v>
      </c>
      <c r="C136" s="324">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544"/>
      <c r="D137" s="313"/>
      <c r="E137" s="314"/>
      <c r="F137" s="104">
        <f>+'Formato de costeo C1 '!G$1026</f>
        <v>0</v>
      </c>
      <c r="G137" s="504"/>
      <c r="H137" s="104">
        <f>+'Formato de costeo C1 '!I1026</f>
        <v>0</v>
      </c>
      <c r="I137" s="104">
        <f>+'Formato de costeo C1 '!L1026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545"/>
      <c r="D138" s="316"/>
      <c r="E138" s="317"/>
      <c r="F138" s="105">
        <f>+'Formato de costeo C1 '!G$1036</f>
        <v>0</v>
      </c>
      <c r="G138" s="505"/>
      <c r="H138" s="105">
        <f>+'Formato de costeo C1 '!I1036</f>
        <v>0</v>
      </c>
      <c r="I138" s="105">
        <f>+'Formato de costeo C1 '!L1036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545"/>
      <c r="D139" s="316"/>
      <c r="E139" s="317"/>
      <c r="F139" s="105">
        <f>+'Formato de costeo C1 '!G$1045</f>
        <v>0</v>
      </c>
      <c r="G139" s="505"/>
      <c r="H139" s="105">
        <f>+'Formato de costeo C1 '!I1045</f>
        <v>0</v>
      </c>
      <c r="I139" s="105">
        <f>+'Formato de costeo C1 '!L1045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545"/>
      <c r="D140" s="316"/>
      <c r="E140" s="317"/>
      <c r="F140" s="105">
        <f>+'Formato de costeo C1 '!G$1054</f>
        <v>0</v>
      </c>
      <c r="G140" s="505"/>
      <c r="H140" s="105">
        <f>+'Formato de costeo C1 '!I1054</f>
        <v>0</v>
      </c>
      <c r="I140" s="105">
        <f>+'Formato de costeo C1 '!L1054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546"/>
      <c r="D141" s="319"/>
      <c r="E141" s="320"/>
      <c r="F141" s="106">
        <f>+'Formato de costeo C1 '!G$1063</f>
        <v>0</v>
      </c>
      <c r="G141" s="506"/>
      <c r="H141" s="106">
        <f>+'Formato de costeo C1 '!I1063</f>
        <v>0</v>
      </c>
      <c r="I141" s="106">
        <f>+'Formato de costeo C1 '!L1063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324">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325"/>
      <c r="D143" s="296"/>
      <c r="E143" s="312"/>
      <c r="F143" s="104">
        <f>+'Formato de costeo C1 '!G$1073</f>
        <v>0</v>
      </c>
      <c r="G143" s="507"/>
      <c r="H143" s="104">
        <f>+'Formato de costeo C1 '!I1073</f>
        <v>0</v>
      </c>
      <c r="I143" s="104">
        <f>+'Formato de costeo C1 '!L1073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322"/>
      <c r="D144" s="298"/>
      <c r="E144" s="315"/>
      <c r="F144" s="105">
        <f>+'Formato de costeo C1 '!G$1082</f>
        <v>0</v>
      </c>
      <c r="G144" s="508"/>
      <c r="H144" s="105">
        <f>+'Formato de costeo C1 '!I1082</f>
        <v>0</v>
      </c>
      <c r="I144" s="105">
        <f>+'Formato de costeo C1 '!L1082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322"/>
      <c r="D145" s="298"/>
      <c r="E145" s="315"/>
      <c r="F145" s="105">
        <f>+'Formato de costeo C1 '!G$1091</f>
        <v>0</v>
      </c>
      <c r="G145" s="508"/>
      <c r="H145" s="105">
        <f>+'Formato de costeo C1 '!I1091</f>
        <v>0</v>
      </c>
      <c r="I145" s="105">
        <f>+'Formato de costeo C1 '!L1091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322"/>
      <c r="D146" s="298"/>
      <c r="E146" s="315"/>
      <c r="F146" s="105">
        <f>+'Formato de costeo C1 '!G$1100</f>
        <v>0</v>
      </c>
      <c r="G146" s="508"/>
      <c r="H146" s="105">
        <f>+'Formato de costeo C1 '!I1100</f>
        <v>0</v>
      </c>
      <c r="I146" s="105">
        <f>+'Formato de costeo C1 '!L1100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323"/>
      <c r="D147" s="300"/>
      <c r="E147" s="318"/>
      <c r="F147" s="106">
        <f>+'Formato de costeo C1 '!G$1109</f>
        <v>0</v>
      </c>
      <c r="G147" s="509"/>
      <c r="H147" s="106">
        <f>+'Formato de costeo C1 '!I1109</f>
        <v>0</v>
      </c>
      <c r="I147" s="106">
        <f>+'Formato de costeo C1 '!L1109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324">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325"/>
      <c r="D149" s="296"/>
      <c r="E149" s="312"/>
      <c r="F149" s="104">
        <f>+'Formato de costeo C1 '!G$1119</f>
        <v>0</v>
      </c>
      <c r="G149" s="507"/>
      <c r="H149" s="104">
        <f>+'Formato de costeo C1 '!I1119</f>
        <v>0</v>
      </c>
      <c r="I149" s="104">
        <f>+'Formato de costeo C1 '!L1119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322"/>
      <c r="D150" s="298"/>
      <c r="E150" s="315"/>
      <c r="F150" s="105">
        <f>+'Formato de costeo C1 '!G$1128</f>
        <v>0</v>
      </c>
      <c r="G150" s="508"/>
      <c r="H150" s="105">
        <f>+'Formato de costeo C1 '!I1128</f>
        <v>0</v>
      </c>
      <c r="I150" s="105">
        <f>+'Formato de costeo C1 '!L1128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322"/>
      <c r="D151" s="298"/>
      <c r="E151" s="315"/>
      <c r="F151" s="105">
        <f>+'Formato de costeo C1 '!G$1137</f>
        <v>0</v>
      </c>
      <c r="G151" s="508"/>
      <c r="H151" s="105">
        <f>+'Formato de costeo C1 '!I1137</f>
        <v>0</v>
      </c>
      <c r="I151" s="105">
        <f>+'Formato de costeo C1 '!L1137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322"/>
      <c r="D152" s="298"/>
      <c r="E152" s="315"/>
      <c r="F152" s="105">
        <f>+'Formato de costeo C1 '!G$1146</f>
        <v>0</v>
      </c>
      <c r="G152" s="508"/>
      <c r="H152" s="105">
        <f>+'Formato de costeo C1 '!I1146</f>
        <v>0</v>
      </c>
      <c r="I152" s="105">
        <f>+'Formato de costeo C1 '!L1146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323"/>
      <c r="D153" s="300"/>
      <c r="E153" s="318"/>
      <c r="F153" s="106">
        <f>+'Formato de costeo C1 '!G$1155</f>
        <v>0</v>
      </c>
      <c r="G153" s="509"/>
      <c r="H153" s="106">
        <f>+'Formato de costeo C1 '!I1155</f>
        <v>0</v>
      </c>
      <c r="I153" s="106">
        <f>+'Formato de costeo C1 '!L1155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324">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325"/>
      <c r="D155" s="296"/>
      <c r="E155" s="312"/>
      <c r="F155" s="104">
        <f>+'Formato de costeo C1 '!G$1165</f>
        <v>0</v>
      </c>
      <c r="G155" s="507"/>
      <c r="H155" s="104">
        <f>+'Formato de costeo C1 '!I1165</f>
        <v>0</v>
      </c>
      <c r="I155" s="104">
        <f>+'Formato de costeo C1 '!L1165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322"/>
      <c r="D156" s="298"/>
      <c r="E156" s="315"/>
      <c r="F156" s="105">
        <f>+'Formato de costeo C1 '!G$1174</f>
        <v>0</v>
      </c>
      <c r="G156" s="508"/>
      <c r="H156" s="105">
        <f>+'Formato de costeo C1 '!I1174</f>
        <v>0</v>
      </c>
      <c r="I156" s="105">
        <f>+'Formato de costeo C1 '!L1174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322"/>
      <c r="D157" s="298"/>
      <c r="E157" s="315"/>
      <c r="F157" s="105">
        <f>+'Formato de costeo C1 '!G$1183</f>
        <v>0</v>
      </c>
      <c r="G157" s="508"/>
      <c r="H157" s="105">
        <f>+'Formato de costeo C1 '!I1183</f>
        <v>0</v>
      </c>
      <c r="I157" s="105">
        <f>+'Formato de costeo C1 '!L1183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322"/>
      <c r="D158" s="298"/>
      <c r="E158" s="315"/>
      <c r="F158" s="105">
        <f>+'Formato de costeo C1 '!G$1192</f>
        <v>0</v>
      </c>
      <c r="G158" s="508"/>
      <c r="H158" s="105">
        <f>+'Formato de costeo C1 '!I1192</f>
        <v>0</v>
      </c>
      <c r="I158" s="105">
        <f>+'Formato de costeo C1 '!L1192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323"/>
      <c r="D159" s="300"/>
      <c r="E159" s="318"/>
      <c r="F159" s="106">
        <f>+'Formato de costeo C1 '!G$1201</f>
        <v>0</v>
      </c>
      <c r="G159" s="509"/>
      <c r="H159" s="106">
        <f>+'Formato de costeo C1 '!I1201</f>
        <v>0</v>
      </c>
      <c r="I159" s="106">
        <f>+'Formato de costeo C1 '!L1201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324">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325"/>
      <c r="D161" s="296"/>
      <c r="E161" s="312"/>
      <c r="F161" s="104">
        <f>+'Formato de costeo C1 '!G$1211</f>
        <v>0</v>
      </c>
      <c r="G161" s="507"/>
      <c r="H161" s="104">
        <f>+'Formato de costeo C1 '!I1211</f>
        <v>0</v>
      </c>
      <c r="I161" s="104">
        <f>+'Formato de costeo C1 '!L1211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322"/>
      <c r="D162" s="298"/>
      <c r="E162" s="315"/>
      <c r="F162" s="105">
        <f>+'Formato de costeo C1 '!G$1220</f>
        <v>0</v>
      </c>
      <c r="G162" s="508"/>
      <c r="H162" s="105">
        <f>+'Formato de costeo C1 '!I1220</f>
        <v>0</v>
      </c>
      <c r="I162" s="105">
        <f>+'Formato de costeo C1 '!L1220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322"/>
      <c r="D163" s="298"/>
      <c r="E163" s="315"/>
      <c r="F163" s="105">
        <f>+'Formato de costeo C1 '!G$1229</f>
        <v>0</v>
      </c>
      <c r="G163" s="508"/>
      <c r="H163" s="105">
        <f>+'Formato de costeo C1 '!I1229</f>
        <v>0</v>
      </c>
      <c r="I163" s="105">
        <f>+'Formato de costeo C1 '!L1229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322"/>
      <c r="D164" s="298"/>
      <c r="E164" s="315"/>
      <c r="F164" s="105">
        <f>+'Formato de costeo C1 '!G$1238</f>
        <v>0</v>
      </c>
      <c r="G164" s="508"/>
      <c r="H164" s="105">
        <f>+'Formato de costeo C1 '!I1238</f>
        <v>0</v>
      </c>
      <c r="I164" s="105">
        <f>+'Formato de costeo C1 '!L1238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323"/>
      <c r="D165" s="300"/>
      <c r="E165" s="318"/>
      <c r="F165" s="106">
        <f>+'Formato de costeo C1 '!G$1247</f>
        <v>0</v>
      </c>
      <c r="G165" s="509"/>
      <c r="H165" s="106">
        <f>+'Formato de costeo C1 '!I1247</f>
        <v>0</v>
      </c>
      <c r="I165" s="106">
        <f>+'Formato de costeo C1 '!L1247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s="847" customFormat="1" ht="27" customHeight="1" x14ac:dyDescent="0.15">
      <c r="A166" s="117">
        <f>'Formato de costeo C6 '!C10</f>
        <v>6</v>
      </c>
      <c r="B166" s="514" t="str">
        <f>'Formato de costeo C6 '!D10</f>
        <v>MANEJO DEL PROYECTO</v>
      </c>
      <c r="C166" s="542"/>
      <c r="D166" s="119"/>
      <c r="E166" s="120"/>
      <c r="F166" s="120"/>
      <c r="G166" s="828"/>
      <c r="H166" s="120">
        <f>+H167+H184+H197</f>
        <v>0</v>
      </c>
      <c r="I166" s="120">
        <f t="shared" ref="I166:BI166" si="41">+I167+I184+I197</f>
        <v>0</v>
      </c>
      <c r="J166" s="120">
        <f t="shared" si="41"/>
        <v>0</v>
      </c>
      <c r="K166" s="120">
        <f t="shared" si="41"/>
        <v>0</v>
      </c>
      <c r="L166" s="120">
        <f t="shared" si="41"/>
        <v>0</v>
      </c>
      <c r="M166" s="120">
        <f t="shared" si="41"/>
        <v>0</v>
      </c>
      <c r="N166" s="120">
        <f t="shared" si="41"/>
        <v>0</v>
      </c>
      <c r="O166" s="120">
        <f t="shared" si="41"/>
        <v>0</v>
      </c>
      <c r="P166" s="120">
        <f t="shared" si="41"/>
        <v>0</v>
      </c>
      <c r="Q166" s="120">
        <f t="shared" si="41"/>
        <v>0</v>
      </c>
      <c r="R166" s="120">
        <f t="shared" si="41"/>
        <v>0</v>
      </c>
      <c r="S166" s="120">
        <f t="shared" si="41"/>
        <v>0</v>
      </c>
      <c r="T166" s="120">
        <f t="shared" si="41"/>
        <v>0</v>
      </c>
      <c r="U166" s="120">
        <f t="shared" si="41"/>
        <v>0</v>
      </c>
      <c r="V166" s="120">
        <f t="shared" si="41"/>
        <v>0</v>
      </c>
      <c r="W166" s="120">
        <f t="shared" si="41"/>
        <v>0</v>
      </c>
      <c r="X166" s="120">
        <f t="shared" si="41"/>
        <v>0</v>
      </c>
      <c r="Y166" s="120">
        <f t="shared" si="41"/>
        <v>0</v>
      </c>
      <c r="Z166" s="120">
        <f t="shared" si="41"/>
        <v>0</v>
      </c>
      <c r="AA166" s="120">
        <f t="shared" si="41"/>
        <v>0</v>
      </c>
      <c r="AB166" s="120">
        <f t="shared" si="41"/>
        <v>0</v>
      </c>
      <c r="AC166" s="120">
        <f t="shared" si="41"/>
        <v>0</v>
      </c>
      <c r="AD166" s="120">
        <f t="shared" si="41"/>
        <v>0</v>
      </c>
      <c r="AE166" s="120">
        <f t="shared" si="41"/>
        <v>0</v>
      </c>
      <c r="AF166" s="120">
        <f t="shared" si="41"/>
        <v>0</v>
      </c>
      <c r="AG166" s="120">
        <f t="shared" si="41"/>
        <v>0</v>
      </c>
      <c r="AH166" s="120">
        <f t="shared" si="41"/>
        <v>0</v>
      </c>
      <c r="AI166" s="120">
        <f t="shared" si="41"/>
        <v>0</v>
      </c>
      <c r="AJ166" s="120">
        <f t="shared" si="41"/>
        <v>0</v>
      </c>
      <c r="AK166" s="120">
        <f t="shared" si="41"/>
        <v>0</v>
      </c>
      <c r="AL166" s="120">
        <f t="shared" si="41"/>
        <v>0</v>
      </c>
      <c r="AM166" s="120">
        <f t="shared" si="41"/>
        <v>0</v>
      </c>
      <c r="AN166" s="120">
        <f t="shared" si="41"/>
        <v>0</v>
      </c>
      <c r="AO166" s="120">
        <f t="shared" si="41"/>
        <v>0</v>
      </c>
      <c r="AP166" s="120">
        <f t="shared" si="41"/>
        <v>0</v>
      </c>
      <c r="AQ166" s="120">
        <f t="shared" si="41"/>
        <v>0</v>
      </c>
      <c r="AR166" s="120">
        <f t="shared" si="41"/>
        <v>0</v>
      </c>
      <c r="AS166" s="120">
        <f t="shared" si="41"/>
        <v>0</v>
      </c>
      <c r="AT166" s="120">
        <f t="shared" si="41"/>
        <v>0</v>
      </c>
      <c r="AU166" s="120">
        <f t="shared" si="41"/>
        <v>0</v>
      </c>
      <c r="AV166" s="120">
        <f t="shared" si="41"/>
        <v>0</v>
      </c>
      <c r="AW166" s="120">
        <f t="shared" si="41"/>
        <v>0</v>
      </c>
      <c r="AX166" s="120">
        <f t="shared" si="41"/>
        <v>0</v>
      </c>
      <c r="AY166" s="120">
        <f t="shared" si="41"/>
        <v>0</v>
      </c>
      <c r="AZ166" s="120">
        <f t="shared" si="41"/>
        <v>0</v>
      </c>
      <c r="BA166" s="120">
        <f t="shared" si="41"/>
        <v>0</v>
      </c>
      <c r="BB166" s="120">
        <f t="shared" si="41"/>
        <v>0</v>
      </c>
      <c r="BC166" s="120">
        <f t="shared" si="41"/>
        <v>0</v>
      </c>
      <c r="BD166" s="120">
        <f t="shared" si="41"/>
        <v>0</v>
      </c>
      <c r="BE166" s="120">
        <f t="shared" si="41"/>
        <v>0</v>
      </c>
      <c r="BF166" s="120">
        <f t="shared" si="41"/>
        <v>0</v>
      </c>
      <c r="BG166" s="120">
        <f t="shared" si="41"/>
        <v>0</v>
      </c>
      <c r="BH166" s="120">
        <f t="shared" si="41"/>
        <v>0</v>
      </c>
      <c r="BI166" s="284">
        <f t="shared" si="41"/>
        <v>0</v>
      </c>
      <c r="BJ166" s="846">
        <f t="shared" ref="BJ166:BJ218" si="42">+BI166-I166</f>
        <v>0</v>
      </c>
    </row>
    <row r="167" spans="1:62" x14ac:dyDescent="0.25">
      <c r="A167" s="63">
        <f>'Formato de costeo C6 '!C11</f>
        <v>6.1</v>
      </c>
      <c r="B167" s="77" t="str">
        <f>'Formato de costeo C6 '!D11</f>
        <v>PERSONAL DEL PROYECTO</v>
      </c>
      <c r="C167" s="543"/>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x14ac:dyDescent="0.25">
      <c r="A168" s="64" t="str">
        <f>+'Formato de costeo C6 '!C32</f>
        <v>6.1.1</v>
      </c>
      <c r="B168" s="228" t="str">
        <f>+'Formato de costeo C6 '!B32</f>
        <v>Remuneraciones</v>
      </c>
      <c r="C168" s="549"/>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x14ac:dyDescent="0.25">
      <c r="A169" s="224" t="s">
        <v>295</v>
      </c>
      <c r="B169" s="225">
        <f>+'Formato de costeo C6 '!B33</f>
        <v>0</v>
      </c>
      <c r="C169" s="550" t="str">
        <f>+'Formato de costeo C6 '!D33</f>
        <v>CAS</v>
      </c>
      <c r="D169" s="226"/>
      <c r="E169" s="227"/>
      <c r="F169" s="230">
        <f>+'Formato de costeo C6 '!F33</f>
        <v>0</v>
      </c>
      <c r="G169" s="540">
        <f>+'Formato de costeo C6 '!H33</f>
        <v>0</v>
      </c>
      <c r="H169" s="230">
        <f>+G169*F169</f>
        <v>0</v>
      </c>
      <c r="I169" s="301">
        <f>+'Formato de costeo C6 '!L33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x14ac:dyDescent="0.25">
      <c r="A170" s="65" t="s">
        <v>296</v>
      </c>
      <c r="B170" s="58">
        <f>+'Formato de costeo C6 '!B34</f>
        <v>0</v>
      </c>
      <c r="C170" s="550" t="str">
        <f>+'Formato de costeo C6 '!D34</f>
        <v>Planilla</v>
      </c>
      <c r="D170" s="222"/>
      <c r="E170" s="223"/>
      <c r="F170" s="230">
        <f>+'Formato de costeo C6 '!F34</f>
        <v>0</v>
      </c>
      <c r="G170" s="540">
        <f>+'Formato de costeo C6 '!H34</f>
        <v>0</v>
      </c>
      <c r="H170" s="230">
        <f t="shared" ref="H170:H183" si="61">+G170*F170</f>
        <v>0</v>
      </c>
      <c r="I170" s="302">
        <f>+'Formato de costeo C6 '!L34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x14ac:dyDescent="0.25">
      <c r="A171" s="65" t="s">
        <v>297</v>
      </c>
      <c r="B171" s="58">
        <f>+'Formato de costeo C6 '!B35</f>
        <v>0</v>
      </c>
      <c r="C171" s="550" t="str">
        <f>+'Formato de costeo C6 '!D35</f>
        <v>CAS</v>
      </c>
      <c r="D171" s="222"/>
      <c r="E171" s="223"/>
      <c r="F171" s="230">
        <f>+'Formato de costeo C6 '!F35</f>
        <v>0</v>
      </c>
      <c r="G171" s="540">
        <f>+'Formato de costeo C6 '!H35</f>
        <v>0</v>
      </c>
      <c r="H171" s="230">
        <f t="shared" si="61"/>
        <v>0</v>
      </c>
      <c r="I171" s="302">
        <f>+'Formato de costeo C6 '!L35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x14ac:dyDescent="0.25">
      <c r="A172" s="65" t="s">
        <v>298</v>
      </c>
      <c r="B172" s="58">
        <f>+'Formato de costeo C6 '!B36</f>
        <v>0</v>
      </c>
      <c r="C172" s="550" t="str">
        <f>+'Formato de costeo C6 '!D36</f>
        <v>Planilla</v>
      </c>
      <c r="D172" s="222"/>
      <c r="E172" s="223"/>
      <c r="F172" s="230">
        <f>+'Formato de costeo C6 '!F36</f>
        <v>0</v>
      </c>
      <c r="G172" s="540">
        <f>+'Formato de costeo C6 '!H36</f>
        <v>0</v>
      </c>
      <c r="H172" s="230">
        <f t="shared" si="61"/>
        <v>0</v>
      </c>
      <c r="I172" s="302">
        <f>+'Formato de costeo C6 '!L36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x14ac:dyDescent="0.25">
      <c r="A173" s="65" t="s">
        <v>299</v>
      </c>
      <c r="B173" s="58">
        <f>+'Formato de costeo C6 '!B37</f>
        <v>0</v>
      </c>
      <c r="C173" s="550" t="str">
        <f>+'Formato de costeo C6 '!D37</f>
        <v>Planilla</v>
      </c>
      <c r="D173" s="222"/>
      <c r="E173" s="223"/>
      <c r="F173" s="230">
        <f>+'Formato de costeo C6 '!F37</f>
        <v>0</v>
      </c>
      <c r="G173" s="540">
        <f>+'Formato de costeo C6 '!H37</f>
        <v>0</v>
      </c>
      <c r="H173" s="230">
        <f t="shared" si="61"/>
        <v>0</v>
      </c>
      <c r="I173" s="302">
        <f>+'Formato de costeo C6 '!L37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x14ac:dyDescent="0.25">
      <c r="A174" s="65" t="s">
        <v>300</v>
      </c>
      <c r="B174" s="58">
        <f>+'Formato de costeo C6 '!B38</f>
        <v>0</v>
      </c>
      <c r="C174" s="550" t="str">
        <f>+'Formato de costeo C6 '!D38</f>
        <v>Planilla</v>
      </c>
      <c r="D174" s="222"/>
      <c r="E174" s="223"/>
      <c r="F174" s="230">
        <f>+'Formato de costeo C6 '!F38</f>
        <v>0</v>
      </c>
      <c r="G174" s="540">
        <f>+'Formato de costeo C6 '!H38</f>
        <v>0</v>
      </c>
      <c r="H174" s="230">
        <f t="shared" si="61"/>
        <v>0</v>
      </c>
      <c r="I174" s="302">
        <f>+'Formato de costeo C6 '!L38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x14ac:dyDescent="0.25">
      <c r="A175" s="65" t="s">
        <v>301</v>
      </c>
      <c r="B175" s="58">
        <f>+'Formato de costeo C6 '!B39</f>
        <v>0</v>
      </c>
      <c r="C175" s="550" t="str">
        <f>+'Formato de costeo C6 '!D39</f>
        <v>Planilla</v>
      </c>
      <c r="D175" s="222"/>
      <c r="E175" s="223"/>
      <c r="F175" s="230">
        <f>+'Formato de costeo C6 '!F39</f>
        <v>0</v>
      </c>
      <c r="G175" s="540">
        <f>+'Formato de costeo C6 '!H39</f>
        <v>0</v>
      </c>
      <c r="H175" s="230">
        <f t="shared" si="61"/>
        <v>0</v>
      </c>
      <c r="I175" s="302">
        <f>+'Formato de costeo C6 '!L39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x14ac:dyDescent="0.25">
      <c r="A176" s="65" t="s">
        <v>302</v>
      </c>
      <c r="B176" s="58">
        <f>+'Formato de costeo C6 '!B40</f>
        <v>0</v>
      </c>
      <c r="C176" s="550" t="str">
        <f>+'Formato de costeo C6 '!D40</f>
        <v>Planilla</v>
      </c>
      <c r="D176" s="18"/>
      <c r="E176" s="19"/>
      <c r="F176" s="230">
        <f>+'Formato de costeo C6 '!F40</f>
        <v>0</v>
      </c>
      <c r="G176" s="540">
        <f>+'Formato de costeo C6 '!H40</f>
        <v>0</v>
      </c>
      <c r="H176" s="230">
        <f t="shared" si="61"/>
        <v>0</v>
      </c>
      <c r="I176" s="302">
        <f>+'Formato de costeo C6 '!L40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x14ac:dyDescent="0.25">
      <c r="A177" s="65" t="s">
        <v>303</v>
      </c>
      <c r="B177" s="58">
        <f>+'Formato de costeo C6 '!B41</f>
        <v>0</v>
      </c>
      <c r="C177" s="550" t="str">
        <f>+'Formato de costeo C6 '!D41</f>
        <v>Planilla</v>
      </c>
      <c r="D177" s="18"/>
      <c r="E177" s="19"/>
      <c r="F177" s="230">
        <f>+'Formato de costeo C6 '!F41</f>
        <v>0</v>
      </c>
      <c r="G177" s="540">
        <f>+'Formato de costeo C6 '!H41</f>
        <v>0</v>
      </c>
      <c r="H177" s="230">
        <f t="shared" si="61"/>
        <v>0</v>
      </c>
      <c r="I177" s="302">
        <f>+'Formato de costeo C6 '!L41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x14ac:dyDescent="0.25">
      <c r="A178" s="65" t="s">
        <v>304</v>
      </c>
      <c r="B178" s="58">
        <f>+'Formato de costeo C6 '!B42</f>
        <v>0</v>
      </c>
      <c r="C178" s="550" t="str">
        <f>+'Formato de costeo C6 '!D42</f>
        <v>Planilla</v>
      </c>
      <c r="D178" s="18"/>
      <c r="E178" s="19"/>
      <c r="F178" s="230">
        <f>+'Formato de costeo C6 '!F42</f>
        <v>0</v>
      </c>
      <c r="G178" s="540">
        <f>+'Formato de costeo C6 '!H42</f>
        <v>0</v>
      </c>
      <c r="H178" s="230">
        <f t="shared" si="61"/>
        <v>0</v>
      </c>
      <c r="I178" s="302">
        <f>+'Formato de costeo C6 '!L42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x14ac:dyDescent="0.25">
      <c r="A179" s="65" t="s">
        <v>305</v>
      </c>
      <c r="B179" s="58">
        <f>+'Formato de costeo C6 '!B43</f>
        <v>0</v>
      </c>
      <c r="C179" s="550" t="str">
        <f>+'Formato de costeo C6 '!D43</f>
        <v>CAS</v>
      </c>
      <c r="D179" s="18"/>
      <c r="E179" s="19"/>
      <c r="F179" s="230">
        <f>+'Formato de costeo C6 '!F43</f>
        <v>0</v>
      </c>
      <c r="G179" s="540">
        <f>+'Formato de costeo C6 '!H43</f>
        <v>0</v>
      </c>
      <c r="H179" s="230">
        <f t="shared" si="61"/>
        <v>0</v>
      </c>
      <c r="I179" s="302">
        <f>+'Formato de costeo C6 '!L43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x14ac:dyDescent="0.25">
      <c r="A180" s="65" t="s">
        <v>306</v>
      </c>
      <c r="B180" s="58">
        <f>+'Formato de costeo C6 '!B44</f>
        <v>0</v>
      </c>
      <c r="C180" s="550" t="str">
        <f>+'Formato de costeo C6 '!D44</f>
        <v>Planilla</v>
      </c>
      <c r="D180" s="18"/>
      <c r="E180" s="19"/>
      <c r="F180" s="230">
        <f>+'Formato de costeo C6 '!F44</f>
        <v>0</v>
      </c>
      <c r="G180" s="540">
        <f>+'Formato de costeo C6 '!H44</f>
        <v>0</v>
      </c>
      <c r="H180" s="230">
        <f t="shared" si="61"/>
        <v>0</v>
      </c>
      <c r="I180" s="302">
        <f>+'Formato de costeo C6 '!L44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x14ac:dyDescent="0.25">
      <c r="A181" s="65" t="s">
        <v>307</v>
      </c>
      <c r="B181" s="58">
        <f>+'Formato de costeo C6 '!B45</f>
        <v>0</v>
      </c>
      <c r="C181" s="550" t="str">
        <f>+'Formato de costeo C6 '!D45</f>
        <v>Planilla</v>
      </c>
      <c r="D181" s="18"/>
      <c r="E181" s="19"/>
      <c r="F181" s="230">
        <f>+'Formato de costeo C6 '!F45</f>
        <v>0</v>
      </c>
      <c r="G181" s="540">
        <f>+'Formato de costeo C6 '!H45</f>
        <v>0</v>
      </c>
      <c r="H181" s="230">
        <f t="shared" si="61"/>
        <v>0</v>
      </c>
      <c r="I181" s="302">
        <f>+'Formato de costeo C6 '!L45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x14ac:dyDescent="0.25">
      <c r="A182" s="65" t="s">
        <v>308</v>
      </c>
      <c r="B182" s="58">
        <f>+'Formato de costeo C6 '!B46</f>
        <v>0</v>
      </c>
      <c r="C182" s="550" t="str">
        <f>+'Formato de costeo C6 '!D46</f>
        <v>Planilla</v>
      </c>
      <c r="D182" s="18"/>
      <c r="E182" s="19"/>
      <c r="F182" s="230">
        <f>+'Formato de costeo C6 '!F46</f>
        <v>0</v>
      </c>
      <c r="G182" s="540">
        <f>+'Formato de costeo C6 '!H46</f>
        <v>0</v>
      </c>
      <c r="H182" s="230">
        <f t="shared" si="61"/>
        <v>0</v>
      </c>
      <c r="I182" s="302">
        <f>+'Formato de costeo C6 '!L46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x14ac:dyDescent="0.25">
      <c r="A183" s="65" t="s">
        <v>309</v>
      </c>
      <c r="B183" s="58">
        <f>+'Formato de costeo C6 '!B47</f>
        <v>0</v>
      </c>
      <c r="C183" s="550" t="str">
        <f>+'Formato de costeo C6 '!D47</f>
        <v>Planilla</v>
      </c>
      <c r="D183" s="18"/>
      <c r="E183" s="19"/>
      <c r="F183" s="230">
        <f>+'Formato de costeo C6 '!F47</f>
        <v>0</v>
      </c>
      <c r="G183" s="540">
        <f>+'Formato de costeo C6 '!H47</f>
        <v>0</v>
      </c>
      <c r="H183" s="230">
        <f t="shared" si="61"/>
        <v>0</v>
      </c>
      <c r="I183" s="303">
        <f>+'Formato de costeo C6 '!L47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77" t="str">
        <f>'Formato de costeo C6 '!D49</f>
        <v>EQUIPAMIENTO DEL PROYECTO</v>
      </c>
      <c r="C184" s="543"/>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549"/>
      <c r="D185" s="16"/>
      <c r="E185" s="17"/>
      <c r="F185" s="17"/>
      <c r="G185" s="519"/>
      <c r="H185" s="17">
        <f>SUM(H186:H196)</f>
        <v>0</v>
      </c>
      <c r="I185" s="17">
        <f>SUM(I186:I196)</f>
        <v>0</v>
      </c>
      <c r="J185" s="17">
        <f t="shared" ref="J185:BH185" si="63">SUM(J186:J196)</f>
        <v>0</v>
      </c>
      <c r="K185" s="17">
        <f t="shared" si="63"/>
        <v>0</v>
      </c>
      <c r="L185" s="17">
        <f t="shared" si="63"/>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51">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'!L53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51">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'!L54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51">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'!L55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51">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'!L56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51">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'!L57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51">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'!L58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51">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'!L59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51">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'!L60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51">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'!L61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51">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'!L62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51">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'!L63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543"/>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549" t="str">
        <f>+'Formato de costeo C6 '!D69</f>
        <v>Seguro anual</v>
      </c>
      <c r="D198" s="16">
        <f>'Formato de costeo C6 '!E70</f>
        <v>0</v>
      </c>
      <c r="E198" s="17">
        <f>'Formato de costeo C6 '!F70</f>
        <v>0</v>
      </c>
      <c r="F198" s="17">
        <f>+F199</f>
        <v>0</v>
      </c>
      <c r="G198" s="52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859"/>
      <c r="D199" s="380"/>
      <c r="E199" s="272"/>
      <c r="F199" s="272">
        <f>+'Formato de costeo C6 '!G70</f>
        <v>0</v>
      </c>
      <c r="G199" s="521"/>
      <c r="H199" s="272">
        <f>+'Formato de costeo C6 '!I70</f>
        <v>0</v>
      </c>
      <c r="I199" s="19">
        <f>'Formato de costeo C6 '!L70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373">
        <f>+'Formato de costeo C6 '!D72</f>
        <v>0</v>
      </c>
      <c r="D200" s="16">
        <f>'Formato de costeo C6 '!E74</f>
        <v>0</v>
      </c>
      <c r="E200" s="17">
        <f>'Formato de costeo C6 '!F74</f>
        <v>0</v>
      </c>
      <c r="F200" s="17">
        <f>+F201</f>
        <v>0</v>
      </c>
      <c r="G200" s="52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859"/>
      <c r="D201" s="380"/>
      <c r="E201" s="272"/>
      <c r="F201" s="272">
        <f>+'Formato de costeo C6 '!G73</f>
        <v>0</v>
      </c>
      <c r="G201" s="521"/>
      <c r="H201" s="272">
        <f>+'Formato de costeo C6 '!I73</f>
        <v>0</v>
      </c>
      <c r="I201" s="231">
        <f>+'Formato de costeo C6 '!L73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373">
        <f>+'Formato de costeo C6 '!D78</f>
        <v>0</v>
      </c>
      <c r="D202" s="16">
        <f>'Formato de costeo C6 '!E83</f>
        <v>0</v>
      </c>
      <c r="E202" s="17">
        <f>'Formato de costeo C6 '!F83</f>
        <v>0</v>
      </c>
      <c r="F202" s="17">
        <f>+F203</f>
        <v>0</v>
      </c>
      <c r="G202" s="52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859"/>
      <c r="D203" s="383"/>
      <c r="E203" s="277"/>
      <c r="F203" s="277">
        <f>+'Formato de costeo C6 '!G79</f>
        <v>0</v>
      </c>
      <c r="G203" s="575"/>
      <c r="H203" s="277">
        <f>+'Formato de costeo C6 '!I79</f>
        <v>0</v>
      </c>
      <c r="I203" s="277">
        <f>+'Formato de costeo C6 '!L79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373">
        <f>+'Formato de costeo C6 '!D84</f>
        <v>0</v>
      </c>
      <c r="D204" s="129">
        <f>+'Formato de costeo C6 '!E84</f>
        <v>0</v>
      </c>
      <c r="E204" s="121"/>
      <c r="F204" s="121">
        <f>SUM(F205:F207)</f>
        <v>0</v>
      </c>
      <c r="G204" s="522">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854"/>
      <c r="D205" s="145"/>
      <c r="E205" s="146"/>
      <c r="F205" s="108">
        <f>+'Formato de costeo C6 '!G85</f>
        <v>0</v>
      </c>
      <c r="G205" s="523"/>
      <c r="H205" s="108">
        <f>+'Formato de costeo C6 '!I85</f>
        <v>0</v>
      </c>
      <c r="I205" s="108">
        <f>+'Formato de costeo C6 '!L85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866"/>
      <c r="D206" s="526"/>
      <c r="E206" s="527"/>
      <c r="F206" s="19">
        <f>+'Formato de costeo C6 '!G92</f>
        <v>0</v>
      </c>
      <c r="G206" s="528"/>
      <c r="H206" s="19">
        <f>+'Formato de costeo C6 '!I92</f>
        <v>0</v>
      </c>
      <c r="I206" s="19">
        <f>+'Formato de costeo C6 '!L92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874" t="str">
        <f>+'Formato de costeo C6 '!B98</f>
        <v>Servicios de terceros</v>
      </c>
      <c r="C207" s="868"/>
      <c r="D207" s="532"/>
      <c r="E207" s="533"/>
      <c r="F207" s="109">
        <f>+'Formato de costeo C6 '!G98</f>
        <v>0</v>
      </c>
      <c r="G207" s="534"/>
      <c r="H207" s="109">
        <f>+'Formato de costeo C6 '!I98</f>
        <v>0</v>
      </c>
      <c r="I207" s="109">
        <f>+'Formato de costeo C6 '!L98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374">
        <f>+'Formato de costeo C6 '!D104</f>
        <v>0</v>
      </c>
      <c r="D208" s="16">
        <f>'Formato de costeo C6 '!E88</f>
        <v>0</v>
      </c>
      <c r="E208" s="17">
        <f>'Formato de costeo C6 '!F88</f>
        <v>0</v>
      </c>
      <c r="F208" s="17">
        <f>+F209</f>
        <v>0</v>
      </c>
      <c r="G208" s="52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2" t="str">
        <f>+'Formato de costeo C6 '!C105</f>
        <v>6.3.5.1</v>
      </c>
      <c r="B209" s="378" t="str">
        <f>+'Formato de costeo C6 '!B105</f>
        <v>Servicios de terceros</v>
      </c>
      <c r="C209" s="859"/>
      <c r="D209" s="383"/>
      <c r="E209" s="277"/>
      <c r="F209" s="277">
        <f>+'Formato de costeo C6 '!G105</f>
        <v>0</v>
      </c>
      <c r="G209" s="575"/>
      <c r="H209" s="277">
        <f>+'Formato de costeo C6 '!I105</f>
        <v>0</v>
      </c>
      <c r="I209" s="277">
        <f>+'Formato de costeo C6 '!L105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374">
        <f>+'Formato de costeo C6 '!D111</f>
        <v>0</v>
      </c>
      <c r="D210" s="16">
        <f>+'Formato de costeo C6 '!E90</f>
        <v>0</v>
      </c>
      <c r="E210" s="17"/>
      <c r="F210" s="17">
        <f>+F211</f>
        <v>0</v>
      </c>
      <c r="G210" s="52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363"/>
      <c r="D211" s="275"/>
      <c r="E211" s="276"/>
      <c r="F211" s="20">
        <f>+'Formato de costeo C6 '!G112</f>
        <v>0</v>
      </c>
      <c r="G211" s="524"/>
      <c r="H211" s="20">
        <f>+'Formato de costeo C6 '!I112</f>
        <v>0</v>
      </c>
      <c r="I211" s="20">
        <f>+'Formato de costeo C6 '!L112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374">
        <f>+'Formato de costeo C6 '!D118</f>
        <v>0</v>
      </c>
      <c r="D212" s="16">
        <f>+'Formato de costeo C6 '!E92</f>
        <v>0</v>
      </c>
      <c r="E212" s="17"/>
      <c r="F212" s="17">
        <f>+F213</f>
        <v>0</v>
      </c>
      <c r="G212" s="52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363"/>
      <c r="D213" s="275"/>
      <c r="E213" s="276"/>
      <c r="F213" s="20">
        <f>+'Formato de costeo C6 '!G119</f>
        <v>0</v>
      </c>
      <c r="G213" s="524"/>
      <c r="H213" s="20">
        <f>+'Formato de costeo C6 '!I119</f>
        <v>0</v>
      </c>
      <c r="I213" s="20">
        <f>+'Formato de costeo C6 '!L119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374">
        <f>+'Formato de costeo C6 '!D125</f>
        <v>0</v>
      </c>
      <c r="D214" s="16">
        <f>+'Formato de costeo C6 '!E94</f>
        <v>0</v>
      </c>
      <c r="E214" s="17"/>
      <c r="F214" s="17">
        <f>+F215</f>
        <v>0</v>
      </c>
      <c r="G214" s="52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363"/>
      <c r="D215" s="275"/>
      <c r="E215" s="276"/>
      <c r="F215" s="20">
        <f>+'Formato de costeo C6 '!G126</f>
        <v>0</v>
      </c>
      <c r="G215" s="524"/>
      <c r="H215" s="20">
        <f>+'Formato de costeo C6 '!I126</f>
        <v>0</v>
      </c>
      <c r="I215" s="20">
        <f>+'Formato de costeo C6 '!L126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374">
        <f>+'Formato de costeo C6 '!D132</f>
        <v>0</v>
      </c>
      <c r="D216" s="16">
        <f>+'Formato de costeo C6 '!E96</f>
        <v>0</v>
      </c>
      <c r="E216" s="17"/>
      <c r="F216" s="17">
        <f>+F217</f>
        <v>0</v>
      </c>
      <c r="G216" s="52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363"/>
      <c r="D217" s="275"/>
      <c r="E217" s="276"/>
      <c r="F217" s="20">
        <f>+'Formato de costeo C6 '!G133</f>
        <v>0</v>
      </c>
      <c r="G217" s="524"/>
      <c r="H217" s="20">
        <f>+'Formato de costeo C6 '!I133</f>
        <v>0</v>
      </c>
      <c r="I217" s="20">
        <f>+'Formato de costeo C6 '!L133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374">
        <f>+'Formato de costeo C6 '!D139</f>
        <v>0</v>
      </c>
      <c r="D218" s="16">
        <f>+'Formato de costeo C6 '!E104</f>
        <v>0</v>
      </c>
      <c r="E218" s="17"/>
      <c r="F218" s="17">
        <f>+F219</f>
        <v>0</v>
      </c>
      <c r="G218" s="52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273" t="str">
        <f>+'Formato de costeo C6 '!C140</f>
        <v>6.3.10.1</v>
      </c>
      <c r="B219" s="555" t="str">
        <f>+'Formato de costeo C6 '!B140</f>
        <v>Categorías de gasto</v>
      </c>
      <c r="C219" s="363"/>
      <c r="D219" s="275"/>
      <c r="E219" s="276"/>
      <c r="F219" s="20">
        <f>+'Formato de costeo C6 '!G140</f>
        <v>0</v>
      </c>
      <c r="G219" s="524"/>
      <c r="H219" s="20">
        <f>+'Formato de costeo C6 '!I140</f>
        <v>0</v>
      </c>
      <c r="I219" s="20">
        <f>+'Formato de costeo C6 '!L140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07" t="s">
        <v>322</v>
      </c>
      <c r="B220" s="1408"/>
      <c r="C220" s="1408"/>
      <c r="D220" s="1408"/>
      <c r="E220" s="1408"/>
      <c r="F220" s="1408"/>
      <c r="G220" s="1408"/>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501</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'!L157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93"/>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'!L163</f>
        <v>0</v>
      </c>
      <c r="J224" s="571"/>
      <c r="K224" s="572"/>
      <c r="L224" s="304"/>
      <c r="M224" s="80"/>
      <c r="N224" s="80"/>
      <c r="O224" s="80"/>
      <c r="P224" s="80"/>
      <c r="Q224" s="80"/>
      <c r="R224" s="80"/>
      <c r="S224" s="571"/>
      <c r="T224" s="572"/>
      <c r="U224" s="304"/>
      <c r="V224" s="80"/>
      <c r="W224" s="80"/>
      <c r="X224" s="80"/>
      <c r="Y224" s="80"/>
      <c r="Z224" s="80"/>
      <c r="AA224" s="80"/>
      <c r="AB224" s="571"/>
      <c r="AC224" s="572"/>
      <c r="AD224" s="304"/>
      <c r="AE224" s="80"/>
      <c r="AF224" s="80"/>
      <c r="AG224" s="80"/>
      <c r="AH224" s="80"/>
      <c r="AI224" s="80"/>
      <c r="AJ224" s="80"/>
      <c r="AK224" s="571"/>
      <c r="AL224" s="572"/>
      <c r="AM224" s="304"/>
      <c r="AN224" s="80"/>
      <c r="AO224" s="80"/>
      <c r="AP224" s="80"/>
      <c r="AQ224" s="80"/>
      <c r="AR224" s="80"/>
      <c r="AS224" s="80"/>
      <c r="AT224" s="571"/>
      <c r="AU224" s="572"/>
      <c r="AV224" s="304"/>
      <c r="AW224" s="80"/>
      <c r="AX224" s="80"/>
      <c r="AY224" s="80"/>
      <c r="AZ224" s="80"/>
      <c r="BA224" s="80"/>
      <c r="BB224" s="80"/>
      <c r="BC224" s="80"/>
      <c r="BD224" s="571"/>
      <c r="BE224" s="572"/>
      <c r="BF224" s="304"/>
      <c r="BG224" s="571"/>
      <c r="BH224" s="572"/>
      <c r="BI224" s="81">
        <f>+I224</f>
        <v>0</v>
      </c>
      <c r="BJ224" s="126">
        <f t="shared" si="93"/>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'!L167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93"/>
        <v>0</v>
      </c>
    </row>
    <row r="226" spans="1:62" x14ac:dyDescent="0.25">
      <c r="A226" s="63">
        <f>'Formato de costeo C6 '!C169</f>
        <v>6.7</v>
      </c>
      <c r="B226" s="77" t="str">
        <f>'Formato de costeo C6 '!D169</f>
        <v>Supervisión interna</v>
      </c>
      <c r="C226" s="304" t="str">
        <f>+'Formato de costeo C6 '!D171</f>
        <v>Prom. Mensual</v>
      </c>
      <c r="D226" s="79"/>
      <c r="E226" s="80"/>
      <c r="F226" s="80">
        <f>+'Formato de costeo C6 '!G171</f>
        <v>0</v>
      </c>
      <c r="G226" s="101">
        <f>+'Formato de costeo C6 '!H171</f>
        <v>1</v>
      </c>
      <c r="H226" s="80">
        <f>+'Formato de costeo C6 '!I171</f>
        <v>0</v>
      </c>
      <c r="I226" s="80">
        <f>+'Formato de costeo C6 '!L171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row>
    <row r="227" spans="1:62" ht="18.75" customHeight="1" x14ac:dyDescent="0.25">
      <c r="A227" s="1407" t="s">
        <v>333</v>
      </c>
      <c r="B227" s="1408"/>
      <c r="C227" s="1408"/>
      <c r="D227" s="1408"/>
      <c r="E227" s="1408"/>
      <c r="F227" s="1408"/>
      <c r="G227" s="1408"/>
      <c r="H227" s="283">
        <f>+H222+H224+H225+H226</f>
        <v>0</v>
      </c>
      <c r="I227" s="283">
        <f>+I222+I224+I225+I226</f>
        <v>0</v>
      </c>
      <c r="J227" s="283">
        <f t="shared" ref="J227:BI227" si="96">+J222+J224+J225+J226</f>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09" t="s">
        <v>334</v>
      </c>
      <c r="B228" s="1410"/>
      <c r="C228" s="1410"/>
      <c r="D228" s="1410"/>
      <c r="E228" s="1410"/>
      <c r="F228" s="1410"/>
      <c r="G228" s="1410"/>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c r="BJ229" s="126"/>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0">
    <mergeCell ref="A220:G220"/>
    <mergeCell ref="A227:G227"/>
    <mergeCell ref="A228:G228"/>
    <mergeCell ref="F8:F9"/>
    <mergeCell ref="G8:G9"/>
    <mergeCell ref="A8:B9"/>
    <mergeCell ref="C8:C9"/>
    <mergeCell ref="D8:D9"/>
    <mergeCell ref="E8:E9"/>
    <mergeCell ref="A1:BI1"/>
    <mergeCell ref="AQ8:AQ9"/>
    <mergeCell ref="AR8:BG8"/>
    <mergeCell ref="BH8:BH9"/>
    <mergeCell ref="BI8:BI9"/>
    <mergeCell ref="AA8:AP8"/>
    <mergeCell ref="H8:H9"/>
    <mergeCell ref="Z8:Z9"/>
    <mergeCell ref="J8:Y8"/>
    <mergeCell ref="I8:I9"/>
    <mergeCell ref="A6:BI6"/>
  </mergeCells>
  <phoneticPr fontId="0" type="noConversion"/>
  <conditionalFormatting sqref="BJ10:BJ228">
    <cfRule type="cellIs" dxfId="5" priority="1" operator="notEqual">
      <formula>0</formula>
    </cfRule>
  </conditionalFormatting>
  <printOptions horizontalCentered="1"/>
  <pageMargins left="0.39370078740157483" right="0.19685039370078741" top="0.78740157480314965" bottom="0.78740157480314965" header="0" footer="0"/>
  <pageSetup paperSize="9" scale="26" fitToHeight="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38"/>
  <sheetViews>
    <sheetView showGridLines="0" workbookViewId="0">
      <pane xSplit="9" ySplit="9" topLeftCell="BF215" activePane="bottomRight" state="frozen"/>
      <selection pane="topRight" activeCell="J1" sqref="J1"/>
      <selection pane="bottomLeft" activeCell="A10" sqref="A10"/>
      <selection pane="bottomRight" activeCell="BI220" sqref="BI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 min="61" max="61" width="11.7109375" style="47" customWidth="1"/>
    <col min="62" max="16384" width="11.42578125" style="22"/>
  </cols>
  <sheetData>
    <row r="1" spans="1:62" ht="21" customHeight="1"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857" t="s">
        <v>447</v>
      </c>
      <c r="B2" s="857"/>
      <c r="C2" s="857" t="str">
        <f>+'INFORMACION GENERAL DEL PROYECT'!B26</f>
        <v>Fuente 2</v>
      </c>
      <c r="D2" s="354"/>
      <c r="E2" s="354"/>
      <c r="F2" s="354"/>
      <c r="G2" s="76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row>
    <row r="3" spans="1:62" ht="15" customHeight="1" x14ac:dyDescent="0.25">
      <c r="A3" s="354"/>
      <c r="B3" s="600" t="s">
        <v>438</v>
      </c>
      <c r="C3" s="601">
        <f>+'INFORMACION GENERAL DEL PROYECT'!$C$9</f>
        <v>0</v>
      </c>
      <c r="D3" s="603"/>
      <c r="E3" s="354"/>
      <c r="F3" s="354"/>
      <c r="G3" s="76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row>
    <row r="4" spans="1:62" ht="15" customHeight="1" x14ac:dyDescent="0.25">
      <c r="A4" s="354"/>
      <c r="B4" s="600" t="s">
        <v>436</v>
      </c>
      <c r="C4" s="601">
        <f>+'INFORMACION GENERAL DEL PROYECT'!$C$8</f>
        <v>0</v>
      </c>
      <c r="D4" s="603"/>
      <c r="E4" s="354"/>
      <c r="F4" s="354"/>
      <c r="G4" s="76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row>
    <row r="5" spans="1:62" ht="15" customHeight="1" x14ac:dyDescent="0.25">
      <c r="A5" s="594"/>
      <c r="B5" s="600" t="s">
        <v>439</v>
      </c>
      <c r="C5" s="602">
        <f>+'Cronograma de Actividades'!$C$6</f>
        <v>24</v>
      </c>
      <c r="D5" s="22"/>
      <c r="E5" s="354"/>
      <c r="F5" s="601"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R7" s="97"/>
    </row>
    <row r="8" spans="1:62" s="131" customFormat="1" ht="15" customHeight="1" x14ac:dyDescent="0.15">
      <c r="A8" s="1418" t="s">
        <v>549</v>
      </c>
      <c r="B8" s="1419"/>
      <c r="C8" s="1450" t="s">
        <v>116</v>
      </c>
      <c r="D8" s="1460" t="s">
        <v>67</v>
      </c>
      <c r="E8" s="1450" t="s">
        <v>97</v>
      </c>
      <c r="F8" s="1450" t="s">
        <v>115</v>
      </c>
      <c r="G8" s="1450" t="s">
        <v>113</v>
      </c>
      <c r="H8" s="1454" t="s">
        <v>114</v>
      </c>
      <c r="I8" s="1473" t="str">
        <f>+'Formato de costeo C1 '!M28</f>
        <v>Fuente 2</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74"/>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847" customFormat="1" ht="27" customHeight="1" x14ac:dyDescent="0.15">
      <c r="A10" s="117">
        <f>'Formato de costeo C1 '!$C$10</f>
        <v>1</v>
      </c>
      <c r="B10" s="502">
        <f>'Formato de costeo C1 '!D$10</f>
        <v>0</v>
      </c>
      <c r="C10" s="542"/>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846">
        <f>+BI10-I10</f>
        <v>0</v>
      </c>
    </row>
    <row r="11" spans="1:62" s="125" customFormat="1" ht="12.75" customHeight="1" outlineLevel="1" x14ac:dyDescent="0.25">
      <c r="A11" s="63">
        <f>'Formato de costeo C1 '!C$11</f>
        <v>1.1000000000000001</v>
      </c>
      <c r="B11" s="77">
        <f>'Formato de costeo C1 '!D$11</f>
        <v>0</v>
      </c>
      <c r="C11" s="543"/>
      <c r="D11" s="79"/>
      <c r="E11" s="80"/>
      <c r="F11" s="80">
        <f>+F12+F18+F24+F30+F36</f>
        <v>0</v>
      </c>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199">
        <f>+'Formato de costeo C1 '!$B$29</f>
        <v>0</v>
      </c>
      <c r="C12" s="324">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544"/>
      <c r="D13" s="313"/>
      <c r="E13" s="314"/>
      <c r="F13" s="104">
        <f>+'Formato de costeo C1 '!G$30</f>
        <v>0</v>
      </c>
      <c r="G13" s="504"/>
      <c r="H13" s="104">
        <f>+'Formato de costeo C1 '!I30</f>
        <v>0</v>
      </c>
      <c r="I13" s="104">
        <f>+'Formato de costeo C1 '!M30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545"/>
      <c r="D14" s="316"/>
      <c r="E14" s="317"/>
      <c r="F14" s="105">
        <f>+'Formato de costeo C1 '!G$39</f>
        <v>0</v>
      </c>
      <c r="G14" s="505"/>
      <c r="H14" s="105">
        <f>+'Formato de costeo C1 '!I39</f>
        <v>0</v>
      </c>
      <c r="I14" s="105">
        <f>+'Formato de costeo C1 '!M39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545"/>
      <c r="D15" s="316"/>
      <c r="E15" s="317"/>
      <c r="F15" s="105">
        <f>+'Formato de costeo C1 '!G$48</f>
        <v>0</v>
      </c>
      <c r="G15" s="505"/>
      <c r="H15" s="105">
        <f>+'Formato de costeo C1 '!I48</f>
        <v>0</v>
      </c>
      <c r="I15" s="105">
        <f>+'Formato de costeo C1 '!M48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545"/>
      <c r="D16" s="316"/>
      <c r="E16" s="317"/>
      <c r="F16" s="105">
        <f>+'Formato de costeo C1 '!G$57</f>
        <v>0</v>
      </c>
      <c r="G16" s="505"/>
      <c r="H16" s="105">
        <f>+'Formato de costeo C1 '!I57</f>
        <v>0</v>
      </c>
      <c r="I16" s="105">
        <f>+'Formato de costeo C1 '!M57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546"/>
      <c r="D17" s="319"/>
      <c r="E17" s="320"/>
      <c r="F17" s="106">
        <f>+'Formato de costeo C1 '!G$66</f>
        <v>0</v>
      </c>
      <c r="G17" s="506"/>
      <c r="H17" s="106">
        <f>+'Formato de costeo C1 '!I66</f>
        <v>0</v>
      </c>
      <c r="I17" s="106">
        <f>+'Formato de costeo C1 '!M66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324">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325"/>
      <c r="D19" s="296"/>
      <c r="E19" s="312"/>
      <c r="F19" s="104">
        <f>+'Formato de costeo C1 '!G$76</f>
        <v>0</v>
      </c>
      <c r="G19" s="507"/>
      <c r="H19" s="104">
        <f>+'Formato de costeo C1 '!I76</f>
        <v>0</v>
      </c>
      <c r="I19" s="104">
        <f>+'Formato de costeo C1 '!M76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322"/>
      <c r="D20" s="298"/>
      <c r="E20" s="315"/>
      <c r="F20" s="105">
        <f>+'Formato de costeo C1 '!G$85</f>
        <v>0</v>
      </c>
      <c r="G20" s="508"/>
      <c r="H20" s="105">
        <f>+'Formato de costeo C1 '!I85</f>
        <v>0</v>
      </c>
      <c r="I20" s="105">
        <f>+'Formato de costeo C1 '!M85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322"/>
      <c r="D21" s="298"/>
      <c r="E21" s="315"/>
      <c r="F21" s="105">
        <f>+'Formato de costeo C1 '!G$94</f>
        <v>0</v>
      </c>
      <c r="G21" s="508"/>
      <c r="H21" s="105">
        <f>+'Formato de costeo C1 '!I94</f>
        <v>0</v>
      </c>
      <c r="I21" s="105">
        <f>+'Formato de costeo C1 '!M94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322"/>
      <c r="D22" s="298"/>
      <c r="E22" s="315"/>
      <c r="F22" s="105">
        <f>+'Formato de costeo C1 '!G$103</f>
        <v>0</v>
      </c>
      <c r="G22" s="508"/>
      <c r="H22" s="105">
        <f>+'Formato de costeo C1 '!I103</f>
        <v>0</v>
      </c>
      <c r="I22" s="105">
        <f>+'Formato de costeo C1 '!M103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323"/>
      <c r="D23" s="300"/>
      <c r="E23" s="318"/>
      <c r="F23" s="106">
        <f>+'Formato de costeo C1 '!G$112</f>
        <v>0</v>
      </c>
      <c r="G23" s="509"/>
      <c r="H23" s="106">
        <f>+'Formato de costeo C1 '!I112</f>
        <v>0</v>
      </c>
      <c r="I23" s="106">
        <f>+'Formato de costeo C1 '!M112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324">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325"/>
      <c r="D25" s="296"/>
      <c r="E25" s="312"/>
      <c r="F25" s="104">
        <f>+'Formato de costeo C1 '!G$122</f>
        <v>0</v>
      </c>
      <c r="G25" s="507"/>
      <c r="H25" s="104">
        <f>+'Formato de costeo C1 '!I122</f>
        <v>0</v>
      </c>
      <c r="I25" s="104">
        <f>+'Formato de costeo C1 '!M122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322"/>
      <c r="D26" s="298"/>
      <c r="E26" s="315"/>
      <c r="F26" s="105">
        <f>+'Formato de costeo C1 '!G$131</f>
        <v>0</v>
      </c>
      <c r="G26" s="508"/>
      <c r="H26" s="105">
        <f>+'Formato de costeo C1 '!I131</f>
        <v>0</v>
      </c>
      <c r="I26" s="105">
        <f>+'Formato de costeo C1 '!M131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322"/>
      <c r="D27" s="298"/>
      <c r="E27" s="315"/>
      <c r="F27" s="105">
        <f>+'Formato de costeo C1 '!G$140</f>
        <v>0</v>
      </c>
      <c r="G27" s="508"/>
      <c r="H27" s="105">
        <f>+'Formato de costeo C1 '!I140</f>
        <v>0</v>
      </c>
      <c r="I27" s="105">
        <f>+'Formato de costeo C1 '!M140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322"/>
      <c r="D28" s="298"/>
      <c r="E28" s="315"/>
      <c r="F28" s="105">
        <f>+'Formato de costeo C1 '!G$149</f>
        <v>0</v>
      </c>
      <c r="G28" s="508"/>
      <c r="H28" s="105">
        <f>+'Formato de costeo C1 '!I149</f>
        <v>0</v>
      </c>
      <c r="I28" s="105">
        <f>+'Formato de costeo C1 '!M149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323"/>
      <c r="D29" s="300"/>
      <c r="E29" s="318"/>
      <c r="F29" s="106">
        <f>+'Formato de costeo C1 '!G$158</f>
        <v>0</v>
      </c>
      <c r="G29" s="509"/>
      <c r="H29" s="106">
        <f>+'Formato de costeo C1 '!I158</f>
        <v>0</v>
      </c>
      <c r="I29" s="106">
        <f>+'Formato de costeo C1 '!M158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324">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325"/>
      <c r="D31" s="296"/>
      <c r="E31" s="312"/>
      <c r="F31" s="104">
        <f>+'Formato de costeo C1 '!G$168</f>
        <v>0</v>
      </c>
      <c r="G31" s="507"/>
      <c r="H31" s="104">
        <f>+'Formato de costeo C1 '!I168</f>
        <v>0</v>
      </c>
      <c r="I31" s="104">
        <f>+'Formato de costeo C1 '!M168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322"/>
      <c r="D32" s="298"/>
      <c r="E32" s="315"/>
      <c r="F32" s="105">
        <f>+'Formato de costeo C1 '!G$177</f>
        <v>0</v>
      </c>
      <c r="G32" s="508"/>
      <c r="H32" s="105">
        <f>+'Formato de costeo C1 '!I177</f>
        <v>0</v>
      </c>
      <c r="I32" s="105">
        <f>+'Formato de costeo C1 '!M177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322"/>
      <c r="D33" s="298"/>
      <c r="E33" s="315"/>
      <c r="F33" s="105">
        <f>+'Formato de costeo C1 '!G$186</f>
        <v>0</v>
      </c>
      <c r="G33" s="508"/>
      <c r="H33" s="105">
        <f>+'Formato de costeo C1 '!I186</f>
        <v>0</v>
      </c>
      <c r="I33" s="105">
        <f>+'Formato de costeo C1 '!M186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322"/>
      <c r="D34" s="298"/>
      <c r="E34" s="315"/>
      <c r="F34" s="105">
        <f>+'Formato de costeo C1 '!G$195</f>
        <v>0</v>
      </c>
      <c r="G34" s="508"/>
      <c r="H34" s="105">
        <f>+'Formato de costeo C1 '!I195</f>
        <v>0</v>
      </c>
      <c r="I34" s="105">
        <f>+'Formato de costeo C1 '!M195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323"/>
      <c r="D35" s="300"/>
      <c r="E35" s="318"/>
      <c r="F35" s="106">
        <f>+'Formato de costeo C1 '!G$204</f>
        <v>0</v>
      </c>
      <c r="G35" s="509"/>
      <c r="H35" s="106">
        <f>+'Formato de costeo C1 '!I204</f>
        <v>0</v>
      </c>
      <c r="I35" s="106">
        <f>+'Formato de costeo C1 '!M204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324">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325"/>
      <c r="D37" s="296"/>
      <c r="E37" s="312"/>
      <c r="F37" s="104">
        <f>+'Formato de costeo C1 '!G$214</f>
        <v>0</v>
      </c>
      <c r="G37" s="507"/>
      <c r="H37" s="104">
        <f>+'Formato de costeo C1 '!I214</f>
        <v>0</v>
      </c>
      <c r="I37" s="104">
        <f>+'Formato de costeo C1 '!M214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322"/>
      <c r="D38" s="298"/>
      <c r="E38" s="315"/>
      <c r="F38" s="105">
        <f>+'Formato de costeo C1 '!G$223</f>
        <v>0</v>
      </c>
      <c r="G38" s="508"/>
      <c r="H38" s="105">
        <f>+'Formato de costeo C1 '!I223</f>
        <v>0</v>
      </c>
      <c r="I38" s="105">
        <f>+'Formato de costeo C1 '!M223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322"/>
      <c r="D39" s="298"/>
      <c r="E39" s="315"/>
      <c r="F39" s="105">
        <f>+'Formato de costeo C1 '!G$232</f>
        <v>0</v>
      </c>
      <c r="G39" s="508"/>
      <c r="H39" s="105">
        <f>+'Formato de costeo C1 '!I232</f>
        <v>0</v>
      </c>
      <c r="I39" s="105">
        <f>+'Formato de costeo C1 '!M232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322"/>
      <c r="D40" s="298"/>
      <c r="E40" s="315"/>
      <c r="F40" s="105">
        <f>+'Formato de costeo C1 '!G$241</f>
        <v>0</v>
      </c>
      <c r="G40" s="508"/>
      <c r="H40" s="105">
        <f>+'Formato de costeo C1 '!I241</f>
        <v>0</v>
      </c>
      <c r="I40" s="105">
        <f>+'Formato de costeo C1 '!M241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323"/>
      <c r="D41" s="300"/>
      <c r="E41" s="318"/>
      <c r="F41" s="106">
        <f>+'Formato de costeo C1 '!G$250</f>
        <v>0</v>
      </c>
      <c r="G41" s="509"/>
      <c r="H41" s="106">
        <f>+'Formato de costeo C1 '!I250</f>
        <v>0</v>
      </c>
      <c r="I41" s="106">
        <f>+'Formato de costeo C1 '!M250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543"/>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324">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544"/>
      <c r="D44" s="313"/>
      <c r="E44" s="314"/>
      <c r="F44" s="104">
        <f>+'Formato de costeo C1 '!G$279</f>
        <v>0</v>
      </c>
      <c r="G44" s="504"/>
      <c r="H44" s="104">
        <f>+'Formato de costeo C1 '!I279</f>
        <v>0</v>
      </c>
      <c r="I44" s="104">
        <f>+'Formato de costeo C1 '!M279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545"/>
      <c r="D45" s="316"/>
      <c r="E45" s="317"/>
      <c r="F45" s="105">
        <f>+'Formato de costeo C1 '!G$288</f>
        <v>0</v>
      </c>
      <c r="G45" s="505"/>
      <c r="H45" s="105">
        <f>+'Formato de costeo C1 '!I288</f>
        <v>0</v>
      </c>
      <c r="I45" s="105">
        <f>+'Formato de costeo C1 '!M288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545"/>
      <c r="D46" s="316"/>
      <c r="E46" s="317"/>
      <c r="F46" s="105">
        <f>+'Formato de costeo C1 '!G$297</f>
        <v>0</v>
      </c>
      <c r="G46" s="505"/>
      <c r="H46" s="105">
        <f>+'Formato de costeo C1 '!I297</f>
        <v>0</v>
      </c>
      <c r="I46" s="105">
        <f>+'Formato de costeo C1 '!M297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545"/>
      <c r="D47" s="316"/>
      <c r="E47" s="317"/>
      <c r="F47" s="105">
        <f>+'Formato de costeo C1 '!G$306</f>
        <v>0</v>
      </c>
      <c r="G47" s="505"/>
      <c r="H47" s="105">
        <f>+'Formato de costeo C1 '!I306</f>
        <v>0</v>
      </c>
      <c r="I47" s="105">
        <f>+'Formato de costeo C1 '!M306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546"/>
      <c r="D48" s="319"/>
      <c r="E48" s="320"/>
      <c r="F48" s="106">
        <f>+'Formato de costeo C1 '!G$315</f>
        <v>0</v>
      </c>
      <c r="G48" s="506"/>
      <c r="H48" s="106">
        <f>+'Formato de costeo C1 '!I315</f>
        <v>0</v>
      </c>
      <c r="I48" s="106">
        <f>+'Formato de costeo C1 '!M315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324">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325"/>
      <c r="D50" s="296"/>
      <c r="E50" s="312"/>
      <c r="F50" s="104">
        <f>+'Formato de costeo C1 '!G$325</f>
        <v>0</v>
      </c>
      <c r="G50" s="507"/>
      <c r="H50" s="104">
        <f>+'Formato de costeo C1 '!I325</f>
        <v>0</v>
      </c>
      <c r="I50" s="104">
        <f>+'Formato de costeo C1 '!M325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322"/>
      <c r="D51" s="298"/>
      <c r="E51" s="315"/>
      <c r="F51" s="105">
        <f>+'Formato de costeo C1 '!G$334</f>
        <v>0</v>
      </c>
      <c r="G51" s="508"/>
      <c r="H51" s="105">
        <f>+'Formato de costeo C1 '!I334</f>
        <v>0</v>
      </c>
      <c r="I51" s="105">
        <f>+'Formato de costeo C1 '!M334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322"/>
      <c r="D52" s="298"/>
      <c r="E52" s="315"/>
      <c r="F52" s="105">
        <f>+'Formato de costeo C1 '!G$343</f>
        <v>0</v>
      </c>
      <c r="G52" s="508"/>
      <c r="H52" s="105">
        <f>+'Formato de costeo C1 '!I343</f>
        <v>0</v>
      </c>
      <c r="I52" s="105">
        <f>+'Formato de costeo C1 '!M343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322"/>
      <c r="D53" s="298"/>
      <c r="E53" s="315"/>
      <c r="F53" s="105">
        <f>+'Formato de costeo C1 '!G$352</f>
        <v>0</v>
      </c>
      <c r="G53" s="508"/>
      <c r="H53" s="105">
        <f>+'Formato de costeo C1 '!I352</f>
        <v>0</v>
      </c>
      <c r="I53" s="105">
        <f>+'Formato de costeo C1 '!M352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323"/>
      <c r="D54" s="300"/>
      <c r="E54" s="318"/>
      <c r="F54" s="106">
        <f>+'Formato de costeo C1 '!G$361</f>
        <v>0</v>
      </c>
      <c r="G54" s="509"/>
      <c r="H54" s="106">
        <f>+'Formato de costeo C1 '!I361</f>
        <v>0</v>
      </c>
      <c r="I54" s="106">
        <f>+'Formato de costeo C1 '!M361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324">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325"/>
      <c r="D56" s="296"/>
      <c r="E56" s="312"/>
      <c r="F56" s="104">
        <f>+'Formato de costeo C1 '!G$371</f>
        <v>0</v>
      </c>
      <c r="G56" s="507"/>
      <c r="H56" s="104">
        <f>+'Formato de costeo C1 '!I371</f>
        <v>0</v>
      </c>
      <c r="I56" s="104">
        <f>+'Formato de costeo C1 '!M371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322"/>
      <c r="D57" s="298"/>
      <c r="E57" s="315"/>
      <c r="F57" s="105">
        <f>+'Formato de costeo C1 '!G$380</f>
        <v>0</v>
      </c>
      <c r="G57" s="508"/>
      <c r="H57" s="105">
        <f>+'Formato de costeo C1 '!I380</f>
        <v>0</v>
      </c>
      <c r="I57" s="105">
        <f>+'Formato de costeo C1 '!M380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322"/>
      <c r="D58" s="298"/>
      <c r="E58" s="315"/>
      <c r="F58" s="105">
        <f>+'Formato de costeo C1 '!G$389</f>
        <v>0</v>
      </c>
      <c r="G58" s="508"/>
      <c r="H58" s="105">
        <f>+'Formato de costeo C1 '!I389</f>
        <v>0</v>
      </c>
      <c r="I58" s="105">
        <f>+'Formato de costeo C1 '!M389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322"/>
      <c r="D59" s="298"/>
      <c r="E59" s="315"/>
      <c r="F59" s="105">
        <f>+'Formato de costeo C1 '!G$398</f>
        <v>0</v>
      </c>
      <c r="G59" s="508"/>
      <c r="H59" s="105">
        <f>+'Formato de costeo C1 '!I398</f>
        <v>0</v>
      </c>
      <c r="I59" s="105">
        <f>+'Formato de costeo C1 '!M398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323"/>
      <c r="D60" s="300"/>
      <c r="E60" s="318"/>
      <c r="F60" s="106">
        <f>+'Formato de costeo C1 '!G$407</f>
        <v>0</v>
      </c>
      <c r="G60" s="509"/>
      <c r="H60" s="106">
        <f>+'Formato de costeo C1 '!I407</f>
        <v>0</v>
      </c>
      <c r="I60" s="106">
        <f>+'Formato de costeo C1 '!M407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324">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325"/>
      <c r="D62" s="296"/>
      <c r="E62" s="312"/>
      <c r="F62" s="104">
        <f>+'Formato de costeo C1 '!G$417</f>
        <v>0</v>
      </c>
      <c r="G62" s="507"/>
      <c r="H62" s="104">
        <f>+'Formato de costeo C1 '!I417</f>
        <v>0</v>
      </c>
      <c r="I62" s="104">
        <f>+'Formato de costeo C1 '!M417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322"/>
      <c r="D63" s="298"/>
      <c r="E63" s="315"/>
      <c r="F63" s="105">
        <f>+'Formato de costeo C1 '!G$426</f>
        <v>0</v>
      </c>
      <c r="G63" s="508"/>
      <c r="H63" s="105">
        <f>+'Formato de costeo C1 '!I426</f>
        <v>0</v>
      </c>
      <c r="I63" s="105">
        <f>+'Formato de costeo C1 '!M426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322"/>
      <c r="D64" s="298"/>
      <c r="E64" s="315"/>
      <c r="F64" s="105">
        <f>+'Formato de costeo C1 '!G$435</f>
        <v>0</v>
      </c>
      <c r="G64" s="508"/>
      <c r="H64" s="105">
        <f>+'Formato de costeo C1 '!I435</f>
        <v>0</v>
      </c>
      <c r="I64" s="105">
        <f>+'Formato de costeo C1 '!M435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322"/>
      <c r="D65" s="298"/>
      <c r="E65" s="315"/>
      <c r="F65" s="105">
        <f>+'Formato de costeo C1 '!G$444</f>
        <v>0</v>
      </c>
      <c r="G65" s="508"/>
      <c r="H65" s="105">
        <f>+'Formato de costeo C1 '!I444</f>
        <v>0</v>
      </c>
      <c r="I65" s="105">
        <f>+'Formato de costeo C1 '!M444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323"/>
      <c r="D66" s="300"/>
      <c r="E66" s="318"/>
      <c r="F66" s="106">
        <f>+'Formato de costeo C1 '!G$453</f>
        <v>0</v>
      </c>
      <c r="G66" s="509"/>
      <c r="H66" s="106">
        <f>+'Formato de costeo C1 '!I453</f>
        <v>0</v>
      </c>
      <c r="I66" s="106">
        <f>+'Formato de costeo C1 '!M453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324">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325"/>
      <c r="D68" s="296"/>
      <c r="E68" s="312"/>
      <c r="F68" s="104">
        <f>+'Formato de costeo C1 '!G$463</f>
        <v>0</v>
      </c>
      <c r="G68" s="507"/>
      <c r="H68" s="104">
        <f>+'Formato de costeo C1 '!I463</f>
        <v>0</v>
      </c>
      <c r="I68" s="104">
        <f>+'Formato de costeo C1 '!M463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322"/>
      <c r="D69" s="298"/>
      <c r="E69" s="315"/>
      <c r="F69" s="105">
        <f>+'Formato de costeo C1 '!G$472</f>
        <v>0</v>
      </c>
      <c r="G69" s="508"/>
      <c r="H69" s="105">
        <f>+'Formato de costeo C1 '!I472</f>
        <v>0</v>
      </c>
      <c r="I69" s="105">
        <f>+'Formato de costeo C1 '!M472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322"/>
      <c r="D70" s="298"/>
      <c r="E70" s="315"/>
      <c r="F70" s="105">
        <f>+'Formato de costeo C1 '!G$481</f>
        <v>0</v>
      </c>
      <c r="G70" s="508"/>
      <c r="H70" s="105">
        <f>+'Formato de costeo C1 '!I481</f>
        <v>0</v>
      </c>
      <c r="I70" s="105">
        <f>+'Formato de costeo C1 '!M481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322"/>
      <c r="D71" s="298"/>
      <c r="E71" s="315"/>
      <c r="F71" s="105">
        <f>+'Formato de costeo C1 '!G$490</f>
        <v>0</v>
      </c>
      <c r="G71" s="508"/>
      <c r="H71" s="105">
        <f>+'Formato de costeo C1 '!I490</f>
        <v>0</v>
      </c>
      <c r="I71" s="105">
        <f>+'Formato de costeo C1 '!M490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323"/>
      <c r="D72" s="300"/>
      <c r="E72" s="318"/>
      <c r="F72" s="106">
        <f>+'Formato de costeo C1 '!G$499</f>
        <v>0</v>
      </c>
      <c r="G72" s="509"/>
      <c r="H72" s="106">
        <f>+'Formato de costeo C1 '!I499</f>
        <v>0</v>
      </c>
      <c r="I72" s="106">
        <f>+'Formato de costeo C1 '!M499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870">
        <f>+'Formato de costeo C1 '!D$509</f>
        <v>0</v>
      </c>
      <c r="C73" s="543"/>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871">
        <f>+'Formato de costeo C1 '!B$527</f>
        <v>0</v>
      </c>
      <c r="C74" s="324">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544"/>
      <c r="D75" s="313"/>
      <c r="E75" s="314"/>
      <c r="F75" s="104">
        <f>+'Formato de costeo C1 '!G$528</f>
        <v>0</v>
      </c>
      <c r="G75" s="504"/>
      <c r="H75" s="104">
        <f>+'Formato de costeo C1 '!I528</f>
        <v>0</v>
      </c>
      <c r="I75" s="104">
        <f>+'Formato de costeo C1 '!M528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545"/>
      <c r="D76" s="316"/>
      <c r="E76" s="317"/>
      <c r="F76" s="105">
        <f>+'Formato de costeo C1 '!G$537</f>
        <v>0</v>
      </c>
      <c r="G76" s="505"/>
      <c r="H76" s="105">
        <f>+'Formato de costeo C1 '!I537</f>
        <v>0</v>
      </c>
      <c r="I76" s="105">
        <f>+'Formato de costeo C1 '!M537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545"/>
      <c r="D77" s="316"/>
      <c r="E77" s="317"/>
      <c r="F77" s="105">
        <f>+'Formato de costeo C1 '!G$546</f>
        <v>0</v>
      </c>
      <c r="G77" s="505"/>
      <c r="H77" s="105">
        <f>+'Formato de costeo C1 '!I546</f>
        <v>0</v>
      </c>
      <c r="I77" s="105">
        <f>+'Formato de costeo C1 '!M546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545"/>
      <c r="D78" s="316"/>
      <c r="E78" s="317"/>
      <c r="F78" s="105">
        <f>+'Formato de costeo C1 '!G$555</f>
        <v>0</v>
      </c>
      <c r="G78" s="505"/>
      <c r="H78" s="105">
        <f>+'Formato de costeo C1 '!I555</f>
        <v>0</v>
      </c>
      <c r="I78" s="105">
        <f>+'Formato de costeo C1 '!M555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546"/>
      <c r="D79" s="319"/>
      <c r="E79" s="320"/>
      <c r="F79" s="106">
        <f>+'Formato de costeo C1 '!G$564</f>
        <v>0</v>
      </c>
      <c r="G79" s="506"/>
      <c r="H79" s="106">
        <f>+'Formato de costeo C1 '!I564</f>
        <v>0</v>
      </c>
      <c r="I79" s="106">
        <f>+'Formato de costeo C1 '!M564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324">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325"/>
      <c r="D81" s="296"/>
      <c r="E81" s="312"/>
      <c r="F81" s="104">
        <f>+'Formato de costeo C1 '!G$574</f>
        <v>0</v>
      </c>
      <c r="G81" s="507"/>
      <c r="H81" s="104">
        <f>+'Formato de costeo C1 '!I574</f>
        <v>0</v>
      </c>
      <c r="I81" s="104">
        <f>+'Formato de costeo C1 '!M574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322"/>
      <c r="D82" s="298"/>
      <c r="E82" s="315"/>
      <c r="F82" s="105">
        <f>+'Formato de costeo C1 '!G$583</f>
        <v>0</v>
      </c>
      <c r="G82" s="508"/>
      <c r="H82" s="105">
        <f>+'Formato de costeo C1 '!I583</f>
        <v>0</v>
      </c>
      <c r="I82" s="105">
        <f>+'Formato de costeo C1 '!M583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322"/>
      <c r="D83" s="298"/>
      <c r="E83" s="315"/>
      <c r="F83" s="105">
        <f>+'Formato de costeo C1 '!G$592</f>
        <v>0</v>
      </c>
      <c r="G83" s="508"/>
      <c r="H83" s="105">
        <f>+'Formato de costeo C1 '!I592</f>
        <v>0</v>
      </c>
      <c r="I83" s="105">
        <f>+'Formato de costeo C1 '!M592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322"/>
      <c r="D84" s="298"/>
      <c r="E84" s="315"/>
      <c r="F84" s="105">
        <f>+'Formato de costeo C1 '!G$601</f>
        <v>0</v>
      </c>
      <c r="G84" s="508"/>
      <c r="H84" s="105">
        <f>+'Formato de costeo C1 '!I601</f>
        <v>0</v>
      </c>
      <c r="I84" s="105">
        <f>+'Formato de costeo C1 '!M601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323"/>
      <c r="D85" s="300"/>
      <c r="E85" s="318"/>
      <c r="F85" s="106">
        <f>+'Formato de costeo C1 '!G$610</f>
        <v>0</v>
      </c>
      <c r="G85" s="509"/>
      <c r="H85" s="106">
        <f>+'Formato de costeo C1 '!I610</f>
        <v>0</v>
      </c>
      <c r="I85" s="106">
        <f>+'Formato de costeo C1 '!M610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324">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325"/>
      <c r="D87" s="296"/>
      <c r="E87" s="312"/>
      <c r="F87" s="104">
        <f>+'Formato de costeo C1 '!G$620</f>
        <v>0</v>
      </c>
      <c r="G87" s="507"/>
      <c r="H87" s="104">
        <f>+'Formato de costeo C1 '!I620</f>
        <v>0</v>
      </c>
      <c r="I87" s="104">
        <f>+'Formato de costeo C1 '!M620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322"/>
      <c r="D88" s="298"/>
      <c r="E88" s="315"/>
      <c r="F88" s="105">
        <f>+'Formato de costeo C1 '!G$629</f>
        <v>0</v>
      </c>
      <c r="G88" s="508"/>
      <c r="H88" s="105">
        <f>+'Formato de costeo C1 '!I629</f>
        <v>0</v>
      </c>
      <c r="I88" s="105">
        <f>+'Formato de costeo C1 '!M629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322"/>
      <c r="D89" s="298"/>
      <c r="E89" s="315"/>
      <c r="F89" s="105">
        <f>+'Formato de costeo C1 '!G$638</f>
        <v>0</v>
      </c>
      <c r="G89" s="508"/>
      <c r="H89" s="105">
        <f>+'Formato de costeo C1 '!I638</f>
        <v>0</v>
      </c>
      <c r="I89" s="105">
        <f>+'Formato de costeo C1 '!M638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322"/>
      <c r="D90" s="298"/>
      <c r="E90" s="315"/>
      <c r="F90" s="105">
        <f>+'Formato de costeo C1 '!G$647</f>
        <v>0</v>
      </c>
      <c r="G90" s="508"/>
      <c r="H90" s="105">
        <f>+'Formato de costeo C1 '!I647</f>
        <v>0</v>
      </c>
      <c r="I90" s="105">
        <f>+'Formato de costeo C1 '!M647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323"/>
      <c r="D91" s="300"/>
      <c r="E91" s="318"/>
      <c r="F91" s="106">
        <f>+'Formato de costeo C1 '!G$656</f>
        <v>0</v>
      </c>
      <c r="G91" s="509"/>
      <c r="H91" s="106">
        <f>+'Formato de costeo C1 '!I656</f>
        <v>0</v>
      </c>
      <c r="I91" s="106">
        <f>+'Formato de costeo C1 '!M656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324">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325"/>
      <c r="D93" s="296"/>
      <c r="E93" s="312"/>
      <c r="F93" s="104">
        <f>+'Formato de costeo C1 '!G$666</f>
        <v>0</v>
      </c>
      <c r="G93" s="507"/>
      <c r="H93" s="104">
        <f>+'Formato de costeo C1 '!I666</f>
        <v>0</v>
      </c>
      <c r="I93" s="104">
        <f>+'Formato de costeo C1 '!M666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322"/>
      <c r="D94" s="298"/>
      <c r="E94" s="315"/>
      <c r="F94" s="105">
        <f>+'Formato de costeo C1 '!G$675</f>
        <v>0</v>
      </c>
      <c r="G94" s="508"/>
      <c r="H94" s="105">
        <f>+'Formato de costeo C1 '!I675</f>
        <v>0</v>
      </c>
      <c r="I94" s="105">
        <f>+'Formato de costeo C1 '!M675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322"/>
      <c r="D95" s="298"/>
      <c r="E95" s="315"/>
      <c r="F95" s="105">
        <f>+'Formato de costeo C1 '!G$684</f>
        <v>0</v>
      </c>
      <c r="G95" s="508"/>
      <c r="H95" s="105">
        <f>+'Formato de costeo C1 '!I684</f>
        <v>0</v>
      </c>
      <c r="I95" s="105">
        <f>+'Formato de costeo C1 '!M684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322"/>
      <c r="D96" s="298"/>
      <c r="E96" s="315"/>
      <c r="F96" s="105">
        <f>+'Formato de costeo C1 '!G$693</f>
        <v>0</v>
      </c>
      <c r="G96" s="508"/>
      <c r="H96" s="105">
        <f>+'Formato de costeo C1 '!I693</f>
        <v>0</v>
      </c>
      <c r="I96" s="105">
        <f>+'Formato de costeo C1 '!M693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323"/>
      <c r="D97" s="300"/>
      <c r="E97" s="318"/>
      <c r="F97" s="106">
        <f>+'Formato de costeo C1 '!G$702</f>
        <v>0</v>
      </c>
      <c r="G97" s="509"/>
      <c r="H97" s="106">
        <f>+'Formato de costeo C1 '!I702</f>
        <v>0</v>
      </c>
      <c r="I97" s="106">
        <f>+'Formato de costeo C1 '!M702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324">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325"/>
      <c r="D99" s="296"/>
      <c r="E99" s="312"/>
      <c r="F99" s="104">
        <f>+'Formato de costeo C1 '!G$712</f>
        <v>0</v>
      </c>
      <c r="G99" s="507"/>
      <c r="H99" s="104">
        <f>+'Formato de costeo C1 '!I712</f>
        <v>0</v>
      </c>
      <c r="I99" s="104">
        <f>+'Formato de costeo C1 '!M712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322"/>
      <c r="D100" s="298"/>
      <c r="E100" s="315"/>
      <c r="F100" s="105">
        <f>+'Formato de costeo C1 '!G$721</f>
        <v>0</v>
      </c>
      <c r="G100" s="508"/>
      <c r="H100" s="105">
        <f>+'Formato de costeo C1 '!I721</f>
        <v>0</v>
      </c>
      <c r="I100" s="105">
        <f>+'Formato de costeo C1 '!M721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322"/>
      <c r="D101" s="298"/>
      <c r="E101" s="315"/>
      <c r="F101" s="105">
        <f>+'Formato de costeo C1 '!G$730</f>
        <v>0</v>
      </c>
      <c r="G101" s="508"/>
      <c r="H101" s="105">
        <f>+'Formato de costeo C1 '!I730</f>
        <v>0</v>
      </c>
      <c r="I101" s="105">
        <f>+'Formato de costeo C1 '!M730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322"/>
      <c r="D102" s="298"/>
      <c r="E102" s="315"/>
      <c r="F102" s="105">
        <f>+'Formato de costeo C1 '!G$739</f>
        <v>0</v>
      </c>
      <c r="G102" s="508"/>
      <c r="H102" s="105">
        <f>+'Formato de costeo C1 '!I739</f>
        <v>0</v>
      </c>
      <c r="I102" s="105">
        <f>+'Formato de costeo C1 '!M739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323"/>
      <c r="D103" s="300"/>
      <c r="E103" s="318"/>
      <c r="F103" s="106">
        <f>+'Formato de costeo C1 '!G$748</f>
        <v>0</v>
      </c>
      <c r="G103" s="509"/>
      <c r="H103" s="106">
        <f>+'Formato de costeo C1 '!I748</f>
        <v>0</v>
      </c>
      <c r="I103" s="106">
        <f>+'Formato de costeo C1 '!M748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72">
        <f>+'Formato de costeo C1 '!D$758</f>
        <v>0</v>
      </c>
      <c r="C104" s="547"/>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871">
        <f>+'Formato de costeo C1 '!B$776</f>
        <v>0</v>
      </c>
      <c r="C105" s="324">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544"/>
      <c r="D106" s="313"/>
      <c r="E106" s="314"/>
      <c r="F106" s="104">
        <f>+'Formato de costeo C1 '!G$777</f>
        <v>0</v>
      </c>
      <c r="G106" s="504"/>
      <c r="H106" s="104">
        <f>+'Formato de costeo C1 '!I777</f>
        <v>0</v>
      </c>
      <c r="I106" s="104">
        <f>+'Formato de costeo C1 '!M777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545"/>
      <c r="D107" s="316"/>
      <c r="E107" s="317"/>
      <c r="F107" s="105">
        <f>+'Formato de costeo C1 '!G$786</f>
        <v>0</v>
      </c>
      <c r="G107" s="505"/>
      <c r="H107" s="105">
        <f>+'Formato de costeo C1 '!I786</f>
        <v>0</v>
      </c>
      <c r="I107" s="105">
        <f>+'Formato de costeo C1 '!M786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545"/>
      <c r="D108" s="316"/>
      <c r="E108" s="317"/>
      <c r="F108" s="105">
        <f>+'Formato de costeo C1 '!G$795</f>
        <v>0</v>
      </c>
      <c r="G108" s="505"/>
      <c r="H108" s="105">
        <f>+'Formato de costeo C1 '!I795</f>
        <v>0</v>
      </c>
      <c r="I108" s="105">
        <f>+'Formato de costeo C1 '!M795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545"/>
      <c r="D109" s="316"/>
      <c r="E109" s="317"/>
      <c r="F109" s="105">
        <f>+'Formato de costeo C1 '!G$804</f>
        <v>0</v>
      </c>
      <c r="G109" s="505"/>
      <c r="H109" s="105">
        <f>+'Formato de costeo C1 '!I804</f>
        <v>0</v>
      </c>
      <c r="I109" s="105">
        <f>+'Formato de costeo C1 '!M804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546"/>
      <c r="D110" s="319"/>
      <c r="E110" s="320"/>
      <c r="F110" s="106">
        <f>+'Formato de costeo C1 '!G$813</f>
        <v>0</v>
      </c>
      <c r="G110" s="506"/>
      <c r="H110" s="106">
        <f>+'Formato de costeo C1 '!I813</f>
        <v>0</v>
      </c>
      <c r="I110" s="106">
        <f>+'Formato de costeo C1 '!M813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324">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325"/>
      <c r="D112" s="296"/>
      <c r="E112" s="312"/>
      <c r="F112" s="104">
        <f>+'Formato de costeo C1 '!G$823</f>
        <v>0</v>
      </c>
      <c r="G112" s="507"/>
      <c r="H112" s="104">
        <f>+'Formato de costeo C1 '!I823</f>
        <v>0</v>
      </c>
      <c r="I112" s="104">
        <f>+'Formato de costeo C1 '!M823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322"/>
      <c r="D113" s="298"/>
      <c r="E113" s="315"/>
      <c r="F113" s="105">
        <f>+'Formato de costeo C1 '!G$832</f>
        <v>0</v>
      </c>
      <c r="G113" s="508"/>
      <c r="H113" s="105">
        <f>+'Formato de costeo C1 '!I832</f>
        <v>0</v>
      </c>
      <c r="I113" s="105">
        <f>+'Formato de costeo C1 '!M832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322"/>
      <c r="D114" s="298"/>
      <c r="E114" s="315"/>
      <c r="F114" s="105">
        <f>+'Formato de costeo C1 '!G$841</f>
        <v>0</v>
      </c>
      <c r="G114" s="508"/>
      <c r="H114" s="105">
        <f>+'Formato de costeo C1 '!I841</f>
        <v>0</v>
      </c>
      <c r="I114" s="105">
        <f>+'Formato de costeo C1 '!M841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322"/>
      <c r="D115" s="298"/>
      <c r="E115" s="315"/>
      <c r="F115" s="105">
        <f>+'Formato de costeo C1 '!G$850</f>
        <v>0</v>
      </c>
      <c r="G115" s="508"/>
      <c r="H115" s="105">
        <f>+'Formato de costeo C1 '!I850</f>
        <v>0</v>
      </c>
      <c r="I115" s="105">
        <f>+'Formato de costeo C1 '!M850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323"/>
      <c r="D116" s="300"/>
      <c r="E116" s="318"/>
      <c r="F116" s="106">
        <f>+'Formato de costeo C1 '!G$859</f>
        <v>0</v>
      </c>
      <c r="G116" s="509"/>
      <c r="H116" s="106">
        <f>+'Formato de costeo C1 '!I859</f>
        <v>0</v>
      </c>
      <c r="I116" s="106">
        <f>+'Formato de costeo C1 '!M859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324">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325"/>
      <c r="D118" s="296"/>
      <c r="E118" s="312"/>
      <c r="F118" s="104">
        <f>+'Formato de costeo C1 '!G$869</f>
        <v>0</v>
      </c>
      <c r="G118" s="507"/>
      <c r="H118" s="104">
        <f>+'Formato de costeo C1 '!I869</f>
        <v>0</v>
      </c>
      <c r="I118" s="104">
        <f>+'Formato de costeo C1 '!M869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322"/>
      <c r="D119" s="298"/>
      <c r="E119" s="315"/>
      <c r="F119" s="105">
        <f>+'Formato de costeo C1 '!G$878</f>
        <v>0</v>
      </c>
      <c r="G119" s="508"/>
      <c r="H119" s="105">
        <f>+'Formato de costeo C1 '!I878</f>
        <v>0</v>
      </c>
      <c r="I119" s="105">
        <f>+'Formato de costeo C1 '!M878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322"/>
      <c r="D120" s="298"/>
      <c r="E120" s="315"/>
      <c r="F120" s="105">
        <f>+'Formato de costeo C1 '!G$887</f>
        <v>0</v>
      </c>
      <c r="G120" s="508"/>
      <c r="H120" s="105">
        <f>+'Formato de costeo C1 '!I887</f>
        <v>0</v>
      </c>
      <c r="I120" s="105">
        <f>+'Formato de costeo C1 '!M887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322"/>
      <c r="D121" s="298"/>
      <c r="E121" s="315"/>
      <c r="F121" s="105">
        <f>+'Formato de costeo C1 '!G$896</f>
        <v>0</v>
      </c>
      <c r="G121" s="508"/>
      <c r="H121" s="105">
        <f>+'Formato de costeo C1 '!I896</f>
        <v>0</v>
      </c>
      <c r="I121" s="105">
        <f>+'Formato de costeo C1 '!M896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323"/>
      <c r="D122" s="300"/>
      <c r="E122" s="318"/>
      <c r="F122" s="106">
        <f>+'Formato de costeo C1 '!G$905</f>
        <v>0</v>
      </c>
      <c r="G122" s="509"/>
      <c r="H122" s="106">
        <f>+'Formato de costeo C1 '!I905</f>
        <v>0</v>
      </c>
      <c r="I122" s="106">
        <f>+'Formato de costeo C1 '!M905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324">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325"/>
      <c r="D124" s="296"/>
      <c r="E124" s="312"/>
      <c r="F124" s="104">
        <f>+'Formato de costeo C1 '!G$915</f>
        <v>0</v>
      </c>
      <c r="G124" s="507"/>
      <c r="H124" s="104">
        <f>+'Formato de costeo C1 '!I915</f>
        <v>0</v>
      </c>
      <c r="I124" s="104">
        <f>+'Formato de costeo C1 '!M915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322"/>
      <c r="D125" s="298"/>
      <c r="E125" s="315"/>
      <c r="F125" s="105">
        <f>+'Formato de costeo C1 '!G$924</f>
        <v>0</v>
      </c>
      <c r="G125" s="508"/>
      <c r="H125" s="105">
        <f>+'Formato de costeo C1 '!I924</f>
        <v>0</v>
      </c>
      <c r="I125" s="105">
        <f>+'Formato de costeo C1 '!M924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322"/>
      <c r="D126" s="298"/>
      <c r="E126" s="315"/>
      <c r="F126" s="105">
        <f>+'Formato de costeo C1 '!G$933</f>
        <v>0</v>
      </c>
      <c r="G126" s="508"/>
      <c r="H126" s="105">
        <f>+'Formato de costeo C1 '!I933</f>
        <v>0</v>
      </c>
      <c r="I126" s="105">
        <f>+'Formato de costeo C1 '!M933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322"/>
      <c r="D127" s="298"/>
      <c r="E127" s="315"/>
      <c r="F127" s="105">
        <f>+'Formato de costeo C1 '!G$942</f>
        <v>0</v>
      </c>
      <c r="G127" s="508"/>
      <c r="H127" s="105">
        <f>+'Formato de costeo C1 '!I942</f>
        <v>0</v>
      </c>
      <c r="I127" s="105">
        <f>+'Formato de costeo C1 '!M942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323"/>
      <c r="D128" s="300"/>
      <c r="E128" s="318"/>
      <c r="F128" s="106">
        <f>+'Formato de costeo C1 '!G$951</f>
        <v>0</v>
      </c>
      <c r="G128" s="509"/>
      <c r="H128" s="106">
        <f>+'Formato de costeo C1 '!I951</f>
        <v>0</v>
      </c>
      <c r="I128" s="106">
        <f>+'Formato de costeo C1 '!M951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324">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325"/>
      <c r="D130" s="296"/>
      <c r="E130" s="312"/>
      <c r="F130" s="104">
        <f>+'Formato de costeo C1 '!G$961</f>
        <v>0</v>
      </c>
      <c r="G130" s="507"/>
      <c r="H130" s="104">
        <f>+'Formato de costeo C1 '!I961</f>
        <v>0</v>
      </c>
      <c r="I130" s="104">
        <f>+'Formato de costeo C1 '!M961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322"/>
      <c r="D131" s="298"/>
      <c r="E131" s="315"/>
      <c r="F131" s="105">
        <f>+'Formato de costeo C1 '!G$970</f>
        <v>0</v>
      </c>
      <c r="G131" s="508"/>
      <c r="H131" s="105">
        <f>+'Formato de costeo C1 '!I970</f>
        <v>0</v>
      </c>
      <c r="I131" s="105">
        <f>+'Formato de costeo C1 '!M970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322"/>
      <c r="D132" s="298"/>
      <c r="E132" s="315"/>
      <c r="F132" s="105">
        <f>+'Formato de costeo C1 '!G$979</f>
        <v>0</v>
      </c>
      <c r="G132" s="508"/>
      <c r="H132" s="105">
        <f>+'Formato de costeo C1 '!I979</f>
        <v>0</v>
      </c>
      <c r="I132" s="105">
        <f>+'Formato de costeo C1 '!M979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322"/>
      <c r="D133" s="298"/>
      <c r="E133" s="315"/>
      <c r="F133" s="105">
        <f>+'Formato de costeo C1 '!G$988</f>
        <v>0</v>
      </c>
      <c r="G133" s="508"/>
      <c r="H133" s="105">
        <f>+'Formato de costeo C1 '!I988</f>
        <v>0</v>
      </c>
      <c r="I133" s="105">
        <f>+'Formato de costeo C1 '!M988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323"/>
      <c r="D134" s="300"/>
      <c r="E134" s="318"/>
      <c r="F134" s="106">
        <f>+'Formato de costeo C1 '!G$997</f>
        <v>0</v>
      </c>
      <c r="G134" s="509"/>
      <c r="H134" s="106">
        <f>+'Formato de costeo C1 '!I997</f>
        <v>0</v>
      </c>
      <c r="I134" s="106">
        <f>+'Formato de costeo C1 '!M997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72">
        <f>+'Formato de costeo C1 '!D$1007</f>
        <v>0</v>
      </c>
      <c r="C135" s="548"/>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871">
        <f>+'Formato de costeo C1 '!B$1025</f>
        <v>0</v>
      </c>
      <c r="C136" s="324">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544"/>
      <c r="D137" s="313"/>
      <c r="E137" s="314"/>
      <c r="F137" s="104">
        <f>+'Formato de costeo C1 '!G$1026</f>
        <v>0</v>
      </c>
      <c r="G137" s="504"/>
      <c r="H137" s="104">
        <f>+'Formato de costeo C1 '!I1026</f>
        <v>0</v>
      </c>
      <c r="I137" s="104">
        <f>+'Formato de costeo C1 '!M1026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545"/>
      <c r="D138" s="316"/>
      <c r="E138" s="317"/>
      <c r="F138" s="105">
        <f>+'Formato de costeo C1 '!G$1036</f>
        <v>0</v>
      </c>
      <c r="G138" s="505"/>
      <c r="H138" s="105">
        <f>+'Formato de costeo C1 '!I1036</f>
        <v>0</v>
      </c>
      <c r="I138" s="105">
        <f>+'Formato de costeo C1 '!M1036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545"/>
      <c r="D139" s="316"/>
      <c r="E139" s="317"/>
      <c r="F139" s="105">
        <f>+'Formato de costeo C1 '!G$1045</f>
        <v>0</v>
      </c>
      <c r="G139" s="505"/>
      <c r="H139" s="105">
        <f>+'Formato de costeo C1 '!I1045</f>
        <v>0</v>
      </c>
      <c r="I139" s="105">
        <f>+'Formato de costeo C1 '!M1045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545"/>
      <c r="D140" s="316"/>
      <c r="E140" s="317"/>
      <c r="F140" s="105">
        <f>+'Formato de costeo C1 '!G$1054</f>
        <v>0</v>
      </c>
      <c r="G140" s="505"/>
      <c r="H140" s="105">
        <f>+'Formato de costeo C1 '!I1054</f>
        <v>0</v>
      </c>
      <c r="I140" s="105">
        <f>+'Formato de costeo C1 '!M1054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546"/>
      <c r="D141" s="319"/>
      <c r="E141" s="320"/>
      <c r="F141" s="106">
        <f>+'Formato de costeo C1 '!G$1063</f>
        <v>0</v>
      </c>
      <c r="G141" s="506"/>
      <c r="H141" s="106">
        <f>+'Formato de costeo C1 '!I1063</f>
        <v>0</v>
      </c>
      <c r="I141" s="106">
        <f>+'Formato de costeo C1 '!M1063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324">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325"/>
      <c r="D143" s="296"/>
      <c r="E143" s="312"/>
      <c r="F143" s="104">
        <f>+'Formato de costeo C1 '!G$1073</f>
        <v>0</v>
      </c>
      <c r="G143" s="507"/>
      <c r="H143" s="104">
        <f>+'Formato de costeo C1 '!I1073</f>
        <v>0</v>
      </c>
      <c r="I143" s="104">
        <f>+'Formato de costeo C1 '!M1073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322"/>
      <c r="D144" s="298"/>
      <c r="E144" s="315"/>
      <c r="F144" s="105">
        <f>+'Formato de costeo C1 '!G$1082</f>
        <v>0</v>
      </c>
      <c r="G144" s="508"/>
      <c r="H144" s="105">
        <f>+'Formato de costeo C1 '!I1082</f>
        <v>0</v>
      </c>
      <c r="I144" s="105">
        <f>+'Formato de costeo C1 '!M1082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322"/>
      <c r="D145" s="298"/>
      <c r="E145" s="315"/>
      <c r="F145" s="105">
        <f>+'Formato de costeo C1 '!G$1091</f>
        <v>0</v>
      </c>
      <c r="G145" s="508"/>
      <c r="H145" s="105">
        <f>+'Formato de costeo C1 '!I1091</f>
        <v>0</v>
      </c>
      <c r="I145" s="105">
        <f>+'Formato de costeo C1 '!M1091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322"/>
      <c r="D146" s="298"/>
      <c r="E146" s="315"/>
      <c r="F146" s="105">
        <f>+'Formato de costeo C1 '!G$1100</f>
        <v>0</v>
      </c>
      <c r="G146" s="508"/>
      <c r="H146" s="105">
        <f>+'Formato de costeo C1 '!I1100</f>
        <v>0</v>
      </c>
      <c r="I146" s="105">
        <f>+'Formato de costeo C1 '!M1100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323"/>
      <c r="D147" s="300"/>
      <c r="E147" s="318"/>
      <c r="F147" s="106">
        <f>+'Formato de costeo C1 '!G$1109</f>
        <v>0</v>
      </c>
      <c r="G147" s="509"/>
      <c r="H147" s="106">
        <f>+'Formato de costeo C1 '!I1109</f>
        <v>0</v>
      </c>
      <c r="I147" s="106">
        <f>+'Formato de costeo C1 '!M1109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324">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325"/>
      <c r="D149" s="296"/>
      <c r="E149" s="312"/>
      <c r="F149" s="104">
        <f>+'Formato de costeo C1 '!G$1119</f>
        <v>0</v>
      </c>
      <c r="G149" s="507"/>
      <c r="H149" s="104">
        <f>+'Formato de costeo C1 '!I1119</f>
        <v>0</v>
      </c>
      <c r="I149" s="104">
        <f>+'Formato de costeo C1 '!M1119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322"/>
      <c r="D150" s="298"/>
      <c r="E150" s="315"/>
      <c r="F150" s="105">
        <f>+'Formato de costeo C1 '!G$1128</f>
        <v>0</v>
      </c>
      <c r="G150" s="508"/>
      <c r="H150" s="105">
        <f>+'Formato de costeo C1 '!I1128</f>
        <v>0</v>
      </c>
      <c r="I150" s="105">
        <f>+'Formato de costeo C1 '!M1128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322"/>
      <c r="D151" s="298"/>
      <c r="E151" s="315"/>
      <c r="F151" s="105">
        <f>+'Formato de costeo C1 '!G$1137</f>
        <v>0</v>
      </c>
      <c r="G151" s="508"/>
      <c r="H151" s="105">
        <f>+'Formato de costeo C1 '!I1137</f>
        <v>0</v>
      </c>
      <c r="I151" s="105">
        <f>+'Formato de costeo C1 '!M1137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322"/>
      <c r="D152" s="298"/>
      <c r="E152" s="315"/>
      <c r="F152" s="105">
        <f>+'Formato de costeo C1 '!G$1146</f>
        <v>0</v>
      </c>
      <c r="G152" s="508"/>
      <c r="H152" s="105">
        <f>+'Formato de costeo C1 '!I1146</f>
        <v>0</v>
      </c>
      <c r="I152" s="105">
        <f>+'Formato de costeo C1 '!M1146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323"/>
      <c r="D153" s="300"/>
      <c r="E153" s="318"/>
      <c r="F153" s="106">
        <f>+'Formato de costeo C1 '!G$1155</f>
        <v>0</v>
      </c>
      <c r="G153" s="509"/>
      <c r="H153" s="106">
        <f>+'Formato de costeo C1 '!I1155</f>
        <v>0</v>
      </c>
      <c r="I153" s="106">
        <f>+'Formato de costeo C1 '!M1155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324">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325"/>
      <c r="D155" s="296"/>
      <c r="E155" s="312"/>
      <c r="F155" s="104">
        <f>+'Formato de costeo C1 '!G$1165</f>
        <v>0</v>
      </c>
      <c r="G155" s="507"/>
      <c r="H155" s="104">
        <f>+'Formato de costeo C1 '!I1165</f>
        <v>0</v>
      </c>
      <c r="I155" s="104">
        <f>+'Formato de costeo C1 '!M1165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322"/>
      <c r="D156" s="298"/>
      <c r="E156" s="315"/>
      <c r="F156" s="105">
        <f>+'Formato de costeo C1 '!G$1174</f>
        <v>0</v>
      </c>
      <c r="G156" s="508"/>
      <c r="H156" s="105">
        <f>+'Formato de costeo C1 '!I1174</f>
        <v>0</v>
      </c>
      <c r="I156" s="105">
        <f>+'Formato de costeo C1 '!M1174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322"/>
      <c r="D157" s="298"/>
      <c r="E157" s="315"/>
      <c r="F157" s="105">
        <f>+'Formato de costeo C1 '!G$1183</f>
        <v>0</v>
      </c>
      <c r="G157" s="508"/>
      <c r="H157" s="105">
        <f>+'Formato de costeo C1 '!I1183</f>
        <v>0</v>
      </c>
      <c r="I157" s="105">
        <f>+'Formato de costeo C1 '!M1183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322"/>
      <c r="D158" s="298"/>
      <c r="E158" s="315"/>
      <c r="F158" s="105">
        <f>+'Formato de costeo C1 '!G$1192</f>
        <v>0</v>
      </c>
      <c r="G158" s="508"/>
      <c r="H158" s="105">
        <f>+'Formato de costeo C1 '!I1192</f>
        <v>0</v>
      </c>
      <c r="I158" s="105">
        <f>+'Formato de costeo C1 '!M1192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323"/>
      <c r="D159" s="300"/>
      <c r="E159" s="318"/>
      <c r="F159" s="106">
        <f>+'Formato de costeo C1 '!G$1201</f>
        <v>0</v>
      </c>
      <c r="G159" s="509"/>
      <c r="H159" s="106">
        <f>+'Formato de costeo C1 '!I1201</f>
        <v>0</v>
      </c>
      <c r="I159" s="106">
        <f>+'Formato de costeo C1 '!M1201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324">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325"/>
      <c r="D161" s="296"/>
      <c r="E161" s="312"/>
      <c r="F161" s="104">
        <f>+'Formato de costeo C1 '!G$1211</f>
        <v>0</v>
      </c>
      <c r="G161" s="507"/>
      <c r="H161" s="104">
        <f>+'Formato de costeo C1 '!I1211</f>
        <v>0</v>
      </c>
      <c r="I161" s="104">
        <f>+'Formato de costeo C1 '!M1211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322"/>
      <c r="D162" s="298"/>
      <c r="E162" s="315"/>
      <c r="F162" s="105">
        <f>+'Formato de costeo C1 '!G$1220</f>
        <v>0</v>
      </c>
      <c r="G162" s="508"/>
      <c r="H162" s="105">
        <f>+'Formato de costeo C1 '!I1220</f>
        <v>0</v>
      </c>
      <c r="I162" s="105">
        <f>+'Formato de costeo C1 '!M1220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322"/>
      <c r="D163" s="298"/>
      <c r="E163" s="315"/>
      <c r="F163" s="105">
        <f>+'Formato de costeo C1 '!G$1229</f>
        <v>0</v>
      </c>
      <c r="G163" s="508"/>
      <c r="H163" s="105">
        <f>+'Formato de costeo C1 '!I1229</f>
        <v>0</v>
      </c>
      <c r="I163" s="105">
        <f>+'Formato de costeo C1 '!M1229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322"/>
      <c r="D164" s="298"/>
      <c r="E164" s="315"/>
      <c r="F164" s="105">
        <f>+'Formato de costeo C1 '!G$1238</f>
        <v>0</v>
      </c>
      <c r="G164" s="508"/>
      <c r="H164" s="105">
        <f>+'Formato de costeo C1 '!I1238</f>
        <v>0</v>
      </c>
      <c r="I164" s="105">
        <f>+'Formato de costeo C1 '!M1238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323"/>
      <c r="D165" s="300"/>
      <c r="E165" s="318"/>
      <c r="F165" s="106">
        <f>+'Formato de costeo C1 '!G$1247</f>
        <v>0</v>
      </c>
      <c r="G165" s="509"/>
      <c r="H165" s="106">
        <f>+'Formato de costeo C1 '!I1247</f>
        <v>0</v>
      </c>
      <c r="I165" s="106">
        <f>+'Formato de costeo C1 '!M1247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s="847" customFormat="1" ht="27" customHeight="1" x14ac:dyDescent="0.15">
      <c r="A166" s="117">
        <f>'Formato de costeo C6 '!C10</f>
        <v>6</v>
      </c>
      <c r="B166" s="514" t="str">
        <f>'Formato de costeo C6 '!D10</f>
        <v>MANEJO DEL PROYECTO</v>
      </c>
      <c r="C166" s="542"/>
      <c r="D166" s="119"/>
      <c r="E166" s="120"/>
      <c r="F166" s="120"/>
      <c r="G166" s="828"/>
      <c r="H166" s="120">
        <f>+H167+H184+H197</f>
        <v>0</v>
      </c>
      <c r="I166" s="120">
        <f t="shared" ref="I166:BI166" si="41">+I167+I184+I197</f>
        <v>0</v>
      </c>
      <c r="J166" s="120">
        <f t="shared" si="41"/>
        <v>0</v>
      </c>
      <c r="K166" s="120">
        <f t="shared" si="41"/>
        <v>0</v>
      </c>
      <c r="L166" s="120">
        <f t="shared" si="41"/>
        <v>0</v>
      </c>
      <c r="M166" s="120">
        <f t="shared" si="41"/>
        <v>0</v>
      </c>
      <c r="N166" s="120">
        <f t="shared" si="41"/>
        <v>0</v>
      </c>
      <c r="O166" s="120">
        <f t="shared" si="41"/>
        <v>0</v>
      </c>
      <c r="P166" s="120">
        <f t="shared" si="41"/>
        <v>0</v>
      </c>
      <c r="Q166" s="120">
        <f t="shared" si="41"/>
        <v>0</v>
      </c>
      <c r="R166" s="120">
        <f t="shared" si="41"/>
        <v>0</v>
      </c>
      <c r="S166" s="120">
        <f t="shared" si="41"/>
        <v>0</v>
      </c>
      <c r="T166" s="120">
        <f t="shared" si="41"/>
        <v>0</v>
      </c>
      <c r="U166" s="120">
        <f t="shared" si="41"/>
        <v>0</v>
      </c>
      <c r="V166" s="120">
        <f t="shared" si="41"/>
        <v>0</v>
      </c>
      <c r="W166" s="120">
        <f t="shared" si="41"/>
        <v>0</v>
      </c>
      <c r="X166" s="120">
        <f t="shared" si="41"/>
        <v>0</v>
      </c>
      <c r="Y166" s="120">
        <f t="shared" si="41"/>
        <v>0</v>
      </c>
      <c r="Z166" s="120">
        <f t="shared" si="41"/>
        <v>0</v>
      </c>
      <c r="AA166" s="120">
        <f t="shared" si="41"/>
        <v>0</v>
      </c>
      <c r="AB166" s="120">
        <f t="shared" si="41"/>
        <v>0</v>
      </c>
      <c r="AC166" s="120">
        <f t="shared" si="41"/>
        <v>0</v>
      </c>
      <c r="AD166" s="120">
        <f t="shared" si="41"/>
        <v>0</v>
      </c>
      <c r="AE166" s="120">
        <f t="shared" si="41"/>
        <v>0</v>
      </c>
      <c r="AF166" s="120">
        <f t="shared" si="41"/>
        <v>0</v>
      </c>
      <c r="AG166" s="120">
        <f t="shared" si="41"/>
        <v>0</v>
      </c>
      <c r="AH166" s="120">
        <f t="shared" si="41"/>
        <v>0</v>
      </c>
      <c r="AI166" s="120">
        <f t="shared" si="41"/>
        <v>0</v>
      </c>
      <c r="AJ166" s="120">
        <f t="shared" si="41"/>
        <v>0</v>
      </c>
      <c r="AK166" s="120">
        <f t="shared" si="41"/>
        <v>0</v>
      </c>
      <c r="AL166" s="120">
        <f t="shared" si="41"/>
        <v>0</v>
      </c>
      <c r="AM166" s="120">
        <f t="shared" si="41"/>
        <v>0</v>
      </c>
      <c r="AN166" s="120">
        <f t="shared" si="41"/>
        <v>0</v>
      </c>
      <c r="AO166" s="120">
        <f t="shared" si="41"/>
        <v>0</v>
      </c>
      <c r="AP166" s="120">
        <f t="shared" si="41"/>
        <v>0</v>
      </c>
      <c r="AQ166" s="120">
        <f t="shared" si="41"/>
        <v>0</v>
      </c>
      <c r="AR166" s="120">
        <f t="shared" si="41"/>
        <v>0</v>
      </c>
      <c r="AS166" s="120">
        <f t="shared" si="41"/>
        <v>0</v>
      </c>
      <c r="AT166" s="120">
        <f t="shared" si="41"/>
        <v>0</v>
      </c>
      <c r="AU166" s="120">
        <f t="shared" si="41"/>
        <v>0</v>
      </c>
      <c r="AV166" s="120">
        <f t="shared" si="41"/>
        <v>0</v>
      </c>
      <c r="AW166" s="120">
        <f t="shared" si="41"/>
        <v>0</v>
      </c>
      <c r="AX166" s="120">
        <f t="shared" si="41"/>
        <v>0</v>
      </c>
      <c r="AY166" s="120">
        <f t="shared" si="41"/>
        <v>0</v>
      </c>
      <c r="AZ166" s="120">
        <f t="shared" si="41"/>
        <v>0</v>
      </c>
      <c r="BA166" s="120">
        <f t="shared" si="41"/>
        <v>0</v>
      </c>
      <c r="BB166" s="120">
        <f t="shared" si="41"/>
        <v>0</v>
      </c>
      <c r="BC166" s="120">
        <f t="shared" si="41"/>
        <v>0</v>
      </c>
      <c r="BD166" s="120">
        <f t="shared" si="41"/>
        <v>0</v>
      </c>
      <c r="BE166" s="120">
        <f t="shared" si="41"/>
        <v>0</v>
      </c>
      <c r="BF166" s="120">
        <f t="shared" si="41"/>
        <v>0</v>
      </c>
      <c r="BG166" s="120">
        <f t="shared" si="41"/>
        <v>0</v>
      </c>
      <c r="BH166" s="120">
        <f t="shared" si="41"/>
        <v>0</v>
      </c>
      <c r="BI166" s="284">
        <f t="shared" si="41"/>
        <v>0</v>
      </c>
      <c r="BJ166" s="846">
        <f t="shared" ref="BJ166:BJ218" si="42">+BI166-I166</f>
        <v>0</v>
      </c>
    </row>
    <row r="167" spans="1:62" x14ac:dyDescent="0.25">
      <c r="A167" s="63">
        <f>'Formato de costeo C6 '!C11</f>
        <v>6.1</v>
      </c>
      <c r="B167" s="77" t="str">
        <f>'Formato de costeo C6 '!D11</f>
        <v>PERSONAL DEL PROYECTO</v>
      </c>
      <c r="C167" s="543"/>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x14ac:dyDescent="0.25">
      <c r="A168" s="64" t="str">
        <f>+'Formato de costeo C6 '!C32</f>
        <v>6.1.1</v>
      </c>
      <c r="B168" s="228" t="str">
        <f>+'Formato de costeo C6 '!B32</f>
        <v>Remuneraciones</v>
      </c>
      <c r="C168" s="549"/>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x14ac:dyDescent="0.25">
      <c r="A169" s="224" t="s">
        <v>295</v>
      </c>
      <c r="B169" s="225">
        <f>+'Formato de costeo C6 '!B33</f>
        <v>0</v>
      </c>
      <c r="C169" s="550" t="str">
        <f>+'Formato de costeo C6 '!D33</f>
        <v>CAS</v>
      </c>
      <c r="D169" s="226"/>
      <c r="E169" s="227"/>
      <c r="F169" s="230">
        <f>+'Formato de costeo C6 '!F33</f>
        <v>0</v>
      </c>
      <c r="G169" s="540">
        <f>+'Formato de costeo C6 '!H33</f>
        <v>0</v>
      </c>
      <c r="H169" s="230">
        <f>+G169*F169</f>
        <v>0</v>
      </c>
      <c r="I169" s="301">
        <f>+'Formato de costeo C6 '!M33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x14ac:dyDescent="0.25">
      <c r="A170" s="65" t="s">
        <v>296</v>
      </c>
      <c r="B170" s="58">
        <f>+'Formato de costeo C6 '!B34</f>
        <v>0</v>
      </c>
      <c r="C170" s="550" t="str">
        <f>+'Formato de costeo C6 '!D34</f>
        <v>Planilla</v>
      </c>
      <c r="D170" s="222"/>
      <c r="E170" s="223"/>
      <c r="F170" s="230">
        <f>+'Formato de costeo C6 '!F34</f>
        <v>0</v>
      </c>
      <c r="G170" s="540">
        <f>+'Formato de costeo C6 '!H34</f>
        <v>0</v>
      </c>
      <c r="H170" s="230">
        <f t="shared" ref="H170:H183" si="61">+G170*F170</f>
        <v>0</v>
      </c>
      <c r="I170" s="302">
        <f>+'Formato de costeo C6 '!M34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x14ac:dyDescent="0.25">
      <c r="A171" s="65" t="s">
        <v>297</v>
      </c>
      <c r="B171" s="58">
        <f>+'Formato de costeo C6 '!B35</f>
        <v>0</v>
      </c>
      <c r="C171" s="550" t="str">
        <f>+'Formato de costeo C6 '!D35</f>
        <v>CAS</v>
      </c>
      <c r="D171" s="222"/>
      <c r="E171" s="223"/>
      <c r="F171" s="230">
        <f>+'Formato de costeo C6 '!F35</f>
        <v>0</v>
      </c>
      <c r="G171" s="540">
        <f>+'Formato de costeo C6 '!H35</f>
        <v>0</v>
      </c>
      <c r="H171" s="230">
        <f t="shared" si="61"/>
        <v>0</v>
      </c>
      <c r="I171" s="302">
        <f>+'Formato de costeo C6 '!M35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x14ac:dyDescent="0.25">
      <c r="A172" s="65" t="s">
        <v>298</v>
      </c>
      <c r="B172" s="58">
        <f>+'Formato de costeo C6 '!B36</f>
        <v>0</v>
      </c>
      <c r="C172" s="550" t="str">
        <f>+'Formato de costeo C6 '!D36</f>
        <v>Planilla</v>
      </c>
      <c r="D172" s="222"/>
      <c r="E172" s="223"/>
      <c r="F172" s="230">
        <f>+'Formato de costeo C6 '!F36</f>
        <v>0</v>
      </c>
      <c r="G172" s="540">
        <f>+'Formato de costeo C6 '!H36</f>
        <v>0</v>
      </c>
      <c r="H172" s="230">
        <f t="shared" si="61"/>
        <v>0</v>
      </c>
      <c r="I172" s="302">
        <f>+'Formato de costeo C6 '!M36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x14ac:dyDescent="0.25">
      <c r="A173" s="65" t="s">
        <v>299</v>
      </c>
      <c r="B173" s="58">
        <f>+'Formato de costeo C6 '!B37</f>
        <v>0</v>
      </c>
      <c r="C173" s="550" t="str">
        <f>+'Formato de costeo C6 '!D37</f>
        <v>Planilla</v>
      </c>
      <c r="D173" s="222"/>
      <c r="E173" s="223"/>
      <c r="F173" s="230">
        <f>+'Formato de costeo C6 '!F37</f>
        <v>0</v>
      </c>
      <c r="G173" s="540">
        <f>+'Formato de costeo C6 '!H37</f>
        <v>0</v>
      </c>
      <c r="H173" s="230">
        <f t="shared" si="61"/>
        <v>0</v>
      </c>
      <c r="I173" s="302">
        <f>+'Formato de costeo C6 '!M37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x14ac:dyDescent="0.25">
      <c r="A174" s="65" t="s">
        <v>300</v>
      </c>
      <c r="B174" s="58">
        <f>+'Formato de costeo C6 '!B38</f>
        <v>0</v>
      </c>
      <c r="C174" s="550" t="str">
        <f>+'Formato de costeo C6 '!D38</f>
        <v>Planilla</v>
      </c>
      <c r="D174" s="222"/>
      <c r="E174" s="223"/>
      <c r="F174" s="230">
        <f>+'Formato de costeo C6 '!F38</f>
        <v>0</v>
      </c>
      <c r="G174" s="540">
        <f>+'Formato de costeo C6 '!H38</f>
        <v>0</v>
      </c>
      <c r="H174" s="230">
        <f t="shared" si="61"/>
        <v>0</v>
      </c>
      <c r="I174" s="302">
        <f>+'Formato de costeo C6 '!M38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x14ac:dyDescent="0.25">
      <c r="A175" s="65" t="s">
        <v>301</v>
      </c>
      <c r="B175" s="58">
        <f>+'Formato de costeo C6 '!B39</f>
        <v>0</v>
      </c>
      <c r="C175" s="550" t="str">
        <f>+'Formato de costeo C6 '!D39</f>
        <v>Planilla</v>
      </c>
      <c r="D175" s="222"/>
      <c r="E175" s="223"/>
      <c r="F175" s="230">
        <f>+'Formato de costeo C6 '!F39</f>
        <v>0</v>
      </c>
      <c r="G175" s="540">
        <f>+'Formato de costeo C6 '!H39</f>
        <v>0</v>
      </c>
      <c r="H175" s="230">
        <f t="shared" si="61"/>
        <v>0</v>
      </c>
      <c r="I175" s="302">
        <f>+'Formato de costeo C6 '!M39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x14ac:dyDescent="0.25">
      <c r="A176" s="65" t="s">
        <v>302</v>
      </c>
      <c r="B176" s="58">
        <f>+'Formato de costeo C6 '!B40</f>
        <v>0</v>
      </c>
      <c r="C176" s="550" t="str">
        <f>+'Formato de costeo C6 '!D40</f>
        <v>Planilla</v>
      </c>
      <c r="D176" s="18"/>
      <c r="E176" s="19"/>
      <c r="F176" s="230">
        <f>+'Formato de costeo C6 '!F40</f>
        <v>0</v>
      </c>
      <c r="G176" s="540">
        <f>+'Formato de costeo C6 '!H40</f>
        <v>0</v>
      </c>
      <c r="H176" s="230">
        <f t="shared" si="61"/>
        <v>0</v>
      </c>
      <c r="I176" s="302">
        <f>+'Formato de costeo C6 '!M40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x14ac:dyDescent="0.25">
      <c r="A177" s="65" t="s">
        <v>303</v>
      </c>
      <c r="B177" s="58">
        <f>+'Formato de costeo C6 '!B41</f>
        <v>0</v>
      </c>
      <c r="C177" s="550" t="str">
        <f>+'Formato de costeo C6 '!D41</f>
        <v>Planilla</v>
      </c>
      <c r="D177" s="18"/>
      <c r="E177" s="19"/>
      <c r="F177" s="230">
        <f>+'Formato de costeo C6 '!F41</f>
        <v>0</v>
      </c>
      <c r="G177" s="540">
        <f>+'Formato de costeo C6 '!H41</f>
        <v>0</v>
      </c>
      <c r="H177" s="230">
        <f t="shared" si="61"/>
        <v>0</v>
      </c>
      <c r="I177" s="302">
        <f>+'Formato de costeo C6 '!M41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x14ac:dyDescent="0.25">
      <c r="A178" s="65" t="s">
        <v>304</v>
      </c>
      <c r="B178" s="58">
        <f>+'Formato de costeo C6 '!B42</f>
        <v>0</v>
      </c>
      <c r="C178" s="550" t="str">
        <f>+'Formato de costeo C6 '!D42</f>
        <v>Planilla</v>
      </c>
      <c r="D178" s="18"/>
      <c r="E178" s="19"/>
      <c r="F178" s="230">
        <f>+'Formato de costeo C6 '!F42</f>
        <v>0</v>
      </c>
      <c r="G178" s="540">
        <f>+'Formato de costeo C6 '!H42</f>
        <v>0</v>
      </c>
      <c r="H178" s="230">
        <f t="shared" si="61"/>
        <v>0</v>
      </c>
      <c r="I178" s="302">
        <f>+'Formato de costeo C6 '!M42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x14ac:dyDescent="0.25">
      <c r="A179" s="65" t="s">
        <v>305</v>
      </c>
      <c r="B179" s="58">
        <f>+'Formato de costeo C6 '!B43</f>
        <v>0</v>
      </c>
      <c r="C179" s="550" t="str">
        <f>+'Formato de costeo C6 '!D43</f>
        <v>CAS</v>
      </c>
      <c r="D179" s="18"/>
      <c r="E179" s="19"/>
      <c r="F179" s="230">
        <f>+'Formato de costeo C6 '!F43</f>
        <v>0</v>
      </c>
      <c r="G179" s="540">
        <f>+'Formato de costeo C6 '!H43</f>
        <v>0</v>
      </c>
      <c r="H179" s="230">
        <f t="shared" si="61"/>
        <v>0</v>
      </c>
      <c r="I179" s="302">
        <f>+'Formato de costeo C6 '!M43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x14ac:dyDescent="0.25">
      <c r="A180" s="65" t="s">
        <v>306</v>
      </c>
      <c r="B180" s="58">
        <f>+'Formato de costeo C6 '!B44</f>
        <v>0</v>
      </c>
      <c r="C180" s="550" t="str">
        <f>+'Formato de costeo C6 '!D44</f>
        <v>Planilla</v>
      </c>
      <c r="D180" s="18"/>
      <c r="E180" s="19"/>
      <c r="F180" s="230">
        <f>+'Formato de costeo C6 '!F44</f>
        <v>0</v>
      </c>
      <c r="G180" s="540">
        <f>+'Formato de costeo C6 '!H44</f>
        <v>0</v>
      </c>
      <c r="H180" s="230">
        <f t="shared" si="61"/>
        <v>0</v>
      </c>
      <c r="I180" s="302">
        <f>+'Formato de costeo C6 '!M44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x14ac:dyDescent="0.25">
      <c r="A181" s="65" t="s">
        <v>307</v>
      </c>
      <c r="B181" s="58">
        <f>+'Formato de costeo C6 '!B45</f>
        <v>0</v>
      </c>
      <c r="C181" s="550" t="str">
        <f>+'Formato de costeo C6 '!D45</f>
        <v>Planilla</v>
      </c>
      <c r="D181" s="18"/>
      <c r="E181" s="19"/>
      <c r="F181" s="230">
        <f>+'Formato de costeo C6 '!F45</f>
        <v>0</v>
      </c>
      <c r="G181" s="540">
        <f>+'Formato de costeo C6 '!H45</f>
        <v>0</v>
      </c>
      <c r="H181" s="230">
        <f t="shared" si="61"/>
        <v>0</v>
      </c>
      <c r="I181" s="302">
        <f>+'Formato de costeo C6 '!M45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x14ac:dyDescent="0.25">
      <c r="A182" s="65" t="s">
        <v>308</v>
      </c>
      <c r="B182" s="58">
        <f>+'Formato de costeo C6 '!B46</f>
        <v>0</v>
      </c>
      <c r="C182" s="550" t="str">
        <f>+'Formato de costeo C6 '!D46</f>
        <v>Planilla</v>
      </c>
      <c r="D182" s="18"/>
      <c r="E182" s="19"/>
      <c r="F182" s="230">
        <f>+'Formato de costeo C6 '!F46</f>
        <v>0</v>
      </c>
      <c r="G182" s="540">
        <f>+'Formato de costeo C6 '!H46</f>
        <v>0</v>
      </c>
      <c r="H182" s="230">
        <f t="shared" si="61"/>
        <v>0</v>
      </c>
      <c r="I182" s="302">
        <f>+'Formato de costeo C6 '!M46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x14ac:dyDescent="0.25">
      <c r="A183" s="65" t="s">
        <v>309</v>
      </c>
      <c r="B183" s="58">
        <f>+'Formato de costeo C6 '!B47</f>
        <v>0</v>
      </c>
      <c r="C183" s="550" t="str">
        <f>+'Formato de costeo C6 '!D47</f>
        <v>Planilla</v>
      </c>
      <c r="D183" s="18"/>
      <c r="E183" s="19"/>
      <c r="F183" s="230">
        <f>+'Formato de costeo C6 '!F47</f>
        <v>0</v>
      </c>
      <c r="G183" s="540">
        <f>+'Formato de costeo C6 '!H47</f>
        <v>0</v>
      </c>
      <c r="H183" s="230">
        <f t="shared" si="61"/>
        <v>0</v>
      </c>
      <c r="I183" s="303">
        <f>+'Formato de costeo C6 '!M47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840" t="str">
        <f>'Formato de costeo C6 '!D49</f>
        <v>EQUIPAMIENTO DEL PROYECTO</v>
      </c>
      <c r="C184" s="543"/>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549"/>
      <c r="D185" s="16"/>
      <c r="E185" s="17"/>
      <c r="F185" s="17"/>
      <c r="G185" s="519"/>
      <c r="H185" s="17">
        <f>SUM(H186:H196)</f>
        <v>0</v>
      </c>
      <c r="I185" s="17">
        <f>SUM(I186:I196)</f>
        <v>0</v>
      </c>
      <c r="J185" s="17">
        <f t="shared" ref="J185:BH185" si="63">SUM(J186:J196)</f>
        <v>0</v>
      </c>
      <c r="K185" s="17">
        <f t="shared" si="63"/>
        <v>0</v>
      </c>
      <c r="L185" s="17">
        <f t="shared" si="63"/>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51">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'!M53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51">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'!M54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51">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'!M55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51">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'!M56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51">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'!M57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51">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'!M58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51">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'!M59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51">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'!M60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51">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'!M61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51">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'!M62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51">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'!M63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543"/>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549" t="str">
        <f>+'Formato de costeo C6 '!D69</f>
        <v>Seguro anual</v>
      </c>
      <c r="D198" s="16">
        <f>'Formato de costeo C6 '!E70</f>
        <v>0</v>
      </c>
      <c r="E198" s="17">
        <f>'Formato de costeo C6 '!F70</f>
        <v>0</v>
      </c>
      <c r="F198" s="17">
        <f>+F199</f>
        <v>0</v>
      </c>
      <c r="G198" s="52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859"/>
      <c r="D199" s="380"/>
      <c r="E199" s="272"/>
      <c r="F199" s="272">
        <f>+'Formato de costeo C6 '!G70</f>
        <v>0</v>
      </c>
      <c r="G199" s="521"/>
      <c r="H199" s="272">
        <f>+'Formato de costeo C6 '!I70</f>
        <v>0</v>
      </c>
      <c r="I199" s="19">
        <f>'Formato de costeo C6 '!M70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373">
        <f>+'Formato de costeo C6 '!D72</f>
        <v>0</v>
      </c>
      <c r="D200" s="16">
        <f>'Formato de costeo C6 '!E74</f>
        <v>0</v>
      </c>
      <c r="E200" s="17">
        <f>'Formato de costeo C6 '!F74</f>
        <v>0</v>
      </c>
      <c r="F200" s="17">
        <f>+F201</f>
        <v>0</v>
      </c>
      <c r="G200" s="52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859"/>
      <c r="D201" s="380"/>
      <c r="E201" s="272"/>
      <c r="F201" s="272">
        <f>+'Formato de costeo C6 '!G73</f>
        <v>0</v>
      </c>
      <c r="G201" s="521"/>
      <c r="H201" s="272">
        <f>+'Formato de costeo C6 '!I73</f>
        <v>0</v>
      </c>
      <c r="I201" s="231">
        <f>+'Formato de costeo C6 '!M73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374">
        <f>+'Formato de costeo C6 '!D78</f>
        <v>0</v>
      </c>
      <c r="D202" s="16">
        <f>'Formato de costeo C6 '!E83</f>
        <v>0</v>
      </c>
      <c r="E202" s="17">
        <f>'Formato de costeo C6 '!F83</f>
        <v>0</v>
      </c>
      <c r="F202" s="17">
        <f>+F203</f>
        <v>0</v>
      </c>
      <c r="G202" s="52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859"/>
      <c r="D203" s="383"/>
      <c r="E203" s="277"/>
      <c r="F203" s="277">
        <f>+'Formato de costeo C6 '!G79</f>
        <v>0</v>
      </c>
      <c r="G203" s="575"/>
      <c r="H203" s="277">
        <f>+'Formato de costeo C6 '!I79</f>
        <v>0</v>
      </c>
      <c r="I203" s="277">
        <f>+'Formato de costeo C6 '!M79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373">
        <f>+'Formato de costeo C6 '!D84</f>
        <v>0</v>
      </c>
      <c r="D204" s="129">
        <f>+'Formato de costeo C6 '!E84</f>
        <v>0</v>
      </c>
      <c r="E204" s="121"/>
      <c r="F204" s="121">
        <f>+F205+F206</f>
        <v>0</v>
      </c>
      <c r="G204" s="522">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854"/>
      <c r="D205" s="145"/>
      <c r="E205" s="146"/>
      <c r="F205" s="108">
        <f>+'Formato de costeo C6 '!G85</f>
        <v>0</v>
      </c>
      <c r="G205" s="523"/>
      <c r="H205" s="108">
        <f>+'Formato de costeo C6 '!I85</f>
        <v>0</v>
      </c>
      <c r="I205" s="108">
        <f>+'Formato de costeo C6 '!M85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866"/>
      <c r="D206" s="526"/>
      <c r="E206" s="527"/>
      <c r="F206" s="19">
        <f>+'Formato de costeo C6 '!G92</f>
        <v>0</v>
      </c>
      <c r="G206" s="528"/>
      <c r="H206" s="19">
        <f>+'Formato de costeo C6 '!I92</f>
        <v>0</v>
      </c>
      <c r="I206" s="19">
        <f>+'Formato de costeo C6 '!M92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530" t="str">
        <f>+'Formato de costeo C6 '!B98</f>
        <v>Servicios de terceros</v>
      </c>
      <c r="C207" s="868"/>
      <c r="D207" s="532"/>
      <c r="E207" s="533"/>
      <c r="F207" s="109">
        <f>+'Formato de costeo C6 '!G98</f>
        <v>0</v>
      </c>
      <c r="G207" s="534"/>
      <c r="H207" s="109">
        <f>+'Formato de costeo C6 '!I98</f>
        <v>0</v>
      </c>
      <c r="I207" s="109">
        <f>+'Formato de costeo C6 '!M98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374">
        <f>+'Formato de costeo C6 '!D104</f>
        <v>0</v>
      </c>
      <c r="D208" s="16">
        <f>'Formato de costeo C6 '!E88</f>
        <v>0</v>
      </c>
      <c r="E208" s="17">
        <f>'Formato de costeo C6 '!F88</f>
        <v>0</v>
      </c>
      <c r="F208" s="17">
        <f>+F209</f>
        <v>0</v>
      </c>
      <c r="G208" s="52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2" t="str">
        <f>+'Formato de costeo C6 '!C105</f>
        <v>6.3.5.1</v>
      </c>
      <c r="B209" s="378" t="str">
        <f>+'Formato de costeo C6 '!B105</f>
        <v>Servicios de terceros</v>
      </c>
      <c r="C209" s="859"/>
      <c r="D209" s="383"/>
      <c r="E209" s="277"/>
      <c r="F209" s="277">
        <f>+'Formato de costeo C6 '!G105</f>
        <v>0</v>
      </c>
      <c r="G209" s="575"/>
      <c r="H209" s="277">
        <f>+'Formato de costeo C6 '!I105</f>
        <v>0</v>
      </c>
      <c r="I209" s="277">
        <f>+'Formato de costeo C6 '!M105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374">
        <f>+'Formato de costeo C6 '!D111</f>
        <v>0</v>
      </c>
      <c r="D210" s="16">
        <f>+'Formato de costeo C6 '!E90</f>
        <v>0</v>
      </c>
      <c r="E210" s="17"/>
      <c r="F210" s="17">
        <f>+F211</f>
        <v>0</v>
      </c>
      <c r="G210" s="52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363"/>
      <c r="D211" s="275"/>
      <c r="E211" s="276"/>
      <c r="F211" s="20">
        <f>+'Formato de costeo C6 '!G112</f>
        <v>0</v>
      </c>
      <c r="G211" s="524"/>
      <c r="H211" s="20">
        <f>+'Formato de costeo C6 '!I112</f>
        <v>0</v>
      </c>
      <c r="I211" s="20">
        <f>+'Formato de costeo C6 '!M112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374">
        <f>+'Formato de costeo C6 '!D118</f>
        <v>0</v>
      </c>
      <c r="D212" s="16">
        <f>+'Formato de costeo C6 '!E92</f>
        <v>0</v>
      </c>
      <c r="E212" s="17"/>
      <c r="F212" s="17">
        <f>+F213</f>
        <v>0</v>
      </c>
      <c r="G212" s="52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363"/>
      <c r="D213" s="275"/>
      <c r="E213" s="276"/>
      <c r="F213" s="20">
        <f>+'Formato de costeo C6 '!G119</f>
        <v>0</v>
      </c>
      <c r="G213" s="524"/>
      <c r="H213" s="20">
        <f>+'Formato de costeo C6 '!I119</f>
        <v>0</v>
      </c>
      <c r="I213" s="20">
        <f>+'Formato de costeo C6 '!M119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374">
        <f>+'Formato de costeo C6 '!D125</f>
        <v>0</v>
      </c>
      <c r="D214" s="16">
        <f>+'Formato de costeo C6 '!E94</f>
        <v>0</v>
      </c>
      <c r="E214" s="17"/>
      <c r="F214" s="17">
        <f>+F215</f>
        <v>0</v>
      </c>
      <c r="G214" s="52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363"/>
      <c r="D215" s="275"/>
      <c r="E215" s="276"/>
      <c r="F215" s="20">
        <f>+'Formato de costeo C6 '!G126</f>
        <v>0</v>
      </c>
      <c r="G215" s="524"/>
      <c r="H215" s="20">
        <f>+'Formato de costeo C6 '!I126</f>
        <v>0</v>
      </c>
      <c r="I215" s="20">
        <f>+'Formato de costeo C6 '!M126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374">
        <f>+'Formato de costeo C6 '!D132</f>
        <v>0</v>
      </c>
      <c r="D216" s="16">
        <f>+'Formato de costeo C6 '!E96</f>
        <v>0</v>
      </c>
      <c r="E216" s="17"/>
      <c r="F216" s="17">
        <f>+F217</f>
        <v>0</v>
      </c>
      <c r="G216" s="52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363"/>
      <c r="D217" s="275"/>
      <c r="E217" s="276"/>
      <c r="F217" s="20">
        <f>+'Formato de costeo C6 '!G133</f>
        <v>0</v>
      </c>
      <c r="G217" s="524"/>
      <c r="H217" s="20">
        <f>+'Formato de costeo C6 '!I133</f>
        <v>0</v>
      </c>
      <c r="I217" s="20">
        <f>+'Formato de costeo C6 '!M133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374">
        <f>+'Formato de costeo C6 '!D139</f>
        <v>0</v>
      </c>
      <c r="D218" s="16">
        <f>+'Formato de costeo C6 '!E104</f>
        <v>0</v>
      </c>
      <c r="E218" s="17"/>
      <c r="F218" s="17">
        <f>+F219</f>
        <v>0</v>
      </c>
      <c r="G218" s="52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273" t="str">
        <f>+'Formato de costeo C6 '!C140</f>
        <v>6.3.10.1</v>
      </c>
      <c r="B219" s="555" t="str">
        <f>+'Formato de costeo C6 '!B140</f>
        <v>Categorías de gasto</v>
      </c>
      <c r="C219" s="363"/>
      <c r="D219" s="275"/>
      <c r="E219" s="276"/>
      <c r="F219" s="20">
        <f>+'Formato de costeo C6 '!G140</f>
        <v>0</v>
      </c>
      <c r="G219" s="524"/>
      <c r="H219" s="20">
        <f>+'Formato de costeo C6 '!I140</f>
        <v>0</v>
      </c>
      <c r="I219" s="20">
        <f>+'Formato de costeo C6 '!M140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07" t="s">
        <v>322</v>
      </c>
      <c r="B220" s="1408"/>
      <c r="C220" s="1408"/>
      <c r="D220" s="1408"/>
      <c r="E220" s="1408"/>
      <c r="F220" s="1408"/>
      <c r="G220" s="1408"/>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501</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'!M157</f>
        <v>0</v>
      </c>
      <c r="J223" s="511">
        <f>IF( $H223=0,0,($F223*'Cronograma de Actividades'!$E105)*($I223/$H223))</f>
        <v>0</v>
      </c>
      <c r="K223" s="511">
        <f>IF( $H223=0,0,($F223*'Cronograma de Actividades'!$F105)*($I223/$H223))</f>
        <v>0</v>
      </c>
      <c r="L223" s="511">
        <f>IF( $H223=0,0,($F223*'Cronograma de Actividades'!$G105)*($I223/$H223))</f>
        <v>0</v>
      </c>
      <c r="M223" s="511">
        <f>SUM(J223:L223)</f>
        <v>0</v>
      </c>
      <c r="N223" s="511">
        <f>IF( $H223=0,0,($F223*'Cronograma de Actividades'!$H105)*($I223/$H223))</f>
        <v>0</v>
      </c>
      <c r="O223" s="511">
        <f>IF( $H223=0,0,($F223*'Cronograma de Actividades'!$I105)*($I223/$H223))</f>
        <v>0</v>
      </c>
      <c r="P223" s="511">
        <f>IF( $H223=0,0,($F223*'Cronograma de Actividades'!$J105)*($I223/$H223))</f>
        <v>0</v>
      </c>
      <c r="Q223" s="511">
        <f>SUM(N223:P223)</f>
        <v>0</v>
      </c>
      <c r="R223" s="511">
        <f>IF( $H223=0,0,($F223*'Cronograma de Actividades'!$K105)*($I223/$H223))</f>
        <v>0</v>
      </c>
      <c r="S223" s="511">
        <f>IF( $H223=0,0,($F223*'Cronograma de Actividades'!$L105)*($I223/$H223))</f>
        <v>0</v>
      </c>
      <c r="T223" s="511">
        <f>IF( $H223=0,0,($F223*'Cronograma de Actividades'!$M105)*($I223/$H223))</f>
        <v>0</v>
      </c>
      <c r="U223" s="511">
        <f>SUM(R223:T223)</f>
        <v>0</v>
      </c>
      <c r="V223" s="511">
        <f>IF( $H223=0,0,($F223*'Cronograma de Actividades'!$N105)*($I223/$H223))</f>
        <v>0</v>
      </c>
      <c r="W223" s="511">
        <f>IF( $H223=0,0,($F223*'Cronograma de Actividades'!$O105)*($I223/$H223))</f>
        <v>0</v>
      </c>
      <c r="X223" s="511">
        <f>IF( $H223=0,0,($F223*'Cronograma de Actividades'!$P105)*($I223/$H223))</f>
        <v>0</v>
      </c>
      <c r="Y223" s="511">
        <f>SUM(V223:X223)</f>
        <v>0</v>
      </c>
      <c r="Z223" s="511">
        <f>+M223+Q223+U223+Y223</f>
        <v>0</v>
      </c>
      <c r="AA223" s="511">
        <f>IF( $H223=0,0,($F223*'Cronograma de Actividades'!$Q105)*($I223/$H223))</f>
        <v>0</v>
      </c>
      <c r="AB223" s="511">
        <f>IF( $H223=0,0,($F223*'Cronograma de Actividades'!$R105)*($I223/$H223))</f>
        <v>0</v>
      </c>
      <c r="AC223" s="511">
        <f>IF( $H223=0,0,($F223*'Cronograma de Actividades'!$S105)*($I223/$H223))</f>
        <v>0</v>
      </c>
      <c r="AD223" s="511">
        <f>SUM(AA223:AC223)</f>
        <v>0</v>
      </c>
      <c r="AE223" s="511">
        <f>IF( $H223=0,0,($F223*'Cronograma de Actividades'!$T105)*($I223/$H223))</f>
        <v>0</v>
      </c>
      <c r="AF223" s="511">
        <f>IF( $H223=0,0,($F223*'Cronograma de Actividades'!$U105)*($I223/$H223))</f>
        <v>0</v>
      </c>
      <c r="AG223" s="511">
        <f>IF( $H223=0,0,($F223*'Cronograma de Actividades'!$V105)*($I223/$H223))</f>
        <v>0</v>
      </c>
      <c r="AH223" s="511">
        <f>SUM(AE223:AG223)</f>
        <v>0</v>
      </c>
      <c r="AI223" s="511">
        <f>IF( $H223=0,0,($F223*'Cronograma de Actividades'!$W105)*($I223/$H223))</f>
        <v>0</v>
      </c>
      <c r="AJ223" s="511">
        <f>IF( $H223=0,0,($F223*'Cronograma de Actividades'!$X105)*($I223/$H223))</f>
        <v>0</v>
      </c>
      <c r="AK223" s="511">
        <f>IF( $H223=0,0,($F223*'Cronograma de Actividades'!$Y105)*($I223/$H223))</f>
        <v>0</v>
      </c>
      <c r="AL223" s="511">
        <f>SUM(AI223:AK223)</f>
        <v>0</v>
      </c>
      <c r="AM223" s="511">
        <f>IF( $H223=0,0,($F223*'Cronograma de Actividades'!$Z105)*($I223/$H223))</f>
        <v>0</v>
      </c>
      <c r="AN223" s="511">
        <f>IF( $H223=0,0,($F223*'Cronograma de Actividades'!$AA105)*($I223/$H223))</f>
        <v>0</v>
      </c>
      <c r="AO223" s="511">
        <f>IF( $H223=0,0,($F223*'Cronograma de Actividades'!$AB105)*($I223/$H223))</f>
        <v>0</v>
      </c>
      <c r="AP223" s="511">
        <f>SUM(AM223:AO223)</f>
        <v>0</v>
      </c>
      <c r="AQ223" s="511">
        <f>+AD223+AH223+AL223+AP223</f>
        <v>0</v>
      </c>
      <c r="AR223" s="511">
        <f>IF( $H223=0,0,($F223*'Cronograma de Actividades'!$AC105)*($I223/$H223))</f>
        <v>0</v>
      </c>
      <c r="AS223" s="511">
        <f>IF( $H223=0,0,($F223*'Cronograma de Actividades'!$AD105)*($I223/$H223))</f>
        <v>0</v>
      </c>
      <c r="AT223" s="511">
        <f>IF( $H223=0,0,($F223*'Cronograma de Actividades'!$AE105)*($I223/$H223))</f>
        <v>0</v>
      </c>
      <c r="AU223" s="511">
        <f>SUM(AR223:AT223)</f>
        <v>0</v>
      </c>
      <c r="AV223" s="511">
        <f>IF( $H223=0,0,($F223*'Cronograma de Actividades'!$AF105)*($I223/$H223))</f>
        <v>0</v>
      </c>
      <c r="AW223" s="511">
        <f>IF( $H223=0,0,($F223*'Cronograma de Actividades'!$AG105)*($I223/$H223))</f>
        <v>0</v>
      </c>
      <c r="AX223" s="511">
        <f>IF( $H223=0,0,($F223*'Cronograma de Actividades'!$AH105)*($I223/$H223))</f>
        <v>0</v>
      </c>
      <c r="AY223" s="511">
        <f>SUM(AV223:AX223)</f>
        <v>0</v>
      </c>
      <c r="AZ223" s="511">
        <f>IF( $H223=0,0,($F223*'Cronograma de Actividades'!$AI105)*($I223/$H223))</f>
        <v>0</v>
      </c>
      <c r="BA223" s="511">
        <f>IF( $H223=0,0,($F223*'Cronograma de Actividades'!$AJ105)*($I223/$H223))</f>
        <v>0</v>
      </c>
      <c r="BB223" s="511">
        <f>IF( $H223=0,0,($F223*'Cronograma de Actividades'!$AK105)*($I223/$H223))</f>
        <v>0</v>
      </c>
      <c r="BC223" s="511">
        <f>SUM(AZ223:BB223)</f>
        <v>0</v>
      </c>
      <c r="BD223" s="511">
        <f>IF( $H223=0,0,($F223*'Cronograma de Actividades'!$AL105)*($I223/$H223))</f>
        <v>0</v>
      </c>
      <c r="BE223" s="511">
        <f>IF( $H223=0,0,($F223*'Cronograma de Actividades'!$AM105)*($I223/$H223))</f>
        <v>0</v>
      </c>
      <c r="BF223" s="511">
        <f>IF( $H223=0,0,($F223*'Cronograma de Actividades'!$AN105)*($I223/$H223))</f>
        <v>0</v>
      </c>
      <c r="BG223" s="511">
        <f>SUM(BD223:BF223)</f>
        <v>0</v>
      </c>
      <c r="BH223" s="511">
        <f>+AU223+AY223+BC223+BG223</f>
        <v>0</v>
      </c>
      <c r="BI223" s="512">
        <f>+Z223+AQ223+BH223</f>
        <v>0</v>
      </c>
      <c r="BJ223" s="126">
        <f t="shared" si="93"/>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'!M163</f>
        <v>0</v>
      </c>
      <c r="J224" s="77"/>
      <c r="K224" s="84"/>
      <c r="L224" s="78"/>
      <c r="M224" s="79"/>
      <c r="N224" s="80"/>
      <c r="O224" s="80"/>
      <c r="P224" s="80"/>
      <c r="Q224" s="80"/>
      <c r="R224" s="80"/>
      <c r="S224" s="77"/>
      <c r="T224" s="84"/>
      <c r="U224" s="78"/>
      <c r="V224" s="79"/>
      <c r="W224" s="80"/>
      <c r="X224" s="80"/>
      <c r="Y224" s="80"/>
      <c r="Z224" s="80"/>
      <c r="AA224" s="80"/>
      <c r="AB224" s="77"/>
      <c r="AC224" s="84"/>
      <c r="AD224" s="78"/>
      <c r="AE224" s="79"/>
      <c r="AF224" s="80"/>
      <c r="AG224" s="80"/>
      <c r="AH224" s="80"/>
      <c r="AI224" s="80"/>
      <c r="AJ224" s="80"/>
      <c r="AK224" s="77"/>
      <c r="AL224" s="84"/>
      <c r="AM224" s="78"/>
      <c r="AN224" s="79"/>
      <c r="AO224" s="80"/>
      <c r="AP224" s="80"/>
      <c r="AQ224" s="80"/>
      <c r="AR224" s="80"/>
      <c r="AS224" s="80"/>
      <c r="AT224" s="77"/>
      <c r="AU224" s="84"/>
      <c r="AV224" s="78"/>
      <c r="AW224" s="79"/>
      <c r="AX224" s="80"/>
      <c r="AY224" s="80"/>
      <c r="AZ224" s="80"/>
      <c r="BA224" s="80"/>
      <c r="BB224" s="80"/>
      <c r="BC224" s="80"/>
      <c r="BD224" s="77"/>
      <c r="BE224" s="84"/>
      <c r="BF224" s="78"/>
      <c r="BG224" s="77"/>
      <c r="BH224" s="84"/>
      <c r="BI224" s="81">
        <f>+I224</f>
        <v>0</v>
      </c>
      <c r="BJ224" s="126">
        <f t="shared" si="93"/>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'!M167</f>
        <v>0</v>
      </c>
      <c r="J225" s="969">
        <f>IF( $H225=0,0,($F225*'Cronograma de Actividades'!$E107)*($I225/$H225))</f>
        <v>0</v>
      </c>
      <c r="K225" s="969">
        <f>IF( $H225=0,0,($F225*'Cronograma de Actividades'!$F107)*($I225/$H225))</f>
        <v>0</v>
      </c>
      <c r="L225" s="969">
        <f>IF( $H225=0,0,($F225*'Cronograma de Actividades'!$G107)*($I225/$H225))</f>
        <v>0</v>
      </c>
      <c r="M225" s="969">
        <f>SUM(J225:L225)</f>
        <v>0</v>
      </c>
      <c r="N225" s="969">
        <f>IF( $H225=0,0,($F225*'Cronograma de Actividades'!$H107)*($I225/$H225))</f>
        <v>0</v>
      </c>
      <c r="O225" s="969">
        <f>IF( $H225=0,0,($F225*'Cronograma de Actividades'!$I107)*($I225/$H225))</f>
        <v>0</v>
      </c>
      <c r="P225" s="969">
        <f>IF( $H225=0,0,($F225*'Cronograma de Actividades'!$J107)*($I225/$H225))</f>
        <v>0</v>
      </c>
      <c r="Q225" s="969">
        <f>SUM(N225:P225)</f>
        <v>0</v>
      </c>
      <c r="R225" s="969">
        <f>IF( $H225=0,0,($F225*'Cronograma de Actividades'!$K107)*($I225/$H225))</f>
        <v>0</v>
      </c>
      <c r="S225" s="969">
        <f>IF( $H225=0,0,($F225*'Cronograma de Actividades'!$L107)*($I225/$H225))</f>
        <v>0</v>
      </c>
      <c r="T225" s="969">
        <f>IF( $H225=0,0,($F225*'Cronograma de Actividades'!$M107)*($I225/$H225))</f>
        <v>0</v>
      </c>
      <c r="U225" s="969">
        <f>SUM(R225:T225)</f>
        <v>0</v>
      </c>
      <c r="V225" s="969">
        <f>IF( $H225=0,0,($F225*'Cronograma de Actividades'!$N107)*($I225/$H225))</f>
        <v>0</v>
      </c>
      <c r="W225" s="969">
        <f>IF( $H225=0,0,($F225*'Cronograma de Actividades'!$O107)*($I225/$H225))</f>
        <v>0</v>
      </c>
      <c r="X225" s="969">
        <f>IF( $H225=0,0,($F225*'Cronograma de Actividades'!$P107)*($I225/$H225))</f>
        <v>0</v>
      </c>
      <c r="Y225" s="969">
        <f>SUM(V225:X225)</f>
        <v>0</v>
      </c>
      <c r="Z225" s="969">
        <f>+M225+Q225+U225+Y225</f>
        <v>0</v>
      </c>
      <c r="AA225" s="969">
        <f>IF( $H225=0,0,($F225*'Cronograma de Actividades'!$Q107)*($I225/$H225))</f>
        <v>0</v>
      </c>
      <c r="AB225" s="969">
        <f>IF( $H225=0,0,($F225*'Cronograma de Actividades'!$R107)*($I225/$H225))</f>
        <v>0</v>
      </c>
      <c r="AC225" s="969">
        <f>IF( $H225=0,0,($F225*'Cronograma de Actividades'!$S107)*($I225/$H225))</f>
        <v>0</v>
      </c>
      <c r="AD225" s="969">
        <f>SUM(AA225:AC225)</f>
        <v>0</v>
      </c>
      <c r="AE225" s="969">
        <f>IF( $H225=0,0,($F225*'Cronograma de Actividades'!$T107)*($I225/$H225))</f>
        <v>0</v>
      </c>
      <c r="AF225" s="969">
        <f>IF( $H225=0,0,($F225*'Cronograma de Actividades'!$U107)*($I225/$H225))</f>
        <v>0</v>
      </c>
      <c r="AG225" s="969">
        <f>IF( $H225=0,0,($F225*'Cronograma de Actividades'!$V107)*($I225/$H225))</f>
        <v>0</v>
      </c>
      <c r="AH225" s="969">
        <f>SUM(AE225:AG225)</f>
        <v>0</v>
      </c>
      <c r="AI225" s="969">
        <f>IF( $H225=0,0,($F225*'Cronograma de Actividades'!$W107)*($I225/$H225))</f>
        <v>0</v>
      </c>
      <c r="AJ225" s="969">
        <f>IF( $H225=0,0,($F225*'Cronograma de Actividades'!$X107)*($I225/$H225))</f>
        <v>0</v>
      </c>
      <c r="AK225" s="969">
        <f>IF( $H225=0,0,($F225*'Cronograma de Actividades'!$Y107)*($I225/$H225))</f>
        <v>0</v>
      </c>
      <c r="AL225" s="969">
        <f>SUM(AI225:AK225)</f>
        <v>0</v>
      </c>
      <c r="AM225" s="969">
        <f>IF( $H225=0,0,($F225*'Cronograma de Actividades'!$Z107)*($I225/$H225))</f>
        <v>0</v>
      </c>
      <c r="AN225" s="969">
        <f>IF( $H225=0,0,($F225*'Cronograma de Actividades'!$AA107)*($I225/$H225))</f>
        <v>0</v>
      </c>
      <c r="AO225" s="969">
        <f>IF( $H225=0,0,($F225*'Cronograma de Actividades'!$AB107)*($I225/$H225))</f>
        <v>0</v>
      </c>
      <c r="AP225" s="969">
        <f>SUM(AM225:AO225)</f>
        <v>0</v>
      </c>
      <c r="AQ225" s="969">
        <f>+AD225+AH225+AL225+AP225</f>
        <v>0</v>
      </c>
      <c r="AR225" s="969">
        <f>IF( $H225=0,0,($F225*'Cronograma de Actividades'!$AC107)*($I225/$H225))</f>
        <v>0</v>
      </c>
      <c r="AS225" s="969">
        <f>IF( $H225=0,0,($F225*'Cronograma de Actividades'!$AD107)*($I225/$H225))</f>
        <v>0</v>
      </c>
      <c r="AT225" s="969">
        <f>IF( $H225=0,0,($F225*'Cronograma de Actividades'!$AE107)*($I225/$H225))</f>
        <v>0</v>
      </c>
      <c r="AU225" s="969">
        <f>SUM(AR225:AT225)</f>
        <v>0</v>
      </c>
      <c r="AV225" s="969">
        <f>IF( $H225=0,0,($F225*'Cronograma de Actividades'!$AF107)*($I225/$H225))</f>
        <v>0</v>
      </c>
      <c r="AW225" s="969">
        <f>IF( $H225=0,0,($F225*'Cronograma de Actividades'!$AG107)*($I225/$H225))</f>
        <v>0</v>
      </c>
      <c r="AX225" s="969">
        <f>IF( $H225=0,0,($F225*'Cronograma de Actividades'!$AH107)*($I225/$H225))</f>
        <v>0</v>
      </c>
      <c r="AY225" s="969">
        <f>SUM(AV225:AX225)</f>
        <v>0</v>
      </c>
      <c r="AZ225" s="969">
        <f>IF( $H225=0,0,($F225*'Cronograma de Actividades'!$AI107)*($I225/$H225))</f>
        <v>0</v>
      </c>
      <c r="BA225" s="969">
        <f>IF( $H225=0,0,($F225*'Cronograma de Actividades'!$AJ107)*($I225/$H225))</f>
        <v>0</v>
      </c>
      <c r="BB225" s="969">
        <f>IF( $H225=0,0,($F225*'Cronograma de Actividades'!$AK107)*($I225/$H225))</f>
        <v>0</v>
      </c>
      <c r="BC225" s="969">
        <f>SUM(AZ225:BB225)</f>
        <v>0</v>
      </c>
      <c r="BD225" s="969">
        <f>IF( $H225=0,0,($F225*'Cronograma de Actividades'!$AL107)*($I225/$H225))</f>
        <v>0</v>
      </c>
      <c r="BE225" s="969">
        <f>IF( $H225=0,0,($F225*'Cronograma de Actividades'!$AM107)*($I225/$H225))</f>
        <v>0</v>
      </c>
      <c r="BF225" s="969">
        <f>IF( $H225=0,0,($F225*'Cronograma de Actividades'!$AN107)*($I225/$H225))</f>
        <v>0</v>
      </c>
      <c r="BG225" s="969">
        <f>SUM(BD225:BF225)</f>
        <v>0</v>
      </c>
      <c r="BH225" s="969">
        <f>+AU225+AY225+BC225+BG225</f>
        <v>0</v>
      </c>
      <c r="BI225" s="969">
        <f>+Z225+AQ225+BH225</f>
        <v>0</v>
      </c>
      <c r="BJ225" s="126">
        <f t="shared" si="93"/>
        <v>0</v>
      </c>
    </row>
    <row r="226" spans="1:62" x14ac:dyDescent="0.25">
      <c r="A226" s="63">
        <f>'Formato de costeo C6 '!C169</f>
        <v>6.7</v>
      </c>
      <c r="B226" s="77" t="str">
        <f>'Formato de costeo C6 '!D169</f>
        <v>Supervisión interna</v>
      </c>
      <c r="C226" s="573" t="str">
        <f>+'Formato de costeo C6 '!D171</f>
        <v>Prom. Mensual</v>
      </c>
      <c r="D226" s="573">
        <f>+'Formato de costeo C6 '!E171</f>
        <v>0</v>
      </c>
      <c r="E226" s="573">
        <f>+'Formato de costeo C6 '!F171</f>
        <v>0</v>
      </c>
      <c r="F226" s="80">
        <f>+'Formato de costeo C6 '!G171</f>
        <v>0</v>
      </c>
      <c r="G226" s="101">
        <f>+'Formato de costeo C6 '!H171</f>
        <v>1</v>
      </c>
      <c r="H226" s="80">
        <f>+'Formato de costeo C6 '!I171</f>
        <v>0</v>
      </c>
      <c r="I226" s="80">
        <f>+'Formato de costeo C6 '!M171</f>
        <v>0</v>
      </c>
      <c r="J226" s="969">
        <f>IF( $H226=0,0,($F226*'Cronograma de Actividades'!$E108)*($I226/$H226))</f>
        <v>0</v>
      </c>
      <c r="K226" s="969">
        <f>IF( $H226=0,0,($F226*'Cronograma de Actividades'!$F108)*($I226/$H226))</f>
        <v>0</v>
      </c>
      <c r="L226" s="969">
        <f>IF( $H226=0,0,($F226*'Cronograma de Actividades'!$G108)*($I226/$H226))</f>
        <v>0</v>
      </c>
      <c r="M226" s="969">
        <f>SUM(J226:L226)</f>
        <v>0</v>
      </c>
      <c r="N226" s="969">
        <f>IF( $H226=0,0,($F226*'Cronograma de Actividades'!$H108)*($I226/$H226))</f>
        <v>0</v>
      </c>
      <c r="O226" s="969">
        <f>IF( $H226=0,0,($F226*'Cronograma de Actividades'!$I108)*($I226/$H226))</f>
        <v>0</v>
      </c>
      <c r="P226" s="969">
        <f>IF( $H226=0,0,($F226*'Cronograma de Actividades'!$J108)*($I226/$H226))</f>
        <v>0</v>
      </c>
      <c r="Q226" s="969">
        <f>SUM(N226:P226)</f>
        <v>0</v>
      </c>
      <c r="R226" s="969">
        <f>IF( $H226=0,0,($F226*'Cronograma de Actividades'!$K108)*($I226/$H226))</f>
        <v>0</v>
      </c>
      <c r="S226" s="969">
        <f>IF( $H226=0,0,($F226*'Cronograma de Actividades'!$L108)*($I226/$H226))</f>
        <v>0</v>
      </c>
      <c r="T226" s="969">
        <f>IF( $H226=0,0,($F226*'Cronograma de Actividades'!$M108)*($I226/$H226))</f>
        <v>0</v>
      </c>
      <c r="U226" s="969">
        <f>SUM(R226:T226)</f>
        <v>0</v>
      </c>
      <c r="V226" s="969">
        <f>IF( $H226=0,0,($F226*'Cronograma de Actividades'!$N108)*($I226/$H226))</f>
        <v>0</v>
      </c>
      <c r="W226" s="969">
        <f>IF( $H226=0,0,($F226*'Cronograma de Actividades'!$O108)*($I226/$H226))</f>
        <v>0</v>
      </c>
      <c r="X226" s="969">
        <f>IF( $H226=0,0,($F226*'Cronograma de Actividades'!$P108)*($I226/$H226))</f>
        <v>0</v>
      </c>
      <c r="Y226" s="969">
        <f>SUM(V226:X226)</f>
        <v>0</v>
      </c>
      <c r="Z226" s="969">
        <f>+M226+Q226+U226+Y226</f>
        <v>0</v>
      </c>
      <c r="AA226" s="969">
        <f>IF( $H226=0,0,($F226*'Cronograma de Actividades'!$Q108)*($I226/$H226))</f>
        <v>0</v>
      </c>
      <c r="AB226" s="969">
        <f>IF( $H226=0,0,($F226*'Cronograma de Actividades'!$R108)*($I226/$H226))</f>
        <v>0</v>
      </c>
      <c r="AC226" s="969">
        <f>IF( $H226=0,0,($F226*'Cronograma de Actividades'!$S108)*($I226/$H226))</f>
        <v>0</v>
      </c>
      <c r="AD226" s="969">
        <f>SUM(AA226:AC226)</f>
        <v>0</v>
      </c>
      <c r="AE226" s="969">
        <f>IF( $H226=0,0,($F226*'Cronograma de Actividades'!$T108)*($I226/$H226))</f>
        <v>0</v>
      </c>
      <c r="AF226" s="969">
        <f>IF( $H226=0,0,($F226*'Cronograma de Actividades'!$U108)*($I226/$H226))</f>
        <v>0</v>
      </c>
      <c r="AG226" s="969">
        <f>IF( $H226=0,0,($F226*'Cronograma de Actividades'!$V108)*($I226/$H226))</f>
        <v>0</v>
      </c>
      <c r="AH226" s="969">
        <f>SUM(AE226:AG226)</f>
        <v>0</v>
      </c>
      <c r="AI226" s="969">
        <f>IF( $H226=0,0,($F226*'Cronograma de Actividades'!$W108)*($I226/$H226))</f>
        <v>0</v>
      </c>
      <c r="AJ226" s="969">
        <f>IF( $H226=0,0,($F226*'Cronograma de Actividades'!$X108)*($I226/$H226))</f>
        <v>0</v>
      </c>
      <c r="AK226" s="969">
        <f>IF( $H226=0,0,($F226*'Cronograma de Actividades'!$Y108)*($I226/$H226))</f>
        <v>0</v>
      </c>
      <c r="AL226" s="969">
        <f>SUM(AI226:AK226)</f>
        <v>0</v>
      </c>
      <c r="AM226" s="969">
        <f>IF( $H226=0,0,($F226*'Cronograma de Actividades'!$Z108)*($I226/$H226))</f>
        <v>0</v>
      </c>
      <c r="AN226" s="969">
        <f>IF( $H226=0,0,($F226*'Cronograma de Actividades'!$AA108)*($I226/$H226))</f>
        <v>0</v>
      </c>
      <c r="AO226" s="969">
        <f>IF( $H226=0,0,($F226*'Cronograma de Actividades'!$AB108)*($I226/$H226))</f>
        <v>0</v>
      </c>
      <c r="AP226" s="969">
        <f>SUM(AM226:AO226)</f>
        <v>0</v>
      </c>
      <c r="AQ226" s="969">
        <f>+AD226+AH226+AL226+AP226</f>
        <v>0</v>
      </c>
      <c r="AR226" s="969">
        <f>IF( $H226=0,0,($F226*'Cronograma de Actividades'!$AC108)*($I226/$H226))</f>
        <v>0</v>
      </c>
      <c r="AS226" s="969">
        <f>IF( $H226=0,0,($F226*'Cronograma de Actividades'!$AD108)*($I226/$H226))</f>
        <v>0</v>
      </c>
      <c r="AT226" s="969">
        <f>IF( $H226=0,0,($F226*'Cronograma de Actividades'!$AE108)*($I226/$H226))</f>
        <v>0</v>
      </c>
      <c r="AU226" s="969">
        <f>SUM(AR226:AT226)</f>
        <v>0</v>
      </c>
      <c r="AV226" s="969">
        <f>IF( $H226=0,0,($F226*'Cronograma de Actividades'!$AF108)*($I226/$H226))</f>
        <v>0</v>
      </c>
      <c r="AW226" s="969">
        <f>IF( $H226=0,0,($F226*'Cronograma de Actividades'!$AG108)*($I226/$H226))</f>
        <v>0</v>
      </c>
      <c r="AX226" s="969">
        <f>IF( $H226=0,0,($F226*'Cronograma de Actividades'!$AH108)*($I226/$H226))</f>
        <v>0</v>
      </c>
      <c r="AY226" s="969">
        <f>SUM(AV226:AX226)</f>
        <v>0</v>
      </c>
      <c r="AZ226" s="969">
        <f>IF( $H226=0,0,($F226*'Cronograma de Actividades'!$AI108)*($I226/$H226))</f>
        <v>0</v>
      </c>
      <c r="BA226" s="969">
        <f>IF( $H226=0,0,($F226*'Cronograma de Actividades'!$AJ108)*($I226/$H226))</f>
        <v>0</v>
      </c>
      <c r="BB226" s="969">
        <f>IF( $H226=0,0,($F226*'Cronograma de Actividades'!$AK108)*($I226/$H226))</f>
        <v>0</v>
      </c>
      <c r="BC226" s="969">
        <f>SUM(AZ226:BB226)</f>
        <v>0</v>
      </c>
      <c r="BD226" s="969">
        <f>IF( $H226=0,0,($F226*'Cronograma de Actividades'!$AL108)*($I226/$H226))</f>
        <v>0</v>
      </c>
      <c r="BE226" s="969">
        <f>IF( $H226=0,0,($F226*'Cronograma de Actividades'!$AM108)*($I226/$H226))</f>
        <v>0</v>
      </c>
      <c r="BF226" s="969">
        <f>IF( $H226=0,0,($F226*'Cronograma de Actividades'!$AN108)*($I226/$H226))</f>
        <v>0</v>
      </c>
      <c r="BG226" s="969">
        <f>SUM(BD226:BF226)</f>
        <v>0</v>
      </c>
      <c r="BH226" s="969">
        <f>+AU226+AY226+BC226+BG226</f>
        <v>0</v>
      </c>
      <c r="BI226" s="969">
        <f>+Z226+AQ226+BH226</f>
        <v>0</v>
      </c>
      <c r="BJ226" s="126">
        <f t="shared" si="93"/>
        <v>0</v>
      </c>
    </row>
    <row r="227" spans="1:62" ht="18" customHeight="1" x14ac:dyDescent="0.25">
      <c r="A227" s="1407" t="s">
        <v>333</v>
      </c>
      <c r="B227" s="1408"/>
      <c r="C227" s="1408"/>
      <c r="D227" s="1408"/>
      <c r="E227" s="1408"/>
      <c r="F227" s="1408"/>
      <c r="G227" s="1408"/>
      <c r="H227" s="283">
        <f>+H222+H224+H225+H226</f>
        <v>0</v>
      </c>
      <c r="I227" s="283">
        <f>+I222+I224+I225+I226</f>
        <v>0</v>
      </c>
      <c r="J227" s="283">
        <f t="shared" ref="J227:BI227" si="96">+J222+J224+J225+J226</f>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09" t="s">
        <v>334</v>
      </c>
      <c r="B228" s="1410"/>
      <c r="C228" s="1410"/>
      <c r="D228" s="1410"/>
      <c r="E228" s="1410"/>
      <c r="F228" s="1410"/>
      <c r="G228" s="1410"/>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0">
    <mergeCell ref="A228:G228"/>
    <mergeCell ref="A220:G220"/>
    <mergeCell ref="G8:G9"/>
    <mergeCell ref="I8:I9"/>
    <mergeCell ref="H8:H9"/>
    <mergeCell ref="D8:D9"/>
    <mergeCell ref="A227:G227"/>
    <mergeCell ref="AR8:BG8"/>
    <mergeCell ref="AA8:AP8"/>
    <mergeCell ref="A1:BI1"/>
    <mergeCell ref="A8:B9"/>
    <mergeCell ref="C8:C9"/>
    <mergeCell ref="E8:E9"/>
    <mergeCell ref="BI8:BI9"/>
    <mergeCell ref="J8:Y8"/>
    <mergeCell ref="Z8:Z9"/>
    <mergeCell ref="BH8:BH9"/>
    <mergeCell ref="AQ8:AQ9"/>
    <mergeCell ref="F8:F9"/>
    <mergeCell ref="A6:BI6"/>
  </mergeCells>
  <phoneticPr fontId="0" type="noConversion"/>
  <conditionalFormatting sqref="BJ10:BJ228">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orientation="landscape" r:id="rId1"/>
  <headerFooter alignWithMargins="0">
    <oddFooter>&amp;C&amp;"Arial,Normal"&amp;10D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38"/>
  <sheetViews>
    <sheetView showGridLines="0" workbookViewId="0">
      <pane xSplit="9" ySplit="9" topLeftCell="AZ218" activePane="bottomRight" state="frozen"/>
      <selection pane="topRight" activeCell="J1" sqref="J1"/>
      <selection pane="bottomLeft" activeCell="A10" sqref="A10"/>
      <selection pane="bottomRight" activeCell="H220" sqref="H220:BI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 min="61" max="61" width="11.7109375" style="47" customWidth="1"/>
    <col min="62" max="16384" width="11.42578125" style="22"/>
  </cols>
  <sheetData>
    <row r="1" spans="1:62" ht="21" customHeight="1"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853" t="s">
        <v>340</v>
      </c>
      <c r="B2" s="853"/>
      <c r="C2" s="853" t="str">
        <f>+'INFORMACION GENERAL DEL PROYECT'!B27</f>
        <v>Fuente 3</v>
      </c>
      <c r="D2" s="354"/>
      <c r="E2" s="354"/>
      <c r="F2" s="354"/>
      <c r="G2" s="76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row>
    <row r="3" spans="1:62" ht="15" customHeight="1" x14ac:dyDescent="0.25">
      <c r="A3" s="354"/>
      <c r="B3" s="600" t="s">
        <v>438</v>
      </c>
      <c r="C3" s="601">
        <f>+'INFORMACION GENERAL DEL PROYECT'!$C$9</f>
        <v>0</v>
      </c>
      <c r="D3" s="354"/>
      <c r="E3" s="354"/>
      <c r="F3" s="354"/>
      <c r="G3" s="76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row>
    <row r="4" spans="1:62" ht="15" customHeight="1" x14ac:dyDescent="0.25">
      <c r="A4" s="354"/>
      <c r="B4" s="600" t="s">
        <v>436</v>
      </c>
      <c r="C4" s="601">
        <f>+'INFORMACION GENERAL DEL PROYECT'!$C$8</f>
        <v>0</v>
      </c>
      <c r="D4" s="354"/>
      <c r="E4" s="354"/>
      <c r="F4" s="354"/>
      <c r="G4" s="76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row>
    <row r="5" spans="1:62" ht="15" customHeight="1" x14ac:dyDescent="0.25">
      <c r="A5" s="354"/>
      <c r="B5" s="600" t="s">
        <v>439</v>
      </c>
      <c r="C5" s="877">
        <f>+'Cronograma de Actividades'!$C$6</f>
        <v>24</v>
      </c>
      <c r="D5" s="766"/>
      <c r="E5" s="766"/>
      <c r="F5" s="856"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R7" s="97"/>
    </row>
    <row r="8" spans="1:62" s="131" customFormat="1" ht="15" customHeight="1" x14ac:dyDescent="0.15">
      <c r="A8" s="1418" t="s">
        <v>122</v>
      </c>
      <c r="B8" s="1419"/>
      <c r="C8" s="1450" t="s">
        <v>116</v>
      </c>
      <c r="D8" s="1460" t="s">
        <v>67</v>
      </c>
      <c r="E8" s="1450" t="s">
        <v>97</v>
      </c>
      <c r="F8" s="1450" t="s">
        <v>115</v>
      </c>
      <c r="G8" s="1450" t="s">
        <v>113</v>
      </c>
      <c r="H8" s="1454" t="s">
        <v>114</v>
      </c>
      <c r="I8" s="1452" t="str">
        <f>+'Formato de costeo C1 '!N28</f>
        <v>Fuente 3</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53"/>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847" customFormat="1" ht="27" customHeight="1" x14ac:dyDescent="0.15">
      <c r="A10" s="117">
        <f>'Formato de costeo C1 '!$C$10</f>
        <v>1</v>
      </c>
      <c r="B10" s="502">
        <f>'Formato de costeo C1 '!D$10</f>
        <v>0</v>
      </c>
      <c r="C10" s="118"/>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846">
        <f>+BI10-I10</f>
        <v>0</v>
      </c>
    </row>
    <row r="11" spans="1:62" s="125" customFormat="1" ht="12.75" customHeight="1" outlineLevel="1" x14ac:dyDescent="0.25">
      <c r="A11" s="63">
        <f>'Formato de costeo C1 '!C$11</f>
        <v>1.1000000000000001</v>
      </c>
      <c r="B11" s="77">
        <f>'Formato de costeo C1 '!D$11</f>
        <v>0</v>
      </c>
      <c r="C11" s="78"/>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199">
        <f>+'Formato de costeo C1 '!$B$29</f>
        <v>0</v>
      </c>
      <c r="C12" s="56">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312"/>
      <c r="D13" s="313"/>
      <c r="E13" s="314"/>
      <c r="F13" s="104">
        <f>+'Formato de costeo C1 '!G$30</f>
        <v>0</v>
      </c>
      <c r="G13" s="504"/>
      <c r="H13" s="104">
        <f>+'Formato de costeo C1 '!I30</f>
        <v>0</v>
      </c>
      <c r="I13" s="104">
        <f>+'Formato de costeo C1 '!N30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315"/>
      <c r="D14" s="316"/>
      <c r="E14" s="317"/>
      <c r="F14" s="105">
        <f>+'Formato de costeo C1 '!G$39</f>
        <v>0</v>
      </c>
      <c r="G14" s="505"/>
      <c r="H14" s="105">
        <f>+'Formato de costeo C1 '!I39</f>
        <v>0</v>
      </c>
      <c r="I14" s="105">
        <f>+'Formato de costeo C1 '!N39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315"/>
      <c r="D15" s="316"/>
      <c r="E15" s="317"/>
      <c r="F15" s="105">
        <f>+'Formato de costeo C1 '!G$48</f>
        <v>0</v>
      </c>
      <c r="G15" s="505"/>
      <c r="H15" s="105">
        <f>+'Formato de costeo C1 '!I48</f>
        <v>0</v>
      </c>
      <c r="I15" s="105">
        <f>+'Formato de costeo C1 '!N48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315"/>
      <c r="D16" s="316"/>
      <c r="E16" s="317"/>
      <c r="F16" s="105">
        <f>+'Formato de costeo C1 '!G$57</f>
        <v>0</v>
      </c>
      <c r="G16" s="505"/>
      <c r="H16" s="105">
        <f>+'Formato de costeo C1 '!I57</f>
        <v>0</v>
      </c>
      <c r="I16" s="105">
        <f>+'Formato de costeo C1 '!N57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318"/>
      <c r="D17" s="319"/>
      <c r="E17" s="320"/>
      <c r="F17" s="106">
        <f>+'Formato de costeo C1 '!G$66</f>
        <v>0</v>
      </c>
      <c r="G17" s="506"/>
      <c r="H17" s="106">
        <f>+'Formato de costeo C1 '!I66</f>
        <v>0</v>
      </c>
      <c r="I17" s="106">
        <f>+'Formato de costeo C1 '!N66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56">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577"/>
      <c r="D19" s="296"/>
      <c r="E19" s="312"/>
      <c r="F19" s="104">
        <f>+'Formato de costeo C1 '!G$76</f>
        <v>0</v>
      </c>
      <c r="G19" s="507"/>
      <c r="H19" s="104">
        <f>+'Formato de costeo C1 '!I76</f>
        <v>0</v>
      </c>
      <c r="I19" s="104">
        <f>+'Formato de costeo C1 '!N76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578"/>
      <c r="D20" s="298"/>
      <c r="E20" s="315"/>
      <c r="F20" s="105">
        <f>+'Formato de costeo C1 '!G$85</f>
        <v>0</v>
      </c>
      <c r="G20" s="508"/>
      <c r="H20" s="105">
        <f>+'Formato de costeo C1 '!I85</f>
        <v>0</v>
      </c>
      <c r="I20" s="105">
        <f>+'Formato de costeo C1 '!N85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578"/>
      <c r="D21" s="298"/>
      <c r="E21" s="315"/>
      <c r="F21" s="105">
        <f>+'Formato de costeo C1 '!G$94</f>
        <v>0</v>
      </c>
      <c r="G21" s="508"/>
      <c r="H21" s="105">
        <f>+'Formato de costeo C1 '!I94</f>
        <v>0</v>
      </c>
      <c r="I21" s="105">
        <f>+'Formato de costeo C1 '!N94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578"/>
      <c r="D22" s="298"/>
      <c r="E22" s="315"/>
      <c r="F22" s="105">
        <f>+'Formato de costeo C1 '!G$103</f>
        <v>0</v>
      </c>
      <c r="G22" s="508"/>
      <c r="H22" s="105">
        <f>+'Formato de costeo C1 '!I103</f>
        <v>0</v>
      </c>
      <c r="I22" s="105">
        <f>+'Formato de costeo C1 '!N103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579"/>
      <c r="D23" s="300"/>
      <c r="E23" s="318"/>
      <c r="F23" s="106">
        <f>+'Formato de costeo C1 '!G$112</f>
        <v>0</v>
      </c>
      <c r="G23" s="509"/>
      <c r="H23" s="106">
        <f>+'Formato de costeo C1 '!I112</f>
        <v>0</v>
      </c>
      <c r="I23" s="106">
        <f>+'Formato de costeo C1 '!N112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56">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577"/>
      <c r="D25" s="296"/>
      <c r="E25" s="312"/>
      <c r="F25" s="104">
        <f>+'Formato de costeo C1 '!G$122</f>
        <v>0</v>
      </c>
      <c r="G25" s="507"/>
      <c r="H25" s="104">
        <f>+'Formato de costeo C1 '!I122</f>
        <v>0</v>
      </c>
      <c r="I25" s="104">
        <f>+'Formato de costeo C1 '!N122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578"/>
      <c r="D26" s="298"/>
      <c r="E26" s="315"/>
      <c r="F26" s="105">
        <f>+'Formato de costeo C1 '!G$131</f>
        <v>0</v>
      </c>
      <c r="G26" s="508"/>
      <c r="H26" s="105">
        <f>+'Formato de costeo C1 '!I131</f>
        <v>0</v>
      </c>
      <c r="I26" s="105">
        <f>+'Formato de costeo C1 '!N131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578"/>
      <c r="D27" s="298"/>
      <c r="E27" s="315"/>
      <c r="F27" s="105">
        <f>+'Formato de costeo C1 '!G$140</f>
        <v>0</v>
      </c>
      <c r="G27" s="508"/>
      <c r="H27" s="105">
        <f>+'Formato de costeo C1 '!I140</f>
        <v>0</v>
      </c>
      <c r="I27" s="105">
        <f>+'Formato de costeo C1 '!N140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578"/>
      <c r="D28" s="298"/>
      <c r="E28" s="315"/>
      <c r="F28" s="105">
        <f>+'Formato de costeo C1 '!G$149</f>
        <v>0</v>
      </c>
      <c r="G28" s="508"/>
      <c r="H28" s="105">
        <f>+'Formato de costeo C1 '!I149</f>
        <v>0</v>
      </c>
      <c r="I28" s="105">
        <f>+'Formato de costeo C1 '!N149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579"/>
      <c r="D29" s="300"/>
      <c r="E29" s="318"/>
      <c r="F29" s="106">
        <f>+'Formato de costeo C1 '!G$158</f>
        <v>0</v>
      </c>
      <c r="G29" s="509"/>
      <c r="H29" s="106">
        <f>+'Formato de costeo C1 '!I158</f>
        <v>0</v>
      </c>
      <c r="I29" s="106">
        <f>+'Formato de costeo C1 '!N158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56">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577"/>
      <c r="D31" s="296"/>
      <c r="E31" s="312"/>
      <c r="F31" s="104">
        <f>+'Formato de costeo C1 '!G$168</f>
        <v>0</v>
      </c>
      <c r="G31" s="507"/>
      <c r="H31" s="104">
        <f>+'Formato de costeo C1 '!I168</f>
        <v>0</v>
      </c>
      <c r="I31" s="104">
        <f>+'Formato de costeo C1 '!N168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578"/>
      <c r="D32" s="298"/>
      <c r="E32" s="315"/>
      <c r="F32" s="105">
        <f>+'Formato de costeo C1 '!G$177</f>
        <v>0</v>
      </c>
      <c r="G32" s="508"/>
      <c r="H32" s="105">
        <f>+'Formato de costeo C1 '!I177</f>
        <v>0</v>
      </c>
      <c r="I32" s="105">
        <f>+'Formato de costeo C1 '!N177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578"/>
      <c r="D33" s="298"/>
      <c r="E33" s="315"/>
      <c r="F33" s="105">
        <f>+'Formato de costeo C1 '!G$186</f>
        <v>0</v>
      </c>
      <c r="G33" s="508"/>
      <c r="H33" s="105">
        <f>+'Formato de costeo C1 '!I186</f>
        <v>0</v>
      </c>
      <c r="I33" s="105">
        <f>+'Formato de costeo C1 '!N186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578"/>
      <c r="D34" s="298"/>
      <c r="E34" s="315"/>
      <c r="F34" s="105">
        <f>+'Formato de costeo C1 '!G$195</f>
        <v>0</v>
      </c>
      <c r="G34" s="508"/>
      <c r="H34" s="105">
        <f>+'Formato de costeo C1 '!I195</f>
        <v>0</v>
      </c>
      <c r="I34" s="105">
        <f>+'Formato de costeo C1 '!N195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579"/>
      <c r="D35" s="300"/>
      <c r="E35" s="318"/>
      <c r="F35" s="106">
        <f>+'Formato de costeo C1 '!G$204</f>
        <v>0</v>
      </c>
      <c r="G35" s="509"/>
      <c r="H35" s="106">
        <f>+'Formato de costeo C1 '!I204</f>
        <v>0</v>
      </c>
      <c r="I35" s="106">
        <f>+'Formato de costeo C1 '!N204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56">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577"/>
      <c r="D37" s="296"/>
      <c r="E37" s="312"/>
      <c r="F37" s="104">
        <f>+'Formato de costeo C1 '!G$214</f>
        <v>0</v>
      </c>
      <c r="G37" s="507"/>
      <c r="H37" s="104">
        <f>+'Formato de costeo C1 '!I214</f>
        <v>0</v>
      </c>
      <c r="I37" s="104">
        <f>+'Formato de costeo C1 '!N214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578"/>
      <c r="D38" s="298"/>
      <c r="E38" s="315"/>
      <c r="F38" s="105">
        <f>+'Formato de costeo C1 '!G$223</f>
        <v>0</v>
      </c>
      <c r="G38" s="508"/>
      <c r="H38" s="105">
        <f>+'Formato de costeo C1 '!I223</f>
        <v>0</v>
      </c>
      <c r="I38" s="105">
        <f>+'Formato de costeo C1 '!N223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578"/>
      <c r="D39" s="298"/>
      <c r="E39" s="315"/>
      <c r="F39" s="105">
        <f>+'Formato de costeo C1 '!G$232</f>
        <v>0</v>
      </c>
      <c r="G39" s="508"/>
      <c r="H39" s="105">
        <f>+'Formato de costeo C1 '!I232</f>
        <v>0</v>
      </c>
      <c r="I39" s="105">
        <f>+'Formato de costeo C1 '!N232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578"/>
      <c r="D40" s="298"/>
      <c r="E40" s="315"/>
      <c r="F40" s="105">
        <f>+'Formato de costeo C1 '!G$241</f>
        <v>0</v>
      </c>
      <c r="G40" s="508"/>
      <c r="H40" s="105">
        <f>+'Formato de costeo C1 '!I241</f>
        <v>0</v>
      </c>
      <c r="I40" s="105">
        <f>+'Formato de costeo C1 '!N241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579"/>
      <c r="D41" s="300"/>
      <c r="E41" s="318"/>
      <c r="F41" s="106">
        <f>+'Formato de costeo C1 '!G$250</f>
        <v>0</v>
      </c>
      <c r="G41" s="509"/>
      <c r="H41" s="106">
        <f>+'Formato de costeo C1 '!I250</f>
        <v>0</v>
      </c>
      <c r="I41" s="106">
        <f>+'Formato de costeo C1 '!N250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78"/>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56">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312"/>
      <c r="D44" s="313"/>
      <c r="E44" s="314"/>
      <c r="F44" s="104">
        <f>+'Formato de costeo C1 '!G$279</f>
        <v>0</v>
      </c>
      <c r="G44" s="504"/>
      <c r="H44" s="104">
        <f>+'Formato de costeo C1 '!I279</f>
        <v>0</v>
      </c>
      <c r="I44" s="104">
        <f>+'Formato de costeo C1 '!N279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315"/>
      <c r="D45" s="316"/>
      <c r="E45" s="317"/>
      <c r="F45" s="105">
        <f>+'Formato de costeo C1 '!G$288</f>
        <v>0</v>
      </c>
      <c r="G45" s="505"/>
      <c r="H45" s="105">
        <f>+'Formato de costeo C1 '!I288</f>
        <v>0</v>
      </c>
      <c r="I45" s="105">
        <f>+'Formato de costeo C1 '!N288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315"/>
      <c r="D46" s="316"/>
      <c r="E46" s="317"/>
      <c r="F46" s="105">
        <f>+'Formato de costeo C1 '!G$297</f>
        <v>0</v>
      </c>
      <c r="G46" s="505"/>
      <c r="H46" s="105">
        <f>+'Formato de costeo C1 '!I297</f>
        <v>0</v>
      </c>
      <c r="I46" s="105">
        <f>+'Formato de costeo C1 '!N297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315"/>
      <c r="D47" s="316"/>
      <c r="E47" s="317"/>
      <c r="F47" s="105">
        <f>+'Formato de costeo C1 '!G$306</f>
        <v>0</v>
      </c>
      <c r="G47" s="505"/>
      <c r="H47" s="105">
        <f>+'Formato de costeo C1 '!I306</f>
        <v>0</v>
      </c>
      <c r="I47" s="105">
        <f>+'Formato de costeo C1 '!N306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318"/>
      <c r="D48" s="319"/>
      <c r="E48" s="320"/>
      <c r="F48" s="106">
        <f>+'Formato de costeo C1 '!G$315</f>
        <v>0</v>
      </c>
      <c r="G48" s="506"/>
      <c r="H48" s="106">
        <f>+'Formato de costeo C1 '!I315</f>
        <v>0</v>
      </c>
      <c r="I48" s="106">
        <f>+'Formato de costeo C1 '!N315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56">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577"/>
      <c r="D50" s="296"/>
      <c r="E50" s="312"/>
      <c r="F50" s="104">
        <f>+'Formato de costeo C1 '!G$325</f>
        <v>0</v>
      </c>
      <c r="G50" s="507"/>
      <c r="H50" s="104">
        <f>+'Formato de costeo C1 '!I325</f>
        <v>0</v>
      </c>
      <c r="I50" s="104">
        <f>+'Formato de costeo C1 '!N325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578"/>
      <c r="D51" s="298"/>
      <c r="E51" s="315"/>
      <c r="F51" s="105">
        <f>+'Formato de costeo C1 '!G$334</f>
        <v>0</v>
      </c>
      <c r="G51" s="508"/>
      <c r="H51" s="105">
        <f>+'Formato de costeo C1 '!I334</f>
        <v>0</v>
      </c>
      <c r="I51" s="105">
        <f>+'Formato de costeo C1 '!N334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578"/>
      <c r="D52" s="298"/>
      <c r="E52" s="315"/>
      <c r="F52" s="105">
        <f>+'Formato de costeo C1 '!G$343</f>
        <v>0</v>
      </c>
      <c r="G52" s="508"/>
      <c r="H52" s="105">
        <f>+'Formato de costeo C1 '!I343</f>
        <v>0</v>
      </c>
      <c r="I52" s="105">
        <f>+'Formato de costeo C1 '!N343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578"/>
      <c r="D53" s="298"/>
      <c r="E53" s="315"/>
      <c r="F53" s="105">
        <f>+'Formato de costeo C1 '!G$352</f>
        <v>0</v>
      </c>
      <c r="G53" s="508"/>
      <c r="H53" s="105">
        <f>+'Formato de costeo C1 '!I352</f>
        <v>0</v>
      </c>
      <c r="I53" s="105">
        <f>+'Formato de costeo C1 '!N352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579"/>
      <c r="D54" s="300"/>
      <c r="E54" s="318"/>
      <c r="F54" s="106">
        <f>+'Formato de costeo C1 '!G$361</f>
        <v>0</v>
      </c>
      <c r="G54" s="509"/>
      <c r="H54" s="106">
        <f>+'Formato de costeo C1 '!I361</f>
        <v>0</v>
      </c>
      <c r="I54" s="106">
        <f>+'Formato de costeo C1 '!N361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56">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577"/>
      <c r="D56" s="296"/>
      <c r="E56" s="312"/>
      <c r="F56" s="104">
        <f>+'Formato de costeo C1 '!G$371</f>
        <v>0</v>
      </c>
      <c r="G56" s="507"/>
      <c r="H56" s="104">
        <f>+'Formato de costeo C1 '!I371</f>
        <v>0</v>
      </c>
      <c r="I56" s="104">
        <f>+'Formato de costeo C1 '!N371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578"/>
      <c r="D57" s="298"/>
      <c r="E57" s="315"/>
      <c r="F57" s="105">
        <f>+'Formato de costeo C1 '!G$380</f>
        <v>0</v>
      </c>
      <c r="G57" s="508"/>
      <c r="H57" s="105">
        <f>+'Formato de costeo C1 '!I380</f>
        <v>0</v>
      </c>
      <c r="I57" s="105">
        <f>+'Formato de costeo C1 '!N380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578"/>
      <c r="D58" s="298"/>
      <c r="E58" s="315"/>
      <c r="F58" s="105">
        <f>+'Formato de costeo C1 '!G$389</f>
        <v>0</v>
      </c>
      <c r="G58" s="508"/>
      <c r="H58" s="105">
        <f>+'Formato de costeo C1 '!I389</f>
        <v>0</v>
      </c>
      <c r="I58" s="105">
        <f>+'Formato de costeo C1 '!N389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578"/>
      <c r="D59" s="298"/>
      <c r="E59" s="315"/>
      <c r="F59" s="105">
        <f>+'Formato de costeo C1 '!G$398</f>
        <v>0</v>
      </c>
      <c r="G59" s="508"/>
      <c r="H59" s="105">
        <f>+'Formato de costeo C1 '!I398</f>
        <v>0</v>
      </c>
      <c r="I59" s="105">
        <f>+'Formato de costeo C1 '!N398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579"/>
      <c r="D60" s="300"/>
      <c r="E60" s="318"/>
      <c r="F60" s="106">
        <f>+'Formato de costeo C1 '!G$407</f>
        <v>0</v>
      </c>
      <c r="G60" s="509"/>
      <c r="H60" s="106">
        <f>+'Formato de costeo C1 '!I407</f>
        <v>0</v>
      </c>
      <c r="I60" s="106">
        <f>+'Formato de costeo C1 '!N407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56">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577"/>
      <c r="D62" s="296"/>
      <c r="E62" s="312"/>
      <c r="F62" s="104">
        <f>+'Formato de costeo C1 '!G$417</f>
        <v>0</v>
      </c>
      <c r="G62" s="507"/>
      <c r="H62" s="104">
        <f>+'Formato de costeo C1 '!I417</f>
        <v>0</v>
      </c>
      <c r="I62" s="104">
        <f>+'Formato de costeo C1 '!N417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578"/>
      <c r="D63" s="298"/>
      <c r="E63" s="315"/>
      <c r="F63" s="105">
        <f>+'Formato de costeo C1 '!G$426</f>
        <v>0</v>
      </c>
      <c r="G63" s="508"/>
      <c r="H63" s="105">
        <f>+'Formato de costeo C1 '!I426</f>
        <v>0</v>
      </c>
      <c r="I63" s="105">
        <f>+'Formato de costeo C1 '!N426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578"/>
      <c r="D64" s="298"/>
      <c r="E64" s="315"/>
      <c r="F64" s="105">
        <f>+'Formato de costeo C1 '!G$435</f>
        <v>0</v>
      </c>
      <c r="G64" s="508"/>
      <c r="H64" s="105">
        <f>+'Formato de costeo C1 '!I435</f>
        <v>0</v>
      </c>
      <c r="I64" s="105">
        <f>+'Formato de costeo C1 '!N435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578"/>
      <c r="D65" s="298"/>
      <c r="E65" s="315"/>
      <c r="F65" s="105">
        <f>+'Formato de costeo C1 '!G$444</f>
        <v>0</v>
      </c>
      <c r="G65" s="508"/>
      <c r="H65" s="105">
        <f>+'Formato de costeo C1 '!I444</f>
        <v>0</v>
      </c>
      <c r="I65" s="105">
        <f>+'Formato de costeo C1 '!N444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579"/>
      <c r="D66" s="300"/>
      <c r="E66" s="318"/>
      <c r="F66" s="106">
        <f>+'Formato de costeo C1 '!G$453</f>
        <v>0</v>
      </c>
      <c r="G66" s="509"/>
      <c r="H66" s="106">
        <f>+'Formato de costeo C1 '!I453</f>
        <v>0</v>
      </c>
      <c r="I66" s="106">
        <f>+'Formato de costeo C1 '!N453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56">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577"/>
      <c r="D68" s="296"/>
      <c r="E68" s="312"/>
      <c r="F68" s="104">
        <f>+'Formato de costeo C1 '!G$463</f>
        <v>0</v>
      </c>
      <c r="G68" s="507"/>
      <c r="H68" s="104">
        <f>+'Formato de costeo C1 '!I463</f>
        <v>0</v>
      </c>
      <c r="I68" s="104">
        <f>+'Formato de costeo C1 '!N463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578"/>
      <c r="D69" s="298"/>
      <c r="E69" s="315"/>
      <c r="F69" s="105">
        <f>+'Formato de costeo C1 '!G$472</f>
        <v>0</v>
      </c>
      <c r="G69" s="508"/>
      <c r="H69" s="105">
        <f>+'Formato de costeo C1 '!I472</f>
        <v>0</v>
      </c>
      <c r="I69" s="105">
        <f>+'Formato de costeo C1 '!N472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578"/>
      <c r="D70" s="298"/>
      <c r="E70" s="315"/>
      <c r="F70" s="105">
        <f>+'Formato de costeo C1 '!G$481</f>
        <v>0</v>
      </c>
      <c r="G70" s="508"/>
      <c r="H70" s="105">
        <f>+'Formato de costeo C1 '!I481</f>
        <v>0</v>
      </c>
      <c r="I70" s="105">
        <f>+'Formato de costeo C1 '!N481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578"/>
      <c r="D71" s="298"/>
      <c r="E71" s="315"/>
      <c r="F71" s="105">
        <f>+'Formato de costeo C1 '!G$490</f>
        <v>0</v>
      </c>
      <c r="G71" s="508"/>
      <c r="H71" s="105">
        <f>+'Formato de costeo C1 '!I490</f>
        <v>0</v>
      </c>
      <c r="I71" s="105">
        <f>+'Formato de costeo C1 '!N490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579"/>
      <c r="D72" s="300"/>
      <c r="E72" s="318"/>
      <c r="F72" s="106">
        <f>+'Formato de costeo C1 '!G$499</f>
        <v>0</v>
      </c>
      <c r="G72" s="509"/>
      <c r="H72" s="106">
        <f>+'Formato de costeo C1 '!I499</f>
        <v>0</v>
      </c>
      <c r="I72" s="106">
        <f>+'Formato de costeo C1 '!N499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870">
        <f>+'Formato de costeo C1 '!D$509</f>
        <v>0</v>
      </c>
      <c r="C73" s="78"/>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871">
        <f>+'Formato de costeo C1 '!B$527</f>
        <v>0</v>
      </c>
      <c r="C74" s="56">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312"/>
      <c r="D75" s="313"/>
      <c r="E75" s="314"/>
      <c r="F75" s="104">
        <f>+'Formato de costeo C1 '!G$528</f>
        <v>0</v>
      </c>
      <c r="G75" s="504"/>
      <c r="H75" s="104">
        <f>+'Formato de costeo C1 '!I528</f>
        <v>0</v>
      </c>
      <c r="I75" s="104">
        <f>+'Formato de costeo C1 '!N528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315"/>
      <c r="D76" s="316"/>
      <c r="E76" s="317"/>
      <c r="F76" s="105">
        <f>+'Formato de costeo C1 '!G$537</f>
        <v>0</v>
      </c>
      <c r="G76" s="505"/>
      <c r="H76" s="105">
        <f>+'Formato de costeo C1 '!I537</f>
        <v>0</v>
      </c>
      <c r="I76" s="105">
        <f>+'Formato de costeo C1 '!N537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315"/>
      <c r="D77" s="316"/>
      <c r="E77" s="317"/>
      <c r="F77" s="105">
        <f>+'Formato de costeo C1 '!G$546</f>
        <v>0</v>
      </c>
      <c r="G77" s="505"/>
      <c r="H77" s="105">
        <f>+'Formato de costeo C1 '!I546</f>
        <v>0</v>
      </c>
      <c r="I77" s="105">
        <f>+'Formato de costeo C1 '!N546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315"/>
      <c r="D78" s="316"/>
      <c r="E78" s="317"/>
      <c r="F78" s="105">
        <f>+'Formato de costeo C1 '!G$555</f>
        <v>0</v>
      </c>
      <c r="G78" s="505"/>
      <c r="H78" s="105">
        <f>+'Formato de costeo C1 '!I555</f>
        <v>0</v>
      </c>
      <c r="I78" s="105">
        <f>+'Formato de costeo C1 '!N555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318"/>
      <c r="D79" s="319"/>
      <c r="E79" s="320"/>
      <c r="F79" s="106">
        <f>+'Formato de costeo C1 '!G$564</f>
        <v>0</v>
      </c>
      <c r="G79" s="506"/>
      <c r="H79" s="106">
        <f>+'Formato de costeo C1 '!I564</f>
        <v>0</v>
      </c>
      <c r="I79" s="106">
        <f>+'Formato de costeo C1 '!N564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56">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577"/>
      <c r="D81" s="296"/>
      <c r="E81" s="312"/>
      <c r="F81" s="104">
        <f>+'Formato de costeo C1 '!G$574</f>
        <v>0</v>
      </c>
      <c r="G81" s="507"/>
      <c r="H81" s="104">
        <f>+'Formato de costeo C1 '!I574</f>
        <v>0</v>
      </c>
      <c r="I81" s="104">
        <f>+'Formato de costeo C1 '!N574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578"/>
      <c r="D82" s="298"/>
      <c r="E82" s="315"/>
      <c r="F82" s="105">
        <f>+'Formato de costeo C1 '!G$583</f>
        <v>0</v>
      </c>
      <c r="G82" s="508"/>
      <c r="H82" s="105">
        <f>+'Formato de costeo C1 '!I583</f>
        <v>0</v>
      </c>
      <c r="I82" s="105">
        <f>+'Formato de costeo C1 '!N583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578"/>
      <c r="D83" s="298"/>
      <c r="E83" s="315"/>
      <c r="F83" s="105">
        <f>+'Formato de costeo C1 '!G$592</f>
        <v>0</v>
      </c>
      <c r="G83" s="508"/>
      <c r="H83" s="105">
        <f>+'Formato de costeo C1 '!I592</f>
        <v>0</v>
      </c>
      <c r="I83" s="105">
        <f>+'Formato de costeo C1 '!N592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578"/>
      <c r="D84" s="298"/>
      <c r="E84" s="315"/>
      <c r="F84" s="105">
        <f>+'Formato de costeo C1 '!G$601</f>
        <v>0</v>
      </c>
      <c r="G84" s="508"/>
      <c r="H84" s="105">
        <f>+'Formato de costeo C1 '!I601</f>
        <v>0</v>
      </c>
      <c r="I84" s="105">
        <f>+'Formato de costeo C1 '!N601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579"/>
      <c r="D85" s="300"/>
      <c r="E85" s="318"/>
      <c r="F85" s="106">
        <f>+'Formato de costeo C1 '!G$610</f>
        <v>0</v>
      </c>
      <c r="G85" s="509"/>
      <c r="H85" s="106">
        <f>+'Formato de costeo C1 '!I610</f>
        <v>0</v>
      </c>
      <c r="I85" s="106">
        <f>+'Formato de costeo C1 '!N610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56">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577"/>
      <c r="D87" s="296"/>
      <c r="E87" s="312"/>
      <c r="F87" s="104">
        <f>+'Formato de costeo C1 '!G$620</f>
        <v>0</v>
      </c>
      <c r="G87" s="507"/>
      <c r="H87" s="104">
        <f>+'Formato de costeo C1 '!I620</f>
        <v>0</v>
      </c>
      <c r="I87" s="104">
        <f>+'Formato de costeo C1 '!N620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578"/>
      <c r="D88" s="298"/>
      <c r="E88" s="315"/>
      <c r="F88" s="105">
        <f>+'Formato de costeo C1 '!G$629</f>
        <v>0</v>
      </c>
      <c r="G88" s="508"/>
      <c r="H88" s="105">
        <f>+'Formato de costeo C1 '!I629</f>
        <v>0</v>
      </c>
      <c r="I88" s="105">
        <f>+'Formato de costeo C1 '!N629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578"/>
      <c r="D89" s="298"/>
      <c r="E89" s="315"/>
      <c r="F89" s="105">
        <f>+'Formato de costeo C1 '!G$638</f>
        <v>0</v>
      </c>
      <c r="G89" s="508"/>
      <c r="H89" s="105">
        <f>+'Formato de costeo C1 '!I638</f>
        <v>0</v>
      </c>
      <c r="I89" s="105">
        <f>+'Formato de costeo C1 '!N638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578"/>
      <c r="D90" s="298"/>
      <c r="E90" s="315"/>
      <c r="F90" s="105">
        <f>+'Formato de costeo C1 '!G$647</f>
        <v>0</v>
      </c>
      <c r="G90" s="508"/>
      <c r="H90" s="105">
        <f>+'Formato de costeo C1 '!I647</f>
        <v>0</v>
      </c>
      <c r="I90" s="105">
        <f>+'Formato de costeo C1 '!N647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579"/>
      <c r="D91" s="300"/>
      <c r="E91" s="318"/>
      <c r="F91" s="106">
        <f>+'Formato de costeo C1 '!G$656</f>
        <v>0</v>
      </c>
      <c r="G91" s="509"/>
      <c r="H91" s="106">
        <f>+'Formato de costeo C1 '!I656</f>
        <v>0</v>
      </c>
      <c r="I91" s="106">
        <f>+'Formato de costeo C1 '!N656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56">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577"/>
      <c r="D93" s="296"/>
      <c r="E93" s="312"/>
      <c r="F93" s="104">
        <f>+'Formato de costeo C1 '!G$666</f>
        <v>0</v>
      </c>
      <c r="G93" s="507"/>
      <c r="H93" s="104">
        <f>+'Formato de costeo C1 '!I666</f>
        <v>0</v>
      </c>
      <c r="I93" s="104">
        <f>+'Formato de costeo C1 '!N666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578"/>
      <c r="D94" s="298"/>
      <c r="E94" s="315"/>
      <c r="F94" s="105">
        <f>+'Formato de costeo C1 '!G$675</f>
        <v>0</v>
      </c>
      <c r="G94" s="508"/>
      <c r="H94" s="105">
        <f>+'Formato de costeo C1 '!I675</f>
        <v>0</v>
      </c>
      <c r="I94" s="105">
        <f>+'Formato de costeo C1 '!N675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578"/>
      <c r="D95" s="298"/>
      <c r="E95" s="315"/>
      <c r="F95" s="105">
        <f>+'Formato de costeo C1 '!G$684</f>
        <v>0</v>
      </c>
      <c r="G95" s="508"/>
      <c r="H95" s="105">
        <f>+'Formato de costeo C1 '!I684</f>
        <v>0</v>
      </c>
      <c r="I95" s="105">
        <f>+'Formato de costeo C1 '!N684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578"/>
      <c r="D96" s="298"/>
      <c r="E96" s="315"/>
      <c r="F96" s="105">
        <f>+'Formato de costeo C1 '!G$693</f>
        <v>0</v>
      </c>
      <c r="G96" s="508"/>
      <c r="H96" s="105">
        <f>+'Formato de costeo C1 '!I693</f>
        <v>0</v>
      </c>
      <c r="I96" s="105">
        <f>+'Formato de costeo C1 '!N693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579"/>
      <c r="D97" s="300"/>
      <c r="E97" s="318"/>
      <c r="F97" s="106">
        <f>+'Formato de costeo C1 '!G$702</f>
        <v>0</v>
      </c>
      <c r="G97" s="509"/>
      <c r="H97" s="106">
        <f>+'Formato de costeo C1 '!I702</f>
        <v>0</v>
      </c>
      <c r="I97" s="106">
        <f>+'Formato de costeo C1 '!N702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56">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577"/>
      <c r="D99" s="296"/>
      <c r="E99" s="312"/>
      <c r="F99" s="104">
        <f>+'Formato de costeo C1 '!G$712</f>
        <v>0</v>
      </c>
      <c r="G99" s="507"/>
      <c r="H99" s="104">
        <f>+'Formato de costeo C1 '!I712</f>
        <v>0</v>
      </c>
      <c r="I99" s="104">
        <f>+'Formato de costeo C1 '!N712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578"/>
      <c r="D100" s="298"/>
      <c r="E100" s="315"/>
      <c r="F100" s="105">
        <f>+'Formato de costeo C1 '!G$721</f>
        <v>0</v>
      </c>
      <c r="G100" s="508"/>
      <c r="H100" s="105">
        <f>+'Formato de costeo C1 '!I721</f>
        <v>0</v>
      </c>
      <c r="I100" s="105">
        <f>+'Formato de costeo C1 '!N721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578"/>
      <c r="D101" s="298"/>
      <c r="E101" s="315"/>
      <c r="F101" s="105">
        <f>+'Formato de costeo C1 '!G$730</f>
        <v>0</v>
      </c>
      <c r="G101" s="508"/>
      <c r="H101" s="105">
        <f>+'Formato de costeo C1 '!I730</f>
        <v>0</v>
      </c>
      <c r="I101" s="105">
        <f>+'Formato de costeo C1 '!N730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578"/>
      <c r="D102" s="298"/>
      <c r="E102" s="315"/>
      <c r="F102" s="105">
        <f>+'Formato de costeo C1 '!G$739</f>
        <v>0</v>
      </c>
      <c r="G102" s="508"/>
      <c r="H102" s="105">
        <f>+'Formato de costeo C1 '!I739</f>
        <v>0</v>
      </c>
      <c r="I102" s="105">
        <f>+'Formato de costeo C1 '!N739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579"/>
      <c r="D103" s="300"/>
      <c r="E103" s="318"/>
      <c r="F103" s="106">
        <f>+'Formato de costeo C1 '!G$748</f>
        <v>0</v>
      </c>
      <c r="G103" s="509"/>
      <c r="H103" s="106">
        <f>+'Formato de costeo C1 '!I748</f>
        <v>0</v>
      </c>
      <c r="I103" s="106">
        <f>+'Formato de costeo C1 '!N748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72">
        <f>+'Formato de costeo C1 '!D$758</f>
        <v>0</v>
      </c>
      <c r="C104" s="111"/>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871">
        <f>+'Formato de costeo C1 '!B$776</f>
        <v>0</v>
      </c>
      <c r="C105" s="56">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312"/>
      <c r="D106" s="313"/>
      <c r="E106" s="314"/>
      <c r="F106" s="104">
        <f>+'Formato de costeo C1 '!G$777</f>
        <v>0</v>
      </c>
      <c r="G106" s="504"/>
      <c r="H106" s="104">
        <f>+'Formato de costeo C1 '!I777</f>
        <v>0</v>
      </c>
      <c r="I106" s="104">
        <f>+'Formato de costeo C1 '!N777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315"/>
      <c r="D107" s="316"/>
      <c r="E107" s="317"/>
      <c r="F107" s="105">
        <f>+'Formato de costeo C1 '!G$786</f>
        <v>0</v>
      </c>
      <c r="G107" s="505"/>
      <c r="H107" s="105">
        <f>+'Formato de costeo C1 '!I786</f>
        <v>0</v>
      </c>
      <c r="I107" s="105">
        <f>+'Formato de costeo C1 '!N786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315"/>
      <c r="D108" s="316"/>
      <c r="E108" s="317"/>
      <c r="F108" s="105">
        <f>+'Formato de costeo C1 '!G$795</f>
        <v>0</v>
      </c>
      <c r="G108" s="505"/>
      <c r="H108" s="105">
        <f>+'Formato de costeo C1 '!I795</f>
        <v>0</v>
      </c>
      <c r="I108" s="105">
        <f>+'Formato de costeo C1 '!N795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315"/>
      <c r="D109" s="316"/>
      <c r="E109" s="317"/>
      <c r="F109" s="105">
        <f>+'Formato de costeo C1 '!G$804</f>
        <v>0</v>
      </c>
      <c r="G109" s="505"/>
      <c r="H109" s="105">
        <f>+'Formato de costeo C1 '!I804</f>
        <v>0</v>
      </c>
      <c r="I109" s="105">
        <f>+'Formato de costeo C1 '!N804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318"/>
      <c r="D110" s="319"/>
      <c r="E110" s="320"/>
      <c r="F110" s="106">
        <f>+'Formato de costeo C1 '!G$813</f>
        <v>0</v>
      </c>
      <c r="G110" s="506"/>
      <c r="H110" s="106">
        <f>+'Formato de costeo C1 '!I813</f>
        <v>0</v>
      </c>
      <c r="I110" s="106">
        <f>+'Formato de costeo C1 '!N813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56">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577"/>
      <c r="D112" s="296"/>
      <c r="E112" s="312"/>
      <c r="F112" s="104">
        <f>+'Formato de costeo C1 '!G$823</f>
        <v>0</v>
      </c>
      <c r="G112" s="507"/>
      <c r="H112" s="104">
        <f>+'Formato de costeo C1 '!I823</f>
        <v>0</v>
      </c>
      <c r="I112" s="104">
        <f>+'Formato de costeo C1 '!N823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578"/>
      <c r="D113" s="298"/>
      <c r="E113" s="315"/>
      <c r="F113" s="105">
        <f>+'Formato de costeo C1 '!G$832</f>
        <v>0</v>
      </c>
      <c r="G113" s="508"/>
      <c r="H113" s="105">
        <f>+'Formato de costeo C1 '!I832</f>
        <v>0</v>
      </c>
      <c r="I113" s="105">
        <f>+'Formato de costeo C1 '!N832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578"/>
      <c r="D114" s="298"/>
      <c r="E114" s="315"/>
      <c r="F114" s="105">
        <f>+'Formato de costeo C1 '!G$841</f>
        <v>0</v>
      </c>
      <c r="G114" s="508"/>
      <c r="H114" s="105">
        <f>+'Formato de costeo C1 '!I841</f>
        <v>0</v>
      </c>
      <c r="I114" s="105">
        <f>+'Formato de costeo C1 '!N841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578"/>
      <c r="D115" s="298"/>
      <c r="E115" s="315"/>
      <c r="F115" s="105">
        <f>+'Formato de costeo C1 '!G$850</f>
        <v>0</v>
      </c>
      <c r="G115" s="508"/>
      <c r="H115" s="105">
        <f>+'Formato de costeo C1 '!I850</f>
        <v>0</v>
      </c>
      <c r="I115" s="105">
        <f>+'Formato de costeo C1 '!N850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579"/>
      <c r="D116" s="300"/>
      <c r="E116" s="318"/>
      <c r="F116" s="106">
        <f>+'Formato de costeo C1 '!G$859</f>
        <v>0</v>
      </c>
      <c r="G116" s="509"/>
      <c r="H116" s="106">
        <f>+'Formato de costeo C1 '!I859</f>
        <v>0</v>
      </c>
      <c r="I116" s="106">
        <f>+'Formato de costeo C1 '!N859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56">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577"/>
      <c r="D118" s="296"/>
      <c r="E118" s="312"/>
      <c r="F118" s="104">
        <f>+'Formato de costeo C1 '!G$869</f>
        <v>0</v>
      </c>
      <c r="G118" s="507"/>
      <c r="H118" s="104">
        <f>+'Formato de costeo C1 '!I869</f>
        <v>0</v>
      </c>
      <c r="I118" s="104">
        <f>+'Formato de costeo C1 '!N869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578"/>
      <c r="D119" s="298"/>
      <c r="E119" s="315"/>
      <c r="F119" s="105">
        <f>+'Formato de costeo C1 '!G$878</f>
        <v>0</v>
      </c>
      <c r="G119" s="508"/>
      <c r="H119" s="105">
        <f>+'Formato de costeo C1 '!I878</f>
        <v>0</v>
      </c>
      <c r="I119" s="105">
        <f>+'Formato de costeo C1 '!N878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578"/>
      <c r="D120" s="298"/>
      <c r="E120" s="315"/>
      <c r="F120" s="105">
        <f>+'Formato de costeo C1 '!G$887</f>
        <v>0</v>
      </c>
      <c r="G120" s="508"/>
      <c r="H120" s="105">
        <f>+'Formato de costeo C1 '!I887</f>
        <v>0</v>
      </c>
      <c r="I120" s="105">
        <f>+'Formato de costeo C1 '!N887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578"/>
      <c r="D121" s="298"/>
      <c r="E121" s="315"/>
      <c r="F121" s="105">
        <f>+'Formato de costeo C1 '!G$896</f>
        <v>0</v>
      </c>
      <c r="G121" s="508"/>
      <c r="H121" s="105">
        <f>+'Formato de costeo C1 '!I896</f>
        <v>0</v>
      </c>
      <c r="I121" s="105">
        <f>+'Formato de costeo C1 '!N896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579"/>
      <c r="D122" s="300"/>
      <c r="E122" s="318"/>
      <c r="F122" s="106">
        <f>+'Formato de costeo C1 '!G$905</f>
        <v>0</v>
      </c>
      <c r="G122" s="509"/>
      <c r="H122" s="106">
        <f>+'Formato de costeo C1 '!I905</f>
        <v>0</v>
      </c>
      <c r="I122" s="106">
        <f>+'Formato de costeo C1 '!N905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56">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577"/>
      <c r="D124" s="296"/>
      <c r="E124" s="312"/>
      <c r="F124" s="104">
        <f>+'Formato de costeo C1 '!G$915</f>
        <v>0</v>
      </c>
      <c r="G124" s="507"/>
      <c r="H124" s="104">
        <f>+'Formato de costeo C1 '!I915</f>
        <v>0</v>
      </c>
      <c r="I124" s="104">
        <f>+'Formato de costeo C1 '!N915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578"/>
      <c r="D125" s="298"/>
      <c r="E125" s="315"/>
      <c r="F125" s="105">
        <f>+'Formato de costeo C1 '!G$924</f>
        <v>0</v>
      </c>
      <c r="G125" s="508"/>
      <c r="H125" s="105">
        <f>+'Formato de costeo C1 '!I924</f>
        <v>0</v>
      </c>
      <c r="I125" s="105">
        <f>+'Formato de costeo C1 '!N924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578"/>
      <c r="D126" s="298"/>
      <c r="E126" s="315"/>
      <c r="F126" s="105">
        <f>+'Formato de costeo C1 '!G$933</f>
        <v>0</v>
      </c>
      <c r="G126" s="508"/>
      <c r="H126" s="105">
        <f>+'Formato de costeo C1 '!I933</f>
        <v>0</v>
      </c>
      <c r="I126" s="105">
        <f>+'Formato de costeo C1 '!N933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578"/>
      <c r="D127" s="298"/>
      <c r="E127" s="315"/>
      <c r="F127" s="105">
        <f>+'Formato de costeo C1 '!G$942</f>
        <v>0</v>
      </c>
      <c r="G127" s="508"/>
      <c r="H127" s="105">
        <f>+'Formato de costeo C1 '!I942</f>
        <v>0</v>
      </c>
      <c r="I127" s="105">
        <f>+'Formato de costeo C1 '!N942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579"/>
      <c r="D128" s="300"/>
      <c r="E128" s="318"/>
      <c r="F128" s="106">
        <f>+'Formato de costeo C1 '!G$951</f>
        <v>0</v>
      </c>
      <c r="G128" s="509"/>
      <c r="H128" s="106">
        <f>+'Formato de costeo C1 '!I951</f>
        <v>0</v>
      </c>
      <c r="I128" s="106">
        <f>+'Formato de costeo C1 '!N951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56">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577"/>
      <c r="D130" s="296"/>
      <c r="E130" s="312"/>
      <c r="F130" s="104">
        <f>+'Formato de costeo C1 '!G$961</f>
        <v>0</v>
      </c>
      <c r="G130" s="507"/>
      <c r="H130" s="104">
        <f>+'Formato de costeo C1 '!I961</f>
        <v>0</v>
      </c>
      <c r="I130" s="104">
        <f>+'Formato de costeo C1 '!N961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578"/>
      <c r="D131" s="298"/>
      <c r="E131" s="315"/>
      <c r="F131" s="105">
        <f>+'Formato de costeo C1 '!G$970</f>
        <v>0</v>
      </c>
      <c r="G131" s="508"/>
      <c r="H131" s="105">
        <f>+'Formato de costeo C1 '!I970</f>
        <v>0</v>
      </c>
      <c r="I131" s="105">
        <f>+'Formato de costeo C1 '!N970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578"/>
      <c r="D132" s="298"/>
      <c r="E132" s="315"/>
      <c r="F132" s="105">
        <f>+'Formato de costeo C1 '!G$979</f>
        <v>0</v>
      </c>
      <c r="G132" s="508"/>
      <c r="H132" s="105">
        <f>+'Formato de costeo C1 '!I979</f>
        <v>0</v>
      </c>
      <c r="I132" s="105">
        <f>+'Formato de costeo C1 '!N979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578"/>
      <c r="D133" s="298"/>
      <c r="E133" s="315"/>
      <c r="F133" s="105">
        <f>+'Formato de costeo C1 '!G$988</f>
        <v>0</v>
      </c>
      <c r="G133" s="508"/>
      <c r="H133" s="105">
        <f>+'Formato de costeo C1 '!I988</f>
        <v>0</v>
      </c>
      <c r="I133" s="105">
        <f>+'Formato de costeo C1 '!N988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579"/>
      <c r="D134" s="300"/>
      <c r="E134" s="318"/>
      <c r="F134" s="106">
        <f>+'Formato de costeo C1 '!G$997</f>
        <v>0</v>
      </c>
      <c r="G134" s="509"/>
      <c r="H134" s="106">
        <f>+'Formato de costeo C1 '!I997</f>
        <v>0</v>
      </c>
      <c r="I134" s="106">
        <f>+'Formato de costeo C1 '!N997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72">
        <f>+'Formato de costeo C1 '!D$1007</f>
        <v>0</v>
      </c>
      <c r="C135" s="116"/>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871">
        <f>+'Formato de costeo C1 '!B$1025</f>
        <v>0</v>
      </c>
      <c r="C136" s="56">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312"/>
      <c r="D137" s="313"/>
      <c r="E137" s="314"/>
      <c r="F137" s="104">
        <f>+'Formato de costeo C1 '!G$1026</f>
        <v>0</v>
      </c>
      <c r="G137" s="504"/>
      <c r="H137" s="104">
        <f>+'Formato de costeo C1 '!I1026</f>
        <v>0</v>
      </c>
      <c r="I137" s="104">
        <f>+'Formato de costeo C1 '!N1026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315"/>
      <c r="D138" s="316"/>
      <c r="E138" s="317"/>
      <c r="F138" s="105">
        <f>+'Formato de costeo C1 '!G$1036</f>
        <v>0</v>
      </c>
      <c r="G138" s="505"/>
      <c r="H138" s="105">
        <f>+'Formato de costeo C1 '!I1036</f>
        <v>0</v>
      </c>
      <c r="I138" s="105">
        <f>+'Formato de costeo C1 '!N1036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315"/>
      <c r="D139" s="316"/>
      <c r="E139" s="317"/>
      <c r="F139" s="105">
        <f>+'Formato de costeo C1 '!G$1045</f>
        <v>0</v>
      </c>
      <c r="G139" s="505"/>
      <c r="H139" s="105">
        <f>+'Formato de costeo C1 '!I1045</f>
        <v>0</v>
      </c>
      <c r="I139" s="105">
        <f>+'Formato de costeo C1 '!N1045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315"/>
      <c r="D140" s="316"/>
      <c r="E140" s="317"/>
      <c r="F140" s="105">
        <f>+'Formato de costeo C1 '!G$1054</f>
        <v>0</v>
      </c>
      <c r="G140" s="505"/>
      <c r="H140" s="105">
        <f>+'Formato de costeo C1 '!I1054</f>
        <v>0</v>
      </c>
      <c r="I140" s="105">
        <f>+'Formato de costeo C1 '!N1054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318"/>
      <c r="D141" s="319"/>
      <c r="E141" s="320"/>
      <c r="F141" s="106">
        <f>+'Formato de costeo C1 '!G$1063</f>
        <v>0</v>
      </c>
      <c r="G141" s="506"/>
      <c r="H141" s="106">
        <f>+'Formato de costeo C1 '!I1063</f>
        <v>0</v>
      </c>
      <c r="I141" s="106">
        <f>+'Formato de costeo C1 '!N1063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56">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577"/>
      <c r="D143" s="296"/>
      <c r="E143" s="312"/>
      <c r="F143" s="104">
        <f>+'Formato de costeo C1 '!G$1073</f>
        <v>0</v>
      </c>
      <c r="G143" s="507"/>
      <c r="H143" s="104">
        <f>+'Formato de costeo C1 '!I1073</f>
        <v>0</v>
      </c>
      <c r="I143" s="104">
        <f>+'Formato de costeo C1 '!N1073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578"/>
      <c r="D144" s="298"/>
      <c r="E144" s="315"/>
      <c r="F144" s="105">
        <f>+'Formato de costeo C1 '!G$1082</f>
        <v>0</v>
      </c>
      <c r="G144" s="508"/>
      <c r="H144" s="105">
        <f>+'Formato de costeo C1 '!I1082</f>
        <v>0</v>
      </c>
      <c r="I144" s="105">
        <f>+'Formato de costeo C1 '!N1082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578"/>
      <c r="D145" s="298"/>
      <c r="E145" s="315"/>
      <c r="F145" s="105">
        <f>+'Formato de costeo C1 '!G$1091</f>
        <v>0</v>
      </c>
      <c r="G145" s="508"/>
      <c r="H145" s="105">
        <f>+'Formato de costeo C1 '!I1091</f>
        <v>0</v>
      </c>
      <c r="I145" s="105">
        <f>+'Formato de costeo C1 '!N1091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578"/>
      <c r="D146" s="298"/>
      <c r="E146" s="315"/>
      <c r="F146" s="105">
        <f>+'Formato de costeo C1 '!G$1100</f>
        <v>0</v>
      </c>
      <c r="G146" s="508"/>
      <c r="H146" s="105">
        <f>+'Formato de costeo C1 '!I1100</f>
        <v>0</v>
      </c>
      <c r="I146" s="105">
        <f>+'Formato de costeo C1 '!N1100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579"/>
      <c r="D147" s="300"/>
      <c r="E147" s="318"/>
      <c r="F147" s="106">
        <f>+'Formato de costeo C1 '!G$1109</f>
        <v>0</v>
      </c>
      <c r="G147" s="509"/>
      <c r="H147" s="106">
        <f>+'Formato de costeo C1 '!I1109</f>
        <v>0</v>
      </c>
      <c r="I147" s="106">
        <f>+'Formato de costeo C1 '!N1109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56">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577"/>
      <c r="D149" s="296"/>
      <c r="E149" s="312"/>
      <c r="F149" s="104">
        <f>+'Formato de costeo C1 '!G$1119</f>
        <v>0</v>
      </c>
      <c r="G149" s="507"/>
      <c r="H149" s="104">
        <f>+'Formato de costeo C1 '!I1119</f>
        <v>0</v>
      </c>
      <c r="I149" s="104">
        <f>+'Formato de costeo C1 '!N1119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578"/>
      <c r="D150" s="298"/>
      <c r="E150" s="315"/>
      <c r="F150" s="105">
        <f>+'Formato de costeo C1 '!G$1128</f>
        <v>0</v>
      </c>
      <c r="G150" s="508"/>
      <c r="H150" s="105">
        <f>+'Formato de costeo C1 '!I1128</f>
        <v>0</v>
      </c>
      <c r="I150" s="105">
        <f>+'Formato de costeo C1 '!N1128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578"/>
      <c r="D151" s="298"/>
      <c r="E151" s="315"/>
      <c r="F151" s="105">
        <f>+'Formato de costeo C1 '!G$1137</f>
        <v>0</v>
      </c>
      <c r="G151" s="508"/>
      <c r="H151" s="105">
        <f>+'Formato de costeo C1 '!I1137</f>
        <v>0</v>
      </c>
      <c r="I151" s="105">
        <f>+'Formato de costeo C1 '!N1137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578"/>
      <c r="D152" s="298"/>
      <c r="E152" s="315"/>
      <c r="F152" s="105">
        <f>+'Formato de costeo C1 '!G$1146</f>
        <v>0</v>
      </c>
      <c r="G152" s="508"/>
      <c r="H152" s="105">
        <f>+'Formato de costeo C1 '!I1146</f>
        <v>0</v>
      </c>
      <c r="I152" s="105">
        <f>+'Formato de costeo C1 '!N1146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579"/>
      <c r="D153" s="300"/>
      <c r="E153" s="318"/>
      <c r="F153" s="106">
        <f>+'Formato de costeo C1 '!G$1155</f>
        <v>0</v>
      </c>
      <c r="G153" s="509"/>
      <c r="H153" s="106">
        <f>+'Formato de costeo C1 '!I1155</f>
        <v>0</v>
      </c>
      <c r="I153" s="106">
        <f>+'Formato de costeo C1 '!N1155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56">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577"/>
      <c r="D155" s="296"/>
      <c r="E155" s="312"/>
      <c r="F155" s="104">
        <f>+'Formato de costeo C1 '!G$1165</f>
        <v>0</v>
      </c>
      <c r="G155" s="507"/>
      <c r="H155" s="104">
        <f>+'Formato de costeo C1 '!I1165</f>
        <v>0</v>
      </c>
      <c r="I155" s="104">
        <f>+'Formato de costeo C1 '!N1165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578"/>
      <c r="D156" s="298"/>
      <c r="E156" s="315"/>
      <c r="F156" s="105">
        <f>+'Formato de costeo C1 '!G$1174</f>
        <v>0</v>
      </c>
      <c r="G156" s="508"/>
      <c r="H156" s="105">
        <f>+'Formato de costeo C1 '!I1174</f>
        <v>0</v>
      </c>
      <c r="I156" s="105">
        <f>+'Formato de costeo C1 '!N1174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578"/>
      <c r="D157" s="298"/>
      <c r="E157" s="315"/>
      <c r="F157" s="105">
        <f>+'Formato de costeo C1 '!G$1183</f>
        <v>0</v>
      </c>
      <c r="G157" s="508"/>
      <c r="H157" s="105">
        <f>+'Formato de costeo C1 '!I1183</f>
        <v>0</v>
      </c>
      <c r="I157" s="105">
        <f>+'Formato de costeo C1 '!N1183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578"/>
      <c r="D158" s="298"/>
      <c r="E158" s="315"/>
      <c r="F158" s="105">
        <f>+'Formato de costeo C1 '!G$1192</f>
        <v>0</v>
      </c>
      <c r="G158" s="508"/>
      <c r="H158" s="105">
        <f>+'Formato de costeo C1 '!I1192</f>
        <v>0</v>
      </c>
      <c r="I158" s="105">
        <f>+'Formato de costeo C1 '!N1192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579"/>
      <c r="D159" s="300"/>
      <c r="E159" s="318"/>
      <c r="F159" s="106">
        <f>+'Formato de costeo C1 '!G$1201</f>
        <v>0</v>
      </c>
      <c r="G159" s="509"/>
      <c r="H159" s="106">
        <f>+'Formato de costeo C1 '!I1201</f>
        <v>0</v>
      </c>
      <c r="I159" s="106">
        <f>+'Formato de costeo C1 '!N1201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56">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577"/>
      <c r="D161" s="296"/>
      <c r="E161" s="312"/>
      <c r="F161" s="104">
        <f>+'Formato de costeo C1 '!G$1211</f>
        <v>0</v>
      </c>
      <c r="G161" s="507"/>
      <c r="H161" s="104">
        <f>+'Formato de costeo C1 '!I1211</f>
        <v>0</v>
      </c>
      <c r="I161" s="104">
        <f>+'Formato de costeo C1 '!N1211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578"/>
      <c r="D162" s="298"/>
      <c r="E162" s="315"/>
      <c r="F162" s="105">
        <f>+'Formato de costeo C1 '!G$1220</f>
        <v>0</v>
      </c>
      <c r="G162" s="508"/>
      <c r="H162" s="105">
        <f>+'Formato de costeo C1 '!I1220</f>
        <v>0</v>
      </c>
      <c r="I162" s="105">
        <f>+'Formato de costeo C1 '!N1220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578"/>
      <c r="D163" s="298"/>
      <c r="E163" s="315"/>
      <c r="F163" s="105">
        <f>+'Formato de costeo C1 '!G$1229</f>
        <v>0</v>
      </c>
      <c r="G163" s="508"/>
      <c r="H163" s="105">
        <f>+'Formato de costeo C1 '!I1229</f>
        <v>0</v>
      </c>
      <c r="I163" s="105">
        <f>+'Formato de costeo C1 '!N1229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578"/>
      <c r="D164" s="298"/>
      <c r="E164" s="315"/>
      <c r="F164" s="105">
        <f>+'Formato de costeo C1 '!G$1238</f>
        <v>0</v>
      </c>
      <c r="G164" s="508"/>
      <c r="H164" s="105">
        <f>+'Formato de costeo C1 '!I1238</f>
        <v>0</v>
      </c>
      <c r="I164" s="105">
        <f>+'Formato de costeo C1 '!N1238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579"/>
      <c r="D165" s="300"/>
      <c r="E165" s="318"/>
      <c r="F165" s="106">
        <f>+'Formato de costeo C1 '!G$1247</f>
        <v>0</v>
      </c>
      <c r="G165" s="509"/>
      <c r="H165" s="106">
        <f>+'Formato de costeo C1 '!I1247</f>
        <v>0</v>
      </c>
      <c r="I165" s="106">
        <f>+'Formato de costeo C1 '!N1247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s="847" customFormat="1" ht="27" customHeight="1" x14ac:dyDescent="0.15">
      <c r="A166" s="117">
        <f>'Formato de costeo C6 '!C10</f>
        <v>6</v>
      </c>
      <c r="B166" s="514" t="str">
        <f>'Formato de costeo C6 '!D10</f>
        <v>MANEJO DEL PROYECTO</v>
      </c>
      <c r="C166" s="118"/>
      <c r="D166" s="119"/>
      <c r="E166" s="120"/>
      <c r="F166" s="120"/>
      <c r="G166" s="828"/>
      <c r="H166" s="120">
        <f>+H167+H184+H197</f>
        <v>0</v>
      </c>
      <c r="I166" s="120">
        <f t="shared" ref="I166:BI166" si="41">+I167+I184+I197</f>
        <v>0</v>
      </c>
      <c r="J166" s="120">
        <f t="shared" si="41"/>
        <v>0</v>
      </c>
      <c r="K166" s="120">
        <f t="shared" si="41"/>
        <v>0</v>
      </c>
      <c r="L166" s="120">
        <f t="shared" si="41"/>
        <v>0</v>
      </c>
      <c r="M166" s="120">
        <f t="shared" si="41"/>
        <v>0</v>
      </c>
      <c r="N166" s="120">
        <f t="shared" si="41"/>
        <v>0</v>
      </c>
      <c r="O166" s="120">
        <f t="shared" si="41"/>
        <v>0</v>
      </c>
      <c r="P166" s="120">
        <f t="shared" si="41"/>
        <v>0</v>
      </c>
      <c r="Q166" s="120">
        <f t="shared" si="41"/>
        <v>0</v>
      </c>
      <c r="R166" s="120">
        <f t="shared" si="41"/>
        <v>0</v>
      </c>
      <c r="S166" s="120">
        <f t="shared" si="41"/>
        <v>0</v>
      </c>
      <c r="T166" s="120">
        <f t="shared" si="41"/>
        <v>0</v>
      </c>
      <c r="U166" s="120">
        <f t="shared" si="41"/>
        <v>0</v>
      </c>
      <c r="V166" s="120">
        <f t="shared" si="41"/>
        <v>0</v>
      </c>
      <c r="W166" s="120">
        <f t="shared" si="41"/>
        <v>0</v>
      </c>
      <c r="X166" s="120">
        <f t="shared" si="41"/>
        <v>0</v>
      </c>
      <c r="Y166" s="120">
        <f t="shared" si="41"/>
        <v>0</v>
      </c>
      <c r="Z166" s="120">
        <f t="shared" si="41"/>
        <v>0</v>
      </c>
      <c r="AA166" s="120">
        <f t="shared" si="41"/>
        <v>0</v>
      </c>
      <c r="AB166" s="120">
        <f t="shared" si="41"/>
        <v>0</v>
      </c>
      <c r="AC166" s="120">
        <f t="shared" si="41"/>
        <v>0</v>
      </c>
      <c r="AD166" s="120">
        <f t="shared" si="41"/>
        <v>0</v>
      </c>
      <c r="AE166" s="120">
        <f t="shared" si="41"/>
        <v>0</v>
      </c>
      <c r="AF166" s="120">
        <f t="shared" si="41"/>
        <v>0</v>
      </c>
      <c r="AG166" s="120">
        <f t="shared" si="41"/>
        <v>0</v>
      </c>
      <c r="AH166" s="120">
        <f t="shared" si="41"/>
        <v>0</v>
      </c>
      <c r="AI166" s="120">
        <f t="shared" si="41"/>
        <v>0</v>
      </c>
      <c r="AJ166" s="120">
        <f t="shared" si="41"/>
        <v>0</v>
      </c>
      <c r="AK166" s="120">
        <f t="shared" si="41"/>
        <v>0</v>
      </c>
      <c r="AL166" s="120">
        <f t="shared" si="41"/>
        <v>0</v>
      </c>
      <c r="AM166" s="120">
        <f t="shared" si="41"/>
        <v>0</v>
      </c>
      <c r="AN166" s="120">
        <f t="shared" si="41"/>
        <v>0</v>
      </c>
      <c r="AO166" s="120">
        <f t="shared" si="41"/>
        <v>0</v>
      </c>
      <c r="AP166" s="120">
        <f t="shared" si="41"/>
        <v>0</v>
      </c>
      <c r="AQ166" s="120">
        <f t="shared" si="41"/>
        <v>0</v>
      </c>
      <c r="AR166" s="120">
        <f t="shared" si="41"/>
        <v>0</v>
      </c>
      <c r="AS166" s="120">
        <f t="shared" si="41"/>
        <v>0</v>
      </c>
      <c r="AT166" s="120">
        <f t="shared" si="41"/>
        <v>0</v>
      </c>
      <c r="AU166" s="120">
        <f t="shared" si="41"/>
        <v>0</v>
      </c>
      <c r="AV166" s="120">
        <f t="shared" si="41"/>
        <v>0</v>
      </c>
      <c r="AW166" s="120">
        <f t="shared" si="41"/>
        <v>0</v>
      </c>
      <c r="AX166" s="120">
        <f t="shared" si="41"/>
        <v>0</v>
      </c>
      <c r="AY166" s="120">
        <f t="shared" si="41"/>
        <v>0</v>
      </c>
      <c r="AZ166" s="120">
        <f t="shared" si="41"/>
        <v>0</v>
      </c>
      <c r="BA166" s="120">
        <f t="shared" si="41"/>
        <v>0</v>
      </c>
      <c r="BB166" s="120">
        <f t="shared" si="41"/>
        <v>0</v>
      </c>
      <c r="BC166" s="120">
        <f t="shared" si="41"/>
        <v>0</v>
      </c>
      <c r="BD166" s="120">
        <f t="shared" si="41"/>
        <v>0</v>
      </c>
      <c r="BE166" s="120">
        <f t="shared" si="41"/>
        <v>0</v>
      </c>
      <c r="BF166" s="120">
        <f t="shared" si="41"/>
        <v>0</v>
      </c>
      <c r="BG166" s="120">
        <f t="shared" si="41"/>
        <v>0</v>
      </c>
      <c r="BH166" s="120">
        <f t="shared" si="41"/>
        <v>0</v>
      </c>
      <c r="BI166" s="284">
        <f t="shared" si="41"/>
        <v>0</v>
      </c>
      <c r="BJ166" s="846">
        <f t="shared" ref="BJ166:BJ218" si="42">+BI166-I166</f>
        <v>0</v>
      </c>
    </row>
    <row r="167" spans="1:62" x14ac:dyDescent="0.25">
      <c r="A167" s="63">
        <f>'Formato de costeo C6 '!C11</f>
        <v>6.1</v>
      </c>
      <c r="B167" s="77" t="str">
        <f>'Formato de costeo C6 '!D11</f>
        <v>PERSONAL DEL PROYECTO</v>
      </c>
      <c r="C167" s="78"/>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x14ac:dyDescent="0.25">
      <c r="A168" s="64" t="str">
        <f>+'Formato de costeo C6 '!C32</f>
        <v>6.1.1</v>
      </c>
      <c r="B168" s="228" t="str">
        <f>+'Formato de costeo C6 '!B32</f>
        <v>Remuneraciones</v>
      </c>
      <c r="C168" s="15"/>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x14ac:dyDescent="0.25">
      <c r="A169" s="224" t="s">
        <v>295</v>
      </c>
      <c r="B169" s="225">
        <f>+'Formato de costeo C6 '!B33</f>
        <v>0</v>
      </c>
      <c r="C169" s="229" t="str">
        <f>+'Formato de costeo C6 '!D33</f>
        <v>CAS</v>
      </c>
      <c r="D169" s="226"/>
      <c r="E169" s="227"/>
      <c r="F169" s="230">
        <f>+'Formato de costeo C6 '!F33</f>
        <v>0</v>
      </c>
      <c r="G169" s="540">
        <f>+'Formato de costeo C6 '!H33</f>
        <v>0</v>
      </c>
      <c r="H169" s="230">
        <f>+G169*F169</f>
        <v>0</v>
      </c>
      <c r="I169" s="301">
        <f>+'Formato de costeo C6 '!N33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x14ac:dyDescent="0.25">
      <c r="A170" s="65" t="s">
        <v>296</v>
      </c>
      <c r="B170" s="58">
        <f>+'Formato de costeo C6 '!B34</f>
        <v>0</v>
      </c>
      <c r="C170" s="229" t="str">
        <f>+'Formato de costeo C6 '!D34</f>
        <v>Planilla</v>
      </c>
      <c r="D170" s="222"/>
      <c r="E170" s="223"/>
      <c r="F170" s="230">
        <f>+'Formato de costeo C6 '!F34</f>
        <v>0</v>
      </c>
      <c r="G170" s="540">
        <f>+'Formato de costeo C6 '!H34</f>
        <v>0</v>
      </c>
      <c r="H170" s="230">
        <f t="shared" ref="H170:H183" si="61">+G170*F170</f>
        <v>0</v>
      </c>
      <c r="I170" s="302">
        <f>+'Formato de costeo C6 '!N34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x14ac:dyDescent="0.25">
      <c r="A171" s="65" t="s">
        <v>297</v>
      </c>
      <c r="B171" s="58">
        <f>+'Formato de costeo C6 '!B35</f>
        <v>0</v>
      </c>
      <c r="C171" s="229" t="str">
        <f>+'Formato de costeo C6 '!D35</f>
        <v>CAS</v>
      </c>
      <c r="D171" s="222"/>
      <c r="E171" s="223"/>
      <c r="F171" s="230">
        <f>+'Formato de costeo C6 '!F35</f>
        <v>0</v>
      </c>
      <c r="G171" s="540">
        <f>+'Formato de costeo C6 '!H35</f>
        <v>0</v>
      </c>
      <c r="H171" s="230">
        <f t="shared" si="61"/>
        <v>0</v>
      </c>
      <c r="I171" s="302">
        <f>+'Formato de costeo C6 '!N35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x14ac:dyDescent="0.25">
      <c r="A172" s="65" t="s">
        <v>298</v>
      </c>
      <c r="B172" s="58">
        <f>+'Formato de costeo C6 '!B36</f>
        <v>0</v>
      </c>
      <c r="C172" s="229" t="str">
        <f>+'Formato de costeo C6 '!D36</f>
        <v>Planilla</v>
      </c>
      <c r="D172" s="222"/>
      <c r="E172" s="223"/>
      <c r="F172" s="230">
        <f>+'Formato de costeo C6 '!F36</f>
        <v>0</v>
      </c>
      <c r="G172" s="540">
        <f>+'Formato de costeo C6 '!H36</f>
        <v>0</v>
      </c>
      <c r="H172" s="230">
        <f t="shared" si="61"/>
        <v>0</v>
      </c>
      <c r="I172" s="302">
        <f>+'Formato de costeo C6 '!N36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x14ac:dyDescent="0.25">
      <c r="A173" s="65" t="s">
        <v>299</v>
      </c>
      <c r="B173" s="58">
        <f>+'Formato de costeo C6 '!B37</f>
        <v>0</v>
      </c>
      <c r="C173" s="229" t="str">
        <f>+'Formato de costeo C6 '!D37</f>
        <v>Planilla</v>
      </c>
      <c r="D173" s="222"/>
      <c r="E173" s="223"/>
      <c r="F173" s="230">
        <f>+'Formato de costeo C6 '!F37</f>
        <v>0</v>
      </c>
      <c r="G173" s="540">
        <f>+'Formato de costeo C6 '!H37</f>
        <v>0</v>
      </c>
      <c r="H173" s="230">
        <f t="shared" si="61"/>
        <v>0</v>
      </c>
      <c r="I173" s="302">
        <f>+'Formato de costeo C6 '!N37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x14ac:dyDescent="0.25">
      <c r="A174" s="65" t="s">
        <v>300</v>
      </c>
      <c r="B174" s="58">
        <f>+'Formato de costeo C6 '!B38</f>
        <v>0</v>
      </c>
      <c r="C174" s="229" t="str">
        <f>+'Formato de costeo C6 '!D38</f>
        <v>Planilla</v>
      </c>
      <c r="D174" s="222"/>
      <c r="E174" s="223"/>
      <c r="F174" s="230">
        <f>+'Formato de costeo C6 '!F38</f>
        <v>0</v>
      </c>
      <c r="G174" s="540">
        <f>+'Formato de costeo C6 '!H38</f>
        <v>0</v>
      </c>
      <c r="H174" s="230">
        <f t="shared" si="61"/>
        <v>0</v>
      </c>
      <c r="I174" s="302">
        <f>+'Formato de costeo C6 '!N38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x14ac:dyDescent="0.25">
      <c r="A175" s="65" t="s">
        <v>301</v>
      </c>
      <c r="B175" s="58">
        <f>+'Formato de costeo C6 '!B39</f>
        <v>0</v>
      </c>
      <c r="C175" s="229" t="str">
        <f>+'Formato de costeo C6 '!D39</f>
        <v>Planilla</v>
      </c>
      <c r="D175" s="222"/>
      <c r="E175" s="223"/>
      <c r="F175" s="230">
        <f>+'Formato de costeo C6 '!F39</f>
        <v>0</v>
      </c>
      <c r="G175" s="540">
        <f>+'Formato de costeo C6 '!H39</f>
        <v>0</v>
      </c>
      <c r="H175" s="230">
        <f t="shared" si="61"/>
        <v>0</v>
      </c>
      <c r="I175" s="302">
        <f>+'Formato de costeo C6 '!N39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x14ac:dyDescent="0.25">
      <c r="A176" s="65" t="s">
        <v>302</v>
      </c>
      <c r="B176" s="58">
        <f>+'Formato de costeo C6 '!B40</f>
        <v>0</v>
      </c>
      <c r="C176" s="229" t="str">
        <f>+'Formato de costeo C6 '!D40</f>
        <v>Planilla</v>
      </c>
      <c r="D176" s="18"/>
      <c r="E176" s="19"/>
      <c r="F176" s="230">
        <f>+'Formato de costeo C6 '!F40</f>
        <v>0</v>
      </c>
      <c r="G176" s="540">
        <f>+'Formato de costeo C6 '!H40</f>
        <v>0</v>
      </c>
      <c r="H176" s="230">
        <f t="shared" si="61"/>
        <v>0</v>
      </c>
      <c r="I176" s="302">
        <f>+'Formato de costeo C6 '!N40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x14ac:dyDescent="0.25">
      <c r="A177" s="65" t="s">
        <v>303</v>
      </c>
      <c r="B177" s="58">
        <f>+'Formato de costeo C6 '!B41</f>
        <v>0</v>
      </c>
      <c r="C177" s="229" t="str">
        <f>+'Formato de costeo C6 '!D41</f>
        <v>Planilla</v>
      </c>
      <c r="D177" s="18"/>
      <c r="E177" s="19"/>
      <c r="F177" s="230">
        <f>+'Formato de costeo C6 '!F41</f>
        <v>0</v>
      </c>
      <c r="G177" s="540">
        <f>+'Formato de costeo C6 '!H41</f>
        <v>0</v>
      </c>
      <c r="H177" s="230">
        <f t="shared" si="61"/>
        <v>0</v>
      </c>
      <c r="I177" s="302">
        <f>+'Formato de costeo C6 '!N41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x14ac:dyDescent="0.25">
      <c r="A178" s="65" t="s">
        <v>304</v>
      </c>
      <c r="B178" s="58">
        <f>+'Formato de costeo C6 '!B42</f>
        <v>0</v>
      </c>
      <c r="C178" s="229" t="str">
        <f>+'Formato de costeo C6 '!D42</f>
        <v>Planilla</v>
      </c>
      <c r="D178" s="18"/>
      <c r="E178" s="19"/>
      <c r="F178" s="230">
        <f>+'Formato de costeo C6 '!F42</f>
        <v>0</v>
      </c>
      <c r="G178" s="540">
        <f>+'Formato de costeo C6 '!H42</f>
        <v>0</v>
      </c>
      <c r="H178" s="230">
        <f t="shared" si="61"/>
        <v>0</v>
      </c>
      <c r="I178" s="302">
        <f>+'Formato de costeo C6 '!N42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x14ac:dyDescent="0.25">
      <c r="A179" s="65" t="s">
        <v>305</v>
      </c>
      <c r="B179" s="58">
        <f>+'Formato de costeo C6 '!B43</f>
        <v>0</v>
      </c>
      <c r="C179" s="229" t="str">
        <f>+'Formato de costeo C6 '!D43</f>
        <v>CAS</v>
      </c>
      <c r="D179" s="18"/>
      <c r="E179" s="19"/>
      <c r="F179" s="230">
        <f>+'Formato de costeo C6 '!F43</f>
        <v>0</v>
      </c>
      <c r="G179" s="540">
        <f>+'Formato de costeo C6 '!H43</f>
        <v>0</v>
      </c>
      <c r="H179" s="230">
        <f t="shared" si="61"/>
        <v>0</v>
      </c>
      <c r="I179" s="302">
        <f>+'Formato de costeo C6 '!N43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x14ac:dyDescent="0.25">
      <c r="A180" s="65" t="s">
        <v>306</v>
      </c>
      <c r="B180" s="58">
        <f>+'Formato de costeo C6 '!B44</f>
        <v>0</v>
      </c>
      <c r="C180" s="229" t="str">
        <f>+'Formato de costeo C6 '!D44</f>
        <v>Planilla</v>
      </c>
      <c r="D180" s="18"/>
      <c r="E180" s="19"/>
      <c r="F180" s="230">
        <f>+'Formato de costeo C6 '!F44</f>
        <v>0</v>
      </c>
      <c r="G180" s="540">
        <f>+'Formato de costeo C6 '!H44</f>
        <v>0</v>
      </c>
      <c r="H180" s="230">
        <f t="shared" si="61"/>
        <v>0</v>
      </c>
      <c r="I180" s="302">
        <f>+'Formato de costeo C6 '!N44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x14ac:dyDescent="0.25">
      <c r="A181" s="65" t="s">
        <v>307</v>
      </c>
      <c r="B181" s="58">
        <f>+'Formato de costeo C6 '!B45</f>
        <v>0</v>
      </c>
      <c r="C181" s="229" t="str">
        <f>+'Formato de costeo C6 '!D45</f>
        <v>Planilla</v>
      </c>
      <c r="D181" s="18"/>
      <c r="E181" s="19"/>
      <c r="F181" s="230">
        <f>+'Formato de costeo C6 '!F45</f>
        <v>0</v>
      </c>
      <c r="G181" s="540">
        <f>+'Formato de costeo C6 '!H45</f>
        <v>0</v>
      </c>
      <c r="H181" s="230">
        <f t="shared" si="61"/>
        <v>0</v>
      </c>
      <c r="I181" s="302">
        <f>+'Formato de costeo C6 '!N45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x14ac:dyDescent="0.25">
      <c r="A182" s="65" t="s">
        <v>308</v>
      </c>
      <c r="B182" s="58">
        <f>+'Formato de costeo C6 '!B46</f>
        <v>0</v>
      </c>
      <c r="C182" s="229" t="str">
        <f>+'Formato de costeo C6 '!D46</f>
        <v>Planilla</v>
      </c>
      <c r="D182" s="18"/>
      <c r="E182" s="19"/>
      <c r="F182" s="230">
        <f>+'Formato de costeo C6 '!F46</f>
        <v>0</v>
      </c>
      <c r="G182" s="540">
        <f>+'Formato de costeo C6 '!H46</f>
        <v>0</v>
      </c>
      <c r="H182" s="230">
        <f t="shared" si="61"/>
        <v>0</v>
      </c>
      <c r="I182" s="302">
        <f>+'Formato de costeo C6 '!N46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x14ac:dyDescent="0.25">
      <c r="A183" s="65" t="s">
        <v>309</v>
      </c>
      <c r="B183" s="58">
        <f>+'Formato de costeo C6 '!B47</f>
        <v>0</v>
      </c>
      <c r="C183" s="229" t="str">
        <f>+'Formato de costeo C6 '!D47</f>
        <v>Planilla</v>
      </c>
      <c r="D183" s="18"/>
      <c r="E183" s="19"/>
      <c r="F183" s="230">
        <f>+'Formato de costeo C6 '!F47</f>
        <v>0</v>
      </c>
      <c r="G183" s="540">
        <f>+'Formato de costeo C6 '!H47</f>
        <v>0</v>
      </c>
      <c r="H183" s="230">
        <f t="shared" si="61"/>
        <v>0</v>
      </c>
      <c r="I183" s="303">
        <f>+'Formato de costeo C6 '!N47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77" t="str">
        <f>'Formato de costeo C6 '!D49</f>
        <v>EQUIPAMIENTO DEL PROYECTO</v>
      </c>
      <c r="C184" s="78"/>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15"/>
      <c r="D185" s="16"/>
      <c r="E185" s="17"/>
      <c r="F185" s="17"/>
      <c r="G185" s="519"/>
      <c r="H185" s="17">
        <f>SUM(H186:H196)</f>
        <v>0</v>
      </c>
      <c r="I185" s="17">
        <f>SUM(I186:I196)</f>
        <v>0</v>
      </c>
      <c r="J185" s="17">
        <f t="shared" ref="J185:BH185" si="63">SUM(J186:J196)</f>
        <v>0</v>
      </c>
      <c r="K185" s="17">
        <f t="shared" si="63"/>
        <v>0</v>
      </c>
      <c r="L185" s="17">
        <f t="shared" si="63"/>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0">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'!N53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0">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'!N54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0">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'!N55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0">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'!N56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0">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'!N57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0">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'!N58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0">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'!N59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0">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'!N60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0">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'!N61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0">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'!N62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0">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'!N63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78"/>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15" t="str">
        <f>+'Formato de costeo C6 '!D69</f>
        <v>Seguro anual</v>
      </c>
      <c r="D198" s="16">
        <f>'Formato de costeo C6 '!E70</f>
        <v>0</v>
      </c>
      <c r="E198" s="17">
        <f>'Formato de costeo C6 '!F70</f>
        <v>0</v>
      </c>
      <c r="F198" s="17">
        <f>+F199</f>
        <v>0</v>
      </c>
      <c r="G198" s="52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379"/>
      <c r="D199" s="380"/>
      <c r="E199" s="272"/>
      <c r="F199" s="272">
        <f>+'Formato de costeo C6 '!G70</f>
        <v>0</v>
      </c>
      <c r="G199" s="521"/>
      <c r="H199" s="272">
        <f>+'Formato de costeo C6 '!I70</f>
        <v>0</v>
      </c>
      <c r="I199" s="19">
        <f>'Formato de costeo C6 '!N70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582">
        <f>+'Formato de costeo C6 '!D72</f>
        <v>0</v>
      </c>
      <c r="D200" s="16">
        <f>'Formato de costeo C6 '!E74</f>
        <v>0</v>
      </c>
      <c r="E200" s="17">
        <f>'Formato de costeo C6 '!F74</f>
        <v>0</v>
      </c>
      <c r="F200" s="17">
        <f>+F201</f>
        <v>0</v>
      </c>
      <c r="G200" s="52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379"/>
      <c r="D201" s="380"/>
      <c r="E201" s="272"/>
      <c r="F201" s="272">
        <f>+'Formato de costeo C6 '!G73</f>
        <v>0</v>
      </c>
      <c r="G201" s="521"/>
      <c r="H201" s="272">
        <f>+'Formato de costeo C6 '!I73</f>
        <v>0</v>
      </c>
      <c r="I201" s="231">
        <f>+'Formato de costeo C6 '!N73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582">
        <f>+'Formato de costeo C6 '!D78</f>
        <v>0</v>
      </c>
      <c r="D202" s="16">
        <f>'Formato de costeo C6 '!E83</f>
        <v>0</v>
      </c>
      <c r="E202" s="17">
        <f>'Formato de costeo C6 '!F83</f>
        <v>0</v>
      </c>
      <c r="F202" s="17">
        <f>+F203</f>
        <v>0</v>
      </c>
      <c r="G202" s="52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379"/>
      <c r="D203" s="383"/>
      <c r="E203" s="277"/>
      <c r="F203" s="277">
        <f>+'Formato de costeo C6 '!G79</f>
        <v>0</v>
      </c>
      <c r="G203" s="575"/>
      <c r="H203" s="277">
        <f>+'Formato de costeo C6 '!I79</f>
        <v>0</v>
      </c>
      <c r="I203" s="277">
        <f>+'Formato de costeo C6 '!N79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582">
        <f>+'Formato de costeo C6 '!D84</f>
        <v>0</v>
      </c>
      <c r="D204" s="129">
        <f>+'Formato de costeo C6 '!E84</f>
        <v>0</v>
      </c>
      <c r="E204" s="121"/>
      <c r="F204" s="121">
        <f>+F205+F206</f>
        <v>0</v>
      </c>
      <c r="G204" s="522">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144"/>
      <c r="D205" s="145"/>
      <c r="E205" s="146"/>
      <c r="F205" s="108">
        <f>+'Formato de costeo C6 '!G85</f>
        <v>0</v>
      </c>
      <c r="G205" s="523"/>
      <c r="H205" s="108">
        <f>+'Formato de costeo C6 '!I85</f>
        <v>0</v>
      </c>
      <c r="I205" s="108">
        <f>+'Formato de costeo C6 '!N85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583"/>
      <c r="D206" s="526"/>
      <c r="E206" s="527"/>
      <c r="F206" s="19">
        <f>+'Formato de costeo C6 '!G92</f>
        <v>0</v>
      </c>
      <c r="G206" s="528"/>
      <c r="H206" s="19">
        <f>+'Formato de costeo C6 '!I92</f>
        <v>0</v>
      </c>
      <c r="I206" s="19">
        <f>+'Formato de costeo C6 '!N92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530" t="str">
        <f>+'Formato de costeo C6 '!B98</f>
        <v>Servicios de terceros</v>
      </c>
      <c r="C207" s="584"/>
      <c r="D207" s="532"/>
      <c r="E207" s="533"/>
      <c r="F207" s="109">
        <f>+'Formato de costeo C6 '!G98</f>
        <v>0</v>
      </c>
      <c r="G207" s="534"/>
      <c r="H207" s="109">
        <f>+'Formato de costeo C6 '!I98</f>
        <v>0</v>
      </c>
      <c r="I207" s="109">
        <f>+'Formato de costeo C6 '!N98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581">
        <f>+'Formato de costeo C6 '!D104</f>
        <v>0</v>
      </c>
      <c r="D208" s="16">
        <f>'Formato de costeo C6 '!E88</f>
        <v>0</v>
      </c>
      <c r="E208" s="17">
        <f>'Formato de costeo C6 '!F88</f>
        <v>0</v>
      </c>
      <c r="F208" s="17">
        <f>+F209</f>
        <v>0</v>
      </c>
      <c r="G208" s="52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2" t="str">
        <f>+'Formato de costeo C6 '!C105</f>
        <v>6.3.5.1</v>
      </c>
      <c r="B209" s="378" t="str">
        <f>+'Formato de costeo C6 '!B105</f>
        <v>Servicios de terceros</v>
      </c>
      <c r="C209" s="379"/>
      <c r="D209" s="383"/>
      <c r="E209" s="277"/>
      <c r="F209" s="277">
        <f>+'Formato de costeo C6 '!G105</f>
        <v>0</v>
      </c>
      <c r="G209" s="575"/>
      <c r="H209" s="277">
        <f>+'Formato de costeo C6 '!I105</f>
        <v>0</v>
      </c>
      <c r="I209" s="277">
        <f>+'Formato de costeo C6 '!N105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581">
        <f>+'Formato de costeo C6 '!D111</f>
        <v>0</v>
      </c>
      <c r="D210" s="16">
        <f>+'Formato de costeo C6 '!E90</f>
        <v>0</v>
      </c>
      <c r="E210" s="17"/>
      <c r="F210" s="17">
        <f>+F211</f>
        <v>0</v>
      </c>
      <c r="G210" s="52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274"/>
      <c r="D211" s="275"/>
      <c r="E211" s="276"/>
      <c r="F211" s="20">
        <f>+'Formato de costeo C6 '!G112</f>
        <v>0</v>
      </c>
      <c r="G211" s="524"/>
      <c r="H211" s="20">
        <f>+'Formato de costeo C6 '!I112</f>
        <v>0</v>
      </c>
      <c r="I211" s="20">
        <f>+'Formato de costeo C6 '!N112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581">
        <f>+'Formato de costeo C6 '!D118</f>
        <v>0</v>
      </c>
      <c r="D212" s="16">
        <f>+'Formato de costeo C6 '!E92</f>
        <v>0</v>
      </c>
      <c r="E212" s="17"/>
      <c r="F212" s="17">
        <f>+F213</f>
        <v>0</v>
      </c>
      <c r="G212" s="52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274"/>
      <c r="D213" s="275"/>
      <c r="E213" s="276"/>
      <c r="F213" s="20">
        <f>+'Formato de costeo C6 '!G119</f>
        <v>0</v>
      </c>
      <c r="G213" s="524"/>
      <c r="H213" s="20">
        <f>+'Formato de costeo C6 '!I119</f>
        <v>0</v>
      </c>
      <c r="I213" s="20">
        <f>+'Formato de costeo C6 '!N119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581">
        <f>+'Formato de costeo C6 '!D125</f>
        <v>0</v>
      </c>
      <c r="D214" s="16">
        <f>+'Formato de costeo C6 '!E94</f>
        <v>0</v>
      </c>
      <c r="E214" s="17"/>
      <c r="F214" s="17">
        <f>+F215</f>
        <v>0</v>
      </c>
      <c r="G214" s="52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274"/>
      <c r="D215" s="275"/>
      <c r="E215" s="276"/>
      <c r="F215" s="20">
        <f>+'Formato de costeo C6 '!G126</f>
        <v>0</v>
      </c>
      <c r="G215" s="524"/>
      <c r="H215" s="20">
        <f>+'Formato de costeo C6 '!I126</f>
        <v>0</v>
      </c>
      <c r="I215" s="20">
        <f>+'Formato de costeo C6 '!N126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581">
        <f>+'Formato de costeo C6 '!D132</f>
        <v>0</v>
      </c>
      <c r="D216" s="16">
        <f>+'Formato de costeo C6 '!E96</f>
        <v>0</v>
      </c>
      <c r="E216" s="17"/>
      <c r="F216" s="17">
        <f>+F217</f>
        <v>0</v>
      </c>
      <c r="G216" s="52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274"/>
      <c r="D217" s="275"/>
      <c r="E217" s="276"/>
      <c r="F217" s="20">
        <f>+'Formato de costeo C6 '!G133</f>
        <v>0</v>
      </c>
      <c r="G217" s="524"/>
      <c r="H217" s="20">
        <f>+'Formato de costeo C6 '!I133</f>
        <v>0</v>
      </c>
      <c r="I217" s="20">
        <f>+'Formato de costeo C6 '!N133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581">
        <f>+'Formato de costeo C6 '!D139</f>
        <v>0</v>
      </c>
      <c r="D218" s="16">
        <f>+'Formato de costeo C6 '!E104</f>
        <v>0</v>
      </c>
      <c r="E218" s="17"/>
      <c r="F218" s="17">
        <f>+F219</f>
        <v>0</v>
      </c>
      <c r="G218" s="52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273" t="str">
        <f>+'Formato de costeo C6 '!C140</f>
        <v>6.3.10.1</v>
      </c>
      <c r="B219" s="83" t="str">
        <f>+'Formato de costeo C6 '!B140</f>
        <v>Categorías de gasto</v>
      </c>
      <c r="C219" s="274"/>
      <c r="D219" s="275"/>
      <c r="E219" s="276"/>
      <c r="F219" s="20">
        <f>+'Formato de costeo C6 '!G140</f>
        <v>0</v>
      </c>
      <c r="G219" s="524"/>
      <c r="H219" s="20">
        <f>+'Formato de costeo C6 '!I140</f>
        <v>0</v>
      </c>
      <c r="I219" s="20">
        <f>+'Formato de costeo C6 '!N140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07" t="s">
        <v>322</v>
      </c>
      <c r="B220" s="1408"/>
      <c r="C220" s="1408"/>
      <c r="D220" s="1408"/>
      <c r="E220" s="1408"/>
      <c r="F220" s="1408"/>
      <c r="G220" s="1408"/>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501</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'!N157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93"/>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'!N163</f>
        <v>0</v>
      </c>
      <c r="J224" s="571"/>
      <c r="K224" s="572"/>
      <c r="L224" s="304"/>
      <c r="M224" s="80"/>
      <c r="N224" s="80"/>
      <c r="O224" s="80"/>
      <c r="P224" s="80"/>
      <c r="Q224" s="80"/>
      <c r="R224" s="80"/>
      <c r="S224" s="571"/>
      <c r="T224" s="572"/>
      <c r="U224" s="304"/>
      <c r="V224" s="80"/>
      <c r="W224" s="80"/>
      <c r="X224" s="80"/>
      <c r="Y224" s="80"/>
      <c r="Z224" s="80"/>
      <c r="AA224" s="80"/>
      <c r="AB224" s="571"/>
      <c r="AC224" s="572"/>
      <c r="AD224" s="304"/>
      <c r="AE224" s="80"/>
      <c r="AF224" s="80"/>
      <c r="AG224" s="80"/>
      <c r="AH224" s="80"/>
      <c r="AI224" s="80"/>
      <c r="AJ224" s="80"/>
      <c r="AK224" s="571"/>
      <c r="AL224" s="572"/>
      <c r="AM224" s="304"/>
      <c r="AN224" s="80"/>
      <c r="AO224" s="80"/>
      <c r="AP224" s="80"/>
      <c r="AQ224" s="80"/>
      <c r="AR224" s="80"/>
      <c r="AS224" s="80"/>
      <c r="AT224" s="571"/>
      <c r="AU224" s="572"/>
      <c r="AV224" s="304"/>
      <c r="AW224" s="80"/>
      <c r="AX224" s="80"/>
      <c r="AY224" s="80"/>
      <c r="AZ224" s="80"/>
      <c r="BA224" s="80"/>
      <c r="BB224" s="80"/>
      <c r="BC224" s="80"/>
      <c r="BD224" s="571"/>
      <c r="BE224" s="572"/>
      <c r="BF224" s="304"/>
      <c r="BG224" s="571"/>
      <c r="BH224" s="572"/>
      <c r="BI224" s="81">
        <f>+I224</f>
        <v>0</v>
      </c>
      <c r="BJ224" s="126">
        <f t="shared" si="93"/>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'!N167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93"/>
        <v>0</v>
      </c>
    </row>
    <row r="226" spans="1:62" x14ac:dyDescent="0.25">
      <c r="A226" s="63">
        <f>'Formato de costeo C6 '!C169</f>
        <v>6.7</v>
      </c>
      <c r="B226" s="77" t="str">
        <f>'Formato de costeo C6 '!D169</f>
        <v>Supervisión interna</v>
      </c>
      <c r="C226" s="304" t="str">
        <f>+'Formato de costeo C6 '!D171</f>
        <v>Prom. Mensual</v>
      </c>
      <c r="D226" s="79"/>
      <c r="E226" s="80"/>
      <c r="F226" s="80">
        <f>+'Formato de costeo C6 '!G171</f>
        <v>0</v>
      </c>
      <c r="G226" s="101">
        <f>+'Formato de costeo C6 '!H171</f>
        <v>1</v>
      </c>
      <c r="H226" s="80">
        <f>+'Formato de costeo C6 '!I171</f>
        <v>0</v>
      </c>
      <c r="I226" s="80">
        <f>+'Formato de costeo C6 '!N171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f t="shared" si="93"/>
        <v>0</v>
      </c>
    </row>
    <row r="227" spans="1:62" ht="18" customHeight="1" x14ac:dyDescent="0.25">
      <c r="A227" s="1407" t="s">
        <v>333</v>
      </c>
      <c r="B227" s="1408"/>
      <c r="C227" s="1408"/>
      <c r="D227" s="1408"/>
      <c r="E227" s="1408"/>
      <c r="F227" s="1408"/>
      <c r="G227" s="1408"/>
      <c r="H227" s="283">
        <f>+H222+H224+H225+H226</f>
        <v>0</v>
      </c>
      <c r="I227" s="283">
        <f>+I222+I224+I225+I226</f>
        <v>0</v>
      </c>
      <c r="J227" s="283">
        <f t="shared" ref="J227:BI227" si="96">+J222+J224+J225+J226</f>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09" t="s">
        <v>334</v>
      </c>
      <c r="B228" s="1410"/>
      <c r="C228" s="1410"/>
      <c r="D228" s="1410"/>
      <c r="E228" s="1410"/>
      <c r="F228" s="1410"/>
      <c r="G228" s="1410"/>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0">
    <mergeCell ref="A228:G228"/>
    <mergeCell ref="A220:G220"/>
    <mergeCell ref="G8:G9"/>
    <mergeCell ref="I8:I9"/>
    <mergeCell ref="H8:H9"/>
    <mergeCell ref="D8:D9"/>
    <mergeCell ref="A227:G227"/>
    <mergeCell ref="AR8:BG8"/>
    <mergeCell ref="AA8:AP8"/>
    <mergeCell ref="A1:BI1"/>
    <mergeCell ref="A8:B9"/>
    <mergeCell ref="C8:C9"/>
    <mergeCell ref="E8:E9"/>
    <mergeCell ref="BI8:BI9"/>
    <mergeCell ref="J8:Y8"/>
    <mergeCell ref="Z8:Z9"/>
    <mergeCell ref="BH8:BH9"/>
    <mergeCell ref="AQ8:AQ9"/>
    <mergeCell ref="F8:F9"/>
    <mergeCell ref="A6:BI6"/>
  </mergeCells>
  <phoneticPr fontId="0" type="noConversion"/>
  <conditionalFormatting sqref="BJ10:BJ228">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orientation="landscape" r:id="rId1"/>
  <headerFooter alignWithMargins="0">
    <oddFooter>&amp;C&amp;"Arial,Normal"&amp;10D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6"/>
  <sheetViews>
    <sheetView defaultGridColor="0" colorId="9" zoomScale="90" zoomScaleNormal="90" workbookViewId="0">
      <pane ySplit="3" topLeftCell="A4" activePane="bottomLeft" state="frozen"/>
      <selection pane="bottomLeft" activeCell="D46" sqref="D46:F80"/>
    </sheetView>
  </sheetViews>
  <sheetFormatPr baseColWidth="10" defaultRowHeight="12.75" x14ac:dyDescent="0.2"/>
  <cols>
    <col min="1" max="1" width="11.42578125" style="2"/>
    <col min="2" max="2" width="4.42578125" style="2" customWidth="1"/>
    <col min="3" max="3" width="3.28515625" style="2" customWidth="1"/>
    <col min="4" max="5" width="11.42578125" style="2"/>
    <col min="6" max="6" width="11.42578125" style="2" customWidth="1"/>
    <col min="7" max="16384" width="11.42578125" style="2"/>
  </cols>
  <sheetData>
    <row r="3" spans="1:15" ht="45.75" customHeight="1" x14ac:dyDescent="0.35">
      <c r="B3" s="1174" t="s">
        <v>351</v>
      </c>
      <c r="C3" s="1175"/>
      <c r="D3" s="1175"/>
      <c r="E3" s="1175"/>
      <c r="F3" s="1175"/>
      <c r="G3" s="1175"/>
      <c r="H3" s="1175"/>
      <c r="I3" s="1175"/>
      <c r="J3" s="1175"/>
      <c r="K3" s="1175"/>
      <c r="L3" s="1175"/>
      <c r="M3" s="1176"/>
    </row>
    <row r="7" spans="1:15" ht="15.75" x14ac:dyDescent="0.25">
      <c r="A7" s="729"/>
      <c r="B7" s="729" t="s">
        <v>352</v>
      </c>
      <c r="C7" s="730" t="s">
        <v>460</v>
      </c>
      <c r="D7" s="729"/>
      <c r="E7" s="729"/>
      <c r="F7" s="729"/>
      <c r="G7" s="729"/>
      <c r="H7" s="729"/>
      <c r="I7" s="729"/>
      <c r="J7" s="729"/>
      <c r="K7" s="729"/>
      <c r="L7" s="729"/>
      <c r="M7" s="729"/>
      <c r="N7" s="729"/>
      <c r="O7" s="729"/>
    </row>
    <row r="8" spans="1:15" ht="3.75" customHeight="1" x14ac:dyDescent="0.25">
      <c r="A8" s="729"/>
      <c r="B8" s="729"/>
      <c r="C8" s="729"/>
      <c r="D8" s="729"/>
      <c r="E8" s="729"/>
      <c r="F8" s="729"/>
      <c r="G8" s="729"/>
      <c r="H8" s="729"/>
      <c r="I8" s="729"/>
      <c r="J8" s="729"/>
      <c r="K8" s="729"/>
      <c r="L8" s="729"/>
      <c r="M8" s="729"/>
      <c r="N8" s="729"/>
      <c r="O8" s="729"/>
    </row>
    <row r="9" spans="1:15" ht="15.75" x14ac:dyDescent="0.25">
      <c r="A9" s="729"/>
      <c r="B9" s="729" t="s">
        <v>353</v>
      </c>
      <c r="C9" s="730" t="s">
        <v>458</v>
      </c>
      <c r="D9" s="729"/>
      <c r="E9" s="729"/>
      <c r="F9" s="729"/>
      <c r="G9" s="729"/>
      <c r="H9" s="729"/>
      <c r="I9" s="729"/>
      <c r="J9" s="729"/>
      <c r="K9" s="729"/>
      <c r="L9" s="729"/>
      <c r="M9" s="729"/>
      <c r="N9" s="729"/>
      <c r="O9" s="729"/>
    </row>
    <row r="10" spans="1:15" ht="15.75" x14ac:dyDescent="0.25">
      <c r="A10" s="729"/>
      <c r="B10" s="729"/>
      <c r="C10" s="730" t="s">
        <v>355</v>
      </c>
      <c r="D10" s="729"/>
      <c r="E10" s="729"/>
      <c r="F10" s="729"/>
      <c r="G10" s="729"/>
      <c r="H10" s="729"/>
      <c r="I10" s="729"/>
      <c r="J10" s="729"/>
      <c r="K10" s="729"/>
      <c r="L10" s="729"/>
      <c r="M10" s="729"/>
      <c r="N10" s="729"/>
      <c r="O10" s="729"/>
    </row>
    <row r="11" spans="1:15" ht="6" customHeight="1" x14ac:dyDescent="0.25">
      <c r="A11" s="729"/>
      <c r="B11" s="729"/>
      <c r="C11" s="730"/>
      <c r="D11" s="729"/>
      <c r="E11" s="729"/>
      <c r="F11" s="729"/>
      <c r="G11" s="729"/>
      <c r="H11" s="729"/>
      <c r="I11" s="729"/>
      <c r="J11" s="729"/>
      <c r="K11" s="729"/>
      <c r="L11" s="729"/>
      <c r="M11" s="729"/>
      <c r="N11" s="729"/>
      <c r="O11" s="729"/>
    </row>
    <row r="12" spans="1:15" ht="15.75" x14ac:dyDescent="0.25">
      <c r="A12" s="729"/>
      <c r="B12" s="729"/>
      <c r="C12" s="729" t="s">
        <v>354</v>
      </c>
      <c r="D12" s="729"/>
      <c r="E12" s="729"/>
      <c r="F12" s="729"/>
      <c r="G12" s="729"/>
      <c r="H12" s="729"/>
      <c r="I12" s="729"/>
      <c r="J12" s="729"/>
      <c r="K12" s="729"/>
      <c r="L12" s="729"/>
      <c r="M12" s="729"/>
      <c r="N12" s="729"/>
      <c r="O12" s="729"/>
    </row>
    <row r="13" spans="1:15" ht="15.75" x14ac:dyDescent="0.25">
      <c r="A13" s="729"/>
      <c r="B13" s="729"/>
      <c r="C13" s="730" t="s">
        <v>356</v>
      </c>
      <c r="D13" s="729"/>
      <c r="E13" s="729"/>
      <c r="F13" s="729"/>
      <c r="G13" s="729"/>
      <c r="H13" s="729"/>
      <c r="I13" s="729"/>
      <c r="J13" s="729"/>
      <c r="K13" s="729"/>
      <c r="L13" s="729"/>
      <c r="M13" s="729"/>
      <c r="N13" s="729"/>
      <c r="O13" s="729"/>
    </row>
    <row r="14" spans="1:15" ht="15.75" x14ac:dyDescent="0.25">
      <c r="A14" s="729"/>
      <c r="B14" s="729"/>
      <c r="C14" s="729" t="s">
        <v>378</v>
      </c>
      <c r="D14" s="729"/>
      <c r="E14" s="729"/>
      <c r="F14" s="729"/>
      <c r="G14" s="729"/>
      <c r="H14" s="729"/>
      <c r="I14" s="729"/>
      <c r="J14" s="729"/>
      <c r="K14" s="729"/>
      <c r="L14" s="729"/>
      <c r="M14" s="729"/>
      <c r="N14" s="729"/>
      <c r="O14" s="729"/>
    </row>
    <row r="15" spans="1:15" ht="15.75" x14ac:dyDescent="0.25">
      <c r="A15" s="729"/>
      <c r="B15" s="729"/>
      <c r="C15" s="729" t="s">
        <v>459</v>
      </c>
      <c r="D15" s="729"/>
      <c r="E15" s="729"/>
      <c r="F15" s="729"/>
      <c r="G15" s="729"/>
      <c r="H15" s="729"/>
      <c r="I15" s="729"/>
      <c r="J15" s="729"/>
      <c r="K15" s="729"/>
      <c r="L15" s="729"/>
      <c r="M15" s="729"/>
      <c r="N15" s="729"/>
      <c r="O15" s="729"/>
    </row>
    <row r="16" spans="1:15" ht="15.75" x14ac:dyDescent="0.25">
      <c r="A16" s="729"/>
      <c r="B16" s="729"/>
      <c r="C16" s="729" t="s">
        <v>490</v>
      </c>
      <c r="D16" s="729"/>
      <c r="E16" s="729"/>
      <c r="F16" s="729"/>
      <c r="G16" s="729"/>
      <c r="H16" s="729"/>
      <c r="I16" s="729"/>
      <c r="J16" s="729"/>
      <c r="K16" s="729"/>
      <c r="L16" s="729"/>
      <c r="M16" s="729"/>
      <c r="N16" s="729"/>
      <c r="O16" s="729"/>
    </row>
    <row r="17" spans="1:15" ht="15.75" x14ac:dyDescent="0.25">
      <c r="A17" s="729"/>
      <c r="B17" s="729"/>
      <c r="C17" s="729"/>
      <c r="D17" s="729"/>
      <c r="E17" s="729"/>
      <c r="F17" s="729"/>
      <c r="G17" s="729"/>
      <c r="H17" s="729"/>
      <c r="I17" s="729"/>
      <c r="J17" s="729"/>
      <c r="K17" s="729"/>
      <c r="L17" s="729"/>
      <c r="M17" s="729"/>
      <c r="N17" s="729"/>
      <c r="O17" s="729"/>
    </row>
    <row r="18" spans="1:15" ht="15.75" x14ac:dyDescent="0.25">
      <c r="A18" s="729"/>
      <c r="B18" s="729" t="s">
        <v>357</v>
      </c>
      <c r="C18" s="730" t="s">
        <v>358</v>
      </c>
      <c r="D18" s="729"/>
      <c r="E18" s="729"/>
      <c r="F18" s="729"/>
      <c r="G18" s="729"/>
      <c r="H18" s="729"/>
      <c r="I18" s="729"/>
      <c r="J18" s="729"/>
      <c r="K18" s="729"/>
      <c r="L18" s="729"/>
      <c r="M18" s="729"/>
      <c r="N18" s="729"/>
      <c r="O18" s="729"/>
    </row>
    <row r="19" spans="1:15" ht="5.25" customHeight="1" x14ac:dyDescent="0.25">
      <c r="A19" s="729"/>
      <c r="B19" s="729"/>
      <c r="C19" s="729"/>
      <c r="D19" s="729"/>
      <c r="E19" s="729"/>
      <c r="F19" s="729"/>
      <c r="G19" s="729"/>
      <c r="H19" s="729"/>
      <c r="I19" s="729"/>
      <c r="J19" s="729"/>
      <c r="K19" s="729"/>
      <c r="L19" s="729"/>
      <c r="M19" s="729"/>
      <c r="N19" s="729"/>
      <c r="O19" s="729"/>
    </row>
    <row r="20" spans="1:15" ht="15.75" x14ac:dyDescent="0.25">
      <c r="A20" s="729"/>
      <c r="B20" s="729"/>
      <c r="C20" s="729" t="s">
        <v>359</v>
      </c>
      <c r="D20" s="729"/>
      <c r="E20" s="729"/>
      <c r="F20" s="729"/>
      <c r="G20" s="729"/>
      <c r="H20" s="729"/>
      <c r="I20" s="729"/>
      <c r="J20" s="729"/>
      <c r="K20" s="729"/>
      <c r="L20" s="729"/>
      <c r="M20" s="729"/>
      <c r="N20" s="729"/>
      <c r="O20" s="729"/>
    </row>
    <row r="21" spans="1:15" ht="15.75" x14ac:dyDescent="0.25">
      <c r="A21" s="729"/>
      <c r="B21" s="729"/>
      <c r="C21" s="729" t="s">
        <v>360</v>
      </c>
      <c r="D21" s="729"/>
      <c r="E21" s="729"/>
      <c r="F21" s="729"/>
      <c r="G21" s="729"/>
      <c r="H21" s="729"/>
      <c r="I21" s="729"/>
      <c r="J21" s="729"/>
      <c r="K21" s="729"/>
      <c r="L21" s="729"/>
      <c r="M21" s="729"/>
      <c r="N21" s="729"/>
      <c r="O21" s="729"/>
    </row>
    <row r="22" spans="1:15" ht="15.75" x14ac:dyDescent="0.25">
      <c r="A22" s="729"/>
      <c r="B22" s="729"/>
      <c r="C22" s="729" t="s">
        <v>361</v>
      </c>
      <c r="D22" s="729"/>
      <c r="E22" s="729"/>
      <c r="F22" s="729"/>
      <c r="G22" s="729"/>
      <c r="H22" s="729"/>
      <c r="I22" s="729"/>
      <c r="J22" s="729"/>
      <c r="K22" s="729"/>
      <c r="L22" s="729"/>
      <c r="M22" s="729"/>
      <c r="N22" s="729"/>
      <c r="O22" s="729"/>
    </row>
    <row r="23" spans="1:15" ht="15.75" x14ac:dyDescent="0.25">
      <c r="A23" s="729"/>
      <c r="B23" s="729"/>
      <c r="C23" s="729"/>
      <c r="D23" s="729"/>
      <c r="E23" s="729"/>
      <c r="F23" s="729"/>
      <c r="G23" s="729"/>
      <c r="H23" s="729"/>
      <c r="I23" s="729"/>
      <c r="J23" s="729"/>
      <c r="K23" s="729"/>
      <c r="L23" s="729"/>
      <c r="M23" s="729"/>
      <c r="N23" s="729"/>
      <c r="O23" s="729"/>
    </row>
    <row r="24" spans="1:15" ht="15.75" x14ac:dyDescent="0.25">
      <c r="A24" s="729"/>
      <c r="B24" s="729" t="s">
        <v>362</v>
      </c>
      <c r="C24" s="730" t="s">
        <v>363</v>
      </c>
      <c r="D24" s="729"/>
      <c r="E24" s="729"/>
      <c r="F24" s="729"/>
      <c r="G24" s="729"/>
      <c r="H24" s="729"/>
      <c r="I24" s="729"/>
      <c r="J24" s="729"/>
      <c r="K24" s="729"/>
      <c r="L24" s="729"/>
      <c r="M24" s="729"/>
      <c r="N24" s="729"/>
      <c r="O24" s="729"/>
    </row>
    <row r="25" spans="1:15" ht="6" customHeight="1" x14ac:dyDescent="0.25">
      <c r="A25" s="729"/>
      <c r="B25" s="729"/>
      <c r="C25" s="729"/>
      <c r="D25" s="729"/>
      <c r="E25" s="729"/>
      <c r="F25" s="729"/>
      <c r="G25" s="729"/>
      <c r="H25" s="729"/>
      <c r="I25" s="729"/>
      <c r="J25" s="729"/>
      <c r="K25" s="729"/>
      <c r="L25" s="729"/>
      <c r="M25" s="729"/>
      <c r="N25" s="729"/>
      <c r="O25" s="729"/>
    </row>
    <row r="26" spans="1:15" ht="15.75" x14ac:dyDescent="0.25">
      <c r="A26" s="729"/>
      <c r="B26" s="729"/>
      <c r="C26" s="729" t="s">
        <v>364</v>
      </c>
      <c r="D26" s="729"/>
      <c r="E26" s="729"/>
      <c r="F26" s="729"/>
      <c r="G26" s="729"/>
      <c r="H26" s="729"/>
      <c r="I26" s="729"/>
      <c r="J26" s="729"/>
      <c r="K26" s="729"/>
      <c r="L26" s="729"/>
      <c r="M26" s="729"/>
      <c r="N26" s="729"/>
      <c r="O26" s="729"/>
    </row>
    <row r="27" spans="1:15" ht="15.75" x14ac:dyDescent="0.25">
      <c r="A27" s="729"/>
      <c r="B27" s="729"/>
      <c r="C27" s="729" t="s">
        <v>371</v>
      </c>
      <c r="D27" s="729"/>
      <c r="E27" s="729"/>
      <c r="F27" s="729"/>
      <c r="G27" s="729"/>
      <c r="H27" s="729"/>
      <c r="I27" s="729"/>
      <c r="J27" s="729"/>
      <c r="K27" s="729"/>
      <c r="L27" s="729"/>
      <c r="M27" s="729"/>
      <c r="N27" s="729"/>
      <c r="O27" s="729"/>
    </row>
    <row r="28" spans="1:15" ht="15.75" x14ac:dyDescent="0.25">
      <c r="A28" s="729"/>
      <c r="B28" s="729"/>
      <c r="C28" s="729"/>
      <c r="D28" s="729"/>
      <c r="E28" s="729"/>
      <c r="F28" s="729"/>
      <c r="G28" s="729"/>
      <c r="H28" s="729"/>
      <c r="I28" s="729"/>
      <c r="J28" s="729"/>
      <c r="K28" s="729"/>
      <c r="L28" s="729"/>
      <c r="M28" s="729"/>
      <c r="N28" s="729"/>
      <c r="O28" s="729"/>
    </row>
    <row r="29" spans="1:15" ht="15.75" x14ac:dyDescent="0.25">
      <c r="A29" s="729"/>
      <c r="B29" s="729" t="s">
        <v>362</v>
      </c>
      <c r="C29" s="730" t="s">
        <v>365</v>
      </c>
      <c r="D29" s="729"/>
      <c r="E29" s="729"/>
      <c r="F29" s="729"/>
      <c r="G29" s="729"/>
      <c r="H29" s="729"/>
      <c r="I29" s="729"/>
      <c r="J29" s="729"/>
      <c r="K29" s="729"/>
      <c r="L29" s="729"/>
      <c r="M29" s="729"/>
      <c r="N29" s="729"/>
      <c r="O29" s="729"/>
    </row>
    <row r="30" spans="1:15" ht="15.75" x14ac:dyDescent="0.25">
      <c r="A30" s="729"/>
      <c r="B30" s="729"/>
      <c r="C30" s="729"/>
      <c r="D30" s="729"/>
      <c r="E30" s="729"/>
      <c r="F30" s="729"/>
      <c r="G30" s="729"/>
      <c r="H30" s="729"/>
      <c r="I30" s="729"/>
      <c r="J30" s="729"/>
      <c r="K30" s="729"/>
      <c r="L30" s="729"/>
      <c r="M30" s="729"/>
      <c r="N30" s="729"/>
      <c r="O30" s="729"/>
    </row>
    <row r="31" spans="1:15" ht="15.75" x14ac:dyDescent="0.25">
      <c r="A31" s="729"/>
      <c r="B31" s="729"/>
      <c r="C31" s="729" t="s">
        <v>366</v>
      </c>
      <c r="D31" s="729"/>
      <c r="E31" s="729"/>
      <c r="F31" s="729"/>
      <c r="G31" s="729"/>
      <c r="H31" s="729"/>
      <c r="I31" s="729"/>
      <c r="J31" s="729"/>
      <c r="K31" s="729"/>
      <c r="L31" s="729"/>
      <c r="M31" s="729"/>
      <c r="N31" s="729"/>
      <c r="O31" s="729"/>
    </row>
    <row r="32" spans="1:15" ht="5.25" customHeight="1" x14ac:dyDescent="0.25">
      <c r="A32" s="729"/>
      <c r="B32" s="729"/>
      <c r="C32" s="729"/>
      <c r="D32" s="729"/>
      <c r="E32" s="729"/>
      <c r="F32" s="729"/>
      <c r="G32" s="729"/>
      <c r="H32" s="729"/>
      <c r="I32" s="729"/>
      <c r="J32" s="729"/>
      <c r="K32" s="729"/>
      <c r="L32" s="729"/>
      <c r="M32" s="729"/>
      <c r="N32" s="729"/>
      <c r="O32" s="729"/>
    </row>
    <row r="33" spans="1:15" ht="15.75" x14ac:dyDescent="0.25">
      <c r="A33" s="729"/>
      <c r="B33" s="729"/>
      <c r="C33" s="729"/>
      <c r="D33" s="730" t="s">
        <v>461</v>
      </c>
      <c r="E33" s="729"/>
      <c r="F33" s="729"/>
      <c r="G33" s="729"/>
      <c r="H33" s="729"/>
      <c r="I33" s="729"/>
      <c r="J33" s="729"/>
      <c r="K33" s="729"/>
      <c r="L33" s="729"/>
      <c r="M33" s="729"/>
      <c r="N33" s="729"/>
      <c r="O33" s="729"/>
    </row>
    <row r="34" spans="1:15" ht="15.75" x14ac:dyDescent="0.25">
      <c r="A34" s="729"/>
      <c r="B34" s="729"/>
      <c r="C34" s="729"/>
      <c r="D34" s="730" t="s">
        <v>462</v>
      </c>
      <c r="E34" s="729"/>
      <c r="F34" s="729"/>
      <c r="G34" s="729"/>
      <c r="H34" s="729"/>
      <c r="I34" s="729"/>
      <c r="J34" s="729"/>
      <c r="K34" s="729"/>
      <c r="L34" s="729"/>
      <c r="M34" s="729"/>
      <c r="N34" s="729"/>
      <c r="O34" s="729"/>
    </row>
    <row r="35" spans="1:15" ht="15.75" x14ac:dyDescent="0.25">
      <c r="A35" s="729"/>
      <c r="B35" s="729"/>
      <c r="C35" s="729"/>
      <c r="D35" s="729"/>
      <c r="E35" s="729"/>
      <c r="F35" s="729"/>
      <c r="G35" s="729"/>
      <c r="H35" s="729"/>
      <c r="I35" s="729"/>
      <c r="J35" s="729"/>
      <c r="K35" s="729"/>
      <c r="L35" s="729"/>
      <c r="M35" s="729"/>
      <c r="N35" s="729"/>
      <c r="O35" s="729"/>
    </row>
    <row r="36" spans="1:15" ht="15.75" x14ac:dyDescent="0.25">
      <c r="A36" s="729"/>
      <c r="B36" s="729"/>
      <c r="C36" s="1173" t="s">
        <v>367</v>
      </c>
      <c r="D36" s="1173"/>
      <c r="E36" s="1173"/>
      <c r="F36" s="1173"/>
      <c r="G36" s="1173"/>
      <c r="H36" s="1173"/>
      <c r="I36" s="1173"/>
      <c r="J36" s="1173"/>
      <c r="K36" s="1173"/>
      <c r="L36" s="1173"/>
      <c r="M36" s="1173"/>
      <c r="N36" s="1173"/>
      <c r="O36" s="729"/>
    </row>
    <row r="37" spans="1:15" ht="15.75" x14ac:dyDescent="0.25">
      <c r="A37" s="729"/>
      <c r="B37" s="729"/>
      <c r="C37" s="1173"/>
      <c r="D37" s="1173"/>
      <c r="E37" s="1173"/>
      <c r="F37" s="1173"/>
      <c r="G37" s="1173"/>
      <c r="H37" s="1173"/>
      <c r="I37" s="1173"/>
      <c r="J37" s="1173"/>
      <c r="K37" s="1173"/>
      <c r="L37" s="1173"/>
      <c r="M37" s="1173"/>
      <c r="N37" s="1173"/>
      <c r="O37" s="729"/>
    </row>
    <row r="38" spans="1:15" ht="15.75" x14ac:dyDescent="0.25">
      <c r="A38" s="729"/>
      <c r="B38" s="729"/>
      <c r="C38" s="729"/>
      <c r="D38" s="729"/>
      <c r="E38" s="729"/>
      <c r="F38" s="729"/>
      <c r="G38" s="729"/>
      <c r="H38" s="729"/>
      <c r="I38" s="729"/>
      <c r="J38" s="729"/>
      <c r="K38" s="729"/>
      <c r="L38" s="729"/>
      <c r="M38" s="729"/>
      <c r="N38" s="729"/>
      <c r="O38" s="729"/>
    </row>
    <row r="39" spans="1:15" ht="15.75" x14ac:dyDescent="0.25">
      <c r="A39" s="729"/>
      <c r="B39" s="729" t="s">
        <v>368</v>
      </c>
      <c r="C39" s="729" t="s">
        <v>377</v>
      </c>
      <c r="D39" s="729"/>
      <c r="E39" s="729"/>
      <c r="F39" s="729"/>
      <c r="G39" s="729"/>
      <c r="H39" s="729"/>
      <c r="I39" s="729"/>
      <c r="J39" s="729"/>
      <c r="K39" s="729"/>
      <c r="L39" s="729"/>
      <c r="M39" s="729"/>
      <c r="N39" s="729"/>
      <c r="O39" s="729"/>
    </row>
    <row r="40" spans="1:15" ht="15.75" x14ac:dyDescent="0.25">
      <c r="A40" s="729"/>
      <c r="B40" s="729"/>
      <c r="C40" s="729" t="s">
        <v>369</v>
      </c>
      <c r="D40" s="729"/>
      <c r="E40" s="729"/>
      <c r="F40" s="729"/>
      <c r="G40" s="729"/>
      <c r="H40" s="729"/>
      <c r="I40" s="729"/>
      <c r="J40" s="729"/>
      <c r="K40" s="729"/>
      <c r="L40" s="729"/>
      <c r="M40" s="729"/>
      <c r="N40" s="729"/>
      <c r="O40" s="729"/>
    </row>
    <row r="41" spans="1:15" ht="15.75" x14ac:dyDescent="0.25">
      <c r="A41" s="729"/>
      <c r="B41" s="729"/>
      <c r="C41" s="729" t="s">
        <v>456</v>
      </c>
      <c r="D41" s="729"/>
      <c r="E41" s="729"/>
      <c r="F41" s="729"/>
      <c r="G41" s="729"/>
      <c r="H41" s="729"/>
      <c r="I41" s="729"/>
      <c r="J41" s="729"/>
      <c r="K41" s="729"/>
      <c r="L41" s="729"/>
      <c r="M41" s="729"/>
      <c r="N41" s="729"/>
      <c r="O41" s="729"/>
    </row>
    <row r="42" spans="1:15" ht="15.75" x14ac:dyDescent="0.25">
      <c r="A42" s="729"/>
      <c r="B42" s="729"/>
      <c r="C42" s="729"/>
      <c r="D42" s="729"/>
      <c r="E42" s="729"/>
      <c r="F42" s="729"/>
      <c r="G42" s="729"/>
      <c r="H42" s="729"/>
      <c r="I42" s="729"/>
      <c r="J42" s="729"/>
      <c r="K42" s="729"/>
      <c r="L42" s="729"/>
      <c r="M42" s="729"/>
      <c r="N42" s="729"/>
      <c r="O42" s="729"/>
    </row>
    <row r="43" spans="1:15" ht="15.75" x14ac:dyDescent="0.25">
      <c r="A43" s="729"/>
      <c r="B43" s="729" t="s">
        <v>370</v>
      </c>
      <c r="C43" s="729" t="s">
        <v>463</v>
      </c>
      <c r="D43" s="729"/>
      <c r="E43" s="729"/>
      <c r="F43" s="729"/>
      <c r="G43" s="729"/>
      <c r="H43" s="729"/>
      <c r="I43" s="729"/>
      <c r="J43" s="729"/>
      <c r="K43" s="729"/>
      <c r="L43" s="729"/>
      <c r="M43" s="729"/>
      <c r="N43" s="729"/>
      <c r="O43" s="729"/>
    </row>
    <row r="44" spans="1:15" ht="15.75" x14ac:dyDescent="0.25">
      <c r="A44" s="729"/>
      <c r="B44" s="729"/>
      <c r="C44" s="729"/>
      <c r="D44" s="729"/>
      <c r="E44" s="729"/>
      <c r="F44" s="729"/>
      <c r="G44" s="729"/>
      <c r="H44" s="729"/>
      <c r="I44" s="729"/>
      <c r="J44" s="729"/>
      <c r="K44" s="729"/>
      <c r="L44" s="729"/>
      <c r="M44" s="729"/>
      <c r="N44" s="729"/>
      <c r="O44" s="729"/>
    </row>
    <row r="45" spans="1:15" ht="15.75" x14ac:dyDescent="0.25">
      <c r="A45" s="729"/>
      <c r="B45" s="729"/>
      <c r="C45" s="729"/>
      <c r="D45" s="729"/>
      <c r="E45" s="729"/>
      <c r="F45" s="729"/>
      <c r="G45" s="729"/>
      <c r="H45" s="729"/>
      <c r="I45" s="729"/>
      <c r="J45" s="729"/>
      <c r="K45" s="729"/>
      <c r="L45" s="729"/>
      <c r="M45" s="729"/>
      <c r="N45" s="729"/>
      <c r="O45" s="729"/>
    </row>
    <row r="46" spans="1:15" ht="15.75" x14ac:dyDescent="0.25">
      <c r="A46" s="729"/>
      <c r="B46" s="729"/>
      <c r="C46" s="729"/>
      <c r="D46" s="729"/>
      <c r="E46" s="729"/>
      <c r="F46" s="729"/>
      <c r="G46" s="729"/>
      <c r="H46" s="729"/>
      <c r="I46" s="729"/>
      <c r="J46" s="729"/>
      <c r="K46" s="729"/>
      <c r="L46" s="729"/>
      <c r="M46" s="729"/>
      <c r="N46" s="729"/>
      <c r="O46" s="729"/>
    </row>
  </sheetData>
  <mergeCells count="2">
    <mergeCell ref="C36:N37"/>
    <mergeCell ref="B3:M3"/>
  </mergeCells>
  <phoneticPr fontId="0" type="noConversion"/>
  <pageMargins left="0.75" right="0.75" top="1" bottom="1"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38"/>
  <sheetViews>
    <sheetView showGridLines="0" workbookViewId="0">
      <pane xSplit="9" ySplit="9" topLeftCell="BP184" activePane="bottomRight" state="frozen"/>
      <selection pane="topRight" activeCell="J1" sqref="J1"/>
      <selection pane="bottomLeft" activeCell="A10" sqref="A10"/>
      <selection pane="bottomRight" activeCell="B197" sqref="B197"/>
    </sheetView>
  </sheetViews>
  <sheetFormatPr baseColWidth="10" defaultRowHeight="12.75" outlineLevelRow="1" outlineLevelCol="2" x14ac:dyDescent="0.25"/>
  <cols>
    <col min="1" max="1" width="6.7109375" style="5" customWidth="1"/>
    <col min="2" max="2" width="48.855468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 min="61" max="61" width="11.7109375" style="47" customWidth="1"/>
    <col min="62" max="16384" width="11.42578125" style="22"/>
  </cols>
  <sheetData>
    <row r="1" spans="1:62" ht="21" customHeight="1"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857" t="s">
        <v>448</v>
      </c>
      <c r="B2" s="857"/>
      <c r="C2" s="857" t="str">
        <f>+'INFORMACION GENERAL DEL PROYECT'!B28</f>
        <v>Fuente 4</v>
      </c>
      <c r="D2" s="858"/>
      <c r="E2" s="858"/>
      <c r="F2" s="858"/>
      <c r="G2" s="767"/>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row>
    <row r="3" spans="1:62" ht="15" customHeight="1" x14ac:dyDescent="0.25">
      <c r="A3" s="354"/>
      <c r="B3" s="600" t="s">
        <v>438</v>
      </c>
      <c r="C3" s="601">
        <f>+'INFORMACION GENERAL DEL PROYECT'!$C$9</f>
        <v>0</v>
      </c>
      <c r="D3" s="354"/>
      <c r="E3" s="354"/>
      <c r="F3" s="354"/>
      <c r="G3" s="76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row>
    <row r="4" spans="1:62" ht="15" customHeight="1" x14ac:dyDescent="0.25">
      <c r="A4" s="354"/>
      <c r="B4" s="600" t="s">
        <v>436</v>
      </c>
      <c r="C4" s="601">
        <f>+'INFORMACION GENERAL DEL PROYECT'!$C$8</f>
        <v>0</v>
      </c>
      <c r="D4" s="354"/>
      <c r="E4" s="354"/>
      <c r="F4" s="354"/>
      <c r="G4" s="76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row>
    <row r="5" spans="1:62" ht="15" customHeight="1" x14ac:dyDescent="0.25">
      <c r="A5" s="594"/>
      <c r="B5" s="600" t="s">
        <v>439</v>
      </c>
      <c r="C5" s="602">
        <f>+'Cronograma de Actividades'!$C$6</f>
        <v>24</v>
      </c>
      <c r="D5" s="354"/>
      <c r="E5" s="354"/>
      <c r="F5" s="856"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R7" s="97"/>
    </row>
    <row r="8" spans="1:62" s="131" customFormat="1" ht="15" customHeight="1" x14ac:dyDescent="0.15">
      <c r="A8" s="1418" t="s">
        <v>549</v>
      </c>
      <c r="B8" s="1419"/>
      <c r="C8" s="1450" t="s">
        <v>116</v>
      </c>
      <c r="D8" s="1460" t="s">
        <v>67</v>
      </c>
      <c r="E8" s="1450" t="s">
        <v>97</v>
      </c>
      <c r="F8" s="1450" t="s">
        <v>115</v>
      </c>
      <c r="G8" s="1450" t="s">
        <v>113</v>
      </c>
      <c r="H8" s="1454" t="s">
        <v>114</v>
      </c>
      <c r="I8" s="1473" t="str">
        <f>+'Formato de costeo C1 '!O28</f>
        <v>Fuente 4</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74"/>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69" customFormat="1" ht="27" customHeight="1" x14ac:dyDescent="0.15">
      <c r="A10" s="117">
        <f>'Formato de costeo C1 '!$C$10</f>
        <v>1</v>
      </c>
      <c r="B10" s="837">
        <f>'Formato de costeo C1 '!D$10</f>
        <v>0</v>
      </c>
      <c r="C10" s="118"/>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+BI10-I10</f>
        <v>0</v>
      </c>
    </row>
    <row r="11" spans="1:62" s="125" customFormat="1" ht="12.75" customHeight="1" outlineLevel="1" x14ac:dyDescent="0.25">
      <c r="A11" s="63">
        <f>'Formato de costeo C1 '!C$11</f>
        <v>1.1000000000000001</v>
      </c>
      <c r="B11" s="840">
        <f>'Formato de costeo C1 '!D$11</f>
        <v>0</v>
      </c>
      <c r="C11" s="78"/>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838">
        <f>+'Formato de costeo C1 '!$B$29</f>
        <v>0</v>
      </c>
      <c r="C12" s="56">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312"/>
      <c r="D13" s="313"/>
      <c r="E13" s="314"/>
      <c r="F13" s="104">
        <f>+'Formato de costeo C1 '!G$30</f>
        <v>0</v>
      </c>
      <c r="G13" s="504"/>
      <c r="H13" s="104">
        <f>+'Formato de costeo C1 '!I30</f>
        <v>0</v>
      </c>
      <c r="I13" s="104">
        <f>+'Formato de costeo C1 '!O30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315"/>
      <c r="D14" s="316"/>
      <c r="E14" s="317"/>
      <c r="F14" s="105">
        <f>+'Formato de costeo C1 '!G$39</f>
        <v>0</v>
      </c>
      <c r="G14" s="505"/>
      <c r="H14" s="105">
        <f>+'Formato de costeo C1 '!I39</f>
        <v>0</v>
      </c>
      <c r="I14" s="105">
        <f>+'Formato de costeo C1 '!O39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315"/>
      <c r="D15" s="316"/>
      <c r="E15" s="317"/>
      <c r="F15" s="105">
        <f>+'Formato de costeo C1 '!G$48</f>
        <v>0</v>
      </c>
      <c r="G15" s="505"/>
      <c r="H15" s="105">
        <f>+'Formato de costeo C1 '!I48</f>
        <v>0</v>
      </c>
      <c r="I15" s="105">
        <f>+'Formato de costeo C1 '!O48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315"/>
      <c r="D16" s="316"/>
      <c r="E16" s="317"/>
      <c r="F16" s="105">
        <f>+'Formato de costeo C1 '!G$57</f>
        <v>0</v>
      </c>
      <c r="G16" s="505"/>
      <c r="H16" s="105">
        <f>+'Formato de costeo C1 '!I57</f>
        <v>0</v>
      </c>
      <c r="I16" s="105">
        <f>+'Formato de costeo C1 '!O57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318"/>
      <c r="D17" s="319"/>
      <c r="E17" s="320"/>
      <c r="F17" s="106">
        <f>+'Formato de costeo C1 '!G$66</f>
        <v>0</v>
      </c>
      <c r="G17" s="506"/>
      <c r="H17" s="106">
        <f>+'Formato de costeo C1 '!I66</f>
        <v>0</v>
      </c>
      <c r="I17" s="106">
        <f>+'Formato de costeo C1 '!O66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56">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577"/>
      <c r="D19" s="296"/>
      <c r="E19" s="312"/>
      <c r="F19" s="104">
        <f>+'Formato de costeo C1 '!G$76</f>
        <v>0</v>
      </c>
      <c r="G19" s="507"/>
      <c r="H19" s="104">
        <f>+'Formato de costeo C1 '!I76</f>
        <v>0</v>
      </c>
      <c r="I19" s="104">
        <f>+'Formato de costeo C1 '!O76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578"/>
      <c r="D20" s="298"/>
      <c r="E20" s="315"/>
      <c r="F20" s="105">
        <f>+'Formato de costeo C1 '!G$85</f>
        <v>0</v>
      </c>
      <c r="G20" s="508"/>
      <c r="H20" s="105">
        <f>+'Formato de costeo C1 '!I85</f>
        <v>0</v>
      </c>
      <c r="I20" s="105">
        <f>+'Formato de costeo C1 '!O85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578"/>
      <c r="D21" s="298"/>
      <c r="E21" s="315"/>
      <c r="F21" s="105">
        <f>+'Formato de costeo C1 '!G$94</f>
        <v>0</v>
      </c>
      <c r="G21" s="508"/>
      <c r="H21" s="105">
        <f>+'Formato de costeo C1 '!I94</f>
        <v>0</v>
      </c>
      <c r="I21" s="105">
        <f>+'Formato de costeo C1 '!O94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578"/>
      <c r="D22" s="298"/>
      <c r="E22" s="315"/>
      <c r="F22" s="105">
        <f>+'Formato de costeo C1 '!G$103</f>
        <v>0</v>
      </c>
      <c r="G22" s="508"/>
      <c r="H22" s="105">
        <f>+'Formato de costeo C1 '!I103</f>
        <v>0</v>
      </c>
      <c r="I22" s="105">
        <f>+'Formato de costeo C1 '!O103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579"/>
      <c r="D23" s="300"/>
      <c r="E23" s="318"/>
      <c r="F23" s="106">
        <f>+'Formato de costeo C1 '!G$112</f>
        <v>0</v>
      </c>
      <c r="G23" s="509"/>
      <c r="H23" s="106">
        <f>+'Formato de costeo C1 '!I112</f>
        <v>0</v>
      </c>
      <c r="I23" s="106">
        <f>+'Formato de costeo C1 '!O112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56">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577"/>
      <c r="D25" s="296"/>
      <c r="E25" s="312"/>
      <c r="F25" s="104">
        <f>+'Formato de costeo C1 '!G$122</f>
        <v>0</v>
      </c>
      <c r="G25" s="507"/>
      <c r="H25" s="104">
        <f>+'Formato de costeo C1 '!I122</f>
        <v>0</v>
      </c>
      <c r="I25" s="104">
        <f>+'Formato de costeo C1 '!O122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578"/>
      <c r="D26" s="298"/>
      <c r="E26" s="315"/>
      <c r="F26" s="105">
        <f>+'Formato de costeo C1 '!G$131</f>
        <v>0</v>
      </c>
      <c r="G26" s="508"/>
      <c r="H26" s="105">
        <f>+'Formato de costeo C1 '!I131</f>
        <v>0</v>
      </c>
      <c r="I26" s="105">
        <f>+'Formato de costeo C1 '!O131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578"/>
      <c r="D27" s="298"/>
      <c r="E27" s="315"/>
      <c r="F27" s="105">
        <f>+'Formato de costeo C1 '!G$140</f>
        <v>0</v>
      </c>
      <c r="G27" s="508"/>
      <c r="H27" s="105">
        <f>+'Formato de costeo C1 '!I140</f>
        <v>0</v>
      </c>
      <c r="I27" s="105">
        <f>+'Formato de costeo C1 '!O140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578"/>
      <c r="D28" s="298"/>
      <c r="E28" s="315"/>
      <c r="F28" s="105">
        <f>+'Formato de costeo C1 '!G$149</f>
        <v>0</v>
      </c>
      <c r="G28" s="508"/>
      <c r="H28" s="105">
        <f>+'Formato de costeo C1 '!I149</f>
        <v>0</v>
      </c>
      <c r="I28" s="105">
        <f>+'Formato de costeo C1 '!O149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579"/>
      <c r="D29" s="300"/>
      <c r="E29" s="318"/>
      <c r="F29" s="106">
        <f>+'Formato de costeo C1 '!G$158</f>
        <v>0</v>
      </c>
      <c r="G29" s="509"/>
      <c r="H29" s="106">
        <f>+'Formato de costeo C1 '!I158</f>
        <v>0</v>
      </c>
      <c r="I29" s="106">
        <f>+'Formato de costeo C1 '!O158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56">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577"/>
      <c r="D31" s="296"/>
      <c r="E31" s="312"/>
      <c r="F31" s="104">
        <f>+'Formato de costeo C1 '!G$168</f>
        <v>0</v>
      </c>
      <c r="G31" s="507"/>
      <c r="H31" s="104">
        <f>+'Formato de costeo C1 '!I168</f>
        <v>0</v>
      </c>
      <c r="I31" s="104">
        <f>+'Formato de costeo C1 '!O168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578"/>
      <c r="D32" s="298"/>
      <c r="E32" s="315"/>
      <c r="F32" s="105">
        <f>+'Formato de costeo C1 '!G$177</f>
        <v>0</v>
      </c>
      <c r="G32" s="508"/>
      <c r="H32" s="105">
        <f>+'Formato de costeo C1 '!I177</f>
        <v>0</v>
      </c>
      <c r="I32" s="105">
        <f>+'Formato de costeo C1 '!O177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578"/>
      <c r="D33" s="298"/>
      <c r="E33" s="315"/>
      <c r="F33" s="105">
        <f>+'Formato de costeo C1 '!G$186</f>
        <v>0</v>
      </c>
      <c r="G33" s="508"/>
      <c r="H33" s="105">
        <f>+'Formato de costeo C1 '!I186</f>
        <v>0</v>
      </c>
      <c r="I33" s="105">
        <f>+'Formato de costeo C1 '!O186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578"/>
      <c r="D34" s="298"/>
      <c r="E34" s="315"/>
      <c r="F34" s="105">
        <f>+'Formato de costeo C1 '!G$195</f>
        <v>0</v>
      </c>
      <c r="G34" s="508"/>
      <c r="H34" s="105">
        <f>+'Formato de costeo C1 '!I195</f>
        <v>0</v>
      </c>
      <c r="I34" s="105">
        <f>+'Formato de costeo C1 '!O195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579"/>
      <c r="D35" s="300"/>
      <c r="E35" s="318"/>
      <c r="F35" s="106">
        <f>+'Formato de costeo C1 '!G$204</f>
        <v>0</v>
      </c>
      <c r="G35" s="509"/>
      <c r="H35" s="106">
        <f>+'Formato de costeo C1 '!I204</f>
        <v>0</v>
      </c>
      <c r="I35" s="106">
        <f>+'Formato de costeo C1 '!O204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56">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577"/>
      <c r="D37" s="296"/>
      <c r="E37" s="312"/>
      <c r="F37" s="104">
        <f>+'Formato de costeo C1 '!G$214</f>
        <v>0</v>
      </c>
      <c r="G37" s="507"/>
      <c r="H37" s="104">
        <f>+'Formato de costeo C1 '!I214</f>
        <v>0</v>
      </c>
      <c r="I37" s="104">
        <f>+'Formato de costeo C1 '!O214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578"/>
      <c r="D38" s="298"/>
      <c r="E38" s="315"/>
      <c r="F38" s="105">
        <f>+'Formato de costeo C1 '!G$223</f>
        <v>0</v>
      </c>
      <c r="G38" s="508"/>
      <c r="H38" s="105">
        <f>+'Formato de costeo C1 '!I223</f>
        <v>0</v>
      </c>
      <c r="I38" s="105">
        <f>+'Formato de costeo C1 '!O223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578"/>
      <c r="D39" s="298"/>
      <c r="E39" s="315"/>
      <c r="F39" s="105">
        <f>+'Formato de costeo C1 '!G$232</f>
        <v>0</v>
      </c>
      <c r="G39" s="508"/>
      <c r="H39" s="105">
        <f>+'Formato de costeo C1 '!I232</f>
        <v>0</v>
      </c>
      <c r="I39" s="105">
        <f>+'Formato de costeo C1 '!O232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578"/>
      <c r="D40" s="298"/>
      <c r="E40" s="315"/>
      <c r="F40" s="105">
        <f>+'Formato de costeo C1 '!G$241</f>
        <v>0</v>
      </c>
      <c r="G40" s="508"/>
      <c r="H40" s="105">
        <f>+'Formato de costeo C1 '!I241</f>
        <v>0</v>
      </c>
      <c r="I40" s="105">
        <f>+'Formato de costeo C1 '!O241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579"/>
      <c r="D41" s="300"/>
      <c r="E41" s="318"/>
      <c r="F41" s="106">
        <f>+'Formato de costeo C1 '!G$250</f>
        <v>0</v>
      </c>
      <c r="G41" s="509"/>
      <c r="H41" s="106">
        <f>+'Formato de costeo C1 '!I250</f>
        <v>0</v>
      </c>
      <c r="I41" s="106">
        <f>+'Formato de costeo C1 '!O250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78"/>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56">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312"/>
      <c r="D44" s="313"/>
      <c r="E44" s="314"/>
      <c r="F44" s="104">
        <f>+'Formato de costeo C1 '!G$279</f>
        <v>0</v>
      </c>
      <c r="G44" s="504"/>
      <c r="H44" s="104">
        <f>+'Formato de costeo C1 '!I279</f>
        <v>0</v>
      </c>
      <c r="I44" s="104">
        <f>+'Formato de costeo C1 '!O279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315"/>
      <c r="D45" s="316"/>
      <c r="E45" s="317"/>
      <c r="F45" s="105">
        <f>+'Formato de costeo C1 '!G$288</f>
        <v>0</v>
      </c>
      <c r="G45" s="505"/>
      <c r="H45" s="105">
        <f>+'Formato de costeo C1 '!I288</f>
        <v>0</v>
      </c>
      <c r="I45" s="105">
        <f>+'Formato de costeo C1 '!O288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315"/>
      <c r="D46" s="316"/>
      <c r="E46" s="317"/>
      <c r="F46" s="105">
        <f>+'Formato de costeo C1 '!G$297</f>
        <v>0</v>
      </c>
      <c r="G46" s="505"/>
      <c r="H46" s="105">
        <f>+'Formato de costeo C1 '!I297</f>
        <v>0</v>
      </c>
      <c r="I46" s="105">
        <f>+'Formato de costeo C1 '!O297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315"/>
      <c r="D47" s="316"/>
      <c r="E47" s="317"/>
      <c r="F47" s="105">
        <f>+'Formato de costeo C1 '!G$306</f>
        <v>0</v>
      </c>
      <c r="G47" s="505"/>
      <c r="H47" s="105">
        <f>+'Formato de costeo C1 '!I306</f>
        <v>0</v>
      </c>
      <c r="I47" s="105">
        <f>+'Formato de costeo C1 '!O306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318"/>
      <c r="D48" s="319"/>
      <c r="E48" s="320"/>
      <c r="F48" s="106">
        <f>+'Formato de costeo C1 '!G$315</f>
        <v>0</v>
      </c>
      <c r="G48" s="506"/>
      <c r="H48" s="106">
        <f>+'Formato de costeo C1 '!I315</f>
        <v>0</v>
      </c>
      <c r="I48" s="106">
        <f>+'Formato de costeo C1 '!O315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56">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577"/>
      <c r="D50" s="296"/>
      <c r="E50" s="312"/>
      <c r="F50" s="104">
        <f>+'Formato de costeo C1 '!G$325</f>
        <v>0</v>
      </c>
      <c r="G50" s="507"/>
      <c r="H50" s="104">
        <f>+'Formato de costeo C1 '!I325</f>
        <v>0</v>
      </c>
      <c r="I50" s="104">
        <f>+'Formato de costeo C1 '!O325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578"/>
      <c r="D51" s="298"/>
      <c r="E51" s="315"/>
      <c r="F51" s="105">
        <f>+'Formato de costeo C1 '!G$334</f>
        <v>0</v>
      </c>
      <c r="G51" s="508"/>
      <c r="H51" s="105">
        <f>+'Formato de costeo C1 '!I334</f>
        <v>0</v>
      </c>
      <c r="I51" s="105">
        <f>+'Formato de costeo C1 '!O334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578"/>
      <c r="D52" s="298"/>
      <c r="E52" s="315"/>
      <c r="F52" s="105">
        <f>+'Formato de costeo C1 '!G$343</f>
        <v>0</v>
      </c>
      <c r="G52" s="508"/>
      <c r="H52" s="105">
        <f>+'Formato de costeo C1 '!I343</f>
        <v>0</v>
      </c>
      <c r="I52" s="105">
        <f>+'Formato de costeo C1 '!O343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578"/>
      <c r="D53" s="298"/>
      <c r="E53" s="315"/>
      <c r="F53" s="105">
        <f>+'Formato de costeo C1 '!G$352</f>
        <v>0</v>
      </c>
      <c r="G53" s="508"/>
      <c r="H53" s="105">
        <f>+'Formato de costeo C1 '!I352</f>
        <v>0</v>
      </c>
      <c r="I53" s="105">
        <f>+'Formato de costeo C1 '!O352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579"/>
      <c r="D54" s="300"/>
      <c r="E54" s="318"/>
      <c r="F54" s="106">
        <f>+'Formato de costeo C1 '!G$361</f>
        <v>0</v>
      </c>
      <c r="G54" s="509"/>
      <c r="H54" s="106">
        <f>+'Formato de costeo C1 '!I361</f>
        <v>0</v>
      </c>
      <c r="I54" s="106">
        <f>+'Formato de costeo C1 '!O361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56">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577"/>
      <c r="D56" s="296"/>
      <c r="E56" s="312"/>
      <c r="F56" s="104">
        <f>+'Formato de costeo C1 '!G$371</f>
        <v>0</v>
      </c>
      <c r="G56" s="507"/>
      <c r="H56" s="104">
        <f>+'Formato de costeo C1 '!I371</f>
        <v>0</v>
      </c>
      <c r="I56" s="104">
        <f>+'Formato de costeo C1 '!O371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578"/>
      <c r="D57" s="298"/>
      <c r="E57" s="315"/>
      <c r="F57" s="105">
        <f>+'Formato de costeo C1 '!G$380</f>
        <v>0</v>
      </c>
      <c r="G57" s="508"/>
      <c r="H57" s="105">
        <f>+'Formato de costeo C1 '!I380</f>
        <v>0</v>
      </c>
      <c r="I57" s="105">
        <f>+'Formato de costeo C1 '!O380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578"/>
      <c r="D58" s="298"/>
      <c r="E58" s="315"/>
      <c r="F58" s="105">
        <f>+'Formato de costeo C1 '!G$389</f>
        <v>0</v>
      </c>
      <c r="G58" s="508"/>
      <c r="H58" s="105">
        <f>+'Formato de costeo C1 '!I389</f>
        <v>0</v>
      </c>
      <c r="I58" s="105">
        <f>+'Formato de costeo C1 '!O389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578"/>
      <c r="D59" s="298"/>
      <c r="E59" s="315"/>
      <c r="F59" s="105">
        <f>+'Formato de costeo C1 '!G$398</f>
        <v>0</v>
      </c>
      <c r="G59" s="508"/>
      <c r="H59" s="105">
        <f>+'Formato de costeo C1 '!I398</f>
        <v>0</v>
      </c>
      <c r="I59" s="105">
        <f>+'Formato de costeo C1 '!O398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579"/>
      <c r="D60" s="300"/>
      <c r="E60" s="318"/>
      <c r="F60" s="106">
        <f>+'Formato de costeo C1 '!G$407</f>
        <v>0</v>
      </c>
      <c r="G60" s="509"/>
      <c r="H60" s="106">
        <f>+'Formato de costeo C1 '!I407</f>
        <v>0</v>
      </c>
      <c r="I60" s="106">
        <f>+'Formato de costeo C1 '!O407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56">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577"/>
      <c r="D62" s="296"/>
      <c r="E62" s="312"/>
      <c r="F62" s="104">
        <f>+'Formato de costeo C1 '!G$417</f>
        <v>0</v>
      </c>
      <c r="G62" s="507"/>
      <c r="H62" s="104">
        <f>+'Formato de costeo C1 '!I417</f>
        <v>0</v>
      </c>
      <c r="I62" s="104">
        <f>+'Formato de costeo C1 '!O417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578"/>
      <c r="D63" s="298"/>
      <c r="E63" s="315"/>
      <c r="F63" s="105">
        <f>+'Formato de costeo C1 '!G$426</f>
        <v>0</v>
      </c>
      <c r="G63" s="508"/>
      <c r="H63" s="105">
        <f>+'Formato de costeo C1 '!I426</f>
        <v>0</v>
      </c>
      <c r="I63" s="105">
        <f>+'Formato de costeo C1 '!O426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578"/>
      <c r="D64" s="298"/>
      <c r="E64" s="315"/>
      <c r="F64" s="105">
        <f>+'Formato de costeo C1 '!G$435</f>
        <v>0</v>
      </c>
      <c r="G64" s="508"/>
      <c r="H64" s="105">
        <f>+'Formato de costeo C1 '!I435</f>
        <v>0</v>
      </c>
      <c r="I64" s="105">
        <f>+'Formato de costeo C1 '!O435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578"/>
      <c r="D65" s="298"/>
      <c r="E65" s="315"/>
      <c r="F65" s="105">
        <f>+'Formato de costeo C1 '!G$444</f>
        <v>0</v>
      </c>
      <c r="G65" s="508"/>
      <c r="H65" s="105">
        <f>+'Formato de costeo C1 '!I444</f>
        <v>0</v>
      </c>
      <c r="I65" s="105">
        <f>+'Formato de costeo C1 '!O444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579"/>
      <c r="D66" s="300"/>
      <c r="E66" s="318"/>
      <c r="F66" s="106">
        <f>+'Formato de costeo C1 '!G$453</f>
        <v>0</v>
      </c>
      <c r="G66" s="509"/>
      <c r="H66" s="106">
        <f>+'Formato de costeo C1 '!I453</f>
        <v>0</v>
      </c>
      <c r="I66" s="106">
        <f>+'Formato de costeo C1 '!O453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56">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577"/>
      <c r="D68" s="296"/>
      <c r="E68" s="312"/>
      <c r="F68" s="104">
        <f>+'Formato de costeo C1 '!G$463</f>
        <v>0</v>
      </c>
      <c r="G68" s="507"/>
      <c r="H68" s="104">
        <f>+'Formato de costeo C1 '!I463</f>
        <v>0</v>
      </c>
      <c r="I68" s="104">
        <f>+'Formato de costeo C1 '!O463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578"/>
      <c r="D69" s="298"/>
      <c r="E69" s="315"/>
      <c r="F69" s="105">
        <f>+'Formato de costeo C1 '!G$472</f>
        <v>0</v>
      </c>
      <c r="G69" s="508"/>
      <c r="H69" s="105">
        <f>+'Formato de costeo C1 '!I472</f>
        <v>0</v>
      </c>
      <c r="I69" s="105">
        <f>+'Formato de costeo C1 '!O472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578"/>
      <c r="D70" s="298"/>
      <c r="E70" s="315"/>
      <c r="F70" s="105">
        <f>+'Formato de costeo C1 '!G$481</f>
        <v>0</v>
      </c>
      <c r="G70" s="508"/>
      <c r="H70" s="105">
        <f>+'Formato de costeo C1 '!I481</f>
        <v>0</v>
      </c>
      <c r="I70" s="105">
        <f>+'Formato de costeo C1 '!O481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578"/>
      <c r="D71" s="298"/>
      <c r="E71" s="315"/>
      <c r="F71" s="105">
        <f>+'Formato de costeo C1 '!G$490</f>
        <v>0</v>
      </c>
      <c r="G71" s="508"/>
      <c r="H71" s="105">
        <f>+'Formato de costeo C1 '!I490</f>
        <v>0</v>
      </c>
      <c r="I71" s="105">
        <f>+'Formato de costeo C1 '!O490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579"/>
      <c r="D72" s="300"/>
      <c r="E72" s="318"/>
      <c r="F72" s="106">
        <f>+'Formato de costeo C1 '!G$499</f>
        <v>0</v>
      </c>
      <c r="G72" s="509"/>
      <c r="H72" s="106">
        <f>+'Formato de costeo C1 '!I499</f>
        <v>0</v>
      </c>
      <c r="I72" s="106">
        <f>+'Formato de costeo C1 '!O499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840">
        <f>+'Formato de costeo C1 '!D$509</f>
        <v>0</v>
      </c>
      <c r="C73" s="78"/>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199">
        <f>+'Formato de costeo C1 '!B$527</f>
        <v>0</v>
      </c>
      <c r="C74" s="56">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312"/>
      <c r="D75" s="313"/>
      <c r="E75" s="314"/>
      <c r="F75" s="104">
        <f>+'Formato de costeo C1 '!G$528</f>
        <v>0</v>
      </c>
      <c r="G75" s="504"/>
      <c r="H75" s="104">
        <f>+'Formato de costeo C1 '!I528</f>
        <v>0</v>
      </c>
      <c r="I75" s="104">
        <f>+'Formato de costeo C1 '!O528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315"/>
      <c r="D76" s="316"/>
      <c r="E76" s="317"/>
      <c r="F76" s="105">
        <f>+'Formato de costeo C1 '!G$537</f>
        <v>0</v>
      </c>
      <c r="G76" s="505"/>
      <c r="H76" s="105">
        <f>+'Formato de costeo C1 '!I537</f>
        <v>0</v>
      </c>
      <c r="I76" s="105">
        <f>+'Formato de costeo C1 '!O537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315"/>
      <c r="D77" s="316"/>
      <c r="E77" s="317"/>
      <c r="F77" s="105">
        <f>+'Formato de costeo C1 '!G$546</f>
        <v>0</v>
      </c>
      <c r="G77" s="505"/>
      <c r="H77" s="105">
        <f>+'Formato de costeo C1 '!I546</f>
        <v>0</v>
      </c>
      <c r="I77" s="105">
        <f>+'Formato de costeo C1 '!O546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315"/>
      <c r="D78" s="316"/>
      <c r="E78" s="317"/>
      <c r="F78" s="105">
        <f>+'Formato de costeo C1 '!G$555</f>
        <v>0</v>
      </c>
      <c r="G78" s="505"/>
      <c r="H78" s="105">
        <f>+'Formato de costeo C1 '!I555</f>
        <v>0</v>
      </c>
      <c r="I78" s="105">
        <f>+'Formato de costeo C1 '!O555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318"/>
      <c r="D79" s="319"/>
      <c r="E79" s="320"/>
      <c r="F79" s="106">
        <f>+'Formato de costeo C1 '!G$564</f>
        <v>0</v>
      </c>
      <c r="G79" s="506"/>
      <c r="H79" s="106">
        <f>+'Formato de costeo C1 '!I564</f>
        <v>0</v>
      </c>
      <c r="I79" s="106">
        <f>+'Formato de costeo C1 '!O564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56">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577"/>
      <c r="D81" s="296"/>
      <c r="E81" s="312"/>
      <c r="F81" s="104">
        <f>+'Formato de costeo C1 '!G$574</f>
        <v>0</v>
      </c>
      <c r="G81" s="507"/>
      <c r="H81" s="104">
        <f>+'Formato de costeo C1 '!I574</f>
        <v>0</v>
      </c>
      <c r="I81" s="104">
        <f>+'Formato de costeo C1 '!O574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578"/>
      <c r="D82" s="298"/>
      <c r="E82" s="315"/>
      <c r="F82" s="105">
        <f>+'Formato de costeo C1 '!G$583</f>
        <v>0</v>
      </c>
      <c r="G82" s="508"/>
      <c r="H82" s="105">
        <f>+'Formato de costeo C1 '!I583</f>
        <v>0</v>
      </c>
      <c r="I82" s="105">
        <f>+'Formato de costeo C1 '!O583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578"/>
      <c r="D83" s="298"/>
      <c r="E83" s="315"/>
      <c r="F83" s="105">
        <f>+'Formato de costeo C1 '!G$592</f>
        <v>0</v>
      </c>
      <c r="G83" s="508"/>
      <c r="H83" s="105">
        <f>+'Formato de costeo C1 '!I592</f>
        <v>0</v>
      </c>
      <c r="I83" s="105">
        <f>+'Formato de costeo C1 '!O592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578"/>
      <c r="D84" s="298"/>
      <c r="E84" s="315"/>
      <c r="F84" s="105">
        <f>+'Formato de costeo C1 '!G$601</f>
        <v>0</v>
      </c>
      <c r="G84" s="508"/>
      <c r="H84" s="105">
        <f>+'Formato de costeo C1 '!I601</f>
        <v>0</v>
      </c>
      <c r="I84" s="105">
        <f>+'Formato de costeo C1 '!O601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579"/>
      <c r="D85" s="300"/>
      <c r="E85" s="318"/>
      <c r="F85" s="106">
        <f>+'Formato de costeo C1 '!G$610</f>
        <v>0</v>
      </c>
      <c r="G85" s="509"/>
      <c r="H85" s="106">
        <f>+'Formato de costeo C1 '!I610</f>
        <v>0</v>
      </c>
      <c r="I85" s="106">
        <f>+'Formato de costeo C1 '!O610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56">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577"/>
      <c r="D87" s="296"/>
      <c r="E87" s="312"/>
      <c r="F87" s="104">
        <f>+'Formato de costeo C1 '!G$620</f>
        <v>0</v>
      </c>
      <c r="G87" s="507"/>
      <c r="H87" s="104">
        <f>+'Formato de costeo C1 '!I620</f>
        <v>0</v>
      </c>
      <c r="I87" s="104">
        <f>+'Formato de costeo C1 '!O620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578"/>
      <c r="D88" s="298"/>
      <c r="E88" s="315"/>
      <c r="F88" s="105">
        <f>+'Formato de costeo C1 '!G$629</f>
        <v>0</v>
      </c>
      <c r="G88" s="508"/>
      <c r="H88" s="105">
        <f>+'Formato de costeo C1 '!I629</f>
        <v>0</v>
      </c>
      <c r="I88" s="105">
        <f>+'Formato de costeo C1 '!O629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578"/>
      <c r="D89" s="298"/>
      <c r="E89" s="315"/>
      <c r="F89" s="105">
        <f>+'Formato de costeo C1 '!G$638</f>
        <v>0</v>
      </c>
      <c r="G89" s="508"/>
      <c r="H89" s="105">
        <f>+'Formato de costeo C1 '!I638</f>
        <v>0</v>
      </c>
      <c r="I89" s="105">
        <f>+'Formato de costeo C1 '!O638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578"/>
      <c r="D90" s="298"/>
      <c r="E90" s="315"/>
      <c r="F90" s="105">
        <f>+'Formato de costeo C1 '!G$647</f>
        <v>0</v>
      </c>
      <c r="G90" s="508"/>
      <c r="H90" s="105">
        <f>+'Formato de costeo C1 '!I647</f>
        <v>0</v>
      </c>
      <c r="I90" s="105">
        <f>+'Formato de costeo C1 '!O647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579"/>
      <c r="D91" s="300"/>
      <c r="E91" s="318"/>
      <c r="F91" s="106">
        <f>+'Formato de costeo C1 '!G$656</f>
        <v>0</v>
      </c>
      <c r="G91" s="509"/>
      <c r="H91" s="106">
        <f>+'Formato de costeo C1 '!I656</f>
        <v>0</v>
      </c>
      <c r="I91" s="106">
        <f>+'Formato de costeo C1 '!O656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56">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577"/>
      <c r="D93" s="296"/>
      <c r="E93" s="312"/>
      <c r="F93" s="104">
        <f>+'Formato de costeo C1 '!G$666</f>
        <v>0</v>
      </c>
      <c r="G93" s="507"/>
      <c r="H93" s="104">
        <f>+'Formato de costeo C1 '!I666</f>
        <v>0</v>
      </c>
      <c r="I93" s="104">
        <f>+'Formato de costeo C1 '!O666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578"/>
      <c r="D94" s="298"/>
      <c r="E94" s="315"/>
      <c r="F94" s="105">
        <f>+'Formato de costeo C1 '!G$675</f>
        <v>0</v>
      </c>
      <c r="G94" s="508"/>
      <c r="H94" s="105">
        <f>+'Formato de costeo C1 '!I675</f>
        <v>0</v>
      </c>
      <c r="I94" s="105">
        <f>+'Formato de costeo C1 '!O675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578"/>
      <c r="D95" s="298"/>
      <c r="E95" s="315"/>
      <c r="F95" s="105">
        <f>+'Formato de costeo C1 '!G$684</f>
        <v>0</v>
      </c>
      <c r="G95" s="508"/>
      <c r="H95" s="105">
        <f>+'Formato de costeo C1 '!I684</f>
        <v>0</v>
      </c>
      <c r="I95" s="105">
        <f>+'Formato de costeo C1 '!O684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578"/>
      <c r="D96" s="298"/>
      <c r="E96" s="315"/>
      <c r="F96" s="105">
        <f>+'Formato de costeo C1 '!G$693</f>
        <v>0</v>
      </c>
      <c r="G96" s="508"/>
      <c r="H96" s="105">
        <f>+'Formato de costeo C1 '!I693</f>
        <v>0</v>
      </c>
      <c r="I96" s="105">
        <f>+'Formato de costeo C1 '!O693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579"/>
      <c r="D97" s="300"/>
      <c r="E97" s="318"/>
      <c r="F97" s="106">
        <f>+'Formato de costeo C1 '!G$702</f>
        <v>0</v>
      </c>
      <c r="G97" s="509"/>
      <c r="H97" s="106">
        <f>+'Formato de costeo C1 '!I702</f>
        <v>0</v>
      </c>
      <c r="I97" s="106">
        <f>+'Formato de costeo C1 '!O702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56">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577"/>
      <c r="D99" s="296"/>
      <c r="E99" s="312"/>
      <c r="F99" s="104">
        <f>+'Formato de costeo C1 '!G$712</f>
        <v>0</v>
      </c>
      <c r="G99" s="507"/>
      <c r="H99" s="104">
        <f>+'Formato de costeo C1 '!I712</f>
        <v>0</v>
      </c>
      <c r="I99" s="104">
        <f>+'Formato de costeo C1 '!O712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578"/>
      <c r="D100" s="298"/>
      <c r="E100" s="315"/>
      <c r="F100" s="105">
        <f>+'Formato de costeo C1 '!G$721</f>
        <v>0</v>
      </c>
      <c r="G100" s="508"/>
      <c r="H100" s="105">
        <f>+'Formato de costeo C1 '!I721</f>
        <v>0</v>
      </c>
      <c r="I100" s="105">
        <f>+'Formato de costeo C1 '!O721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578"/>
      <c r="D101" s="298"/>
      <c r="E101" s="315"/>
      <c r="F101" s="105">
        <f>+'Formato de costeo C1 '!G$730</f>
        <v>0</v>
      </c>
      <c r="G101" s="508"/>
      <c r="H101" s="105">
        <f>+'Formato de costeo C1 '!I730</f>
        <v>0</v>
      </c>
      <c r="I101" s="105">
        <f>+'Formato de costeo C1 '!O730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578"/>
      <c r="D102" s="298"/>
      <c r="E102" s="315"/>
      <c r="F102" s="105">
        <f>+'Formato de costeo C1 '!G$739</f>
        <v>0</v>
      </c>
      <c r="G102" s="508"/>
      <c r="H102" s="105">
        <f>+'Formato de costeo C1 '!I739</f>
        <v>0</v>
      </c>
      <c r="I102" s="105">
        <f>+'Formato de costeo C1 '!O739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579"/>
      <c r="D103" s="300"/>
      <c r="E103" s="318"/>
      <c r="F103" s="106">
        <f>+'Formato de costeo C1 '!G$748</f>
        <v>0</v>
      </c>
      <c r="G103" s="509"/>
      <c r="H103" s="106">
        <f>+'Formato de costeo C1 '!I748</f>
        <v>0</v>
      </c>
      <c r="I103" s="106">
        <f>+'Formato de costeo C1 '!O748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39">
        <f>+'Formato de costeo C1 '!D$758</f>
        <v>0</v>
      </c>
      <c r="C104" s="111"/>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199">
        <f>+'Formato de costeo C1 '!B$776</f>
        <v>0</v>
      </c>
      <c r="C105" s="56">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312"/>
      <c r="D106" s="313"/>
      <c r="E106" s="314"/>
      <c r="F106" s="104">
        <f>+'Formato de costeo C1 '!G$777</f>
        <v>0</v>
      </c>
      <c r="G106" s="504"/>
      <c r="H106" s="104">
        <f>+'Formato de costeo C1 '!I777</f>
        <v>0</v>
      </c>
      <c r="I106" s="104">
        <f>+'Formato de costeo C1 '!O777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315"/>
      <c r="D107" s="316"/>
      <c r="E107" s="317"/>
      <c r="F107" s="105">
        <f>+'Formato de costeo C1 '!G$786</f>
        <v>0</v>
      </c>
      <c r="G107" s="505"/>
      <c r="H107" s="105">
        <f>+'Formato de costeo C1 '!I786</f>
        <v>0</v>
      </c>
      <c r="I107" s="105">
        <f>+'Formato de costeo C1 '!O786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315"/>
      <c r="D108" s="316"/>
      <c r="E108" s="317"/>
      <c r="F108" s="105">
        <f>+'Formato de costeo C1 '!G$795</f>
        <v>0</v>
      </c>
      <c r="G108" s="505"/>
      <c r="H108" s="105">
        <f>+'Formato de costeo C1 '!I795</f>
        <v>0</v>
      </c>
      <c r="I108" s="105">
        <f>+'Formato de costeo C1 '!O795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315"/>
      <c r="D109" s="316"/>
      <c r="E109" s="317"/>
      <c r="F109" s="105">
        <f>+'Formato de costeo C1 '!G$804</f>
        <v>0</v>
      </c>
      <c r="G109" s="505"/>
      <c r="H109" s="105">
        <f>+'Formato de costeo C1 '!I804</f>
        <v>0</v>
      </c>
      <c r="I109" s="105">
        <f>+'Formato de costeo C1 '!O804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318"/>
      <c r="D110" s="319"/>
      <c r="E110" s="320"/>
      <c r="F110" s="106">
        <f>+'Formato de costeo C1 '!G$813</f>
        <v>0</v>
      </c>
      <c r="G110" s="506"/>
      <c r="H110" s="106">
        <f>+'Formato de costeo C1 '!I813</f>
        <v>0</v>
      </c>
      <c r="I110" s="106">
        <f>+'Formato de costeo C1 '!O813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56">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577"/>
      <c r="D112" s="296"/>
      <c r="E112" s="312"/>
      <c r="F112" s="104">
        <f>+'Formato de costeo C1 '!G$823</f>
        <v>0</v>
      </c>
      <c r="G112" s="507"/>
      <c r="H112" s="104">
        <f>+'Formato de costeo C1 '!I823</f>
        <v>0</v>
      </c>
      <c r="I112" s="104">
        <f>+'Formato de costeo C1 '!O823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578"/>
      <c r="D113" s="298"/>
      <c r="E113" s="315"/>
      <c r="F113" s="105">
        <f>+'Formato de costeo C1 '!G$832</f>
        <v>0</v>
      </c>
      <c r="G113" s="508"/>
      <c r="H113" s="105">
        <f>+'Formato de costeo C1 '!I832</f>
        <v>0</v>
      </c>
      <c r="I113" s="105">
        <f>+'Formato de costeo C1 '!O832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578"/>
      <c r="D114" s="298"/>
      <c r="E114" s="315"/>
      <c r="F114" s="105">
        <f>+'Formato de costeo C1 '!G$841</f>
        <v>0</v>
      </c>
      <c r="G114" s="508"/>
      <c r="H114" s="105">
        <f>+'Formato de costeo C1 '!I841</f>
        <v>0</v>
      </c>
      <c r="I114" s="105">
        <f>+'Formato de costeo C1 '!O841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578"/>
      <c r="D115" s="298"/>
      <c r="E115" s="315"/>
      <c r="F115" s="105">
        <f>+'Formato de costeo C1 '!G$850</f>
        <v>0</v>
      </c>
      <c r="G115" s="508"/>
      <c r="H115" s="105">
        <f>+'Formato de costeo C1 '!I850</f>
        <v>0</v>
      </c>
      <c r="I115" s="105">
        <f>+'Formato de costeo C1 '!O850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579"/>
      <c r="D116" s="300"/>
      <c r="E116" s="318"/>
      <c r="F116" s="106">
        <f>+'Formato de costeo C1 '!G$859</f>
        <v>0</v>
      </c>
      <c r="G116" s="509"/>
      <c r="H116" s="106">
        <f>+'Formato de costeo C1 '!I859</f>
        <v>0</v>
      </c>
      <c r="I116" s="106">
        <f>+'Formato de costeo C1 '!O859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56">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577"/>
      <c r="D118" s="296"/>
      <c r="E118" s="312"/>
      <c r="F118" s="104">
        <f>+'Formato de costeo C1 '!G$869</f>
        <v>0</v>
      </c>
      <c r="G118" s="507"/>
      <c r="H118" s="104">
        <f>+'Formato de costeo C1 '!I869</f>
        <v>0</v>
      </c>
      <c r="I118" s="104">
        <f>+'Formato de costeo C1 '!O869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578"/>
      <c r="D119" s="298"/>
      <c r="E119" s="315"/>
      <c r="F119" s="105">
        <f>+'Formato de costeo C1 '!G$878</f>
        <v>0</v>
      </c>
      <c r="G119" s="508"/>
      <c r="H119" s="105">
        <f>+'Formato de costeo C1 '!I878</f>
        <v>0</v>
      </c>
      <c r="I119" s="105">
        <f>+'Formato de costeo C1 '!O878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578"/>
      <c r="D120" s="298"/>
      <c r="E120" s="315"/>
      <c r="F120" s="105">
        <f>+'Formato de costeo C1 '!G$887</f>
        <v>0</v>
      </c>
      <c r="G120" s="508"/>
      <c r="H120" s="105">
        <f>+'Formato de costeo C1 '!I887</f>
        <v>0</v>
      </c>
      <c r="I120" s="105">
        <f>+'Formato de costeo C1 '!O887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578"/>
      <c r="D121" s="298"/>
      <c r="E121" s="315"/>
      <c r="F121" s="105">
        <f>+'Formato de costeo C1 '!G$896</f>
        <v>0</v>
      </c>
      <c r="G121" s="508"/>
      <c r="H121" s="105">
        <f>+'Formato de costeo C1 '!I896</f>
        <v>0</v>
      </c>
      <c r="I121" s="105">
        <f>+'Formato de costeo C1 '!O896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579"/>
      <c r="D122" s="300"/>
      <c r="E122" s="318"/>
      <c r="F122" s="106">
        <f>+'Formato de costeo C1 '!G$905</f>
        <v>0</v>
      </c>
      <c r="G122" s="509"/>
      <c r="H122" s="106">
        <f>+'Formato de costeo C1 '!I905</f>
        <v>0</v>
      </c>
      <c r="I122" s="106">
        <f>+'Formato de costeo C1 '!O905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56">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577"/>
      <c r="D124" s="296"/>
      <c r="E124" s="312"/>
      <c r="F124" s="104">
        <f>+'Formato de costeo C1 '!G$915</f>
        <v>0</v>
      </c>
      <c r="G124" s="507"/>
      <c r="H124" s="104">
        <f>+'Formato de costeo C1 '!I915</f>
        <v>0</v>
      </c>
      <c r="I124" s="104">
        <f>+'Formato de costeo C1 '!O915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578"/>
      <c r="D125" s="298"/>
      <c r="E125" s="315"/>
      <c r="F125" s="105">
        <f>+'Formato de costeo C1 '!G$924</f>
        <v>0</v>
      </c>
      <c r="G125" s="508"/>
      <c r="H125" s="105">
        <f>+'Formato de costeo C1 '!I924</f>
        <v>0</v>
      </c>
      <c r="I125" s="105">
        <f>+'Formato de costeo C1 '!O924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578"/>
      <c r="D126" s="298"/>
      <c r="E126" s="315"/>
      <c r="F126" s="105">
        <f>+'Formato de costeo C1 '!G$933</f>
        <v>0</v>
      </c>
      <c r="G126" s="508"/>
      <c r="H126" s="105">
        <f>+'Formato de costeo C1 '!I933</f>
        <v>0</v>
      </c>
      <c r="I126" s="105">
        <f>+'Formato de costeo C1 '!O933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578"/>
      <c r="D127" s="298"/>
      <c r="E127" s="315"/>
      <c r="F127" s="105">
        <f>+'Formato de costeo C1 '!G$942</f>
        <v>0</v>
      </c>
      <c r="G127" s="508"/>
      <c r="H127" s="105">
        <f>+'Formato de costeo C1 '!I942</f>
        <v>0</v>
      </c>
      <c r="I127" s="105">
        <f>+'Formato de costeo C1 '!O942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579"/>
      <c r="D128" s="300"/>
      <c r="E128" s="318"/>
      <c r="F128" s="106">
        <f>+'Formato de costeo C1 '!G$951</f>
        <v>0</v>
      </c>
      <c r="G128" s="509"/>
      <c r="H128" s="106">
        <f>+'Formato de costeo C1 '!I951</f>
        <v>0</v>
      </c>
      <c r="I128" s="106">
        <f>+'Formato de costeo C1 '!O951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56">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577"/>
      <c r="D130" s="296"/>
      <c r="E130" s="312"/>
      <c r="F130" s="104">
        <f>+'Formato de costeo C1 '!G$961</f>
        <v>0</v>
      </c>
      <c r="G130" s="507"/>
      <c r="H130" s="104">
        <f>+'Formato de costeo C1 '!I961</f>
        <v>0</v>
      </c>
      <c r="I130" s="104">
        <f>+'Formato de costeo C1 '!O961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578"/>
      <c r="D131" s="298"/>
      <c r="E131" s="315"/>
      <c r="F131" s="105">
        <f>+'Formato de costeo C1 '!G$970</f>
        <v>0</v>
      </c>
      <c r="G131" s="508"/>
      <c r="H131" s="105">
        <f>+'Formato de costeo C1 '!I970</f>
        <v>0</v>
      </c>
      <c r="I131" s="105">
        <f>+'Formato de costeo C1 '!O970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578"/>
      <c r="D132" s="298"/>
      <c r="E132" s="315"/>
      <c r="F132" s="105">
        <f>+'Formato de costeo C1 '!G$979</f>
        <v>0</v>
      </c>
      <c r="G132" s="508"/>
      <c r="H132" s="105">
        <f>+'Formato de costeo C1 '!I979</f>
        <v>0</v>
      </c>
      <c r="I132" s="105">
        <f>+'Formato de costeo C1 '!O979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578"/>
      <c r="D133" s="298"/>
      <c r="E133" s="315"/>
      <c r="F133" s="105">
        <f>+'Formato de costeo C1 '!G$988</f>
        <v>0</v>
      </c>
      <c r="G133" s="508"/>
      <c r="H133" s="105">
        <f>+'Formato de costeo C1 '!I988</f>
        <v>0</v>
      </c>
      <c r="I133" s="105">
        <f>+'Formato de costeo C1 '!O988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579"/>
      <c r="D134" s="300"/>
      <c r="E134" s="318"/>
      <c r="F134" s="106">
        <f>+'Formato de costeo C1 '!G$997</f>
        <v>0</v>
      </c>
      <c r="G134" s="509"/>
      <c r="H134" s="106">
        <f>+'Formato de costeo C1 '!I997</f>
        <v>0</v>
      </c>
      <c r="I134" s="106">
        <f>+'Formato de costeo C1 '!O997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39">
        <f>+'Formato de costeo C1 '!D$1007</f>
        <v>0</v>
      </c>
      <c r="C135" s="116"/>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199">
        <f>+'Formato de costeo C1 '!B$1025</f>
        <v>0</v>
      </c>
      <c r="C136" s="56">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312"/>
      <c r="D137" s="313"/>
      <c r="E137" s="314"/>
      <c r="F137" s="104">
        <f>+'Formato de costeo C1 '!G$1026</f>
        <v>0</v>
      </c>
      <c r="G137" s="504"/>
      <c r="H137" s="104">
        <f>+'Formato de costeo C1 '!I1026</f>
        <v>0</v>
      </c>
      <c r="I137" s="104">
        <f>+'Formato de costeo C1 '!O1026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315"/>
      <c r="D138" s="316"/>
      <c r="E138" s="317"/>
      <c r="F138" s="105">
        <f>+'Formato de costeo C1 '!G$1036</f>
        <v>0</v>
      </c>
      <c r="G138" s="505"/>
      <c r="H138" s="105">
        <f>+'Formato de costeo C1 '!I1036</f>
        <v>0</v>
      </c>
      <c r="I138" s="105">
        <f>+'Formato de costeo C1 '!O1036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315"/>
      <c r="D139" s="316"/>
      <c r="E139" s="317"/>
      <c r="F139" s="105">
        <f>+'Formato de costeo C1 '!G$1045</f>
        <v>0</v>
      </c>
      <c r="G139" s="505"/>
      <c r="H139" s="105">
        <f>+'Formato de costeo C1 '!I1045</f>
        <v>0</v>
      </c>
      <c r="I139" s="105">
        <f>+'Formato de costeo C1 '!O1045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315"/>
      <c r="D140" s="316"/>
      <c r="E140" s="317"/>
      <c r="F140" s="105">
        <f>+'Formato de costeo C1 '!G$1054</f>
        <v>0</v>
      </c>
      <c r="G140" s="505"/>
      <c r="H140" s="105">
        <f>+'Formato de costeo C1 '!I1054</f>
        <v>0</v>
      </c>
      <c r="I140" s="105">
        <f>+'Formato de costeo C1 '!O1054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318"/>
      <c r="D141" s="319"/>
      <c r="E141" s="320"/>
      <c r="F141" s="106">
        <f>+'Formato de costeo C1 '!G$1063</f>
        <v>0</v>
      </c>
      <c r="G141" s="506"/>
      <c r="H141" s="106">
        <f>+'Formato de costeo C1 '!I1063</f>
        <v>0</v>
      </c>
      <c r="I141" s="106">
        <f>+'Formato de costeo C1 '!O1063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56">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577"/>
      <c r="D143" s="296"/>
      <c r="E143" s="312"/>
      <c r="F143" s="104">
        <f>+'Formato de costeo C1 '!G$1073</f>
        <v>0</v>
      </c>
      <c r="G143" s="507"/>
      <c r="H143" s="104">
        <f>+'Formato de costeo C1 '!I1073</f>
        <v>0</v>
      </c>
      <c r="I143" s="104">
        <f>+'Formato de costeo C1 '!O1073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578"/>
      <c r="D144" s="298"/>
      <c r="E144" s="315"/>
      <c r="F144" s="105">
        <f>+'Formato de costeo C1 '!G$1082</f>
        <v>0</v>
      </c>
      <c r="G144" s="508"/>
      <c r="H144" s="105">
        <f>+'Formato de costeo C1 '!I1082</f>
        <v>0</v>
      </c>
      <c r="I144" s="105">
        <f>+'Formato de costeo C1 '!O1082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578"/>
      <c r="D145" s="298"/>
      <c r="E145" s="315"/>
      <c r="F145" s="105">
        <f>+'Formato de costeo C1 '!G$1091</f>
        <v>0</v>
      </c>
      <c r="G145" s="508"/>
      <c r="H145" s="105">
        <f>+'Formato de costeo C1 '!I1091</f>
        <v>0</v>
      </c>
      <c r="I145" s="105">
        <f>+'Formato de costeo C1 '!O1091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578"/>
      <c r="D146" s="298"/>
      <c r="E146" s="315"/>
      <c r="F146" s="105">
        <f>+'Formato de costeo C1 '!G$1100</f>
        <v>0</v>
      </c>
      <c r="G146" s="508"/>
      <c r="H146" s="105">
        <f>+'Formato de costeo C1 '!I1100</f>
        <v>0</v>
      </c>
      <c r="I146" s="105">
        <f>+'Formato de costeo C1 '!O1100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579"/>
      <c r="D147" s="300"/>
      <c r="E147" s="318"/>
      <c r="F147" s="106">
        <f>+'Formato de costeo C1 '!G$1109</f>
        <v>0</v>
      </c>
      <c r="G147" s="509"/>
      <c r="H147" s="106">
        <f>+'Formato de costeo C1 '!I1109</f>
        <v>0</v>
      </c>
      <c r="I147" s="106">
        <f>+'Formato de costeo C1 '!O1109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56">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577"/>
      <c r="D149" s="296"/>
      <c r="E149" s="312"/>
      <c r="F149" s="104">
        <f>+'Formato de costeo C1 '!G$1119</f>
        <v>0</v>
      </c>
      <c r="G149" s="507"/>
      <c r="H149" s="104">
        <f>+'Formato de costeo C1 '!I1119</f>
        <v>0</v>
      </c>
      <c r="I149" s="104">
        <f>+'Formato de costeo C1 '!O1119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578"/>
      <c r="D150" s="298"/>
      <c r="E150" s="315"/>
      <c r="F150" s="105">
        <f>+'Formato de costeo C1 '!G$1128</f>
        <v>0</v>
      </c>
      <c r="G150" s="508"/>
      <c r="H150" s="105">
        <f>+'Formato de costeo C1 '!I1128</f>
        <v>0</v>
      </c>
      <c r="I150" s="105">
        <f>+'Formato de costeo C1 '!O1128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578"/>
      <c r="D151" s="298"/>
      <c r="E151" s="315"/>
      <c r="F151" s="105">
        <f>+'Formato de costeo C1 '!G$1137</f>
        <v>0</v>
      </c>
      <c r="G151" s="508"/>
      <c r="H151" s="105">
        <f>+'Formato de costeo C1 '!I1137</f>
        <v>0</v>
      </c>
      <c r="I151" s="105">
        <f>+'Formato de costeo C1 '!O1137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578"/>
      <c r="D152" s="298"/>
      <c r="E152" s="315"/>
      <c r="F152" s="105">
        <f>+'Formato de costeo C1 '!G$1146</f>
        <v>0</v>
      </c>
      <c r="G152" s="508"/>
      <c r="H152" s="105">
        <f>+'Formato de costeo C1 '!I1146</f>
        <v>0</v>
      </c>
      <c r="I152" s="105">
        <f>+'Formato de costeo C1 '!O1146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579"/>
      <c r="D153" s="300"/>
      <c r="E153" s="318"/>
      <c r="F153" s="106">
        <f>+'Formato de costeo C1 '!G$1155</f>
        <v>0</v>
      </c>
      <c r="G153" s="509"/>
      <c r="H153" s="106">
        <f>+'Formato de costeo C1 '!I1155</f>
        <v>0</v>
      </c>
      <c r="I153" s="106">
        <f>+'Formato de costeo C1 '!O1155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56">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577"/>
      <c r="D155" s="296"/>
      <c r="E155" s="312"/>
      <c r="F155" s="104">
        <f>+'Formato de costeo C1 '!G$1165</f>
        <v>0</v>
      </c>
      <c r="G155" s="507"/>
      <c r="H155" s="104">
        <f>+'Formato de costeo C1 '!I1165</f>
        <v>0</v>
      </c>
      <c r="I155" s="104">
        <f>+'Formato de costeo C1 '!O1165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578"/>
      <c r="D156" s="298"/>
      <c r="E156" s="315"/>
      <c r="F156" s="105">
        <f>+'Formato de costeo C1 '!G$1174</f>
        <v>0</v>
      </c>
      <c r="G156" s="508"/>
      <c r="H156" s="105">
        <f>+'Formato de costeo C1 '!I1174</f>
        <v>0</v>
      </c>
      <c r="I156" s="105">
        <f>+'Formato de costeo C1 '!O1174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578"/>
      <c r="D157" s="298"/>
      <c r="E157" s="315"/>
      <c r="F157" s="105">
        <f>+'Formato de costeo C1 '!G$1183</f>
        <v>0</v>
      </c>
      <c r="G157" s="508"/>
      <c r="H157" s="105">
        <f>+'Formato de costeo C1 '!I1183</f>
        <v>0</v>
      </c>
      <c r="I157" s="105">
        <f>+'Formato de costeo C1 '!O1183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578"/>
      <c r="D158" s="298"/>
      <c r="E158" s="315"/>
      <c r="F158" s="105">
        <f>+'Formato de costeo C1 '!G$1192</f>
        <v>0</v>
      </c>
      <c r="G158" s="508"/>
      <c r="H158" s="105">
        <f>+'Formato de costeo C1 '!I1192</f>
        <v>0</v>
      </c>
      <c r="I158" s="105">
        <f>+'Formato de costeo C1 '!O1192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579"/>
      <c r="D159" s="300"/>
      <c r="E159" s="318"/>
      <c r="F159" s="106">
        <f>+'Formato de costeo C1 '!G$1201</f>
        <v>0</v>
      </c>
      <c r="G159" s="509"/>
      <c r="H159" s="106">
        <f>+'Formato de costeo C1 '!I1201</f>
        <v>0</v>
      </c>
      <c r="I159" s="106">
        <f>+'Formato de costeo C1 '!O1201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56">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577"/>
      <c r="D161" s="296"/>
      <c r="E161" s="312"/>
      <c r="F161" s="104">
        <f>+'Formato de costeo C1 '!G$1211</f>
        <v>0</v>
      </c>
      <c r="G161" s="507"/>
      <c r="H161" s="104">
        <f>+'Formato de costeo C1 '!I1211</f>
        <v>0</v>
      </c>
      <c r="I161" s="104">
        <f>+'Formato de costeo C1 '!O1211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578"/>
      <c r="D162" s="298"/>
      <c r="E162" s="315"/>
      <c r="F162" s="105">
        <f>+'Formato de costeo C1 '!G$1220</f>
        <v>0</v>
      </c>
      <c r="G162" s="508"/>
      <c r="H162" s="105">
        <f>+'Formato de costeo C1 '!I1220</f>
        <v>0</v>
      </c>
      <c r="I162" s="105">
        <f>+'Formato de costeo C1 '!O1220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578"/>
      <c r="D163" s="298"/>
      <c r="E163" s="315"/>
      <c r="F163" s="105">
        <f>+'Formato de costeo C1 '!G$1229</f>
        <v>0</v>
      </c>
      <c r="G163" s="508"/>
      <c r="H163" s="105">
        <f>+'Formato de costeo C1 '!I1229</f>
        <v>0</v>
      </c>
      <c r="I163" s="105">
        <f>+'Formato de costeo C1 '!O1229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578"/>
      <c r="D164" s="298"/>
      <c r="E164" s="315"/>
      <c r="F164" s="105">
        <f>+'Formato de costeo C1 '!G$1238</f>
        <v>0</v>
      </c>
      <c r="G164" s="508"/>
      <c r="H164" s="105">
        <f>+'Formato de costeo C1 '!I1238</f>
        <v>0</v>
      </c>
      <c r="I164" s="105">
        <f>+'Formato de costeo C1 '!O1238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579"/>
      <c r="D165" s="300"/>
      <c r="E165" s="318"/>
      <c r="F165" s="106">
        <f>+'Formato de costeo C1 '!G$1247</f>
        <v>0</v>
      </c>
      <c r="G165" s="509"/>
      <c r="H165" s="106">
        <f>+'Formato de costeo C1 '!I1247</f>
        <v>0</v>
      </c>
      <c r="I165" s="106">
        <f>+'Formato de costeo C1 '!O1247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ht="27" customHeight="1" x14ac:dyDescent="0.25">
      <c r="A166" s="62">
        <f>'Formato de costeo C6 '!C10</f>
        <v>6</v>
      </c>
      <c r="B166" s="14" t="str">
        <f>'Formato de costeo C6 '!D10</f>
        <v>MANEJO DEL PROYECTO</v>
      </c>
      <c r="C166" s="52"/>
      <c r="D166" s="60"/>
      <c r="E166" s="49"/>
      <c r="F166" s="49"/>
      <c r="G166" s="841"/>
      <c r="H166" s="49">
        <f>+H167+H184+H197</f>
        <v>0</v>
      </c>
      <c r="I166" s="49">
        <f t="shared" ref="I166:BI166" si="41">+I167+I184+I197</f>
        <v>0</v>
      </c>
      <c r="J166" s="49">
        <f t="shared" si="41"/>
        <v>0</v>
      </c>
      <c r="K166" s="49">
        <f t="shared" si="41"/>
        <v>0</v>
      </c>
      <c r="L166" s="49">
        <f t="shared" si="41"/>
        <v>0</v>
      </c>
      <c r="M166" s="49">
        <f t="shared" si="41"/>
        <v>0</v>
      </c>
      <c r="N166" s="49">
        <f t="shared" si="41"/>
        <v>0</v>
      </c>
      <c r="O166" s="49">
        <f t="shared" si="41"/>
        <v>0</v>
      </c>
      <c r="P166" s="49">
        <f t="shared" si="41"/>
        <v>0</v>
      </c>
      <c r="Q166" s="49">
        <f t="shared" si="41"/>
        <v>0</v>
      </c>
      <c r="R166" s="49">
        <f t="shared" si="41"/>
        <v>0</v>
      </c>
      <c r="S166" s="49">
        <f t="shared" si="41"/>
        <v>0</v>
      </c>
      <c r="T166" s="49">
        <f t="shared" si="41"/>
        <v>0</v>
      </c>
      <c r="U166" s="49">
        <f t="shared" si="41"/>
        <v>0</v>
      </c>
      <c r="V166" s="49">
        <f t="shared" si="41"/>
        <v>0</v>
      </c>
      <c r="W166" s="49">
        <f t="shared" si="41"/>
        <v>0</v>
      </c>
      <c r="X166" s="49">
        <f t="shared" si="41"/>
        <v>0</v>
      </c>
      <c r="Y166" s="49">
        <f t="shared" si="41"/>
        <v>0</v>
      </c>
      <c r="Z166" s="49">
        <f t="shared" si="41"/>
        <v>0</v>
      </c>
      <c r="AA166" s="49">
        <f t="shared" si="41"/>
        <v>0</v>
      </c>
      <c r="AB166" s="49">
        <f t="shared" si="41"/>
        <v>0</v>
      </c>
      <c r="AC166" s="49">
        <f t="shared" si="41"/>
        <v>0</v>
      </c>
      <c r="AD166" s="49">
        <f t="shared" si="41"/>
        <v>0</v>
      </c>
      <c r="AE166" s="49">
        <f t="shared" si="41"/>
        <v>0</v>
      </c>
      <c r="AF166" s="49">
        <f t="shared" si="41"/>
        <v>0</v>
      </c>
      <c r="AG166" s="49">
        <f t="shared" si="41"/>
        <v>0</v>
      </c>
      <c r="AH166" s="49">
        <f t="shared" si="41"/>
        <v>0</v>
      </c>
      <c r="AI166" s="49">
        <f t="shared" si="41"/>
        <v>0</v>
      </c>
      <c r="AJ166" s="49">
        <f t="shared" si="41"/>
        <v>0</v>
      </c>
      <c r="AK166" s="49">
        <f t="shared" si="41"/>
        <v>0</v>
      </c>
      <c r="AL166" s="49">
        <f t="shared" si="41"/>
        <v>0</v>
      </c>
      <c r="AM166" s="49">
        <f t="shared" si="41"/>
        <v>0</v>
      </c>
      <c r="AN166" s="49">
        <f t="shared" si="41"/>
        <v>0</v>
      </c>
      <c r="AO166" s="49">
        <f t="shared" si="41"/>
        <v>0</v>
      </c>
      <c r="AP166" s="49">
        <f t="shared" si="41"/>
        <v>0</v>
      </c>
      <c r="AQ166" s="49">
        <f t="shared" si="41"/>
        <v>0</v>
      </c>
      <c r="AR166" s="49">
        <f t="shared" si="41"/>
        <v>0</v>
      </c>
      <c r="AS166" s="49">
        <f t="shared" si="41"/>
        <v>0</v>
      </c>
      <c r="AT166" s="49">
        <f t="shared" si="41"/>
        <v>0</v>
      </c>
      <c r="AU166" s="49">
        <f t="shared" si="41"/>
        <v>0</v>
      </c>
      <c r="AV166" s="49">
        <f t="shared" si="41"/>
        <v>0</v>
      </c>
      <c r="AW166" s="49">
        <f t="shared" si="41"/>
        <v>0</v>
      </c>
      <c r="AX166" s="49">
        <f t="shared" si="41"/>
        <v>0</v>
      </c>
      <c r="AY166" s="49">
        <f t="shared" si="41"/>
        <v>0</v>
      </c>
      <c r="AZ166" s="49">
        <f t="shared" si="41"/>
        <v>0</v>
      </c>
      <c r="BA166" s="49">
        <f t="shared" si="41"/>
        <v>0</v>
      </c>
      <c r="BB166" s="49">
        <f t="shared" si="41"/>
        <v>0</v>
      </c>
      <c r="BC166" s="49">
        <f t="shared" si="41"/>
        <v>0</v>
      </c>
      <c r="BD166" s="49">
        <f t="shared" si="41"/>
        <v>0</v>
      </c>
      <c r="BE166" s="49">
        <f t="shared" si="41"/>
        <v>0</v>
      </c>
      <c r="BF166" s="49">
        <f t="shared" si="41"/>
        <v>0</v>
      </c>
      <c r="BG166" s="49">
        <f t="shared" si="41"/>
        <v>0</v>
      </c>
      <c r="BH166" s="49">
        <f t="shared" si="41"/>
        <v>0</v>
      </c>
      <c r="BI166" s="842">
        <f t="shared" si="41"/>
        <v>0</v>
      </c>
      <c r="BJ166" s="126">
        <f t="shared" ref="BJ166:BJ218" si="42">+BI166-I166</f>
        <v>0</v>
      </c>
    </row>
    <row r="167" spans="1:62" ht="12.75" customHeight="1" x14ac:dyDescent="0.25">
      <c r="A167" s="63">
        <f>'Formato de costeo C6 '!C11</f>
        <v>6.1</v>
      </c>
      <c r="B167" s="77" t="str">
        <f>'Formato de costeo C6 '!D11</f>
        <v>PERSONAL DEL PROYECTO</v>
      </c>
      <c r="C167" s="78"/>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ht="12.75" customHeight="1" x14ac:dyDescent="0.25">
      <c r="A168" s="64" t="str">
        <f>+'Formato de costeo C6 '!C32</f>
        <v>6.1.1</v>
      </c>
      <c r="B168" s="228" t="str">
        <f>+'Formato de costeo C6 '!B32</f>
        <v>Remuneraciones</v>
      </c>
      <c r="C168" s="15"/>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ht="12.75" customHeight="1" x14ac:dyDescent="0.25">
      <c r="A169" s="224" t="s">
        <v>295</v>
      </c>
      <c r="B169" s="225">
        <f>+'Formato de costeo C6 '!B33</f>
        <v>0</v>
      </c>
      <c r="C169" s="229" t="str">
        <f>+'Formato de costeo C6 '!D33</f>
        <v>CAS</v>
      </c>
      <c r="D169" s="226"/>
      <c r="E169" s="227"/>
      <c r="F169" s="230">
        <f>+'Formato de costeo C6 '!F33</f>
        <v>0</v>
      </c>
      <c r="G169" s="540">
        <f>+'Formato de costeo C6 '!H33</f>
        <v>0</v>
      </c>
      <c r="H169" s="230">
        <f>+G169*F169</f>
        <v>0</v>
      </c>
      <c r="I169" s="301">
        <f>+'Formato de costeo C6 '!O33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ht="12.75" customHeight="1" x14ac:dyDescent="0.25">
      <c r="A170" s="65" t="s">
        <v>296</v>
      </c>
      <c r="B170" s="58">
        <f>+'Formato de costeo C6 '!B34</f>
        <v>0</v>
      </c>
      <c r="C170" s="229" t="str">
        <f>+'Formato de costeo C6 '!D34</f>
        <v>Planilla</v>
      </c>
      <c r="D170" s="222"/>
      <c r="E170" s="223"/>
      <c r="F170" s="230">
        <f>+'Formato de costeo C6 '!F34</f>
        <v>0</v>
      </c>
      <c r="G170" s="540">
        <f>+'Formato de costeo C6 '!H34</f>
        <v>0</v>
      </c>
      <c r="H170" s="230">
        <f t="shared" ref="H170:H183" si="61">+G170*F170</f>
        <v>0</v>
      </c>
      <c r="I170" s="302">
        <f>+'Formato de costeo C6 '!O34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ht="12.75" customHeight="1" x14ac:dyDescent="0.25">
      <c r="A171" s="65" t="s">
        <v>297</v>
      </c>
      <c r="B171" s="58">
        <f>+'Formato de costeo C6 '!B35</f>
        <v>0</v>
      </c>
      <c r="C171" s="229" t="str">
        <f>+'Formato de costeo C6 '!D35</f>
        <v>CAS</v>
      </c>
      <c r="D171" s="222"/>
      <c r="E171" s="223"/>
      <c r="F171" s="230">
        <f>+'Formato de costeo C6 '!F35</f>
        <v>0</v>
      </c>
      <c r="G171" s="540">
        <f>+'Formato de costeo C6 '!H35</f>
        <v>0</v>
      </c>
      <c r="H171" s="230">
        <f t="shared" si="61"/>
        <v>0</v>
      </c>
      <c r="I171" s="302">
        <f>+'Formato de costeo C6 '!O35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ht="12.75" customHeight="1" x14ac:dyDescent="0.25">
      <c r="A172" s="65" t="s">
        <v>298</v>
      </c>
      <c r="B172" s="58">
        <f>+'Formato de costeo C6 '!B36</f>
        <v>0</v>
      </c>
      <c r="C172" s="229" t="str">
        <f>+'Formato de costeo C6 '!D36</f>
        <v>Planilla</v>
      </c>
      <c r="D172" s="222"/>
      <c r="E172" s="223"/>
      <c r="F172" s="230">
        <f>+'Formato de costeo C6 '!F36</f>
        <v>0</v>
      </c>
      <c r="G172" s="540">
        <f>+'Formato de costeo C6 '!H36</f>
        <v>0</v>
      </c>
      <c r="H172" s="230">
        <f t="shared" si="61"/>
        <v>0</v>
      </c>
      <c r="I172" s="302">
        <f>+'Formato de costeo C6 '!O36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ht="12.75" customHeight="1" x14ac:dyDescent="0.25">
      <c r="A173" s="65" t="s">
        <v>299</v>
      </c>
      <c r="B173" s="58">
        <f>+'Formato de costeo C6 '!B37</f>
        <v>0</v>
      </c>
      <c r="C173" s="229" t="str">
        <f>+'Formato de costeo C6 '!D37</f>
        <v>Planilla</v>
      </c>
      <c r="D173" s="222"/>
      <c r="E173" s="223"/>
      <c r="F173" s="230">
        <f>+'Formato de costeo C6 '!F37</f>
        <v>0</v>
      </c>
      <c r="G173" s="540">
        <f>+'Formato de costeo C6 '!H37</f>
        <v>0</v>
      </c>
      <c r="H173" s="230">
        <f t="shared" si="61"/>
        <v>0</v>
      </c>
      <c r="I173" s="302">
        <f>+'Formato de costeo C6 '!O37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ht="12.75" customHeight="1" x14ac:dyDescent="0.25">
      <c r="A174" s="65" t="s">
        <v>300</v>
      </c>
      <c r="B174" s="58">
        <f>+'Formato de costeo C6 '!B38</f>
        <v>0</v>
      </c>
      <c r="C174" s="229" t="str">
        <f>+'Formato de costeo C6 '!D38</f>
        <v>Planilla</v>
      </c>
      <c r="D174" s="222"/>
      <c r="E174" s="223"/>
      <c r="F174" s="230">
        <f>+'Formato de costeo C6 '!F38</f>
        <v>0</v>
      </c>
      <c r="G174" s="540">
        <f>+'Formato de costeo C6 '!H38</f>
        <v>0</v>
      </c>
      <c r="H174" s="230">
        <f t="shared" si="61"/>
        <v>0</v>
      </c>
      <c r="I174" s="302">
        <f>+'Formato de costeo C6 '!O38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ht="12.75" customHeight="1" x14ac:dyDescent="0.25">
      <c r="A175" s="65" t="s">
        <v>301</v>
      </c>
      <c r="B175" s="58">
        <f>+'Formato de costeo C6 '!B39</f>
        <v>0</v>
      </c>
      <c r="C175" s="229" t="str">
        <f>+'Formato de costeo C6 '!D39</f>
        <v>Planilla</v>
      </c>
      <c r="D175" s="222"/>
      <c r="E175" s="223"/>
      <c r="F175" s="230">
        <f>+'Formato de costeo C6 '!F39</f>
        <v>0</v>
      </c>
      <c r="G175" s="540">
        <f>+'Formato de costeo C6 '!H39</f>
        <v>0</v>
      </c>
      <c r="H175" s="230">
        <f t="shared" si="61"/>
        <v>0</v>
      </c>
      <c r="I175" s="302">
        <f>+'Formato de costeo C6 '!O39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ht="12.75" customHeight="1" x14ac:dyDescent="0.25">
      <c r="A176" s="65" t="s">
        <v>302</v>
      </c>
      <c r="B176" s="58">
        <f>+'Formato de costeo C6 '!B40</f>
        <v>0</v>
      </c>
      <c r="C176" s="229" t="str">
        <f>+'Formato de costeo C6 '!D40</f>
        <v>Planilla</v>
      </c>
      <c r="D176" s="18"/>
      <c r="E176" s="19"/>
      <c r="F176" s="230">
        <f>+'Formato de costeo C6 '!F40</f>
        <v>0</v>
      </c>
      <c r="G176" s="540">
        <f>+'Formato de costeo C6 '!H40</f>
        <v>0</v>
      </c>
      <c r="H176" s="230">
        <f t="shared" si="61"/>
        <v>0</v>
      </c>
      <c r="I176" s="302">
        <f>+'Formato de costeo C6 '!O40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ht="12.75" customHeight="1" x14ac:dyDescent="0.25">
      <c r="A177" s="65" t="s">
        <v>303</v>
      </c>
      <c r="B177" s="58">
        <f>+'Formato de costeo C6 '!B41</f>
        <v>0</v>
      </c>
      <c r="C177" s="229" t="str">
        <f>+'Formato de costeo C6 '!D41</f>
        <v>Planilla</v>
      </c>
      <c r="D177" s="18"/>
      <c r="E177" s="19"/>
      <c r="F177" s="230">
        <f>+'Formato de costeo C6 '!F41</f>
        <v>0</v>
      </c>
      <c r="G177" s="540">
        <f>+'Formato de costeo C6 '!H41</f>
        <v>0</v>
      </c>
      <c r="H177" s="230">
        <f t="shared" si="61"/>
        <v>0</v>
      </c>
      <c r="I177" s="302">
        <f>+'Formato de costeo C6 '!O41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ht="12.75" customHeight="1" x14ac:dyDescent="0.25">
      <c r="A178" s="65" t="s">
        <v>304</v>
      </c>
      <c r="B178" s="58">
        <f>+'Formato de costeo C6 '!B42</f>
        <v>0</v>
      </c>
      <c r="C178" s="229" t="str">
        <f>+'Formato de costeo C6 '!D42</f>
        <v>Planilla</v>
      </c>
      <c r="D178" s="18"/>
      <c r="E178" s="19"/>
      <c r="F178" s="230">
        <f>+'Formato de costeo C6 '!F42</f>
        <v>0</v>
      </c>
      <c r="G178" s="540">
        <f>+'Formato de costeo C6 '!H42</f>
        <v>0</v>
      </c>
      <c r="H178" s="230">
        <f t="shared" si="61"/>
        <v>0</v>
      </c>
      <c r="I178" s="302">
        <f>+'Formato de costeo C6 '!O42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ht="12.75" customHeight="1" x14ac:dyDescent="0.25">
      <c r="A179" s="65" t="s">
        <v>305</v>
      </c>
      <c r="B179" s="58">
        <f>+'Formato de costeo C6 '!B43</f>
        <v>0</v>
      </c>
      <c r="C179" s="229" t="str">
        <f>+'Formato de costeo C6 '!D43</f>
        <v>CAS</v>
      </c>
      <c r="D179" s="18"/>
      <c r="E179" s="19"/>
      <c r="F179" s="230">
        <f>+'Formato de costeo C6 '!F43</f>
        <v>0</v>
      </c>
      <c r="G179" s="540">
        <f>+'Formato de costeo C6 '!H43</f>
        <v>0</v>
      </c>
      <c r="H179" s="230">
        <f t="shared" si="61"/>
        <v>0</v>
      </c>
      <c r="I179" s="302">
        <f>+'Formato de costeo C6 '!O43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ht="12.75" customHeight="1" x14ac:dyDescent="0.25">
      <c r="A180" s="65" t="s">
        <v>306</v>
      </c>
      <c r="B180" s="58">
        <f>+'Formato de costeo C6 '!B44</f>
        <v>0</v>
      </c>
      <c r="C180" s="229" t="str">
        <f>+'Formato de costeo C6 '!D44</f>
        <v>Planilla</v>
      </c>
      <c r="D180" s="18"/>
      <c r="E180" s="19"/>
      <c r="F180" s="230">
        <f>+'Formato de costeo C6 '!F44</f>
        <v>0</v>
      </c>
      <c r="G180" s="540">
        <f>+'Formato de costeo C6 '!H44</f>
        <v>0</v>
      </c>
      <c r="H180" s="230">
        <f t="shared" si="61"/>
        <v>0</v>
      </c>
      <c r="I180" s="302">
        <f>+'Formato de costeo C6 '!O44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ht="12.75" customHeight="1" x14ac:dyDescent="0.25">
      <c r="A181" s="65" t="s">
        <v>307</v>
      </c>
      <c r="B181" s="58">
        <f>+'Formato de costeo C6 '!B45</f>
        <v>0</v>
      </c>
      <c r="C181" s="229" t="str">
        <f>+'Formato de costeo C6 '!D45</f>
        <v>Planilla</v>
      </c>
      <c r="D181" s="18"/>
      <c r="E181" s="19"/>
      <c r="F181" s="230">
        <f>+'Formato de costeo C6 '!F45</f>
        <v>0</v>
      </c>
      <c r="G181" s="540">
        <f>+'Formato de costeo C6 '!H45</f>
        <v>0</v>
      </c>
      <c r="H181" s="230">
        <f t="shared" si="61"/>
        <v>0</v>
      </c>
      <c r="I181" s="302">
        <f>+'Formato de costeo C6 '!O45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ht="12.75" customHeight="1" x14ac:dyDescent="0.25">
      <c r="A182" s="65" t="s">
        <v>308</v>
      </c>
      <c r="B182" s="58">
        <f>+'Formato de costeo C6 '!B46</f>
        <v>0</v>
      </c>
      <c r="C182" s="229" t="str">
        <f>+'Formato de costeo C6 '!D46</f>
        <v>Planilla</v>
      </c>
      <c r="D182" s="18"/>
      <c r="E182" s="19"/>
      <c r="F182" s="230">
        <f>+'Formato de costeo C6 '!F46</f>
        <v>0</v>
      </c>
      <c r="G182" s="540">
        <f>+'Formato de costeo C6 '!H46</f>
        <v>0</v>
      </c>
      <c r="H182" s="230">
        <f t="shared" si="61"/>
        <v>0</v>
      </c>
      <c r="I182" s="302">
        <f>+'Formato de costeo C6 '!O46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ht="12.75" customHeight="1" x14ac:dyDescent="0.25">
      <c r="A183" s="65" t="s">
        <v>309</v>
      </c>
      <c r="B183" s="58">
        <f>+'Formato de costeo C6 '!B47</f>
        <v>0</v>
      </c>
      <c r="C183" s="229" t="str">
        <f>+'Formato de costeo C6 '!D47</f>
        <v>Planilla</v>
      </c>
      <c r="D183" s="18"/>
      <c r="E183" s="19"/>
      <c r="F183" s="230">
        <f>+'Formato de costeo C6 '!F47</f>
        <v>0</v>
      </c>
      <c r="G183" s="540">
        <f>+'Formato de costeo C6 '!H47</f>
        <v>0</v>
      </c>
      <c r="H183" s="230">
        <f t="shared" si="61"/>
        <v>0</v>
      </c>
      <c r="I183" s="303">
        <f>+'Formato de costeo C6 '!O47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77" t="str">
        <f>'Formato de costeo C6 '!D49</f>
        <v>EQUIPAMIENTO DEL PROYECTO</v>
      </c>
      <c r="C184" s="78"/>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15"/>
      <c r="D185" s="16"/>
      <c r="E185" s="17"/>
      <c r="F185" s="17"/>
      <c r="G185" s="519"/>
      <c r="H185" s="17">
        <f>SUM(H186:H196)</f>
        <v>0</v>
      </c>
      <c r="I185" s="17">
        <f>SUM(I186:I196)</f>
        <v>0</v>
      </c>
      <c r="J185" s="17">
        <f t="shared" ref="J185:BH185" si="63">SUM(J186:J196)</f>
        <v>0</v>
      </c>
      <c r="K185" s="17">
        <f t="shared" si="63"/>
        <v>0</v>
      </c>
      <c r="L185" s="17">
        <f t="shared" si="63"/>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0">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'!O53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0">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'!O54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0">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'!O55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0">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'!O56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0">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'!O57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0">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'!O58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0">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'!O59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0">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'!O60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0">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'!O61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0">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'!O62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0">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'!O63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78"/>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15" t="str">
        <f>+'Formato de costeo C6 '!D69</f>
        <v>Seguro anual</v>
      </c>
      <c r="D198" s="16">
        <f>'Formato de costeo C6 '!E70</f>
        <v>0</v>
      </c>
      <c r="E198" s="17">
        <f>'Formato de costeo C6 '!F70</f>
        <v>0</v>
      </c>
      <c r="F198" s="17">
        <f>+F199</f>
        <v>0</v>
      </c>
      <c r="G198" s="86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379"/>
      <c r="D199" s="380"/>
      <c r="E199" s="272"/>
      <c r="F199" s="272">
        <f>+'Formato de costeo C6 '!G70</f>
        <v>0</v>
      </c>
      <c r="G199" s="861"/>
      <c r="H199" s="272">
        <f>+'Formato de costeo C6 '!I70</f>
        <v>0</v>
      </c>
      <c r="I199" s="19">
        <f>'Formato de costeo C6 '!O70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582">
        <f>+'Formato de costeo C6 '!D72</f>
        <v>0</v>
      </c>
      <c r="D200" s="16">
        <f>'Formato de costeo C6 '!E74</f>
        <v>0</v>
      </c>
      <c r="E200" s="17">
        <f>'Formato de costeo C6 '!F74</f>
        <v>0</v>
      </c>
      <c r="F200" s="17">
        <f>+F201</f>
        <v>0</v>
      </c>
      <c r="G200" s="86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379"/>
      <c r="D201" s="380"/>
      <c r="E201" s="272"/>
      <c r="F201" s="272">
        <f>+'Formato de costeo C6 '!G73</f>
        <v>0</v>
      </c>
      <c r="G201" s="861"/>
      <c r="H201" s="272">
        <f>+'Formato de costeo C6 '!I73</f>
        <v>0</v>
      </c>
      <c r="I201" s="231">
        <f>+'Formato de costeo C6 '!O73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582">
        <f>+'Formato de costeo C6 '!D78</f>
        <v>0</v>
      </c>
      <c r="D202" s="16">
        <f>'Formato de costeo C6 '!E83</f>
        <v>0</v>
      </c>
      <c r="E202" s="17">
        <f>'Formato de costeo C6 '!F83</f>
        <v>0</v>
      </c>
      <c r="F202" s="17">
        <f>+F203</f>
        <v>0</v>
      </c>
      <c r="G202" s="86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379"/>
      <c r="D203" s="383"/>
      <c r="E203" s="277"/>
      <c r="F203" s="277">
        <f>+'Formato de costeo C6 '!G79</f>
        <v>0</v>
      </c>
      <c r="G203" s="862"/>
      <c r="H203" s="277">
        <f>+'Formato de costeo C6 '!I79</f>
        <v>0</v>
      </c>
      <c r="I203" s="277">
        <f>+'Formato de costeo C6 '!O79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582">
        <f>+'Formato de costeo C6 '!D84</f>
        <v>0</v>
      </c>
      <c r="D204" s="129">
        <f>+'Formato de costeo C6 '!E84</f>
        <v>0</v>
      </c>
      <c r="E204" s="121"/>
      <c r="F204" s="121">
        <f>+F205+F206</f>
        <v>0</v>
      </c>
      <c r="G204" s="863">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144"/>
      <c r="D205" s="145"/>
      <c r="E205" s="146"/>
      <c r="F205" s="146">
        <f>+'Formato de costeo C6 '!G85</f>
        <v>0</v>
      </c>
      <c r="G205" s="864"/>
      <c r="H205" s="108">
        <f>+'Formato de costeo C6 '!I85</f>
        <v>0</v>
      </c>
      <c r="I205" s="108">
        <f>+'Formato de costeo C6 '!O85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583"/>
      <c r="D206" s="526"/>
      <c r="E206" s="527"/>
      <c r="F206" s="527">
        <f>+'Formato de costeo C6 '!G92</f>
        <v>0</v>
      </c>
      <c r="G206" s="867"/>
      <c r="H206" s="19">
        <f>+'Formato de costeo C6 '!I92</f>
        <v>0</v>
      </c>
      <c r="I206" s="19">
        <f>+'Formato de costeo C6 '!O92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530" t="str">
        <f>+'Formato de costeo C6 '!B98</f>
        <v>Servicios de terceros</v>
      </c>
      <c r="C207" s="584"/>
      <c r="D207" s="532"/>
      <c r="E207" s="533"/>
      <c r="F207" s="533">
        <f>+'Formato de costeo C6 '!G98</f>
        <v>0</v>
      </c>
      <c r="G207" s="869"/>
      <c r="H207" s="109">
        <f>+'Formato de costeo C6 '!I98</f>
        <v>0</v>
      </c>
      <c r="I207" s="109">
        <f>+'Formato de costeo C6 '!O98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581">
        <f>+'Formato de costeo C6 '!D104</f>
        <v>0</v>
      </c>
      <c r="D208" s="16">
        <f>'Formato de costeo C6 '!E88</f>
        <v>0</v>
      </c>
      <c r="E208" s="17">
        <f>'Formato de costeo C6 '!F88</f>
        <v>0</v>
      </c>
      <c r="F208" s="17">
        <f>+F209</f>
        <v>0</v>
      </c>
      <c r="G208" s="86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2" t="str">
        <f>+'Formato de costeo C6 '!C105</f>
        <v>6.3.5.1</v>
      </c>
      <c r="B209" s="378" t="str">
        <f>+'Formato de costeo C6 '!B105</f>
        <v>Servicios de terceros</v>
      </c>
      <c r="C209" s="379"/>
      <c r="D209" s="383"/>
      <c r="E209" s="277"/>
      <c r="F209" s="277">
        <f>+'Formato de costeo C6 '!G105</f>
        <v>0</v>
      </c>
      <c r="G209" s="862"/>
      <c r="H209" s="277">
        <f>+'Formato de costeo C6 '!I105</f>
        <v>0</v>
      </c>
      <c r="I209" s="277">
        <f>+'Formato de costeo C6 '!O105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581">
        <f>+'Formato de costeo C6 '!D111</f>
        <v>0</v>
      </c>
      <c r="D210" s="16">
        <f>+'Formato de costeo C6 '!E90</f>
        <v>0</v>
      </c>
      <c r="E210" s="17"/>
      <c r="F210" s="17">
        <f>+F211</f>
        <v>0</v>
      </c>
      <c r="G210" s="86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274"/>
      <c r="D211" s="275"/>
      <c r="E211" s="276"/>
      <c r="F211" s="20">
        <f>+'Formato de costeo C6 '!G112</f>
        <v>0</v>
      </c>
      <c r="G211" s="865"/>
      <c r="H211" s="20">
        <f>+'Formato de costeo C6 '!I112</f>
        <v>0</v>
      </c>
      <c r="I211" s="20">
        <f>+'Formato de costeo C6 '!O112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581">
        <f>+'Formato de costeo C6 '!D118</f>
        <v>0</v>
      </c>
      <c r="D212" s="16">
        <f>+'Formato de costeo C6 '!E92</f>
        <v>0</v>
      </c>
      <c r="E212" s="17"/>
      <c r="F212" s="17">
        <f>+F213</f>
        <v>0</v>
      </c>
      <c r="G212" s="86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274"/>
      <c r="D213" s="275"/>
      <c r="E213" s="276"/>
      <c r="F213" s="20">
        <f>+'Formato de costeo C6 '!G119</f>
        <v>0</v>
      </c>
      <c r="G213" s="865"/>
      <c r="H213" s="20">
        <f>+'Formato de costeo C6 '!I119</f>
        <v>0</v>
      </c>
      <c r="I213" s="20">
        <f>+'Formato de costeo C6 '!O119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581">
        <f>+'Formato de costeo C6 '!D125</f>
        <v>0</v>
      </c>
      <c r="D214" s="16">
        <f>+'Formato de costeo C6 '!E94</f>
        <v>0</v>
      </c>
      <c r="E214" s="17"/>
      <c r="F214" s="17">
        <f>+F215</f>
        <v>0</v>
      </c>
      <c r="G214" s="86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274"/>
      <c r="D215" s="275"/>
      <c r="E215" s="276"/>
      <c r="F215" s="20">
        <f>+'Formato de costeo C6 '!G126</f>
        <v>0</v>
      </c>
      <c r="G215" s="865"/>
      <c r="H215" s="20">
        <f>+'Formato de costeo C6 '!I126</f>
        <v>0</v>
      </c>
      <c r="I215" s="20">
        <f>+'Formato de costeo C6 '!O126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581">
        <f>+'Formato de costeo C6 '!D132</f>
        <v>0</v>
      </c>
      <c r="D216" s="16">
        <f>+'Formato de costeo C6 '!E96</f>
        <v>0</v>
      </c>
      <c r="E216" s="17"/>
      <c r="F216" s="17">
        <f>+F217</f>
        <v>0</v>
      </c>
      <c r="G216" s="86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274"/>
      <c r="D217" s="275"/>
      <c r="E217" s="276"/>
      <c r="F217" s="20">
        <f>+'Formato de costeo C6 '!G133</f>
        <v>0</v>
      </c>
      <c r="G217" s="865"/>
      <c r="H217" s="20">
        <f>+'Formato de costeo C6 '!I133</f>
        <v>0</v>
      </c>
      <c r="I217" s="20">
        <f>+'Formato de costeo C6 '!O133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581">
        <f>+'Formato de costeo C6 '!D139</f>
        <v>0</v>
      </c>
      <c r="D218" s="16">
        <f>+'Formato de costeo C6 '!E104</f>
        <v>0</v>
      </c>
      <c r="E218" s="17"/>
      <c r="F218" s="17">
        <f>+F219</f>
        <v>0</v>
      </c>
      <c r="G218" s="86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855" t="str">
        <f>+'Formato de costeo C6 '!C140</f>
        <v>6.3.10.1</v>
      </c>
      <c r="B219" s="555" t="str">
        <f>+'Formato de costeo C6 '!B140</f>
        <v>Categorías de gasto</v>
      </c>
      <c r="C219" s="274"/>
      <c r="D219" s="275"/>
      <c r="E219" s="276"/>
      <c r="F219" s="20">
        <f>+'Formato de costeo C6 '!G140</f>
        <v>0</v>
      </c>
      <c r="G219" s="865"/>
      <c r="H219" s="20">
        <f>+'Formato de costeo C6 '!I140</f>
        <v>0</v>
      </c>
      <c r="I219" s="20">
        <f>+'Formato de costeo C6 '!O140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07" t="s">
        <v>322</v>
      </c>
      <c r="B220" s="1408"/>
      <c r="C220" s="1408"/>
      <c r="D220" s="1408"/>
      <c r="E220" s="1408"/>
      <c r="F220" s="1408"/>
      <c r="G220" s="1408"/>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501</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'!O157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93"/>
        <v>0</v>
      </c>
    </row>
    <row r="224" spans="1:62" x14ac:dyDescent="0.25">
      <c r="A224" s="63">
        <f>'Formato de costeo C6 '!C161</f>
        <v>6.5</v>
      </c>
      <c r="B224" s="84" t="str">
        <f>'Formato de costeo C6 '!D161</f>
        <v xml:space="preserve">Línea de base y Evaluación </v>
      </c>
      <c r="C224" s="78" t="s">
        <v>418</v>
      </c>
      <c r="D224" s="79"/>
      <c r="E224" s="80"/>
      <c r="F224" s="80"/>
      <c r="G224" s="101">
        <v>2</v>
      </c>
      <c r="H224" s="80">
        <f>+'Formato de costeo C6 '!I163</f>
        <v>0</v>
      </c>
      <c r="I224" s="80">
        <f>+'Formato de costeo C6 '!O163</f>
        <v>0</v>
      </c>
      <c r="J224" s="571"/>
      <c r="K224" s="572"/>
      <c r="L224" s="304"/>
      <c r="M224" s="80"/>
      <c r="N224" s="80"/>
      <c r="O224" s="80"/>
      <c r="P224" s="80"/>
      <c r="Q224" s="80"/>
      <c r="R224" s="80"/>
      <c r="S224" s="571"/>
      <c r="T224" s="572"/>
      <c r="U224" s="304"/>
      <c r="V224" s="80"/>
      <c r="W224" s="80"/>
      <c r="X224" s="80"/>
      <c r="Y224" s="80"/>
      <c r="Z224" s="80"/>
      <c r="AA224" s="80"/>
      <c r="AB224" s="571"/>
      <c r="AC224" s="572"/>
      <c r="AD224" s="304"/>
      <c r="AE224" s="80"/>
      <c r="AF224" s="80"/>
      <c r="AG224" s="80"/>
      <c r="AH224" s="80"/>
      <c r="AI224" s="80"/>
      <c r="AJ224" s="80"/>
      <c r="AK224" s="571"/>
      <c r="AL224" s="572"/>
      <c r="AM224" s="304"/>
      <c r="AN224" s="80"/>
      <c r="AO224" s="80"/>
      <c r="AP224" s="80"/>
      <c r="AQ224" s="80"/>
      <c r="AR224" s="80"/>
      <c r="AS224" s="80"/>
      <c r="AT224" s="571"/>
      <c r="AU224" s="572"/>
      <c r="AV224" s="304"/>
      <c r="AW224" s="80"/>
      <c r="AX224" s="80"/>
      <c r="AY224" s="80"/>
      <c r="AZ224" s="80"/>
      <c r="BA224" s="80"/>
      <c r="BB224" s="80"/>
      <c r="BC224" s="80"/>
      <c r="BD224" s="571"/>
      <c r="BE224" s="572"/>
      <c r="BF224" s="304"/>
      <c r="BG224" s="571"/>
      <c r="BH224" s="572"/>
      <c r="BI224" s="81">
        <f>+I224</f>
        <v>0</v>
      </c>
      <c r="BJ224" s="126">
        <f t="shared" si="93"/>
        <v>0</v>
      </c>
    </row>
    <row r="225" spans="1:62" x14ac:dyDescent="0.25">
      <c r="A225" s="63">
        <f>'Formato de costeo C6 '!C165</f>
        <v>6.6</v>
      </c>
      <c r="B225" s="84"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'!O167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93"/>
        <v>0</v>
      </c>
    </row>
    <row r="226" spans="1:62" x14ac:dyDescent="0.25">
      <c r="A226" s="63">
        <f>'Formato de costeo C6 '!C169</f>
        <v>6.7</v>
      </c>
      <c r="B226" s="572" t="str">
        <f>+'Formato de costeo C6 '!D171</f>
        <v>Prom. Mensual</v>
      </c>
      <c r="C226" s="304" t="str">
        <f>+'Formato de costeo C6 '!D171</f>
        <v>Prom. Mensual</v>
      </c>
      <c r="D226" s="79"/>
      <c r="E226" s="80"/>
      <c r="F226" s="80">
        <f>+'Formato de costeo C6 '!G171</f>
        <v>0</v>
      </c>
      <c r="G226" s="80">
        <f>+'Formato de costeo C6 '!H171</f>
        <v>1</v>
      </c>
      <c r="H226" s="80">
        <f>+'Formato de costeo C6 '!I171</f>
        <v>0</v>
      </c>
      <c r="I226" s="80">
        <f>+'Formato de costeo C6 '!O171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f t="shared" si="93"/>
        <v>0</v>
      </c>
    </row>
    <row r="227" spans="1:62" ht="18" customHeight="1" x14ac:dyDescent="0.25">
      <c r="A227" s="1407" t="s">
        <v>333</v>
      </c>
      <c r="B227" s="1408"/>
      <c r="C227" s="1408"/>
      <c r="D227" s="1408"/>
      <c r="E227" s="1408"/>
      <c r="F227" s="1408"/>
      <c r="G227" s="1408"/>
      <c r="H227" s="283">
        <f>+H222+H224+H225+H226</f>
        <v>0</v>
      </c>
      <c r="I227" s="283">
        <f t="shared" ref="I227:BI227" si="96">+I222+I224+I225+I226</f>
        <v>0</v>
      </c>
      <c r="J227" s="283">
        <f t="shared" si="96"/>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09" t="s">
        <v>334</v>
      </c>
      <c r="B228" s="1410"/>
      <c r="C228" s="1410"/>
      <c r="D228" s="1410"/>
      <c r="E228" s="1410"/>
      <c r="F228" s="1410"/>
      <c r="G228" s="1410"/>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0">
    <mergeCell ref="A228:G228"/>
    <mergeCell ref="A220:G220"/>
    <mergeCell ref="G8:G9"/>
    <mergeCell ref="I8:I9"/>
    <mergeCell ref="H8:H9"/>
    <mergeCell ref="D8:D9"/>
    <mergeCell ref="A227:G227"/>
    <mergeCell ref="A8:B9"/>
    <mergeCell ref="C8:C9"/>
    <mergeCell ref="E8:E9"/>
    <mergeCell ref="F8:F9"/>
    <mergeCell ref="BH8:BH9"/>
    <mergeCell ref="AQ8:AQ9"/>
    <mergeCell ref="AR8:BG8"/>
    <mergeCell ref="AA8:AP8"/>
    <mergeCell ref="A1:BI1"/>
    <mergeCell ref="A6:BI6"/>
    <mergeCell ref="BI8:BI9"/>
    <mergeCell ref="J8:Y8"/>
    <mergeCell ref="Z8:Z9"/>
  </mergeCells>
  <phoneticPr fontId="0" type="noConversion"/>
  <conditionalFormatting sqref="BJ10:BJ228">
    <cfRule type="cellIs" dxfId="2" priority="1" operator="notEqual">
      <formula>0</formula>
    </cfRule>
  </conditionalFormatting>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94"/>
  <sheetViews>
    <sheetView showGridLines="0" workbookViewId="0">
      <pane xSplit="9" ySplit="9" topLeftCell="BA362" activePane="bottomRight" state="frozen"/>
      <selection pane="topRight" activeCell="J1" sqref="J1"/>
      <selection pane="bottomLeft" activeCell="A10" sqref="A10"/>
      <selection pane="bottomRight" activeCell="BJ375" sqref="BJ375:BJ376"/>
    </sheetView>
  </sheetViews>
  <sheetFormatPr baseColWidth="10" defaultRowHeight="12.75" outlineLevelRow="1" outlineLevelCol="2" x14ac:dyDescent="0.25"/>
  <cols>
    <col min="1" max="1" width="6.7109375" style="5" customWidth="1"/>
    <col min="2" max="2" width="48.855468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lapsed="1"/>
    <col min="61" max="61" width="11.7109375" style="47" customWidth="1"/>
    <col min="62" max="16384" width="11.42578125" style="22"/>
  </cols>
  <sheetData>
    <row r="1" spans="1:62" ht="21" customHeight="1" x14ac:dyDescent="0.25">
      <c r="A1" s="1355" t="s">
        <v>72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857" t="s">
        <v>448</v>
      </c>
      <c r="B2" s="857"/>
      <c r="C2" s="857" t="str">
        <f>+'INFORMACION GENERAL DEL PROYECT'!B29</f>
        <v>Fuente 5</v>
      </c>
      <c r="D2" s="858"/>
      <c r="E2" s="858"/>
      <c r="F2" s="858"/>
      <c r="G2" s="963"/>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c r="AJ2" s="858"/>
      <c r="AK2" s="858"/>
      <c r="AL2" s="858"/>
      <c r="AM2" s="858"/>
      <c r="AN2" s="858"/>
      <c r="AO2" s="858"/>
      <c r="AP2" s="858"/>
      <c r="AQ2" s="858"/>
      <c r="AR2" s="858"/>
      <c r="AS2" s="858"/>
      <c r="AT2" s="858"/>
      <c r="AU2" s="858"/>
      <c r="AV2" s="858"/>
      <c r="AW2" s="858"/>
      <c r="AX2" s="858"/>
      <c r="AY2" s="858"/>
      <c r="AZ2" s="858"/>
      <c r="BA2" s="858"/>
      <c r="BB2" s="858"/>
      <c r="BC2" s="858"/>
      <c r="BD2" s="858"/>
      <c r="BE2" s="858"/>
      <c r="BF2" s="858"/>
      <c r="BG2" s="858"/>
      <c r="BH2" s="858"/>
      <c r="BI2" s="858"/>
    </row>
    <row r="3" spans="1:62" ht="15" customHeight="1" x14ac:dyDescent="0.25">
      <c r="A3" s="962"/>
      <c r="B3" s="600" t="s">
        <v>438</v>
      </c>
      <c r="C3" s="601">
        <f>+'INFORMACION GENERAL DEL PROYECT'!$C$9</f>
        <v>0</v>
      </c>
      <c r="D3" s="962"/>
      <c r="E3" s="962"/>
      <c r="F3" s="962"/>
      <c r="G3" s="961"/>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c r="AT3" s="962"/>
      <c r="AU3" s="962"/>
      <c r="AV3" s="962"/>
      <c r="AW3" s="962"/>
      <c r="AX3" s="962"/>
      <c r="AY3" s="962"/>
      <c r="AZ3" s="962"/>
      <c r="BA3" s="962"/>
      <c r="BB3" s="962"/>
      <c r="BC3" s="962"/>
      <c r="BD3" s="962"/>
      <c r="BE3" s="962"/>
      <c r="BF3" s="962"/>
      <c r="BG3" s="962"/>
      <c r="BH3" s="962"/>
      <c r="BI3" s="962"/>
    </row>
    <row r="4" spans="1:62" ht="15" customHeight="1" x14ac:dyDescent="0.25">
      <c r="A4" s="962"/>
      <c r="B4" s="600" t="s">
        <v>436</v>
      </c>
      <c r="C4" s="601">
        <f>+'INFORMACION GENERAL DEL PROYECT'!$C$8</f>
        <v>0</v>
      </c>
      <c r="D4" s="962"/>
      <c r="E4" s="962"/>
      <c r="F4" s="962"/>
      <c r="G4" s="961"/>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c r="AT4" s="962"/>
      <c r="AU4" s="962"/>
      <c r="AV4" s="962"/>
      <c r="AW4" s="962"/>
      <c r="AX4" s="962"/>
      <c r="AY4" s="962"/>
      <c r="AZ4" s="962"/>
      <c r="BA4" s="962"/>
      <c r="BB4" s="962"/>
      <c r="BC4" s="962"/>
      <c r="BD4" s="962"/>
      <c r="BE4" s="962"/>
      <c r="BF4" s="962"/>
      <c r="BG4" s="962"/>
      <c r="BH4" s="962"/>
      <c r="BI4" s="962"/>
    </row>
    <row r="5" spans="1:62" ht="15" customHeight="1" x14ac:dyDescent="0.25">
      <c r="A5" s="594"/>
      <c r="B5" s="600" t="s">
        <v>439</v>
      </c>
      <c r="C5" s="602">
        <f>+'Cronograma de Actividades'!$C$6</f>
        <v>24</v>
      </c>
      <c r="D5" s="962"/>
      <c r="E5" s="962"/>
      <c r="F5" s="856" t="s">
        <v>437</v>
      </c>
      <c r="G5" s="961"/>
      <c r="H5" s="962"/>
      <c r="I5" s="962"/>
      <c r="J5" s="962"/>
      <c r="K5" s="962"/>
      <c r="L5" s="962"/>
      <c r="M5" s="962"/>
      <c r="N5" s="962"/>
      <c r="O5" s="962"/>
      <c r="P5" s="962"/>
      <c r="Q5" s="962"/>
      <c r="R5" s="962"/>
      <c r="S5" s="962"/>
      <c r="T5" s="962"/>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c r="AT5" s="962"/>
      <c r="AU5" s="962"/>
      <c r="AV5" s="962"/>
      <c r="AW5" s="962"/>
      <c r="AX5" s="962"/>
      <c r="AY5" s="962"/>
      <c r="AZ5" s="962"/>
      <c r="BA5" s="962"/>
      <c r="BB5" s="962"/>
      <c r="BC5" s="962"/>
      <c r="BD5" s="962"/>
      <c r="BE5" s="962"/>
      <c r="BF5" s="962"/>
      <c r="BG5" s="962"/>
      <c r="BH5" s="962"/>
      <c r="BI5" s="962"/>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R7" s="97"/>
    </row>
    <row r="8" spans="1:62" s="131" customFormat="1" ht="15" customHeight="1" x14ac:dyDescent="0.15">
      <c r="A8" s="1418" t="s">
        <v>549</v>
      </c>
      <c r="B8" s="1419"/>
      <c r="C8" s="1450" t="s">
        <v>116</v>
      </c>
      <c r="D8" s="1460" t="s">
        <v>67</v>
      </c>
      <c r="E8" s="1450" t="s">
        <v>97</v>
      </c>
      <c r="F8" s="1450" t="s">
        <v>115</v>
      </c>
      <c r="G8" s="1450" t="s">
        <v>113</v>
      </c>
      <c r="H8" s="1454" t="s">
        <v>114</v>
      </c>
      <c r="I8" s="1473" t="str">
        <f>+'Formato de costeo C1 '!P28</f>
        <v>Fuente 5</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74"/>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69" customFormat="1" ht="27" customHeight="1" x14ac:dyDescent="0.15">
      <c r="A10" s="117">
        <f>'Formato de costeo C1 '!$C$10</f>
        <v>1</v>
      </c>
      <c r="B10" s="837">
        <f>'Formato de costeo C1 '!D$10</f>
        <v>0</v>
      </c>
      <c r="C10" s="118"/>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+BI10-I10</f>
        <v>0</v>
      </c>
    </row>
    <row r="11" spans="1:62" s="125" customFormat="1" ht="12.75" customHeight="1" outlineLevel="1" x14ac:dyDescent="0.25">
      <c r="A11" s="63">
        <f>'Formato de costeo C1 '!C$11</f>
        <v>1.1000000000000001</v>
      </c>
      <c r="B11" s="840">
        <f>'Formato de costeo C1 '!D$11</f>
        <v>0</v>
      </c>
      <c r="C11" s="78"/>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838">
        <f>+'Formato de costeo C1 '!$B$29</f>
        <v>0</v>
      </c>
      <c r="C12" s="56">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312"/>
      <c r="D13" s="313"/>
      <c r="E13" s="314"/>
      <c r="F13" s="104">
        <f>+'Formato de costeo C1 '!G$30</f>
        <v>0</v>
      </c>
      <c r="G13" s="504"/>
      <c r="H13" s="104">
        <f>+'Formato de costeo C1 '!I30</f>
        <v>0</v>
      </c>
      <c r="I13" s="104">
        <f>+'Formato de costeo C1 '!P30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315"/>
      <c r="D14" s="316"/>
      <c r="E14" s="317"/>
      <c r="F14" s="105">
        <f>+'Formato de costeo C1 '!G$39</f>
        <v>0</v>
      </c>
      <c r="G14" s="505"/>
      <c r="H14" s="105">
        <f>+'Formato de costeo C1 '!I39</f>
        <v>0</v>
      </c>
      <c r="I14" s="105">
        <f>+'Formato de costeo C1 '!P39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315"/>
      <c r="D15" s="316"/>
      <c r="E15" s="317"/>
      <c r="F15" s="105">
        <f>+'Formato de costeo C1 '!G$48</f>
        <v>0</v>
      </c>
      <c r="G15" s="505"/>
      <c r="H15" s="105">
        <f>+'Formato de costeo C1 '!I48</f>
        <v>0</v>
      </c>
      <c r="I15" s="105">
        <f>+'Formato de costeo C1 '!P48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315"/>
      <c r="D16" s="316"/>
      <c r="E16" s="317"/>
      <c r="F16" s="105">
        <f>+'Formato de costeo C1 '!G$57</f>
        <v>0</v>
      </c>
      <c r="G16" s="505"/>
      <c r="H16" s="105">
        <f>+'Formato de costeo C1 '!I57</f>
        <v>0</v>
      </c>
      <c r="I16" s="105">
        <f>+'Formato de costeo C1 '!P57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318"/>
      <c r="D17" s="319"/>
      <c r="E17" s="320"/>
      <c r="F17" s="106">
        <f>+'Formato de costeo C1 '!G$66</f>
        <v>0</v>
      </c>
      <c r="G17" s="506"/>
      <c r="H17" s="106">
        <f>+'Formato de costeo C1 '!I66</f>
        <v>0</v>
      </c>
      <c r="I17" s="106">
        <f>+'Formato de costeo C1 '!P66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56">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577"/>
      <c r="D19" s="296"/>
      <c r="E19" s="312"/>
      <c r="F19" s="104">
        <f>+'Formato de costeo C1 '!G$76</f>
        <v>0</v>
      </c>
      <c r="G19" s="507"/>
      <c r="H19" s="104">
        <f>+'Formato de costeo C1 '!I76</f>
        <v>0</v>
      </c>
      <c r="I19" s="104">
        <f>+'Formato de costeo C1 '!P76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578"/>
      <c r="D20" s="298"/>
      <c r="E20" s="315"/>
      <c r="F20" s="105">
        <f>+'Formato de costeo C1 '!G$85</f>
        <v>0</v>
      </c>
      <c r="G20" s="508"/>
      <c r="H20" s="105">
        <f>+'Formato de costeo C1 '!I85</f>
        <v>0</v>
      </c>
      <c r="I20" s="105">
        <f>+'Formato de costeo C1 '!P85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578"/>
      <c r="D21" s="298"/>
      <c r="E21" s="315"/>
      <c r="F21" s="105">
        <f>+'Formato de costeo C1 '!G$94</f>
        <v>0</v>
      </c>
      <c r="G21" s="508"/>
      <c r="H21" s="105">
        <f>+'Formato de costeo C1 '!I94</f>
        <v>0</v>
      </c>
      <c r="I21" s="105">
        <f>+'Formato de costeo C1 '!P94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578"/>
      <c r="D22" s="298"/>
      <c r="E22" s="315"/>
      <c r="F22" s="105">
        <f>+'Formato de costeo C1 '!G$103</f>
        <v>0</v>
      </c>
      <c r="G22" s="508"/>
      <c r="H22" s="105">
        <f>+'Formato de costeo C1 '!I103</f>
        <v>0</v>
      </c>
      <c r="I22" s="105">
        <f>+'Formato de costeo C1 '!P103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579"/>
      <c r="D23" s="300"/>
      <c r="E23" s="318"/>
      <c r="F23" s="106">
        <f>+'Formato de costeo C1 '!G$112</f>
        <v>0</v>
      </c>
      <c r="G23" s="509"/>
      <c r="H23" s="106">
        <f>+'Formato de costeo C1 '!I112</f>
        <v>0</v>
      </c>
      <c r="I23" s="106">
        <f>+'Formato de costeo C1 '!P112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56">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577"/>
      <c r="D25" s="296"/>
      <c r="E25" s="312"/>
      <c r="F25" s="104">
        <f>+'Formato de costeo C1 '!G$122</f>
        <v>0</v>
      </c>
      <c r="G25" s="507"/>
      <c r="H25" s="104">
        <f>+'Formato de costeo C1 '!I122</f>
        <v>0</v>
      </c>
      <c r="I25" s="104">
        <f>+'Formato de costeo C1 '!P122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578"/>
      <c r="D26" s="298"/>
      <c r="E26" s="315"/>
      <c r="F26" s="105">
        <f>+'Formato de costeo C1 '!G$131</f>
        <v>0</v>
      </c>
      <c r="G26" s="508"/>
      <c r="H26" s="105">
        <f>+'Formato de costeo C1 '!I131</f>
        <v>0</v>
      </c>
      <c r="I26" s="105">
        <f>+'Formato de costeo C1 '!P131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578"/>
      <c r="D27" s="298"/>
      <c r="E27" s="315"/>
      <c r="F27" s="105">
        <f>+'Formato de costeo C1 '!G$140</f>
        <v>0</v>
      </c>
      <c r="G27" s="508"/>
      <c r="H27" s="105">
        <f>+'Formato de costeo C1 '!I140</f>
        <v>0</v>
      </c>
      <c r="I27" s="105">
        <f>+'Formato de costeo C1 '!P140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578"/>
      <c r="D28" s="298"/>
      <c r="E28" s="315"/>
      <c r="F28" s="105">
        <f>+'Formato de costeo C1 '!G$149</f>
        <v>0</v>
      </c>
      <c r="G28" s="508"/>
      <c r="H28" s="105">
        <f>+'Formato de costeo C1 '!I149</f>
        <v>0</v>
      </c>
      <c r="I28" s="105">
        <f>+'Formato de costeo C1 '!P149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579"/>
      <c r="D29" s="300"/>
      <c r="E29" s="318"/>
      <c r="F29" s="106">
        <f>+'Formato de costeo C1 '!G$158</f>
        <v>0</v>
      </c>
      <c r="G29" s="509"/>
      <c r="H29" s="106">
        <f>+'Formato de costeo C1 '!I158</f>
        <v>0</v>
      </c>
      <c r="I29" s="106">
        <f>+'Formato de costeo C1 '!P158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56">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577"/>
      <c r="D31" s="296"/>
      <c r="E31" s="312"/>
      <c r="F31" s="104">
        <f>+'Formato de costeo C1 '!G$168</f>
        <v>0</v>
      </c>
      <c r="G31" s="507"/>
      <c r="H31" s="104">
        <f>+'Formato de costeo C1 '!I168</f>
        <v>0</v>
      </c>
      <c r="I31" s="104">
        <f>+'Formato de costeo C1 '!P168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578"/>
      <c r="D32" s="298"/>
      <c r="E32" s="315"/>
      <c r="F32" s="105">
        <f>+'Formato de costeo C1 '!G$177</f>
        <v>0</v>
      </c>
      <c r="G32" s="508"/>
      <c r="H32" s="105">
        <f>+'Formato de costeo C1 '!I177</f>
        <v>0</v>
      </c>
      <c r="I32" s="105">
        <f>+'Formato de costeo C1 '!P177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578"/>
      <c r="D33" s="298"/>
      <c r="E33" s="315"/>
      <c r="F33" s="105">
        <f>+'Formato de costeo C1 '!G$186</f>
        <v>0</v>
      </c>
      <c r="G33" s="508"/>
      <c r="H33" s="105">
        <f>+'Formato de costeo C1 '!I186</f>
        <v>0</v>
      </c>
      <c r="I33" s="105">
        <f>+'Formato de costeo C1 '!P186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578"/>
      <c r="D34" s="298"/>
      <c r="E34" s="315"/>
      <c r="F34" s="105">
        <f>+'Formato de costeo C1 '!G$195</f>
        <v>0</v>
      </c>
      <c r="G34" s="508"/>
      <c r="H34" s="105">
        <f>+'Formato de costeo C1 '!I195</f>
        <v>0</v>
      </c>
      <c r="I34" s="105">
        <f>+'Formato de costeo C1 '!P195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579"/>
      <c r="D35" s="300"/>
      <c r="E35" s="318"/>
      <c r="F35" s="106">
        <f>+'Formato de costeo C1 '!G$204</f>
        <v>0</v>
      </c>
      <c r="G35" s="509"/>
      <c r="H35" s="106">
        <f>+'Formato de costeo C1 '!I204</f>
        <v>0</v>
      </c>
      <c r="I35" s="106">
        <f>+'Formato de costeo C1 '!P204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56">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577"/>
      <c r="D37" s="296"/>
      <c r="E37" s="312"/>
      <c r="F37" s="104">
        <f>+'Formato de costeo C1 '!G$214</f>
        <v>0</v>
      </c>
      <c r="G37" s="507"/>
      <c r="H37" s="104">
        <f>+'Formato de costeo C1 '!I214</f>
        <v>0</v>
      </c>
      <c r="I37" s="104">
        <f>+'Formato de costeo C1 '!P214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578"/>
      <c r="D38" s="298"/>
      <c r="E38" s="315"/>
      <c r="F38" s="105">
        <f>+'Formato de costeo C1 '!G$223</f>
        <v>0</v>
      </c>
      <c r="G38" s="508"/>
      <c r="H38" s="105">
        <f>+'Formato de costeo C1 '!I223</f>
        <v>0</v>
      </c>
      <c r="I38" s="105">
        <f>+'Formato de costeo C1 '!P223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578"/>
      <c r="D39" s="298"/>
      <c r="E39" s="315"/>
      <c r="F39" s="105">
        <f>+'Formato de costeo C1 '!G$232</f>
        <v>0</v>
      </c>
      <c r="G39" s="508"/>
      <c r="H39" s="105">
        <f>+'Formato de costeo C1 '!I232</f>
        <v>0</v>
      </c>
      <c r="I39" s="105">
        <f>+'Formato de costeo C1 '!P232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578"/>
      <c r="D40" s="298"/>
      <c r="E40" s="315"/>
      <c r="F40" s="105">
        <f>+'Formato de costeo C1 '!G$241</f>
        <v>0</v>
      </c>
      <c r="G40" s="508"/>
      <c r="H40" s="105">
        <f>+'Formato de costeo C1 '!I241</f>
        <v>0</v>
      </c>
      <c r="I40" s="105">
        <f>+'Formato de costeo C1 '!P241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579"/>
      <c r="D41" s="300"/>
      <c r="E41" s="318"/>
      <c r="F41" s="106">
        <f>+'Formato de costeo C1 '!G$250</f>
        <v>0</v>
      </c>
      <c r="G41" s="509"/>
      <c r="H41" s="106">
        <f>+'Formato de costeo C1 '!I250</f>
        <v>0</v>
      </c>
      <c r="I41" s="106">
        <f>+'Formato de costeo C1 '!P250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78"/>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56">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312"/>
      <c r="D44" s="313"/>
      <c r="E44" s="314"/>
      <c r="F44" s="104">
        <f>+'Formato de costeo C1 '!G$279</f>
        <v>0</v>
      </c>
      <c r="G44" s="504"/>
      <c r="H44" s="104">
        <f>+'Formato de costeo C1 '!I279</f>
        <v>0</v>
      </c>
      <c r="I44" s="104">
        <f>+'Formato de costeo C1 '!P279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315"/>
      <c r="D45" s="316"/>
      <c r="E45" s="317"/>
      <c r="F45" s="105">
        <f>+'Formato de costeo C1 '!G$288</f>
        <v>0</v>
      </c>
      <c r="G45" s="505"/>
      <c r="H45" s="105">
        <f>+'Formato de costeo C1 '!I288</f>
        <v>0</v>
      </c>
      <c r="I45" s="105">
        <f>+'Formato de costeo C1 '!P288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315"/>
      <c r="D46" s="316"/>
      <c r="E46" s="317"/>
      <c r="F46" s="105">
        <f>+'Formato de costeo C1 '!G$297</f>
        <v>0</v>
      </c>
      <c r="G46" s="505"/>
      <c r="H46" s="105">
        <f>+'Formato de costeo C1 '!I297</f>
        <v>0</v>
      </c>
      <c r="I46" s="105">
        <f>+'Formato de costeo C1 '!P297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315"/>
      <c r="D47" s="316"/>
      <c r="E47" s="317"/>
      <c r="F47" s="105">
        <f>+'Formato de costeo C1 '!G$306</f>
        <v>0</v>
      </c>
      <c r="G47" s="505"/>
      <c r="H47" s="105">
        <f>+'Formato de costeo C1 '!I306</f>
        <v>0</v>
      </c>
      <c r="I47" s="105">
        <f>+'Formato de costeo C1 '!P306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318"/>
      <c r="D48" s="319"/>
      <c r="E48" s="320"/>
      <c r="F48" s="106">
        <f>+'Formato de costeo C1 '!G$315</f>
        <v>0</v>
      </c>
      <c r="G48" s="506"/>
      <c r="H48" s="106">
        <f>+'Formato de costeo C1 '!I315</f>
        <v>0</v>
      </c>
      <c r="I48" s="106">
        <f>+'Formato de costeo C1 '!P315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56">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577"/>
      <c r="D50" s="296"/>
      <c r="E50" s="312"/>
      <c r="F50" s="104">
        <f>+'Formato de costeo C1 '!G$325</f>
        <v>0</v>
      </c>
      <c r="G50" s="507"/>
      <c r="H50" s="104">
        <f>+'Formato de costeo C1 '!I325</f>
        <v>0</v>
      </c>
      <c r="I50" s="104">
        <f>+'Formato de costeo C1 '!P325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578"/>
      <c r="D51" s="298"/>
      <c r="E51" s="315"/>
      <c r="F51" s="105">
        <f>+'Formato de costeo C1 '!G$334</f>
        <v>0</v>
      </c>
      <c r="G51" s="508"/>
      <c r="H51" s="105">
        <f>+'Formato de costeo C1 '!I334</f>
        <v>0</v>
      </c>
      <c r="I51" s="105">
        <f>+'Formato de costeo C1 '!P334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578"/>
      <c r="D52" s="298"/>
      <c r="E52" s="315"/>
      <c r="F52" s="105">
        <f>+'Formato de costeo C1 '!G$343</f>
        <v>0</v>
      </c>
      <c r="G52" s="508"/>
      <c r="H52" s="105">
        <f>+'Formato de costeo C1 '!I343</f>
        <v>0</v>
      </c>
      <c r="I52" s="105">
        <f>+'Formato de costeo C1 '!P343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578"/>
      <c r="D53" s="298"/>
      <c r="E53" s="315"/>
      <c r="F53" s="105">
        <f>+'Formato de costeo C1 '!G$352</f>
        <v>0</v>
      </c>
      <c r="G53" s="508"/>
      <c r="H53" s="105">
        <f>+'Formato de costeo C1 '!I352</f>
        <v>0</v>
      </c>
      <c r="I53" s="105">
        <f>+'Formato de costeo C1 '!P352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579"/>
      <c r="D54" s="300"/>
      <c r="E54" s="318"/>
      <c r="F54" s="106">
        <f>+'Formato de costeo C1 '!G$361</f>
        <v>0</v>
      </c>
      <c r="G54" s="509"/>
      <c r="H54" s="106">
        <f>+'Formato de costeo C1 '!I361</f>
        <v>0</v>
      </c>
      <c r="I54" s="106">
        <f>+'Formato de costeo C1 '!P361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56">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577"/>
      <c r="D56" s="296"/>
      <c r="E56" s="312"/>
      <c r="F56" s="104">
        <f>+'Formato de costeo C1 '!G$371</f>
        <v>0</v>
      </c>
      <c r="G56" s="507"/>
      <c r="H56" s="104">
        <f>+'Formato de costeo C1 '!I371</f>
        <v>0</v>
      </c>
      <c r="I56" s="104">
        <f>+'Formato de costeo C1 '!P371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578"/>
      <c r="D57" s="298"/>
      <c r="E57" s="315"/>
      <c r="F57" s="105">
        <f>+'Formato de costeo C1 '!G$380</f>
        <v>0</v>
      </c>
      <c r="G57" s="508"/>
      <c r="H57" s="105">
        <f>+'Formato de costeo C1 '!I380</f>
        <v>0</v>
      </c>
      <c r="I57" s="105">
        <f>+'Formato de costeo C1 '!P380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578"/>
      <c r="D58" s="298"/>
      <c r="E58" s="315"/>
      <c r="F58" s="105">
        <f>+'Formato de costeo C1 '!G$389</f>
        <v>0</v>
      </c>
      <c r="G58" s="508"/>
      <c r="H58" s="105">
        <f>+'Formato de costeo C1 '!I389</f>
        <v>0</v>
      </c>
      <c r="I58" s="105">
        <f>+'Formato de costeo C1 '!P389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578"/>
      <c r="D59" s="298"/>
      <c r="E59" s="315"/>
      <c r="F59" s="105">
        <f>+'Formato de costeo C1 '!G$398</f>
        <v>0</v>
      </c>
      <c r="G59" s="508"/>
      <c r="H59" s="105">
        <f>+'Formato de costeo C1 '!I398</f>
        <v>0</v>
      </c>
      <c r="I59" s="105">
        <f>+'Formato de costeo C1 '!P398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579"/>
      <c r="D60" s="300"/>
      <c r="E60" s="318"/>
      <c r="F60" s="106">
        <f>+'Formato de costeo C1 '!G$407</f>
        <v>0</v>
      </c>
      <c r="G60" s="509"/>
      <c r="H60" s="106">
        <f>+'Formato de costeo C1 '!I407</f>
        <v>0</v>
      </c>
      <c r="I60" s="106">
        <f>+'Formato de costeo C1 '!P407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56">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577"/>
      <c r="D62" s="296"/>
      <c r="E62" s="312"/>
      <c r="F62" s="104">
        <f>+'Formato de costeo C1 '!G$417</f>
        <v>0</v>
      </c>
      <c r="G62" s="507"/>
      <c r="H62" s="104">
        <f>+'Formato de costeo C1 '!I417</f>
        <v>0</v>
      </c>
      <c r="I62" s="104">
        <f>+'Formato de costeo C1 '!P417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578"/>
      <c r="D63" s="298"/>
      <c r="E63" s="315"/>
      <c r="F63" s="105">
        <f>+'Formato de costeo C1 '!G$426</f>
        <v>0</v>
      </c>
      <c r="G63" s="508"/>
      <c r="H63" s="105">
        <f>+'Formato de costeo C1 '!I426</f>
        <v>0</v>
      </c>
      <c r="I63" s="105">
        <f>+'Formato de costeo C1 '!P426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578"/>
      <c r="D64" s="298"/>
      <c r="E64" s="315"/>
      <c r="F64" s="105">
        <f>+'Formato de costeo C1 '!G$435</f>
        <v>0</v>
      </c>
      <c r="G64" s="508"/>
      <c r="H64" s="105">
        <f>+'Formato de costeo C1 '!I435</f>
        <v>0</v>
      </c>
      <c r="I64" s="105">
        <f>+'Formato de costeo C1 '!P435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578"/>
      <c r="D65" s="298"/>
      <c r="E65" s="315"/>
      <c r="F65" s="105">
        <f>+'Formato de costeo C1 '!G$444</f>
        <v>0</v>
      </c>
      <c r="G65" s="508"/>
      <c r="H65" s="105">
        <f>+'Formato de costeo C1 '!I444</f>
        <v>0</v>
      </c>
      <c r="I65" s="105">
        <f>+'Formato de costeo C1 '!P444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579"/>
      <c r="D66" s="300"/>
      <c r="E66" s="318"/>
      <c r="F66" s="106">
        <f>+'Formato de costeo C1 '!G$453</f>
        <v>0</v>
      </c>
      <c r="G66" s="509"/>
      <c r="H66" s="106">
        <f>+'Formato de costeo C1 '!I453</f>
        <v>0</v>
      </c>
      <c r="I66" s="106">
        <f>+'Formato de costeo C1 '!P453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56">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577"/>
      <c r="D68" s="296"/>
      <c r="E68" s="312"/>
      <c r="F68" s="104">
        <f>+'Formato de costeo C1 '!G$463</f>
        <v>0</v>
      </c>
      <c r="G68" s="507"/>
      <c r="H68" s="104">
        <f>+'Formato de costeo C1 '!I463</f>
        <v>0</v>
      </c>
      <c r="I68" s="104">
        <f>+'Formato de costeo C1 '!P463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578"/>
      <c r="D69" s="298"/>
      <c r="E69" s="315"/>
      <c r="F69" s="105">
        <f>+'Formato de costeo C1 '!G$472</f>
        <v>0</v>
      </c>
      <c r="G69" s="508"/>
      <c r="H69" s="105">
        <f>+'Formato de costeo C1 '!I472</f>
        <v>0</v>
      </c>
      <c r="I69" s="105">
        <f>+'Formato de costeo C1 '!P472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578"/>
      <c r="D70" s="298"/>
      <c r="E70" s="315"/>
      <c r="F70" s="105">
        <f>+'Formato de costeo C1 '!G$481</f>
        <v>0</v>
      </c>
      <c r="G70" s="508"/>
      <c r="H70" s="105">
        <f>+'Formato de costeo C1 '!I481</f>
        <v>0</v>
      </c>
      <c r="I70" s="105">
        <f>+'Formato de costeo C1 '!P481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578"/>
      <c r="D71" s="298"/>
      <c r="E71" s="315"/>
      <c r="F71" s="105">
        <f>+'Formato de costeo C1 '!G$490</f>
        <v>0</v>
      </c>
      <c r="G71" s="508"/>
      <c r="H71" s="105">
        <f>+'Formato de costeo C1 '!I490</f>
        <v>0</v>
      </c>
      <c r="I71" s="105">
        <f>+'Formato de costeo C1 '!P490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579"/>
      <c r="D72" s="300"/>
      <c r="E72" s="318"/>
      <c r="F72" s="106">
        <f>+'Formato de costeo C1 '!G$499</f>
        <v>0</v>
      </c>
      <c r="G72" s="509"/>
      <c r="H72" s="106">
        <f>+'Formato de costeo C1 '!I499</f>
        <v>0</v>
      </c>
      <c r="I72" s="106">
        <f>+'Formato de costeo C1 '!P499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840">
        <f>+'Formato de costeo C1 '!D$509</f>
        <v>0</v>
      </c>
      <c r="C73" s="78"/>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199">
        <f>+'Formato de costeo C1 '!B$527</f>
        <v>0</v>
      </c>
      <c r="C74" s="56">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312"/>
      <c r="D75" s="313"/>
      <c r="E75" s="314"/>
      <c r="F75" s="104">
        <f>+'Formato de costeo C1 '!G$528</f>
        <v>0</v>
      </c>
      <c r="G75" s="504"/>
      <c r="H75" s="104">
        <f>+'Formato de costeo C1 '!I528</f>
        <v>0</v>
      </c>
      <c r="I75" s="104">
        <f>+'Formato de costeo C1 '!P528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315"/>
      <c r="D76" s="316"/>
      <c r="E76" s="317"/>
      <c r="F76" s="105">
        <f>+'Formato de costeo C1 '!G$537</f>
        <v>0</v>
      </c>
      <c r="G76" s="505"/>
      <c r="H76" s="105">
        <f>+'Formato de costeo C1 '!I537</f>
        <v>0</v>
      </c>
      <c r="I76" s="105">
        <f>+'Formato de costeo C1 '!P537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315"/>
      <c r="D77" s="316"/>
      <c r="E77" s="317"/>
      <c r="F77" s="105">
        <f>+'Formato de costeo C1 '!G$546</f>
        <v>0</v>
      </c>
      <c r="G77" s="505"/>
      <c r="H77" s="105">
        <f>+'Formato de costeo C1 '!I546</f>
        <v>0</v>
      </c>
      <c r="I77" s="105">
        <f>+'Formato de costeo C1 '!P546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315"/>
      <c r="D78" s="316"/>
      <c r="E78" s="317"/>
      <c r="F78" s="105">
        <f>+'Formato de costeo C1 '!G$555</f>
        <v>0</v>
      </c>
      <c r="G78" s="505"/>
      <c r="H78" s="105">
        <f>+'Formato de costeo C1 '!I555</f>
        <v>0</v>
      </c>
      <c r="I78" s="105">
        <f>+'Formato de costeo C1 '!P555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318"/>
      <c r="D79" s="319"/>
      <c r="E79" s="320"/>
      <c r="F79" s="106">
        <f>+'Formato de costeo C1 '!G$564</f>
        <v>0</v>
      </c>
      <c r="G79" s="506"/>
      <c r="H79" s="106">
        <f>+'Formato de costeo C1 '!I564</f>
        <v>0</v>
      </c>
      <c r="I79" s="106">
        <f>+'Formato de costeo C1 '!P564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56">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577"/>
      <c r="D81" s="296"/>
      <c r="E81" s="312"/>
      <c r="F81" s="104">
        <f>+'Formato de costeo C1 '!G$574</f>
        <v>0</v>
      </c>
      <c r="G81" s="507"/>
      <c r="H81" s="104">
        <f>+'Formato de costeo C1 '!I574</f>
        <v>0</v>
      </c>
      <c r="I81" s="104">
        <f>+'Formato de costeo C1 '!P574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578"/>
      <c r="D82" s="298"/>
      <c r="E82" s="315"/>
      <c r="F82" s="105">
        <f>+'Formato de costeo C1 '!G$583</f>
        <v>0</v>
      </c>
      <c r="G82" s="508"/>
      <c r="H82" s="105">
        <f>+'Formato de costeo C1 '!I583</f>
        <v>0</v>
      </c>
      <c r="I82" s="105">
        <f>+'Formato de costeo C1 '!P583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578"/>
      <c r="D83" s="298"/>
      <c r="E83" s="315"/>
      <c r="F83" s="105">
        <f>+'Formato de costeo C1 '!G$592</f>
        <v>0</v>
      </c>
      <c r="G83" s="508"/>
      <c r="H83" s="105">
        <f>+'Formato de costeo C1 '!I592</f>
        <v>0</v>
      </c>
      <c r="I83" s="105">
        <f>+'Formato de costeo C1 '!P592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578"/>
      <c r="D84" s="298"/>
      <c r="E84" s="315"/>
      <c r="F84" s="105">
        <f>+'Formato de costeo C1 '!G$601</f>
        <v>0</v>
      </c>
      <c r="G84" s="508"/>
      <c r="H84" s="105">
        <f>+'Formato de costeo C1 '!I601</f>
        <v>0</v>
      </c>
      <c r="I84" s="105">
        <f>+'Formato de costeo C1 '!P601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579"/>
      <c r="D85" s="300"/>
      <c r="E85" s="318"/>
      <c r="F85" s="106">
        <f>+'Formato de costeo C1 '!G$610</f>
        <v>0</v>
      </c>
      <c r="G85" s="509"/>
      <c r="H85" s="106">
        <f>+'Formato de costeo C1 '!I610</f>
        <v>0</v>
      </c>
      <c r="I85" s="106">
        <f>+'Formato de costeo C1 '!P610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56">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577"/>
      <c r="D87" s="296"/>
      <c r="E87" s="312"/>
      <c r="F87" s="104">
        <f>+'Formato de costeo C1 '!G$620</f>
        <v>0</v>
      </c>
      <c r="G87" s="507"/>
      <c r="H87" s="104">
        <f>+'Formato de costeo C1 '!I620</f>
        <v>0</v>
      </c>
      <c r="I87" s="104">
        <f>+'Formato de costeo C1 '!P620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578"/>
      <c r="D88" s="298"/>
      <c r="E88" s="315"/>
      <c r="F88" s="105">
        <f>+'Formato de costeo C1 '!G$629</f>
        <v>0</v>
      </c>
      <c r="G88" s="508"/>
      <c r="H88" s="105">
        <f>+'Formato de costeo C1 '!I629</f>
        <v>0</v>
      </c>
      <c r="I88" s="105">
        <f>+'Formato de costeo C1 '!P629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578"/>
      <c r="D89" s="298"/>
      <c r="E89" s="315"/>
      <c r="F89" s="105">
        <f>+'Formato de costeo C1 '!G$638</f>
        <v>0</v>
      </c>
      <c r="G89" s="508"/>
      <c r="H89" s="105">
        <f>+'Formato de costeo C1 '!I638</f>
        <v>0</v>
      </c>
      <c r="I89" s="105">
        <f>+'Formato de costeo C1 '!P638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578"/>
      <c r="D90" s="298"/>
      <c r="E90" s="315"/>
      <c r="F90" s="105">
        <f>+'Formato de costeo C1 '!G$647</f>
        <v>0</v>
      </c>
      <c r="G90" s="508"/>
      <c r="H90" s="105">
        <f>+'Formato de costeo C1 '!I647</f>
        <v>0</v>
      </c>
      <c r="I90" s="105">
        <f>+'Formato de costeo C1 '!P647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579"/>
      <c r="D91" s="300"/>
      <c r="E91" s="318"/>
      <c r="F91" s="106">
        <f>+'Formato de costeo C1 '!G$656</f>
        <v>0</v>
      </c>
      <c r="G91" s="509"/>
      <c r="H91" s="106">
        <f>+'Formato de costeo C1 '!I656</f>
        <v>0</v>
      </c>
      <c r="I91" s="106">
        <f>+'Formato de costeo C1 '!P656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56">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577"/>
      <c r="D93" s="296"/>
      <c r="E93" s="312"/>
      <c r="F93" s="104">
        <f>+'Formato de costeo C1 '!G$666</f>
        <v>0</v>
      </c>
      <c r="G93" s="507"/>
      <c r="H93" s="104">
        <f>+'Formato de costeo C1 '!I666</f>
        <v>0</v>
      </c>
      <c r="I93" s="104">
        <f>+'Formato de costeo C1 '!P666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578"/>
      <c r="D94" s="298"/>
      <c r="E94" s="315"/>
      <c r="F94" s="105">
        <f>+'Formato de costeo C1 '!G$675</f>
        <v>0</v>
      </c>
      <c r="G94" s="508"/>
      <c r="H94" s="105">
        <f>+'Formato de costeo C1 '!I675</f>
        <v>0</v>
      </c>
      <c r="I94" s="105">
        <f>+'Formato de costeo C1 '!P675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578"/>
      <c r="D95" s="298"/>
      <c r="E95" s="315"/>
      <c r="F95" s="105">
        <f>+'Formato de costeo C1 '!G$684</f>
        <v>0</v>
      </c>
      <c r="G95" s="508"/>
      <c r="H95" s="105">
        <f>+'Formato de costeo C1 '!I684</f>
        <v>0</v>
      </c>
      <c r="I95" s="105">
        <f>+'Formato de costeo C1 '!P684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578"/>
      <c r="D96" s="298"/>
      <c r="E96" s="315"/>
      <c r="F96" s="105">
        <f>+'Formato de costeo C1 '!G$693</f>
        <v>0</v>
      </c>
      <c r="G96" s="508"/>
      <c r="H96" s="105">
        <f>+'Formato de costeo C1 '!I693</f>
        <v>0</v>
      </c>
      <c r="I96" s="105">
        <f>+'Formato de costeo C1 '!P693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579"/>
      <c r="D97" s="300"/>
      <c r="E97" s="318"/>
      <c r="F97" s="106">
        <f>+'Formato de costeo C1 '!G$702</f>
        <v>0</v>
      </c>
      <c r="G97" s="509"/>
      <c r="H97" s="106">
        <f>+'Formato de costeo C1 '!I702</f>
        <v>0</v>
      </c>
      <c r="I97" s="106">
        <f>+'Formato de costeo C1 '!P702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56">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577"/>
      <c r="D99" s="296"/>
      <c r="E99" s="312"/>
      <c r="F99" s="104">
        <f>+'Formato de costeo C1 '!G$712</f>
        <v>0</v>
      </c>
      <c r="G99" s="507"/>
      <c r="H99" s="104">
        <f>+'Formato de costeo C1 '!I712</f>
        <v>0</v>
      </c>
      <c r="I99" s="104">
        <f>+'Formato de costeo C1 '!P712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578"/>
      <c r="D100" s="298"/>
      <c r="E100" s="315"/>
      <c r="F100" s="105">
        <f>+'Formato de costeo C1 '!G$721</f>
        <v>0</v>
      </c>
      <c r="G100" s="508"/>
      <c r="H100" s="105">
        <f>+'Formato de costeo C1 '!I721</f>
        <v>0</v>
      </c>
      <c r="I100" s="105">
        <f>+'Formato de costeo C1 '!P721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578"/>
      <c r="D101" s="298"/>
      <c r="E101" s="315"/>
      <c r="F101" s="105">
        <f>+'Formato de costeo C1 '!G$730</f>
        <v>0</v>
      </c>
      <c r="G101" s="508"/>
      <c r="H101" s="105">
        <f>+'Formato de costeo C1 '!I730</f>
        <v>0</v>
      </c>
      <c r="I101" s="105">
        <f>+'Formato de costeo C1 '!P730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578"/>
      <c r="D102" s="298"/>
      <c r="E102" s="315"/>
      <c r="F102" s="105">
        <f>+'Formato de costeo C1 '!G$739</f>
        <v>0</v>
      </c>
      <c r="G102" s="508"/>
      <c r="H102" s="105">
        <f>+'Formato de costeo C1 '!I739</f>
        <v>0</v>
      </c>
      <c r="I102" s="105">
        <f>+'Formato de costeo C1 '!P739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579"/>
      <c r="D103" s="300"/>
      <c r="E103" s="318"/>
      <c r="F103" s="106">
        <f>+'Formato de costeo C1 '!G$748</f>
        <v>0</v>
      </c>
      <c r="G103" s="509"/>
      <c r="H103" s="106">
        <f>+'Formato de costeo C1 '!I748</f>
        <v>0</v>
      </c>
      <c r="I103" s="106">
        <f>+'Formato de costeo C1 '!P748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839">
        <f>+'Formato de costeo C1 '!D$758</f>
        <v>0</v>
      </c>
      <c r="C104" s="111"/>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199">
        <f>+'Formato de costeo C1 '!B$776</f>
        <v>0</v>
      </c>
      <c r="C105" s="56">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312"/>
      <c r="D106" s="313"/>
      <c r="E106" s="314"/>
      <c r="F106" s="104">
        <f>+'Formato de costeo C1 '!G$777</f>
        <v>0</v>
      </c>
      <c r="G106" s="504"/>
      <c r="H106" s="104">
        <f>+'Formato de costeo C1 '!I777</f>
        <v>0</v>
      </c>
      <c r="I106" s="104">
        <f>+'Formato de costeo C1 '!P777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315"/>
      <c r="D107" s="316"/>
      <c r="E107" s="317"/>
      <c r="F107" s="105">
        <f>+'Formato de costeo C1 '!G$786</f>
        <v>0</v>
      </c>
      <c r="G107" s="505"/>
      <c r="H107" s="105">
        <f>+'Formato de costeo C1 '!I786</f>
        <v>0</v>
      </c>
      <c r="I107" s="105">
        <f>+'Formato de costeo C1 '!P786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315"/>
      <c r="D108" s="316"/>
      <c r="E108" s="317"/>
      <c r="F108" s="105">
        <f>+'Formato de costeo C1 '!G$795</f>
        <v>0</v>
      </c>
      <c r="G108" s="505"/>
      <c r="H108" s="105">
        <f>+'Formato de costeo C1 '!I795</f>
        <v>0</v>
      </c>
      <c r="I108" s="105">
        <f>+'Formato de costeo C1 '!P795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315"/>
      <c r="D109" s="316"/>
      <c r="E109" s="317"/>
      <c r="F109" s="105">
        <f>+'Formato de costeo C1 '!G$804</f>
        <v>0</v>
      </c>
      <c r="G109" s="505"/>
      <c r="H109" s="105">
        <f>+'Formato de costeo C1 '!I804</f>
        <v>0</v>
      </c>
      <c r="I109" s="105">
        <f>+'Formato de costeo C1 '!P804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318"/>
      <c r="D110" s="319"/>
      <c r="E110" s="320"/>
      <c r="F110" s="106">
        <f>+'Formato de costeo C1 '!G$813</f>
        <v>0</v>
      </c>
      <c r="G110" s="506"/>
      <c r="H110" s="106">
        <f>+'Formato de costeo C1 '!I813</f>
        <v>0</v>
      </c>
      <c r="I110" s="106">
        <f>+'Formato de costeo C1 '!P813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56">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577"/>
      <c r="D112" s="296"/>
      <c r="E112" s="312"/>
      <c r="F112" s="104">
        <f>+'Formato de costeo C1 '!G$823</f>
        <v>0</v>
      </c>
      <c r="G112" s="507"/>
      <c r="H112" s="104">
        <f>+'Formato de costeo C1 '!I823</f>
        <v>0</v>
      </c>
      <c r="I112" s="104">
        <f>+'Formato de costeo C1 '!P823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578"/>
      <c r="D113" s="298"/>
      <c r="E113" s="315"/>
      <c r="F113" s="105">
        <f>+'Formato de costeo C1 '!G$832</f>
        <v>0</v>
      </c>
      <c r="G113" s="508"/>
      <c r="H113" s="105">
        <f>+'Formato de costeo C1 '!I832</f>
        <v>0</v>
      </c>
      <c r="I113" s="105">
        <f>+'Formato de costeo C1 '!P832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578"/>
      <c r="D114" s="298"/>
      <c r="E114" s="315"/>
      <c r="F114" s="105">
        <f>+'Formato de costeo C1 '!G$841</f>
        <v>0</v>
      </c>
      <c r="G114" s="508"/>
      <c r="H114" s="105">
        <f>+'Formato de costeo C1 '!I841</f>
        <v>0</v>
      </c>
      <c r="I114" s="105">
        <f>+'Formato de costeo C1 '!P841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578"/>
      <c r="D115" s="298"/>
      <c r="E115" s="315"/>
      <c r="F115" s="105">
        <f>+'Formato de costeo C1 '!G$850</f>
        <v>0</v>
      </c>
      <c r="G115" s="508"/>
      <c r="H115" s="105">
        <f>+'Formato de costeo C1 '!I850</f>
        <v>0</v>
      </c>
      <c r="I115" s="105">
        <f>+'Formato de costeo C1 '!P850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579"/>
      <c r="D116" s="300"/>
      <c r="E116" s="318"/>
      <c r="F116" s="106">
        <f>+'Formato de costeo C1 '!G$859</f>
        <v>0</v>
      </c>
      <c r="G116" s="509"/>
      <c r="H116" s="106">
        <f>+'Formato de costeo C1 '!I859</f>
        <v>0</v>
      </c>
      <c r="I116" s="106">
        <f>+'Formato de costeo C1 '!P859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56">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577"/>
      <c r="D118" s="296"/>
      <c r="E118" s="312"/>
      <c r="F118" s="104">
        <f>+'Formato de costeo C1 '!G$869</f>
        <v>0</v>
      </c>
      <c r="G118" s="507"/>
      <c r="H118" s="104">
        <f>+'Formato de costeo C1 '!I869</f>
        <v>0</v>
      </c>
      <c r="I118" s="104">
        <f>+'Formato de costeo C1 '!P869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578"/>
      <c r="D119" s="298"/>
      <c r="E119" s="315"/>
      <c r="F119" s="105">
        <f>+'Formato de costeo C1 '!G$878</f>
        <v>0</v>
      </c>
      <c r="G119" s="508"/>
      <c r="H119" s="105">
        <f>+'Formato de costeo C1 '!I878</f>
        <v>0</v>
      </c>
      <c r="I119" s="105">
        <f>+'Formato de costeo C1 '!P878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578"/>
      <c r="D120" s="298"/>
      <c r="E120" s="315"/>
      <c r="F120" s="105">
        <f>+'Formato de costeo C1 '!G$887</f>
        <v>0</v>
      </c>
      <c r="G120" s="508"/>
      <c r="H120" s="105">
        <f>+'Formato de costeo C1 '!I887</f>
        <v>0</v>
      </c>
      <c r="I120" s="105">
        <f>+'Formato de costeo C1 '!P887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578"/>
      <c r="D121" s="298"/>
      <c r="E121" s="315"/>
      <c r="F121" s="105">
        <f>+'Formato de costeo C1 '!G$896</f>
        <v>0</v>
      </c>
      <c r="G121" s="508"/>
      <c r="H121" s="105">
        <f>+'Formato de costeo C1 '!I896</f>
        <v>0</v>
      </c>
      <c r="I121" s="105">
        <f>+'Formato de costeo C1 '!P896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579"/>
      <c r="D122" s="300"/>
      <c r="E122" s="318"/>
      <c r="F122" s="106">
        <f>+'Formato de costeo C1 '!G$905</f>
        <v>0</v>
      </c>
      <c r="G122" s="509"/>
      <c r="H122" s="106">
        <f>+'Formato de costeo C1 '!I905</f>
        <v>0</v>
      </c>
      <c r="I122" s="106">
        <f>+'Formato de costeo C1 '!P905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56">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577"/>
      <c r="D124" s="296"/>
      <c r="E124" s="312"/>
      <c r="F124" s="104">
        <f>+'Formato de costeo C1 '!G$915</f>
        <v>0</v>
      </c>
      <c r="G124" s="507"/>
      <c r="H124" s="104">
        <f>+'Formato de costeo C1 '!I915</f>
        <v>0</v>
      </c>
      <c r="I124" s="104">
        <f>+'Formato de costeo C1 '!P915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578"/>
      <c r="D125" s="298"/>
      <c r="E125" s="315"/>
      <c r="F125" s="105">
        <f>+'Formato de costeo C1 '!G$924</f>
        <v>0</v>
      </c>
      <c r="G125" s="508"/>
      <c r="H125" s="105">
        <f>+'Formato de costeo C1 '!I924</f>
        <v>0</v>
      </c>
      <c r="I125" s="105">
        <f>+'Formato de costeo C1 '!P924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578"/>
      <c r="D126" s="298"/>
      <c r="E126" s="315"/>
      <c r="F126" s="105">
        <f>+'Formato de costeo C1 '!G$933</f>
        <v>0</v>
      </c>
      <c r="G126" s="508"/>
      <c r="H126" s="105">
        <f>+'Formato de costeo C1 '!I933</f>
        <v>0</v>
      </c>
      <c r="I126" s="105">
        <f>+'Formato de costeo C1 '!P933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578"/>
      <c r="D127" s="298"/>
      <c r="E127" s="315"/>
      <c r="F127" s="105">
        <f>+'Formato de costeo C1 '!G$942</f>
        <v>0</v>
      </c>
      <c r="G127" s="508"/>
      <c r="H127" s="105">
        <f>+'Formato de costeo C1 '!I942</f>
        <v>0</v>
      </c>
      <c r="I127" s="105">
        <f>+'Formato de costeo C1 '!P942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579"/>
      <c r="D128" s="300"/>
      <c r="E128" s="318"/>
      <c r="F128" s="106">
        <f>+'Formato de costeo C1 '!G$951</f>
        <v>0</v>
      </c>
      <c r="G128" s="509"/>
      <c r="H128" s="106">
        <f>+'Formato de costeo C1 '!I951</f>
        <v>0</v>
      </c>
      <c r="I128" s="106">
        <f>+'Formato de costeo C1 '!P951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56">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577"/>
      <c r="D130" s="296"/>
      <c r="E130" s="312"/>
      <c r="F130" s="104">
        <f>+'Formato de costeo C1 '!G$961</f>
        <v>0</v>
      </c>
      <c r="G130" s="507"/>
      <c r="H130" s="104">
        <f>+'Formato de costeo C1 '!I961</f>
        <v>0</v>
      </c>
      <c r="I130" s="104">
        <f>+'Formato de costeo C1 '!P961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578"/>
      <c r="D131" s="298"/>
      <c r="E131" s="315"/>
      <c r="F131" s="105">
        <f>+'Formato de costeo C1 '!G$970</f>
        <v>0</v>
      </c>
      <c r="G131" s="508"/>
      <c r="H131" s="105">
        <f>+'Formato de costeo C1 '!I970</f>
        <v>0</v>
      </c>
      <c r="I131" s="105">
        <f>+'Formato de costeo C1 '!P970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578"/>
      <c r="D132" s="298"/>
      <c r="E132" s="315"/>
      <c r="F132" s="105">
        <f>+'Formato de costeo C1 '!G$979</f>
        <v>0</v>
      </c>
      <c r="G132" s="508"/>
      <c r="H132" s="105">
        <f>+'Formato de costeo C1 '!I979</f>
        <v>0</v>
      </c>
      <c r="I132" s="105">
        <f>+'Formato de costeo C1 '!P979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578"/>
      <c r="D133" s="298"/>
      <c r="E133" s="315"/>
      <c r="F133" s="105">
        <f>+'Formato de costeo C1 '!G$988</f>
        <v>0</v>
      </c>
      <c r="G133" s="508"/>
      <c r="H133" s="105">
        <f>+'Formato de costeo C1 '!I988</f>
        <v>0</v>
      </c>
      <c r="I133" s="105">
        <f>+'Formato de costeo C1 '!P988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579"/>
      <c r="D134" s="300"/>
      <c r="E134" s="318"/>
      <c r="F134" s="106">
        <f>+'Formato de costeo C1 '!G$997</f>
        <v>0</v>
      </c>
      <c r="G134" s="509"/>
      <c r="H134" s="106">
        <f>+'Formato de costeo C1 '!I997</f>
        <v>0</v>
      </c>
      <c r="I134" s="106">
        <f>+'Formato de costeo C1 '!P997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39">
        <f>+'Formato de costeo C1 '!D$1007</f>
        <v>0</v>
      </c>
      <c r="C135" s="116"/>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199">
        <f>+'Formato de costeo C1 '!B$1025</f>
        <v>0</v>
      </c>
      <c r="C136" s="56">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312"/>
      <c r="D137" s="313"/>
      <c r="E137" s="314"/>
      <c r="F137" s="104">
        <f>+'Formato de costeo C1 '!G$1026</f>
        <v>0</v>
      </c>
      <c r="G137" s="504"/>
      <c r="H137" s="104">
        <f>+'Formato de costeo C1 '!I1026</f>
        <v>0</v>
      </c>
      <c r="I137" s="104">
        <f>+'Formato de costeo C1 '!P1026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315"/>
      <c r="D138" s="316"/>
      <c r="E138" s="317"/>
      <c r="F138" s="105">
        <f>+'Formato de costeo C1 '!G$1036</f>
        <v>0</v>
      </c>
      <c r="G138" s="505"/>
      <c r="H138" s="105">
        <f>+'Formato de costeo C1 '!I1036</f>
        <v>0</v>
      </c>
      <c r="I138" s="105">
        <f>+'Formato de costeo C1 '!P1036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315"/>
      <c r="D139" s="316"/>
      <c r="E139" s="317"/>
      <c r="F139" s="105">
        <f>+'Formato de costeo C1 '!G$1045</f>
        <v>0</v>
      </c>
      <c r="G139" s="505"/>
      <c r="H139" s="105">
        <f>+'Formato de costeo C1 '!I1045</f>
        <v>0</v>
      </c>
      <c r="I139" s="105">
        <f>+'Formato de costeo C1 '!P1045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202" si="36">+BI139-I139</f>
        <v>0</v>
      </c>
    </row>
    <row r="140" spans="1:62" s="69" customFormat="1" ht="12.75" customHeight="1" x14ac:dyDescent="0.15">
      <c r="A140" s="297" t="str">
        <f>+'Formato de costeo C1 '!C$1054</f>
        <v>1.5.1.4</v>
      </c>
      <c r="B140" s="298" t="str">
        <f>+'Formato de costeo C1 '!B$1054</f>
        <v>Categorías de gasto</v>
      </c>
      <c r="C140" s="315"/>
      <c r="D140" s="316"/>
      <c r="E140" s="317"/>
      <c r="F140" s="105">
        <f>+'Formato de costeo C1 '!G$1054</f>
        <v>0</v>
      </c>
      <c r="G140" s="505"/>
      <c r="H140" s="105">
        <f>+'Formato de costeo C1 '!I1054</f>
        <v>0</v>
      </c>
      <c r="I140" s="105">
        <f>+'Formato de costeo C1 '!P1054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318"/>
      <c r="D141" s="319"/>
      <c r="E141" s="320"/>
      <c r="F141" s="106">
        <f>+'Formato de costeo C1 '!G$1063</f>
        <v>0</v>
      </c>
      <c r="G141" s="506"/>
      <c r="H141" s="106">
        <f>+'Formato de costeo C1 '!I1063</f>
        <v>0</v>
      </c>
      <c r="I141" s="106">
        <f>+'Formato de costeo C1 '!P1063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56">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577"/>
      <c r="D143" s="296"/>
      <c r="E143" s="312"/>
      <c r="F143" s="104">
        <f>+'Formato de costeo C1 '!G$1073</f>
        <v>0</v>
      </c>
      <c r="G143" s="507"/>
      <c r="H143" s="104">
        <f>+'Formato de costeo C1 '!I1073</f>
        <v>0</v>
      </c>
      <c r="I143" s="104">
        <f>+'Formato de costeo C1 '!P1073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578"/>
      <c r="D144" s="298"/>
      <c r="E144" s="315"/>
      <c r="F144" s="105">
        <f>+'Formato de costeo C1 '!G$1082</f>
        <v>0</v>
      </c>
      <c r="G144" s="508"/>
      <c r="H144" s="105">
        <f>+'Formato de costeo C1 '!I1082</f>
        <v>0</v>
      </c>
      <c r="I144" s="105">
        <f>+'Formato de costeo C1 '!P1082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578"/>
      <c r="D145" s="298"/>
      <c r="E145" s="315"/>
      <c r="F145" s="105">
        <f>+'Formato de costeo C1 '!G$1091</f>
        <v>0</v>
      </c>
      <c r="G145" s="508"/>
      <c r="H145" s="105">
        <f>+'Formato de costeo C1 '!I1091</f>
        <v>0</v>
      </c>
      <c r="I145" s="105">
        <f>+'Formato de costeo C1 '!P1091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578"/>
      <c r="D146" s="298"/>
      <c r="E146" s="315"/>
      <c r="F146" s="105">
        <f>+'Formato de costeo C1 '!G$1100</f>
        <v>0</v>
      </c>
      <c r="G146" s="508"/>
      <c r="H146" s="105">
        <f>+'Formato de costeo C1 '!I1100</f>
        <v>0</v>
      </c>
      <c r="I146" s="105">
        <f>+'Formato de costeo C1 '!P1100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579"/>
      <c r="D147" s="300"/>
      <c r="E147" s="318"/>
      <c r="F147" s="106">
        <f>+'Formato de costeo C1 '!G$1109</f>
        <v>0</v>
      </c>
      <c r="G147" s="509"/>
      <c r="H147" s="106">
        <f>+'Formato de costeo C1 '!I1109</f>
        <v>0</v>
      </c>
      <c r="I147" s="106">
        <f>+'Formato de costeo C1 '!P1109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56">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577"/>
      <c r="D149" s="296"/>
      <c r="E149" s="312"/>
      <c r="F149" s="104">
        <f>+'Formato de costeo C1 '!G$1119</f>
        <v>0</v>
      </c>
      <c r="G149" s="507"/>
      <c r="H149" s="104">
        <f>+'Formato de costeo C1 '!I1119</f>
        <v>0</v>
      </c>
      <c r="I149" s="104">
        <f>+'Formato de costeo C1 '!P1119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578"/>
      <c r="D150" s="298"/>
      <c r="E150" s="315"/>
      <c r="F150" s="105">
        <f>+'Formato de costeo C1 '!G$1128</f>
        <v>0</v>
      </c>
      <c r="G150" s="508"/>
      <c r="H150" s="105">
        <f>+'Formato de costeo C1 '!I1128</f>
        <v>0</v>
      </c>
      <c r="I150" s="105">
        <f>+'Formato de costeo C1 '!P1128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578"/>
      <c r="D151" s="298"/>
      <c r="E151" s="315"/>
      <c r="F151" s="105">
        <f>+'Formato de costeo C1 '!G$1137</f>
        <v>0</v>
      </c>
      <c r="G151" s="508"/>
      <c r="H151" s="105">
        <f>+'Formato de costeo C1 '!I1137</f>
        <v>0</v>
      </c>
      <c r="I151" s="105">
        <f>+'Formato de costeo C1 '!P1137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578"/>
      <c r="D152" s="298"/>
      <c r="E152" s="315"/>
      <c r="F152" s="105">
        <f>+'Formato de costeo C1 '!G$1146</f>
        <v>0</v>
      </c>
      <c r="G152" s="508"/>
      <c r="H152" s="105">
        <f>+'Formato de costeo C1 '!I1146</f>
        <v>0</v>
      </c>
      <c r="I152" s="105">
        <f>+'Formato de costeo C1 '!P1146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579"/>
      <c r="D153" s="300"/>
      <c r="E153" s="318"/>
      <c r="F153" s="106">
        <f>+'Formato de costeo C1 '!G$1155</f>
        <v>0</v>
      </c>
      <c r="G153" s="509"/>
      <c r="H153" s="106">
        <f>+'Formato de costeo C1 '!I1155</f>
        <v>0</v>
      </c>
      <c r="I153" s="106">
        <f>+'Formato de costeo C1 '!P1155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56">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577"/>
      <c r="D155" s="296"/>
      <c r="E155" s="312"/>
      <c r="F155" s="104">
        <f>+'Formato de costeo C1 '!G$1165</f>
        <v>0</v>
      </c>
      <c r="G155" s="507"/>
      <c r="H155" s="104">
        <f>+'Formato de costeo C1 '!I1165</f>
        <v>0</v>
      </c>
      <c r="I155" s="104">
        <f>+'Formato de costeo C1 '!P1165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578"/>
      <c r="D156" s="298"/>
      <c r="E156" s="315"/>
      <c r="F156" s="105">
        <f>+'Formato de costeo C1 '!G$1174</f>
        <v>0</v>
      </c>
      <c r="G156" s="508"/>
      <c r="H156" s="105">
        <f>+'Formato de costeo C1 '!I1174</f>
        <v>0</v>
      </c>
      <c r="I156" s="105">
        <f>+'Formato de costeo C1 '!P1174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578"/>
      <c r="D157" s="298"/>
      <c r="E157" s="315"/>
      <c r="F157" s="105">
        <f>+'Formato de costeo C1 '!G$1183</f>
        <v>0</v>
      </c>
      <c r="G157" s="508"/>
      <c r="H157" s="105">
        <f>+'Formato de costeo C1 '!I1183</f>
        <v>0</v>
      </c>
      <c r="I157" s="105">
        <f>+'Formato de costeo C1 '!P1183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578"/>
      <c r="D158" s="298"/>
      <c r="E158" s="315"/>
      <c r="F158" s="105">
        <f>+'Formato de costeo C1 '!G$1192</f>
        <v>0</v>
      </c>
      <c r="G158" s="508"/>
      <c r="H158" s="105">
        <f>+'Formato de costeo C1 '!I1192</f>
        <v>0</v>
      </c>
      <c r="I158" s="105">
        <f>+'Formato de costeo C1 '!P1192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579"/>
      <c r="D159" s="300"/>
      <c r="E159" s="318"/>
      <c r="F159" s="106">
        <f>+'Formato de costeo C1 '!G$1201</f>
        <v>0</v>
      </c>
      <c r="G159" s="509"/>
      <c r="H159" s="106">
        <f>+'Formato de costeo C1 '!I1201</f>
        <v>0</v>
      </c>
      <c r="I159" s="106">
        <f>+'Formato de costeo C1 '!P1201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56">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577"/>
      <c r="D161" s="296"/>
      <c r="E161" s="312"/>
      <c r="F161" s="104">
        <f>+'Formato de costeo C1 '!G$1211</f>
        <v>0</v>
      </c>
      <c r="G161" s="507"/>
      <c r="H161" s="104">
        <f>+'Formato de costeo C1 '!I1211</f>
        <v>0</v>
      </c>
      <c r="I161" s="104">
        <f>+'Formato de costeo C1 '!P1211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578"/>
      <c r="D162" s="298"/>
      <c r="E162" s="315"/>
      <c r="F162" s="105">
        <f>+'Formato de costeo C1 '!G$1220</f>
        <v>0</v>
      </c>
      <c r="G162" s="508"/>
      <c r="H162" s="105">
        <f>+'Formato de costeo C1 '!I1220</f>
        <v>0</v>
      </c>
      <c r="I162" s="105">
        <f>+'Formato de costeo C1 '!P1220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578"/>
      <c r="D163" s="298"/>
      <c r="E163" s="315"/>
      <c r="F163" s="105">
        <f>+'Formato de costeo C1 '!G$1229</f>
        <v>0</v>
      </c>
      <c r="G163" s="508"/>
      <c r="H163" s="105">
        <f>+'Formato de costeo C1 '!I1229</f>
        <v>0</v>
      </c>
      <c r="I163" s="105">
        <f>+'Formato de costeo C1 '!P1229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578"/>
      <c r="D164" s="298"/>
      <c r="E164" s="315"/>
      <c r="F164" s="105">
        <f>+'Formato de costeo C1 '!G$1238</f>
        <v>0</v>
      </c>
      <c r="G164" s="508"/>
      <c r="H164" s="105">
        <f>+'Formato de costeo C1 '!I1238</f>
        <v>0</v>
      </c>
      <c r="I164" s="105">
        <f>+'Formato de costeo C1 '!P1238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579"/>
      <c r="D165" s="300"/>
      <c r="E165" s="318"/>
      <c r="F165" s="106">
        <f>+'Formato de costeo C1 '!G$1247</f>
        <v>0</v>
      </c>
      <c r="G165" s="509"/>
      <c r="H165" s="106">
        <f>+'Formato de costeo C1 '!I1247</f>
        <v>0</v>
      </c>
      <c r="I165" s="106">
        <f>+'Formato de costeo C1 '!P1247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s="69" customFormat="1" ht="27" hidden="1" customHeight="1" outlineLevel="1" x14ac:dyDescent="0.15">
      <c r="A166" s="117" t="e">
        <f>+#REF!</f>
        <v>#REF!</v>
      </c>
      <c r="B166" s="502" t="e">
        <f>#REF!</f>
        <v>#REF!</v>
      </c>
      <c r="C166" s="118"/>
      <c r="D166" s="119"/>
      <c r="E166" s="120"/>
      <c r="F166" s="120"/>
      <c r="G166" s="828"/>
      <c r="H166" s="120" t="e">
        <f>+H167+H198+H229+H260+H291</f>
        <v>#REF!</v>
      </c>
      <c r="I166" s="120" t="e">
        <f t="shared" ref="I166:BH166" si="41">+I167+I198+I229+I260+I291</f>
        <v>#REF!</v>
      </c>
      <c r="J166" s="120" t="e">
        <f t="shared" si="41"/>
        <v>#REF!</v>
      </c>
      <c r="K166" s="120" t="e">
        <f t="shared" si="41"/>
        <v>#REF!</v>
      </c>
      <c r="L166" s="120" t="e">
        <f t="shared" si="41"/>
        <v>#REF!</v>
      </c>
      <c r="M166" s="120" t="e">
        <f t="shared" si="41"/>
        <v>#REF!</v>
      </c>
      <c r="N166" s="120" t="e">
        <f t="shared" si="41"/>
        <v>#REF!</v>
      </c>
      <c r="O166" s="120" t="e">
        <f t="shared" si="41"/>
        <v>#REF!</v>
      </c>
      <c r="P166" s="120" t="e">
        <f t="shared" si="41"/>
        <v>#REF!</v>
      </c>
      <c r="Q166" s="120" t="e">
        <f t="shared" si="41"/>
        <v>#REF!</v>
      </c>
      <c r="R166" s="120" t="e">
        <f t="shared" si="41"/>
        <v>#REF!</v>
      </c>
      <c r="S166" s="120" t="e">
        <f t="shared" si="41"/>
        <v>#REF!</v>
      </c>
      <c r="T166" s="120" t="e">
        <f t="shared" si="41"/>
        <v>#REF!</v>
      </c>
      <c r="U166" s="120" t="e">
        <f t="shared" si="41"/>
        <v>#REF!</v>
      </c>
      <c r="V166" s="120" t="e">
        <f t="shared" si="41"/>
        <v>#REF!</v>
      </c>
      <c r="W166" s="120" t="e">
        <f t="shared" si="41"/>
        <v>#REF!</v>
      </c>
      <c r="X166" s="120" t="e">
        <f t="shared" si="41"/>
        <v>#REF!</v>
      </c>
      <c r="Y166" s="120" t="e">
        <f t="shared" si="41"/>
        <v>#REF!</v>
      </c>
      <c r="Z166" s="120" t="e">
        <f t="shared" si="41"/>
        <v>#REF!</v>
      </c>
      <c r="AA166" s="120" t="e">
        <f t="shared" si="41"/>
        <v>#REF!</v>
      </c>
      <c r="AB166" s="120" t="e">
        <f t="shared" si="41"/>
        <v>#REF!</v>
      </c>
      <c r="AC166" s="120" t="e">
        <f t="shared" si="41"/>
        <v>#REF!</v>
      </c>
      <c r="AD166" s="120" t="e">
        <f t="shared" si="41"/>
        <v>#REF!</v>
      </c>
      <c r="AE166" s="120" t="e">
        <f t="shared" si="41"/>
        <v>#REF!</v>
      </c>
      <c r="AF166" s="120" t="e">
        <f t="shared" si="41"/>
        <v>#REF!</v>
      </c>
      <c r="AG166" s="120" t="e">
        <f t="shared" si="41"/>
        <v>#REF!</v>
      </c>
      <c r="AH166" s="120" t="e">
        <f t="shared" si="41"/>
        <v>#REF!</v>
      </c>
      <c r="AI166" s="120" t="e">
        <f t="shared" si="41"/>
        <v>#REF!</v>
      </c>
      <c r="AJ166" s="120" t="e">
        <f t="shared" si="41"/>
        <v>#REF!</v>
      </c>
      <c r="AK166" s="120" t="e">
        <f t="shared" si="41"/>
        <v>#REF!</v>
      </c>
      <c r="AL166" s="120" t="e">
        <f t="shared" si="41"/>
        <v>#REF!</v>
      </c>
      <c r="AM166" s="120" t="e">
        <f t="shared" si="41"/>
        <v>#REF!</v>
      </c>
      <c r="AN166" s="120" t="e">
        <f t="shared" si="41"/>
        <v>#REF!</v>
      </c>
      <c r="AO166" s="120" t="e">
        <f t="shared" si="41"/>
        <v>#REF!</v>
      </c>
      <c r="AP166" s="120" t="e">
        <f t="shared" si="41"/>
        <v>#REF!</v>
      </c>
      <c r="AQ166" s="120" t="e">
        <f t="shared" si="41"/>
        <v>#REF!</v>
      </c>
      <c r="AR166" s="120" t="e">
        <f t="shared" si="41"/>
        <v>#REF!</v>
      </c>
      <c r="AS166" s="120" t="e">
        <f t="shared" si="41"/>
        <v>#REF!</v>
      </c>
      <c r="AT166" s="120" t="e">
        <f t="shared" si="41"/>
        <v>#REF!</v>
      </c>
      <c r="AU166" s="120" t="e">
        <f t="shared" si="41"/>
        <v>#REF!</v>
      </c>
      <c r="AV166" s="120" t="e">
        <f t="shared" si="41"/>
        <v>#REF!</v>
      </c>
      <c r="AW166" s="120" t="e">
        <f t="shared" si="41"/>
        <v>#REF!</v>
      </c>
      <c r="AX166" s="120" t="e">
        <f t="shared" si="41"/>
        <v>#REF!</v>
      </c>
      <c r="AY166" s="120" t="e">
        <f t="shared" si="41"/>
        <v>#REF!</v>
      </c>
      <c r="AZ166" s="120" t="e">
        <f t="shared" si="41"/>
        <v>#REF!</v>
      </c>
      <c r="BA166" s="120" t="e">
        <f t="shared" si="41"/>
        <v>#REF!</v>
      </c>
      <c r="BB166" s="120" t="e">
        <f t="shared" si="41"/>
        <v>#REF!</v>
      </c>
      <c r="BC166" s="120" t="e">
        <f t="shared" si="41"/>
        <v>#REF!</v>
      </c>
      <c r="BD166" s="120" t="e">
        <f t="shared" si="41"/>
        <v>#REF!</v>
      </c>
      <c r="BE166" s="120" t="e">
        <f t="shared" si="41"/>
        <v>#REF!</v>
      </c>
      <c r="BF166" s="120" t="e">
        <f t="shared" si="41"/>
        <v>#REF!</v>
      </c>
      <c r="BG166" s="120" t="e">
        <f t="shared" si="41"/>
        <v>#REF!</v>
      </c>
      <c r="BH166" s="120" t="e">
        <f t="shared" si="41"/>
        <v>#REF!</v>
      </c>
      <c r="BI166" s="284" t="e">
        <f>+BI167+BI198+BI229+BI260+BI291</f>
        <v>#REF!</v>
      </c>
      <c r="BJ166" s="126" t="e">
        <f t="shared" si="36"/>
        <v>#REF!</v>
      </c>
    </row>
    <row r="167" spans="1:62" s="69" customFormat="1" ht="12.75" hidden="1" customHeight="1" outlineLevel="1" x14ac:dyDescent="0.25">
      <c r="A167" s="63" t="e">
        <f>#REF!</f>
        <v>#REF!</v>
      </c>
      <c r="B167" s="77" t="e">
        <f>#REF!</f>
        <v>#REF!</v>
      </c>
      <c r="C167" s="78"/>
      <c r="D167" s="79"/>
      <c r="E167" s="80"/>
      <c r="F167" s="80"/>
      <c r="G167" s="304"/>
      <c r="H167" s="80" t="e">
        <f>+H168+H174+H180+H186+H192</f>
        <v>#REF!</v>
      </c>
      <c r="I167" s="80" t="e">
        <f t="shared" ref="I167:BH167" si="42">+I168+I174+I180+I186+I192</f>
        <v>#REF!</v>
      </c>
      <c r="J167" s="80" t="e">
        <f t="shared" si="42"/>
        <v>#REF!</v>
      </c>
      <c r="K167" s="80" t="e">
        <f t="shared" si="42"/>
        <v>#REF!</v>
      </c>
      <c r="L167" s="80" t="e">
        <f t="shared" si="42"/>
        <v>#REF!</v>
      </c>
      <c r="M167" s="80" t="e">
        <f t="shared" si="42"/>
        <v>#REF!</v>
      </c>
      <c r="N167" s="80" t="e">
        <f t="shared" si="42"/>
        <v>#REF!</v>
      </c>
      <c r="O167" s="80" t="e">
        <f t="shared" si="42"/>
        <v>#REF!</v>
      </c>
      <c r="P167" s="80" t="e">
        <f t="shared" si="42"/>
        <v>#REF!</v>
      </c>
      <c r="Q167" s="80" t="e">
        <f t="shared" si="42"/>
        <v>#REF!</v>
      </c>
      <c r="R167" s="80" t="e">
        <f t="shared" si="42"/>
        <v>#REF!</v>
      </c>
      <c r="S167" s="80" t="e">
        <f t="shared" si="42"/>
        <v>#REF!</v>
      </c>
      <c r="T167" s="80" t="e">
        <f t="shared" si="42"/>
        <v>#REF!</v>
      </c>
      <c r="U167" s="80" t="e">
        <f t="shared" si="42"/>
        <v>#REF!</v>
      </c>
      <c r="V167" s="80" t="e">
        <f t="shared" si="42"/>
        <v>#REF!</v>
      </c>
      <c r="W167" s="80" t="e">
        <f t="shared" si="42"/>
        <v>#REF!</v>
      </c>
      <c r="X167" s="80" t="e">
        <f t="shared" si="42"/>
        <v>#REF!</v>
      </c>
      <c r="Y167" s="80" t="e">
        <f t="shared" si="42"/>
        <v>#REF!</v>
      </c>
      <c r="Z167" s="80" t="e">
        <f t="shared" si="42"/>
        <v>#REF!</v>
      </c>
      <c r="AA167" s="80" t="e">
        <f t="shared" si="42"/>
        <v>#REF!</v>
      </c>
      <c r="AB167" s="80" t="e">
        <f t="shared" si="42"/>
        <v>#REF!</v>
      </c>
      <c r="AC167" s="80" t="e">
        <f t="shared" si="42"/>
        <v>#REF!</v>
      </c>
      <c r="AD167" s="80" t="e">
        <f t="shared" si="42"/>
        <v>#REF!</v>
      </c>
      <c r="AE167" s="80" t="e">
        <f t="shared" si="42"/>
        <v>#REF!</v>
      </c>
      <c r="AF167" s="80" t="e">
        <f t="shared" si="42"/>
        <v>#REF!</v>
      </c>
      <c r="AG167" s="80" t="e">
        <f t="shared" si="42"/>
        <v>#REF!</v>
      </c>
      <c r="AH167" s="80" t="e">
        <f t="shared" si="42"/>
        <v>#REF!</v>
      </c>
      <c r="AI167" s="80" t="e">
        <f t="shared" si="42"/>
        <v>#REF!</v>
      </c>
      <c r="AJ167" s="80" t="e">
        <f t="shared" si="42"/>
        <v>#REF!</v>
      </c>
      <c r="AK167" s="80" t="e">
        <f t="shared" si="42"/>
        <v>#REF!</v>
      </c>
      <c r="AL167" s="80" t="e">
        <f t="shared" si="42"/>
        <v>#REF!</v>
      </c>
      <c r="AM167" s="80" t="e">
        <f t="shared" si="42"/>
        <v>#REF!</v>
      </c>
      <c r="AN167" s="80" t="e">
        <f t="shared" si="42"/>
        <v>#REF!</v>
      </c>
      <c r="AO167" s="80" t="e">
        <f t="shared" si="42"/>
        <v>#REF!</v>
      </c>
      <c r="AP167" s="80" t="e">
        <f t="shared" si="42"/>
        <v>#REF!</v>
      </c>
      <c r="AQ167" s="80" t="e">
        <f t="shared" si="42"/>
        <v>#REF!</v>
      </c>
      <c r="AR167" s="80" t="e">
        <f t="shared" si="42"/>
        <v>#REF!</v>
      </c>
      <c r="AS167" s="80" t="e">
        <f t="shared" si="42"/>
        <v>#REF!</v>
      </c>
      <c r="AT167" s="80" t="e">
        <f t="shared" si="42"/>
        <v>#REF!</v>
      </c>
      <c r="AU167" s="80" t="e">
        <f t="shared" si="42"/>
        <v>#REF!</v>
      </c>
      <c r="AV167" s="80" t="e">
        <f t="shared" si="42"/>
        <v>#REF!</v>
      </c>
      <c r="AW167" s="80" t="e">
        <f t="shared" si="42"/>
        <v>#REF!</v>
      </c>
      <c r="AX167" s="80" t="e">
        <f t="shared" si="42"/>
        <v>#REF!</v>
      </c>
      <c r="AY167" s="80" t="e">
        <f t="shared" si="42"/>
        <v>#REF!</v>
      </c>
      <c r="AZ167" s="80" t="e">
        <f t="shared" si="42"/>
        <v>#REF!</v>
      </c>
      <c r="BA167" s="80" t="e">
        <f t="shared" si="42"/>
        <v>#REF!</v>
      </c>
      <c r="BB167" s="80" t="e">
        <f t="shared" si="42"/>
        <v>#REF!</v>
      </c>
      <c r="BC167" s="80" t="e">
        <f t="shared" si="42"/>
        <v>#REF!</v>
      </c>
      <c r="BD167" s="80" t="e">
        <f t="shared" si="42"/>
        <v>#REF!</v>
      </c>
      <c r="BE167" s="80" t="e">
        <f t="shared" si="42"/>
        <v>#REF!</v>
      </c>
      <c r="BF167" s="80" t="e">
        <f t="shared" si="42"/>
        <v>#REF!</v>
      </c>
      <c r="BG167" s="80" t="e">
        <f t="shared" si="42"/>
        <v>#REF!</v>
      </c>
      <c r="BH167" s="80" t="e">
        <f t="shared" si="42"/>
        <v>#REF!</v>
      </c>
      <c r="BI167" s="81" t="e">
        <f>+BI168+BI174+BI180+BI186+BI192</f>
        <v>#REF!</v>
      </c>
      <c r="BJ167" s="126" t="e">
        <f t="shared" si="36"/>
        <v>#REF!</v>
      </c>
    </row>
    <row r="168" spans="1:62" s="69" customFormat="1" ht="12.75" hidden="1" customHeight="1" outlineLevel="1" x14ac:dyDescent="0.15">
      <c r="A168" s="100" t="e">
        <f>+#REF!</f>
        <v>#REF!</v>
      </c>
      <c r="B168" s="199" t="e">
        <f>+#REF!</f>
        <v>#REF!</v>
      </c>
      <c r="C168" s="56" t="e">
        <f>+#REF!</f>
        <v>#REF!</v>
      </c>
      <c r="D168" s="61"/>
      <c r="E168" s="57">
        <f>+'Formato de costeo C1 '!F260</f>
        <v>0</v>
      </c>
      <c r="F168" s="57" t="e">
        <f>SUM(F169:F173)</f>
        <v>#REF!</v>
      </c>
      <c r="G168" s="503" t="e">
        <f>+#REF!</f>
        <v>#REF!</v>
      </c>
      <c r="H168" s="57" t="e">
        <f>SUM(H169:H173)</f>
        <v>#REF!</v>
      </c>
      <c r="I168" s="57" t="e">
        <f t="shared" ref="I168:BH168" si="43">SUM(I169:I173)</f>
        <v>#REF!</v>
      </c>
      <c r="J168" s="57" t="e">
        <f t="shared" si="43"/>
        <v>#REF!</v>
      </c>
      <c r="K168" s="57" t="e">
        <f t="shared" si="43"/>
        <v>#REF!</v>
      </c>
      <c r="L168" s="57" t="e">
        <f t="shared" si="43"/>
        <v>#REF!</v>
      </c>
      <c r="M168" s="57" t="e">
        <f t="shared" si="43"/>
        <v>#REF!</v>
      </c>
      <c r="N168" s="57" t="e">
        <f t="shared" si="43"/>
        <v>#REF!</v>
      </c>
      <c r="O168" s="57" t="e">
        <f t="shared" si="43"/>
        <v>#REF!</v>
      </c>
      <c r="P168" s="57" t="e">
        <f t="shared" si="43"/>
        <v>#REF!</v>
      </c>
      <c r="Q168" s="57" t="e">
        <f t="shared" si="43"/>
        <v>#REF!</v>
      </c>
      <c r="R168" s="57" t="e">
        <f t="shared" si="43"/>
        <v>#REF!</v>
      </c>
      <c r="S168" s="57" t="e">
        <f t="shared" si="43"/>
        <v>#REF!</v>
      </c>
      <c r="T168" s="57" t="e">
        <f t="shared" si="43"/>
        <v>#REF!</v>
      </c>
      <c r="U168" s="57" t="e">
        <f t="shared" si="43"/>
        <v>#REF!</v>
      </c>
      <c r="V168" s="57" t="e">
        <f t="shared" si="43"/>
        <v>#REF!</v>
      </c>
      <c r="W168" s="57" t="e">
        <f t="shared" si="43"/>
        <v>#REF!</v>
      </c>
      <c r="X168" s="57" t="e">
        <f t="shared" si="43"/>
        <v>#REF!</v>
      </c>
      <c r="Y168" s="57" t="e">
        <f t="shared" si="43"/>
        <v>#REF!</v>
      </c>
      <c r="Z168" s="57" t="e">
        <f t="shared" si="43"/>
        <v>#REF!</v>
      </c>
      <c r="AA168" s="57" t="e">
        <f t="shared" si="43"/>
        <v>#REF!</v>
      </c>
      <c r="AB168" s="57" t="e">
        <f t="shared" si="43"/>
        <v>#REF!</v>
      </c>
      <c r="AC168" s="57" t="e">
        <f t="shared" si="43"/>
        <v>#REF!</v>
      </c>
      <c r="AD168" s="57" t="e">
        <f t="shared" si="43"/>
        <v>#REF!</v>
      </c>
      <c r="AE168" s="57" t="e">
        <f t="shared" si="43"/>
        <v>#REF!</v>
      </c>
      <c r="AF168" s="57" t="e">
        <f t="shared" si="43"/>
        <v>#REF!</v>
      </c>
      <c r="AG168" s="57" t="e">
        <f t="shared" si="43"/>
        <v>#REF!</v>
      </c>
      <c r="AH168" s="57" t="e">
        <f t="shared" si="43"/>
        <v>#REF!</v>
      </c>
      <c r="AI168" s="57" t="e">
        <f t="shared" si="43"/>
        <v>#REF!</v>
      </c>
      <c r="AJ168" s="57" t="e">
        <f t="shared" si="43"/>
        <v>#REF!</v>
      </c>
      <c r="AK168" s="57" t="e">
        <f t="shared" si="43"/>
        <v>#REF!</v>
      </c>
      <c r="AL168" s="57" t="e">
        <f t="shared" si="43"/>
        <v>#REF!</v>
      </c>
      <c r="AM168" s="57" t="e">
        <f t="shared" si="43"/>
        <v>#REF!</v>
      </c>
      <c r="AN168" s="57" t="e">
        <f t="shared" si="43"/>
        <v>#REF!</v>
      </c>
      <c r="AO168" s="57" t="e">
        <f t="shared" si="43"/>
        <v>#REF!</v>
      </c>
      <c r="AP168" s="57" t="e">
        <f t="shared" si="43"/>
        <v>#REF!</v>
      </c>
      <c r="AQ168" s="57" t="e">
        <f t="shared" si="43"/>
        <v>#REF!</v>
      </c>
      <c r="AR168" s="57" t="e">
        <f t="shared" si="43"/>
        <v>#REF!</v>
      </c>
      <c r="AS168" s="57" t="e">
        <f t="shared" si="43"/>
        <v>#REF!</v>
      </c>
      <c r="AT168" s="57" t="e">
        <f t="shared" si="43"/>
        <v>#REF!</v>
      </c>
      <c r="AU168" s="57" t="e">
        <f t="shared" si="43"/>
        <v>#REF!</v>
      </c>
      <c r="AV168" s="57" t="e">
        <f t="shared" si="43"/>
        <v>#REF!</v>
      </c>
      <c r="AW168" s="57" t="e">
        <f t="shared" si="43"/>
        <v>#REF!</v>
      </c>
      <c r="AX168" s="57" t="e">
        <f t="shared" si="43"/>
        <v>#REF!</v>
      </c>
      <c r="AY168" s="57" t="e">
        <f t="shared" si="43"/>
        <v>#REF!</v>
      </c>
      <c r="AZ168" s="57" t="e">
        <f t="shared" si="43"/>
        <v>#REF!</v>
      </c>
      <c r="BA168" s="57" t="e">
        <f t="shared" si="43"/>
        <v>#REF!</v>
      </c>
      <c r="BB168" s="57" t="e">
        <f t="shared" si="43"/>
        <v>#REF!</v>
      </c>
      <c r="BC168" s="57" t="e">
        <f t="shared" si="43"/>
        <v>#REF!</v>
      </c>
      <c r="BD168" s="57" t="e">
        <f t="shared" si="43"/>
        <v>#REF!</v>
      </c>
      <c r="BE168" s="57" t="e">
        <f t="shared" si="43"/>
        <v>#REF!</v>
      </c>
      <c r="BF168" s="57" t="e">
        <f t="shared" si="43"/>
        <v>#REF!</v>
      </c>
      <c r="BG168" s="57" t="e">
        <f t="shared" si="43"/>
        <v>#REF!</v>
      </c>
      <c r="BH168" s="57" t="e">
        <f t="shared" si="43"/>
        <v>#REF!</v>
      </c>
      <c r="BI168" s="285" t="e">
        <f>SUM(BI169:BI173)</f>
        <v>#REF!</v>
      </c>
      <c r="BJ168" s="126" t="e">
        <f t="shared" si="36"/>
        <v>#REF!</v>
      </c>
    </row>
    <row r="169" spans="1:62" s="69" customFormat="1" ht="12.75" hidden="1" customHeight="1" outlineLevel="1" x14ac:dyDescent="0.15">
      <c r="A169" s="295" t="e">
        <f>+#REF!</f>
        <v>#REF!</v>
      </c>
      <c r="B169" s="296" t="e">
        <f>+#REF!</f>
        <v>#REF!</v>
      </c>
      <c r="C169" s="312"/>
      <c r="D169" s="313"/>
      <c r="E169" s="314"/>
      <c r="F169" s="104" t="e">
        <f>+#REF!</f>
        <v>#REF!</v>
      </c>
      <c r="G169" s="504"/>
      <c r="H169" s="104" t="e">
        <f>+#REF!</f>
        <v>#REF!</v>
      </c>
      <c r="I169" s="104" t="e">
        <f>+#REF!</f>
        <v>#REF!</v>
      </c>
      <c r="J169" s="104" t="e">
        <f>IF( $H169=0,0,($F169*'Cronograma de Actividades'!#REF!)*($I169/$H169))</f>
        <v>#REF!</v>
      </c>
      <c r="K169" s="104" t="e">
        <f>IF( $H169=0,0,($F169*'Cronograma de Actividades'!#REF!)*($I169/$H169))</f>
        <v>#REF!</v>
      </c>
      <c r="L169" s="104" t="e">
        <f>IF( $H169=0,0,($F169*'Cronograma de Actividades'!#REF!)*($I169/$H169))</f>
        <v>#REF!</v>
      </c>
      <c r="M169" s="104" t="e">
        <f>SUM(J169:L169)</f>
        <v>#REF!</v>
      </c>
      <c r="N169" s="104" t="e">
        <f>IF( $H169=0,0,($F169*'Cronograma de Actividades'!#REF!)*($I169/$H169))</f>
        <v>#REF!</v>
      </c>
      <c r="O169" s="104" t="e">
        <f>IF( $H169=0,0,($F169*'Cronograma de Actividades'!#REF!)*($I169/$H169))</f>
        <v>#REF!</v>
      </c>
      <c r="P169" s="104" t="e">
        <f>IF( $H169=0,0,($F169*'Cronograma de Actividades'!#REF!)*($I169/$H169))</f>
        <v>#REF!</v>
      </c>
      <c r="Q169" s="104" t="e">
        <f>SUM(N169:P169)</f>
        <v>#REF!</v>
      </c>
      <c r="R169" s="104" t="e">
        <f>IF( $H169=0,0,($F169*'Cronograma de Actividades'!#REF!)*($I169/$H169))</f>
        <v>#REF!</v>
      </c>
      <c r="S169" s="104" t="e">
        <f>IF( $H169=0,0,($F169*'Cronograma de Actividades'!#REF!)*($I169/$H169))</f>
        <v>#REF!</v>
      </c>
      <c r="T169" s="104" t="e">
        <f>IF( $H169=0,0,($F169*'Cronograma de Actividades'!#REF!)*($I169/$H169))</f>
        <v>#REF!</v>
      </c>
      <c r="U169" s="104" t="e">
        <f>SUM(R169:T169)</f>
        <v>#REF!</v>
      </c>
      <c r="V169" s="104" t="e">
        <f>IF( $H169=0,0,($F169*'Cronograma de Actividades'!#REF!)*($I169/$H169))</f>
        <v>#REF!</v>
      </c>
      <c r="W169" s="104" t="e">
        <f>IF( $H169=0,0,($F169*'Cronograma de Actividades'!#REF!)*($I169/$H169))</f>
        <v>#REF!</v>
      </c>
      <c r="X169" s="104" t="e">
        <f>IF( $H169=0,0,($F169*'Cronograma de Actividades'!#REF!)*($I169/$H169))</f>
        <v>#REF!</v>
      </c>
      <c r="Y169" s="104" t="e">
        <f>SUM(V169:X169)</f>
        <v>#REF!</v>
      </c>
      <c r="Z169" s="104" t="e">
        <f>+M169+Q169+U169+Y169</f>
        <v>#REF!</v>
      </c>
      <c r="AA169" s="104" t="e">
        <f>IF( $H169=0,0,($F169*'Cronograma de Actividades'!#REF!)*($I169/$H169))</f>
        <v>#REF!</v>
      </c>
      <c r="AB169" s="104" t="e">
        <f>IF( $H169=0,0,($F169*'Cronograma de Actividades'!#REF!)*($I169/$H169))</f>
        <v>#REF!</v>
      </c>
      <c r="AC169" s="104" t="e">
        <f>IF( $H169=0,0,($F169*'Cronograma de Actividades'!#REF!)*($I169/$H169))</f>
        <v>#REF!</v>
      </c>
      <c r="AD169" s="104" t="e">
        <f>SUM(AA169:AC169)</f>
        <v>#REF!</v>
      </c>
      <c r="AE169" s="104" t="e">
        <f>IF( $H169=0,0,($F169*'Cronograma de Actividades'!#REF!)*($I169/$H169))</f>
        <v>#REF!</v>
      </c>
      <c r="AF169" s="104" t="e">
        <f>IF( $H169=0,0,($F169*'Cronograma de Actividades'!#REF!)*($I169/$H169))</f>
        <v>#REF!</v>
      </c>
      <c r="AG169" s="104" t="e">
        <f>IF( $H169=0,0,($F169*'Cronograma de Actividades'!#REF!)*($I169/$H169))</f>
        <v>#REF!</v>
      </c>
      <c r="AH169" s="104" t="e">
        <f>SUM(AE169:AG169)</f>
        <v>#REF!</v>
      </c>
      <c r="AI169" s="104" t="e">
        <f>IF( $H169=0,0,($F169*'Cronograma de Actividades'!#REF!)*($I169/$H169))</f>
        <v>#REF!</v>
      </c>
      <c r="AJ169" s="104" t="e">
        <f>IF( $H169=0,0,($F169*'Cronograma de Actividades'!#REF!)*($I169/$H169))</f>
        <v>#REF!</v>
      </c>
      <c r="AK169" s="104" t="e">
        <f>IF( $H169=0,0,($F169*'Cronograma de Actividades'!#REF!)*($I169/$H169))</f>
        <v>#REF!</v>
      </c>
      <c r="AL169" s="104" t="e">
        <f>SUM(AI169:AK169)</f>
        <v>#REF!</v>
      </c>
      <c r="AM169" s="104" t="e">
        <f>IF( $H169=0,0,($F169*'Cronograma de Actividades'!#REF!)*($I169/$H169))</f>
        <v>#REF!</v>
      </c>
      <c r="AN169" s="104" t="e">
        <f>IF( $H169=0,0,($F169*'Cronograma de Actividades'!#REF!)*($I169/$H169))</f>
        <v>#REF!</v>
      </c>
      <c r="AO169" s="104" t="e">
        <f>IF( $H169=0,0,($F169*'Cronograma de Actividades'!#REF!)*($I169/$H169))</f>
        <v>#REF!</v>
      </c>
      <c r="AP169" s="104" t="e">
        <f>SUM(AM169:AO169)</f>
        <v>#REF!</v>
      </c>
      <c r="AQ169" s="104" t="e">
        <f>+AD169+AH169+AL169+AP169</f>
        <v>#REF!</v>
      </c>
      <c r="AR169" s="104" t="e">
        <f>IF( $H169=0,0,($F169*'Cronograma de Actividades'!#REF!)*($I169/$H169))</f>
        <v>#REF!</v>
      </c>
      <c r="AS169" s="104" t="e">
        <f>IF( $H169=0,0,($F169*'Cronograma de Actividades'!#REF!)*($I169/$H169))</f>
        <v>#REF!</v>
      </c>
      <c r="AT169" s="104" t="e">
        <f>IF( $H169=0,0,($F169*'Cronograma de Actividades'!#REF!)*($I169/$H169))</f>
        <v>#REF!</v>
      </c>
      <c r="AU169" s="104" t="e">
        <f>SUM(AR169:AT169)</f>
        <v>#REF!</v>
      </c>
      <c r="AV169" s="104" t="e">
        <f>IF( $H169=0,0,($F169*'Cronograma de Actividades'!#REF!)*($I169/$H169))</f>
        <v>#REF!</v>
      </c>
      <c r="AW169" s="104" t="e">
        <f>IF( $H169=0,0,($F169*'Cronograma de Actividades'!#REF!)*($I169/$H169))</f>
        <v>#REF!</v>
      </c>
      <c r="AX169" s="104" t="e">
        <f>IF( $H169=0,0,($F169*'Cronograma de Actividades'!#REF!)*($I169/$H169))</f>
        <v>#REF!</v>
      </c>
      <c r="AY169" s="104" t="e">
        <f>SUM(AV169:AX169)</f>
        <v>#REF!</v>
      </c>
      <c r="AZ169" s="104" t="e">
        <f>IF( $H169=0,0,($F169*'Cronograma de Actividades'!#REF!)*($I169/$H169))</f>
        <v>#REF!</v>
      </c>
      <c r="BA169" s="104" t="e">
        <f>IF( $H169=0,0,($F169*'Cronograma de Actividades'!#REF!)*($I169/$H169))</f>
        <v>#REF!</v>
      </c>
      <c r="BB169" s="104" t="e">
        <f>IF( $H169=0,0,($F169*'Cronograma de Actividades'!#REF!)*($I169/$H169))</f>
        <v>#REF!</v>
      </c>
      <c r="BC169" s="104" t="e">
        <f>SUM(AZ169:BB169)</f>
        <v>#REF!</v>
      </c>
      <c r="BD169" s="104" t="e">
        <f>IF( $H169=0,0,($F169*'Cronograma de Actividades'!#REF!)*($I169/$H169))</f>
        <v>#REF!</v>
      </c>
      <c r="BE169" s="104" t="e">
        <f>IF( $H169=0,0,($F169*'Cronograma de Actividades'!#REF!)*($I169/$H169))</f>
        <v>#REF!</v>
      </c>
      <c r="BF169" s="104" t="e">
        <f>IF( $H169=0,0,($F169*'Cronograma de Actividades'!#REF!)*($I169/$H169))</f>
        <v>#REF!</v>
      </c>
      <c r="BG169" s="104" t="e">
        <f>SUM(BD169:BF169)</f>
        <v>#REF!</v>
      </c>
      <c r="BH169" s="104" t="e">
        <f>+AU169+AY169+BC169+BG169</f>
        <v>#REF!</v>
      </c>
      <c r="BI169" s="286" t="e">
        <f>+Z169+AQ169+BH169</f>
        <v>#REF!</v>
      </c>
      <c r="BJ169" s="126" t="e">
        <f t="shared" si="36"/>
        <v>#REF!</v>
      </c>
    </row>
    <row r="170" spans="1:62" s="69" customFormat="1" ht="12.75" hidden="1" customHeight="1" outlineLevel="1" x14ac:dyDescent="0.15">
      <c r="A170" s="297" t="e">
        <f>#REF!</f>
        <v>#REF!</v>
      </c>
      <c r="B170" s="298" t="e">
        <f>+#REF!</f>
        <v>#REF!</v>
      </c>
      <c r="C170" s="315"/>
      <c r="D170" s="316"/>
      <c r="E170" s="317"/>
      <c r="F170" s="105" t="e">
        <f>+#REF!</f>
        <v>#REF!</v>
      </c>
      <c r="G170" s="505"/>
      <c r="H170" s="105" t="e">
        <f>+#REF!</f>
        <v>#REF!</v>
      </c>
      <c r="I170" s="105" t="e">
        <f>+#REF!</f>
        <v>#REF!</v>
      </c>
      <c r="J170" s="105" t="e">
        <f>IF( $H170=0,0,($F170*'Cronograma de Actividades'!#REF!)*($I170/$H170))</f>
        <v>#REF!</v>
      </c>
      <c r="K170" s="105" t="e">
        <f>IF( $H170=0,0,($F170*'Cronograma de Actividades'!#REF!)*($I170/$H170))</f>
        <v>#REF!</v>
      </c>
      <c r="L170" s="105" t="e">
        <f>IF( $H170=0,0,($F170*'Cronograma de Actividades'!#REF!)*($I170/$H170))</f>
        <v>#REF!</v>
      </c>
      <c r="M170" s="105" t="e">
        <f>SUM(J170:L170)</f>
        <v>#REF!</v>
      </c>
      <c r="N170" s="105" t="e">
        <f>IF( $H170=0,0,($F170*'Cronograma de Actividades'!#REF!)*($I170/$H170))</f>
        <v>#REF!</v>
      </c>
      <c r="O170" s="105" t="e">
        <f>IF( $H170=0,0,($F170*'Cronograma de Actividades'!#REF!)*($I170/$H170))</f>
        <v>#REF!</v>
      </c>
      <c r="P170" s="105" t="e">
        <f>IF( $H170=0,0,($F170*'Cronograma de Actividades'!#REF!)*($I170/$H170))</f>
        <v>#REF!</v>
      </c>
      <c r="Q170" s="105" t="e">
        <f>SUM(N170:P170)</f>
        <v>#REF!</v>
      </c>
      <c r="R170" s="105" t="e">
        <f>IF( $H170=0,0,($F170*'Cronograma de Actividades'!#REF!)*($I170/$H170))</f>
        <v>#REF!</v>
      </c>
      <c r="S170" s="105" t="e">
        <f>IF( $H170=0,0,($F170*'Cronograma de Actividades'!#REF!)*($I170/$H170))</f>
        <v>#REF!</v>
      </c>
      <c r="T170" s="105" t="e">
        <f>IF( $H170=0,0,($F170*'Cronograma de Actividades'!#REF!)*($I170/$H170))</f>
        <v>#REF!</v>
      </c>
      <c r="U170" s="105" t="e">
        <f>SUM(R170:T170)</f>
        <v>#REF!</v>
      </c>
      <c r="V170" s="105" t="e">
        <f>IF( $H170=0,0,($F170*'Cronograma de Actividades'!#REF!)*($I170/$H170))</f>
        <v>#REF!</v>
      </c>
      <c r="W170" s="105" t="e">
        <f>IF( $H170=0,0,($F170*'Cronograma de Actividades'!#REF!)*($I170/$H170))</f>
        <v>#REF!</v>
      </c>
      <c r="X170" s="105" t="e">
        <f>IF( $H170=0,0,($F170*'Cronograma de Actividades'!#REF!)*($I170/$H170))</f>
        <v>#REF!</v>
      </c>
      <c r="Y170" s="105" t="e">
        <f>SUM(V170:X170)</f>
        <v>#REF!</v>
      </c>
      <c r="Z170" s="105" t="e">
        <f>+M170+Q170+U170+Y170</f>
        <v>#REF!</v>
      </c>
      <c r="AA170" s="105" t="e">
        <f>IF( $H170=0,0,($F170*'Cronograma de Actividades'!#REF!)*($I170/$H170))</f>
        <v>#REF!</v>
      </c>
      <c r="AB170" s="105" t="e">
        <f>IF( $H170=0,0,($F170*'Cronograma de Actividades'!#REF!)*($I170/$H170))</f>
        <v>#REF!</v>
      </c>
      <c r="AC170" s="105" t="e">
        <f>IF( $H170=0,0,($F170*'Cronograma de Actividades'!#REF!)*($I170/$H170))</f>
        <v>#REF!</v>
      </c>
      <c r="AD170" s="105" t="e">
        <f>SUM(AA170:AC170)</f>
        <v>#REF!</v>
      </c>
      <c r="AE170" s="105" t="e">
        <f>IF( $H170=0,0,($F170*'Cronograma de Actividades'!#REF!)*($I170/$H170))</f>
        <v>#REF!</v>
      </c>
      <c r="AF170" s="105" t="e">
        <f>IF( $H170=0,0,($F170*'Cronograma de Actividades'!#REF!)*($I170/$H170))</f>
        <v>#REF!</v>
      </c>
      <c r="AG170" s="105" t="e">
        <f>IF( $H170=0,0,($F170*'Cronograma de Actividades'!#REF!)*($I170/$H170))</f>
        <v>#REF!</v>
      </c>
      <c r="AH170" s="105" t="e">
        <f>SUM(AE170:AG170)</f>
        <v>#REF!</v>
      </c>
      <c r="AI170" s="105" t="e">
        <f>IF( $H170=0,0,($F170*'Cronograma de Actividades'!#REF!)*($I170/$H170))</f>
        <v>#REF!</v>
      </c>
      <c r="AJ170" s="105" t="e">
        <f>IF( $H170=0,0,($F170*'Cronograma de Actividades'!#REF!)*($I170/$H170))</f>
        <v>#REF!</v>
      </c>
      <c r="AK170" s="105" t="e">
        <f>IF( $H170=0,0,($F170*'Cronograma de Actividades'!#REF!)*($I170/$H170))</f>
        <v>#REF!</v>
      </c>
      <c r="AL170" s="105" t="e">
        <f>SUM(AI170:AK170)</f>
        <v>#REF!</v>
      </c>
      <c r="AM170" s="105" t="e">
        <f>IF( $H170=0,0,($F170*'Cronograma de Actividades'!#REF!)*($I170/$H170))</f>
        <v>#REF!</v>
      </c>
      <c r="AN170" s="105" t="e">
        <f>IF( $H170=0,0,($F170*'Cronograma de Actividades'!#REF!)*($I170/$H170))</f>
        <v>#REF!</v>
      </c>
      <c r="AO170" s="105" t="e">
        <f>IF( $H170=0,0,($F170*'Cronograma de Actividades'!#REF!)*($I170/$H170))</f>
        <v>#REF!</v>
      </c>
      <c r="AP170" s="105" t="e">
        <f>SUM(AM170:AO170)</f>
        <v>#REF!</v>
      </c>
      <c r="AQ170" s="105" t="e">
        <f>+AD170+AH170+AL170+AP170</f>
        <v>#REF!</v>
      </c>
      <c r="AR170" s="105" t="e">
        <f>IF( $H170=0,0,($F170*'Cronograma de Actividades'!#REF!)*($I170/$H170))</f>
        <v>#REF!</v>
      </c>
      <c r="AS170" s="105" t="e">
        <f>IF( $H170=0,0,($F170*'Cronograma de Actividades'!#REF!)*($I170/$H170))</f>
        <v>#REF!</v>
      </c>
      <c r="AT170" s="105" t="e">
        <f>IF( $H170=0,0,($F170*'Cronograma de Actividades'!#REF!)*($I170/$H170))</f>
        <v>#REF!</v>
      </c>
      <c r="AU170" s="105" t="e">
        <f>SUM(AR170:AT170)</f>
        <v>#REF!</v>
      </c>
      <c r="AV170" s="105" t="e">
        <f>IF( $H170=0,0,($F170*'Cronograma de Actividades'!#REF!)*($I170/$H170))</f>
        <v>#REF!</v>
      </c>
      <c r="AW170" s="105" t="e">
        <f>IF( $H170=0,0,($F170*'Cronograma de Actividades'!#REF!)*($I170/$H170))</f>
        <v>#REF!</v>
      </c>
      <c r="AX170" s="105" t="e">
        <f>IF( $H170=0,0,($F170*'Cronograma de Actividades'!#REF!)*($I170/$H170))</f>
        <v>#REF!</v>
      </c>
      <c r="AY170" s="105" t="e">
        <f>SUM(AV170:AX170)</f>
        <v>#REF!</v>
      </c>
      <c r="AZ170" s="105" t="e">
        <f>IF( $H170=0,0,($F170*'Cronograma de Actividades'!#REF!)*($I170/$H170))</f>
        <v>#REF!</v>
      </c>
      <c r="BA170" s="105" t="e">
        <f>IF( $H170=0,0,($F170*'Cronograma de Actividades'!#REF!)*($I170/$H170))</f>
        <v>#REF!</v>
      </c>
      <c r="BB170" s="105" t="e">
        <f>IF( $H170=0,0,($F170*'Cronograma de Actividades'!#REF!)*($I170/$H170))</f>
        <v>#REF!</v>
      </c>
      <c r="BC170" s="105" t="e">
        <f>SUM(AZ170:BB170)</f>
        <v>#REF!</v>
      </c>
      <c r="BD170" s="105" t="e">
        <f>IF( $H170=0,0,($F170*'Cronograma de Actividades'!#REF!)*($I170/$H170))</f>
        <v>#REF!</v>
      </c>
      <c r="BE170" s="105" t="e">
        <f>IF( $H170=0,0,($F170*'Cronograma de Actividades'!#REF!)*($I170/$H170))</f>
        <v>#REF!</v>
      </c>
      <c r="BF170" s="105" t="e">
        <f>IF( $H170=0,0,($F170*'Cronograma de Actividades'!#REF!)*($I170/$H170))</f>
        <v>#REF!</v>
      </c>
      <c r="BG170" s="105" t="e">
        <f>SUM(BD170:BF170)</f>
        <v>#REF!</v>
      </c>
      <c r="BH170" s="105" t="e">
        <f>+AU170+AY170+BC170+BG170</f>
        <v>#REF!</v>
      </c>
      <c r="BI170" s="287" t="e">
        <f>+Z170+AQ170+BH170</f>
        <v>#REF!</v>
      </c>
      <c r="BJ170" s="126" t="e">
        <f t="shared" si="36"/>
        <v>#REF!</v>
      </c>
    </row>
    <row r="171" spans="1:62" s="69" customFormat="1" ht="12.75" hidden="1" customHeight="1" outlineLevel="1" x14ac:dyDescent="0.15">
      <c r="A171" s="297" t="e">
        <f>#REF!</f>
        <v>#REF!</v>
      </c>
      <c r="B171" s="298" t="e">
        <f>+#REF!</f>
        <v>#REF!</v>
      </c>
      <c r="C171" s="315"/>
      <c r="D171" s="316"/>
      <c r="E171" s="317"/>
      <c r="F171" s="105" t="e">
        <f>+#REF!</f>
        <v>#REF!</v>
      </c>
      <c r="G171" s="505"/>
      <c r="H171" s="105" t="e">
        <f>+#REF!</f>
        <v>#REF!</v>
      </c>
      <c r="I171" s="105" t="e">
        <f>+#REF!</f>
        <v>#REF!</v>
      </c>
      <c r="J171" s="105" t="e">
        <f>IF( $H171=0,0,($F171*'Cronograma de Actividades'!#REF!)*($I171/$H171))</f>
        <v>#REF!</v>
      </c>
      <c r="K171" s="105" t="e">
        <f>IF( $H171=0,0,($F171*'Cronograma de Actividades'!#REF!)*($I171/$H171))</f>
        <v>#REF!</v>
      </c>
      <c r="L171" s="105" t="e">
        <f>IF( $H171=0,0,($F171*'Cronograma de Actividades'!#REF!)*($I171/$H171))</f>
        <v>#REF!</v>
      </c>
      <c r="M171" s="105" t="e">
        <f>SUM(J171:L171)</f>
        <v>#REF!</v>
      </c>
      <c r="N171" s="105" t="e">
        <f>IF( $H171=0,0,($F171*'Cronograma de Actividades'!#REF!)*($I171/$H171))</f>
        <v>#REF!</v>
      </c>
      <c r="O171" s="105" t="e">
        <f>IF( $H171=0,0,($F171*'Cronograma de Actividades'!#REF!)*($I171/$H171))</f>
        <v>#REF!</v>
      </c>
      <c r="P171" s="105" t="e">
        <f>IF( $H171=0,0,($F171*'Cronograma de Actividades'!#REF!)*($I171/$H171))</f>
        <v>#REF!</v>
      </c>
      <c r="Q171" s="105" t="e">
        <f>SUM(N171:P171)</f>
        <v>#REF!</v>
      </c>
      <c r="R171" s="105" t="e">
        <f>IF( $H171=0,0,($F171*'Cronograma de Actividades'!#REF!)*($I171/$H171))</f>
        <v>#REF!</v>
      </c>
      <c r="S171" s="105" t="e">
        <f>IF( $H171=0,0,($F171*'Cronograma de Actividades'!#REF!)*($I171/$H171))</f>
        <v>#REF!</v>
      </c>
      <c r="T171" s="105" t="e">
        <f>IF( $H171=0,0,($F171*'Cronograma de Actividades'!#REF!)*($I171/$H171))</f>
        <v>#REF!</v>
      </c>
      <c r="U171" s="105" t="e">
        <f>SUM(R171:T171)</f>
        <v>#REF!</v>
      </c>
      <c r="V171" s="105" t="e">
        <f>IF( $H171=0,0,($F171*'Cronograma de Actividades'!#REF!)*($I171/$H171))</f>
        <v>#REF!</v>
      </c>
      <c r="W171" s="105" t="e">
        <f>IF( $H171=0,0,($F171*'Cronograma de Actividades'!#REF!)*($I171/$H171))</f>
        <v>#REF!</v>
      </c>
      <c r="X171" s="105" t="e">
        <f>IF( $H171=0,0,($F171*'Cronograma de Actividades'!#REF!)*($I171/$H171))</f>
        <v>#REF!</v>
      </c>
      <c r="Y171" s="105" t="e">
        <f>SUM(V171:X171)</f>
        <v>#REF!</v>
      </c>
      <c r="Z171" s="105" t="e">
        <f>+M171+Q171+U171+Y171</f>
        <v>#REF!</v>
      </c>
      <c r="AA171" s="105" t="e">
        <f>IF( $H171=0,0,($F171*'Cronograma de Actividades'!#REF!)*($I171/$H171))</f>
        <v>#REF!</v>
      </c>
      <c r="AB171" s="105" t="e">
        <f>IF( $H171=0,0,($F171*'Cronograma de Actividades'!#REF!)*($I171/$H171))</f>
        <v>#REF!</v>
      </c>
      <c r="AC171" s="105" t="e">
        <f>IF( $H171=0,0,($F171*'Cronograma de Actividades'!#REF!)*($I171/$H171))</f>
        <v>#REF!</v>
      </c>
      <c r="AD171" s="105" t="e">
        <f>SUM(AA171:AC171)</f>
        <v>#REF!</v>
      </c>
      <c r="AE171" s="105" t="e">
        <f>IF( $H171=0,0,($F171*'Cronograma de Actividades'!#REF!)*($I171/$H171))</f>
        <v>#REF!</v>
      </c>
      <c r="AF171" s="105" t="e">
        <f>IF( $H171=0,0,($F171*'Cronograma de Actividades'!#REF!)*($I171/$H171))</f>
        <v>#REF!</v>
      </c>
      <c r="AG171" s="105" t="e">
        <f>IF( $H171=0,0,($F171*'Cronograma de Actividades'!#REF!)*($I171/$H171))</f>
        <v>#REF!</v>
      </c>
      <c r="AH171" s="105" t="e">
        <f>SUM(AE171:AG171)</f>
        <v>#REF!</v>
      </c>
      <c r="AI171" s="105" t="e">
        <f>IF( $H171=0,0,($F171*'Cronograma de Actividades'!#REF!)*($I171/$H171))</f>
        <v>#REF!</v>
      </c>
      <c r="AJ171" s="105" t="e">
        <f>IF( $H171=0,0,($F171*'Cronograma de Actividades'!#REF!)*($I171/$H171))</f>
        <v>#REF!</v>
      </c>
      <c r="AK171" s="105" t="e">
        <f>IF( $H171=0,0,($F171*'Cronograma de Actividades'!#REF!)*($I171/$H171))</f>
        <v>#REF!</v>
      </c>
      <c r="AL171" s="105" t="e">
        <f>SUM(AI171:AK171)</f>
        <v>#REF!</v>
      </c>
      <c r="AM171" s="105" t="e">
        <f>IF( $H171=0,0,($F171*'Cronograma de Actividades'!#REF!)*($I171/$H171))</f>
        <v>#REF!</v>
      </c>
      <c r="AN171" s="105" t="e">
        <f>IF( $H171=0,0,($F171*'Cronograma de Actividades'!#REF!)*($I171/$H171))</f>
        <v>#REF!</v>
      </c>
      <c r="AO171" s="105" t="e">
        <f>IF( $H171=0,0,($F171*'Cronograma de Actividades'!#REF!)*($I171/$H171))</f>
        <v>#REF!</v>
      </c>
      <c r="AP171" s="105" t="e">
        <f>SUM(AM171:AO171)</f>
        <v>#REF!</v>
      </c>
      <c r="AQ171" s="105" t="e">
        <f>+AD171+AH171+AL171+AP171</f>
        <v>#REF!</v>
      </c>
      <c r="AR171" s="105" t="e">
        <f>IF( $H171=0,0,($F171*'Cronograma de Actividades'!#REF!)*($I171/$H171))</f>
        <v>#REF!</v>
      </c>
      <c r="AS171" s="105" t="e">
        <f>IF( $H171=0,0,($F171*'Cronograma de Actividades'!#REF!)*($I171/$H171))</f>
        <v>#REF!</v>
      </c>
      <c r="AT171" s="105" t="e">
        <f>IF( $H171=0,0,($F171*'Cronograma de Actividades'!#REF!)*($I171/$H171))</f>
        <v>#REF!</v>
      </c>
      <c r="AU171" s="105" t="e">
        <f>SUM(AR171:AT171)</f>
        <v>#REF!</v>
      </c>
      <c r="AV171" s="105" t="e">
        <f>IF( $H171=0,0,($F171*'Cronograma de Actividades'!#REF!)*($I171/$H171))</f>
        <v>#REF!</v>
      </c>
      <c r="AW171" s="105" t="e">
        <f>IF( $H171=0,0,($F171*'Cronograma de Actividades'!#REF!)*($I171/$H171))</f>
        <v>#REF!</v>
      </c>
      <c r="AX171" s="105" t="e">
        <f>IF( $H171=0,0,($F171*'Cronograma de Actividades'!#REF!)*($I171/$H171))</f>
        <v>#REF!</v>
      </c>
      <c r="AY171" s="105" t="e">
        <f>SUM(AV171:AX171)</f>
        <v>#REF!</v>
      </c>
      <c r="AZ171" s="105" t="e">
        <f>IF( $H171=0,0,($F171*'Cronograma de Actividades'!#REF!)*($I171/$H171))</f>
        <v>#REF!</v>
      </c>
      <c r="BA171" s="105" t="e">
        <f>IF( $H171=0,0,($F171*'Cronograma de Actividades'!#REF!)*($I171/$H171))</f>
        <v>#REF!</v>
      </c>
      <c r="BB171" s="105" t="e">
        <f>IF( $H171=0,0,($F171*'Cronograma de Actividades'!#REF!)*($I171/$H171))</f>
        <v>#REF!</v>
      </c>
      <c r="BC171" s="105" t="e">
        <f>SUM(AZ171:BB171)</f>
        <v>#REF!</v>
      </c>
      <c r="BD171" s="105" t="e">
        <f>IF( $H171=0,0,($F171*'Cronograma de Actividades'!#REF!)*($I171/$H171))</f>
        <v>#REF!</v>
      </c>
      <c r="BE171" s="105" t="e">
        <f>IF( $H171=0,0,($F171*'Cronograma de Actividades'!#REF!)*($I171/$H171))</f>
        <v>#REF!</v>
      </c>
      <c r="BF171" s="105" t="e">
        <f>IF( $H171=0,0,($F171*'Cronograma de Actividades'!#REF!)*($I171/$H171))</f>
        <v>#REF!</v>
      </c>
      <c r="BG171" s="105" t="e">
        <f>SUM(BD171:BF171)</f>
        <v>#REF!</v>
      </c>
      <c r="BH171" s="105" t="e">
        <f>+AU171+AY171+BC171+BG171</f>
        <v>#REF!</v>
      </c>
      <c r="BI171" s="287" t="e">
        <f>+Z171+AQ171+BH171</f>
        <v>#REF!</v>
      </c>
      <c r="BJ171" s="126" t="e">
        <f t="shared" si="36"/>
        <v>#REF!</v>
      </c>
    </row>
    <row r="172" spans="1:62" s="69" customFormat="1" ht="12.75" hidden="1" customHeight="1" outlineLevel="1" x14ac:dyDescent="0.15">
      <c r="A172" s="297" t="e">
        <f>+#REF!</f>
        <v>#REF!</v>
      </c>
      <c r="B172" s="298" t="e">
        <f>+#REF!</f>
        <v>#REF!</v>
      </c>
      <c r="C172" s="315"/>
      <c r="D172" s="316"/>
      <c r="E172" s="317"/>
      <c r="F172" s="105" t="e">
        <f>+#REF!</f>
        <v>#REF!</v>
      </c>
      <c r="G172" s="505"/>
      <c r="H172" s="105" t="e">
        <f>+#REF!</f>
        <v>#REF!</v>
      </c>
      <c r="I172" s="105" t="e">
        <f>+#REF!</f>
        <v>#REF!</v>
      </c>
      <c r="J172" s="105" t="e">
        <f>IF( $H172=0,0,($F172*'Cronograma de Actividades'!#REF!)*($I172/$H172))</f>
        <v>#REF!</v>
      </c>
      <c r="K172" s="105" t="e">
        <f>IF( $H172=0,0,($F172*'Cronograma de Actividades'!#REF!)*($I172/$H172))</f>
        <v>#REF!</v>
      </c>
      <c r="L172" s="105" t="e">
        <f>IF( $H172=0,0,($F172*'Cronograma de Actividades'!#REF!)*($I172/$H172))</f>
        <v>#REF!</v>
      </c>
      <c r="M172" s="105" t="e">
        <f>SUM(J172:L172)</f>
        <v>#REF!</v>
      </c>
      <c r="N172" s="105" t="e">
        <f>IF( $H172=0,0,($F172*'Cronograma de Actividades'!#REF!)*($I172/$H172))</f>
        <v>#REF!</v>
      </c>
      <c r="O172" s="105" t="e">
        <f>IF( $H172=0,0,($F172*'Cronograma de Actividades'!#REF!)*($I172/$H172))</f>
        <v>#REF!</v>
      </c>
      <c r="P172" s="105" t="e">
        <f>IF( $H172=0,0,($F172*'Cronograma de Actividades'!#REF!)*($I172/$H172))</f>
        <v>#REF!</v>
      </c>
      <c r="Q172" s="105" t="e">
        <f>SUM(N172:P172)</f>
        <v>#REF!</v>
      </c>
      <c r="R172" s="105" t="e">
        <f>IF( $H172=0,0,($F172*'Cronograma de Actividades'!#REF!)*($I172/$H172))</f>
        <v>#REF!</v>
      </c>
      <c r="S172" s="105" t="e">
        <f>IF( $H172=0,0,($F172*'Cronograma de Actividades'!#REF!)*($I172/$H172))</f>
        <v>#REF!</v>
      </c>
      <c r="T172" s="105" t="e">
        <f>IF( $H172=0,0,($F172*'Cronograma de Actividades'!#REF!)*($I172/$H172))</f>
        <v>#REF!</v>
      </c>
      <c r="U172" s="105" t="e">
        <f>SUM(R172:T172)</f>
        <v>#REF!</v>
      </c>
      <c r="V172" s="105" t="e">
        <f>IF( $H172=0,0,($F172*'Cronograma de Actividades'!#REF!)*($I172/$H172))</f>
        <v>#REF!</v>
      </c>
      <c r="W172" s="105" t="e">
        <f>IF( $H172=0,0,($F172*'Cronograma de Actividades'!#REF!)*($I172/$H172))</f>
        <v>#REF!</v>
      </c>
      <c r="X172" s="105" t="e">
        <f>IF( $H172=0,0,($F172*'Cronograma de Actividades'!#REF!)*($I172/$H172))</f>
        <v>#REF!</v>
      </c>
      <c r="Y172" s="105" t="e">
        <f>SUM(V172:X172)</f>
        <v>#REF!</v>
      </c>
      <c r="Z172" s="105" t="e">
        <f>+M172+Q172+U172+Y172</f>
        <v>#REF!</v>
      </c>
      <c r="AA172" s="105" t="e">
        <f>IF( $H172=0,0,($F172*'Cronograma de Actividades'!#REF!)*($I172/$H172))</f>
        <v>#REF!</v>
      </c>
      <c r="AB172" s="105" t="e">
        <f>IF( $H172=0,0,($F172*'Cronograma de Actividades'!#REF!)*($I172/$H172))</f>
        <v>#REF!</v>
      </c>
      <c r="AC172" s="105" t="e">
        <f>IF( $H172=0,0,($F172*'Cronograma de Actividades'!#REF!)*($I172/$H172))</f>
        <v>#REF!</v>
      </c>
      <c r="AD172" s="105" t="e">
        <f>SUM(AA172:AC172)</f>
        <v>#REF!</v>
      </c>
      <c r="AE172" s="105" t="e">
        <f>IF( $H172=0,0,($F172*'Cronograma de Actividades'!#REF!)*($I172/$H172))</f>
        <v>#REF!</v>
      </c>
      <c r="AF172" s="105" t="e">
        <f>IF( $H172=0,0,($F172*'Cronograma de Actividades'!#REF!)*($I172/$H172))</f>
        <v>#REF!</v>
      </c>
      <c r="AG172" s="105" t="e">
        <f>IF( $H172=0,0,($F172*'Cronograma de Actividades'!#REF!)*($I172/$H172))</f>
        <v>#REF!</v>
      </c>
      <c r="AH172" s="105" t="e">
        <f>SUM(AE172:AG172)</f>
        <v>#REF!</v>
      </c>
      <c r="AI172" s="105" t="e">
        <f>IF( $H172=0,0,($F172*'Cronograma de Actividades'!#REF!)*($I172/$H172))</f>
        <v>#REF!</v>
      </c>
      <c r="AJ172" s="105" t="e">
        <f>IF( $H172=0,0,($F172*'Cronograma de Actividades'!#REF!)*($I172/$H172))</f>
        <v>#REF!</v>
      </c>
      <c r="AK172" s="105" t="e">
        <f>IF( $H172=0,0,($F172*'Cronograma de Actividades'!#REF!)*($I172/$H172))</f>
        <v>#REF!</v>
      </c>
      <c r="AL172" s="105" t="e">
        <f>SUM(AI172:AK172)</f>
        <v>#REF!</v>
      </c>
      <c r="AM172" s="105" t="e">
        <f>IF( $H172=0,0,($F172*'Cronograma de Actividades'!#REF!)*($I172/$H172))</f>
        <v>#REF!</v>
      </c>
      <c r="AN172" s="105" t="e">
        <f>IF( $H172=0,0,($F172*'Cronograma de Actividades'!#REF!)*($I172/$H172))</f>
        <v>#REF!</v>
      </c>
      <c r="AO172" s="105" t="e">
        <f>IF( $H172=0,0,($F172*'Cronograma de Actividades'!#REF!)*($I172/$H172))</f>
        <v>#REF!</v>
      </c>
      <c r="AP172" s="105" t="e">
        <f>SUM(AM172:AO172)</f>
        <v>#REF!</v>
      </c>
      <c r="AQ172" s="105" t="e">
        <f>+AD172+AH172+AL172+AP172</f>
        <v>#REF!</v>
      </c>
      <c r="AR172" s="105" t="e">
        <f>IF( $H172=0,0,($F172*'Cronograma de Actividades'!#REF!)*($I172/$H172))</f>
        <v>#REF!</v>
      </c>
      <c r="AS172" s="105" t="e">
        <f>IF( $H172=0,0,($F172*'Cronograma de Actividades'!#REF!)*($I172/$H172))</f>
        <v>#REF!</v>
      </c>
      <c r="AT172" s="105" t="e">
        <f>IF( $H172=0,0,($F172*'Cronograma de Actividades'!#REF!)*($I172/$H172))</f>
        <v>#REF!</v>
      </c>
      <c r="AU172" s="105" t="e">
        <f>SUM(AR172:AT172)</f>
        <v>#REF!</v>
      </c>
      <c r="AV172" s="105" t="e">
        <f>IF( $H172=0,0,($F172*'Cronograma de Actividades'!#REF!)*($I172/$H172))</f>
        <v>#REF!</v>
      </c>
      <c r="AW172" s="105" t="e">
        <f>IF( $H172=0,0,($F172*'Cronograma de Actividades'!#REF!)*($I172/$H172))</f>
        <v>#REF!</v>
      </c>
      <c r="AX172" s="105" t="e">
        <f>IF( $H172=0,0,($F172*'Cronograma de Actividades'!#REF!)*($I172/$H172))</f>
        <v>#REF!</v>
      </c>
      <c r="AY172" s="105" t="e">
        <f>SUM(AV172:AX172)</f>
        <v>#REF!</v>
      </c>
      <c r="AZ172" s="105" t="e">
        <f>IF( $H172=0,0,($F172*'Cronograma de Actividades'!#REF!)*($I172/$H172))</f>
        <v>#REF!</v>
      </c>
      <c r="BA172" s="105" t="e">
        <f>IF( $H172=0,0,($F172*'Cronograma de Actividades'!#REF!)*($I172/$H172))</f>
        <v>#REF!</v>
      </c>
      <c r="BB172" s="105" t="e">
        <f>IF( $H172=0,0,($F172*'Cronograma de Actividades'!#REF!)*($I172/$H172))</f>
        <v>#REF!</v>
      </c>
      <c r="BC172" s="105" t="e">
        <f>SUM(AZ172:BB172)</f>
        <v>#REF!</v>
      </c>
      <c r="BD172" s="105" t="e">
        <f>IF( $H172=0,0,($F172*'Cronograma de Actividades'!#REF!)*($I172/$H172))</f>
        <v>#REF!</v>
      </c>
      <c r="BE172" s="105" t="e">
        <f>IF( $H172=0,0,($F172*'Cronograma de Actividades'!#REF!)*($I172/$H172))</f>
        <v>#REF!</v>
      </c>
      <c r="BF172" s="105" t="e">
        <f>IF( $H172=0,0,($F172*'Cronograma de Actividades'!#REF!)*($I172/$H172))</f>
        <v>#REF!</v>
      </c>
      <c r="BG172" s="105" t="e">
        <f>SUM(BD172:BF172)</f>
        <v>#REF!</v>
      </c>
      <c r="BH172" s="105" t="e">
        <f>+AU172+AY172+BC172+BG172</f>
        <v>#REF!</v>
      </c>
      <c r="BI172" s="287" t="e">
        <f>+Z172+AQ172+BH172</f>
        <v>#REF!</v>
      </c>
      <c r="BJ172" s="126" t="e">
        <f t="shared" si="36"/>
        <v>#REF!</v>
      </c>
    </row>
    <row r="173" spans="1:62" s="125" customFormat="1" ht="12.75" hidden="1" customHeight="1" x14ac:dyDescent="0.15">
      <c r="A173" s="299" t="e">
        <f>#REF!</f>
        <v>#REF!</v>
      </c>
      <c r="B173" s="300" t="e">
        <f>+#REF!</f>
        <v>#REF!</v>
      </c>
      <c r="C173" s="318"/>
      <c r="D173" s="319"/>
      <c r="E173" s="320"/>
      <c r="F173" s="106" t="e">
        <f>+#REF!</f>
        <v>#REF!</v>
      </c>
      <c r="G173" s="506"/>
      <c r="H173" s="106" t="e">
        <f>+#REF!</f>
        <v>#REF!</v>
      </c>
      <c r="I173" s="106" t="e">
        <f>+#REF!</f>
        <v>#REF!</v>
      </c>
      <c r="J173" s="106" t="e">
        <f>IF( $H173=0,0,($F173*'Cronograma de Actividades'!#REF!)*($I173/$H173))</f>
        <v>#REF!</v>
      </c>
      <c r="K173" s="106" t="e">
        <f>IF( $H173=0,0,($F173*'Cronograma de Actividades'!#REF!)*($I173/$H173))</f>
        <v>#REF!</v>
      </c>
      <c r="L173" s="106" t="e">
        <f>IF( $H173=0,0,($F173*'Cronograma de Actividades'!#REF!)*($I173/$H173))</f>
        <v>#REF!</v>
      </c>
      <c r="M173" s="106" t="e">
        <f>SUM(J173:L173)</f>
        <v>#REF!</v>
      </c>
      <c r="N173" s="106" t="e">
        <f>IF( $H173=0,0,($F173*'Cronograma de Actividades'!#REF!)*($I173/$H173))</f>
        <v>#REF!</v>
      </c>
      <c r="O173" s="106" t="e">
        <f>IF( $H173=0,0,($F173*'Cronograma de Actividades'!#REF!)*($I173/$H173))</f>
        <v>#REF!</v>
      </c>
      <c r="P173" s="106" t="e">
        <f>IF( $H173=0,0,($F173*'Cronograma de Actividades'!#REF!)*($I173/$H173))</f>
        <v>#REF!</v>
      </c>
      <c r="Q173" s="106" t="e">
        <f>SUM(N173:P173)</f>
        <v>#REF!</v>
      </c>
      <c r="R173" s="106" t="e">
        <f>IF( $H173=0,0,($F173*'Cronograma de Actividades'!#REF!)*($I173/$H173))</f>
        <v>#REF!</v>
      </c>
      <c r="S173" s="106" t="e">
        <f>IF( $H173=0,0,($F173*'Cronograma de Actividades'!#REF!)*($I173/$H173))</f>
        <v>#REF!</v>
      </c>
      <c r="T173" s="106" t="e">
        <f>IF( $H173=0,0,($F173*'Cronograma de Actividades'!#REF!)*($I173/$H173))</f>
        <v>#REF!</v>
      </c>
      <c r="U173" s="106" t="e">
        <f>SUM(R173:T173)</f>
        <v>#REF!</v>
      </c>
      <c r="V173" s="106" t="e">
        <f>IF( $H173=0,0,($F173*'Cronograma de Actividades'!#REF!)*($I173/$H173))</f>
        <v>#REF!</v>
      </c>
      <c r="W173" s="106" t="e">
        <f>IF( $H173=0,0,($F173*'Cronograma de Actividades'!#REF!)*($I173/$H173))</f>
        <v>#REF!</v>
      </c>
      <c r="X173" s="106" t="e">
        <f>IF( $H173=0,0,($F173*'Cronograma de Actividades'!#REF!)*($I173/$H173))</f>
        <v>#REF!</v>
      </c>
      <c r="Y173" s="106" t="e">
        <f>SUM(V173:X173)</f>
        <v>#REF!</v>
      </c>
      <c r="Z173" s="106" t="e">
        <f>+M173+Q173+U173+Y173</f>
        <v>#REF!</v>
      </c>
      <c r="AA173" s="106" t="e">
        <f>IF( $H173=0,0,($F173*'Cronograma de Actividades'!#REF!)*($I173/$H173))</f>
        <v>#REF!</v>
      </c>
      <c r="AB173" s="106" t="e">
        <f>IF( $H173=0,0,($F173*'Cronograma de Actividades'!#REF!)*($I173/$H173))</f>
        <v>#REF!</v>
      </c>
      <c r="AC173" s="106" t="e">
        <f>IF( $H173=0,0,($F173*'Cronograma de Actividades'!#REF!)*($I173/$H173))</f>
        <v>#REF!</v>
      </c>
      <c r="AD173" s="106" t="e">
        <f>SUM(AA173:AC173)</f>
        <v>#REF!</v>
      </c>
      <c r="AE173" s="106" t="e">
        <f>IF( $H173=0,0,($F173*'Cronograma de Actividades'!#REF!)*($I173/$H173))</f>
        <v>#REF!</v>
      </c>
      <c r="AF173" s="106" t="e">
        <f>IF( $H173=0,0,($F173*'Cronograma de Actividades'!#REF!)*($I173/$H173))</f>
        <v>#REF!</v>
      </c>
      <c r="AG173" s="106" t="e">
        <f>IF( $H173=0,0,($F173*'Cronograma de Actividades'!#REF!)*($I173/$H173))</f>
        <v>#REF!</v>
      </c>
      <c r="AH173" s="106" t="e">
        <f>SUM(AE173:AG173)</f>
        <v>#REF!</v>
      </c>
      <c r="AI173" s="106" t="e">
        <f>IF( $H173=0,0,($F173*'Cronograma de Actividades'!#REF!)*($I173/$H173))</f>
        <v>#REF!</v>
      </c>
      <c r="AJ173" s="106" t="e">
        <f>IF( $H173=0,0,($F173*'Cronograma de Actividades'!#REF!)*($I173/$H173))</f>
        <v>#REF!</v>
      </c>
      <c r="AK173" s="106" t="e">
        <f>IF( $H173=0,0,($F173*'Cronograma de Actividades'!#REF!)*($I173/$H173))</f>
        <v>#REF!</v>
      </c>
      <c r="AL173" s="106" t="e">
        <f>SUM(AI173:AK173)</f>
        <v>#REF!</v>
      </c>
      <c r="AM173" s="106" t="e">
        <f>IF( $H173=0,0,($F173*'Cronograma de Actividades'!#REF!)*($I173/$H173))</f>
        <v>#REF!</v>
      </c>
      <c r="AN173" s="106" t="e">
        <f>IF( $H173=0,0,($F173*'Cronograma de Actividades'!#REF!)*($I173/$H173))</f>
        <v>#REF!</v>
      </c>
      <c r="AO173" s="106" t="e">
        <f>IF( $H173=0,0,($F173*'Cronograma de Actividades'!#REF!)*($I173/$H173))</f>
        <v>#REF!</v>
      </c>
      <c r="AP173" s="106" t="e">
        <f>SUM(AM173:AO173)</f>
        <v>#REF!</v>
      </c>
      <c r="AQ173" s="106" t="e">
        <f>+AD173+AH173+AL173+AP173</f>
        <v>#REF!</v>
      </c>
      <c r="AR173" s="106" t="e">
        <f>IF( $H173=0,0,($F173*'Cronograma de Actividades'!#REF!)*($I173/$H173))</f>
        <v>#REF!</v>
      </c>
      <c r="AS173" s="106" t="e">
        <f>IF( $H173=0,0,($F173*'Cronograma de Actividades'!#REF!)*($I173/$H173))</f>
        <v>#REF!</v>
      </c>
      <c r="AT173" s="106" t="e">
        <f>IF( $H173=0,0,($F173*'Cronograma de Actividades'!#REF!)*($I173/$H173))</f>
        <v>#REF!</v>
      </c>
      <c r="AU173" s="106" t="e">
        <f>SUM(AR173:AT173)</f>
        <v>#REF!</v>
      </c>
      <c r="AV173" s="106" t="e">
        <f>IF( $H173=0,0,($F173*'Cronograma de Actividades'!#REF!)*($I173/$H173))</f>
        <v>#REF!</v>
      </c>
      <c r="AW173" s="106" t="e">
        <f>IF( $H173=0,0,($F173*'Cronograma de Actividades'!#REF!)*($I173/$H173))</f>
        <v>#REF!</v>
      </c>
      <c r="AX173" s="106" t="e">
        <f>IF( $H173=0,0,($F173*'Cronograma de Actividades'!#REF!)*($I173/$H173))</f>
        <v>#REF!</v>
      </c>
      <c r="AY173" s="106" t="e">
        <f>SUM(AV173:AX173)</f>
        <v>#REF!</v>
      </c>
      <c r="AZ173" s="106" t="e">
        <f>IF( $H173=0,0,($F173*'Cronograma de Actividades'!#REF!)*($I173/$H173))</f>
        <v>#REF!</v>
      </c>
      <c r="BA173" s="106" t="e">
        <f>IF( $H173=0,0,($F173*'Cronograma de Actividades'!#REF!)*($I173/$H173))</f>
        <v>#REF!</v>
      </c>
      <c r="BB173" s="106" t="e">
        <f>IF( $H173=0,0,($F173*'Cronograma de Actividades'!#REF!)*($I173/$H173))</f>
        <v>#REF!</v>
      </c>
      <c r="BC173" s="106" t="e">
        <f>SUM(AZ173:BB173)</f>
        <v>#REF!</v>
      </c>
      <c r="BD173" s="106" t="e">
        <f>IF( $H173=0,0,($F173*'Cronograma de Actividades'!#REF!)*($I173/$H173))</f>
        <v>#REF!</v>
      </c>
      <c r="BE173" s="106" t="e">
        <f>IF( $H173=0,0,($F173*'Cronograma de Actividades'!#REF!)*($I173/$H173))</f>
        <v>#REF!</v>
      </c>
      <c r="BF173" s="106" t="e">
        <f>IF( $H173=0,0,($F173*'Cronograma de Actividades'!#REF!)*($I173/$H173))</f>
        <v>#REF!</v>
      </c>
      <c r="BG173" s="106" t="e">
        <f>SUM(BD173:BF173)</f>
        <v>#REF!</v>
      </c>
      <c r="BH173" s="106" t="e">
        <f>+AU173+AY173+BC173+BG173</f>
        <v>#REF!</v>
      </c>
      <c r="BI173" s="288" t="e">
        <f>+Z173+AQ173+BH173</f>
        <v>#REF!</v>
      </c>
      <c r="BJ173" s="126" t="e">
        <f t="shared" si="36"/>
        <v>#REF!</v>
      </c>
    </row>
    <row r="174" spans="1:62" s="125" customFormat="1" ht="12.75" hidden="1" customHeight="1" x14ac:dyDescent="0.15">
      <c r="A174" s="100" t="e">
        <f>+#REF!</f>
        <v>#REF!</v>
      </c>
      <c r="B174" s="199" t="e">
        <f>+#REF!</f>
        <v>#REF!</v>
      </c>
      <c r="C174" s="56" t="e">
        <f>+#REF!</f>
        <v>#REF!</v>
      </c>
      <c r="D174" s="61"/>
      <c r="E174" s="57">
        <f>+'Formato de costeo C1 '!F297</f>
        <v>0</v>
      </c>
      <c r="F174" s="57" t="e">
        <f>SUM(F175:F179)</f>
        <v>#REF!</v>
      </c>
      <c r="G174" s="503" t="e">
        <f>+#REF!</f>
        <v>#REF!</v>
      </c>
      <c r="H174" s="57" t="e">
        <f>SUM(H175:H179)</f>
        <v>#REF!</v>
      </c>
      <c r="I174" s="57" t="e">
        <f t="shared" ref="I174:BH174" si="44">SUM(I175:I179)</f>
        <v>#REF!</v>
      </c>
      <c r="J174" s="57" t="e">
        <f t="shared" si="44"/>
        <v>#REF!</v>
      </c>
      <c r="K174" s="57" t="e">
        <f t="shared" si="44"/>
        <v>#REF!</v>
      </c>
      <c r="L174" s="57" t="e">
        <f t="shared" si="44"/>
        <v>#REF!</v>
      </c>
      <c r="M174" s="57" t="e">
        <f t="shared" si="44"/>
        <v>#REF!</v>
      </c>
      <c r="N174" s="57" t="e">
        <f t="shared" si="44"/>
        <v>#REF!</v>
      </c>
      <c r="O174" s="57" t="e">
        <f t="shared" si="44"/>
        <v>#REF!</v>
      </c>
      <c r="P174" s="57" t="e">
        <f t="shared" si="44"/>
        <v>#REF!</v>
      </c>
      <c r="Q174" s="57" t="e">
        <f t="shared" si="44"/>
        <v>#REF!</v>
      </c>
      <c r="R174" s="57" t="e">
        <f t="shared" si="44"/>
        <v>#REF!</v>
      </c>
      <c r="S174" s="57" t="e">
        <f t="shared" si="44"/>
        <v>#REF!</v>
      </c>
      <c r="T174" s="57" t="e">
        <f t="shared" si="44"/>
        <v>#REF!</v>
      </c>
      <c r="U174" s="57" t="e">
        <f t="shared" si="44"/>
        <v>#REF!</v>
      </c>
      <c r="V174" s="57" t="e">
        <f t="shared" si="44"/>
        <v>#REF!</v>
      </c>
      <c r="W174" s="57" t="e">
        <f t="shared" si="44"/>
        <v>#REF!</v>
      </c>
      <c r="X174" s="57" t="e">
        <f t="shared" si="44"/>
        <v>#REF!</v>
      </c>
      <c r="Y174" s="57" t="e">
        <f t="shared" si="44"/>
        <v>#REF!</v>
      </c>
      <c r="Z174" s="57" t="e">
        <f t="shared" si="44"/>
        <v>#REF!</v>
      </c>
      <c r="AA174" s="57" t="e">
        <f t="shared" si="44"/>
        <v>#REF!</v>
      </c>
      <c r="AB174" s="57" t="e">
        <f t="shared" si="44"/>
        <v>#REF!</v>
      </c>
      <c r="AC174" s="57" t="e">
        <f t="shared" si="44"/>
        <v>#REF!</v>
      </c>
      <c r="AD174" s="57" t="e">
        <f t="shared" si="44"/>
        <v>#REF!</v>
      </c>
      <c r="AE174" s="57" t="e">
        <f t="shared" si="44"/>
        <v>#REF!</v>
      </c>
      <c r="AF174" s="57" t="e">
        <f t="shared" si="44"/>
        <v>#REF!</v>
      </c>
      <c r="AG174" s="57" t="e">
        <f t="shared" si="44"/>
        <v>#REF!</v>
      </c>
      <c r="AH174" s="57" t="e">
        <f t="shared" si="44"/>
        <v>#REF!</v>
      </c>
      <c r="AI174" s="57" t="e">
        <f t="shared" si="44"/>
        <v>#REF!</v>
      </c>
      <c r="AJ174" s="57" t="e">
        <f t="shared" si="44"/>
        <v>#REF!</v>
      </c>
      <c r="AK174" s="57" t="e">
        <f t="shared" si="44"/>
        <v>#REF!</v>
      </c>
      <c r="AL174" s="57" t="e">
        <f t="shared" si="44"/>
        <v>#REF!</v>
      </c>
      <c r="AM174" s="57" t="e">
        <f t="shared" si="44"/>
        <v>#REF!</v>
      </c>
      <c r="AN174" s="57" t="e">
        <f t="shared" si="44"/>
        <v>#REF!</v>
      </c>
      <c r="AO174" s="57" t="e">
        <f t="shared" si="44"/>
        <v>#REF!</v>
      </c>
      <c r="AP174" s="57" t="e">
        <f t="shared" si="44"/>
        <v>#REF!</v>
      </c>
      <c r="AQ174" s="57" t="e">
        <f t="shared" si="44"/>
        <v>#REF!</v>
      </c>
      <c r="AR174" s="57" t="e">
        <f t="shared" si="44"/>
        <v>#REF!</v>
      </c>
      <c r="AS174" s="57" t="e">
        <f t="shared" si="44"/>
        <v>#REF!</v>
      </c>
      <c r="AT174" s="57" t="e">
        <f t="shared" si="44"/>
        <v>#REF!</v>
      </c>
      <c r="AU174" s="57" t="e">
        <f t="shared" si="44"/>
        <v>#REF!</v>
      </c>
      <c r="AV174" s="57" t="e">
        <f t="shared" si="44"/>
        <v>#REF!</v>
      </c>
      <c r="AW174" s="57" t="e">
        <f t="shared" si="44"/>
        <v>#REF!</v>
      </c>
      <c r="AX174" s="57" t="e">
        <f t="shared" si="44"/>
        <v>#REF!</v>
      </c>
      <c r="AY174" s="57" t="e">
        <f t="shared" si="44"/>
        <v>#REF!</v>
      </c>
      <c r="AZ174" s="57" t="e">
        <f t="shared" si="44"/>
        <v>#REF!</v>
      </c>
      <c r="BA174" s="57" t="e">
        <f t="shared" si="44"/>
        <v>#REF!</v>
      </c>
      <c r="BB174" s="57" t="e">
        <f t="shared" si="44"/>
        <v>#REF!</v>
      </c>
      <c r="BC174" s="57" t="e">
        <f t="shared" si="44"/>
        <v>#REF!</v>
      </c>
      <c r="BD174" s="57" t="e">
        <f t="shared" si="44"/>
        <v>#REF!</v>
      </c>
      <c r="BE174" s="57" t="e">
        <f t="shared" si="44"/>
        <v>#REF!</v>
      </c>
      <c r="BF174" s="57" t="e">
        <f t="shared" si="44"/>
        <v>#REF!</v>
      </c>
      <c r="BG174" s="57" t="e">
        <f t="shared" si="44"/>
        <v>#REF!</v>
      </c>
      <c r="BH174" s="57" t="e">
        <f t="shared" si="44"/>
        <v>#REF!</v>
      </c>
      <c r="BI174" s="285" t="e">
        <f>SUM(BI175:BI179)</f>
        <v>#REF!</v>
      </c>
      <c r="BJ174" s="126" t="e">
        <f t="shared" si="36"/>
        <v>#REF!</v>
      </c>
    </row>
    <row r="175" spans="1:62" s="69" customFormat="1" ht="12.75" hidden="1" customHeight="1" x14ac:dyDescent="0.15">
      <c r="A175" s="295" t="e">
        <f>+#REF!</f>
        <v>#REF!</v>
      </c>
      <c r="B175" s="296" t="e">
        <f>+#REF!</f>
        <v>#REF!</v>
      </c>
      <c r="C175" s="577"/>
      <c r="D175" s="296"/>
      <c r="E175" s="312"/>
      <c r="F175" s="104" t="e">
        <f>+#REF!</f>
        <v>#REF!</v>
      </c>
      <c r="G175" s="507"/>
      <c r="H175" s="104" t="e">
        <f>+#REF!</f>
        <v>#REF!</v>
      </c>
      <c r="I175" s="104" t="e">
        <f>+#REF!</f>
        <v>#REF!</v>
      </c>
      <c r="J175" s="104" t="e">
        <f>IF( $H175=0,0,($F175*'Cronograma de Actividades'!#REF!)*($I175/$H175))</f>
        <v>#REF!</v>
      </c>
      <c r="K175" s="104" t="e">
        <f>IF( $H175=0,0,($F175*'Cronograma de Actividades'!#REF!)*($I175/$H175))</f>
        <v>#REF!</v>
      </c>
      <c r="L175" s="104" t="e">
        <f>IF( $H175=0,0,($F175*'Cronograma de Actividades'!#REF!)*($I175/$H175))</f>
        <v>#REF!</v>
      </c>
      <c r="M175" s="104" t="e">
        <f>SUM(J175:L175)</f>
        <v>#REF!</v>
      </c>
      <c r="N175" s="104" t="e">
        <f>IF( $H175=0,0,($F175*'Cronograma de Actividades'!#REF!)*($I175/$H175))</f>
        <v>#REF!</v>
      </c>
      <c r="O175" s="104" t="e">
        <f>IF( $H175=0,0,($F175*'Cronograma de Actividades'!#REF!)*($I175/$H175))</f>
        <v>#REF!</v>
      </c>
      <c r="P175" s="104" t="e">
        <f>IF( $H175=0,0,($F175*'Cronograma de Actividades'!#REF!)*($I175/$H175))</f>
        <v>#REF!</v>
      </c>
      <c r="Q175" s="104" t="e">
        <f>SUM(N175:P175)</f>
        <v>#REF!</v>
      </c>
      <c r="R175" s="104" t="e">
        <f>IF( $H175=0,0,($F175*'Cronograma de Actividades'!#REF!)*($I175/$H175))</f>
        <v>#REF!</v>
      </c>
      <c r="S175" s="104" t="e">
        <f>IF( $H175=0,0,($F175*'Cronograma de Actividades'!#REF!)*($I175/$H175))</f>
        <v>#REF!</v>
      </c>
      <c r="T175" s="104" t="e">
        <f>IF( $H175=0,0,($F175*'Cronograma de Actividades'!#REF!)*($I175/$H175))</f>
        <v>#REF!</v>
      </c>
      <c r="U175" s="104" t="e">
        <f>SUM(R175:T175)</f>
        <v>#REF!</v>
      </c>
      <c r="V175" s="104" t="e">
        <f>IF( $H175=0,0,($F175*'Cronograma de Actividades'!#REF!)*($I175/$H175))</f>
        <v>#REF!</v>
      </c>
      <c r="W175" s="104" t="e">
        <f>IF( $H175=0,0,($F175*'Cronograma de Actividades'!#REF!)*($I175/$H175))</f>
        <v>#REF!</v>
      </c>
      <c r="X175" s="104" t="e">
        <f>IF( $H175=0,0,($F175*'Cronograma de Actividades'!#REF!)*($I175/$H175))</f>
        <v>#REF!</v>
      </c>
      <c r="Y175" s="104" t="e">
        <f>SUM(V175:X175)</f>
        <v>#REF!</v>
      </c>
      <c r="Z175" s="104" t="e">
        <f>+M175+Q175+U175+Y175</f>
        <v>#REF!</v>
      </c>
      <c r="AA175" s="104" t="e">
        <f>IF( $H175=0,0,($F175*'Cronograma de Actividades'!#REF!)*($I175/$H175))</f>
        <v>#REF!</v>
      </c>
      <c r="AB175" s="104" t="e">
        <f>IF( $H175=0,0,($F175*'Cronograma de Actividades'!#REF!)*($I175/$H175))</f>
        <v>#REF!</v>
      </c>
      <c r="AC175" s="104" t="e">
        <f>IF( $H175=0,0,($F175*'Cronograma de Actividades'!#REF!)*($I175/$H175))</f>
        <v>#REF!</v>
      </c>
      <c r="AD175" s="104" t="e">
        <f>SUM(AA175:AC175)</f>
        <v>#REF!</v>
      </c>
      <c r="AE175" s="104" t="e">
        <f>IF( $H175=0,0,($F175*'Cronograma de Actividades'!#REF!)*($I175/$H175))</f>
        <v>#REF!</v>
      </c>
      <c r="AF175" s="104" t="e">
        <f>IF( $H175=0,0,($F175*'Cronograma de Actividades'!#REF!)*($I175/$H175))</f>
        <v>#REF!</v>
      </c>
      <c r="AG175" s="104" t="e">
        <f>IF( $H175=0,0,($F175*'Cronograma de Actividades'!#REF!)*($I175/$H175))</f>
        <v>#REF!</v>
      </c>
      <c r="AH175" s="104" t="e">
        <f>SUM(AE175:AG175)</f>
        <v>#REF!</v>
      </c>
      <c r="AI175" s="104" t="e">
        <f>IF( $H175=0,0,($F175*'Cronograma de Actividades'!#REF!)*($I175/$H175))</f>
        <v>#REF!</v>
      </c>
      <c r="AJ175" s="104" t="e">
        <f>IF( $H175=0,0,($F175*'Cronograma de Actividades'!#REF!)*($I175/$H175))</f>
        <v>#REF!</v>
      </c>
      <c r="AK175" s="104" t="e">
        <f>IF( $H175=0,0,($F175*'Cronograma de Actividades'!#REF!)*($I175/$H175))</f>
        <v>#REF!</v>
      </c>
      <c r="AL175" s="104" t="e">
        <f>SUM(AI175:AK175)</f>
        <v>#REF!</v>
      </c>
      <c r="AM175" s="104" t="e">
        <f>IF( $H175=0,0,($F175*'Cronograma de Actividades'!#REF!)*($I175/$H175))</f>
        <v>#REF!</v>
      </c>
      <c r="AN175" s="104" t="e">
        <f>IF( $H175=0,0,($F175*'Cronograma de Actividades'!#REF!)*($I175/$H175))</f>
        <v>#REF!</v>
      </c>
      <c r="AO175" s="104" t="e">
        <f>IF( $H175=0,0,($F175*'Cronograma de Actividades'!#REF!)*($I175/$H175))</f>
        <v>#REF!</v>
      </c>
      <c r="AP175" s="104" t="e">
        <f>SUM(AM175:AO175)</f>
        <v>#REF!</v>
      </c>
      <c r="AQ175" s="104" t="e">
        <f>+AD175+AH175+AL175+AP175</f>
        <v>#REF!</v>
      </c>
      <c r="AR175" s="104" t="e">
        <f>IF( $H175=0,0,($F175*'Cronograma de Actividades'!#REF!)*($I175/$H175))</f>
        <v>#REF!</v>
      </c>
      <c r="AS175" s="104" t="e">
        <f>IF( $H175=0,0,($F175*'Cronograma de Actividades'!#REF!)*($I175/$H175))</f>
        <v>#REF!</v>
      </c>
      <c r="AT175" s="104" t="e">
        <f>IF( $H175=0,0,($F175*'Cronograma de Actividades'!#REF!)*($I175/$H175))</f>
        <v>#REF!</v>
      </c>
      <c r="AU175" s="104" t="e">
        <f>SUM(AR175:AT175)</f>
        <v>#REF!</v>
      </c>
      <c r="AV175" s="104" t="e">
        <f>IF( $H175=0,0,($F175*'Cronograma de Actividades'!#REF!)*($I175/$H175))</f>
        <v>#REF!</v>
      </c>
      <c r="AW175" s="104" t="e">
        <f>IF( $H175=0,0,($F175*'Cronograma de Actividades'!#REF!)*($I175/$H175))</f>
        <v>#REF!</v>
      </c>
      <c r="AX175" s="104" t="e">
        <f>IF( $H175=0,0,($F175*'Cronograma de Actividades'!#REF!)*($I175/$H175))</f>
        <v>#REF!</v>
      </c>
      <c r="AY175" s="104" t="e">
        <f>SUM(AV175:AX175)</f>
        <v>#REF!</v>
      </c>
      <c r="AZ175" s="104" t="e">
        <f>IF( $H175=0,0,($F175*'Cronograma de Actividades'!#REF!)*($I175/$H175))</f>
        <v>#REF!</v>
      </c>
      <c r="BA175" s="104" t="e">
        <f>IF( $H175=0,0,($F175*'Cronograma de Actividades'!#REF!)*($I175/$H175))</f>
        <v>#REF!</v>
      </c>
      <c r="BB175" s="104" t="e">
        <f>IF( $H175=0,0,($F175*'Cronograma de Actividades'!#REF!)*($I175/$H175))</f>
        <v>#REF!</v>
      </c>
      <c r="BC175" s="104" t="e">
        <f>SUM(AZ175:BB175)</f>
        <v>#REF!</v>
      </c>
      <c r="BD175" s="104" t="e">
        <f>IF( $H175=0,0,($F175*'Cronograma de Actividades'!#REF!)*($I175/$H175))</f>
        <v>#REF!</v>
      </c>
      <c r="BE175" s="104" t="e">
        <f>IF( $H175=0,0,($F175*'Cronograma de Actividades'!#REF!)*($I175/$H175))</f>
        <v>#REF!</v>
      </c>
      <c r="BF175" s="104" t="e">
        <f>IF( $H175=0,0,($F175*'Cronograma de Actividades'!#REF!)*($I175/$H175))</f>
        <v>#REF!</v>
      </c>
      <c r="BG175" s="104" t="e">
        <f>SUM(BD175:BF175)</f>
        <v>#REF!</v>
      </c>
      <c r="BH175" s="104" t="e">
        <f>+AU175+AY175+BC175+BG175</f>
        <v>#REF!</v>
      </c>
      <c r="BI175" s="286" t="e">
        <f>+Z175+AQ175+BH175</f>
        <v>#REF!</v>
      </c>
      <c r="BJ175" s="126" t="e">
        <f t="shared" si="36"/>
        <v>#REF!</v>
      </c>
    </row>
    <row r="176" spans="1:62" ht="12.75" hidden="1" customHeight="1" x14ac:dyDescent="0.25">
      <c r="A176" s="297" t="e">
        <f>+#REF!</f>
        <v>#REF!</v>
      </c>
      <c r="B176" s="298" t="e">
        <f>+#REF!</f>
        <v>#REF!</v>
      </c>
      <c r="C176" s="578"/>
      <c r="D176" s="298"/>
      <c r="E176" s="315"/>
      <c r="F176" s="105" t="e">
        <f>+#REF!</f>
        <v>#REF!</v>
      </c>
      <c r="G176" s="508"/>
      <c r="H176" s="105" t="e">
        <f>+#REF!</f>
        <v>#REF!</v>
      </c>
      <c r="I176" s="105" t="e">
        <f>+#REF!</f>
        <v>#REF!</v>
      </c>
      <c r="J176" s="105" t="e">
        <f>IF( $H176=0,0,($F176*'Cronograma de Actividades'!#REF!)*($I176/$H176))</f>
        <v>#REF!</v>
      </c>
      <c r="K176" s="105" t="e">
        <f>IF( $H176=0,0,($F176*'Cronograma de Actividades'!#REF!)*($I176/$H176))</f>
        <v>#REF!</v>
      </c>
      <c r="L176" s="105" t="e">
        <f>IF( $H176=0,0,($F176*'Cronograma de Actividades'!#REF!)*($I176/$H176))</f>
        <v>#REF!</v>
      </c>
      <c r="M176" s="105" t="e">
        <f>SUM(J176:L176)</f>
        <v>#REF!</v>
      </c>
      <c r="N176" s="105" t="e">
        <f>IF( $H176=0,0,($F176*'Cronograma de Actividades'!#REF!)*($I176/$H176))</f>
        <v>#REF!</v>
      </c>
      <c r="O176" s="105" t="e">
        <f>IF( $H176=0,0,($F176*'Cronograma de Actividades'!#REF!)*($I176/$H176))</f>
        <v>#REF!</v>
      </c>
      <c r="P176" s="105" t="e">
        <f>IF( $H176=0,0,($F176*'Cronograma de Actividades'!#REF!)*($I176/$H176))</f>
        <v>#REF!</v>
      </c>
      <c r="Q176" s="105" t="e">
        <f>SUM(N176:P176)</f>
        <v>#REF!</v>
      </c>
      <c r="R176" s="105" t="e">
        <f>IF( $H176=0,0,($F176*'Cronograma de Actividades'!#REF!)*($I176/$H176))</f>
        <v>#REF!</v>
      </c>
      <c r="S176" s="105" t="e">
        <f>IF( $H176=0,0,($F176*'Cronograma de Actividades'!#REF!)*($I176/$H176))</f>
        <v>#REF!</v>
      </c>
      <c r="T176" s="105" t="e">
        <f>IF( $H176=0,0,($F176*'Cronograma de Actividades'!#REF!)*($I176/$H176))</f>
        <v>#REF!</v>
      </c>
      <c r="U176" s="105" t="e">
        <f>SUM(R176:T176)</f>
        <v>#REF!</v>
      </c>
      <c r="V176" s="105" t="e">
        <f>IF( $H176=0,0,($F176*'Cronograma de Actividades'!#REF!)*($I176/$H176))</f>
        <v>#REF!</v>
      </c>
      <c r="W176" s="105" t="e">
        <f>IF( $H176=0,0,($F176*'Cronograma de Actividades'!#REF!)*($I176/$H176))</f>
        <v>#REF!</v>
      </c>
      <c r="X176" s="105" t="e">
        <f>IF( $H176=0,0,($F176*'Cronograma de Actividades'!#REF!)*($I176/$H176))</f>
        <v>#REF!</v>
      </c>
      <c r="Y176" s="105" t="e">
        <f>SUM(V176:X176)</f>
        <v>#REF!</v>
      </c>
      <c r="Z176" s="105" t="e">
        <f>+M176+Q176+U176+Y176</f>
        <v>#REF!</v>
      </c>
      <c r="AA176" s="105" t="e">
        <f>IF( $H176=0,0,($F176*'Cronograma de Actividades'!#REF!)*($I176/$H176))</f>
        <v>#REF!</v>
      </c>
      <c r="AB176" s="105" t="e">
        <f>IF( $H176=0,0,($F176*'Cronograma de Actividades'!#REF!)*($I176/$H176))</f>
        <v>#REF!</v>
      </c>
      <c r="AC176" s="105" t="e">
        <f>IF( $H176=0,0,($F176*'Cronograma de Actividades'!#REF!)*($I176/$H176))</f>
        <v>#REF!</v>
      </c>
      <c r="AD176" s="105" t="e">
        <f>SUM(AA176:AC176)</f>
        <v>#REF!</v>
      </c>
      <c r="AE176" s="105" t="e">
        <f>IF( $H176=0,0,($F176*'Cronograma de Actividades'!#REF!)*($I176/$H176))</f>
        <v>#REF!</v>
      </c>
      <c r="AF176" s="105" t="e">
        <f>IF( $H176=0,0,($F176*'Cronograma de Actividades'!#REF!)*($I176/$H176))</f>
        <v>#REF!</v>
      </c>
      <c r="AG176" s="105" t="e">
        <f>IF( $H176=0,0,($F176*'Cronograma de Actividades'!#REF!)*($I176/$H176))</f>
        <v>#REF!</v>
      </c>
      <c r="AH176" s="105" t="e">
        <f>SUM(AE176:AG176)</f>
        <v>#REF!</v>
      </c>
      <c r="AI176" s="105" t="e">
        <f>IF( $H176=0,0,($F176*'Cronograma de Actividades'!#REF!)*($I176/$H176))</f>
        <v>#REF!</v>
      </c>
      <c r="AJ176" s="105" t="e">
        <f>IF( $H176=0,0,($F176*'Cronograma de Actividades'!#REF!)*($I176/$H176))</f>
        <v>#REF!</v>
      </c>
      <c r="AK176" s="105" t="e">
        <f>IF( $H176=0,0,($F176*'Cronograma de Actividades'!#REF!)*($I176/$H176))</f>
        <v>#REF!</v>
      </c>
      <c r="AL176" s="105" t="e">
        <f>SUM(AI176:AK176)</f>
        <v>#REF!</v>
      </c>
      <c r="AM176" s="105" t="e">
        <f>IF( $H176=0,0,($F176*'Cronograma de Actividades'!#REF!)*($I176/$H176))</f>
        <v>#REF!</v>
      </c>
      <c r="AN176" s="105" t="e">
        <f>IF( $H176=0,0,($F176*'Cronograma de Actividades'!#REF!)*($I176/$H176))</f>
        <v>#REF!</v>
      </c>
      <c r="AO176" s="105" t="e">
        <f>IF( $H176=0,0,($F176*'Cronograma de Actividades'!#REF!)*($I176/$H176))</f>
        <v>#REF!</v>
      </c>
      <c r="AP176" s="105" t="e">
        <f>SUM(AM176:AO176)</f>
        <v>#REF!</v>
      </c>
      <c r="AQ176" s="105" t="e">
        <f>+AD176+AH176+AL176+AP176</f>
        <v>#REF!</v>
      </c>
      <c r="AR176" s="105" t="e">
        <f>IF( $H176=0,0,($F176*'Cronograma de Actividades'!#REF!)*($I176/$H176))</f>
        <v>#REF!</v>
      </c>
      <c r="AS176" s="105" t="e">
        <f>IF( $H176=0,0,($F176*'Cronograma de Actividades'!#REF!)*($I176/$H176))</f>
        <v>#REF!</v>
      </c>
      <c r="AT176" s="105" t="e">
        <f>IF( $H176=0,0,($F176*'Cronograma de Actividades'!#REF!)*($I176/$H176))</f>
        <v>#REF!</v>
      </c>
      <c r="AU176" s="105" t="e">
        <f>SUM(AR176:AT176)</f>
        <v>#REF!</v>
      </c>
      <c r="AV176" s="105" t="e">
        <f>IF( $H176=0,0,($F176*'Cronograma de Actividades'!#REF!)*($I176/$H176))</f>
        <v>#REF!</v>
      </c>
      <c r="AW176" s="105" t="e">
        <f>IF( $H176=0,0,($F176*'Cronograma de Actividades'!#REF!)*($I176/$H176))</f>
        <v>#REF!</v>
      </c>
      <c r="AX176" s="105" t="e">
        <f>IF( $H176=0,0,($F176*'Cronograma de Actividades'!#REF!)*($I176/$H176))</f>
        <v>#REF!</v>
      </c>
      <c r="AY176" s="105" t="e">
        <f>SUM(AV176:AX176)</f>
        <v>#REF!</v>
      </c>
      <c r="AZ176" s="105" t="e">
        <f>IF( $H176=0,0,($F176*'Cronograma de Actividades'!#REF!)*($I176/$H176))</f>
        <v>#REF!</v>
      </c>
      <c r="BA176" s="105" t="e">
        <f>IF( $H176=0,0,($F176*'Cronograma de Actividades'!#REF!)*($I176/$H176))</f>
        <v>#REF!</v>
      </c>
      <c r="BB176" s="105" t="e">
        <f>IF( $H176=0,0,($F176*'Cronograma de Actividades'!#REF!)*($I176/$H176))</f>
        <v>#REF!</v>
      </c>
      <c r="BC176" s="105" t="e">
        <f>SUM(AZ176:BB176)</f>
        <v>#REF!</v>
      </c>
      <c r="BD176" s="105" t="e">
        <f>IF( $H176=0,0,($F176*'Cronograma de Actividades'!#REF!)*($I176/$H176))</f>
        <v>#REF!</v>
      </c>
      <c r="BE176" s="105" t="e">
        <f>IF( $H176=0,0,($F176*'Cronograma de Actividades'!#REF!)*($I176/$H176))</f>
        <v>#REF!</v>
      </c>
      <c r="BF176" s="105" t="e">
        <f>IF( $H176=0,0,($F176*'Cronograma de Actividades'!#REF!)*($I176/$H176))</f>
        <v>#REF!</v>
      </c>
      <c r="BG176" s="105" t="e">
        <f>SUM(BD176:BF176)</f>
        <v>#REF!</v>
      </c>
      <c r="BH176" s="105" t="e">
        <f>+AU176+AY176+BC176+BG176</f>
        <v>#REF!</v>
      </c>
      <c r="BI176" s="287" t="e">
        <f>+Z176+AQ176+BH176</f>
        <v>#REF!</v>
      </c>
      <c r="BJ176" s="126" t="e">
        <f t="shared" si="36"/>
        <v>#REF!</v>
      </c>
    </row>
    <row r="177" spans="1:62" ht="12.75" hidden="1" customHeight="1" x14ac:dyDescent="0.25">
      <c r="A177" s="297" t="e">
        <f>+#REF!</f>
        <v>#REF!</v>
      </c>
      <c r="B177" s="298" t="e">
        <f>+#REF!</f>
        <v>#REF!</v>
      </c>
      <c r="C177" s="578"/>
      <c r="D177" s="298"/>
      <c r="E177" s="315"/>
      <c r="F177" s="105" t="e">
        <f>+#REF!</f>
        <v>#REF!</v>
      </c>
      <c r="G177" s="508"/>
      <c r="H177" s="105" t="e">
        <f>+#REF!</f>
        <v>#REF!</v>
      </c>
      <c r="I177" s="105" t="e">
        <f>+#REF!</f>
        <v>#REF!</v>
      </c>
      <c r="J177" s="105" t="e">
        <f>IF( $H177=0,0,($F177*'Cronograma de Actividades'!#REF!)*($I177/$H177))</f>
        <v>#REF!</v>
      </c>
      <c r="K177" s="105" t="e">
        <f>IF( $H177=0,0,($F177*'Cronograma de Actividades'!#REF!)*($I177/$H177))</f>
        <v>#REF!</v>
      </c>
      <c r="L177" s="105" t="e">
        <f>IF( $H177=0,0,($F177*'Cronograma de Actividades'!#REF!)*($I177/$H177))</f>
        <v>#REF!</v>
      </c>
      <c r="M177" s="105" t="e">
        <f>SUM(J177:L177)</f>
        <v>#REF!</v>
      </c>
      <c r="N177" s="105" t="e">
        <f>IF( $H177=0,0,($F177*'Cronograma de Actividades'!#REF!)*($I177/$H177))</f>
        <v>#REF!</v>
      </c>
      <c r="O177" s="105" t="e">
        <f>IF( $H177=0,0,($F177*'Cronograma de Actividades'!#REF!)*($I177/$H177))</f>
        <v>#REF!</v>
      </c>
      <c r="P177" s="105" t="e">
        <f>IF( $H177=0,0,($F177*'Cronograma de Actividades'!#REF!)*($I177/$H177))</f>
        <v>#REF!</v>
      </c>
      <c r="Q177" s="105" t="e">
        <f>SUM(N177:P177)</f>
        <v>#REF!</v>
      </c>
      <c r="R177" s="105" t="e">
        <f>IF( $H177=0,0,($F177*'Cronograma de Actividades'!#REF!)*($I177/$H177))</f>
        <v>#REF!</v>
      </c>
      <c r="S177" s="105" t="e">
        <f>IF( $H177=0,0,($F177*'Cronograma de Actividades'!#REF!)*($I177/$H177))</f>
        <v>#REF!</v>
      </c>
      <c r="T177" s="105" t="e">
        <f>IF( $H177=0,0,($F177*'Cronograma de Actividades'!#REF!)*($I177/$H177))</f>
        <v>#REF!</v>
      </c>
      <c r="U177" s="105" t="e">
        <f>SUM(R177:T177)</f>
        <v>#REF!</v>
      </c>
      <c r="V177" s="105" t="e">
        <f>IF( $H177=0,0,($F177*'Cronograma de Actividades'!#REF!)*($I177/$H177))</f>
        <v>#REF!</v>
      </c>
      <c r="W177" s="105" t="e">
        <f>IF( $H177=0,0,($F177*'Cronograma de Actividades'!#REF!)*($I177/$H177))</f>
        <v>#REF!</v>
      </c>
      <c r="X177" s="105" t="e">
        <f>IF( $H177=0,0,($F177*'Cronograma de Actividades'!#REF!)*($I177/$H177))</f>
        <v>#REF!</v>
      </c>
      <c r="Y177" s="105" t="e">
        <f>SUM(V177:X177)</f>
        <v>#REF!</v>
      </c>
      <c r="Z177" s="105" t="e">
        <f>+M177+Q177+U177+Y177</f>
        <v>#REF!</v>
      </c>
      <c r="AA177" s="105" t="e">
        <f>IF( $H177=0,0,($F177*'Cronograma de Actividades'!#REF!)*($I177/$H177))</f>
        <v>#REF!</v>
      </c>
      <c r="AB177" s="105" t="e">
        <f>IF( $H177=0,0,($F177*'Cronograma de Actividades'!#REF!)*($I177/$H177))</f>
        <v>#REF!</v>
      </c>
      <c r="AC177" s="105" t="e">
        <f>IF( $H177=0,0,($F177*'Cronograma de Actividades'!#REF!)*($I177/$H177))</f>
        <v>#REF!</v>
      </c>
      <c r="AD177" s="105" t="e">
        <f>SUM(AA177:AC177)</f>
        <v>#REF!</v>
      </c>
      <c r="AE177" s="105" t="e">
        <f>IF( $H177=0,0,($F177*'Cronograma de Actividades'!#REF!)*($I177/$H177))</f>
        <v>#REF!</v>
      </c>
      <c r="AF177" s="105" t="e">
        <f>IF( $H177=0,0,($F177*'Cronograma de Actividades'!#REF!)*($I177/$H177))</f>
        <v>#REF!</v>
      </c>
      <c r="AG177" s="105" t="e">
        <f>IF( $H177=0,0,($F177*'Cronograma de Actividades'!#REF!)*($I177/$H177))</f>
        <v>#REF!</v>
      </c>
      <c r="AH177" s="105" t="e">
        <f>SUM(AE177:AG177)</f>
        <v>#REF!</v>
      </c>
      <c r="AI177" s="105" t="e">
        <f>IF( $H177=0,0,($F177*'Cronograma de Actividades'!#REF!)*($I177/$H177))</f>
        <v>#REF!</v>
      </c>
      <c r="AJ177" s="105" t="e">
        <f>IF( $H177=0,0,($F177*'Cronograma de Actividades'!#REF!)*($I177/$H177))</f>
        <v>#REF!</v>
      </c>
      <c r="AK177" s="105" t="e">
        <f>IF( $H177=0,0,($F177*'Cronograma de Actividades'!#REF!)*($I177/$H177))</f>
        <v>#REF!</v>
      </c>
      <c r="AL177" s="105" t="e">
        <f>SUM(AI177:AK177)</f>
        <v>#REF!</v>
      </c>
      <c r="AM177" s="105" t="e">
        <f>IF( $H177=0,0,($F177*'Cronograma de Actividades'!#REF!)*($I177/$H177))</f>
        <v>#REF!</v>
      </c>
      <c r="AN177" s="105" t="e">
        <f>IF( $H177=0,0,($F177*'Cronograma de Actividades'!#REF!)*($I177/$H177))</f>
        <v>#REF!</v>
      </c>
      <c r="AO177" s="105" t="e">
        <f>IF( $H177=0,0,($F177*'Cronograma de Actividades'!#REF!)*($I177/$H177))</f>
        <v>#REF!</v>
      </c>
      <c r="AP177" s="105" t="e">
        <f>SUM(AM177:AO177)</f>
        <v>#REF!</v>
      </c>
      <c r="AQ177" s="105" t="e">
        <f>+AD177+AH177+AL177+AP177</f>
        <v>#REF!</v>
      </c>
      <c r="AR177" s="105" t="e">
        <f>IF( $H177=0,0,($F177*'Cronograma de Actividades'!#REF!)*($I177/$H177))</f>
        <v>#REF!</v>
      </c>
      <c r="AS177" s="105" t="e">
        <f>IF( $H177=0,0,($F177*'Cronograma de Actividades'!#REF!)*($I177/$H177))</f>
        <v>#REF!</v>
      </c>
      <c r="AT177" s="105" t="e">
        <f>IF( $H177=0,0,($F177*'Cronograma de Actividades'!#REF!)*($I177/$H177))</f>
        <v>#REF!</v>
      </c>
      <c r="AU177" s="105" t="e">
        <f>SUM(AR177:AT177)</f>
        <v>#REF!</v>
      </c>
      <c r="AV177" s="105" t="e">
        <f>IF( $H177=0,0,($F177*'Cronograma de Actividades'!#REF!)*($I177/$H177))</f>
        <v>#REF!</v>
      </c>
      <c r="AW177" s="105" t="e">
        <f>IF( $H177=0,0,($F177*'Cronograma de Actividades'!#REF!)*($I177/$H177))</f>
        <v>#REF!</v>
      </c>
      <c r="AX177" s="105" t="e">
        <f>IF( $H177=0,0,($F177*'Cronograma de Actividades'!#REF!)*($I177/$H177))</f>
        <v>#REF!</v>
      </c>
      <c r="AY177" s="105" t="e">
        <f>SUM(AV177:AX177)</f>
        <v>#REF!</v>
      </c>
      <c r="AZ177" s="105" t="e">
        <f>IF( $H177=0,0,($F177*'Cronograma de Actividades'!#REF!)*($I177/$H177))</f>
        <v>#REF!</v>
      </c>
      <c r="BA177" s="105" t="e">
        <f>IF( $H177=0,0,($F177*'Cronograma de Actividades'!#REF!)*($I177/$H177))</f>
        <v>#REF!</v>
      </c>
      <c r="BB177" s="105" t="e">
        <f>IF( $H177=0,0,($F177*'Cronograma de Actividades'!#REF!)*($I177/$H177))</f>
        <v>#REF!</v>
      </c>
      <c r="BC177" s="105" t="e">
        <f>SUM(AZ177:BB177)</f>
        <v>#REF!</v>
      </c>
      <c r="BD177" s="105" t="e">
        <f>IF( $H177=0,0,($F177*'Cronograma de Actividades'!#REF!)*($I177/$H177))</f>
        <v>#REF!</v>
      </c>
      <c r="BE177" s="105" t="e">
        <f>IF( $H177=0,0,($F177*'Cronograma de Actividades'!#REF!)*($I177/$H177))</f>
        <v>#REF!</v>
      </c>
      <c r="BF177" s="105" t="e">
        <f>IF( $H177=0,0,($F177*'Cronograma de Actividades'!#REF!)*($I177/$H177))</f>
        <v>#REF!</v>
      </c>
      <c r="BG177" s="105" t="e">
        <f>SUM(BD177:BF177)</f>
        <v>#REF!</v>
      </c>
      <c r="BH177" s="105" t="e">
        <f>+AU177+AY177+BC177+BG177</f>
        <v>#REF!</v>
      </c>
      <c r="BI177" s="287" t="e">
        <f>+Z177+AQ177+BH177</f>
        <v>#REF!</v>
      </c>
      <c r="BJ177" s="126" t="e">
        <f t="shared" si="36"/>
        <v>#REF!</v>
      </c>
    </row>
    <row r="178" spans="1:62" ht="12.75" hidden="1" customHeight="1" x14ac:dyDescent="0.25">
      <c r="A178" s="297" t="e">
        <f>+#REF!</f>
        <v>#REF!</v>
      </c>
      <c r="B178" s="298" t="e">
        <f>+#REF!</f>
        <v>#REF!</v>
      </c>
      <c r="C178" s="578"/>
      <c r="D178" s="298"/>
      <c r="E178" s="315"/>
      <c r="F178" s="105" t="e">
        <f>+#REF!</f>
        <v>#REF!</v>
      </c>
      <c r="G178" s="508"/>
      <c r="H178" s="105" t="e">
        <f>+#REF!</f>
        <v>#REF!</v>
      </c>
      <c r="I178" s="105" t="e">
        <f>+#REF!</f>
        <v>#REF!</v>
      </c>
      <c r="J178" s="105" t="e">
        <f>IF( $H178=0,0,($F178*'Cronograma de Actividades'!#REF!)*($I178/$H178))</f>
        <v>#REF!</v>
      </c>
      <c r="K178" s="105" t="e">
        <f>IF( $H178=0,0,($F178*'Cronograma de Actividades'!#REF!)*($I178/$H178))</f>
        <v>#REF!</v>
      </c>
      <c r="L178" s="105" t="e">
        <f>IF( $H178=0,0,($F178*'Cronograma de Actividades'!#REF!)*($I178/$H178))</f>
        <v>#REF!</v>
      </c>
      <c r="M178" s="105" t="e">
        <f>SUM(J178:L178)</f>
        <v>#REF!</v>
      </c>
      <c r="N178" s="105" t="e">
        <f>IF( $H178=0,0,($F178*'Cronograma de Actividades'!#REF!)*($I178/$H178))</f>
        <v>#REF!</v>
      </c>
      <c r="O178" s="105" t="e">
        <f>IF( $H178=0,0,($F178*'Cronograma de Actividades'!#REF!)*($I178/$H178))</f>
        <v>#REF!</v>
      </c>
      <c r="P178" s="105" t="e">
        <f>IF( $H178=0,0,($F178*'Cronograma de Actividades'!#REF!)*($I178/$H178))</f>
        <v>#REF!</v>
      </c>
      <c r="Q178" s="105" t="e">
        <f>SUM(N178:P178)</f>
        <v>#REF!</v>
      </c>
      <c r="R178" s="105" t="e">
        <f>IF( $H178=0,0,($F178*'Cronograma de Actividades'!#REF!)*($I178/$H178))</f>
        <v>#REF!</v>
      </c>
      <c r="S178" s="105" t="e">
        <f>IF( $H178=0,0,($F178*'Cronograma de Actividades'!#REF!)*($I178/$H178))</f>
        <v>#REF!</v>
      </c>
      <c r="T178" s="105" t="e">
        <f>IF( $H178=0,0,($F178*'Cronograma de Actividades'!#REF!)*($I178/$H178))</f>
        <v>#REF!</v>
      </c>
      <c r="U178" s="105" t="e">
        <f>SUM(R178:T178)</f>
        <v>#REF!</v>
      </c>
      <c r="V178" s="105" t="e">
        <f>IF( $H178=0,0,($F178*'Cronograma de Actividades'!#REF!)*($I178/$H178))</f>
        <v>#REF!</v>
      </c>
      <c r="W178" s="105" t="e">
        <f>IF( $H178=0,0,($F178*'Cronograma de Actividades'!#REF!)*($I178/$H178))</f>
        <v>#REF!</v>
      </c>
      <c r="X178" s="105" t="e">
        <f>IF( $H178=0,0,($F178*'Cronograma de Actividades'!#REF!)*($I178/$H178))</f>
        <v>#REF!</v>
      </c>
      <c r="Y178" s="105" t="e">
        <f>SUM(V178:X178)</f>
        <v>#REF!</v>
      </c>
      <c r="Z178" s="105" t="e">
        <f>+M178+Q178+U178+Y178</f>
        <v>#REF!</v>
      </c>
      <c r="AA178" s="105" t="e">
        <f>IF( $H178=0,0,($F178*'Cronograma de Actividades'!#REF!)*($I178/$H178))</f>
        <v>#REF!</v>
      </c>
      <c r="AB178" s="105" t="e">
        <f>IF( $H178=0,0,($F178*'Cronograma de Actividades'!#REF!)*($I178/$H178))</f>
        <v>#REF!</v>
      </c>
      <c r="AC178" s="105" t="e">
        <f>IF( $H178=0,0,($F178*'Cronograma de Actividades'!#REF!)*($I178/$H178))</f>
        <v>#REF!</v>
      </c>
      <c r="AD178" s="105" t="e">
        <f>SUM(AA178:AC178)</f>
        <v>#REF!</v>
      </c>
      <c r="AE178" s="105" t="e">
        <f>IF( $H178=0,0,($F178*'Cronograma de Actividades'!#REF!)*($I178/$H178))</f>
        <v>#REF!</v>
      </c>
      <c r="AF178" s="105" t="e">
        <f>IF( $H178=0,0,($F178*'Cronograma de Actividades'!#REF!)*($I178/$H178))</f>
        <v>#REF!</v>
      </c>
      <c r="AG178" s="105" t="e">
        <f>IF( $H178=0,0,($F178*'Cronograma de Actividades'!#REF!)*($I178/$H178))</f>
        <v>#REF!</v>
      </c>
      <c r="AH178" s="105" t="e">
        <f>SUM(AE178:AG178)</f>
        <v>#REF!</v>
      </c>
      <c r="AI178" s="105" t="e">
        <f>IF( $H178=0,0,($F178*'Cronograma de Actividades'!#REF!)*($I178/$H178))</f>
        <v>#REF!</v>
      </c>
      <c r="AJ178" s="105" t="e">
        <f>IF( $H178=0,0,($F178*'Cronograma de Actividades'!#REF!)*($I178/$H178))</f>
        <v>#REF!</v>
      </c>
      <c r="AK178" s="105" t="e">
        <f>IF( $H178=0,0,($F178*'Cronograma de Actividades'!#REF!)*($I178/$H178))</f>
        <v>#REF!</v>
      </c>
      <c r="AL178" s="105" t="e">
        <f>SUM(AI178:AK178)</f>
        <v>#REF!</v>
      </c>
      <c r="AM178" s="105" t="e">
        <f>IF( $H178=0,0,($F178*'Cronograma de Actividades'!#REF!)*($I178/$H178))</f>
        <v>#REF!</v>
      </c>
      <c r="AN178" s="105" t="e">
        <f>IF( $H178=0,0,($F178*'Cronograma de Actividades'!#REF!)*($I178/$H178))</f>
        <v>#REF!</v>
      </c>
      <c r="AO178" s="105" t="e">
        <f>IF( $H178=0,0,($F178*'Cronograma de Actividades'!#REF!)*($I178/$H178))</f>
        <v>#REF!</v>
      </c>
      <c r="AP178" s="105" t="e">
        <f>SUM(AM178:AO178)</f>
        <v>#REF!</v>
      </c>
      <c r="AQ178" s="105" t="e">
        <f>+AD178+AH178+AL178+AP178</f>
        <v>#REF!</v>
      </c>
      <c r="AR178" s="105" t="e">
        <f>IF( $H178=0,0,($F178*'Cronograma de Actividades'!#REF!)*($I178/$H178))</f>
        <v>#REF!</v>
      </c>
      <c r="AS178" s="105" t="e">
        <f>IF( $H178=0,0,($F178*'Cronograma de Actividades'!#REF!)*($I178/$H178))</f>
        <v>#REF!</v>
      </c>
      <c r="AT178" s="105" t="e">
        <f>IF( $H178=0,0,($F178*'Cronograma de Actividades'!#REF!)*($I178/$H178))</f>
        <v>#REF!</v>
      </c>
      <c r="AU178" s="105" t="e">
        <f>SUM(AR178:AT178)</f>
        <v>#REF!</v>
      </c>
      <c r="AV178" s="105" t="e">
        <f>IF( $H178=0,0,($F178*'Cronograma de Actividades'!#REF!)*($I178/$H178))</f>
        <v>#REF!</v>
      </c>
      <c r="AW178" s="105" t="e">
        <f>IF( $H178=0,0,($F178*'Cronograma de Actividades'!#REF!)*($I178/$H178))</f>
        <v>#REF!</v>
      </c>
      <c r="AX178" s="105" t="e">
        <f>IF( $H178=0,0,($F178*'Cronograma de Actividades'!#REF!)*($I178/$H178))</f>
        <v>#REF!</v>
      </c>
      <c r="AY178" s="105" t="e">
        <f>SUM(AV178:AX178)</f>
        <v>#REF!</v>
      </c>
      <c r="AZ178" s="105" t="e">
        <f>IF( $H178=0,0,($F178*'Cronograma de Actividades'!#REF!)*($I178/$H178))</f>
        <v>#REF!</v>
      </c>
      <c r="BA178" s="105" t="e">
        <f>IF( $H178=0,0,($F178*'Cronograma de Actividades'!#REF!)*($I178/$H178))</f>
        <v>#REF!</v>
      </c>
      <c r="BB178" s="105" t="e">
        <f>IF( $H178=0,0,($F178*'Cronograma de Actividades'!#REF!)*($I178/$H178))</f>
        <v>#REF!</v>
      </c>
      <c r="BC178" s="105" t="e">
        <f>SUM(AZ178:BB178)</f>
        <v>#REF!</v>
      </c>
      <c r="BD178" s="105" t="e">
        <f>IF( $H178=0,0,($F178*'Cronograma de Actividades'!#REF!)*($I178/$H178))</f>
        <v>#REF!</v>
      </c>
      <c r="BE178" s="105" t="e">
        <f>IF( $H178=0,0,($F178*'Cronograma de Actividades'!#REF!)*($I178/$H178))</f>
        <v>#REF!</v>
      </c>
      <c r="BF178" s="105" t="e">
        <f>IF( $H178=0,0,($F178*'Cronograma de Actividades'!#REF!)*($I178/$H178))</f>
        <v>#REF!</v>
      </c>
      <c r="BG178" s="105" t="e">
        <f>SUM(BD178:BF178)</f>
        <v>#REF!</v>
      </c>
      <c r="BH178" s="105" t="e">
        <f>+AU178+AY178+BC178+BG178</f>
        <v>#REF!</v>
      </c>
      <c r="BI178" s="287" t="e">
        <f>+Z178+AQ178+BH178</f>
        <v>#REF!</v>
      </c>
      <c r="BJ178" s="126" t="e">
        <f t="shared" si="36"/>
        <v>#REF!</v>
      </c>
    </row>
    <row r="179" spans="1:62" ht="12.75" hidden="1" customHeight="1" x14ac:dyDescent="0.25">
      <c r="A179" s="299" t="e">
        <f>+#REF!</f>
        <v>#REF!</v>
      </c>
      <c r="B179" s="300" t="e">
        <f>+#REF!</f>
        <v>#REF!</v>
      </c>
      <c r="C179" s="579"/>
      <c r="D179" s="300"/>
      <c r="E179" s="318"/>
      <c r="F179" s="106" t="e">
        <f>+#REF!</f>
        <v>#REF!</v>
      </c>
      <c r="G179" s="509"/>
      <c r="H179" s="106" t="e">
        <f>+#REF!</f>
        <v>#REF!</v>
      </c>
      <c r="I179" s="106" t="e">
        <f>+#REF!</f>
        <v>#REF!</v>
      </c>
      <c r="J179" s="106" t="e">
        <f>IF( $H179=0,0,($F179*'Cronograma de Actividades'!#REF!)*($I179/$H179))</f>
        <v>#REF!</v>
      </c>
      <c r="K179" s="106" t="e">
        <f>IF( $H179=0,0,($F179*'Cronograma de Actividades'!#REF!)*($I179/$H179))</f>
        <v>#REF!</v>
      </c>
      <c r="L179" s="106" t="e">
        <f>IF( $H179=0,0,($F179*'Cronograma de Actividades'!#REF!)*($I179/$H179))</f>
        <v>#REF!</v>
      </c>
      <c r="M179" s="106" t="e">
        <f>SUM(J179:L179)</f>
        <v>#REF!</v>
      </c>
      <c r="N179" s="106" t="e">
        <f>IF( $H179=0,0,($F179*'Cronograma de Actividades'!#REF!)*($I179/$H179))</f>
        <v>#REF!</v>
      </c>
      <c r="O179" s="106" t="e">
        <f>IF( $H179=0,0,($F179*'Cronograma de Actividades'!#REF!)*($I179/$H179))</f>
        <v>#REF!</v>
      </c>
      <c r="P179" s="106" t="e">
        <f>IF( $H179=0,0,($F179*'Cronograma de Actividades'!#REF!)*($I179/$H179))</f>
        <v>#REF!</v>
      </c>
      <c r="Q179" s="106" t="e">
        <f>SUM(N179:P179)</f>
        <v>#REF!</v>
      </c>
      <c r="R179" s="106" t="e">
        <f>IF( $H179=0,0,($F179*'Cronograma de Actividades'!#REF!)*($I179/$H179))</f>
        <v>#REF!</v>
      </c>
      <c r="S179" s="106" t="e">
        <f>IF( $H179=0,0,($F179*'Cronograma de Actividades'!#REF!)*($I179/$H179))</f>
        <v>#REF!</v>
      </c>
      <c r="T179" s="106" t="e">
        <f>IF( $H179=0,0,($F179*'Cronograma de Actividades'!#REF!)*($I179/$H179))</f>
        <v>#REF!</v>
      </c>
      <c r="U179" s="106" t="e">
        <f>SUM(R179:T179)</f>
        <v>#REF!</v>
      </c>
      <c r="V179" s="106" t="e">
        <f>IF( $H179=0,0,($F179*'Cronograma de Actividades'!#REF!)*($I179/$H179))</f>
        <v>#REF!</v>
      </c>
      <c r="W179" s="106" t="e">
        <f>IF( $H179=0,0,($F179*'Cronograma de Actividades'!#REF!)*($I179/$H179))</f>
        <v>#REF!</v>
      </c>
      <c r="X179" s="106" t="e">
        <f>IF( $H179=0,0,($F179*'Cronograma de Actividades'!#REF!)*($I179/$H179))</f>
        <v>#REF!</v>
      </c>
      <c r="Y179" s="106" t="e">
        <f>SUM(V179:X179)</f>
        <v>#REF!</v>
      </c>
      <c r="Z179" s="106" t="e">
        <f>+M179+Q179+U179+Y179</f>
        <v>#REF!</v>
      </c>
      <c r="AA179" s="106" t="e">
        <f>IF( $H179=0,0,($F179*'Cronograma de Actividades'!#REF!)*($I179/$H179))</f>
        <v>#REF!</v>
      </c>
      <c r="AB179" s="106" t="e">
        <f>IF( $H179=0,0,($F179*'Cronograma de Actividades'!#REF!)*($I179/$H179))</f>
        <v>#REF!</v>
      </c>
      <c r="AC179" s="106" t="e">
        <f>IF( $H179=0,0,($F179*'Cronograma de Actividades'!#REF!)*($I179/$H179))</f>
        <v>#REF!</v>
      </c>
      <c r="AD179" s="106" t="e">
        <f>SUM(AA179:AC179)</f>
        <v>#REF!</v>
      </c>
      <c r="AE179" s="106" t="e">
        <f>IF( $H179=0,0,($F179*'Cronograma de Actividades'!#REF!)*($I179/$H179))</f>
        <v>#REF!</v>
      </c>
      <c r="AF179" s="106" t="e">
        <f>IF( $H179=0,0,($F179*'Cronograma de Actividades'!#REF!)*($I179/$H179))</f>
        <v>#REF!</v>
      </c>
      <c r="AG179" s="106" t="e">
        <f>IF( $H179=0,0,($F179*'Cronograma de Actividades'!#REF!)*($I179/$H179))</f>
        <v>#REF!</v>
      </c>
      <c r="AH179" s="106" t="e">
        <f>SUM(AE179:AG179)</f>
        <v>#REF!</v>
      </c>
      <c r="AI179" s="106" t="e">
        <f>IF( $H179=0,0,($F179*'Cronograma de Actividades'!#REF!)*($I179/$H179))</f>
        <v>#REF!</v>
      </c>
      <c r="AJ179" s="106" t="e">
        <f>IF( $H179=0,0,($F179*'Cronograma de Actividades'!#REF!)*($I179/$H179))</f>
        <v>#REF!</v>
      </c>
      <c r="AK179" s="106" t="e">
        <f>IF( $H179=0,0,($F179*'Cronograma de Actividades'!#REF!)*($I179/$H179))</f>
        <v>#REF!</v>
      </c>
      <c r="AL179" s="106" t="e">
        <f>SUM(AI179:AK179)</f>
        <v>#REF!</v>
      </c>
      <c r="AM179" s="106" t="e">
        <f>IF( $H179=0,0,($F179*'Cronograma de Actividades'!#REF!)*($I179/$H179))</f>
        <v>#REF!</v>
      </c>
      <c r="AN179" s="106" t="e">
        <f>IF( $H179=0,0,($F179*'Cronograma de Actividades'!#REF!)*($I179/$H179))</f>
        <v>#REF!</v>
      </c>
      <c r="AO179" s="106" t="e">
        <f>IF( $H179=0,0,($F179*'Cronograma de Actividades'!#REF!)*($I179/$H179))</f>
        <v>#REF!</v>
      </c>
      <c r="AP179" s="106" t="e">
        <f>SUM(AM179:AO179)</f>
        <v>#REF!</v>
      </c>
      <c r="AQ179" s="106" t="e">
        <f>+AD179+AH179+AL179+AP179</f>
        <v>#REF!</v>
      </c>
      <c r="AR179" s="106" t="e">
        <f>IF( $H179=0,0,($F179*'Cronograma de Actividades'!#REF!)*($I179/$H179))</f>
        <v>#REF!</v>
      </c>
      <c r="AS179" s="106" t="e">
        <f>IF( $H179=0,0,($F179*'Cronograma de Actividades'!#REF!)*($I179/$H179))</f>
        <v>#REF!</v>
      </c>
      <c r="AT179" s="106" t="e">
        <f>IF( $H179=0,0,($F179*'Cronograma de Actividades'!#REF!)*($I179/$H179))</f>
        <v>#REF!</v>
      </c>
      <c r="AU179" s="106" t="e">
        <f>SUM(AR179:AT179)</f>
        <v>#REF!</v>
      </c>
      <c r="AV179" s="106" t="e">
        <f>IF( $H179=0,0,($F179*'Cronograma de Actividades'!#REF!)*($I179/$H179))</f>
        <v>#REF!</v>
      </c>
      <c r="AW179" s="106" t="e">
        <f>IF( $H179=0,0,($F179*'Cronograma de Actividades'!#REF!)*($I179/$H179))</f>
        <v>#REF!</v>
      </c>
      <c r="AX179" s="106" t="e">
        <f>IF( $H179=0,0,($F179*'Cronograma de Actividades'!#REF!)*($I179/$H179))</f>
        <v>#REF!</v>
      </c>
      <c r="AY179" s="106" t="e">
        <f>SUM(AV179:AX179)</f>
        <v>#REF!</v>
      </c>
      <c r="AZ179" s="106" t="e">
        <f>IF( $H179=0,0,($F179*'Cronograma de Actividades'!#REF!)*($I179/$H179))</f>
        <v>#REF!</v>
      </c>
      <c r="BA179" s="106" t="e">
        <f>IF( $H179=0,0,($F179*'Cronograma de Actividades'!#REF!)*($I179/$H179))</f>
        <v>#REF!</v>
      </c>
      <c r="BB179" s="106" t="e">
        <f>IF( $H179=0,0,($F179*'Cronograma de Actividades'!#REF!)*($I179/$H179))</f>
        <v>#REF!</v>
      </c>
      <c r="BC179" s="106" t="e">
        <f>SUM(AZ179:BB179)</f>
        <v>#REF!</v>
      </c>
      <c r="BD179" s="106" t="e">
        <f>IF( $H179=0,0,($F179*'Cronograma de Actividades'!#REF!)*($I179/$H179))</f>
        <v>#REF!</v>
      </c>
      <c r="BE179" s="106" t="e">
        <f>IF( $H179=0,0,($F179*'Cronograma de Actividades'!#REF!)*($I179/$H179))</f>
        <v>#REF!</v>
      </c>
      <c r="BF179" s="106" t="e">
        <f>IF( $H179=0,0,($F179*'Cronograma de Actividades'!#REF!)*($I179/$H179))</f>
        <v>#REF!</v>
      </c>
      <c r="BG179" s="106" t="e">
        <f>SUM(BD179:BF179)</f>
        <v>#REF!</v>
      </c>
      <c r="BH179" s="106" t="e">
        <f>+AU179+AY179+BC179+BG179</f>
        <v>#REF!</v>
      </c>
      <c r="BI179" s="288" t="e">
        <f>+Z179+AQ179+BH179</f>
        <v>#REF!</v>
      </c>
      <c r="BJ179" s="126" t="e">
        <f t="shared" si="36"/>
        <v>#REF!</v>
      </c>
    </row>
    <row r="180" spans="1:62" ht="12.75" hidden="1" customHeight="1" x14ac:dyDescent="0.25">
      <c r="A180" s="100" t="e">
        <f>+#REF!</f>
        <v>#REF!</v>
      </c>
      <c r="B180" s="199" t="e">
        <f>+#REF!</f>
        <v>#REF!</v>
      </c>
      <c r="C180" s="56" t="e">
        <f>+#REF!</f>
        <v>#REF!</v>
      </c>
      <c r="D180" s="61"/>
      <c r="E180" s="57">
        <f>+'Formato de costeo C1 '!F306</f>
        <v>0</v>
      </c>
      <c r="F180" s="57" t="e">
        <f>SUM(F181:F185)</f>
        <v>#REF!</v>
      </c>
      <c r="G180" s="503" t="e">
        <f>+#REF!</f>
        <v>#REF!</v>
      </c>
      <c r="H180" s="57" t="e">
        <f>SUM(H181:H185)</f>
        <v>#REF!</v>
      </c>
      <c r="I180" s="57" t="e">
        <f t="shared" ref="I180:BH180" si="45">SUM(I181:I185)</f>
        <v>#REF!</v>
      </c>
      <c r="J180" s="57" t="e">
        <f t="shared" si="45"/>
        <v>#REF!</v>
      </c>
      <c r="K180" s="57" t="e">
        <f t="shared" si="45"/>
        <v>#REF!</v>
      </c>
      <c r="L180" s="57" t="e">
        <f t="shared" si="45"/>
        <v>#REF!</v>
      </c>
      <c r="M180" s="57" t="e">
        <f t="shared" si="45"/>
        <v>#REF!</v>
      </c>
      <c r="N180" s="57" t="e">
        <f t="shared" si="45"/>
        <v>#REF!</v>
      </c>
      <c r="O180" s="57" t="e">
        <f t="shared" si="45"/>
        <v>#REF!</v>
      </c>
      <c r="P180" s="57" t="e">
        <f t="shared" si="45"/>
        <v>#REF!</v>
      </c>
      <c r="Q180" s="57" t="e">
        <f t="shared" si="45"/>
        <v>#REF!</v>
      </c>
      <c r="R180" s="57" t="e">
        <f t="shared" si="45"/>
        <v>#REF!</v>
      </c>
      <c r="S180" s="57" t="e">
        <f t="shared" si="45"/>
        <v>#REF!</v>
      </c>
      <c r="T180" s="57" t="e">
        <f t="shared" si="45"/>
        <v>#REF!</v>
      </c>
      <c r="U180" s="57" t="e">
        <f t="shared" si="45"/>
        <v>#REF!</v>
      </c>
      <c r="V180" s="57" t="e">
        <f t="shared" si="45"/>
        <v>#REF!</v>
      </c>
      <c r="W180" s="57" t="e">
        <f t="shared" si="45"/>
        <v>#REF!</v>
      </c>
      <c r="X180" s="57" t="e">
        <f t="shared" si="45"/>
        <v>#REF!</v>
      </c>
      <c r="Y180" s="57" t="e">
        <f t="shared" si="45"/>
        <v>#REF!</v>
      </c>
      <c r="Z180" s="57" t="e">
        <f t="shared" si="45"/>
        <v>#REF!</v>
      </c>
      <c r="AA180" s="57" t="e">
        <f t="shared" si="45"/>
        <v>#REF!</v>
      </c>
      <c r="AB180" s="57" t="e">
        <f t="shared" si="45"/>
        <v>#REF!</v>
      </c>
      <c r="AC180" s="57" t="e">
        <f t="shared" si="45"/>
        <v>#REF!</v>
      </c>
      <c r="AD180" s="57" t="e">
        <f t="shared" si="45"/>
        <v>#REF!</v>
      </c>
      <c r="AE180" s="57" t="e">
        <f t="shared" si="45"/>
        <v>#REF!</v>
      </c>
      <c r="AF180" s="57" t="e">
        <f t="shared" si="45"/>
        <v>#REF!</v>
      </c>
      <c r="AG180" s="57" t="e">
        <f t="shared" si="45"/>
        <v>#REF!</v>
      </c>
      <c r="AH180" s="57" t="e">
        <f t="shared" si="45"/>
        <v>#REF!</v>
      </c>
      <c r="AI180" s="57" t="e">
        <f t="shared" si="45"/>
        <v>#REF!</v>
      </c>
      <c r="AJ180" s="57" t="e">
        <f t="shared" si="45"/>
        <v>#REF!</v>
      </c>
      <c r="AK180" s="57" t="e">
        <f t="shared" si="45"/>
        <v>#REF!</v>
      </c>
      <c r="AL180" s="57" t="e">
        <f t="shared" si="45"/>
        <v>#REF!</v>
      </c>
      <c r="AM180" s="57" t="e">
        <f t="shared" si="45"/>
        <v>#REF!</v>
      </c>
      <c r="AN180" s="57" t="e">
        <f t="shared" si="45"/>
        <v>#REF!</v>
      </c>
      <c r="AO180" s="57" t="e">
        <f t="shared" si="45"/>
        <v>#REF!</v>
      </c>
      <c r="AP180" s="57" t="e">
        <f t="shared" si="45"/>
        <v>#REF!</v>
      </c>
      <c r="AQ180" s="57" t="e">
        <f t="shared" si="45"/>
        <v>#REF!</v>
      </c>
      <c r="AR180" s="57" t="e">
        <f t="shared" si="45"/>
        <v>#REF!</v>
      </c>
      <c r="AS180" s="57" t="e">
        <f t="shared" si="45"/>
        <v>#REF!</v>
      </c>
      <c r="AT180" s="57" t="e">
        <f t="shared" si="45"/>
        <v>#REF!</v>
      </c>
      <c r="AU180" s="57" t="e">
        <f t="shared" si="45"/>
        <v>#REF!</v>
      </c>
      <c r="AV180" s="57" t="e">
        <f t="shared" si="45"/>
        <v>#REF!</v>
      </c>
      <c r="AW180" s="57" t="e">
        <f t="shared" si="45"/>
        <v>#REF!</v>
      </c>
      <c r="AX180" s="57" t="e">
        <f t="shared" si="45"/>
        <v>#REF!</v>
      </c>
      <c r="AY180" s="57" t="e">
        <f t="shared" si="45"/>
        <v>#REF!</v>
      </c>
      <c r="AZ180" s="57" t="e">
        <f t="shared" si="45"/>
        <v>#REF!</v>
      </c>
      <c r="BA180" s="57" t="e">
        <f t="shared" si="45"/>
        <v>#REF!</v>
      </c>
      <c r="BB180" s="57" t="e">
        <f t="shared" si="45"/>
        <v>#REF!</v>
      </c>
      <c r="BC180" s="57" t="e">
        <f t="shared" si="45"/>
        <v>#REF!</v>
      </c>
      <c r="BD180" s="57" t="e">
        <f t="shared" si="45"/>
        <v>#REF!</v>
      </c>
      <c r="BE180" s="57" t="e">
        <f t="shared" si="45"/>
        <v>#REF!</v>
      </c>
      <c r="BF180" s="57" t="e">
        <f t="shared" si="45"/>
        <v>#REF!</v>
      </c>
      <c r="BG180" s="57" t="e">
        <f t="shared" si="45"/>
        <v>#REF!</v>
      </c>
      <c r="BH180" s="57" t="e">
        <f t="shared" si="45"/>
        <v>#REF!</v>
      </c>
      <c r="BI180" s="285" t="e">
        <f>SUM(BI181:BI185)</f>
        <v>#REF!</v>
      </c>
      <c r="BJ180" s="126" t="e">
        <f t="shared" si="36"/>
        <v>#REF!</v>
      </c>
    </row>
    <row r="181" spans="1:62" ht="12.75" hidden="1" customHeight="1" x14ac:dyDescent="0.25">
      <c r="A181" s="295" t="e">
        <f>+#REF!</f>
        <v>#REF!</v>
      </c>
      <c r="B181" s="296" t="e">
        <f>+#REF!</f>
        <v>#REF!</v>
      </c>
      <c r="C181" s="577"/>
      <c r="D181" s="296"/>
      <c r="E181" s="312"/>
      <c r="F181" s="104" t="e">
        <f>+#REF!</f>
        <v>#REF!</v>
      </c>
      <c r="G181" s="507"/>
      <c r="H181" s="104" t="e">
        <f>+#REF!</f>
        <v>#REF!</v>
      </c>
      <c r="I181" s="104" t="e">
        <f>+#REF!</f>
        <v>#REF!</v>
      </c>
      <c r="J181" s="104" t="e">
        <f>IF( $H181=0,0,($F181*'Cronograma de Actividades'!#REF!)*($I181/$H181))</f>
        <v>#REF!</v>
      </c>
      <c r="K181" s="104" t="e">
        <f>IF( $H181=0,0,($F181*'Cronograma de Actividades'!#REF!)*($I181/$H181))</f>
        <v>#REF!</v>
      </c>
      <c r="L181" s="104" t="e">
        <f>IF( $H181=0,0,($F181*'Cronograma de Actividades'!#REF!)*($I181/$H181))</f>
        <v>#REF!</v>
      </c>
      <c r="M181" s="104" t="e">
        <f>SUM(J181:L181)</f>
        <v>#REF!</v>
      </c>
      <c r="N181" s="104" t="e">
        <f>IF( $H181=0,0,($F181*'Cronograma de Actividades'!#REF!)*($I181/$H181))</f>
        <v>#REF!</v>
      </c>
      <c r="O181" s="104" t="e">
        <f>IF( $H181=0,0,($F181*'Cronograma de Actividades'!#REF!)*($I181/$H181))</f>
        <v>#REF!</v>
      </c>
      <c r="P181" s="104" t="e">
        <f>IF( $H181=0,0,($F181*'Cronograma de Actividades'!#REF!)*($I181/$H181))</f>
        <v>#REF!</v>
      </c>
      <c r="Q181" s="104" t="e">
        <f>SUM(N181:P181)</f>
        <v>#REF!</v>
      </c>
      <c r="R181" s="104" t="e">
        <f>IF( $H181=0,0,($F181*'Cronograma de Actividades'!#REF!)*($I181/$H181))</f>
        <v>#REF!</v>
      </c>
      <c r="S181" s="104" t="e">
        <f>IF( $H181=0,0,($F181*'Cronograma de Actividades'!#REF!)*($I181/$H181))</f>
        <v>#REF!</v>
      </c>
      <c r="T181" s="104" t="e">
        <f>IF( $H181=0,0,($F181*'Cronograma de Actividades'!#REF!)*($I181/$H181))</f>
        <v>#REF!</v>
      </c>
      <c r="U181" s="104" t="e">
        <f>SUM(R181:T181)</f>
        <v>#REF!</v>
      </c>
      <c r="V181" s="104" t="e">
        <f>IF( $H181=0,0,($F181*'Cronograma de Actividades'!#REF!)*($I181/$H181))</f>
        <v>#REF!</v>
      </c>
      <c r="W181" s="104" t="e">
        <f>IF( $H181=0,0,($F181*'Cronograma de Actividades'!#REF!)*($I181/$H181))</f>
        <v>#REF!</v>
      </c>
      <c r="X181" s="104" t="e">
        <f>IF( $H181=0,0,($F181*'Cronograma de Actividades'!#REF!)*($I181/$H181))</f>
        <v>#REF!</v>
      </c>
      <c r="Y181" s="104" t="e">
        <f>SUM(V181:X181)</f>
        <v>#REF!</v>
      </c>
      <c r="Z181" s="104" t="e">
        <f>+M181+Q181+U181+Y181</f>
        <v>#REF!</v>
      </c>
      <c r="AA181" s="104" t="e">
        <f>IF( $H181=0,0,($F181*'Cronograma de Actividades'!#REF!)*($I181/$H181))</f>
        <v>#REF!</v>
      </c>
      <c r="AB181" s="104" t="e">
        <f>IF( $H181=0,0,($F181*'Cronograma de Actividades'!#REF!)*($I181/$H181))</f>
        <v>#REF!</v>
      </c>
      <c r="AC181" s="104" t="e">
        <f>IF( $H181=0,0,($F181*'Cronograma de Actividades'!#REF!)*($I181/$H181))</f>
        <v>#REF!</v>
      </c>
      <c r="AD181" s="104" t="e">
        <f>SUM(AA181:AC181)</f>
        <v>#REF!</v>
      </c>
      <c r="AE181" s="104" t="e">
        <f>IF( $H181=0,0,($F181*'Cronograma de Actividades'!#REF!)*($I181/$H181))</f>
        <v>#REF!</v>
      </c>
      <c r="AF181" s="104" t="e">
        <f>IF( $H181=0,0,($F181*'Cronograma de Actividades'!#REF!)*($I181/$H181))</f>
        <v>#REF!</v>
      </c>
      <c r="AG181" s="104" t="e">
        <f>IF( $H181=0,0,($F181*'Cronograma de Actividades'!#REF!)*($I181/$H181))</f>
        <v>#REF!</v>
      </c>
      <c r="AH181" s="104" t="e">
        <f>SUM(AE181:AG181)</f>
        <v>#REF!</v>
      </c>
      <c r="AI181" s="104" t="e">
        <f>IF( $H181=0,0,($F181*'Cronograma de Actividades'!#REF!)*($I181/$H181))</f>
        <v>#REF!</v>
      </c>
      <c r="AJ181" s="104" t="e">
        <f>IF( $H181=0,0,($F181*'Cronograma de Actividades'!#REF!)*($I181/$H181))</f>
        <v>#REF!</v>
      </c>
      <c r="AK181" s="104" t="e">
        <f>IF( $H181=0,0,($F181*'Cronograma de Actividades'!#REF!)*($I181/$H181))</f>
        <v>#REF!</v>
      </c>
      <c r="AL181" s="104" t="e">
        <f>SUM(AI181:AK181)</f>
        <v>#REF!</v>
      </c>
      <c r="AM181" s="104" t="e">
        <f>IF( $H181=0,0,($F181*'Cronograma de Actividades'!#REF!)*($I181/$H181))</f>
        <v>#REF!</v>
      </c>
      <c r="AN181" s="104" t="e">
        <f>IF( $H181=0,0,($F181*'Cronograma de Actividades'!#REF!)*($I181/$H181))</f>
        <v>#REF!</v>
      </c>
      <c r="AO181" s="104" t="e">
        <f>IF( $H181=0,0,($F181*'Cronograma de Actividades'!#REF!)*($I181/$H181))</f>
        <v>#REF!</v>
      </c>
      <c r="AP181" s="104" t="e">
        <f>SUM(AM181:AO181)</f>
        <v>#REF!</v>
      </c>
      <c r="AQ181" s="104" t="e">
        <f>+AD181+AH181+AL181+AP181</f>
        <v>#REF!</v>
      </c>
      <c r="AR181" s="104" t="e">
        <f>IF( $H181=0,0,($F181*'Cronograma de Actividades'!#REF!)*($I181/$H181))</f>
        <v>#REF!</v>
      </c>
      <c r="AS181" s="104" t="e">
        <f>IF( $H181=0,0,($F181*'Cronograma de Actividades'!#REF!)*($I181/$H181))</f>
        <v>#REF!</v>
      </c>
      <c r="AT181" s="104" t="e">
        <f>IF( $H181=0,0,($F181*'Cronograma de Actividades'!#REF!)*($I181/$H181))</f>
        <v>#REF!</v>
      </c>
      <c r="AU181" s="104" t="e">
        <f>SUM(AR181:AT181)</f>
        <v>#REF!</v>
      </c>
      <c r="AV181" s="104" t="e">
        <f>IF( $H181=0,0,($F181*'Cronograma de Actividades'!#REF!)*($I181/$H181))</f>
        <v>#REF!</v>
      </c>
      <c r="AW181" s="104" t="e">
        <f>IF( $H181=0,0,($F181*'Cronograma de Actividades'!#REF!)*($I181/$H181))</f>
        <v>#REF!</v>
      </c>
      <c r="AX181" s="104" t="e">
        <f>IF( $H181=0,0,($F181*'Cronograma de Actividades'!#REF!)*($I181/$H181))</f>
        <v>#REF!</v>
      </c>
      <c r="AY181" s="104" t="e">
        <f>SUM(AV181:AX181)</f>
        <v>#REF!</v>
      </c>
      <c r="AZ181" s="104" t="e">
        <f>IF( $H181=0,0,($F181*'Cronograma de Actividades'!#REF!)*($I181/$H181))</f>
        <v>#REF!</v>
      </c>
      <c r="BA181" s="104" t="e">
        <f>IF( $H181=0,0,($F181*'Cronograma de Actividades'!#REF!)*($I181/$H181))</f>
        <v>#REF!</v>
      </c>
      <c r="BB181" s="104" t="e">
        <f>IF( $H181=0,0,($F181*'Cronograma de Actividades'!#REF!)*($I181/$H181))</f>
        <v>#REF!</v>
      </c>
      <c r="BC181" s="104" t="e">
        <f>SUM(AZ181:BB181)</f>
        <v>#REF!</v>
      </c>
      <c r="BD181" s="104" t="e">
        <f>IF( $H181=0,0,($F181*'Cronograma de Actividades'!#REF!)*($I181/$H181))</f>
        <v>#REF!</v>
      </c>
      <c r="BE181" s="104" t="e">
        <f>IF( $H181=0,0,($F181*'Cronograma de Actividades'!#REF!)*($I181/$H181))</f>
        <v>#REF!</v>
      </c>
      <c r="BF181" s="104" t="e">
        <f>IF( $H181=0,0,($F181*'Cronograma de Actividades'!#REF!)*($I181/$H181))</f>
        <v>#REF!</v>
      </c>
      <c r="BG181" s="104" t="e">
        <f>SUM(BD181:BF181)</f>
        <v>#REF!</v>
      </c>
      <c r="BH181" s="104" t="e">
        <f>+AU181+AY181+BC181+BG181</f>
        <v>#REF!</v>
      </c>
      <c r="BI181" s="286" t="e">
        <f>+Z181+AQ181+BH181</f>
        <v>#REF!</v>
      </c>
      <c r="BJ181" s="126" t="e">
        <f t="shared" si="36"/>
        <v>#REF!</v>
      </c>
    </row>
    <row r="182" spans="1:62" ht="12.75" hidden="1" customHeight="1" x14ac:dyDescent="0.25">
      <c r="A182" s="297" t="e">
        <f>+#REF!</f>
        <v>#REF!</v>
      </c>
      <c r="B182" s="298" t="e">
        <f>+#REF!</f>
        <v>#REF!</v>
      </c>
      <c r="C182" s="578"/>
      <c r="D182" s="298"/>
      <c r="E182" s="315"/>
      <c r="F182" s="105" t="e">
        <f>+#REF!</f>
        <v>#REF!</v>
      </c>
      <c r="G182" s="508"/>
      <c r="H182" s="105" t="e">
        <f>+#REF!</f>
        <v>#REF!</v>
      </c>
      <c r="I182" s="105" t="e">
        <f>+#REF!</f>
        <v>#REF!</v>
      </c>
      <c r="J182" s="105" t="e">
        <f>IF( $H182=0,0,($F182*'Cronograma de Actividades'!#REF!)*($I182/$H182))</f>
        <v>#REF!</v>
      </c>
      <c r="K182" s="105" t="e">
        <f>IF( $H182=0,0,($F182*'Cronograma de Actividades'!#REF!)*($I182/$H182))</f>
        <v>#REF!</v>
      </c>
      <c r="L182" s="105" t="e">
        <f>IF( $H182=0,0,($F182*'Cronograma de Actividades'!#REF!)*($I182/$H182))</f>
        <v>#REF!</v>
      </c>
      <c r="M182" s="105" t="e">
        <f>SUM(J182:L182)</f>
        <v>#REF!</v>
      </c>
      <c r="N182" s="105" t="e">
        <f>IF( $H182=0,0,($F182*'Cronograma de Actividades'!#REF!)*($I182/$H182))</f>
        <v>#REF!</v>
      </c>
      <c r="O182" s="105" t="e">
        <f>IF( $H182=0,0,($F182*'Cronograma de Actividades'!#REF!)*($I182/$H182))</f>
        <v>#REF!</v>
      </c>
      <c r="P182" s="105" t="e">
        <f>IF( $H182=0,0,($F182*'Cronograma de Actividades'!#REF!)*($I182/$H182))</f>
        <v>#REF!</v>
      </c>
      <c r="Q182" s="105" t="e">
        <f>SUM(N182:P182)</f>
        <v>#REF!</v>
      </c>
      <c r="R182" s="105" t="e">
        <f>IF( $H182=0,0,($F182*'Cronograma de Actividades'!#REF!)*($I182/$H182))</f>
        <v>#REF!</v>
      </c>
      <c r="S182" s="105" t="e">
        <f>IF( $H182=0,0,($F182*'Cronograma de Actividades'!#REF!)*($I182/$H182))</f>
        <v>#REF!</v>
      </c>
      <c r="T182" s="105" t="e">
        <f>IF( $H182=0,0,($F182*'Cronograma de Actividades'!#REF!)*($I182/$H182))</f>
        <v>#REF!</v>
      </c>
      <c r="U182" s="105" t="e">
        <f>SUM(R182:T182)</f>
        <v>#REF!</v>
      </c>
      <c r="V182" s="105" t="e">
        <f>IF( $H182=0,0,($F182*'Cronograma de Actividades'!#REF!)*($I182/$H182))</f>
        <v>#REF!</v>
      </c>
      <c r="W182" s="105" t="e">
        <f>IF( $H182=0,0,($F182*'Cronograma de Actividades'!#REF!)*($I182/$H182))</f>
        <v>#REF!</v>
      </c>
      <c r="X182" s="105" t="e">
        <f>IF( $H182=0,0,($F182*'Cronograma de Actividades'!#REF!)*($I182/$H182))</f>
        <v>#REF!</v>
      </c>
      <c r="Y182" s="105" t="e">
        <f>SUM(V182:X182)</f>
        <v>#REF!</v>
      </c>
      <c r="Z182" s="105" t="e">
        <f>+M182+Q182+U182+Y182</f>
        <v>#REF!</v>
      </c>
      <c r="AA182" s="105" t="e">
        <f>IF( $H182=0,0,($F182*'Cronograma de Actividades'!#REF!)*($I182/$H182))</f>
        <v>#REF!</v>
      </c>
      <c r="AB182" s="105" t="e">
        <f>IF( $H182=0,0,($F182*'Cronograma de Actividades'!#REF!)*($I182/$H182))</f>
        <v>#REF!</v>
      </c>
      <c r="AC182" s="105" t="e">
        <f>IF( $H182=0,0,($F182*'Cronograma de Actividades'!#REF!)*($I182/$H182))</f>
        <v>#REF!</v>
      </c>
      <c r="AD182" s="105" t="e">
        <f>SUM(AA182:AC182)</f>
        <v>#REF!</v>
      </c>
      <c r="AE182" s="105" t="e">
        <f>IF( $H182=0,0,($F182*'Cronograma de Actividades'!#REF!)*($I182/$H182))</f>
        <v>#REF!</v>
      </c>
      <c r="AF182" s="105" t="e">
        <f>IF( $H182=0,0,($F182*'Cronograma de Actividades'!#REF!)*($I182/$H182))</f>
        <v>#REF!</v>
      </c>
      <c r="AG182" s="105" t="e">
        <f>IF( $H182=0,0,($F182*'Cronograma de Actividades'!#REF!)*($I182/$H182))</f>
        <v>#REF!</v>
      </c>
      <c r="AH182" s="105" t="e">
        <f>SUM(AE182:AG182)</f>
        <v>#REF!</v>
      </c>
      <c r="AI182" s="105" t="e">
        <f>IF( $H182=0,0,($F182*'Cronograma de Actividades'!#REF!)*($I182/$H182))</f>
        <v>#REF!</v>
      </c>
      <c r="AJ182" s="105" t="e">
        <f>IF( $H182=0,0,($F182*'Cronograma de Actividades'!#REF!)*($I182/$H182))</f>
        <v>#REF!</v>
      </c>
      <c r="AK182" s="105" t="e">
        <f>IF( $H182=0,0,($F182*'Cronograma de Actividades'!#REF!)*($I182/$H182))</f>
        <v>#REF!</v>
      </c>
      <c r="AL182" s="105" t="e">
        <f>SUM(AI182:AK182)</f>
        <v>#REF!</v>
      </c>
      <c r="AM182" s="105" t="e">
        <f>IF( $H182=0,0,($F182*'Cronograma de Actividades'!#REF!)*($I182/$H182))</f>
        <v>#REF!</v>
      </c>
      <c r="AN182" s="105" t="e">
        <f>IF( $H182=0,0,($F182*'Cronograma de Actividades'!#REF!)*($I182/$H182))</f>
        <v>#REF!</v>
      </c>
      <c r="AO182" s="105" t="e">
        <f>IF( $H182=0,0,($F182*'Cronograma de Actividades'!#REF!)*($I182/$H182))</f>
        <v>#REF!</v>
      </c>
      <c r="AP182" s="105" t="e">
        <f>SUM(AM182:AO182)</f>
        <v>#REF!</v>
      </c>
      <c r="AQ182" s="105" t="e">
        <f>+AD182+AH182+AL182+AP182</f>
        <v>#REF!</v>
      </c>
      <c r="AR182" s="105" t="e">
        <f>IF( $H182=0,0,($F182*'Cronograma de Actividades'!#REF!)*($I182/$H182))</f>
        <v>#REF!</v>
      </c>
      <c r="AS182" s="105" t="e">
        <f>IF( $H182=0,0,($F182*'Cronograma de Actividades'!#REF!)*($I182/$H182))</f>
        <v>#REF!</v>
      </c>
      <c r="AT182" s="105" t="e">
        <f>IF( $H182=0,0,($F182*'Cronograma de Actividades'!#REF!)*($I182/$H182))</f>
        <v>#REF!</v>
      </c>
      <c r="AU182" s="105" t="e">
        <f>SUM(AR182:AT182)</f>
        <v>#REF!</v>
      </c>
      <c r="AV182" s="105" t="e">
        <f>IF( $H182=0,0,($F182*'Cronograma de Actividades'!#REF!)*($I182/$H182))</f>
        <v>#REF!</v>
      </c>
      <c r="AW182" s="105" t="e">
        <f>IF( $H182=0,0,($F182*'Cronograma de Actividades'!#REF!)*($I182/$H182))</f>
        <v>#REF!</v>
      </c>
      <c r="AX182" s="105" t="e">
        <f>IF( $H182=0,0,($F182*'Cronograma de Actividades'!#REF!)*($I182/$H182))</f>
        <v>#REF!</v>
      </c>
      <c r="AY182" s="105" t="e">
        <f>SUM(AV182:AX182)</f>
        <v>#REF!</v>
      </c>
      <c r="AZ182" s="105" t="e">
        <f>IF( $H182=0,0,($F182*'Cronograma de Actividades'!#REF!)*($I182/$H182))</f>
        <v>#REF!</v>
      </c>
      <c r="BA182" s="105" t="e">
        <f>IF( $H182=0,0,($F182*'Cronograma de Actividades'!#REF!)*($I182/$H182))</f>
        <v>#REF!</v>
      </c>
      <c r="BB182" s="105" t="e">
        <f>IF( $H182=0,0,($F182*'Cronograma de Actividades'!#REF!)*($I182/$H182))</f>
        <v>#REF!</v>
      </c>
      <c r="BC182" s="105" t="e">
        <f>SUM(AZ182:BB182)</f>
        <v>#REF!</v>
      </c>
      <c r="BD182" s="105" t="e">
        <f>IF( $H182=0,0,($F182*'Cronograma de Actividades'!#REF!)*($I182/$H182))</f>
        <v>#REF!</v>
      </c>
      <c r="BE182" s="105" t="e">
        <f>IF( $H182=0,0,($F182*'Cronograma de Actividades'!#REF!)*($I182/$H182))</f>
        <v>#REF!</v>
      </c>
      <c r="BF182" s="105" t="e">
        <f>IF( $H182=0,0,($F182*'Cronograma de Actividades'!#REF!)*($I182/$H182))</f>
        <v>#REF!</v>
      </c>
      <c r="BG182" s="105" t="e">
        <f>SUM(BD182:BF182)</f>
        <v>#REF!</v>
      </c>
      <c r="BH182" s="105" t="e">
        <f>+AU182+AY182+BC182+BG182</f>
        <v>#REF!</v>
      </c>
      <c r="BI182" s="287" t="e">
        <f>+Z182+AQ182+BH182</f>
        <v>#REF!</v>
      </c>
      <c r="BJ182" s="126" t="e">
        <f t="shared" si="36"/>
        <v>#REF!</v>
      </c>
    </row>
    <row r="183" spans="1:62" ht="12.75" hidden="1" customHeight="1" x14ac:dyDescent="0.25">
      <c r="A183" s="297" t="e">
        <f>+#REF!</f>
        <v>#REF!</v>
      </c>
      <c r="B183" s="298" t="e">
        <f>+#REF!</f>
        <v>#REF!</v>
      </c>
      <c r="C183" s="578"/>
      <c r="D183" s="298"/>
      <c r="E183" s="315"/>
      <c r="F183" s="105" t="e">
        <f>+#REF!</f>
        <v>#REF!</v>
      </c>
      <c r="G183" s="508"/>
      <c r="H183" s="105" t="e">
        <f>+#REF!</f>
        <v>#REF!</v>
      </c>
      <c r="I183" s="105" t="e">
        <f>+#REF!</f>
        <v>#REF!</v>
      </c>
      <c r="J183" s="105" t="e">
        <f>IF( $H183=0,0,($F183*'Cronograma de Actividades'!#REF!)*($I183/$H183))</f>
        <v>#REF!</v>
      </c>
      <c r="K183" s="105" t="e">
        <f>IF( $H183=0,0,($F183*'Cronograma de Actividades'!#REF!)*($I183/$H183))</f>
        <v>#REF!</v>
      </c>
      <c r="L183" s="105" t="e">
        <f>IF( $H183=0,0,($F183*'Cronograma de Actividades'!#REF!)*($I183/$H183))</f>
        <v>#REF!</v>
      </c>
      <c r="M183" s="105" t="e">
        <f>SUM(J183:L183)</f>
        <v>#REF!</v>
      </c>
      <c r="N183" s="105" t="e">
        <f>IF( $H183=0,0,($F183*'Cronograma de Actividades'!#REF!)*($I183/$H183))</f>
        <v>#REF!</v>
      </c>
      <c r="O183" s="105" t="e">
        <f>IF( $H183=0,0,($F183*'Cronograma de Actividades'!#REF!)*($I183/$H183))</f>
        <v>#REF!</v>
      </c>
      <c r="P183" s="105" t="e">
        <f>IF( $H183=0,0,($F183*'Cronograma de Actividades'!#REF!)*($I183/$H183))</f>
        <v>#REF!</v>
      </c>
      <c r="Q183" s="105" t="e">
        <f>SUM(N183:P183)</f>
        <v>#REF!</v>
      </c>
      <c r="R183" s="105" t="e">
        <f>IF( $H183=0,0,($F183*'Cronograma de Actividades'!#REF!)*($I183/$H183))</f>
        <v>#REF!</v>
      </c>
      <c r="S183" s="105" t="e">
        <f>IF( $H183=0,0,($F183*'Cronograma de Actividades'!#REF!)*($I183/$H183))</f>
        <v>#REF!</v>
      </c>
      <c r="T183" s="105" t="e">
        <f>IF( $H183=0,0,($F183*'Cronograma de Actividades'!#REF!)*($I183/$H183))</f>
        <v>#REF!</v>
      </c>
      <c r="U183" s="105" t="e">
        <f>SUM(R183:T183)</f>
        <v>#REF!</v>
      </c>
      <c r="V183" s="105" t="e">
        <f>IF( $H183=0,0,($F183*'Cronograma de Actividades'!#REF!)*($I183/$H183))</f>
        <v>#REF!</v>
      </c>
      <c r="W183" s="105" t="e">
        <f>IF( $H183=0,0,($F183*'Cronograma de Actividades'!#REF!)*($I183/$H183))</f>
        <v>#REF!</v>
      </c>
      <c r="X183" s="105" t="e">
        <f>IF( $H183=0,0,($F183*'Cronograma de Actividades'!#REF!)*($I183/$H183))</f>
        <v>#REF!</v>
      </c>
      <c r="Y183" s="105" t="e">
        <f>SUM(V183:X183)</f>
        <v>#REF!</v>
      </c>
      <c r="Z183" s="105" t="e">
        <f>+M183+Q183+U183+Y183</f>
        <v>#REF!</v>
      </c>
      <c r="AA183" s="105" t="e">
        <f>IF( $H183=0,0,($F183*'Cronograma de Actividades'!#REF!)*($I183/$H183))</f>
        <v>#REF!</v>
      </c>
      <c r="AB183" s="105" t="e">
        <f>IF( $H183=0,0,($F183*'Cronograma de Actividades'!#REF!)*($I183/$H183))</f>
        <v>#REF!</v>
      </c>
      <c r="AC183" s="105" t="e">
        <f>IF( $H183=0,0,($F183*'Cronograma de Actividades'!#REF!)*($I183/$H183))</f>
        <v>#REF!</v>
      </c>
      <c r="AD183" s="105" t="e">
        <f>SUM(AA183:AC183)</f>
        <v>#REF!</v>
      </c>
      <c r="AE183" s="105" t="e">
        <f>IF( $H183=0,0,($F183*'Cronograma de Actividades'!#REF!)*($I183/$H183))</f>
        <v>#REF!</v>
      </c>
      <c r="AF183" s="105" t="e">
        <f>IF( $H183=0,0,($F183*'Cronograma de Actividades'!#REF!)*($I183/$H183))</f>
        <v>#REF!</v>
      </c>
      <c r="AG183" s="105" t="e">
        <f>IF( $H183=0,0,($F183*'Cronograma de Actividades'!#REF!)*($I183/$H183))</f>
        <v>#REF!</v>
      </c>
      <c r="AH183" s="105" t="e">
        <f>SUM(AE183:AG183)</f>
        <v>#REF!</v>
      </c>
      <c r="AI183" s="105" t="e">
        <f>IF( $H183=0,0,($F183*'Cronograma de Actividades'!#REF!)*($I183/$H183))</f>
        <v>#REF!</v>
      </c>
      <c r="AJ183" s="105" t="e">
        <f>IF( $H183=0,0,($F183*'Cronograma de Actividades'!#REF!)*($I183/$H183))</f>
        <v>#REF!</v>
      </c>
      <c r="AK183" s="105" t="e">
        <f>IF( $H183=0,0,($F183*'Cronograma de Actividades'!#REF!)*($I183/$H183))</f>
        <v>#REF!</v>
      </c>
      <c r="AL183" s="105" t="e">
        <f>SUM(AI183:AK183)</f>
        <v>#REF!</v>
      </c>
      <c r="AM183" s="105" t="e">
        <f>IF( $H183=0,0,($F183*'Cronograma de Actividades'!#REF!)*($I183/$H183))</f>
        <v>#REF!</v>
      </c>
      <c r="AN183" s="105" t="e">
        <f>IF( $H183=0,0,($F183*'Cronograma de Actividades'!#REF!)*($I183/$H183))</f>
        <v>#REF!</v>
      </c>
      <c r="AO183" s="105" t="e">
        <f>IF( $H183=0,0,($F183*'Cronograma de Actividades'!#REF!)*($I183/$H183))</f>
        <v>#REF!</v>
      </c>
      <c r="AP183" s="105" t="e">
        <f>SUM(AM183:AO183)</f>
        <v>#REF!</v>
      </c>
      <c r="AQ183" s="105" t="e">
        <f>+AD183+AH183+AL183+AP183</f>
        <v>#REF!</v>
      </c>
      <c r="AR183" s="105" t="e">
        <f>IF( $H183=0,0,($F183*'Cronograma de Actividades'!#REF!)*($I183/$H183))</f>
        <v>#REF!</v>
      </c>
      <c r="AS183" s="105" t="e">
        <f>IF( $H183=0,0,($F183*'Cronograma de Actividades'!#REF!)*($I183/$H183))</f>
        <v>#REF!</v>
      </c>
      <c r="AT183" s="105" t="e">
        <f>IF( $H183=0,0,($F183*'Cronograma de Actividades'!#REF!)*($I183/$H183))</f>
        <v>#REF!</v>
      </c>
      <c r="AU183" s="105" t="e">
        <f>SUM(AR183:AT183)</f>
        <v>#REF!</v>
      </c>
      <c r="AV183" s="105" t="e">
        <f>IF( $H183=0,0,($F183*'Cronograma de Actividades'!#REF!)*($I183/$H183))</f>
        <v>#REF!</v>
      </c>
      <c r="AW183" s="105" t="e">
        <f>IF( $H183=0,0,($F183*'Cronograma de Actividades'!#REF!)*($I183/$H183))</f>
        <v>#REF!</v>
      </c>
      <c r="AX183" s="105" t="e">
        <f>IF( $H183=0,0,($F183*'Cronograma de Actividades'!#REF!)*($I183/$H183))</f>
        <v>#REF!</v>
      </c>
      <c r="AY183" s="105" t="e">
        <f>SUM(AV183:AX183)</f>
        <v>#REF!</v>
      </c>
      <c r="AZ183" s="105" t="e">
        <f>IF( $H183=0,0,($F183*'Cronograma de Actividades'!#REF!)*($I183/$H183))</f>
        <v>#REF!</v>
      </c>
      <c r="BA183" s="105" t="e">
        <f>IF( $H183=0,0,($F183*'Cronograma de Actividades'!#REF!)*($I183/$H183))</f>
        <v>#REF!</v>
      </c>
      <c r="BB183" s="105" t="e">
        <f>IF( $H183=0,0,($F183*'Cronograma de Actividades'!#REF!)*($I183/$H183))</f>
        <v>#REF!</v>
      </c>
      <c r="BC183" s="105" t="e">
        <f>SUM(AZ183:BB183)</f>
        <v>#REF!</v>
      </c>
      <c r="BD183" s="105" t="e">
        <f>IF( $H183=0,0,($F183*'Cronograma de Actividades'!#REF!)*($I183/$H183))</f>
        <v>#REF!</v>
      </c>
      <c r="BE183" s="105" t="e">
        <f>IF( $H183=0,0,($F183*'Cronograma de Actividades'!#REF!)*($I183/$H183))</f>
        <v>#REF!</v>
      </c>
      <c r="BF183" s="105" t="e">
        <f>IF( $H183=0,0,($F183*'Cronograma de Actividades'!#REF!)*($I183/$H183))</f>
        <v>#REF!</v>
      </c>
      <c r="BG183" s="105" t="e">
        <f>SUM(BD183:BF183)</f>
        <v>#REF!</v>
      </c>
      <c r="BH183" s="105" t="e">
        <f>+AU183+AY183+BC183+BG183</f>
        <v>#REF!</v>
      </c>
      <c r="BI183" s="287" t="e">
        <f>+Z183+AQ183+BH183</f>
        <v>#REF!</v>
      </c>
      <c r="BJ183" s="126" t="e">
        <f t="shared" si="36"/>
        <v>#REF!</v>
      </c>
    </row>
    <row r="184" spans="1:62" ht="12.75" hidden="1" customHeight="1" x14ac:dyDescent="0.25">
      <c r="A184" s="297" t="e">
        <f>+#REF!</f>
        <v>#REF!</v>
      </c>
      <c r="B184" s="298" t="e">
        <f>+#REF!</f>
        <v>#REF!</v>
      </c>
      <c r="C184" s="578"/>
      <c r="D184" s="298"/>
      <c r="E184" s="315"/>
      <c r="F184" s="105" t="e">
        <f>+#REF!</f>
        <v>#REF!</v>
      </c>
      <c r="G184" s="508"/>
      <c r="H184" s="105" t="e">
        <f>+#REF!</f>
        <v>#REF!</v>
      </c>
      <c r="I184" s="105" t="e">
        <f>+#REF!</f>
        <v>#REF!</v>
      </c>
      <c r="J184" s="105" t="e">
        <f>IF( $H184=0,0,($F184*'Cronograma de Actividades'!#REF!)*($I184/$H184))</f>
        <v>#REF!</v>
      </c>
      <c r="K184" s="105" t="e">
        <f>IF( $H184=0,0,($F184*'Cronograma de Actividades'!#REF!)*($I184/$H184))</f>
        <v>#REF!</v>
      </c>
      <c r="L184" s="105" t="e">
        <f>IF( $H184=0,0,($F184*'Cronograma de Actividades'!#REF!)*($I184/$H184))</f>
        <v>#REF!</v>
      </c>
      <c r="M184" s="105" t="e">
        <f>SUM(J184:L184)</f>
        <v>#REF!</v>
      </c>
      <c r="N184" s="105" t="e">
        <f>IF( $H184=0,0,($F184*'Cronograma de Actividades'!#REF!)*($I184/$H184))</f>
        <v>#REF!</v>
      </c>
      <c r="O184" s="105" t="e">
        <f>IF( $H184=0,0,($F184*'Cronograma de Actividades'!#REF!)*($I184/$H184))</f>
        <v>#REF!</v>
      </c>
      <c r="P184" s="105" t="e">
        <f>IF( $H184=0,0,($F184*'Cronograma de Actividades'!#REF!)*($I184/$H184))</f>
        <v>#REF!</v>
      </c>
      <c r="Q184" s="105" t="e">
        <f>SUM(N184:P184)</f>
        <v>#REF!</v>
      </c>
      <c r="R184" s="105" t="e">
        <f>IF( $H184=0,0,($F184*'Cronograma de Actividades'!#REF!)*($I184/$H184))</f>
        <v>#REF!</v>
      </c>
      <c r="S184" s="105" t="e">
        <f>IF( $H184=0,0,($F184*'Cronograma de Actividades'!#REF!)*($I184/$H184))</f>
        <v>#REF!</v>
      </c>
      <c r="T184" s="105" t="e">
        <f>IF( $H184=0,0,($F184*'Cronograma de Actividades'!#REF!)*($I184/$H184))</f>
        <v>#REF!</v>
      </c>
      <c r="U184" s="105" t="e">
        <f>SUM(R184:T184)</f>
        <v>#REF!</v>
      </c>
      <c r="V184" s="105" t="e">
        <f>IF( $H184=0,0,($F184*'Cronograma de Actividades'!#REF!)*($I184/$H184))</f>
        <v>#REF!</v>
      </c>
      <c r="W184" s="105" t="e">
        <f>IF( $H184=0,0,($F184*'Cronograma de Actividades'!#REF!)*($I184/$H184))</f>
        <v>#REF!</v>
      </c>
      <c r="X184" s="105" t="e">
        <f>IF( $H184=0,0,($F184*'Cronograma de Actividades'!#REF!)*($I184/$H184))</f>
        <v>#REF!</v>
      </c>
      <c r="Y184" s="105" t="e">
        <f>SUM(V184:X184)</f>
        <v>#REF!</v>
      </c>
      <c r="Z184" s="105" t="e">
        <f>+M184+Q184+U184+Y184</f>
        <v>#REF!</v>
      </c>
      <c r="AA184" s="105" t="e">
        <f>IF( $H184=0,0,($F184*'Cronograma de Actividades'!#REF!)*($I184/$H184))</f>
        <v>#REF!</v>
      </c>
      <c r="AB184" s="105" t="e">
        <f>IF( $H184=0,0,($F184*'Cronograma de Actividades'!#REF!)*($I184/$H184))</f>
        <v>#REF!</v>
      </c>
      <c r="AC184" s="105" t="e">
        <f>IF( $H184=0,0,($F184*'Cronograma de Actividades'!#REF!)*($I184/$H184))</f>
        <v>#REF!</v>
      </c>
      <c r="AD184" s="105" t="e">
        <f>SUM(AA184:AC184)</f>
        <v>#REF!</v>
      </c>
      <c r="AE184" s="105" t="e">
        <f>IF( $H184=0,0,($F184*'Cronograma de Actividades'!#REF!)*($I184/$H184))</f>
        <v>#REF!</v>
      </c>
      <c r="AF184" s="105" t="e">
        <f>IF( $H184=0,0,($F184*'Cronograma de Actividades'!#REF!)*($I184/$H184))</f>
        <v>#REF!</v>
      </c>
      <c r="AG184" s="105" t="e">
        <f>IF( $H184=0,0,($F184*'Cronograma de Actividades'!#REF!)*($I184/$H184))</f>
        <v>#REF!</v>
      </c>
      <c r="AH184" s="105" t="e">
        <f>SUM(AE184:AG184)</f>
        <v>#REF!</v>
      </c>
      <c r="AI184" s="105" t="e">
        <f>IF( $H184=0,0,($F184*'Cronograma de Actividades'!#REF!)*($I184/$H184))</f>
        <v>#REF!</v>
      </c>
      <c r="AJ184" s="105" t="e">
        <f>IF( $H184=0,0,($F184*'Cronograma de Actividades'!#REF!)*($I184/$H184))</f>
        <v>#REF!</v>
      </c>
      <c r="AK184" s="105" t="e">
        <f>IF( $H184=0,0,($F184*'Cronograma de Actividades'!#REF!)*($I184/$H184))</f>
        <v>#REF!</v>
      </c>
      <c r="AL184" s="105" t="e">
        <f>SUM(AI184:AK184)</f>
        <v>#REF!</v>
      </c>
      <c r="AM184" s="105" t="e">
        <f>IF( $H184=0,0,($F184*'Cronograma de Actividades'!#REF!)*($I184/$H184))</f>
        <v>#REF!</v>
      </c>
      <c r="AN184" s="105" t="e">
        <f>IF( $H184=0,0,($F184*'Cronograma de Actividades'!#REF!)*($I184/$H184))</f>
        <v>#REF!</v>
      </c>
      <c r="AO184" s="105" t="e">
        <f>IF( $H184=0,0,($F184*'Cronograma de Actividades'!#REF!)*($I184/$H184))</f>
        <v>#REF!</v>
      </c>
      <c r="AP184" s="105" t="e">
        <f>SUM(AM184:AO184)</f>
        <v>#REF!</v>
      </c>
      <c r="AQ184" s="105" t="e">
        <f>+AD184+AH184+AL184+AP184</f>
        <v>#REF!</v>
      </c>
      <c r="AR184" s="105" t="e">
        <f>IF( $H184=0,0,($F184*'Cronograma de Actividades'!#REF!)*($I184/$H184))</f>
        <v>#REF!</v>
      </c>
      <c r="AS184" s="105" t="e">
        <f>IF( $H184=0,0,($F184*'Cronograma de Actividades'!#REF!)*($I184/$H184))</f>
        <v>#REF!</v>
      </c>
      <c r="AT184" s="105" t="e">
        <f>IF( $H184=0,0,($F184*'Cronograma de Actividades'!#REF!)*($I184/$H184))</f>
        <v>#REF!</v>
      </c>
      <c r="AU184" s="105" t="e">
        <f>SUM(AR184:AT184)</f>
        <v>#REF!</v>
      </c>
      <c r="AV184" s="105" t="e">
        <f>IF( $H184=0,0,($F184*'Cronograma de Actividades'!#REF!)*($I184/$H184))</f>
        <v>#REF!</v>
      </c>
      <c r="AW184" s="105" t="e">
        <f>IF( $H184=0,0,($F184*'Cronograma de Actividades'!#REF!)*($I184/$H184))</f>
        <v>#REF!</v>
      </c>
      <c r="AX184" s="105" t="e">
        <f>IF( $H184=0,0,($F184*'Cronograma de Actividades'!#REF!)*($I184/$H184))</f>
        <v>#REF!</v>
      </c>
      <c r="AY184" s="105" t="e">
        <f>SUM(AV184:AX184)</f>
        <v>#REF!</v>
      </c>
      <c r="AZ184" s="105" t="e">
        <f>IF( $H184=0,0,($F184*'Cronograma de Actividades'!#REF!)*($I184/$H184))</f>
        <v>#REF!</v>
      </c>
      <c r="BA184" s="105" t="e">
        <f>IF( $H184=0,0,($F184*'Cronograma de Actividades'!#REF!)*($I184/$H184))</f>
        <v>#REF!</v>
      </c>
      <c r="BB184" s="105" t="e">
        <f>IF( $H184=0,0,($F184*'Cronograma de Actividades'!#REF!)*($I184/$H184))</f>
        <v>#REF!</v>
      </c>
      <c r="BC184" s="105" t="e">
        <f>SUM(AZ184:BB184)</f>
        <v>#REF!</v>
      </c>
      <c r="BD184" s="105" t="e">
        <f>IF( $H184=0,0,($F184*'Cronograma de Actividades'!#REF!)*($I184/$H184))</f>
        <v>#REF!</v>
      </c>
      <c r="BE184" s="105" t="e">
        <f>IF( $H184=0,0,($F184*'Cronograma de Actividades'!#REF!)*($I184/$H184))</f>
        <v>#REF!</v>
      </c>
      <c r="BF184" s="105" t="e">
        <f>IF( $H184=0,0,($F184*'Cronograma de Actividades'!#REF!)*($I184/$H184))</f>
        <v>#REF!</v>
      </c>
      <c r="BG184" s="105" t="e">
        <f>SUM(BD184:BF184)</f>
        <v>#REF!</v>
      </c>
      <c r="BH184" s="105" t="e">
        <f>+AU184+AY184+BC184+BG184</f>
        <v>#REF!</v>
      </c>
      <c r="BI184" s="287" t="e">
        <f>+Z184+AQ184+BH184</f>
        <v>#REF!</v>
      </c>
      <c r="BJ184" s="126" t="e">
        <f t="shared" si="36"/>
        <v>#REF!</v>
      </c>
    </row>
    <row r="185" spans="1:62" ht="12.75" hidden="1" customHeight="1" x14ac:dyDescent="0.25">
      <c r="A185" s="299" t="e">
        <f>+#REF!</f>
        <v>#REF!</v>
      </c>
      <c r="B185" s="300" t="e">
        <f>+#REF!</f>
        <v>#REF!</v>
      </c>
      <c r="C185" s="579"/>
      <c r="D185" s="300"/>
      <c r="E185" s="318"/>
      <c r="F185" s="106" t="e">
        <f>+#REF!</f>
        <v>#REF!</v>
      </c>
      <c r="G185" s="509"/>
      <c r="H185" s="106" t="e">
        <f>+#REF!</f>
        <v>#REF!</v>
      </c>
      <c r="I185" s="106" t="e">
        <f>+#REF!</f>
        <v>#REF!</v>
      </c>
      <c r="J185" s="106" t="e">
        <f>IF( $H185=0,0,($F185*'Cronograma de Actividades'!#REF!)*($I185/$H185))</f>
        <v>#REF!</v>
      </c>
      <c r="K185" s="106" t="e">
        <f>IF( $H185=0,0,($F185*'Cronograma de Actividades'!#REF!)*($I185/$H185))</f>
        <v>#REF!</v>
      </c>
      <c r="L185" s="106" t="e">
        <f>IF( $H185=0,0,($F185*'Cronograma de Actividades'!#REF!)*($I185/$H185))</f>
        <v>#REF!</v>
      </c>
      <c r="M185" s="106" t="e">
        <f>SUM(J185:L185)</f>
        <v>#REF!</v>
      </c>
      <c r="N185" s="106" t="e">
        <f>IF( $H185=0,0,($F185*'Cronograma de Actividades'!#REF!)*($I185/$H185))</f>
        <v>#REF!</v>
      </c>
      <c r="O185" s="106" t="e">
        <f>IF( $H185=0,0,($F185*'Cronograma de Actividades'!#REF!)*($I185/$H185))</f>
        <v>#REF!</v>
      </c>
      <c r="P185" s="106" t="e">
        <f>IF( $H185=0,0,($F185*'Cronograma de Actividades'!#REF!)*($I185/$H185))</f>
        <v>#REF!</v>
      </c>
      <c r="Q185" s="106" t="e">
        <f>SUM(N185:P185)</f>
        <v>#REF!</v>
      </c>
      <c r="R185" s="106" t="e">
        <f>IF( $H185=0,0,($F185*'Cronograma de Actividades'!#REF!)*($I185/$H185))</f>
        <v>#REF!</v>
      </c>
      <c r="S185" s="106" t="e">
        <f>IF( $H185=0,0,($F185*'Cronograma de Actividades'!#REF!)*($I185/$H185))</f>
        <v>#REF!</v>
      </c>
      <c r="T185" s="106" t="e">
        <f>IF( $H185=0,0,($F185*'Cronograma de Actividades'!#REF!)*($I185/$H185))</f>
        <v>#REF!</v>
      </c>
      <c r="U185" s="106" t="e">
        <f>SUM(R185:T185)</f>
        <v>#REF!</v>
      </c>
      <c r="V185" s="106" t="e">
        <f>IF( $H185=0,0,($F185*'Cronograma de Actividades'!#REF!)*($I185/$H185))</f>
        <v>#REF!</v>
      </c>
      <c r="W185" s="106" t="e">
        <f>IF( $H185=0,0,($F185*'Cronograma de Actividades'!#REF!)*($I185/$H185))</f>
        <v>#REF!</v>
      </c>
      <c r="X185" s="106" t="e">
        <f>IF( $H185=0,0,($F185*'Cronograma de Actividades'!#REF!)*($I185/$H185))</f>
        <v>#REF!</v>
      </c>
      <c r="Y185" s="106" t="e">
        <f>SUM(V185:X185)</f>
        <v>#REF!</v>
      </c>
      <c r="Z185" s="106" t="e">
        <f>+M185+Q185+U185+Y185</f>
        <v>#REF!</v>
      </c>
      <c r="AA185" s="106" t="e">
        <f>IF( $H185=0,0,($F185*'Cronograma de Actividades'!#REF!)*($I185/$H185))</f>
        <v>#REF!</v>
      </c>
      <c r="AB185" s="106" t="e">
        <f>IF( $H185=0,0,($F185*'Cronograma de Actividades'!#REF!)*($I185/$H185))</f>
        <v>#REF!</v>
      </c>
      <c r="AC185" s="106" t="e">
        <f>IF( $H185=0,0,($F185*'Cronograma de Actividades'!#REF!)*($I185/$H185))</f>
        <v>#REF!</v>
      </c>
      <c r="AD185" s="106" t="e">
        <f>SUM(AA185:AC185)</f>
        <v>#REF!</v>
      </c>
      <c r="AE185" s="106" t="e">
        <f>IF( $H185=0,0,($F185*'Cronograma de Actividades'!#REF!)*($I185/$H185))</f>
        <v>#REF!</v>
      </c>
      <c r="AF185" s="106" t="e">
        <f>IF( $H185=0,0,($F185*'Cronograma de Actividades'!#REF!)*($I185/$H185))</f>
        <v>#REF!</v>
      </c>
      <c r="AG185" s="106" t="e">
        <f>IF( $H185=0,0,($F185*'Cronograma de Actividades'!#REF!)*($I185/$H185))</f>
        <v>#REF!</v>
      </c>
      <c r="AH185" s="106" t="e">
        <f>SUM(AE185:AG185)</f>
        <v>#REF!</v>
      </c>
      <c r="AI185" s="106" t="e">
        <f>IF( $H185=0,0,($F185*'Cronograma de Actividades'!#REF!)*($I185/$H185))</f>
        <v>#REF!</v>
      </c>
      <c r="AJ185" s="106" t="e">
        <f>IF( $H185=0,0,($F185*'Cronograma de Actividades'!#REF!)*($I185/$H185))</f>
        <v>#REF!</v>
      </c>
      <c r="AK185" s="106" t="e">
        <f>IF( $H185=0,0,($F185*'Cronograma de Actividades'!#REF!)*($I185/$H185))</f>
        <v>#REF!</v>
      </c>
      <c r="AL185" s="106" t="e">
        <f>SUM(AI185:AK185)</f>
        <v>#REF!</v>
      </c>
      <c r="AM185" s="106" t="e">
        <f>IF( $H185=0,0,($F185*'Cronograma de Actividades'!#REF!)*($I185/$H185))</f>
        <v>#REF!</v>
      </c>
      <c r="AN185" s="106" t="e">
        <f>IF( $H185=0,0,($F185*'Cronograma de Actividades'!#REF!)*($I185/$H185))</f>
        <v>#REF!</v>
      </c>
      <c r="AO185" s="106" t="e">
        <f>IF( $H185=0,0,($F185*'Cronograma de Actividades'!#REF!)*($I185/$H185))</f>
        <v>#REF!</v>
      </c>
      <c r="AP185" s="106" t="e">
        <f>SUM(AM185:AO185)</f>
        <v>#REF!</v>
      </c>
      <c r="AQ185" s="106" t="e">
        <f>+AD185+AH185+AL185+AP185</f>
        <v>#REF!</v>
      </c>
      <c r="AR185" s="106" t="e">
        <f>IF( $H185=0,0,($F185*'Cronograma de Actividades'!#REF!)*($I185/$H185))</f>
        <v>#REF!</v>
      </c>
      <c r="AS185" s="106" t="e">
        <f>IF( $H185=0,0,($F185*'Cronograma de Actividades'!#REF!)*($I185/$H185))</f>
        <v>#REF!</v>
      </c>
      <c r="AT185" s="106" t="e">
        <f>IF( $H185=0,0,($F185*'Cronograma de Actividades'!#REF!)*($I185/$H185))</f>
        <v>#REF!</v>
      </c>
      <c r="AU185" s="106" t="e">
        <f>SUM(AR185:AT185)</f>
        <v>#REF!</v>
      </c>
      <c r="AV185" s="106" t="e">
        <f>IF( $H185=0,0,($F185*'Cronograma de Actividades'!#REF!)*($I185/$H185))</f>
        <v>#REF!</v>
      </c>
      <c r="AW185" s="106" t="e">
        <f>IF( $H185=0,0,($F185*'Cronograma de Actividades'!#REF!)*($I185/$H185))</f>
        <v>#REF!</v>
      </c>
      <c r="AX185" s="106" t="e">
        <f>IF( $H185=0,0,($F185*'Cronograma de Actividades'!#REF!)*($I185/$H185))</f>
        <v>#REF!</v>
      </c>
      <c r="AY185" s="106" t="e">
        <f>SUM(AV185:AX185)</f>
        <v>#REF!</v>
      </c>
      <c r="AZ185" s="106" t="e">
        <f>IF( $H185=0,0,($F185*'Cronograma de Actividades'!#REF!)*($I185/$H185))</f>
        <v>#REF!</v>
      </c>
      <c r="BA185" s="106" t="e">
        <f>IF( $H185=0,0,($F185*'Cronograma de Actividades'!#REF!)*($I185/$H185))</f>
        <v>#REF!</v>
      </c>
      <c r="BB185" s="106" t="e">
        <f>IF( $H185=0,0,($F185*'Cronograma de Actividades'!#REF!)*($I185/$H185))</f>
        <v>#REF!</v>
      </c>
      <c r="BC185" s="106" t="e">
        <f>SUM(AZ185:BB185)</f>
        <v>#REF!</v>
      </c>
      <c r="BD185" s="106" t="e">
        <f>IF( $H185=0,0,($F185*'Cronograma de Actividades'!#REF!)*($I185/$H185))</f>
        <v>#REF!</v>
      </c>
      <c r="BE185" s="106" t="e">
        <f>IF( $H185=0,0,($F185*'Cronograma de Actividades'!#REF!)*($I185/$H185))</f>
        <v>#REF!</v>
      </c>
      <c r="BF185" s="106" t="e">
        <f>IF( $H185=0,0,($F185*'Cronograma de Actividades'!#REF!)*($I185/$H185))</f>
        <v>#REF!</v>
      </c>
      <c r="BG185" s="106" t="e">
        <f>SUM(BD185:BF185)</f>
        <v>#REF!</v>
      </c>
      <c r="BH185" s="106" t="e">
        <f>+AU185+AY185+BC185+BG185</f>
        <v>#REF!</v>
      </c>
      <c r="BI185" s="288" t="e">
        <f>+Z185+AQ185+BH185</f>
        <v>#REF!</v>
      </c>
      <c r="BJ185" s="126" t="e">
        <f t="shared" si="36"/>
        <v>#REF!</v>
      </c>
    </row>
    <row r="186" spans="1:62" ht="12.75" hidden="1" customHeight="1" x14ac:dyDescent="0.25">
      <c r="A186" s="100" t="e">
        <f>+#REF!</f>
        <v>#REF!</v>
      </c>
      <c r="B186" s="199" t="e">
        <f>+#REF!</f>
        <v>#REF!</v>
      </c>
      <c r="C186" s="580" t="e">
        <f>+#REF!</f>
        <v>#REF!</v>
      </c>
      <c r="D186" s="61"/>
      <c r="E186" s="57">
        <f>+'Formato de costeo C1 '!F315</f>
        <v>0</v>
      </c>
      <c r="F186" s="57" t="e">
        <f>SUM(F187:F191)</f>
        <v>#REF!</v>
      </c>
      <c r="G186" s="503" t="e">
        <f>+#REF!</f>
        <v>#REF!</v>
      </c>
      <c r="H186" s="57" t="e">
        <f>SUM(H187:H191)</f>
        <v>#REF!</v>
      </c>
      <c r="I186" s="57" t="e">
        <f t="shared" ref="I186:BH186" si="46">SUM(I187:I191)</f>
        <v>#REF!</v>
      </c>
      <c r="J186" s="57" t="e">
        <f t="shared" si="46"/>
        <v>#REF!</v>
      </c>
      <c r="K186" s="57" t="e">
        <f t="shared" si="46"/>
        <v>#REF!</v>
      </c>
      <c r="L186" s="57" t="e">
        <f t="shared" si="46"/>
        <v>#REF!</v>
      </c>
      <c r="M186" s="57" t="e">
        <f t="shared" si="46"/>
        <v>#REF!</v>
      </c>
      <c r="N186" s="57" t="e">
        <f t="shared" si="46"/>
        <v>#REF!</v>
      </c>
      <c r="O186" s="57" t="e">
        <f t="shared" si="46"/>
        <v>#REF!</v>
      </c>
      <c r="P186" s="57" t="e">
        <f t="shared" si="46"/>
        <v>#REF!</v>
      </c>
      <c r="Q186" s="57" t="e">
        <f t="shared" si="46"/>
        <v>#REF!</v>
      </c>
      <c r="R186" s="57" t="e">
        <f t="shared" si="46"/>
        <v>#REF!</v>
      </c>
      <c r="S186" s="57" t="e">
        <f t="shared" si="46"/>
        <v>#REF!</v>
      </c>
      <c r="T186" s="57" t="e">
        <f t="shared" si="46"/>
        <v>#REF!</v>
      </c>
      <c r="U186" s="57" t="e">
        <f t="shared" si="46"/>
        <v>#REF!</v>
      </c>
      <c r="V186" s="57" t="e">
        <f t="shared" si="46"/>
        <v>#REF!</v>
      </c>
      <c r="W186" s="57" t="e">
        <f t="shared" si="46"/>
        <v>#REF!</v>
      </c>
      <c r="X186" s="57" t="e">
        <f t="shared" si="46"/>
        <v>#REF!</v>
      </c>
      <c r="Y186" s="57" t="e">
        <f t="shared" si="46"/>
        <v>#REF!</v>
      </c>
      <c r="Z186" s="57" t="e">
        <f t="shared" si="46"/>
        <v>#REF!</v>
      </c>
      <c r="AA186" s="57" t="e">
        <f t="shared" si="46"/>
        <v>#REF!</v>
      </c>
      <c r="AB186" s="57" t="e">
        <f t="shared" si="46"/>
        <v>#REF!</v>
      </c>
      <c r="AC186" s="57" t="e">
        <f t="shared" si="46"/>
        <v>#REF!</v>
      </c>
      <c r="AD186" s="57" t="e">
        <f t="shared" si="46"/>
        <v>#REF!</v>
      </c>
      <c r="AE186" s="57" t="e">
        <f t="shared" si="46"/>
        <v>#REF!</v>
      </c>
      <c r="AF186" s="57" t="e">
        <f t="shared" si="46"/>
        <v>#REF!</v>
      </c>
      <c r="AG186" s="57" t="e">
        <f t="shared" si="46"/>
        <v>#REF!</v>
      </c>
      <c r="AH186" s="57" t="e">
        <f t="shared" si="46"/>
        <v>#REF!</v>
      </c>
      <c r="AI186" s="57" t="e">
        <f t="shared" si="46"/>
        <v>#REF!</v>
      </c>
      <c r="AJ186" s="57" t="e">
        <f t="shared" si="46"/>
        <v>#REF!</v>
      </c>
      <c r="AK186" s="57" t="e">
        <f t="shared" si="46"/>
        <v>#REF!</v>
      </c>
      <c r="AL186" s="57" t="e">
        <f t="shared" si="46"/>
        <v>#REF!</v>
      </c>
      <c r="AM186" s="57" t="e">
        <f t="shared" si="46"/>
        <v>#REF!</v>
      </c>
      <c r="AN186" s="57" t="e">
        <f t="shared" si="46"/>
        <v>#REF!</v>
      </c>
      <c r="AO186" s="57" t="e">
        <f t="shared" si="46"/>
        <v>#REF!</v>
      </c>
      <c r="AP186" s="57" t="e">
        <f t="shared" si="46"/>
        <v>#REF!</v>
      </c>
      <c r="AQ186" s="57" t="e">
        <f t="shared" si="46"/>
        <v>#REF!</v>
      </c>
      <c r="AR186" s="57" t="e">
        <f t="shared" si="46"/>
        <v>#REF!</v>
      </c>
      <c r="AS186" s="57" t="e">
        <f t="shared" si="46"/>
        <v>#REF!</v>
      </c>
      <c r="AT186" s="57" t="e">
        <f t="shared" si="46"/>
        <v>#REF!</v>
      </c>
      <c r="AU186" s="57" t="e">
        <f t="shared" si="46"/>
        <v>#REF!</v>
      </c>
      <c r="AV186" s="57" t="e">
        <f t="shared" si="46"/>
        <v>#REF!</v>
      </c>
      <c r="AW186" s="57" t="e">
        <f t="shared" si="46"/>
        <v>#REF!</v>
      </c>
      <c r="AX186" s="57" t="e">
        <f t="shared" si="46"/>
        <v>#REF!</v>
      </c>
      <c r="AY186" s="57" t="e">
        <f t="shared" si="46"/>
        <v>#REF!</v>
      </c>
      <c r="AZ186" s="57" t="e">
        <f t="shared" si="46"/>
        <v>#REF!</v>
      </c>
      <c r="BA186" s="57" t="e">
        <f t="shared" si="46"/>
        <v>#REF!</v>
      </c>
      <c r="BB186" s="57" t="e">
        <f t="shared" si="46"/>
        <v>#REF!</v>
      </c>
      <c r="BC186" s="57" t="e">
        <f t="shared" si="46"/>
        <v>#REF!</v>
      </c>
      <c r="BD186" s="57" t="e">
        <f t="shared" si="46"/>
        <v>#REF!</v>
      </c>
      <c r="BE186" s="57" t="e">
        <f t="shared" si="46"/>
        <v>#REF!</v>
      </c>
      <c r="BF186" s="57" t="e">
        <f t="shared" si="46"/>
        <v>#REF!</v>
      </c>
      <c r="BG186" s="57" t="e">
        <f t="shared" si="46"/>
        <v>#REF!</v>
      </c>
      <c r="BH186" s="57" t="e">
        <f t="shared" si="46"/>
        <v>#REF!</v>
      </c>
      <c r="BI186" s="285" t="e">
        <f>SUM(BI187:BI191)</f>
        <v>#REF!</v>
      </c>
      <c r="BJ186" s="126" t="e">
        <f t="shared" si="36"/>
        <v>#REF!</v>
      </c>
    </row>
    <row r="187" spans="1:62" ht="12.75" hidden="1" customHeight="1" x14ac:dyDescent="0.25">
      <c r="A187" s="295" t="e">
        <f>+#REF!</f>
        <v>#REF!</v>
      </c>
      <c r="B187" s="296" t="e">
        <f>+#REF!</f>
        <v>#REF!</v>
      </c>
      <c r="C187" s="577"/>
      <c r="D187" s="296"/>
      <c r="E187" s="312"/>
      <c r="F187" s="104" t="e">
        <f>+#REF!</f>
        <v>#REF!</v>
      </c>
      <c r="G187" s="507"/>
      <c r="H187" s="104" t="e">
        <f>+#REF!</f>
        <v>#REF!</v>
      </c>
      <c r="I187" s="104" t="e">
        <f>+#REF!</f>
        <v>#REF!</v>
      </c>
      <c r="J187" s="104" t="e">
        <f>IF( $H187=0,0,($F187*'Cronograma de Actividades'!#REF!)*($I187/$H187))</f>
        <v>#REF!</v>
      </c>
      <c r="K187" s="104" t="e">
        <f>IF( $H187=0,0,($F187*'Cronograma de Actividades'!#REF!)*($I187/$H187))</f>
        <v>#REF!</v>
      </c>
      <c r="L187" s="104" t="e">
        <f>IF( $H187=0,0,($F187*'Cronograma de Actividades'!#REF!)*($I187/$H187))</f>
        <v>#REF!</v>
      </c>
      <c r="M187" s="104" t="e">
        <f>SUM(J187:L187)</f>
        <v>#REF!</v>
      </c>
      <c r="N187" s="104" t="e">
        <f>IF( $H187=0,0,($F187*'Cronograma de Actividades'!#REF!)*($I187/$H187))</f>
        <v>#REF!</v>
      </c>
      <c r="O187" s="104" t="e">
        <f>IF( $H187=0,0,($F187*'Cronograma de Actividades'!#REF!)*($I187/$H187))</f>
        <v>#REF!</v>
      </c>
      <c r="P187" s="104" t="e">
        <f>IF( $H187=0,0,($F187*'Cronograma de Actividades'!#REF!)*($I187/$H187))</f>
        <v>#REF!</v>
      </c>
      <c r="Q187" s="104" t="e">
        <f>SUM(N187:P187)</f>
        <v>#REF!</v>
      </c>
      <c r="R187" s="104" t="e">
        <f>IF( $H187=0,0,($F187*'Cronograma de Actividades'!#REF!)*($I187/$H187))</f>
        <v>#REF!</v>
      </c>
      <c r="S187" s="104" t="e">
        <f>IF( $H187=0,0,($F187*'Cronograma de Actividades'!#REF!)*($I187/$H187))</f>
        <v>#REF!</v>
      </c>
      <c r="T187" s="104" t="e">
        <f>IF( $H187=0,0,($F187*'Cronograma de Actividades'!#REF!)*($I187/$H187))</f>
        <v>#REF!</v>
      </c>
      <c r="U187" s="104" t="e">
        <f>SUM(R187:T187)</f>
        <v>#REF!</v>
      </c>
      <c r="V187" s="104" t="e">
        <f>IF( $H187=0,0,($F187*'Cronograma de Actividades'!#REF!)*($I187/$H187))</f>
        <v>#REF!</v>
      </c>
      <c r="W187" s="104" t="e">
        <f>IF( $H187=0,0,($F187*'Cronograma de Actividades'!#REF!)*($I187/$H187))</f>
        <v>#REF!</v>
      </c>
      <c r="X187" s="104" t="e">
        <f>IF( $H187=0,0,($F187*'Cronograma de Actividades'!#REF!)*($I187/$H187))</f>
        <v>#REF!</v>
      </c>
      <c r="Y187" s="104" t="e">
        <f>SUM(V187:X187)</f>
        <v>#REF!</v>
      </c>
      <c r="Z187" s="104" t="e">
        <f>+M187+Q187+U187+Y187</f>
        <v>#REF!</v>
      </c>
      <c r="AA187" s="104" t="e">
        <f>IF( $H187=0,0,($F187*'Cronograma de Actividades'!#REF!)*($I187/$H187))</f>
        <v>#REF!</v>
      </c>
      <c r="AB187" s="104" t="e">
        <f>IF( $H187=0,0,($F187*'Cronograma de Actividades'!#REF!)*($I187/$H187))</f>
        <v>#REF!</v>
      </c>
      <c r="AC187" s="104" t="e">
        <f>IF( $H187=0,0,($F187*'Cronograma de Actividades'!#REF!)*($I187/$H187))</f>
        <v>#REF!</v>
      </c>
      <c r="AD187" s="104" t="e">
        <f>SUM(AA187:AC187)</f>
        <v>#REF!</v>
      </c>
      <c r="AE187" s="104" t="e">
        <f>IF( $H187=0,0,($F187*'Cronograma de Actividades'!#REF!)*($I187/$H187))</f>
        <v>#REF!</v>
      </c>
      <c r="AF187" s="104" t="e">
        <f>IF( $H187=0,0,($F187*'Cronograma de Actividades'!#REF!)*($I187/$H187))</f>
        <v>#REF!</v>
      </c>
      <c r="AG187" s="104" t="e">
        <f>IF( $H187=0,0,($F187*'Cronograma de Actividades'!#REF!)*($I187/$H187))</f>
        <v>#REF!</v>
      </c>
      <c r="AH187" s="104" t="e">
        <f>SUM(AE187:AG187)</f>
        <v>#REF!</v>
      </c>
      <c r="AI187" s="104" t="e">
        <f>IF( $H187=0,0,($F187*'Cronograma de Actividades'!#REF!)*($I187/$H187))</f>
        <v>#REF!</v>
      </c>
      <c r="AJ187" s="104" t="e">
        <f>IF( $H187=0,0,($F187*'Cronograma de Actividades'!#REF!)*($I187/$H187))</f>
        <v>#REF!</v>
      </c>
      <c r="AK187" s="104" t="e">
        <f>IF( $H187=0,0,($F187*'Cronograma de Actividades'!#REF!)*($I187/$H187))</f>
        <v>#REF!</v>
      </c>
      <c r="AL187" s="104" t="e">
        <f>SUM(AI187:AK187)</f>
        <v>#REF!</v>
      </c>
      <c r="AM187" s="104" t="e">
        <f>IF( $H187=0,0,($F187*'Cronograma de Actividades'!#REF!)*($I187/$H187))</f>
        <v>#REF!</v>
      </c>
      <c r="AN187" s="104" t="e">
        <f>IF( $H187=0,0,($F187*'Cronograma de Actividades'!#REF!)*($I187/$H187))</f>
        <v>#REF!</v>
      </c>
      <c r="AO187" s="104" t="e">
        <f>IF( $H187=0,0,($F187*'Cronograma de Actividades'!#REF!)*($I187/$H187))</f>
        <v>#REF!</v>
      </c>
      <c r="AP187" s="104" t="e">
        <f>SUM(AM187:AO187)</f>
        <v>#REF!</v>
      </c>
      <c r="AQ187" s="104" t="e">
        <f>+AD187+AH187+AL187+AP187</f>
        <v>#REF!</v>
      </c>
      <c r="AR187" s="104" t="e">
        <f>IF( $H187=0,0,($F187*'Cronograma de Actividades'!#REF!)*($I187/$H187))</f>
        <v>#REF!</v>
      </c>
      <c r="AS187" s="104" t="e">
        <f>IF( $H187=0,0,($F187*'Cronograma de Actividades'!#REF!)*($I187/$H187))</f>
        <v>#REF!</v>
      </c>
      <c r="AT187" s="104" t="e">
        <f>IF( $H187=0,0,($F187*'Cronograma de Actividades'!#REF!)*($I187/$H187))</f>
        <v>#REF!</v>
      </c>
      <c r="AU187" s="104" t="e">
        <f>SUM(AR187:AT187)</f>
        <v>#REF!</v>
      </c>
      <c r="AV187" s="104" t="e">
        <f>IF( $H187=0,0,($F187*'Cronograma de Actividades'!#REF!)*($I187/$H187))</f>
        <v>#REF!</v>
      </c>
      <c r="AW187" s="104" t="e">
        <f>IF( $H187=0,0,($F187*'Cronograma de Actividades'!#REF!)*($I187/$H187))</f>
        <v>#REF!</v>
      </c>
      <c r="AX187" s="104" t="e">
        <f>IF( $H187=0,0,($F187*'Cronograma de Actividades'!#REF!)*($I187/$H187))</f>
        <v>#REF!</v>
      </c>
      <c r="AY187" s="104" t="e">
        <f>SUM(AV187:AX187)</f>
        <v>#REF!</v>
      </c>
      <c r="AZ187" s="104" t="e">
        <f>IF( $H187=0,0,($F187*'Cronograma de Actividades'!#REF!)*($I187/$H187))</f>
        <v>#REF!</v>
      </c>
      <c r="BA187" s="104" t="e">
        <f>IF( $H187=0,0,($F187*'Cronograma de Actividades'!#REF!)*($I187/$H187))</f>
        <v>#REF!</v>
      </c>
      <c r="BB187" s="104" t="e">
        <f>IF( $H187=0,0,($F187*'Cronograma de Actividades'!#REF!)*($I187/$H187))</f>
        <v>#REF!</v>
      </c>
      <c r="BC187" s="104" t="e">
        <f>SUM(AZ187:BB187)</f>
        <v>#REF!</v>
      </c>
      <c r="BD187" s="104" t="e">
        <f>IF( $H187=0,0,($F187*'Cronograma de Actividades'!#REF!)*($I187/$H187))</f>
        <v>#REF!</v>
      </c>
      <c r="BE187" s="104" t="e">
        <f>IF( $H187=0,0,($F187*'Cronograma de Actividades'!#REF!)*($I187/$H187))</f>
        <v>#REF!</v>
      </c>
      <c r="BF187" s="104" t="e">
        <f>IF( $H187=0,0,($F187*'Cronograma de Actividades'!#REF!)*($I187/$H187))</f>
        <v>#REF!</v>
      </c>
      <c r="BG187" s="104" t="e">
        <f>SUM(BD187:BF187)</f>
        <v>#REF!</v>
      </c>
      <c r="BH187" s="104" t="e">
        <f>+AU187+AY187+BC187+BG187</f>
        <v>#REF!</v>
      </c>
      <c r="BI187" s="286" t="e">
        <f>+Z187+AQ187+BH187</f>
        <v>#REF!</v>
      </c>
      <c r="BJ187" s="126" t="e">
        <f t="shared" si="36"/>
        <v>#REF!</v>
      </c>
    </row>
    <row r="188" spans="1:62" ht="12.75" hidden="1" customHeight="1" x14ac:dyDescent="0.25">
      <c r="A188" s="297" t="e">
        <f>+#REF!</f>
        <v>#REF!</v>
      </c>
      <c r="B188" s="298" t="e">
        <f>+#REF!</f>
        <v>#REF!</v>
      </c>
      <c r="C188" s="578"/>
      <c r="D188" s="298"/>
      <c r="E188" s="315"/>
      <c r="F188" s="105" t="e">
        <f>+#REF!</f>
        <v>#REF!</v>
      </c>
      <c r="G188" s="508"/>
      <c r="H188" s="105" t="e">
        <f>+#REF!</f>
        <v>#REF!</v>
      </c>
      <c r="I188" s="105" t="e">
        <f>+#REF!</f>
        <v>#REF!</v>
      </c>
      <c r="J188" s="105" t="e">
        <f>IF( $H188=0,0,($F188*'Cronograma de Actividades'!#REF!)*($I188/$H188))</f>
        <v>#REF!</v>
      </c>
      <c r="K188" s="105" t="e">
        <f>IF( $H188=0,0,($F188*'Cronograma de Actividades'!#REF!)*($I188/$H188))</f>
        <v>#REF!</v>
      </c>
      <c r="L188" s="105" t="e">
        <f>IF( $H188=0,0,($F188*'Cronograma de Actividades'!#REF!)*($I188/$H188))</f>
        <v>#REF!</v>
      </c>
      <c r="M188" s="105" t="e">
        <f>SUM(J188:L188)</f>
        <v>#REF!</v>
      </c>
      <c r="N188" s="105" t="e">
        <f>IF( $H188=0,0,($F188*'Cronograma de Actividades'!#REF!)*($I188/$H188))</f>
        <v>#REF!</v>
      </c>
      <c r="O188" s="105" t="e">
        <f>IF( $H188=0,0,($F188*'Cronograma de Actividades'!#REF!)*($I188/$H188))</f>
        <v>#REF!</v>
      </c>
      <c r="P188" s="105" t="e">
        <f>IF( $H188=0,0,($F188*'Cronograma de Actividades'!#REF!)*($I188/$H188))</f>
        <v>#REF!</v>
      </c>
      <c r="Q188" s="105" t="e">
        <f>SUM(N188:P188)</f>
        <v>#REF!</v>
      </c>
      <c r="R188" s="105" t="e">
        <f>IF( $H188=0,0,($F188*'Cronograma de Actividades'!#REF!)*($I188/$H188))</f>
        <v>#REF!</v>
      </c>
      <c r="S188" s="105" t="e">
        <f>IF( $H188=0,0,($F188*'Cronograma de Actividades'!#REF!)*($I188/$H188))</f>
        <v>#REF!</v>
      </c>
      <c r="T188" s="105" t="e">
        <f>IF( $H188=0,0,($F188*'Cronograma de Actividades'!#REF!)*($I188/$H188))</f>
        <v>#REF!</v>
      </c>
      <c r="U188" s="105" t="e">
        <f>SUM(R188:T188)</f>
        <v>#REF!</v>
      </c>
      <c r="V188" s="105" t="e">
        <f>IF( $H188=0,0,($F188*'Cronograma de Actividades'!#REF!)*($I188/$H188))</f>
        <v>#REF!</v>
      </c>
      <c r="W188" s="105" t="e">
        <f>IF( $H188=0,0,($F188*'Cronograma de Actividades'!#REF!)*($I188/$H188))</f>
        <v>#REF!</v>
      </c>
      <c r="X188" s="105" t="e">
        <f>IF( $H188=0,0,($F188*'Cronograma de Actividades'!#REF!)*($I188/$H188))</f>
        <v>#REF!</v>
      </c>
      <c r="Y188" s="105" t="e">
        <f>SUM(V188:X188)</f>
        <v>#REF!</v>
      </c>
      <c r="Z188" s="105" t="e">
        <f>+M188+Q188+U188+Y188</f>
        <v>#REF!</v>
      </c>
      <c r="AA188" s="105" t="e">
        <f>IF( $H188=0,0,($F188*'Cronograma de Actividades'!#REF!)*($I188/$H188))</f>
        <v>#REF!</v>
      </c>
      <c r="AB188" s="105" t="e">
        <f>IF( $H188=0,0,($F188*'Cronograma de Actividades'!#REF!)*($I188/$H188))</f>
        <v>#REF!</v>
      </c>
      <c r="AC188" s="105" t="e">
        <f>IF( $H188=0,0,($F188*'Cronograma de Actividades'!#REF!)*($I188/$H188))</f>
        <v>#REF!</v>
      </c>
      <c r="AD188" s="105" t="e">
        <f>SUM(AA188:AC188)</f>
        <v>#REF!</v>
      </c>
      <c r="AE188" s="105" t="e">
        <f>IF( $H188=0,0,($F188*'Cronograma de Actividades'!#REF!)*($I188/$H188))</f>
        <v>#REF!</v>
      </c>
      <c r="AF188" s="105" t="e">
        <f>IF( $H188=0,0,($F188*'Cronograma de Actividades'!#REF!)*($I188/$H188))</f>
        <v>#REF!</v>
      </c>
      <c r="AG188" s="105" t="e">
        <f>IF( $H188=0,0,($F188*'Cronograma de Actividades'!#REF!)*($I188/$H188))</f>
        <v>#REF!</v>
      </c>
      <c r="AH188" s="105" t="e">
        <f>SUM(AE188:AG188)</f>
        <v>#REF!</v>
      </c>
      <c r="AI188" s="105" t="e">
        <f>IF( $H188=0,0,($F188*'Cronograma de Actividades'!#REF!)*($I188/$H188))</f>
        <v>#REF!</v>
      </c>
      <c r="AJ188" s="105" t="e">
        <f>IF( $H188=0,0,($F188*'Cronograma de Actividades'!#REF!)*($I188/$H188))</f>
        <v>#REF!</v>
      </c>
      <c r="AK188" s="105" t="e">
        <f>IF( $H188=0,0,($F188*'Cronograma de Actividades'!#REF!)*($I188/$H188))</f>
        <v>#REF!</v>
      </c>
      <c r="AL188" s="105" t="e">
        <f>SUM(AI188:AK188)</f>
        <v>#REF!</v>
      </c>
      <c r="AM188" s="105" t="e">
        <f>IF( $H188=0,0,($F188*'Cronograma de Actividades'!#REF!)*($I188/$H188))</f>
        <v>#REF!</v>
      </c>
      <c r="AN188" s="105" t="e">
        <f>IF( $H188=0,0,($F188*'Cronograma de Actividades'!#REF!)*($I188/$H188))</f>
        <v>#REF!</v>
      </c>
      <c r="AO188" s="105" t="e">
        <f>IF( $H188=0,0,($F188*'Cronograma de Actividades'!#REF!)*($I188/$H188))</f>
        <v>#REF!</v>
      </c>
      <c r="AP188" s="105" t="e">
        <f>SUM(AM188:AO188)</f>
        <v>#REF!</v>
      </c>
      <c r="AQ188" s="105" t="e">
        <f>+AD188+AH188+AL188+AP188</f>
        <v>#REF!</v>
      </c>
      <c r="AR188" s="105" t="e">
        <f>IF( $H188=0,0,($F188*'Cronograma de Actividades'!#REF!)*($I188/$H188))</f>
        <v>#REF!</v>
      </c>
      <c r="AS188" s="105" t="e">
        <f>IF( $H188=0,0,($F188*'Cronograma de Actividades'!#REF!)*($I188/$H188))</f>
        <v>#REF!</v>
      </c>
      <c r="AT188" s="105" t="e">
        <f>IF( $H188=0,0,($F188*'Cronograma de Actividades'!#REF!)*($I188/$H188))</f>
        <v>#REF!</v>
      </c>
      <c r="AU188" s="105" t="e">
        <f>SUM(AR188:AT188)</f>
        <v>#REF!</v>
      </c>
      <c r="AV188" s="105" t="e">
        <f>IF( $H188=0,0,($F188*'Cronograma de Actividades'!#REF!)*($I188/$H188))</f>
        <v>#REF!</v>
      </c>
      <c r="AW188" s="105" t="e">
        <f>IF( $H188=0,0,($F188*'Cronograma de Actividades'!#REF!)*($I188/$H188))</f>
        <v>#REF!</v>
      </c>
      <c r="AX188" s="105" t="e">
        <f>IF( $H188=0,0,($F188*'Cronograma de Actividades'!#REF!)*($I188/$H188))</f>
        <v>#REF!</v>
      </c>
      <c r="AY188" s="105" t="e">
        <f>SUM(AV188:AX188)</f>
        <v>#REF!</v>
      </c>
      <c r="AZ188" s="105" t="e">
        <f>IF( $H188=0,0,($F188*'Cronograma de Actividades'!#REF!)*($I188/$H188))</f>
        <v>#REF!</v>
      </c>
      <c r="BA188" s="105" t="e">
        <f>IF( $H188=0,0,($F188*'Cronograma de Actividades'!#REF!)*($I188/$H188))</f>
        <v>#REF!</v>
      </c>
      <c r="BB188" s="105" t="e">
        <f>IF( $H188=0,0,($F188*'Cronograma de Actividades'!#REF!)*($I188/$H188))</f>
        <v>#REF!</v>
      </c>
      <c r="BC188" s="105" t="e">
        <f>SUM(AZ188:BB188)</f>
        <v>#REF!</v>
      </c>
      <c r="BD188" s="105" t="e">
        <f>IF( $H188=0,0,($F188*'Cronograma de Actividades'!#REF!)*($I188/$H188))</f>
        <v>#REF!</v>
      </c>
      <c r="BE188" s="105" t="e">
        <f>IF( $H188=0,0,($F188*'Cronograma de Actividades'!#REF!)*($I188/$H188))</f>
        <v>#REF!</v>
      </c>
      <c r="BF188" s="105" t="e">
        <f>IF( $H188=0,0,($F188*'Cronograma de Actividades'!#REF!)*($I188/$H188))</f>
        <v>#REF!</v>
      </c>
      <c r="BG188" s="105" t="e">
        <f>SUM(BD188:BF188)</f>
        <v>#REF!</v>
      </c>
      <c r="BH188" s="105" t="e">
        <f>+AU188+AY188+BC188+BG188</f>
        <v>#REF!</v>
      </c>
      <c r="BI188" s="287" t="e">
        <f>+Z188+AQ188+BH188</f>
        <v>#REF!</v>
      </c>
      <c r="BJ188" s="126" t="e">
        <f t="shared" si="36"/>
        <v>#REF!</v>
      </c>
    </row>
    <row r="189" spans="1:62" ht="12.75" hidden="1" customHeight="1" x14ac:dyDescent="0.25">
      <c r="A189" s="297" t="e">
        <f>+#REF!</f>
        <v>#REF!</v>
      </c>
      <c r="B189" s="298" t="e">
        <f>+#REF!</f>
        <v>#REF!</v>
      </c>
      <c r="C189" s="578"/>
      <c r="D189" s="298"/>
      <c r="E189" s="315"/>
      <c r="F189" s="105" t="e">
        <f>+#REF!</f>
        <v>#REF!</v>
      </c>
      <c r="G189" s="508"/>
      <c r="H189" s="105" t="e">
        <f>+#REF!</f>
        <v>#REF!</v>
      </c>
      <c r="I189" s="105" t="e">
        <f>+#REF!</f>
        <v>#REF!</v>
      </c>
      <c r="J189" s="105" t="e">
        <f>IF( $H189=0,0,($F189*'Cronograma de Actividades'!#REF!)*($I189/$H189))</f>
        <v>#REF!</v>
      </c>
      <c r="K189" s="105" t="e">
        <f>IF( $H189=0,0,($F189*'Cronograma de Actividades'!#REF!)*($I189/$H189))</f>
        <v>#REF!</v>
      </c>
      <c r="L189" s="105" t="e">
        <f>IF( $H189=0,0,($F189*'Cronograma de Actividades'!#REF!)*($I189/$H189))</f>
        <v>#REF!</v>
      </c>
      <c r="M189" s="105" t="e">
        <f>SUM(J189:L189)</f>
        <v>#REF!</v>
      </c>
      <c r="N189" s="105" t="e">
        <f>IF( $H189=0,0,($F189*'Cronograma de Actividades'!#REF!)*($I189/$H189))</f>
        <v>#REF!</v>
      </c>
      <c r="O189" s="105" t="e">
        <f>IF( $H189=0,0,($F189*'Cronograma de Actividades'!#REF!)*($I189/$H189))</f>
        <v>#REF!</v>
      </c>
      <c r="P189" s="105" t="e">
        <f>IF( $H189=0,0,($F189*'Cronograma de Actividades'!#REF!)*($I189/$H189))</f>
        <v>#REF!</v>
      </c>
      <c r="Q189" s="105" t="e">
        <f>SUM(N189:P189)</f>
        <v>#REF!</v>
      </c>
      <c r="R189" s="105" t="e">
        <f>IF( $H189=0,0,($F189*'Cronograma de Actividades'!#REF!)*($I189/$H189))</f>
        <v>#REF!</v>
      </c>
      <c r="S189" s="105" t="e">
        <f>IF( $H189=0,0,($F189*'Cronograma de Actividades'!#REF!)*($I189/$H189))</f>
        <v>#REF!</v>
      </c>
      <c r="T189" s="105" t="e">
        <f>IF( $H189=0,0,($F189*'Cronograma de Actividades'!#REF!)*($I189/$H189))</f>
        <v>#REF!</v>
      </c>
      <c r="U189" s="105" t="e">
        <f>SUM(R189:T189)</f>
        <v>#REF!</v>
      </c>
      <c r="V189" s="105" t="e">
        <f>IF( $H189=0,0,($F189*'Cronograma de Actividades'!#REF!)*($I189/$H189))</f>
        <v>#REF!</v>
      </c>
      <c r="W189" s="105" t="e">
        <f>IF( $H189=0,0,($F189*'Cronograma de Actividades'!#REF!)*($I189/$H189))</f>
        <v>#REF!</v>
      </c>
      <c r="X189" s="105" t="e">
        <f>IF( $H189=0,0,($F189*'Cronograma de Actividades'!#REF!)*($I189/$H189))</f>
        <v>#REF!</v>
      </c>
      <c r="Y189" s="105" t="e">
        <f>SUM(V189:X189)</f>
        <v>#REF!</v>
      </c>
      <c r="Z189" s="105" t="e">
        <f>+M189+Q189+U189+Y189</f>
        <v>#REF!</v>
      </c>
      <c r="AA189" s="105" t="e">
        <f>IF( $H189=0,0,($F189*'Cronograma de Actividades'!#REF!)*($I189/$H189))</f>
        <v>#REF!</v>
      </c>
      <c r="AB189" s="105" t="e">
        <f>IF( $H189=0,0,($F189*'Cronograma de Actividades'!#REF!)*($I189/$H189))</f>
        <v>#REF!</v>
      </c>
      <c r="AC189" s="105" t="e">
        <f>IF( $H189=0,0,($F189*'Cronograma de Actividades'!#REF!)*($I189/$H189))</f>
        <v>#REF!</v>
      </c>
      <c r="AD189" s="105" t="e">
        <f>SUM(AA189:AC189)</f>
        <v>#REF!</v>
      </c>
      <c r="AE189" s="105" t="e">
        <f>IF( $H189=0,0,($F189*'Cronograma de Actividades'!#REF!)*($I189/$H189))</f>
        <v>#REF!</v>
      </c>
      <c r="AF189" s="105" t="e">
        <f>IF( $H189=0,0,($F189*'Cronograma de Actividades'!#REF!)*($I189/$H189))</f>
        <v>#REF!</v>
      </c>
      <c r="AG189" s="105" t="e">
        <f>IF( $H189=0,0,($F189*'Cronograma de Actividades'!#REF!)*($I189/$H189))</f>
        <v>#REF!</v>
      </c>
      <c r="AH189" s="105" t="e">
        <f>SUM(AE189:AG189)</f>
        <v>#REF!</v>
      </c>
      <c r="AI189" s="105" t="e">
        <f>IF( $H189=0,0,($F189*'Cronograma de Actividades'!#REF!)*($I189/$H189))</f>
        <v>#REF!</v>
      </c>
      <c r="AJ189" s="105" t="e">
        <f>IF( $H189=0,0,($F189*'Cronograma de Actividades'!#REF!)*($I189/$H189))</f>
        <v>#REF!</v>
      </c>
      <c r="AK189" s="105" t="e">
        <f>IF( $H189=0,0,($F189*'Cronograma de Actividades'!#REF!)*($I189/$H189))</f>
        <v>#REF!</v>
      </c>
      <c r="AL189" s="105" t="e">
        <f>SUM(AI189:AK189)</f>
        <v>#REF!</v>
      </c>
      <c r="AM189" s="105" t="e">
        <f>IF( $H189=0,0,($F189*'Cronograma de Actividades'!#REF!)*($I189/$H189))</f>
        <v>#REF!</v>
      </c>
      <c r="AN189" s="105" t="e">
        <f>IF( $H189=0,0,($F189*'Cronograma de Actividades'!#REF!)*($I189/$H189))</f>
        <v>#REF!</v>
      </c>
      <c r="AO189" s="105" t="e">
        <f>IF( $H189=0,0,($F189*'Cronograma de Actividades'!#REF!)*($I189/$H189))</f>
        <v>#REF!</v>
      </c>
      <c r="AP189" s="105" t="e">
        <f>SUM(AM189:AO189)</f>
        <v>#REF!</v>
      </c>
      <c r="AQ189" s="105" t="e">
        <f>+AD189+AH189+AL189+AP189</f>
        <v>#REF!</v>
      </c>
      <c r="AR189" s="105" t="e">
        <f>IF( $H189=0,0,($F189*'Cronograma de Actividades'!#REF!)*($I189/$H189))</f>
        <v>#REF!</v>
      </c>
      <c r="AS189" s="105" t="e">
        <f>IF( $H189=0,0,($F189*'Cronograma de Actividades'!#REF!)*($I189/$H189))</f>
        <v>#REF!</v>
      </c>
      <c r="AT189" s="105" t="e">
        <f>IF( $H189=0,0,($F189*'Cronograma de Actividades'!#REF!)*($I189/$H189))</f>
        <v>#REF!</v>
      </c>
      <c r="AU189" s="105" t="e">
        <f>SUM(AR189:AT189)</f>
        <v>#REF!</v>
      </c>
      <c r="AV189" s="105" t="e">
        <f>IF( $H189=0,0,($F189*'Cronograma de Actividades'!#REF!)*($I189/$H189))</f>
        <v>#REF!</v>
      </c>
      <c r="AW189" s="105" t="e">
        <f>IF( $H189=0,0,($F189*'Cronograma de Actividades'!#REF!)*($I189/$H189))</f>
        <v>#REF!</v>
      </c>
      <c r="AX189" s="105" t="e">
        <f>IF( $H189=0,0,($F189*'Cronograma de Actividades'!#REF!)*($I189/$H189))</f>
        <v>#REF!</v>
      </c>
      <c r="AY189" s="105" t="e">
        <f>SUM(AV189:AX189)</f>
        <v>#REF!</v>
      </c>
      <c r="AZ189" s="105" t="e">
        <f>IF( $H189=0,0,($F189*'Cronograma de Actividades'!#REF!)*($I189/$H189))</f>
        <v>#REF!</v>
      </c>
      <c r="BA189" s="105" t="e">
        <f>IF( $H189=0,0,($F189*'Cronograma de Actividades'!#REF!)*($I189/$H189))</f>
        <v>#REF!</v>
      </c>
      <c r="BB189" s="105" t="e">
        <f>IF( $H189=0,0,($F189*'Cronograma de Actividades'!#REF!)*($I189/$H189))</f>
        <v>#REF!</v>
      </c>
      <c r="BC189" s="105" t="e">
        <f>SUM(AZ189:BB189)</f>
        <v>#REF!</v>
      </c>
      <c r="BD189" s="105" t="e">
        <f>IF( $H189=0,0,($F189*'Cronograma de Actividades'!#REF!)*($I189/$H189))</f>
        <v>#REF!</v>
      </c>
      <c r="BE189" s="105" t="e">
        <f>IF( $H189=0,0,($F189*'Cronograma de Actividades'!#REF!)*($I189/$H189))</f>
        <v>#REF!</v>
      </c>
      <c r="BF189" s="105" t="e">
        <f>IF( $H189=0,0,($F189*'Cronograma de Actividades'!#REF!)*($I189/$H189))</f>
        <v>#REF!</v>
      </c>
      <c r="BG189" s="105" t="e">
        <f>SUM(BD189:BF189)</f>
        <v>#REF!</v>
      </c>
      <c r="BH189" s="105" t="e">
        <f>+AU189+AY189+BC189+BG189</f>
        <v>#REF!</v>
      </c>
      <c r="BI189" s="287" t="e">
        <f>+Z189+AQ189+BH189</f>
        <v>#REF!</v>
      </c>
      <c r="BJ189" s="126" t="e">
        <f t="shared" si="36"/>
        <v>#REF!</v>
      </c>
    </row>
    <row r="190" spans="1:62" ht="12.75" hidden="1" customHeight="1" x14ac:dyDescent="0.25">
      <c r="A190" s="297" t="e">
        <f>+#REF!</f>
        <v>#REF!</v>
      </c>
      <c r="B190" s="298" t="e">
        <f>++#REF!</f>
        <v>#REF!</v>
      </c>
      <c r="C190" s="578"/>
      <c r="D190" s="298"/>
      <c r="E190" s="315"/>
      <c r="F190" s="105" t="e">
        <f>+#REF!</f>
        <v>#REF!</v>
      </c>
      <c r="G190" s="508"/>
      <c r="H190" s="105" t="e">
        <f>+#REF!</f>
        <v>#REF!</v>
      </c>
      <c r="I190" s="105" t="e">
        <f>+#REF!</f>
        <v>#REF!</v>
      </c>
      <c r="J190" s="105" t="e">
        <f>IF( $H190=0,0,($F190*'Cronograma de Actividades'!#REF!)*($I190/$H190))</f>
        <v>#REF!</v>
      </c>
      <c r="K190" s="105" t="e">
        <f>IF( $H190=0,0,($F190*'Cronograma de Actividades'!#REF!)*($I190/$H190))</f>
        <v>#REF!</v>
      </c>
      <c r="L190" s="105" t="e">
        <f>IF( $H190=0,0,($F190*'Cronograma de Actividades'!#REF!)*($I190/$H190))</f>
        <v>#REF!</v>
      </c>
      <c r="M190" s="105" t="e">
        <f>SUM(J190:L190)</f>
        <v>#REF!</v>
      </c>
      <c r="N190" s="105" t="e">
        <f>IF( $H190=0,0,($F190*'Cronograma de Actividades'!#REF!)*($I190/$H190))</f>
        <v>#REF!</v>
      </c>
      <c r="O190" s="105" t="e">
        <f>IF( $H190=0,0,($F190*'Cronograma de Actividades'!#REF!)*($I190/$H190))</f>
        <v>#REF!</v>
      </c>
      <c r="P190" s="105" t="e">
        <f>IF( $H190=0,0,($F190*'Cronograma de Actividades'!#REF!)*($I190/$H190))</f>
        <v>#REF!</v>
      </c>
      <c r="Q190" s="105" t="e">
        <f>SUM(N190:P190)</f>
        <v>#REF!</v>
      </c>
      <c r="R190" s="105" t="e">
        <f>IF( $H190=0,0,($F190*'Cronograma de Actividades'!#REF!)*($I190/$H190))</f>
        <v>#REF!</v>
      </c>
      <c r="S190" s="105" t="e">
        <f>IF( $H190=0,0,($F190*'Cronograma de Actividades'!#REF!)*($I190/$H190))</f>
        <v>#REF!</v>
      </c>
      <c r="T190" s="105" t="e">
        <f>IF( $H190=0,0,($F190*'Cronograma de Actividades'!#REF!)*($I190/$H190))</f>
        <v>#REF!</v>
      </c>
      <c r="U190" s="105" t="e">
        <f>SUM(R190:T190)</f>
        <v>#REF!</v>
      </c>
      <c r="V190" s="105" t="e">
        <f>IF( $H190=0,0,($F190*'Cronograma de Actividades'!#REF!)*($I190/$H190))</f>
        <v>#REF!</v>
      </c>
      <c r="W190" s="105" t="e">
        <f>IF( $H190=0,0,($F190*'Cronograma de Actividades'!#REF!)*($I190/$H190))</f>
        <v>#REF!</v>
      </c>
      <c r="X190" s="105" t="e">
        <f>IF( $H190=0,0,($F190*'Cronograma de Actividades'!#REF!)*($I190/$H190))</f>
        <v>#REF!</v>
      </c>
      <c r="Y190" s="105" t="e">
        <f>SUM(V190:X190)</f>
        <v>#REF!</v>
      </c>
      <c r="Z190" s="105" t="e">
        <f>+M190+Q190+U190+Y190</f>
        <v>#REF!</v>
      </c>
      <c r="AA190" s="105" t="e">
        <f>IF( $H190=0,0,($F190*'Cronograma de Actividades'!#REF!)*($I190/$H190))</f>
        <v>#REF!</v>
      </c>
      <c r="AB190" s="105" t="e">
        <f>IF( $H190=0,0,($F190*'Cronograma de Actividades'!#REF!)*($I190/$H190))</f>
        <v>#REF!</v>
      </c>
      <c r="AC190" s="105" t="e">
        <f>IF( $H190=0,0,($F190*'Cronograma de Actividades'!#REF!)*($I190/$H190))</f>
        <v>#REF!</v>
      </c>
      <c r="AD190" s="105" t="e">
        <f>SUM(AA190:AC190)</f>
        <v>#REF!</v>
      </c>
      <c r="AE190" s="105" t="e">
        <f>IF( $H190=0,0,($F190*'Cronograma de Actividades'!#REF!)*($I190/$H190))</f>
        <v>#REF!</v>
      </c>
      <c r="AF190" s="105" t="e">
        <f>IF( $H190=0,0,($F190*'Cronograma de Actividades'!#REF!)*($I190/$H190))</f>
        <v>#REF!</v>
      </c>
      <c r="AG190" s="105" t="e">
        <f>IF( $H190=0,0,($F190*'Cronograma de Actividades'!#REF!)*($I190/$H190))</f>
        <v>#REF!</v>
      </c>
      <c r="AH190" s="105" t="e">
        <f>SUM(AE190:AG190)</f>
        <v>#REF!</v>
      </c>
      <c r="AI190" s="105" t="e">
        <f>IF( $H190=0,0,($F190*'Cronograma de Actividades'!#REF!)*($I190/$H190))</f>
        <v>#REF!</v>
      </c>
      <c r="AJ190" s="105" t="e">
        <f>IF( $H190=0,0,($F190*'Cronograma de Actividades'!#REF!)*($I190/$H190))</f>
        <v>#REF!</v>
      </c>
      <c r="AK190" s="105" t="e">
        <f>IF( $H190=0,0,($F190*'Cronograma de Actividades'!#REF!)*($I190/$H190))</f>
        <v>#REF!</v>
      </c>
      <c r="AL190" s="105" t="e">
        <f>SUM(AI190:AK190)</f>
        <v>#REF!</v>
      </c>
      <c r="AM190" s="105" t="e">
        <f>IF( $H190=0,0,($F190*'Cronograma de Actividades'!#REF!)*($I190/$H190))</f>
        <v>#REF!</v>
      </c>
      <c r="AN190" s="105" t="e">
        <f>IF( $H190=0,0,($F190*'Cronograma de Actividades'!#REF!)*($I190/$H190))</f>
        <v>#REF!</v>
      </c>
      <c r="AO190" s="105" t="e">
        <f>IF( $H190=0,0,($F190*'Cronograma de Actividades'!#REF!)*($I190/$H190))</f>
        <v>#REF!</v>
      </c>
      <c r="AP190" s="105" t="e">
        <f>SUM(AM190:AO190)</f>
        <v>#REF!</v>
      </c>
      <c r="AQ190" s="105" t="e">
        <f>+AD190+AH190+AL190+AP190</f>
        <v>#REF!</v>
      </c>
      <c r="AR190" s="105" t="e">
        <f>IF( $H190=0,0,($F190*'Cronograma de Actividades'!#REF!)*($I190/$H190))</f>
        <v>#REF!</v>
      </c>
      <c r="AS190" s="105" t="e">
        <f>IF( $H190=0,0,($F190*'Cronograma de Actividades'!#REF!)*($I190/$H190))</f>
        <v>#REF!</v>
      </c>
      <c r="AT190" s="105" t="e">
        <f>IF( $H190=0,0,($F190*'Cronograma de Actividades'!#REF!)*($I190/$H190))</f>
        <v>#REF!</v>
      </c>
      <c r="AU190" s="105" t="e">
        <f>SUM(AR190:AT190)</f>
        <v>#REF!</v>
      </c>
      <c r="AV190" s="105" t="e">
        <f>IF( $H190=0,0,($F190*'Cronograma de Actividades'!#REF!)*($I190/$H190))</f>
        <v>#REF!</v>
      </c>
      <c r="AW190" s="105" t="e">
        <f>IF( $H190=0,0,($F190*'Cronograma de Actividades'!#REF!)*($I190/$H190))</f>
        <v>#REF!</v>
      </c>
      <c r="AX190" s="105" t="e">
        <f>IF( $H190=0,0,($F190*'Cronograma de Actividades'!#REF!)*($I190/$H190))</f>
        <v>#REF!</v>
      </c>
      <c r="AY190" s="105" t="e">
        <f>SUM(AV190:AX190)</f>
        <v>#REF!</v>
      </c>
      <c r="AZ190" s="105" t="e">
        <f>IF( $H190=0,0,($F190*'Cronograma de Actividades'!#REF!)*($I190/$H190))</f>
        <v>#REF!</v>
      </c>
      <c r="BA190" s="105" t="e">
        <f>IF( $H190=0,0,($F190*'Cronograma de Actividades'!#REF!)*($I190/$H190))</f>
        <v>#REF!</v>
      </c>
      <c r="BB190" s="105" t="e">
        <f>IF( $H190=0,0,($F190*'Cronograma de Actividades'!#REF!)*($I190/$H190))</f>
        <v>#REF!</v>
      </c>
      <c r="BC190" s="105" t="e">
        <f>SUM(AZ190:BB190)</f>
        <v>#REF!</v>
      </c>
      <c r="BD190" s="105" t="e">
        <f>IF( $H190=0,0,($F190*'Cronograma de Actividades'!#REF!)*($I190/$H190))</f>
        <v>#REF!</v>
      </c>
      <c r="BE190" s="105" t="e">
        <f>IF( $H190=0,0,($F190*'Cronograma de Actividades'!#REF!)*($I190/$H190))</f>
        <v>#REF!</v>
      </c>
      <c r="BF190" s="105" t="e">
        <f>IF( $H190=0,0,($F190*'Cronograma de Actividades'!#REF!)*($I190/$H190))</f>
        <v>#REF!</v>
      </c>
      <c r="BG190" s="105" t="e">
        <f>SUM(BD190:BF190)</f>
        <v>#REF!</v>
      </c>
      <c r="BH190" s="105" t="e">
        <f>+AU190+AY190+BC190+BG190</f>
        <v>#REF!</v>
      </c>
      <c r="BI190" s="287" t="e">
        <f>+Z190+AQ190+BH190</f>
        <v>#REF!</v>
      </c>
      <c r="BJ190" s="126" t="e">
        <f t="shared" si="36"/>
        <v>#REF!</v>
      </c>
    </row>
    <row r="191" spans="1:62" ht="12.75" hidden="1" customHeight="1" x14ac:dyDescent="0.25">
      <c r="A191" s="299" t="e">
        <f>+#REF!</f>
        <v>#REF!</v>
      </c>
      <c r="B191" s="300" t="e">
        <f>+#REF!</f>
        <v>#REF!</v>
      </c>
      <c r="C191" s="579"/>
      <c r="D191" s="300"/>
      <c r="E191" s="318"/>
      <c r="F191" s="106" t="e">
        <f>+#REF!</f>
        <v>#REF!</v>
      </c>
      <c r="G191" s="509"/>
      <c r="H191" s="106" t="e">
        <f>+#REF!</f>
        <v>#REF!</v>
      </c>
      <c r="I191" s="106" t="e">
        <f>+#REF!</f>
        <v>#REF!</v>
      </c>
      <c r="J191" s="106" t="e">
        <f>IF( $H191=0,0,($F191*'Cronograma de Actividades'!#REF!)*($I191/$H191))</f>
        <v>#REF!</v>
      </c>
      <c r="K191" s="106" t="e">
        <f>IF( $H191=0,0,($F191*'Cronograma de Actividades'!#REF!)*($I191/$H191))</f>
        <v>#REF!</v>
      </c>
      <c r="L191" s="106" t="e">
        <f>IF( $H191=0,0,($F191*'Cronograma de Actividades'!#REF!)*($I191/$H191))</f>
        <v>#REF!</v>
      </c>
      <c r="M191" s="106" t="e">
        <f>SUM(J191:L191)</f>
        <v>#REF!</v>
      </c>
      <c r="N191" s="106" t="e">
        <f>IF( $H191=0,0,($F191*'Cronograma de Actividades'!#REF!)*($I191/$H191))</f>
        <v>#REF!</v>
      </c>
      <c r="O191" s="106" t="e">
        <f>IF( $H191=0,0,($F191*'Cronograma de Actividades'!#REF!)*($I191/$H191))</f>
        <v>#REF!</v>
      </c>
      <c r="P191" s="106" t="e">
        <f>IF( $H191=0,0,($F191*'Cronograma de Actividades'!#REF!)*($I191/$H191))</f>
        <v>#REF!</v>
      </c>
      <c r="Q191" s="106" t="e">
        <f>SUM(N191:P191)</f>
        <v>#REF!</v>
      </c>
      <c r="R191" s="106" t="e">
        <f>IF( $H191=0,0,($F191*'Cronograma de Actividades'!#REF!)*($I191/$H191))</f>
        <v>#REF!</v>
      </c>
      <c r="S191" s="106" t="e">
        <f>IF( $H191=0,0,($F191*'Cronograma de Actividades'!#REF!)*($I191/$H191))</f>
        <v>#REF!</v>
      </c>
      <c r="T191" s="106" t="e">
        <f>IF( $H191=0,0,($F191*'Cronograma de Actividades'!#REF!)*($I191/$H191))</f>
        <v>#REF!</v>
      </c>
      <c r="U191" s="106" t="e">
        <f>SUM(R191:T191)</f>
        <v>#REF!</v>
      </c>
      <c r="V191" s="106" t="e">
        <f>IF( $H191=0,0,($F191*'Cronograma de Actividades'!#REF!)*($I191/$H191))</f>
        <v>#REF!</v>
      </c>
      <c r="W191" s="106" t="e">
        <f>IF( $H191=0,0,($F191*'Cronograma de Actividades'!#REF!)*($I191/$H191))</f>
        <v>#REF!</v>
      </c>
      <c r="X191" s="106" t="e">
        <f>IF( $H191=0,0,($F191*'Cronograma de Actividades'!#REF!)*($I191/$H191))</f>
        <v>#REF!</v>
      </c>
      <c r="Y191" s="106" t="e">
        <f>SUM(V191:X191)</f>
        <v>#REF!</v>
      </c>
      <c r="Z191" s="106" t="e">
        <f>+M191+Q191+U191+Y191</f>
        <v>#REF!</v>
      </c>
      <c r="AA191" s="106" t="e">
        <f>IF( $H191=0,0,($F191*'Cronograma de Actividades'!#REF!)*($I191/$H191))</f>
        <v>#REF!</v>
      </c>
      <c r="AB191" s="106" t="e">
        <f>IF( $H191=0,0,($F191*'Cronograma de Actividades'!#REF!)*($I191/$H191))</f>
        <v>#REF!</v>
      </c>
      <c r="AC191" s="106" t="e">
        <f>IF( $H191=0,0,($F191*'Cronograma de Actividades'!#REF!)*($I191/$H191))</f>
        <v>#REF!</v>
      </c>
      <c r="AD191" s="106" t="e">
        <f>SUM(AA191:AC191)</f>
        <v>#REF!</v>
      </c>
      <c r="AE191" s="106" t="e">
        <f>IF( $H191=0,0,($F191*'Cronograma de Actividades'!#REF!)*($I191/$H191))</f>
        <v>#REF!</v>
      </c>
      <c r="AF191" s="106" t="e">
        <f>IF( $H191=0,0,($F191*'Cronograma de Actividades'!#REF!)*($I191/$H191))</f>
        <v>#REF!</v>
      </c>
      <c r="AG191" s="106" t="e">
        <f>IF( $H191=0,0,($F191*'Cronograma de Actividades'!#REF!)*($I191/$H191))</f>
        <v>#REF!</v>
      </c>
      <c r="AH191" s="106" t="e">
        <f>SUM(AE191:AG191)</f>
        <v>#REF!</v>
      </c>
      <c r="AI191" s="106" t="e">
        <f>IF( $H191=0,0,($F191*'Cronograma de Actividades'!#REF!)*($I191/$H191))</f>
        <v>#REF!</v>
      </c>
      <c r="AJ191" s="106" t="e">
        <f>IF( $H191=0,0,($F191*'Cronograma de Actividades'!#REF!)*($I191/$H191))</f>
        <v>#REF!</v>
      </c>
      <c r="AK191" s="106" t="e">
        <f>IF( $H191=0,0,($F191*'Cronograma de Actividades'!#REF!)*($I191/$H191))</f>
        <v>#REF!</v>
      </c>
      <c r="AL191" s="106" t="e">
        <f>SUM(AI191:AK191)</f>
        <v>#REF!</v>
      </c>
      <c r="AM191" s="106" t="e">
        <f>IF( $H191=0,0,($F191*'Cronograma de Actividades'!#REF!)*($I191/$H191))</f>
        <v>#REF!</v>
      </c>
      <c r="AN191" s="106" t="e">
        <f>IF( $H191=0,0,($F191*'Cronograma de Actividades'!#REF!)*($I191/$H191))</f>
        <v>#REF!</v>
      </c>
      <c r="AO191" s="106" t="e">
        <f>IF( $H191=0,0,($F191*'Cronograma de Actividades'!#REF!)*($I191/$H191))</f>
        <v>#REF!</v>
      </c>
      <c r="AP191" s="106" t="e">
        <f>SUM(AM191:AO191)</f>
        <v>#REF!</v>
      </c>
      <c r="AQ191" s="106" t="e">
        <f>+AD191+AH191+AL191+AP191</f>
        <v>#REF!</v>
      </c>
      <c r="AR191" s="106" t="e">
        <f>IF( $H191=0,0,($F191*'Cronograma de Actividades'!#REF!)*($I191/$H191))</f>
        <v>#REF!</v>
      </c>
      <c r="AS191" s="106" t="e">
        <f>IF( $H191=0,0,($F191*'Cronograma de Actividades'!#REF!)*($I191/$H191))</f>
        <v>#REF!</v>
      </c>
      <c r="AT191" s="106" t="e">
        <f>IF( $H191=0,0,($F191*'Cronograma de Actividades'!#REF!)*($I191/$H191))</f>
        <v>#REF!</v>
      </c>
      <c r="AU191" s="106" t="e">
        <f>SUM(AR191:AT191)</f>
        <v>#REF!</v>
      </c>
      <c r="AV191" s="106" t="e">
        <f>IF( $H191=0,0,($F191*'Cronograma de Actividades'!#REF!)*($I191/$H191))</f>
        <v>#REF!</v>
      </c>
      <c r="AW191" s="106" t="e">
        <f>IF( $H191=0,0,($F191*'Cronograma de Actividades'!#REF!)*($I191/$H191))</f>
        <v>#REF!</v>
      </c>
      <c r="AX191" s="106" t="e">
        <f>IF( $H191=0,0,($F191*'Cronograma de Actividades'!#REF!)*($I191/$H191))</f>
        <v>#REF!</v>
      </c>
      <c r="AY191" s="106" t="e">
        <f>SUM(AV191:AX191)</f>
        <v>#REF!</v>
      </c>
      <c r="AZ191" s="106" t="e">
        <f>IF( $H191=0,0,($F191*'Cronograma de Actividades'!#REF!)*($I191/$H191))</f>
        <v>#REF!</v>
      </c>
      <c r="BA191" s="106" t="e">
        <f>IF( $H191=0,0,($F191*'Cronograma de Actividades'!#REF!)*($I191/$H191))</f>
        <v>#REF!</v>
      </c>
      <c r="BB191" s="106" t="e">
        <f>IF( $H191=0,0,($F191*'Cronograma de Actividades'!#REF!)*($I191/$H191))</f>
        <v>#REF!</v>
      </c>
      <c r="BC191" s="106" t="e">
        <f>SUM(AZ191:BB191)</f>
        <v>#REF!</v>
      </c>
      <c r="BD191" s="106" t="e">
        <f>IF( $H191=0,0,($F191*'Cronograma de Actividades'!#REF!)*($I191/$H191))</f>
        <v>#REF!</v>
      </c>
      <c r="BE191" s="106" t="e">
        <f>IF( $H191=0,0,($F191*'Cronograma de Actividades'!#REF!)*($I191/$H191))</f>
        <v>#REF!</v>
      </c>
      <c r="BF191" s="106" t="e">
        <f>IF( $H191=0,0,($F191*'Cronograma de Actividades'!#REF!)*($I191/$H191))</f>
        <v>#REF!</v>
      </c>
      <c r="BG191" s="106" t="e">
        <f>SUM(BD191:BF191)</f>
        <v>#REF!</v>
      </c>
      <c r="BH191" s="106" t="e">
        <f>+AU191+AY191+BC191+BG191</f>
        <v>#REF!</v>
      </c>
      <c r="BI191" s="288" t="e">
        <f>+Z191+AQ191+BH191</f>
        <v>#REF!</v>
      </c>
      <c r="BJ191" s="126" t="e">
        <f t="shared" si="36"/>
        <v>#REF!</v>
      </c>
    </row>
    <row r="192" spans="1:62" ht="12.75" hidden="1" customHeight="1" x14ac:dyDescent="0.25">
      <c r="A192" s="100" t="e">
        <f>+#REF!</f>
        <v>#REF!</v>
      </c>
      <c r="B192" s="199" t="e">
        <f>+#REF!</f>
        <v>#REF!</v>
      </c>
      <c r="C192" s="56" t="e">
        <f>+#REF!</f>
        <v>#REF!</v>
      </c>
      <c r="D192" s="61"/>
      <c r="E192" s="57">
        <f>+'Formato de costeo C1 '!F324</f>
        <v>0</v>
      </c>
      <c r="F192" s="57" t="e">
        <f>SUM(F193:F197)</f>
        <v>#REF!</v>
      </c>
      <c r="G192" s="503" t="e">
        <f>+#REF!</f>
        <v>#REF!</v>
      </c>
      <c r="H192" s="57" t="e">
        <f>SUM(H193:H197)</f>
        <v>#REF!</v>
      </c>
      <c r="I192" s="57" t="e">
        <f t="shared" ref="I192:BH192" si="47">SUM(I193:I197)</f>
        <v>#REF!</v>
      </c>
      <c r="J192" s="57" t="e">
        <f t="shared" si="47"/>
        <v>#REF!</v>
      </c>
      <c r="K192" s="57" t="e">
        <f t="shared" si="47"/>
        <v>#REF!</v>
      </c>
      <c r="L192" s="57" t="e">
        <f t="shared" si="47"/>
        <v>#REF!</v>
      </c>
      <c r="M192" s="57" t="e">
        <f t="shared" si="47"/>
        <v>#REF!</v>
      </c>
      <c r="N192" s="57" t="e">
        <f t="shared" si="47"/>
        <v>#REF!</v>
      </c>
      <c r="O192" s="57" t="e">
        <f t="shared" si="47"/>
        <v>#REF!</v>
      </c>
      <c r="P192" s="57" t="e">
        <f t="shared" si="47"/>
        <v>#REF!</v>
      </c>
      <c r="Q192" s="57" t="e">
        <f t="shared" si="47"/>
        <v>#REF!</v>
      </c>
      <c r="R192" s="57" t="e">
        <f t="shared" si="47"/>
        <v>#REF!</v>
      </c>
      <c r="S192" s="57" t="e">
        <f t="shared" si="47"/>
        <v>#REF!</v>
      </c>
      <c r="T192" s="57" t="e">
        <f t="shared" si="47"/>
        <v>#REF!</v>
      </c>
      <c r="U192" s="57" t="e">
        <f t="shared" si="47"/>
        <v>#REF!</v>
      </c>
      <c r="V192" s="57" t="e">
        <f t="shared" si="47"/>
        <v>#REF!</v>
      </c>
      <c r="W192" s="57" t="e">
        <f t="shared" si="47"/>
        <v>#REF!</v>
      </c>
      <c r="X192" s="57" t="e">
        <f t="shared" si="47"/>
        <v>#REF!</v>
      </c>
      <c r="Y192" s="57" t="e">
        <f t="shared" si="47"/>
        <v>#REF!</v>
      </c>
      <c r="Z192" s="57" t="e">
        <f t="shared" si="47"/>
        <v>#REF!</v>
      </c>
      <c r="AA192" s="57" t="e">
        <f t="shared" si="47"/>
        <v>#REF!</v>
      </c>
      <c r="AB192" s="57" t="e">
        <f t="shared" si="47"/>
        <v>#REF!</v>
      </c>
      <c r="AC192" s="57" t="e">
        <f t="shared" si="47"/>
        <v>#REF!</v>
      </c>
      <c r="AD192" s="57" t="e">
        <f t="shared" si="47"/>
        <v>#REF!</v>
      </c>
      <c r="AE192" s="57" t="e">
        <f t="shared" si="47"/>
        <v>#REF!</v>
      </c>
      <c r="AF192" s="57" t="e">
        <f t="shared" si="47"/>
        <v>#REF!</v>
      </c>
      <c r="AG192" s="57" t="e">
        <f t="shared" si="47"/>
        <v>#REF!</v>
      </c>
      <c r="AH192" s="57" t="e">
        <f t="shared" si="47"/>
        <v>#REF!</v>
      </c>
      <c r="AI192" s="57" t="e">
        <f t="shared" si="47"/>
        <v>#REF!</v>
      </c>
      <c r="AJ192" s="57" t="e">
        <f t="shared" si="47"/>
        <v>#REF!</v>
      </c>
      <c r="AK192" s="57" t="e">
        <f t="shared" si="47"/>
        <v>#REF!</v>
      </c>
      <c r="AL192" s="57" t="e">
        <f t="shared" si="47"/>
        <v>#REF!</v>
      </c>
      <c r="AM192" s="57" t="e">
        <f t="shared" si="47"/>
        <v>#REF!</v>
      </c>
      <c r="AN192" s="57" t="e">
        <f t="shared" si="47"/>
        <v>#REF!</v>
      </c>
      <c r="AO192" s="57" t="e">
        <f t="shared" si="47"/>
        <v>#REF!</v>
      </c>
      <c r="AP192" s="57" t="e">
        <f t="shared" si="47"/>
        <v>#REF!</v>
      </c>
      <c r="AQ192" s="57" t="e">
        <f t="shared" si="47"/>
        <v>#REF!</v>
      </c>
      <c r="AR192" s="57" t="e">
        <f t="shared" si="47"/>
        <v>#REF!</v>
      </c>
      <c r="AS192" s="57" t="e">
        <f t="shared" si="47"/>
        <v>#REF!</v>
      </c>
      <c r="AT192" s="57" t="e">
        <f t="shared" si="47"/>
        <v>#REF!</v>
      </c>
      <c r="AU192" s="57" t="e">
        <f t="shared" si="47"/>
        <v>#REF!</v>
      </c>
      <c r="AV192" s="57" t="e">
        <f t="shared" si="47"/>
        <v>#REF!</v>
      </c>
      <c r="AW192" s="57" t="e">
        <f t="shared" si="47"/>
        <v>#REF!</v>
      </c>
      <c r="AX192" s="57" t="e">
        <f t="shared" si="47"/>
        <v>#REF!</v>
      </c>
      <c r="AY192" s="57" t="e">
        <f t="shared" si="47"/>
        <v>#REF!</v>
      </c>
      <c r="AZ192" s="57" t="e">
        <f t="shared" si="47"/>
        <v>#REF!</v>
      </c>
      <c r="BA192" s="57" t="e">
        <f t="shared" si="47"/>
        <v>#REF!</v>
      </c>
      <c r="BB192" s="57" t="e">
        <f t="shared" si="47"/>
        <v>#REF!</v>
      </c>
      <c r="BC192" s="57" t="e">
        <f t="shared" si="47"/>
        <v>#REF!</v>
      </c>
      <c r="BD192" s="57" t="e">
        <f t="shared" si="47"/>
        <v>#REF!</v>
      </c>
      <c r="BE192" s="57" t="e">
        <f t="shared" si="47"/>
        <v>#REF!</v>
      </c>
      <c r="BF192" s="57" t="e">
        <f t="shared" si="47"/>
        <v>#REF!</v>
      </c>
      <c r="BG192" s="57" t="e">
        <f t="shared" si="47"/>
        <v>#REF!</v>
      </c>
      <c r="BH192" s="57" t="e">
        <f t="shared" si="47"/>
        <v>#REF!</v>
      </c>
      <c r="BI192" s="285" t="e">
        <f>SUM(BI193:BI197)</f>
        <v>#REF!</v>
      </c>
      <c r="BJ192" s="126" t="e">
        <f t="shared" si="36"/>
        <v>#REF!</v>
      </c>
    </row>
    <row r="193" spans="1:62" ht="12.75" hidden="1" customHeight="1" x14ac:dyDescent="0.25">
      <c r="A193" s="295" t="e">
        <f>+#REF!</f>
        <v>#REF!</v>
      </c>
      <c r="B193" s="296" t="e">
        <f>+#REF!</f>
        <v>#REF!</v>
      </c>
      <c r="C193" s="577"/>
      <c r="D193" s="296"/>
      <c r="E193" s="312"/>
      <c r="F193" s="104" t="e">
        <f>+#REF!</f>
        <v>#REF!</v>
      </c>
      <c r="G193" s="507"/>
      <c r="H193" s="104" t="e">
        <f>+#REF!</f>
        <v>#REF!</v>
      </c>
      <c r="I193" s="104" t="e">
        <f>+#REF!</f>
        <v>#REF!</v>
      </c>
      <c r="J193" s="104" t="e">
        <f>IF($H193=0,0,($F193*'Cronograma de Actividades'!#REF!)*($I193/$H193))</f>
        <v>#REF!</v>
      </c>
      <c r="K193" s="104" t="e">
        <f>IF($H193=0,0,($F193*'Cronograma de Actividades'!#REF!)*($I193/$H193))</f>
        <v>#REF!</v>
      </c>
      <c r="L193" s="104" t="e">
        <f>IF($H193=0,0,($F193*'Cronograma de Actividades'!#REF!)*($I193/$H193))</f>
        <v>#REF!</v>
      </c>
      <c r="M193" s="104" t="e">
        <f>SUM(J193:L193)</f>
        <v>#REF!</v>
      </c>
      <c r="N193" s="104" t="e">
        <f>IF($H193=0,0,($F193*'Cronograma de Actividades'!#REF!)*($I193/$H193))</f>
        <v>#REF!</v>
      </c>
      <c r="O193" s="104" t="e">
        <f>IF($H193=0,0,($F193*'Cronograma de Actividades'!#REF!)*($I193/$H193))</f>
        <v>#REF!</v>
      </c>
      <c r="P193" s="104" t="e">
        <f>IF($H193=0,0,($F193*'Cronograma de Actividades'!#REF!)*($I193/$H193))</f>
        <v>#REF!</v>
      </c>
      <c r="Q193" s="104" t="e">
        <f>SUM(N193:P193)</f>
        <v>#REF!</v>
      </c>
      <c r="R193" s="104" t="e">
        <f>IF($H193=0,0,($F193*'Cronograma de Actividades'!#REF!)*($I193/$H193))</f>
        <v>#REF!</v>
      </c>
      <c r="S193" s="104" t="e">
        <f>IF($H193=0,0,($F193*'Cronograma de Actividades'!#REF!)*($I193/$H193))</f>
        <v>#REF!</v>
      </c>
      <c r="T193" s="104" t="e">
        <f>IF($H193=0,0,($F193*'Cronograma de Actividades'!#REF!)*($I193/$H193))</f>
        <v>#REF!</v>
      </c>
      <c r="U193" s="104" t="e">
        <f>SUM(R193:T193)</f>
        <v>#REF!</v>
      </c>
      <c r="V193" s="104" t="e">
        <f>IF($H193=0,0,($F193*'Cronograma de Actividades'!#REF!)*($I193/$H193))</f>
        <v>#REF!</v>
      </c>
      <c r="W193" s="104" t="e">
        <f>IF($H193=0,0,($F193*'Cronograma de Actividades'!#REF!)*($I193/$H193))</f>
        <v>#REF!</v>
      </c>
      <c r="X193" s="104" t="e">
        <f>IF($H193=0,0,($F193*'Cronograma de Actividades'!#REF!)*($I193/$H193))</f>
        <v>#REF!</v>
      </c>
      <c r="Y193" s="104" t="e">
        <f>SUM(V193:X193)</f>
        <v>#REF!</v>
      </c>
      <c r="Z193" s="104" t="e">
        <f>+M193+Q193+U193+Y193</f>
        <v>#REF!</v>
      </c>
      <c r="AA193" s="104" t="e">
        <f>IF($H193=0,0,($F193*'Cronograma de Actividades'!#REF!)*($I193/$H193))</f>
        <v>#REF!</v>
      </c>
      <c r="AB193" s="104" t="e">
        <f>IF($H193=0,0,($F193*'Cronograma de Actividades'!#REF!)*($I193/$H193))</f>
        <v>#REF!</v>
      </c>
      <c r="AC193" s="104" t="e">
        <f>IF($H193=0,0,($F193*'Cronograma de Actividades'!#REF!)*($I193/$H193))</f>
        <v>#REF!</v>
      </c>
      <c r="AD193" s="104" t="e">
        <f>SUM(AA193:AC193)</f>
        <v>#REF!</v>
      </c>
      <c r="AE193" s="104" t="e">
        <f>IF($H193=0,0,($F193*'Cronograma de Actividades'!#REF!)*($I193/$H193))</f>
        <v>#REF!</v>
      </c>
      <c r="AF193" s="104" t="e">
        <f>IF($H193=0,0,($F193*'Cronograma de Actividades'!#REF!)*($I193/$H193))</f>
        <v>#REF!</v>
      </c>
      <c r="AG193" s="104" t="e">
        <f>IF($H193=0,0,($F193*'Cronograma de Actividades'!#REF!)*($I193/$H193))</f>
        <v>#REF!</v>
      </c>
      <c r="AH193" s="104" t="e">
        <f>SUM(AE193:AG193)</f>
        <v>#REF!</v>
      </c>
      <c r="AI193" s="104" t="e">
        <f>IF($H193=0,0,($F193*'Cronograma de Actividades'!#REF!)*($I193/$H193))</f>
        <v>#REF!</v>
      </c>
      <c r="AJ193" s="104" t="e">
        <f>IF($H193=0,0,($F193*'Cronograma de Actividades'!#REF!)*($I193/$H193))</f>
        <v>#REF!</v>
      </c>
      <c r="AK193" s="104" t="e">
        <f>IF($H193=0,0,($F193*'Cronograma de Actividades'!#REF!)*($I193/$H193))</f>
        <v>#REF!</v>
      </c>
      <c r="AL193" s="104" t="e">
        <f>SUM(AI193:AK193)</f>
        <v>#REF!</v>
      </c>
      <c r="AM193" s="104" t="e">
        <f>IF($H193=0,0,($F193*'Cronograma de Actividades'!#REF!)*($I193/$H193))</f>
        <v>#REF!</v>
      </c>
      <c r="AN193" s="104" t="e">
        <f>IF($H193=0,0,($F193*'Cronograma de Actividades'!#REF!)*($I193/$H193))</f>
        <v>#REF!</v>
      </c>
      <c r="AO193" s="104" t="e">
        <f>IF($H193=0,0,($F193*'Cronograma de Actividades'!#REF!)*($I193/$H193))</f>
        <v>#REF!</v>
      </c>
      <c r="AP193" s="104" t="e">
        <f>SUM(AM193:AO193)</f>
        <v>#REF!</v>
      </c>
      <c r="AQ193" s="104" t="e">
        <f>+AD193+AH193+AL193+AP193</f>
        <v>#REF!</v>
      </c>
      <c r="AR193" s="104" t="e">
        <f>IF($H193=0,0,($F193*'Cronograma de Actividades'!#REF!)*($I193/$H193))</f>
        <v>#REF!</v>
      </c>
      <c r="AS193" s="104" t="e">
        <f>IF($H193=0,0,($F193*'Cronograma de Actividades'!#REF!)*($I193/$H193))</f>
        <v>#REF!</v>
      </c>
      <c r="AT193" s="104" t="e">
        <f>IF($H193=0,0,($F193*'Cronograma de Actividades'!#REF!)*($I193/$H193))</f>
        <v>#REF!</v>
      </c>
      <c r="AU193" s="104" t="e">
        <f>SUM(AR193:AT193)</f>
        <v>#REF!</v>
      </c>
      <c r="AV193" s="104" t="e">
        <f>IF($H193=0,0,($F193*'Cronograma de Actividades'!#REF!)*($I193/$H193))</f>
        <v>#REF!</v>
      </c>
      <c r="AW193" s="104" t="e">
        <f>IF($H193=0,0,($F193*'Cronograma de Actividades'!#REF!)*($I193/$H193))</f>
        <v>#REF!</v>
      </c>
      <c r="AX193" s="104" t="e">
        <f>IF($H193=0,0,($F193*'Cronograma de Actividades'!#REF!)*($I193/$H193))</f>
        <v>#REF!</v>
      </c>
      <c r="AY193" s="104" t="e">
        <f>SUM(AV193:AX193)</f>
        <v>#REF!</v>
      </c>
      <c r="AZ193" s="104" t="e">
        <f>IF($H193=0,0,($F193*'Cronograma de Actividades'!#REF!)*($I193/$H193))</f>
        <v>#REF!</v>
      </c>
      <c r="BA193" s="104" t="e">
        <f>IF($H193=0,0,($F193*'Cronograma de Actividades'!#REF!)*($I193/$H193))</f>
        <v>#REF!</v>
      </c>
      <c r="BB193" s="104" t="e">
        <f>IF($H193=0,0,($F193*'Cronograma de Actividades'!#REF!)*($I193/$H193))</f>
        <v>#REF!</v>
      </c>
      <c r="BC193" s="104" t="e">
        <f>SUM(AZ193:BB193)</f>
        <v>#REF!</v>
      </c>
      <c r="BD193" s="104" t="e">
        <f>IF($H193=0,0,($F193*'Cronograma de Actividades'!#REF!)*($I193/$H193))</f>
        <v>#REF!</v>
      </c>
      <c r="BE193" s="104" t="e">
        <f>IF($H193=0,0,($F193*'Cronograma de Actividades'!#REF!)*($I193/$H193))</f>
        <v>#REF!</v>
      </c>
      <c r="BF193" s="104" t="e">
        <f>IF($H193=0,0,($F193*'Cronograma de Actividades'!#REF!)*($I193/$H193))</f>
        <v>#REF!</v>
      </c>
      <c r="BG193" s="104" t="e">
        <f>SUM(BD193:BF193)</f>
        <v>#REF!</v>
      </c>
      <c r="BH193" s="104" t="e">
        <f>+AU193+AY193+BC193+BG193</f>
        <v>#REF!</v>
      </c>
      <c r="BI193" s="286" t="e">
        <f>+Z193+AQ193+BH193</f>
        <v>#REF!</v>
      </c>
      <c r="BJ193" s="126" t="e">
        <f t="shared" si="36"/>
        <v>#REF!</v>
      </c>
    </row>
    <row r="194" spans="1:62" ht="12.75" hidden="1" customHeight="1" x14ac:dyDescent="0.25">
      <c r="A194" s="297" t="e">
        <f>+#REF!</f>
        <v>#REF!</v>
      </c>
      <c r="B194" s="298" t="e">
        <f>+#REF!</f>
        <v>#REF!</v>
      </c>
      <c r="C194" s="578"/>
      <c r="D194" s="298"/>
      <c r="E194" s="315"/>
      <c r="F194" s="105" t="e">
        <f>+#REF!</f>
        <v>#REF!</v>
      </c>
      <c r="G194" s="508"/>
      <c r="H194" s="105" t="e">
        <f>+#REF!</f>
        <v>#REF!</v>
      </c>
      <c r="I194" s="105" t="e">
        <f>+#REF!</f>
        <v>#REF!</v>
      </c>
      <c r="J194" s="105" t="e">
        <f>IF($H194=0,0,($F194*'Cronograma de Actividades'!#REF!)*($I194/$H194))</f>
        <v>#REF!</v>
      </c>
      <c r="K194" s="105" t="e">
        <f>IF($H194=0,0,($F194*'Cronograma de Actividades'!#REF!)*($I194/$H194))</f>
        <v>#REF!</v>
      </c>
      <c r="L194" s="105" t="e">
        <f>IF($H194=0,0,($F194*'Cronograma de Actividades'!#REF!)*($I194/$H194))</f>
        <v>#REF!</v>
      </c>
      <c r="M194" s="105" t="e">
        <f>SUM(J194:L194)</f>
        <v>#REF!</v>
      </c>
      <c r="N194" s="105" t="e">
        <f>IF($H194=0,0,($F194*'Cronograma de Actividades'!#REF!)*($I194/$H194))</f>
        <v>#REF!</v>
      </c>
      <c r="O194" s="105" t="e">
        <f>IF($H194=0,0,($F194*'Cronograma de Actividades'!#REF!)*($I194/$H194))</f>
        <v>#REF!</v>
      </c>
      <c r="P194" s="105" t="e">
        <f>IF($H194=0,0,($F194*'Cronograma de Actividades'!#REF!)*($I194/$H194))</f>
        <v>#REF!</v>
      </c>
      <c r="Q194" s="105" t="e">
        <f>SUM(N194:P194)</f>
        <v>#REF!</v>
      </c>
      <c r="R194" s="105" t="e">
        <f>IF($H194=0,0,($F194*'Cronograma de Actividades'!#REF!)*($I194/$H194))</f>
        <v>#REF!</v>
      </c>
      <c r="S194" s="105" t="e">
        <f>IF($H194=0,0,($F194*'Cronograma de Actividades'!#REF!)*($I194/$H194))</f>
        <v>#REF!</v>
      </c>
      <c r="T194" s="105" t="e">
        <f>IF($H194=0,0,($F194*'Cronograma de Actividades'!#REF!)*($I194/$H194))</f>
        <v>#REF!</v>
      </c>
      <c r="U194" s="105" t="e">
        <f>SUM(R194:T194)</f>
        <v>#REF!</v>
      </c>
      <c r="V194" s="105" t="e">
        <f>IF($H194=0,0,($F194*'Cronograma de Actividades'!#REF!)*($I194/$H194))</f>
        <v>#REF!</v>
      </c>
      <c r="W194" s="105" t="e">
        <f>IF($H194=0,0,($F194*'Cronograma de Actividades'!#REF!)*($I194/$H194))</f>
        <v>#REF!</v>
      </c>
      <c r="X194" s="105" t="e">
        <f>IF($H194=0,0,($F194*'Cronograma de Actividades'!#REF!)*($I194/$H194))</f>
        <v>#REF!</v>
      </c>
      <c r="Y194" s="105" t="e">
        <f>SUM(V194:X194)</f>
        <v>#REF!</v>
      </c>
      <c r="Z194" s="105" t="e">
        <f>+M194+Q194+U194+Y194</f>
        <v>#REF!</v>
      </c>
      <c r="AA194" s="105" t="e">
        <f>IF($H194=0,0,($F194*'Cronograma de Actividades'!#REF!)*($I194/$H194))</f>
        <v>#REF!</v>
      </c>
      <c r="AB194" s="105" t="e">
        <f>IF($H194=0,0,($F194*'Cronograma de Actividades'!#REF!)*($I194/$H194))</f>
        <v>#REF!</v>
      </c>
      <c r="AC194" s="105" t="e">
        <f>IF($H194=0,0,($F194*'Cronograma de Actividades'!#REF!)*($I194/$H194))</f>
        <v>#REF!</v>
      </c>
      <c r="AD194" s="105" t="e">
        <f>SUM(AA194:AC194)</f>
        <v>#REF!</v>
      </c>
      <c r="AE194" s="105" t="e">
        <f>IF($H194=0,0,($F194*'Cronograma de Actividades'!#REF!)*($I194/$H194))</f>
        <v>#REF!</v>
      </c>
      <c r="AF194" s="105" t="e">
        <f>IF($H194=0,0,($F194*'Cronograma de Actividades'!#REF!)*($I194/$H194))</f>
        <v>#REF!</v>
      </c>
      <c r="AG194" s="105" t="e">
        <f>IF($H194=0,0,($F194*'Cronograma de Actividades'!#REF!)*($I194/$H194))</f>
        <v>#REF!</v>
      </c>
      <c r="AH194" s="105" t="e">
        <f>SUM(AE194:AG194)</f>
        <v>#REF!</v>
      </c>
      <c r="AI194" s="105" t="e">
        <f>IF($H194=0,0,($F194*'Cronograma de Actividades'!#REF!)*($I194/$H194))</f>
        <v>#REF!</v>
      </c>
      <c r="AJ194" s="105" t="e">
        <f>IF($H194=0,0,($F194*'Cronograma de Actividades'!#REF!)*($I194/$H194))</f>
        <v>#REF!</v>
      </c>
      <c r="AK194" s="105" t="e">
        <f>IF($H194=0,0,($F194*'Cronograma de Actividades'!#REF!)*($I194/$H194))</f>
        <v>#REF!</v>
      </c>
      <c r="AL194" s="105" t="e">
        <f>SUM(AI194:AK194)</f>
        <v>#REF!</v>
      </c>
      <c r="AM194" s="105" t="e">
        <f>IF($H194=0,0,($F194*'Cronograma de Actividades'!#REF!)*($I194/$H194))</f>
        <v>#REF!</v>
      </c>
      <c r="AN194" s="105" t="e">
        <f>IF($H194=0,0,($F194*'Cronograma de Actividades'!#REF!)*($I194/$H194))</f>
        <v>#REF!</v>
      </c>
      <c r="AO194" s="105" t="e">
        <f>IF($H194=0,0,($F194*'Cronograma de Actividades'!#REF!)*($I194/$H194))</f>
        <v>#REF!</v>
      </c>
      <c r="AP194" s="105" t="e">
        <f>SUM(AM194:AO194)</f>
        <v>#REF!</v>
      </c>
      <c r="AQ194" s="105" t="e">
        <f>+AD194+AH194+AL194+AP194</f>
        <v>#REF!</v>
      </c>
      <c r="AR194" s="105" t="e">
        <f>IF($H194=0,0,($F194*'Cronograma de Actividades'!#REF!)*($I194/$H194))</f>
        <v>#REF!</v>
      </c>
      <c r="AS194" s="105" t="e">
        <f>IF($H194=0,0,($F194*'Cronograma de Actividades'!#REF!)*($I194/$H194))</f>
        <v>#REF!</v>
      </c>
      <c r="AT194" s="105" t="e">
        <f>IF($H194=0,0,($F194*'Cronograma de Actividades'!#REF!)*($I194/$H194))</f>
        <v>#REF!</v>
      </c>
      <c r="AU194" s="105" t="e">
        <f>SUM(AR194:AT194)</f>
        <v>#REF!</v>
      </c>
      <c r="AV194" s="105" t="e">
        <f>IF($H194=0,0,($F194*'Cronograma de Actividades'!#REF!)*($I194/$H194))</f>
        <v>#REF!</v>
      </c>
      <c r="AW194" s="105" t="e">
        <f>IF($H194=0,0,($F194*'Cronograma de Actividades'!#REF!)*($I194/$H194))</f>
        <v>#REF!</v>
      </c>
      <c r="AX194" s="105" t="e">
        <f>IF($H194=0,0,($F194*'Cronograma de Actividades'!#REF!)*($I194/$H194))</f>
        <v>#REF!</v>
      </c>
      <c r="AY194" s="105" t="e">
        <f>SUM(AV194:AX194)</f>
        <v>#REF!</v>
      </c>
      <c r="AZ194" s="105" t="e">
        <f>IF($H194=0,0,($F194*'Cronograma de Actividades'!#REF!)*($I194/$H194))</f>
        <v>#REF!</v>
      </c>
      <c r="BA194" s="105" t="e">
        <f>IF($H194=0,0,($F194*'Cronograma de Actividades'!#REF!)*($I194/$H194))</f>
        <v>#REF!</v>
      </c>
      <c r="BB194" s="105" t="e">
        <f>IF($H194=0,0,($F194*'Cronograma de Actividades'!#REF!)*($I194/$H194))</f>
        <v>#REF!</v>
      </c>
      <c r="BC194" s="105" t="e">
        <f>SUM(AZ194:BB194)</f>
        <v>#REF!</v>
      </c>
      <c r="BD194" s="105" t="e">
        <f>IF($H194=0,0,($F194*'Cronograma de Actividades'!#REF!)*($I194/$H194))</f>
        <v>#REF!</v>
      </c>
      <c r="BE194" s="105" t="e">
        <f>IF($H194=0,0,($F194*'Cronograma de Actividades'!#REF!)*($I194/$H194))</f>
        <v>#REF!</v>
      </c>
      <c r="BF194" s="105" t="e">
        <f>IF($H194=0,0,($F194*'Cronograma de Actividades'!#REF!)*($I194/$H194))</f>
        <v>#REF!</v>
      </c>
      <c r="BG194" s="105" t="e">
        <f>SUM(BD194:BF194)</f>
        <v>#REF!</v>
      </c>
      <c r="BH194" s="105" t="e">
        <f>+AU194+AY194+BC194+BG194</f>
        <v>#REF!</v>
      </c>
      <c r="BI194" s="287" t="e">
        <f>+Z194+AQ194+BH194</f>
        <v>#REF!</v>
      </c>
      <c r="BJ194" s="126" t="e">
        <f t="shared" si="36"/>
        <v>#REF!</v>
      </c>
    </row>
    <row r="195" spans="1:62" ht="12.75" hidden="1" customHeight="1" x14ac:dyDescent="0.25">
      <c r="A195" s="297" t="e">
        <f>+#REF!</f>
        <v>#REF!</v>
      </c>
      <c r="B195" s="298" t="e">
        <f>+#REF!</f>
        <v>#REF!</v>
      </c>
      <c r="C195" s="578"/>
      <c r="D195" s="298"/>
      <c r="E195" s="315"/>
      <c r="F195" s="105" t="e">
        <f>+#REF!</f>
        <v>#REF!</v>
      </c>
      <c r="G195" s="508"/>
      <c r="H195" s="105" t="e">
        <f>+#REF!</f>
        <v>#REF!</v>
      </c>
      <c r="I195" s="105" t="e">
        <f>+#REF!</f>
        <v>#REF!</v>
      </c>
      <c r="J195" s="105" t="e">
        <f>IF($H195=0,0,($F195*'Cronograma de Actividades'!#REF!)*($I195/$H195))</f>
        <v>#REF!</v>
      </c>
      <c r="K195" s="105" t="e">
        <f>IF($H195=0,0,($F195*'Cronograma de Actividades'!#REF!)*($I195/$H195))</f>
        <v>#REF!</v>
      </c>
      <c r="L195" s="105" t="e">
        <f>IF($H195=0,0,($F195*'Cronograma de Actividades'!#REF!)*($I195/$H195))</f>
        <v>#REF!</v>
      </c>
      <c r="M195" s="105" t="e">
        <f>SUM(J195:L195)</f>
        <v>#REF!</v>
      </c>
      <c r="N195" s="105" t="e">
        <f>IF($H195=0,0,($F195*'Cronograma de Actividades'!#REF!)*($I195/$H195))</f>
        <v>#REF!</v>
      </c>
      <c r="O195" s="105" t="e">
        <f>IF($H195=0,0,($F195*'Cronograma de Actividades'!#REF!)*($I195/$H195))</f>
        <v>#REF!</v>
      </c>
      <c r="P195" s="105" t="e">
        <f>IF($H195=0,0,($F195*'Cronograma de Actividades'!#REF!)*($I195/$H195))</f>
        <v>#REF!</v>
      </c>
      <c r="Q195" s="105" t="e">
        <f>SUM(N195:P195)</f>
        <v>#REF!</v>
      </c>
      <c r="R195" s="105" t="e">
        <f>IF($H195=0,0,($F195*'Cronograma de Actividades'!#REF!)*($I195/$H195))</f>
        <v>#REF!</v>
      </c>
      <c r="S195" s="105" t="e">
        <f>IF($H195=0,0,($F195*'Cronograma de Actividades'!#REF!)*($I195/$H195))</f>
        <v>#REF!</v>
      </c>
      <c r="T195" s="105" t="e">
        <f>IF($H195=0,0,($F195*'Cronograma de Actividades'!#REF!)*($I195/$H195))</f>
        <v>#REF!</v>
      </c>
      <c r="U195" s="105" t="e">
        <f>SUM(R195:T195)</f>
        <v>#REF!</v>
      </c>
      <c r="V195" s="105" t="e">
        <f>IF($H195=0,0,($F195*'Cronograma de Actividades'!#REF!)*($I195/$H195))</f>
        <v>#REF!</v>
      </c>
      <c r="W195" s="105" t="e">
        <f>IF($H195=0,0,($F195*'Cronograma de Actividades'!#REF!)*($I195/$H195))</f>
        <v>#REF!</v>
      </c>
      <c r="X195" s="105" t="e">
        <f>IF($H195=0,0,($F195*'Cronograma de Actividades'!#REF!)*($I195/$H195))</f>
        <v>#REF!</v>
      </c>
      <c r="Y195" s="105" t="e">
        <f>SUM(V195:X195)</f>
        <v>#REF!</v>
      </c>
      <c r="Z195" s="105" t="e">
        <f>+M195+Q195+U195+Y195</f>
        <v>#REF!</v>
      </c>
      <c r="AA195" s="105" t="e">
        <f>IF($H195=0,0,($F195*'Cronograma de Actividades'!#REF!)*($I195/$H195))</f>
        <v>#REF!</v>
      </c>
      <c r="AB195" s="105" t="e">
        <f>IF($H195=0,0,($F195*'Cronograma de Actividades'!#REF!)*($I195/$H195))</f>
        <v>#REF!</v>
      </c>
      <c r="AC195" s="105" t="e">
        <f>IF($H195=0,0,($F195*'Cronograma de Actividades'!#REF!)*($I195/$H195))</f>
        <v>#REF!</v>
      </c>
      <c r="AD195" s="105" t="e">
        <f>SUM(AA195:AC195)</f>
        <v>#REF!</v>
      </c>
      <c r="AE195" s="105" t="e">
        <f>IF($H195=0,0,($F195*'Cronograma de Actividades'!#REF!)*($I195/$H195))</f>
        <v>#REF!</v>
      </c>
      <c r="AF195" s="105" t="e">
        <f>IF($H195=0,0,($F195*'Cronograma de Actividades'!#REF!)*($I195/$H195))</f>
        <v>#REF!</v>
      </c>
      <c r="AG195" s="105" t="e">
        <f>IF($H195=0,0,($F195*'Cronograma de Actividades'!#REF!)*($I195/$H195))</f>
        <v>#REF!</v>
      </c>
      <c r="AH195" s="105" t="e">
        <f>SUM(AE195:AG195)</f>
        <v>#REF!</v>
      </c>
      <c r="AI195" s="105" t="e">
        <f>IF($H195=0,0,($F195*'Cronograma de Actividades'!#REF!)*($I195/$H195))</f>
        <v>#REF!</v>
      </c>
      <c r="AJ195" s="105" t="e">
        <f>IF($H195=0,0,($F195*'Cronograma de Actividades'!#REF!)*($I195/$H195))</f>
        <v>#REF!</v>
      </c>
      <c r="AK195" s="105" t="e">
        <f>IF($H195=0,0,($F195*'Cronograma de Actividades'!#REF!)*($I195/$H195))</f>
        <v>#REF!</v>
      </c>
      <c r="AL195" s="105" t="e">
        <f>SUM(AI195:AK195)</f>
        <v>#REF!</v>
      </c>
      <c r="AM195" s="105" t="e">
        <f>IF($H195=0,0,($F195*'Cronograma de Actividades'!#REF!)*($I195/$H195))</f>
        <v>#REF!</v>
      </c>
      <c r="AN195" s="105" t="e">
        <f>IF($H195=0,0,($F195*'Cronograma de Actividades'!#REF!)*($I195/$H195))</f>
        <v>#REF!</v>
      </c>
      <c r="AO195" s="105" t="e">
        <f>IF($H195=0,0,($F195*'Cronograma de Actividades'!#REF!)*($I195/$H195))</f>
        <v>#REF!</v>
      </c>
      <c r="AP195" s="105" t="e">
        <f>SUM(AM195:AO195)</f>
        <v>#REF!</v>
      </c>
      <c r="AQ195" s="105" t="e">
        <f>+AD195+AH195+AL195+AP195</f>
        <v>#REF!</v>
      </c>
      <c r="AR195" s="105" t="e">
        <f>IF($H195=0,0,($F195*'Cronograma de Actividades'!#REF!)*($I195/$H195))</f>
        <v>#REF!</v>
      </c>
      <c r="AS195" s="105" t="e">
        <f>IF($H195=0,0,($F195*'Cronograma de Actividades'!#REF!)*($I195/$H195))</f>
        <v>#REF!</v>
      </c>
      <c r="AT195" s="105" t="e">
        <f>IF($H195=0,0,($F195*'Cronograma de Actividades'!#REF!)*($I195/$H195))</f>
        <v>#REF!</v>
      </c>
      <c r="AU195" s="105" t="e">
        <f>SUM(AR195:AT195)</f>
        <v>#REF!</v>
      </c>
      <c r="AV195" s="105" t="e">
        <f>IF($H195=0,0,($F195*'Cronograma de Actividades'!#REF!)*($I195/$H195))</f>
        <v>#REF!</v>
      </c>
      <c r="AW195" s="105" t="e">
        <f>IF($H195=0,0,($F195*'Cronograma de Actividades'!#REF!)*($I195/$H195))</f>
        <v>#REF!</v>
      </c>
      <c r="AX195" s="105" t="e">
        <f>IF($H195=0,0,($F195*'Cronograma de Actividades'!#REF!)*($I195/$H195))</f>
        <v>#REF!</v>
      </c>
      <c r="AY195" s="105" t="e">
        <f>SUM(AV195:AX195)</f>
        <v>#REF!</v>
      </c>
      <c r="AZ195" s="105" t="e">
        <f>IF($H195=0,0,($F195*'Cronograma de Actividades'!#REF!)*($I195/$H195))</f>
        <v>#REF!</v>
      </c>
      <c r="BA195" s="105" t="e">
        <f>IF($H195=0,0,($F195*'Cronograma de Actividades'!#REF!)*($I195/$H195))</f>
        <v>#REF!</v>
      </c>
      <c r="BB195" s="105" t="e">
        <f>IF($H195=0,0,($F195*'Cronograma de Actividades'!#REF!)*($I195/$H195))</f>
        <v>#REF!</v>
      </c>
      <c r="BC195" s="105" t="e">
        <f>SUM(AZ195:BB195)</f>
        <v>#REF!</v>
      </c>
      <c r="BD195" s="105" t="e">
        <f>IF($H195=0,0,($F195*'Cronograma de Actividades'!#REF!)*($I195/$H195))</f>
        <v>#REF!</v>
      </c>
      <c r="BE195" s="105" t="e">
        <f>IF($H195=0,0,($F195*'Cronograma de Actividades'!#REF!)*($I195/$H195))</f>
        <v>#REF!</v>
      </c>
      <c r="BF195" s="105" t="e">
        <f>IF($H195=0,0,($F195*'Cronograma de Actividades'!#REF!)*($I195/$H195))</f>
        <v>#REF!</v>
      </c>
      <c r="BG195" s="105" t="e">
        <f>SUM(BD195:BF195)</f>
        <v>#REF!</v>
      </c>
      <c r="BH195" s="105" t="e">
        <f>+AU195+AY195+BC195+BG195</f>
        <v>#REF!</v>
      </c>
      <c r="BI195" s="287" t="e">
        <f>+Z195+AQ195+BH195</f>
        <v>#REF!</v>
      </c>
      <c r="BJ195" s="126" t="e">
        <f t="shared" si="36"/>
        <v>#REF!</v>
      </c>
    </row>
    <row r="196" spans="1:62" ht="12.75" hidden="1" customHeight="1" x14ac:dyDescent="0.25">
      <c r="A196" s="297" t="e">
        <f>+#REF!</f>
        <v>#REF!</v>
      </c>
      <c r="B196" s="298" t="e">
        <f>+#REF!</f>
        <v>#REF!</v>
      </c>
      <c r="C196" s="578"/>
      <c r="D196" s="298"/>
      <c r="E196" s="315"/>
      <c r="F196" s="105" t="e">
        <f>+#REF!</f>
        <v>#REF!</v>
      </c>
      <c r="G196" s="508"/>
      <c r="H196" s="105" t="e">
        <f>+#REF!</f>
        <v>#REF!</v>
      </c>
      <c r="I196" s="105" t="e">
        <f>+#REF!</f>
        <v>#REF!</v>
      </c>
      <c r="J196" s="105" t="e">
        <f>IF($H196=0,0,($F196*'Cronograma de Actividades'!#REF!)*($I196/$H196))</f>
        <v>#REF!</v>
      </c>
      <c r="K196" s="105" t="e">
        <f>IF($H196=0,0,($F196*'Cronograma de Actividades'!#REF!)*($I196/$H196))</f>
        <v>#REF!</v>
      </c>
      <c r="L196" s="105" t="e">
        <f>IF($H196=0,0,($F196*'Cronograma de Actividades'!#REF!)*($I196/$H196))</f>
        <v>#REF!</v>
      </c>
      <c r="M196" s="105" t="e">
        <f>SUM(J196:L196)</f>
        <v>#REF!</v>
      </c>
      <c r="N196" s="105" t="e">
        <f>IF($H196=0,0,($F196*'Cronograma de Actividades'!#REF!)*($I196/$H196))</f>
        <v>#REF!</v>
      </c>
      <c r="O196" s="105" t="e">
        <f>IF($H196=0,0,($F196*'Cronograma de Actividades'!#REF!)*($I196/$H196))</f>
        <v>#REF!</v>
      </c>
      <c r="P196" s="105" t="e">
        <f>IF($H196=0,0,($F196*'Cronograma de Actividades'!#REF!)*($I196/$H196))</f>
        <v>#REF!</v>
      </c>
      <c r="Q196" s="105" t="e">
        <f>SUM(N196:P196)</f>
        <v>#REF!</v>
      </c>
      <c r="R196" s="105" t="e">
        <f>IF($H196=0,0,($F196*'Cronograma de Actividades'!#REF!)*($I196/$H196))</f>
        <v>#REF!</v>
      </c>
      <c r="S196" s="105" t="e">
        <f>IF($H196=0,0,($F196*'Cronograma de Actividades'!#REF!)*($I196/$H196))</f>
        <v>#REF!</v>
      </c>
      <c r="T196" s="105" t="e">
        <f>IF($H196=0,0,($F196*'Cronograma de Actividades'!#REF!)*($I196/$H196))</f>
        <v>#REF!</v>
      </c>
      <c r="U196" s="105" t="e">
        <f>SUM(R196:T196)</f>
        <v>#REF!</v>
      </c>
      <c r="V196" s="105" t="e">
        <f>IF($H196=0,0,($F196*'Cronograma de Actividades'!#REF!)*($I196/$H196))</f>
        <v>#REF!</v>
      </c>
      <c r="W196" s="105" t="e">
        <f>IF($H196=0,0,($F196*'Cronograma de Actividades'!#REF!)*($I196/$H196))</f>
        <v>#REF!</v>
      </c>
      <c r="X196" s="105" t="e">
        <f>IF($H196=0,0,($F196*'Cronograma de Actividades'!#REF!)*($I196/$H196))</f>
        <v>#REF!</v>
      </c>
      <c r="Y196" s="105" t="e">
        <f>SUM(V196:X196)</f>
        <v>#REF!</v>
      </c>
      <c r="Z196" s="105" t="e">
        <f>+M196+Q196+U196+Y196</f>
        <v>#REF!</v>
      </c>
      <c r="AA196" s="105" t="e">
        <f>IF($H196=0,0,($F196*'Cronograma de Actividades'!#REF!)*($I196/$H196))</f>
        <v>#REF!</v>
      </c>
      <c r="AB196" s="105" t="e">
        <f>IF($H196=0,0,($F196*'Cronograma de Actividades'!#REF!)*($I196/$H196))</f>
        <v>#REF!</v>
      </c>
      <c r="AC196" s="105" t="e">
        <f>IF($H196=0,0,($F196*'Cronograma de Actividades'!#REF!)*($I196/$H196))</f>
        <v>#REF!</v>
      </c>
      <c r="AD196" s="105" t="e">
        <f>SUM(AA196:AC196)</f>
        <v>#REF!</v>
      </c>
      <c r="AE196" s="105" t="e">
        <f>IF($H196=0,0,($F196*'Cronograma de Actividades'!#REF!)*($I196/$H196))</f>
        <v>#REF!</v>
      </c>
      <c r="AF196" s="105" t="e">
        <f>IF($H196=0,0,($F196*'Cronograma de Actividades'!#REF!)*($I196/$H196))</f>
        <v>#REF!</v>
      </c>
      <c r="AG196" s="105" t="e">
        <f>IF($H196=0,0,($F196*'Cronograma de Actividades'!#REF!)*($I196/$H196))</f>
        <v>#REF!</v>
      </c>
      <c r="AH196" s="105" t="e">
        <f>SUM(AE196:AG196)</f>
        <v>#REF!</v>
      </c>
      <c r="AI196" s="105" t="e">
        <f>IF($H196=0,0,($F196*'Cronograma de Actividades'!#REF!)*($I196/$H196))</f>
        <v>#REF!</v>
      </c>
      <c r="AJ196" s="105" t="e">
        <f>IF($H196=0,0,($F196*'Cronograma de Actividades'!#REF!)*($I196/$H196))</f>
        <v>#REF!</v>
      </c>
      <c r="AK196" s="105" t="e">
        <f>IF($H196=0,0,($F196*'Cronograma de Actividades'!#REF!)*($I196/$H196))</f>
        <v>#REF!</v>
      </c>
      <c r="AL196" s="105" t="e">
        <f>SUM(AI196:AK196)</f>
        <v>#REF!</v>
      </c>
      <c r="AM196" s="105" t="e">
        <f>IF($H196=0,0,($F196*'Cronograma de Actividades'!#REF!)*($I196/$H196))</f>
        <v>#REF!</v>
      </c>
      <c r="AN196" s="105" t="e">
        <f>IF($H196=0,0,($F196*'Cronograma de Actividades'!#REF!)*($I196/$H196))</f>
        <v>#REF!</v>
      </c>
      <c r="AO196" s="105" t="e">
        <f>IF($H196=0,0,($F196*'Cronograma de Actividades'!#REF!)*($I196/$H196))</f>
        <v>#REF!</v>
      </c>
      <c r="AP196" s="105" t="e">
        <f>SUM(AM196:AO196)</f>
        <v>#REF!</v>
      </c>
      <c r="AQ196" s="105" t="e">
        <f>+AD196+AH196+AL196+AP196</f>
        <v>#REF!</v>
      </c>
      <c r="AR196" s="105" t="e">
        <f>IF($H196=0,0,($F196*'Cronograma de Actividades'!#REF!)*($I196/$H196))</f>
        <v>#REF!</v>
      </c>
      <c r="AS196" s="105" t="e">
        <f>IF($H196=0,0,($F196*'Cronograma de Actividades'!#REF!)*($I196/$H196))</f>
        <v>#REF!</v>
      </c>
      <c r="AT196" s="105" t="e">
        <f>IF($H196=0,0,($F196*'Cronograma de Actividades'!#REF!)*($I196/$H196))</f>
        <v>#REF!</v>
      </c>
      <c r="AU196" s="105" t="e">
        <f>SUM(AR196:AT196)</f>
        <v>#REF!</v>
      </c>
      <c r="AV196" s="105" t="e">
        <f>IF($H196=0,0,($F196*'Cronograma de Actividades'!#REF!)*($I196/$H196))</f>
        <v>#REF!</v>
      </c>
      <c r="AW196" s="105" t="e">
        <f>IF($H196=0,0,($F196*'Cronograma de Actividades'!#REF!)*($I196/$H196))</f>
        <v>#REF!</v>
      </c>
      <c r="AX196" s="105" t="e">
        <f>IF($H196=0,0,($F196*'Cronograma de Actividades'!#REF!)*($I196/$H196))</f>
        <v>#REF!</v>
      </c>
      <c r="AY196" s="105" t="e">
        <f>SUM(AV196:AX196)</f>
        <v>#REF!</v>
      </c>
      <c r="AZ196" s="105" t="e">
        <f>IF($H196=0,0,($F196*'Cronograma de Actividades'!#REF!)*($I196/$H196))</f>
        <v>#REF!</v>
      </c>
      <c r="BA196" s="105" t="e">
        <f>IF($H196=0,0,($F196*'Cronograma de Actividades'!#REF!)*($I196/$H196))</f>
        <v>#REF!</v>
      </c>
      <c r="BB196" s="105" t="e">
        <f>IF($H196=0,0,($F196*'Cronograma de Actividades'!#REF!)*($I196/$H196))</f>
        <v>#REF!</v>
      </c>
      <c r="BC196" s="105" t="e">
        <f>SUM(AZ196:BB196)</f>
        <v>#REF!</v>
      </c>
      <c r="BD196" s="105" t="e">
        <f>IF($H196=0,0,($F196*'Cronograma de Actividades'!#REF!)*($I196/$H196))</f>
        <v>#REF!</v>
      </c>
      <c r="BE196" s="105" t="e">
        <f>IF($H196=0,0,($F196*'Cronograma de Actividades'!#REF!)*($I196/$H196))</f>
        <v>#REF!</v>
      </c>
      <c r="BF196" s="105" t="e">
        <f>IF($H196=0,0,($F196*'Cronograma de Actividades'!#REF!)*($I196/$H196))</f>
        <v>#REF!</v>
      </c>
      <c r="BG196" s="105" t="e">
        <f>SUM(BD196:BF196)</f>
        <v>#REF!</v>
      </c>
      <c r="BH196" s="105" t="e">
        <f>+AU196+AY196+BC196+BG196</f>
        <v>#REF!</v>
      </c>
      <c r="BI196" s="287" t="e">
        <f>+Z196+AQ196+BH196</f>
        <v>#REF!</v>
      </c>
      <c r="BJ196" s="126" t="e">
        <f t="shared" si="36"/>
        <v>#REF!</v>
      </c>
    </row>
    <row r="197" spans="1:62" ht="12.75" hidden="1" customHeight="1" x14ac:dyDescent="0.25">
      <c r="A197" s="299" t="e">
        <f>+#REF!</f>
        <v>#REF!</v>
      </c>
      <c r="B197" s="300" t="e">
        <f>+#REF!</f>
        <v>#REF!</v>
      </c>
      <c r="C197" s="579"/>
      <c r="D197" s="300"/>
      <c r="E197" s="318"/>
      <c r="F197" s="106" t="e">
        <f>+#REF!</f>
        <v>#REF!</v>
      </c>
      <c r="G197" s="509"/>
      <c r="H197" s="106" t="e">
        <f>+#REF!</f>
        <v>#REF!</v>
      </c>
      <c r="I197" s="106" t="e">
        <f>+#REF!</f>
        <v>#REF!</v>
      </c>
      <c r="J197" s="106" t="e">
        <f>IF($H197=0,0,($F197*'Cronograma de Actividades'!#REF!)*($I197/$H197))</f>
        <v>#REF!</v>
      </c>
      <c r="K197" s="106" t="e">
        <f>IF($H197=0,0,($F197*'Cronograma de Actividades'!#REF!)*($I197/$H197))</f>
        <v>#REF!</v>
      </c>
      <c r="L197" s="106" t="e">
        <f>IF($H197=0,0,($F197*'Cronograma de Actividades'!#REF!)*($I197/$H197))</f>
        <v>#REF!</v>
      </c>
      <c r="M197" s="106" t="e">
        <f>SUM(J197:L197)</f>
        <v>#REF!</v>
      </c>
      <c r="N197" s="106" t="e">
        <f>IF($H197=0,0,($F197*'Cronograma de Actividades'!#REF!)*($I197/$H197))</f>
        <v>#REF!</v>
      </c>
      <c r="O197" s="106" t="e">
        <f>IF($H197=0,0,($F197*'Cronograma de Actividades'!#REF!)*($I197/$H197))</f>
        <v>#REF!</v>
      </c>
      <c r="P197" s="106" t="e">
        <f>IF($H197=0,0,($F197*'Cronograma de Actividades'!#REF!)*($I197/$H197))</f>
        <v>#REF!</v>
      </c>
      <c r="Q197" s="106" t="e">
        <f>SUM(N197:P197)</f>
        <v>#REF!</v>
      </c>
      <c r="R197" s="106" t="e">
        <f>IF($H197=0,0,($F197*'Cronograma de Actividades'!#REF!)*($I197/$H197))</f>
        <v>#REF!</v>
      </c>
      <c r="S197" s="106" t="e">
        <f>IF($H197=0,0,($F197*'Cronograma de Actividades'!#REF!)*($I197/$H197))</f>
        <v>#REF!</v>
      </c>
      <c r="T197" s="106" t="e">
        <f>IF($H197=0,0,($F197*'Cronograma de Actividades'!#REF!)*($I197/$H197))</f>
        <v>#REF!</v>
      </c>
      <c r="U197" s="106" t="e">
        <f>SUM(R197:T197)</f>
        <v>#REF!</v>
      </c>
      <c r="V197" s="106" t="e">
        <f>IF($H197=0,0,($F197*'Cronograma de Actividades'!#REF!)*($I197/$H197))</f>
        <v>#REF!</v>
      </c>
      <c r="W197" s="106" t="e">
        <f>IF($H197=0,0,($F197*'Cronograma de Actividades'!#REF!)*($I197/$H197))</f>
        <v>#REF!</v>
      </c>
      <c r="X197" s="106" t="e">
        <f>IF($H197=0,0,($F197*'Cronograma de Actividades'!#REF!)*($I197/$H197))</f>
        <v>#REF!</v>
      </c>
      <c r="Y197" s="106" t="e">
        <f>SUM(V197:X197)</f>
        <v>#REF!</v>
      </c>
      <c r="Z197" s="106" t="e">
        <f>+M197+Q197+U197+Y197</f>
        <v>#REF!</v>
      </c>
      <c r="AA197" s="106" t="e">
        <f>IF($H197=0,0,($F197*'Cronograma de Actividades'!#REF!)*($I197/$H197))</f>
        <v>#REF!</v>
      </c>
      <c r="AB197" s="106" t="e">
        <f>IF($H197=0,0,($F197*'Cronograma de Actividades'!#REF!)*($I197/$H197))</f>
        <v>#REF!</v>
      </c>
      <c r="AC197" s="106" t="e">
        <f>IF($H197=0,0,($F197*'Cronograma de Actividades'!#REF!)*($I197/$H197))</f>
        <v>#REF!</v>
      </c>
      <c r="AD197" s="106" t="e">
        <f>SUM(AA197:AC197)</f>
        <v>#REF!</v>
      </c>
      <c r="AE197" s="106" t="e">
        <f>IF($H197=0,0,($F197*'Cronograma de Actividades'!#REF!)*($I197/$H197))</f>
        <v>#REF!</v>
      </c>
      <c r="AF197" s="106" t="e">
        <f>IF($H197=0,0,($F197*'Cronograma de Actividades'!#REF!)*($I197/$H197))</f>
        <v>#REF!</v>
      </c>
      <c r="AG197" s="106" t="e">
        <f>IF($H197=0,0,($F197*'Cronograma de Actividades'!#REF!)*($I197/$H197))</f>
        <v>#REF!</v>
      </c>
      <c r="AH197" s="106" t="e">
        <f>SUM(AE197:AG197)</f>
        <v>#REF!</v>
      </c>
      <c r="AI197" s="106" t="e">
        <f>IF($H197=0,0,($F197*'Cronograma de Actividades'!#REF!)*($I197/$H197))</f>
        <v>#REF!</v>
      </c>
      <c r="AJ197" s="106" t="e">
        <f>IF($H197=0,0,($F197*'Cronograma de Actividades'!#REF!)*($I197/$H197))</f>
        <v>#REF!</v>
      </c>
      <c r="AK197" s="106" t="e">
        <f>IF($H197=0,0,($F197*'Cronograma de Actividades'!#REF!)*($I197/$H197))</f>
        <v>#REF!</v>
      </c>
      <c r="AL197" s="106" t="e">
        <f>SUM(AI197:AK197)</f>
        <v>#REF!</v>
      </c>
      <c r="AM197" s="106" t="e">
        <f>IF($H197=0,0,($F197*'Cronograma de Actividades'!#REF!)*($I197/$H197))</f>
        <v>#REF!</v>
      </c>
      <c r="AN197" s="106" t="e">
        <f>IF($H197=0,0,($F197*'Cronograma de Actividades'!#REF!)*($I197/$H197))</f>
        <v>#REF!</v>
      </c>
      <c r="AO197" s="106" t="e">
        <f>IF($H197=0,0,($F197*'Cronograma de Actividades'!#REF!)*($I197/$H197))</f>
        <v>#REF!</v>
      </c>
      <c r="AP197" s="106" t="e">
        <f>SUM(AM197:AO197)</f>
        <v>#REF!</v>
      </c>
      <c r="AQ197" s="106" t="e">
        <f>+AD197+AH197+AL197+AP197</f>
        <v>#REF!</v>
      </c>
      <c r="AR197" s="106" t="e">
        <f>IF($H197=0,0,($F197*'Cronograma de Actividades'!#REF!)*($I197/$H197))</f>
        <v>#REF!</v>
      </c>
      <c r="AS197" s="106" t="e">
        <f>IF($H197=0,0,($F197*'Cronograma de Actividades'!#REF!)*($I197/$H197))</f>
        <v>#REF!</v>
      </c>
      <c r="AT197" s="106" t="e">
        <f>IF($H197=0,0,($F197*'Cronograma de Actividades'!#REF!)*($I197/$H197))</f>
        <v>#REF!</v>
      </c>
      <c r="AU197" s="106" t="e">
        <f>SUM(AR197:AT197)</f>
        <v>#REF!</v>
      </c>
      <c r="AV197" s="106" t="e">
        <f>IF($H197=0,0,($F197*'Cronograma de Actividades'!#REF!)*($I197/$H197))</f>
        <v>#REF!</v>
      </c>
      <c r="AW197" s="106" t="e">
        <f>IF($H197=0,0,($F197*'Cronograma de Actividades'!#REF!)*($I197/$H197))</f>
        <v>#REF!</v>
      </c>
      <c r="AX197" s="106" t="e">
        <f>IF($H197=0,0,($F197*'Cronograma de Actividades'!#REF!)*($I197/$H197))</f>
        <v>#REF!</v>
      </c>
      <c r="AY197" s="106" t="e">
        <f>SUM(AV197:AX197)</f>
        <v>#REF!</v>
      </c>
      <c r="AZ197" s="106" t="e">
        <f>IF($H197=0,0,($F197*'Cronograma de Actividades'!#REF!)*($I197/$H197))</f>
        <v>#REF!</v>
      </c>
      <c r="BA197" s="106" t="e">
        <f>IF($H197=0,0,($F197*'Cronograma de Actividades'!#REF!)*($I197/$H197))</f>
        <v>#REF!</v>
      </c>
      <c r="BB197" s="106" t="e">
        <f>IF($H197=0,0,($F197*'Cronograma de Actividades'!#REF!)*($I197/$H197))</f>
        <v>#REF!</v>
      </c>
      <c r="BC197" s="106" t="e">
        <f>SUM(AZ197:BB197)</f>
        <v>#REF!</v>
      </c>
      <c r="BD197" s="106" t="e">
        <f>IF($H197=0,0,($F197*'Cronograma de Actividades'!#REF!)*($I197/$H197))</f>
        <v>#REF!</v>
      </c>
      <c r="BE197" s="106" t="e">
        <f>IF($H197=0,0,($F197*'Cronograma de Actividades'!#REF!)*($I197/$H197))</f>
        <v>#REF!</v>
      </c>
      <c r="BF197" s="106" t="e">
        <f>IF($H197=0,0,($F197*'Cronograma de Actividades'!#REF!)*($I197/$H197))</f>
        <v>#REF!</v>
      </c>
      <c r="BG197" s="106" t="e">
        <f>SUM(BD197:BF197)</f>
        <v>#REF!</v>
      </c>
      <c r="BH197" s="106" t="e">
        <f>+AU197+AY197+BC197+BG197</f>
        <v>#REF!</v>
      </c>
      <c r="BI197" s="288" t="e">
        <f>+Z197+AQ197+BH197</f>
        <v>#REF!</v>
      </c>
      <c r="BJ197" s="126" t="e">
        <f t="shared" si="36"/>
        <v>#REF!</v>
      </c>
    </row>
    <row r="198" spans="1:62" ht="12.75" hidden="1" customHeight="1" x14ac:dyDescent="0.25">
      <c r="A198" s="63" t="e">
        <f>+#REF!</f>
        <v>#REF!</v>
      </c>
      <c r="B198" s="77" t="e">
        <f>+#REF!</f>
        <v>#REF!</v>
      </c>
      <c r="C198" s="78"/>
      <c r="D198" s="101"/>
      <c r="E198" s="102"/>
      <c r="F198" s="80"/>
      <c r="G198" s="304"/>
      <c r="H198" s="80" t="e">
        <f>+H199+H205+H211+H217+H223</f>
        <v>#REF!</v>
      </c>
      <c r="I198" s="80" t="e">
        <f t="shared" ref="I198:BH198" si="48">+I199+I205+I211+I217+I223</f>
        <v>#REF!</v>
      </c>
      <c r="J198" s="80" t="e">
        <f t="shared" si="48"/>
        <v>#REF!</v>
      </c>
      <c r="K198" s="80" t="e">
        <f t="shared" si="48"/>
        <v>#REF!</v>
      </c>
      <c r="L198" s="80" t="e">
        <f t="shared" si="48"/>
        <v>#REF!</v>
      </c>
      <c r="M198" s="80" t="e">
        <f t="shared" si="48"/>
        <v>#REF!</v>
      </c>
      <c r="N198" s="80" t="e">
        <f t="shared" si="48"/>
        <v>#REF!</v>
      </c>
      <c r="O198" s="80" t="e">
        <f t="shared" si="48"/>
        <v>#REF!</v>
      </c>
      <c r="P198" s="80" t="e">
        <f t="shared" si="48"/>
        <v>#REF!</v>
      </c>
      <c r="Q198" s="80" t="e">
        <f t="shared" si="48"/>
        <v>#REF!</v>
      </c>
      <c r="R198" s="80" t="e">
        <f t="shared" si="48"/>
        <v>#REF!</v>
      </c>
      <c r="S198" s="80" t="e">
        <f t="shared" si="48"/>
        <v>#REF!</v>
      </c>
      <c r="T198" s="80" t="e">
        <f t="shared" si="48"/>
        <v>#REF!</v>
      </c>
      <c r="U198" s="80" t="e">
        <f t="shared" si="48"/>
        <v>#REF!</v>
      </c>
      <c r="V198" s="80" t="e">
        <f t="shared" si="48"/>
        <v>#REF!</v>
      </c>
      <c r="W198" s="80" t="e">
        <f t="shared" si="48"/>
        <v>#REF!</v>
      </c>
      <c r="X198" s="80" t="e">
        <f t="shared" si="48"/>
        <v>#REF!</v>
      </c>
      <c r="Y198" s="80" t="e">
        <f t="shared" si="48"/>
        <v>#REF!</v>
      </c>
      <c r="Z198" s="80" t="e">
        <f t="shared" si="48"/>
        <v>#REF!</v>
      </c>
      <c r="AA198" s="80" t="e">
        <f t="shared" si="48"/>
        <v>#REF!</v>
      </c>
      <c r="AB198" s="80" t="e">
        <f t="shared" si="48"/>
        <v>#REF!</v>
      </c>
      <c r="AC198" s="80" t="e">
        <f t="shared" si="48"/>
        <v>#REF!</v>
      </c>
      <c r="AD198" s="80" t="e">
        <f t="shared" si="48"/>
        <v>#REF!</v>
      </c>
      <c r="AE198" s="80" t="e">
        <f t="shared" si="48"/>
        <v>#REF!</v>
      </c>
      <c r="AF198" s="80" t="e">
        <f t="shared" si="48"/>
        <v>#REF!</v>
      </c>
      <c r="AG198" s="80" t="e">
        <f t="shared" si="48"/>
        <v>#REF!</v>
      </c>
      <c r="AH198" s="80" t="e">
        <f t="shared" si="48"/>
        <v>#REF!</v>
      </c>
      <c r="AI198" s="80" t="e">
        <f t="shared" si="48"/>
        <v>#REF!</v>
      </c>
      <c r="AJ198" s="80" t="e">
        <f t="shared" si="48"/>
        <v>#REF!</v>
      </c>
      <c r="AK198" s="80" t="e">
        <f t="shared" si="48"/>
        <v>#REF!</v>
      </c>
      <c r="AL198" s="80" t="e">
        <f t="shared" si="48"/>
        <v>#REF!</v>
      </c>
      <c r="AM198" s="80" t="e">
        <f t="shared" si="48"/>
        <v>#REF!</v>
      </c>
      <c r="AN198" s="80" t="e">
        <f t="shared" si="48"/>
        <v>#REF!</v>
      </c>
      <c r="AO198" s="80" t="e">
        <f t="shared" si="48"/>
        <v>#REF!</v>
      </c>
      <c r="AP198" s="80" t="e">
        <f t="shared" si="48"/>
        <v>#REF!</v>
      </c>
      <c r="AQ198" s="80" t="e">
        <f t="shared" si="48"/>
        <v>#REF!</v>
      </c>
      <c r="AR198" s="80" t="e">
        <f t="shared" si="48"/>
        <v>#REF!</v>
      </c>
      <c r="AS198" s="80" t="e">
        <f t="shared" si="48"/>
        <v>#REF!</v>
      </c>
      <c r="AT198" s="80" t="e">
        <f t="shared" si="48"/>
        <v>#REF!</v>
      </c>
      <c r="AU198" s="80" t="e">
        <f t="shared" si="48"/>
        <v>#REF!</v>
      </c>
      <c r="AV198" s="80" t="e">
        <f t="shared" si="48"/>
        <v>#REF!</v>
      </c>
      <c r="AW198" s="80" t="e">
        <f t="shared" si="48"/>
        <v>#REF!</v>
      </c>
      <c r="AX198" s="80" t="e">
        <f t="shared" si="48"/>
        <v>#REF!</v>
      </c>
      <c r="AY198" s="80" t="e">
        <f t="shared" si="48"/>
        <v>#REF!</v>
      </c>
      <c r="AZ198" s="80" t="e">
        <f t="shared" si="48"/>
        <v>#REF!</v>
      </c>
      <c r="BA198" s="80" t="e">
        <f t="shared" si="48"/>
        <v>#REF!</v>
      </c>
      <c r="BB198" s="80" t="e">
        <f t="shared" si="48"/>
        <v>#REF!</v>
      </c>
      <c r="BC198" s="80" t="e">
        <f t="shared" si="48"/>
        <v>#REF!</v>
      </c>
      <c r="BD198" s="80" t="e">
        <f t="shared" si="48"/>
        <v>#REF!</v>
      </c>
      <c r="BE198" s="80" t="e">
        <f t="shared" si="48"/>
        <v>#REF!</v>
      </c>
      <c r="BF198" s="80" t="e">
        <f t="shared" si="48"/>
        <v>#REF!</v>
      </c>
      <c r="BG198" s="80" t="e">
        <f t="shared" si="48"/>
        <v>#REF!</v>
      </c>
      <c r="BH198" s="80" t="e">
        <f t="shared" si="48"/>
        <v>#REF!</v>
      </c>
      <c r="BI198" s="81" t="e">
        <f>+BI199+BI205+BI211+BI217+BI223</f>
        <v>#REF!</v>
      </c>
      <c r="BJ198" s="126" t="e">
        <f t="shared" si="36"/>
        <v>#REF!</v>
      </c>
    </row>
    <row r="199" spans="1:62" ht="12.75" hidden="1" customHeight="1" x14ac:dyDescent="0.25">
      <c r="A199" s="100" t="e">
        <f>+#REF!</f>
        <v>#REF!</v>
      </c>
      <c r="B199" s="199" t="e">
        <f>+#REF!</f>
        <v>#REF!</v>
      </c>
      <c r="C199" s="56" t="e">
        <f>+#REF!</f>
        <v>#REF!</v>
      </c>
      <c r="D199" s="61"/>
      <c r="E199" s="57">
        <f>+'Formato de costeo C1 '!F297</f>
        <v>0</v>
      </c>
      <c r="F199" s="57" t="e">
        <f>SUM(F200:F204)</f>
        <v>#REF!</v>
      </c>
      <c r="G199" s="503" t="e">
        <f>+#REF!</f>
        <v>#REF!</v>
      </c>
      <c r="H199" s="57" t="e">
        <f>SUM(H200:H204)</f>
        <v>#REF!</v>
      </c>
      <c r="I199" s="57" t="e">
        <f t="shared" ref="I199:BH199" si="49">SUM(I200:I204)</f>
        <v>#REF!</v>
      </c>
      <c r="J199" s="57" t="e">
        <f t="shared" si="49"/>
        <v>#REF!</v>
      </c>
      <c r="K199" s="57" t="e">
        <f t="shared" si="49"/>
        <v>#REF!</v>
      </c>
      <c r="L199" s="57" t="e">
        <f t="shared" si="49"/>
        <v>#REF!</v>
      </c>
      <c r="M199" s="57" t="e">
        <f t="shared" si="49"/>
        <v>#REF!</v>
      </c>
      <c r="N199" s="57" t="e">
        <f t="shared" si="49"/>
        <v>#REF!</v>
      </c>
      <c r="O199" s="57" t="e">
        <f t="shared" si="49"/>
        <v>#REF!</v>
      </c>
      <c r="P199" s="57" t="e">
        <f t="shared" si="49"/>
        <v>#REF!</v>
      </c>
      <c r="Q199" s="57" t="e">
        <f t="shared" si="49"/>
        <v>#REF!</v>
      </c>
      <c r="R199" s="57" t="e">
        <f t="shared" si="49"/>
        <v>#REF!</v>
      </c>
      <c r="S199" s="57" t="e">
        <f t="shared" si="49"/>
        <v>#REF!</v>
      </c>
      <c r="T199" s="57" t="e">
        <f t="shared" si="49"/>
        <v>#REF!</v>
      </c>
      <c r="U199" s="57" t="e">
        <f t="shared" si="49"/>
        <v>#REF!</v>
      </c>
      <c r="V199" s="57" t="e">
        <f t="shared" si="49"/>
        <v>#REF!</v>
      </c>
      <c r="W199" s="57" t="e">
        <f t="shared" si="49"/>
        <v>#REF!</v>
      </c>
      <c r="X199" s="57" t="e">
        <f t="shared" si="49"/>
        <v>#REF!</v>
      </c>
      <c r="Y199" s="57" t="e">
        <f t="shared" si="49"/>
        <v>#REF!</v>
      </c>
      <c r="Z199" s="57" t="e">
        <f t="shared" si="49"/>
        <v>#REF!</v>
      </c>
      <c r="AA199" s="57" t="e">
        <f t="shared" si="49"/>
        <v>#REF!</v>
      </c>
      <c r="AB199" s="57" t="e">
        <f t="shared" si="49"/>
        <v>#REF!</v>
      </c>
      <c r="AC199" s="57" t="e">
        <f t="shared" si="49"/>
        <v>#REF!</v>
      </c>
      <c r="AD199" s="57" t="e">
        <f t="shared" si="49"/>
        <v>#REF!</v>
      </c>
      <c r="AE199" s="57" t="e">
        <f t="shared" si="49"/>
        <v>#REF!</v>
      </c>
      <c r="AF199" s="57" t="e">
        <f t="shared" si="49"/>
        <v>#REF!</v>
      </c>
      <c r="AG199" s="57" t="e">
        <f t="shared" si="49"/>
        <v>#REF!</v>
      </c>
      <c r="AH199" s="57" t="e">
        <f t="shared" si="49"/>
        <v>#REF!</v>
      </c>
      <c r="AI199" s="57" t="e">
        <f t="shared" si="49"/>
        <v>#REF!</v>
      </c>
      <c r="AJ199" s="57" t="e">
        <f t="shared" si="49"/>
        <v>#REF!</v>
      </c>
      <c r="AK199" s="57" t="e">
        <f t="shared" si="49"/>
        <v>#REF!</v>
      </c>
      <c r="AL199" s="57" t="e">
        <f t="shared" si="49"/>
        <v>#REF!</v>
      </c>
      <c r="AM199" s="57" t="e">
        <f t="shared" si="49"/>
        <v>#REF!</v>
      </c>
      <c r="AN199" s="57" t="e">
        <f t="shared" si="49"/>
        <v>#REF!</v>
      </c>
      <c r="AO199" s="57" t="e">
        <f t="shared" si="49"/>
        <v>#REF!</v>
      </c>
      <c r="AP199" s="57" t="e">
        <f t="shared" si="49"/>
        <v>#REF!</v>
      </c>
      <c r="AQ199" s="57" t="e">
        <f t="shared" si="49"/>
        <v>#REF!</v>
      </c>
      <c r="AR199" s="57" t="e">
        <f t="shared" si="49"/>
        <v>#REF!</v>
      </c>
      <c r="AS199" s="57" t="e">
        <f t="shared" si="49"/>
        <v>#REF!</v>
      </c>
      <c r="AT199" s="57" t="e">
        <f t="shared" si="49"/>
        <v>#REF!</v>
      </c>
      <c r="AU199" s="57" t="e">
        <f t="shared" si="49"/>
        <v>#REF!</v>
      </c>
      <c r="AV199" s="57" t="e">
        <f t="shared" si="49"/>
        <v>#REF!</v>
      </c>
      <c r="AW199" s="57" t="e">
        <f t="shared" si="49"/>
        <v>#REF!</v>
      </c>
      <c r="AX199" s="57" t="e">
        <f t="shared" si="49"/>
        <v>#REF!</v>
      </c>
      <c r="AY199" s="57" t="e">
        <f t="shared" si="49"/>
        <v>#REF!</v>
      </c>
      <c r="AZ199" s="57" t="e">
        <f t="shared" si="49"/>
        <v>#REF!</v>
      </c>
      <c r="BA199" s="57" t="e">
        <f t="shared" si="49"/>
        <v>#REF!</v>
      </c>
      <c r="BB199" s="57" t="e">
        <f t="shared" si="49"/>
        <v>#REF!</v>
      </c>
      <c r="BC199" s="57" t="e">
        <f t="shared" si="49"/>
        <v>#REF!</v>
      </c>
      <c r="BD199" s="57" t="e">
        <f t="shared" si="49"/>
        <v>#REF!</v>
      </c>
      <c r="BE199" s="57" t="e">
        <f t="shared" si="49"/>
        <v>#REF!</v>
      </c>
      <c r="BF199" s="57" t="e">
        <f t="shared" si="49"/>
        <v>#REF!</v>
      </c>
      <c r="BG199" s="57" t="e">
        <f t="shared" si="49"/>
        <v>#REF!</v>
      </c>
      <c r="BH199" s="57" t="e">
        <f t="shared" si="49"/>
        <v>#REF!</v>
      </c>
      <c r="BI199" s="285" t="e">
        <f>SUM(BI200:BI204)</f>
        <v>#REF!</v>
      </c>
      <c r="BJ199" s="126" t="e">
        <f t="shared" si="36"/>
        <v>#REF!</v>
      </c>
    </row>
    <row r="200" spans="1:62" ht="12.75" hidden="1" customHeight="1" x14ac:dyDescent="0.25">
      <c r="A200" s="295" t="e">
        <f>+#REF!</f>
        <v>#REF!</v>
      </c>
      <c r="B200" s="296" t="e">
        <f>+#REF!</f>
        <v>#REF!</v>
      </c>
      <c r="C200" s="312"/>
      <c r="D200" s="313"/>
      <c r="E200" s="314"/>
      <c r="F200" s="104" t="e">
        <f>+#REF!</f>
        <v>#REF!</v>
      </c>
      <c r="G200" s="504"/>
      <c r="H200" s="104" t="e">
        <f>+#REF!</f>
        <v>#REF!</v>
      </c>
      <c r="I200" s="104" t="e">
        <f>+#REF!</f>
        <v>#REF!</v>
      </c>
      <c r="J200" s="104" t="e">
        <f>IF( $H200=0,0,($F200*'Cronograma de Actividades'!#REF!)*($I200/$H200))</f>
        <v>#REF!</v>
      </c>
      <c r="K200" s="104" t="e">
        <f>IF( $H200=0,0,($F200*'Cronograma de Actividades'!#REF!)*($I200/$H200))</f>
        <v>#REF!</v>
      </c>
      <c r="L200" s="104" t="e">
        <f>IF( $H200=0,0,($F200*'Cronograma de Actividades'!#REF!)*($I200/$H200))</f>
        <v>#REF!</v>
      </c>
      <c r="M200" s="104" t="e">
        <f>SUM(J200:L200)</f>
        <v>#REF!</v>
      </c>
      <c r="N200" s="104" t="e">
        <f>IF( $H200=0,0,($F200*'Cronograma de Actividades'!#REF!)*($I200/$H200))</f>
        <v>#REF!</v>
      </c>
      <c r="O200" s="104" t="e">
        <f>IF( $H200=0,0,($F200*'Cronograma de Actividades'!#REF!)*($I200/$H200))</f>
        <v>#REF!</v>
      </c>
      <c r="P200" s="104" t="e">
        <f>IF( $H200=0,0,($F200*'Cronograma de Actividades'!#REF!)*($I200/$H200))</f>
        <v>#REF!</v>
      </c>
      <c r="Q200" s="104" t="e">
        <f>SUM(N200:P200)</f>
        <v>#REF!</v>
      </c>
      <c r="R200" s="104" t="e">
        <f>IF( $H200=0,0,($F200*'Cronograma de Actividades'!#REF!)*($I200/$H200))</f>
        <v>#REF!</v>
      </c>
      <c r="S200" s="104" t="e">
        <f>IF( $H200=0,0,($F200*'Cronograma de Actividades'!#REF!)*($I200/$H200))</f>
        <v>#REF!</v>
      </c>
      <c r="T200" s="104" t="e">
        <f>IF( $H200=0,0,($F200*'Cronograma de Actividades'!#REF!)*($I200/$H200))</f>
        <v>#REF!</v>
      </c>
      <c r="U200" s="104" t="e">
        <f>SUM(R200:T200)</f>
        <v>#REF!</v>
      </c>
      <c r="V200" s="104" t="e">
        <f>IF( $H200=0,0,($F200*'Cronograma de Actividades'!#REF!)*($I200/$H200))</f>
        <v>#REF!</v>
      </c>
      <c r="W200" s="104" t="e">
        <f>IF( $H200=0,0,($F200*'Cronograma de Actividades'!#REF!)*($I200/$H200))</f>
        <v>#REF!</v>
      </c>
      <c r="X200" s="104" t="e">
        <f>IF( $H200=0,0,($F200*'Cronograma de Actividades'!#REF!)*($I200/$H200))</f>
        <v>#REF!</v>
      </c>
      <c r="Y200" s="104" t="e">
        <f>SUM(V200:X200)</f>
        <v>#REF!</v>
      </c>
      <c r="Z200" s="104" t="e">
        <f>+M200+Q200+U200+Y200</f>
        <v>#REF!</v>
      </c>
      <c r="AA200" s="104" t="e">
        <f>IF( $H200=0,0,($F200*'Cronograma de Actividades'!#REF!)*($I200/$H200))</f>
        <v>#REF!</v>
      </c>
      <c r="AB200" s="104" t="e">
        <f>IF( $H200=0,0,($F200*'Cronograma de Actividades'!#REF!)*($I200/$H200))</f>
        <v>#REF!</v>
      </c>
      <c r="AC200" s="104" t="e">
        <f>IF( $H200=0,0,($F200*'Cronograma de Actividades'!#REF!)*($I200/$H200))</f>
        <v>#REF!</v>
      </c>
      <c r="AD200" s="104" t="e">
        <f>SUM(AA200:AC200)</f>
        <v>#REF!</v>
      </c>
      <c r="AE200" s="104" t="e">
        <f>IF( $H200=0,0,($F200*'Cronograma de Actividades'!#REF!)*($I200/$H200))</f>
        <v>#REF!</v>
      </c>
      <c r="AF200" s="104" t="e">
        <f>IF( $H200=0,0,($F200*'Cronograma de Actividades'!#REF!)*($I200/$H200))</f>
        <v>#REF!</v>
      </c>
      <c r="AG200" s="104" t="e">
        <f>IF( $H200=0,0,($F200*'Cronograma de Actividades'!#REF!)*($I200/$H200))</f>
        <v>#REF!</v>
      </c>
      <c r="AH200" s="104" t="e">
        <f>SUM(AE200:AG200)</f>
        <v>#REF!</v>
      </c>
      <c r="AI200" s="104" t="e">
        <f>IF( $H200=0,0,($F200*'Cronograma de Actividades'!#REF!)*($I200/$H200))</f>
        <v>#REF!</v>
      </c>
      <c r="AJ200" s="104" t="e">
        <f>IF( $H200=0,0,($F200*'Cronograma de Actividades'!#REF!)*($I200/$H200))</f>
        <v>#REF!</v>
      </c>
      <c r="AK200" s="104" t="e">
        <f>IF( $H200=0,0,($F200*'Cronograma de Actividades'!#REF!)*($I200/$H200))</f>
        <v>#REF!</v>
      </c>
      <c r="AL200" s="104" t="e">
        <f>SUM(AI200:AK200)</f>
        <v>#REF!</v>
      </c>
      <c r="AM200" s="104" t="e">
        <f>IF( $H200=0,0,($F200*'Cronograma de Actividades'!#REF!)*($I200/$H200))</f>
        <v>#REF!</v>
      </c>
      <c r="AN200" s="104" t="e">
        <f>IF( $H200=0,0,($F200*'Cronograma de Actividades'!#REF!)*($I200/$H200))</f>
        <v>#REF!</v>
      </c>
      <c r="AO200" s="104" t="e">
        <f>IF( $H200=0,0,($F200*'Cronograma de Actividades'!#REF!)*($I200/$H200))</f>
        <v>#REF!</v>
      </c>
      <c r="AP200" s="104" t="e">
        <f>SUM(AM200:AO200)</f>
        <v>#REF!</v>
      </c>
      <c r="AQ200" s="104" t="e">
        <f>+AD200+AH200+AL200+AP200</f>
        <v>#REF!</v>
      </c>
      <c r="AR200" s="104" t="e">
        <f>IF( $H200=0,0,($F200*'Cronograma de Actividades'!#REF!)*($I200/$H200))</f>
        <v>#REF!</v>
      </c>
      <c r="AS200" s="104" t="e">
        <f>IF( $H200=0,0,($F200*'Cronograma de Actividades'!#REF!)*($I200/$H200))</f>
        <v>#REF!</v>
      </c>
      <c r="AT200" s="104" t="e">
        <f>IF( $H200=0,0,($F200*'Cronograma de Actividades'!#REF!)*($I200/$H200))</f>
        <v>#REF!</v>
      </c>
      <c r="AU200" s="104" t="e">
        <f>SUM(AR200:AT200)</f>
        <v>#REF!</v>
      </c>
      <c r="AV200" s="104" t="e">
        <f>IF( $H200=0,0,($F200*'Cronograma de Actividades'!#REF!)*($I200/$H200))</f>
        <v>#REF!</v>
      </c>
      <c r="AW200" s="104" t="e">
        <f>IF( $H200=0,0,($F200*'Cronograma de Actividades'!#REF!)*($I200/$H200))</f>
        <v>#REF!</v>
      </c>
      <c r="AX200" s="104" t="e">
        <f>IF( $H200=0,0,($F200*'Cronograma de Actividades'!#REF!)*($I200/$H200))</f>
        <v>#REF!</v>
      </c>
      <c r="AY200" s="104" t="e">
        <f>SUM(AV200:AX200)</f>
        <v>#REF!</v>
      </c>
      <c r="AZ200" s="104" t="e">
        <f>IF( $H200=0,0,($F200*'Cronograma de Actividades'!#REF!)*($I200/$H200))</f>
        <v>#REF!</v>
      </c>
      <c r="BA200" s="104" t="e">
        <f>IF( $H200=0,0,($F200*'Cronograma de Actividades'!#REF!)*($I200/$H200))</f>
        <v>#REF!</v>
      </c>
      <c r="BB200" s="104" t="e">
        <f>IF( $H200=0,0,($F200*'Cronograma de Actividades'!#REF!)*($I200/$H200))</f>
        <v>#REF!</v>
      </c>
      <c r="BC200" s="104" t="e">
        <f>SUM(AZ200:BB200)</f>
        <v>#REF!</v>
      </c>
      <c r="BD200" s="104" t="e">
        <f>IF( $H200=0,0,($F200*'Cronograma de Actividades'!#REF!)*($I200/$H200))</f>
        <v>#REF!</v>
      </c>
      <c r="BE200" s="104" t="e">
        <f>IF( $H200=0,0,($F200*'Cronograma de Actividades'!#REF!)*($I200/$H200))</f>
        <v>#REF!</v>
      </c>
      <c r="BF200" s="104" t="e">
        <f>IF( $H200=0,0,($F200*'Cronograma de Actividades'!#REF!)*($I200/$H200))</f>
        <v>#REF!</v>
      </c>
      <c r="BG200" s="104" t="e">
        <f>SUM(BD200:BF200)</f>
        <v>#REF!</v>
      </c>
      <c r="BH200" s="104" t="e">
        <f>+AU200+AY200+BC200+BG200</f>
        <v>#REF!</v>
      </c>
      <c r="BI200" s="286" t="e">
        <f>+Z200+AQ200+BH200</f>
        <v>#REF!</v>
      </c>
      <c r="BJ200" s="126" t="e">
        <f t="shared" si="36"/>
        <v>#REF!</v>
      </c>
    </row>
    <row r="201" spans="1:62" ht="12.75" hidden="1" customHeight="1" x14ac:dyDescent="0.25">
      <c r="A201" s="297" t="e">
        <f>+#REF!</f>
        <v>#REF!</v>
      </c>
      <c r="B201" s="298" t="e">
        <f>+#REF!</f>
        <v>#REF!</v>
      </c>
      <c r="C201" s="315"/>
      <c r="D201" s="316"/>
      <c r="E201" s="317"/>
      <c r="F201" s="105" t="e">
        <f>+#REF!</f>
        <v>#REF!</v>
      </c>
      <c r="G201" s="505"/>
      <c r="H201" s="105" t="e">
        <f>+#REF!</f>
        <v>#REF!</v>
      </c>
      <c r="I201" s="105" t="e">
        <f>+#REF!</f>
        <v>#REF!</v>
      </c>
      <c r="J201" s="105" t="e">
        <f>IF( $H201=0,0,($F201*'Cronograma de Actividades'!#REF!)*($I201/$H201))</f>
        <v>#REF!</v>
      </c>
      <c r="K201" s="105" t="e">
        <f>IF( $H201=0,0,($F201*'Cronograma de Actividades'!#REF!)*($I201/$H201))</f>
        <v>#REF!</v>
      </c>
      <c r="L201" s="105" t="e">
        <f>IF( $H201=0,0,($F201*'Cronograma de Actividades'!#REF!)*($I201/$H201))</f>
        <v>#REF!</v>
      </c>
      <c r="M201" s="105" t="e">
        <f>SUM(J201:L201)</f>
        <v>#REF!</v>
      </c>
      <c r="N201" s="105" t="e">
        <f>IF( $H201=0,0,($F201*'Cronograma de Actividades'!#REF!)*($I201/$H201))</f>
        <v>#REF!</v>
      </c>
      <c r="O201" s="105" t="e">
        <f>IF( $H201=0,0,($F201*'Cronograma de Actividades'!#REF!)*($I201/$H201))</f>
        <v>#REF!</v>
      </c>
      <c r="P201" s="105" t="e">
        <f>IF( $H201=0,0,($F201*'Cronograma de Actividades'!#REF!)*($I201/$H201))</f>
        <v>#REF!</v>
      </c>
      <c r="Q201" s="105" t="e">
        <f>SUM(N201:P201)</f>
        <v>#REF!</v>
      </c>
      <c r="R201" s="105" t="e">
        <f>IF( $H201=0,0,($F201*'Cronograma de Actividades'!#REF!)*($I201/$H201))</f>
        <v>#REF!</v>
      </c>
      <c r="S201" s="105" t="e">
        <f>IF( $H201=0,0,($F201*'Cronograma de Actividades'!#REF!)*($I201/$H201))</f>
        <v>#REF!</v>
      </c>
      <c r="T201" s="105" t="e">
        <f>IF( $H201=0,0,($F201*'Cronograma de Actividades'!#REF!)*($I201/$H201))</f>
        <v>#REF!</v>
      </c>
      <c r="U201" s="105" t="e">
        <f>SUM(R201:T201)</f>
        <v>#REF!</v>
      </c>
      <c r="V201" s="105" t="e">
        <f>IF( $H201=0,0,($F201*'Cronograma de Actividades'!#REF!)*($I201/$H201))</f>
        <v>#REF!</v>
      </c>
      <c r="W201" s="105" t="e">
        <f>IF( $H201=0,0,($F201*'Cronograma de Actividades'!#REF!)*($I201/$H201))</f>
        <v>#REF!</v>
      </c>
      <c r="X201" s="105" t="e">
        <f>IF( $H201=0,0,($F201*'Cronograma de Actividades'!#REF!)*($I201/$H201))</f>
        <v>#REF!</v>
      </c>
      <c r="Y201" s="105" t="e">
        <f>SUM(V201:X201)</f>
        <v>#REF!</v>
      </c>
      <c r="Z201" s="105" t="e">
        <f>+M201+Q201+U201+Y201</f>
        <v>#REF!</v>
      </c>
      <c r="AA201" s="105" t="e">
        <f>IF( $H201=0,0,($F201*'Cronograma de Actividades'!#REF!)*($I201/$H201))</f>
        <v>#REF!</v>
      </c>
      <c r="AB201" s="105" t="e">
        <f>IF( $H201=0,0,($F201*'Cronograma de Actividades'!#REF!)*($I201/$H201))</f>
        <v>#REF!</v>
      </c>
      <c r="AC201" s="105" t="e">
        <f>IF( $H201=0,0,($F201*'Cronograma de Actividades'!#REF!)*($I201/$H201))</f>
        <v>#REF!</v>
      </c>
      <c r="AD201" s="105" t="e">
        <f>SUM(AA201:AC201)</f>
        <v>#REF!</v>
      </c>
      <c r="AE201" s="105" t="e">
        <f>IF( $H201=0,0,($F201*'Cronograma de Actividades'!#REF!)*($I201/$H201))</f>
        <v>#REF!</v>
      </c>
      <c r="AF201" s="105" t="e">
        <f>IF( $H201=0,0,($F201*'Cronograma de Actividades'!#REF!)*($I201/$H201))</f>
        <v>#REF!</v>
      </c>
      <c r="AG201" s="105" t="e">
        <f>IF( $H201=0,0,($F201*'Cronograma de Actividades'!#REF!)*($I201/$H201))</f>
        <v>#REF!</v>
      </c>
      <c r="AH201" s="105" t="e">
        <f>SUM(AE201:AG201)</f>
        <v>#REF!</v>
      </c>
      <c r="AI201" s="105" t="e">
        <f>IF( $H201=0,0,($F201*'Cronograma de Actividades'!#REF!)*($I201/$H201))</f>
        <v>#REF!</v>
      </c>
      <c r="AJ201" s="105" t="e">
        <f>IF( $H201=0,0,($F201*'Cronograma de Actividades'!#REF!)*($I201/$H201))</f>
        <v>#REF!</v>
      </c>
      <c r="AK201" s="105" t="e">
        <f>IF( $H201=0,0,($F201*'Cronograma de Actividades'!#REF!)*($I201/$H201))</f>
        <v>#REF!</v>
      </c>
      <c r="AL201" s="105" t="e">
        <f>SUM(AI201:AK201)</f>
        <v>#REF!</v>
      </c>
      <c r="AM201" s="105" t="e">
        <f>IF( $H201=0,0,($F201*'Cronograma de Actividades'!#REF!)*($I201/$H201))</f>
        <v>#REF!</v>
      </c>
      <c r="AN201" s="105" t="e">
        <f>IF( $H201=0,0,($F201*'Cronograma de Actividades'!#REF!)*($I201/$H201))</f>
        <v>#REF!</v>
      </c>
      <c r="AO201" s="105" t="e">
        <f>IF( $H201=0,0,($F201*'Cronograma de Actividades'!#REF!)*($I201/$H201))</f>
        <v>#REF!</v>
      </c>
      <c r="AP201" s="105" t="e">
        <f>SUM(AM201:AO201)</f>
        <v>#REF!</v>
      </c>
      <c r="AQ201" s="105" t="e">
        <f>+AD201+AH201+AL201+AP201</f>
        <v>#REF!</v>
      </c>
      <c r="AR201" s="105" t="e">
        <f>IF( $H201=0,0,($F201*'Cronograma de Actividades'!#REF!)*($I201/$H201))</f>
        <v>#REF!</v>
      </c>
      <c r="AS201" s="105" t="e">
        <f>IF( $H201=0,0,($F201*'Cronograma de Actividades'!#REF!)*($I201/$H201))</f>
        <v>#REF!</v>
      </c>
      <c r="AT201" s="105" t="e">
        <f>IF( $H201=0,0,($F201*'Cronograma de Actividades'!#REF!)*($I201/$H201))</f>
        <v>#REF!</v>
      </c>
      <c r="AU201" s="105" t="e">
        <f>SUM(AR201:AT201)</f>
        <v>#REF!</v>
      </c>
      <c r="AV201" s="105" t="e">
        <f>IF( $H201=0,0,($F201*'Cronograma de Actividades'!#REF!)*($I201/$H201))</f>
        <v>#REF!</v>
      </c>
      <c r="AW201" s="105" t="e">
        <f>IF( $H201=0,0,($F201*'Cronograma de Actividades'!#REF!)*($I201/$H201))</f>
        <v>#REF!</v>
      </c>
      <c r="AX201" s="105" t="e">
        <f>IF( $H201=0,0,($F201*'Cronograma de Actividades'!#REF!)*($I201/$H201))</f>
        <v>#REF!</v>
      </c>
      <c r="AY201" s="105" t="e">
        <f>SUM(AV201:AX201)</f>
        <v>#REF!</v>
      </c>
      <c r="AZ201" s="105" t="e">
        <f>IF( $H201=0,0,($F201*'Cronograma de Actividades'!#REF!)*($I201/$H201))</f>
        <v>#REF!</v>
      </c>
      <c r="BA201" s="105" t="e">
        <f>IF( $H201=0,0,($F201*'Cronograma de Actividades'!#REF!)*($I201/$H201))</f>
        <v>#REF!</v>
      </c>
      <c r="BB201" s="105" t="e">
        <f>IF( $H201=0,0,($F201*'Cronograma de Actividades'!#REF!)*($I201/$H201))</f>
        <v>#REF!</v>
      </c>
      <c r="BC201" s="105" t="e">
        <f>SUM(AZ201:BB201)</f>
        <v>#REF!</v>
      </c>
      <c r="BD201" s="105" t="e">
        <f>IF( $H201=0,0,($F201*'Cronograma de Actividades'!#REF!)*($I201/$H201))</f>
        <v>#REF!</v>
      </c>
      <c r="BE201" s="105" t="e">
        <f>IF( $H201=0,0,($F201*'Cronograma de Actividades'!#REF!)*($I201/$H201))</f>
        <v>#REF!</v>
      </c>
      <c r="BF201" s="105" t="e">
        <f>IF( $H201=0,0,($F201*'Cronograma de Actividades'!#REF!)*($I201/$H201))</f>
        <v>#REF!</v>
      </c>
      <c r="BG201" s="105" t="e">
        <f>SUM(BD201:BF201)</f>
        <v>#REF!</v>
      </c>
      <c r="BH201" s="105" t="e">
        <f>+AU201+AY201+BC201+BG201</f>
        <v>#REF!</v>
      </c>
      <c r="BI201" s="287" t="e">
        <f>+Z201+AQ201+BH201</f>
        <v>#REF!</v>
      </c>
      <c r="BJ201" s="126" t="e">
        <f t="shared" si="36"/>
        <v>#REF!</v>
      </c>
    </row>
    <row r="202" spans="1:62" ht="12.75" hidden="1" customHeight="1" x14ac:dyDescent="0.25">
      <c r="A202" s="297" t="e">
        <f>+#REF!</f>
        <v>#REF!</v>
      </c>
      <c r="B202" s="298" t="e">
        <f>+#REF!</f>
        <v>#REF!</v>
      </c>
      <c r="C202" s="315"/>
      <c r="D202" s="316"/>
      <c r="E202" s="317"/>
      <c r="F202" s="105" t="e">
        <f>+#REF!</f>
        <v>#REF!</v>
      </c>
      <c r="G202" s="505"/>
      <c r="H202" s="105" t="e">
        <f>+#REF!</f>
        <v>#REF!</v>
      </c>
      <c r="I202" s="105" t="e">
        <f>+#REF!</f>
        <v>#REF!</v>
      </c>
      <c r="J202" s="105" t="e">
        <f>IF( $H202=0,0,($F202*'Cronograma de Actividades'!#REF!)*($I202/$H202))</f>
        <v>#REF!</v>
      </c>
      <c r="K202" s="105" t="e">
        <f>IF( $H202=0,0,($F202*'Cronograma de Actividades'!#REF!)*($I202/$H202))</f>
        <v>#REF!</v>
      </c>
      <c r="L202" s="105" t="e">
        <f>IF( $H202=0,0,($F202*'Cronograma de Actividades'!#REF!)*($I202/$H202))</f>
        <v>#REF!</v>
      </c>
      <c r="M202" s="105" t="e">
        <f>SUM(J202:L202)</f>
        <v>#REF!</v>
      </c>
      <c r="N202" s="105" t="e">
        <f>IF( $H202=0,0,($F202*'Cronograma de Actividades'!#REF!)*($I202/$H202))</f>
        <v>#REF!</v>
      </c>
      <c r="O202" s="105" t="e">
        <f>IF( $H202=0,0,($F202*'Cronograma de Actividades'!#REF!)*($I202/$H202))</f>
        <v>#REF!</v>
      </c>
      <c r="P202" s="105" t="e">
        <f>IF( $H202=0,0,($F202*'Cronograma de Actividades'!#REF!)*($I202/$H202))</f>
        <v>#REF!</v>
      </c>
      <c r="Q202" s="105" t="e">
        <f>SUM(N202:P202)</f>
        <v>#REF!</v>
      </c>
      <c r="R202" s="105" t="e">
        <f>IF( $H202=0,0,($F202*'Cronograma de Actividades'!#REF!)*($I202/$H202))</f>
        <v>#REF!</v>
      </c>
      <c r="S202" s="105" t="e">
        <f>IF( $H202=0,0,($F202*'Cronograma de Actividades'!#REF!)*($I202/$H202))</f>
        <v>#REF!</v>
      </c>
      <c r="T202" s="105" t="e">
        <f>IF( $H202=0,0,($F202*'Cronograma de Actividades'!#REF!)*($I202/$H202))</f>
        <v>#REF!</v>
      </c>
      <c r="U202" s="105" t="e">
        <f>SUM(R202:T202)</f>
        <v>#REF!</v>
      </c>
      <c r="V202" s="105" t="e">
        <f>IF( $H202=0,0,($F202*'Cronograma de Actividades'!#REF!)*($I202/$H202))</f>
        <v>#REF!</v>
      </c>
      <c r="W202" s="105" t="e">
        <f>IF( $H202=0,0,($F202*'Cronograma de Actividades'!#REF!)*($I202/$H202))</f>
        <v>#REF!</v>
      </c>
      <c r="X202" s="105" t="e">
        <f>IF( $H202=0,0,($F202*'Cronograma de Actividades'!#REF!)*($I202/$H202))</f>
        <v>#REF!</v>
      </c>
      <c r="Y202" s="105" t="e">
        <f>SUM(V202:X202)</f>
        <v>#REF!</v>
      </c>
      <c r="Z202" s="105" t="e">
        <f>+M202+Q202+U202+Y202</f>
        <v>#REF!</v>
      </c>
      <c r="AA202" s="105" t="e">
        <f>IF( $H202=0,0,($F202*'Cronograma de Actividades'!#REF!)*($I202/$H202))</f>
        <v>#REF!</v>
      </c>
      <c r="AB202" s="105" t="e">
        <f>IF( $H202=0,0,($F202*'Cronograma de Actividades'!#REF!)*($I202/$H202))</f>
        <v>#REF!</v>
      </c>
      <c r="AC202" s="105" t="e">
        <f>IF( $H202=0,0,($F202*'Cronograma de Actividades'!#REF!)*($I202/$H202))</f>
        <v>#REF!</v>
      </c>
      <c r="AD202" s="105" t="e">
        <f>SUM(AA202:AC202)</f>
        <v>#REF!</v>
      </c>
      <c r="AE202" s="105" t="e">
        <f>IF( $H202=0,0,($F202*'Cronograma de Actividades'!#REF!)*($I202/$H202))</f>
        <v>#REF!</v>
      </c>
      <c r="AF202" s="105" t="e">
        <f>IF( $H202=0,0,($F202*'Cronograma de Actividades'!#REF!)*($I202/$H202))</f>
        <v>#REF!</v>
      </c>
      <c r="AG202" s="105" t="e">
        <f>IF( $H202=0,0,($F202*'Cronograma de Actividades'!#REF!)*($I202/$H202))</f>
        <v>#REF!</v>
      </c>
      <c r="AH202" s="105" t="e">
        <f>SUM(AE202:AG202)</f>
        <v>#REF!</v>
      </c>
      <c r="AI202" s="105" t="e">
        <f>IF( $H202=0,0,($F202*'Cronograma de Actividades'!#REF!)*($I202/$H202))</f>
        <v>#REF!</v>
      </c>
      <c r="AJ202" s="105" t="e">
        <f>IF( $H202=0,0,($F202*'Cronograma de Actividades'!#REF!)*($I202/$H202))</f>
        <v>#REF!</v>
      </c>
      <c r="AK202" s="105" t="e">
        <f>IF( $H202=0,0,($F202*'Cronograma de Actividades'!#REF!)*($I202/$H202))</f>
        <v>#REF!</v>
      </c>
      <c r="AL202" s="105" t="e">
        <f>SUM(AI202:AK202)</f>
        <v>#REF!</v>
      </c>
      <c r="AM202" s="105" t="e">
        <f>IF( $H202=0,0,($F202*'Cronograma de Actividades'!#REF!)*($I202/$H202))</f>
        <v>#REF!</v>
      </c>
      <c r="AN202" s="105" t="e">
        <f>IF( $H202=0,0,($F202*'Cronograma de Actividades'!#REF!)*($I202/$H202))</f>
        <v>#REF!</v>
      </c>
      <c r="AO202" s="105" t="e">
        <f>IF( $H202=0,0,($F202*'Cronograma de Actividades'!#REF!)*($I202/$H202))</f>
        <v>#REF!</v>
      </c>
      <c r="AP202" s="105" t="e">
        <f>SUM(AM202:AO202)</f>
        <v>#REF!</v>
      </c>
      <c r="AQ202" s="105" t="e">
        <f>+AD202+AH202+AL202+AP202</f>
        <v>#REF!</v>
      </c>
      <c r="AR202" s="105" t="e">
        <f>IF( $H202=0,0,($F202*'Cronograma de Actividades'!#REF!)*($I202/$H202))</f>
        <v>#REF!</v>
      </c>
      <c r="AS202" s="105" t="e">
        <f>IF( $H202=0,0,($F202*'Cronograma de Actividades'!#REF!)*($I202/$H202))</f>
        <v>#REF!</v>
      </c>
      <c r="AT202" s="105" t="e">
        <f>IF( $H202=0,0,($F202*'Cronograma de Actividades'!#REF!)*($I202/$H202))</f>
        <v>#REF!</v>
      </c>
      <c r="AU202" s="105" t="e">
        <f>SUM(AR202:AT202)</f>
        <v>#REF!</v>
      </c>
      <c r="AV202" s="105" t="e">
        <f>IF( $H202=0,0,($F202*'Cronograma de Actividades'!#REF!)*($I202/$H202))</f>
        <v>#REF!</v>
      </c>
      <c r="AW202" s="105" t="e">
        <f>IF( $H202=0,0,($F202*'Cronograma de Actividades'!#REF!)*($I202/$H202))</f>
        <v>#REF!</v>
      </c>
      <c r="AX202" s="105" t="e">
        <f>IF( $H202=0,0,($F202*'Cronograma de Actividades'!#REF!)*($I202/$H202))</f>
        <v>#REF!</v>
      </c>
      <c r="AY202" s="105" t="e">
        <f>SUM(AV202:AX202)</f>
        <v>#REF!</v>
      </c>
      <c r="AZ202" s="105" t="e">
        <f>IF( $H202=0,0,($F202*'Cronograma de Actividades'!#REF!)*($I202/$H202))</f>
        <v>#REF!</v>
      </c>
      <c r="BA202" s="105" t="e">
        <f>IF( $H202=0,0,($F202*'Cronograma de Actividades'!#REF!)*($I202/$H202))</f>
        <v>#REF!</v>
      </c>
      <c r="BB202" s="105" t="e">
        <f>IF( $H202=0,0,($F202*'Cronograma de Actividades'!#REF!)*($I202/$H202))</f>
        <v>#REF!</v>
      </c>
      <c r="BC202" s="105" t="e">
        <f>SUM(AZ202:BB202)</f>
        <v>#REF!</v>
      </c>
      <c r="BD202" s="105" t="e">
        <f>IF( $H202=0,0,($F202*'Cronograma de Actividades'!#REF!)*($I202/$H202))</f>
        <v>#REF!</v>
      </c>
      <c r="BE202" s="105" t="e">
        <f>IF( $H202=0,0,($F202*'Cronograma de Actividades'!#REF!)*($I202/$H202))</f>
        <v>#REF!</v>
      </c>
      <c r="BF202" s="105" t="e">
        <f>IF( $H202=0,0,($F202*'Cronograma de Actividades'!#REF!)*($I202/$H202))</f>
        <v>#REF!</v>
      </c>
      <c r="BG202" s="105" t="e">
        <f>SUM(BD202:BF202)</f>
        <v>#REF!</v>
      </c>
      <c r="BH202" s="105" t="e">
        <f>+AU202+AY202+BC202+BG202</f>
        <v>#REF!</v>
      </c>
      <c r="BI202" s="287" t="e">
        <f>+Z202+AQ202+BH202</f>
        <v>#REF!</v>
      </c>
      <c r="BJ202" s="126" t="e">
        <f t="shared" si="36"/>
        <v>#REF!</v>
      </c>
    </row>
    <row r="203" spans="1:62" ht="12.75" hidden="1" customHeight="1" x14ac:dyDescent="0.25">
      <c r="A203" s="297" t="e">
        <f>+#REF!</f>
        <v>#REF!</v>
      </c>
      <c r="B203" s="298" t="e">
        <f>+#REF!</f>
        <v>#REF!</v>
      </c>
      <c r="C203" s="315"/>
      <c r="D203" s="316"/>
      <c r="E203" s="317"/>
      <c r="F203" s="105" t="e">
        <f>+#REF!</f>
        <v>#REF!</v>
      </c>
      <c r="G203" s="505"/>
      <c r="H203" s="105" t="e">
        <f>+#REF!</f>
        <v>#REF!</v>
      </c>
      <c r="I203" s="105" t="e">
        <f>+#REF!</f>
        <v>#REF!</v>
      </c>
      <c r="J203" s="105" t="e">
        <f>IF( $H203=0,0,($F203*'Cronograma de Actividades'!#REF!)*($I203/$H203))</f>
        <v>#REF!</v>
      </c>
      <c r="K203" s="105" t="e">
        <f>IF( $H203=0,0,($F203*'Cronograma de Actividades'!#REF!)*($I203/$H203))</f>
        <v>#REF!</v>
      </c>
      <c r="L203" s="105" t="e">
        <f>IF( $H203=0,0,($F203*'Cronograma de Actividades'!#REF!)*($I203/$H203))</f>
        <v>#REF!</v>
      </c>
      <c r="M203" s="105" t="e">
        <f>SUM(J203:L203)</f>
        <v>#REF!</v>
      </c>
      <c r="N203" s="105" t="e">
        <f>IF( $H203=0,0,($F203*'Cronograma de Actividades'!#REF!)*($I203/$H203))</f>
        <v>#REF!</v>
      </c>
      <c r="O203" s="105" t="e">
        <f>IF( $H203=0,0,($F203*'Cronograma de Actividades'!#REF!)*($I203/$H203))</f>
        <v>#REF!</v>
      </c>
      <c r="P203" s="105" t="e">
        <f>IF( $H203=0,0,($F203*'Cronograma de Actividades'!#REF!)*($I203/$H203))</f>
        <v>#REF!</v>
      </c>
      <c r="Q203" s="105" t="e">
        <f>SUM(N203:P203)</f>
        <v>#REF!</v>
      </c>
      <c r="R203" s="105" t="e">
        <f>IF( $H203=0,0,($F203*'Cronograma de Actividades'!#REF!)*($I203/$H203))</f>
        <v>#REF!</v>
      </c>
      <c r="S203" s="105" t="e">
        <f>IF( $H203=0,0,($F203*'Cronograma de Actividades'!#REF!)*($I203/$H203))</f>
        <v>#REF!</v>
      </c>
      <c r="T203" s="105" t="e">
        <f>IF( $H203=0,0,($F203*'Cronograma de Actividades'!#REF!)*($I203/$H203))</f>
        <v>#REF!</v>
      </c>
      <c r="U203" s="105" t="e">
        <f>SUM(R203:T203)</f>
        <v>#REF!</v>
      </c>
      <c r="V203" s="105" t="e">
        <f>IF( $H203=0,0,($F203*'Cronograma de Actividades'!#REF!)*($I203/$H203))</f>
        <v>#REF!</v>
      </c>
      <c r="W203" s="105" t="e">
        <f>IF( $H203=0,0,($F203*'Cronograma de Actividades'!#REF!)*($I203/$H203))</f>
        <v>#REF!</v>
      </c>
      <c r="X203" s="105" t="e">
        <f>IF( $H203=0,0,($F203*'Cronograma de Actividades'!#REF!)*($I203/$H203))</f>
        <v>#REF!</v>
      </c>
      <c r="Y203" s="105" t="e">
        <f>SUM(V203:X203)</f>
        <v>#REF!</v>
      </c>
      <c r="Z203" s="105" t="e">
        <f>+M203+Q203+U203+Y203</f>
        <v>#REF!</v>
      </c>
      <c r="AA203" s="105" t="e">
        <f>IF( $H203=0,0,($F203*'Cronograma de Actividades'!#REF!)*($I203/$H203))</f>
        <v>#REF!</v>
      </c>
      <c r="AB203" s="105" t="e">
        <f>IF( $H203=0,0,($F203*'Cronograma de Actividades'!#REF!)*($I203/$H203))</f>
        <v>#REF!</v>
      </c>
      <c r="AC203" s="105" t="e">
        <f>IF( $H203=0,0,($F203*'Cronograma de Actividades'!#REF!)*($I203/$H203))</f>
        <v>#REF!</v>
      </c>
      <c r="AD203" s="105" t="e">
        <f>SUM(AA203:AC203)</f>
        <v>#REF!</v>
      </c>
      <c r="AE203" s="105" t="e">
        <f>IF( $H203=0,0,($F203*'Cronograma de Actividades'!#REF!)*($I203/$H203))</f>
        <v>#REF!</v>
      </c>
      <c r="AF203" s="105" t="e">
        <f>IF( $H203=0,0,($F203*'Cronograma de Actividades'!#REF!)*($I203/$H203))</f>
        <v>#REF!</v>
      </c>
      <c r="AG203" s="105" t="e">
        <f>IF( $H203=0,0,($F203*'Cronograma de Actividades'!#REF!)*($I203/$H203))</f>
        <v>#REF!</v>
      </c>
      <c r="AH203" s="105" t="e">
        <f>SUM(AE203:AG203)</f>
        <v>#REF!</v>
      </c>
      <c r="AI203" s="105" t="e">
        <f>IF( $H203=0,0,($F203*'Cronograma de Actividades'!#REF!)*($I203/$H203))</f>
        <v>#REF!</v>
      </c>
      <c r="AJ203" s="105" t="e">
        <f>IF( $H203=0,0,($F203*'Cronograma de Actividades'!#REF!)*($I203/$H203))</f>
        <v>#REF!</v>
      </c>
      <c r="AK203" s="105" t="e">
        <f>IF( $H203=0,0,($F203*'Cronograma de Actividades'!#REF!)*($I203/$H203))</f>
        <v>#REF!</v>
      </c>
      <c r="AL203" s="105" t="e">
        <f>SUM(AI203:AK203)</f>
        <v>#REF!</v>
      </c>
      <c r="AM203" s="105" t="e">
        <f>IF( $H203=0,0,($F203*'Cronograma de Actividades'!#REF!)*($I203/$H203))</f>
        <v>#REF!</v>
      </c>
      <c r="AN203" s="105" t="e">
        <f>IF( $H203=0,0,($F203*'Cronograma de Actividades'!#REF!)*($I203/$H203))</f>
        <v>#REF!</v>
      </c>
      <c r="AO203" s="105" t="e">
        <f>IF( $H203=0,0,($F203*'Cronograma de Actividades'!#REF!)*($I203/$H203))</f>
        <v>#REF!</v>
      </c>
      <c r="AP203" s="105" t="e">
        <f>SUM(AM203:AO203)</f>
        <v>#REF!</v>
      </c>
      <c r="AQ203" s="105" t="e">
        <f>+AD203+AH203+AL203+AP203</f>
        <v>#REF!</v>
      </c>
      <c r="AR203" s="105" t="e">
        <f>IF( $H203=0,0,($F203*'Cronograma de Actividades'!#REF!)*($I203/$H203))</f>
        <v>#REF!</v>
      </c>
      <c r="AS203" s="105" t="e">
        <f>IF( $H203=0,0,($F203*'Cronograma de Actividades'!#REF!)*($I203/$H203))</f>
        <v>#REF!</v>
      </c>
      <c r="AT203" s="105" t="e">
        <f>IF( $H203=0,0,($F203*'Cronograma de Actividades'!#REF!)*($I203/$H203))</f>
        <v>#REF!</v>
      </c>
      <c r="AU203" s="105" t="e">
        <f>SUM(AR203:AT203)</f>
        <v>#REF!</v>
      </c>
      <c r="AV203" s="105" t="e">
        <f>IF( $H203=0,0,($F203*'Cronograma de Actividades'!#REF!)*($I203/$H203))</f>
        <v>#REF!</v>
      </c>
      <c r="AW203" s="105" t="e">
        <f>IF( $H203=0,0,($F203*'Cronograma de Actividades'!#REF!)*($I203/$H203))</f>
        <v>#REF!</v>
      </c>
      <c r="AX203" s="105" t="e">
        <f>IF( $H203=0,0,($F203*'Cronograma de Actividades'!#REF!)*($I203/$H203))</f>
        <v>#REF!</v>
      </c>
      <c r="AY203" s="105" t="e">
        <f>SUM(AV203:AX203)</f>
        <v>#REF!</v>
      </c>
      <c r="AZ203" s="105" t="e">
        <f>IF( $H203=0,0,($F203*'Cronograma de Actividades'!#REF!)*($I203/$H203))</f>
        <v>#REF!</v>
      </c>
      <c r="BA203" s="105" t="e">
        <f>IF( $H203=0,0,($F203*'Cronograma de Actividades'!#REF!)*($I203/$H203))</f>
        <v>#REF!</v>
      </c>
      <c r="BB203" s="105" t="e">
        <f>IF( $H203=0,0,($F203*'Cronograma de Actividades'!#REF!)*($I203/$H203))</f>
        <v>#REF!</v>
      </c>
      <c r="BC203" s="105" t="e">
        <f>SUM(AZ203:BB203)</f>
        <v>#REF!</v>
      </c>
      <c r="BD203" s="105" t="e">
        <f>IF( $H203=0,0,($F203*'Cronograma de Actividades'!#REF!)*($I203/$H203))</f>
        <v>#REF!</v>
      </c>
      <c r="BE203" s="105" t="e">
        <f>IF( $H203=0,0,($F203*'Cronograma de Actividades'!#REF!)*($I203/$H203))</f>
        <v>#REF!</v>
      </c>
      <c r="BF203" s="105" t="e">
        <f>IF( $H203=0,0,($F203*'Cronograma de Actividades'!#REF!)*($I203/$H203))</f>
        <v>#REF!</v>
      </c>
      <c r="BG203" s="105" t="e">
        <f>SUM(BD203:BF203)</f>
        <v>#REF!</v>
      </c>
      <c r="BH203" s="105" t="e">
        <f>+AU203+AY203+BC203+BG203</f>
        <v>#REF!</v>
      </c>
      <c r="BI203" s="287" t="e">
        <f>+Z203+AQ203+BH203</f>
        <v>#REF!</v>
      </c>
      <c r="BJ203" s="126" t="e">
        <f t="shared" ref="BJ203:BJ266" si="50">+BI203-I203</f>
        <v>#REF!</v>
      </c>
    </row>
    <row r="204" spans="1:62" ht="12.75" hidden="1" customHeight="1" x14ac:dyDescent="0.25">
      <c r="A204" s="299" t="e">
        <f>+#REF!</f>
        <v>#REF!</v>
      </c>
      <c r="B204" s="300" t="e">
        <f>+#REF!</f>
        <v>#REF!</v>
      </c>
      <c r="C204" s="318"/>
      <c r="D204" s="319"/>
      <c r="E204" s="320"/>
      <c r="F204" s="106" t="e">
        <f>+#REF!</f>
        <v>#REF!</v>
      </c>
      <c r="G204" s="506"/>
      <c r="H204" s="106" t="e">
        <f>+#REF!</f>
        <v>#REF!</v>
      </c>
      <c r="I204" s="106" t="e">
        <f>+#REF!</f>
        <v>#REF!</v>
      </c>
      <c r="J204" s="106" t="e">
        <f>IF( $H204=0,0,($F204*'Cronograma de Actividades'!#REF!)*($I204/$H204))</f>
        <v>#REF!</v>
      </c>
      <c r="K204" s="106" t="e">
        <f>IF( $H204=0,0,($F204*'Cronograma de Actividades'!#REF!)*($I204/$H204))</f>
        <v>#REF!</v>
      </c>
      <c r="L204" s="106" t="e">
        <f>IF( $H204=0,0,($F204*'Cronograma de Actividades'!#REF!)*($I204/$H204))</f>
        <v>#REF!</v>
      </c>
      <c r="M204" s="106" t="e">
        <f>SUM(J204:L204)</f>
        <v>#REF!</v>
      </c>
      <c r="N204" s="106" t="e">
        <f>IF( $H204=0,0,($F204*'Cronograma de Actividades'!#REF!)*($I204/$H204))</f>
        <v>#REF!</v>
      </c>
      <c r="O204" s="106" t="e">
        <f>IF( $H204=0,0,($F204*'Cronograma de Actividades'!#REF!)*($I204/$H204))</f>
        <v>#REF!</v>
      </c>
      <c r="P204" s="106" t="e">
        <f>IF( $H204=0,0,($F204*'Cronograma de Actividades'!#REF!)*($I204/$H204))</f>
        <v>#REF!</v>
      </c>
      <c r="Q204" s="106" t="e">
        <f>SUM(N204:P204)</f>
        <v>#REF!</v>
      </c>
      <c r="R204" s="106" t="e">
        <f>IF( $H204=0,0,($F204*'Cronograma de Actividades'!#REF!)*($I204/$H204))</f>
        <v>#REF!</v>
      </c>
      <c r="S204" s="106" t="e">
        <f>IF( $H204=0,0,($F204*'Cronograma de Actividades'!#REF!)*($I204/$H204))</f>
        <v>#REF!</v>
      </c>
      <c r="T204" s="106" t="e">
        <f>IF( $H204=0,0,($F204*'Cronograma de Actividades'!#REF!)*($I204/$H204))</f>
        <v>#REF!</v>
      </c>
      <c r="U204" s="106" t="e">
        <f>SUM(R204:T204)</f>
        <v>#REF!</v>
      </c>
      <c r="V204" s="106" t="e">
        <f>IF( $H204=0,0,($F204*'Cronograma de Actividades'!#REF!)*($I204/$H204))</f>
        <v>#REF!</v>
      </c>
      <c r="W204" s="106" t="e">
        <f>IF( $H204=0,0,($F204*'Cronograma de Actividades'!#REF!)*($I204/$H204))</f>
        <v>#REF!</v>
      </c>
      <c r="X204" s="106" t="e">
        <f>IF( $H204=0,0,($F204*'Cronograma de Actividades'!#REF!)*($I204/$H204))</f>
        <v>#REF!</v>
      </c>
      <c r="Y204" s="106" t="e">
        <f>SUM(V204:X204)</f>
        <v>#REF!</v>
      </c>
      <c r="Z204" s="106" t="e">
        <f>+M204+Q204+U204+Y204</f>
        <v>#REF!</v>
      </c>
      <c r="AA204" s="106" t="e">
        <f>IF( $H204=0,0,($F204*'Cronograma de Actividades'!#REF!)*($I204/$H204))</f>
        <v>#REF!</v>
      </c>
      <c r="AB204" s="106" t="e">
        <f>IF( $H204=0,0,($F204*'Cronograma de Actividades'!#REF!)*($I204/$H204))</f>
        <v>#REF!</v>
      </c>
      <c r="AC204" s="106" t="e">
        <f>IF( $H204=0,0,($F204*'Cronograma de Actividades'!#REF!)*($I204/$H204))</f>
        <v>#REF!</v>
      </c>
      <c r="AD204" s="106" t="e">
        <f>SUM(AA204:AC204)</f>
        <v>#REF!</v>
      </c>
      <c r="AE204" s="106" t="e">
        <f>IF( $H204=0,0,($F204*'Cronograma de Actividades'!#REF!)*($I204/$H204))</f>
        <v>#REF!</v>
      </c>
      <c r="AF204" s="106" t="e">
        <f>IF( $H204=0,0,($F204*'Cronograma de Actividades'!#REF!)*($I204/$H204))</f>
        <v>#REF!</v>
      </c>
      <c r="AG204" s="106" t="e">
        <f>IF( $H204=0,0,($F204*'Cronograma de Actividades'!#REF!)*($I204/$H204))</f>
        <v>#REF!</v>
      </c>
      <c r="AH204" s="106" t="e">
        <f>SUM(AE204:AG204)</f>
        <v>#REF!</v>
      </c>
      <c r="AI204" s="106" t="e">
        <f>IF( $H204=0,0,($F204*'Cronograma de Actividades'!#REF!)*($I204/$H204))</f>
        <v>#REF!</v>
      </c>
      <c r="AJ204" s="106" t="e">
        <f>IF( $H204=0,0,($F204*'Cronograma de Actividades'!#REF!)*($I204/$H204))</f>
        <v>#REF!</v>
      </c>
      <c r="AK204" s="106" t="e">
        <f>IF( $H204=0,0,($F204*'Cronograma de Actividades'!#REF!)*($I204/$H204))</f>
        <v>#REF!</v>
      </c>
      <c r="AL204" s="106" t="e">
        <f>SUM(AI204:AK204)</f>
        <v>#REF!</v>
      </c>
      <c r="AM204" s="106" t="e">
        <f>IF( $H204=0,0,($F204*'Cronograma de Actividades'!#REF!)*($I204/$H204))</f>
        <v>#REF!</v>
      </c>
      <c r="AN204" s="106" t="e">
        <f>IF( $H204=0,0,($F204*'Cronograma de Actividades'!#REF!)*($I204/$H204))</f>
        <v>#REF!</v>
      </c>
      <c r="AO204" s="106" t="e">
        <f>IF( $H204=0,0,($F204*'Cronograma de Actividades'!#REF!)*($I204/$H204))</f>
        <v>#REF!</v>
      </c>
      <c r="AP204" s="106" t="e">
        <f>SUM(AM204:AO204)</f>
        <v>#REF!</v>
      </c>
      <c r="AQ204" s="106" t="e">
        <f>+AD204+AH204+AL204+AP204</f>
        <v>#REF!</v>
      </c>
      <c r="AR204" s="106" t="e">
        <f>IF( $H204=0,0,($F204*'Cronograma de Actividades'!#REF!)*($I204/$H204))</f>
        <v>#REF!</v>
      </c>
      <c r="AS204" s="106" t="e">
        <f>IF( $H204=0,0,($F204*'Cronograma de Actividades'!#REF!)*($I204/$H204))</f>
        <v>#REF!</v>
      </c>
      <c r="AT204" s="106" t="e">
        <f>IF( $H204=0,0,($F204*'Cronograma de Actividades'!#REF!)*($I204/$H204))</f>
        <v>#REF!</v>
      </c>
      <c r="AU204" s="106" t="e">
        <f>SUM(AR204:AT204)</f>
        <v>#REF!</v>
      </c>
      <c r="AV204" s="106" t="e">
        <f>IF( $H204=0,0,($F204*'Cronograma de Actividades'!#REF!)*($I204/$H204))</f>
        <v>#REF!</v>
      </c>
      <c r="AW204" s="106" t="e">
        <f>IF( $H204=0,0,($F204*'Cronograma de Actividades'!#REF!)*($I204/$H204))</f>
        <v>#REF!</v>
      </c>
      <c r="AX204" s="106" t="e">
        <f>IF( $H204=0,0,($F204*'Cronograma de Actividades'!#REF!)*($I204/$H204))</f>
        <v>#REF!</v>
      </c>
      <c r="AY204" s="106" t="e">
        <f>SUM(AV204:AX204)</f>
        <v>#REF!</v>
      </c>
      <c r="AZ204" s="106" t="e">
        <f>IF( $H204=0,0,($F204*'Cronograma de Actividades'!#REF!)*($I204/$H204))</f>
        <v>#REF!</v>
      </c>
      <c r="BA204" s="106" t="e">
        <f>IF( $H204=0,0,($F204*'Cronograma de Actividades'!#REF!)*($I204/$H204))</f>
        <v>#REF!</v>
      </c>
      <c r="BB204" s="106" t="e">
        <f>IF( $H204=0,0,($F204*'Cronograma de Actividades'!#REF!)*($I204/$H204))</f>
        <v>#REF!</v>
      </c>
      <c r="BC204" s="106" t="e">
        <f>SUM(AZ204:BB204)</f>
        <v>#REF!</v>
      </c>
      <c r="BD204" s="106" t="e">
        <f>IF( $H204=0,0,($F204*'Cronograma de Actividades'!#REF!)*($I204/$H204))</f>
        <v>#REF!</v>
      </c>
      <c r="BE204" s="106" t="e">
        <f>IF( $H204=0,0,($F204*'Cronograma de Actividades'!#REF!)*($I204/$H204))</f>
        <v>#REF!</v>
      </c>
      <c r="BF204" s="106" t="e">
        <f>IF( $H204=0,0,($F204*'Cronograma de Actividades'!#REF!)*($I204/$H204))</f>
        <v>#REF!</v>
      </c>
      <c r="BG204" s="106" t="e">
        <f>SUM(BD204:BF204)</f>
        <v>#REF!</v>
      </c>
      <c r="BH204" s="106" t="e">
        <f>+AU204+AY204+BC204+BG204</f>
        <v>#REF!</v>
      </c>
      <c r="BI204" s="288" t="e">
        <f>+Z204+AQ204+BH204</f>
        <v>#REF!</v>
      </c>
      <c r="BJ204" s="126" t="e">
        <f t="shared" si="50"/>
        <v>#REF!</v>
      </c>
    </row>
    <row r="205" spans="1:62" ht="12.75" hidden="1" customHeight="1" x14ac:dyDescent="0.25">
      <c r="A205" s="100" t="e">
        <f>+#REF!</f>
        <v>#REF!</v>
      </c>
      <c r="B205" s="199" t="e">
        <f>+#REF!</f>
        <v>#REF!</v>
      </c>
      <c r="C205" s="56" t="e">
        <f>+#REF!</f>
        <v>#REF!</v>
      </c>
      <c r="D205" s="61"/>
      <c r="E205" s="57">
        <f>+'Formato de costeo C1 '!F343</f>
        <v>0</v>
      </c>
      <c r="F205" s="57" t="e">
        <f>SUM(F206:F210)</f>
        <v>#REF!</v>
      </c>
      <c r="G205" s="503" t="e">
        <f>+#REF!</f>
        <v>#REF!</v>
      </c>
      <c r="H205" s="57" t="e">
        <f>SUM(H206:H210)</f>
        <v>#REF!</v>
      </c>
      <c r="I205" s="57" t="e">
        <f t="shared" ref="I205:BH205" si="51">SUM(I206:I210)</f>
        <v>#REF!</v>
      </c>
      <c r="J205" s="57" t="e">
        <f t="shared" si="51"/>
        <v>#REF!</v>
      </c>
      <c r="K205" s="57" t="e">
        <f t="shared" si="51"/>
        <v>#REF!</v>
      </c>
      <c r="L205" s="57" t="e">
        <f t="shared" si="51"/>
        <v>#REF!</v>
      </c>
      <c r="M205" s="57" t="e">
        <f t="shared" si="51"/>
        <v>#REF!</v>
      </c>
      <c r="N205" s="57" t="e">
        <f t="shared" si="51"/>
        <v>#REF!</v>
      </c>
      <c r="O205" s="57" t="e">
        <f t="shared" si="51"/>
        <v>#REF!</v>
      </c>
      <c r="P205" s="57" t="e">
        <f t="shared" si="51"/>
        <v>#REF!</v>
      </c>
      <c r="Q205" s="57" t="e">
        <f t="shared" si="51"/>
        <v>#REF!</v>
      </c>
      <c r="R205" s="57" t="e">
        <f t="shared" si="51"/>
        <v>#REF!</v>
      </c>
      <c r="S205" s="57" t="e">
        <f t="shared" si="51"/>
        <v>#REF!</v>
      </c>
      <c r="T205" s="57" t="e">
        <f t="shared" si="51"/>
        <v>#REF!</v>
      </c>
      <c r="U205" s="57" t="e">
        <f t="shared" si="51"/>
        <v>#REF!</v>
      </c>
      <c r="V205" s="57" t="e">
        <f t="shared" si="51"/>
        <v>#REF!</v>
      </c>
      <c r="W205" s="57" t="e">
        <f t="shared" si="51"/>
        <v>#REF!</v>
      </c>
      <c r="X205" s="57" t="e">
        <f t="shared" si="51"/>
        <v>#REF!</v>
      </c>
      <c r="Y205" s="57" t="e">
        <f t="shared" si="51"/>
        <v>#REF!</v>
      </c>
      <c r="Z205" s="57" t="e">
        <f t="shared" si="51"/>
        <v>#REF!</v>
      </c>
      <c r="AA205" s="57" t="e">
        <f t="shared" si="51"/>
        <v>#REF!</v>
      </c>
      <c r="AB205" s="57" t="e">
        <f t="shared" si="51"/>
        <v>#REF!</v>
      </c>
      <c r="AC205" s="57" t="e">
        <f t="shared" si="51"/>
        <v>#REF!</v>
      </c>
      <c r="AD205" s="57" t="e">
        <f t="shared" si="51"/>
        <v>#REF!</v>
      </c>
      <c r="AE205" s="57" t="e">
        <f t="shared" si="51"/>
        <v>#REF!</v>
      </c>
      <c r="AF205" s="57" t="e">
        <f t="shared" si="51"/>
        <v>#REF!</v>
      </c>
      <c r="AG205" s="57" t="e">
        <f t="shared" si="51"/>
        <v>#REF!</v>
      </c>
      <c r="AH205" s="57" t="e">
        <f t="shared" si="51"/>
        <v>#REF!</v>
      </c>
      <c r="AI205" s="57" t="e">
        <f t="shared" si="51"/>
        <v>#REF!</v>
      </c>
      <c r="AJ205" s="57" t="e">
        <f t="shared" si="51"/>
        <v>#REF!</v>
      </c>
      <c r="AK205" s="57" t="e">
        <f t="shared" si="51"/>
        <v>#REF!</v>
      </c>
      <c r="AL205" s="57" t="e">
        <f t="shared" si="51"/>
        <v>#REF!</v>
      </c>
      <c r="AM205" s="57" t="e">
        <f t="shared" si="51"/>
        <v>#REF!</v>
      </c>
      <c r="AN205" s="57" t="e">
        <f t="shared" si="51"/>
        <v>#REF!</v>
      </c>
      <c r="AO205" s="57" t="e">
        <f t="shared" si="51"/>
        <v>#REF!</v>
      </c>
      <c r="AP205" s="57" t="e">
        <f t="shared" si="51"/>
        <v>#REF!</v>
      </c>
      <c r="AQ205" s="57" t="e">
        <f t="shared" si="51"/>
        <v>#REF!</v>
      </c>
      <c r="AR205" s="57" t="e">
        <f t="shared" si="51"/>
        <v>#REF!</v>
      </c>
      <c r="AS205" s="57" t="e">
        <f t="shared" si="51"/>
        <v>#REF!</v>
      </c>
      <c r="AT205" s="57" t="e">
        <f t="shared" si="51"/>
        <v>#REF!</v>
      </c>
      <c r="AU205" s="57" t="e">
        <f t="shared" si="51"/>
        <v>#REF!</v>
      </c>
      <c r="AV205" s="57" t="e">
        <f t="shared" si="51"/>
        <v>#REF!</v>
      </c>
      <c r="AW205" s="57" t="e">
        <f t="shared" si="51"/>
        <v>#REF!</v>
      </c>
      <c r="AX205" s="57" t="e">
        <f t="shared" si="51"/>
        <v>#REF!</v>
      </c>
      <c r="AY205" s="57" t="e">
        <f t="shared" si="51"/>
        <v>#REF!</v>
      </c>
      <c r="AZ205" s="57" t="e">
        <f t="shared" si="51"/>
        <v>#REF!</v>
      </c>
      <c r="BA205" s="57" t="e">
        <f t="shared" si="51"/>
        <v>#REF!</v>
      </c>
      <c r="BB205" s="57" t="e">
        <f t="shared" si="51"/>
        <v>#REF!</v>
      </c>
      <c r="BC205" s="57" t="e">
        <f t="shared" si="51"/>
        <v>#REF!</v>
      </c>
      <c r="BD205" s="57" t="e">
        <f t="shared" si="51"/>
        <v>#REF!</v>
      </c>
      <c r="BE205" s="57" t="e">
        <f t="shared" si="51"/>
        <v>#REF!</v>
      </c>
      <c r="BF205" s="57" t="e">
        <f t="shared" si="51"/>
        <v>#REF!</v>
      </c>
      <c r="BG205" s="57" t="e">
        <f t="shared" si="51"/>
        <v>#REF!</v>
      </c>
      <c r="BH205" s="57" t="e">
        <f t="shared" si="51"/>
        <v>#REF!</v>
      </c>
      <c r="BI205" s="285" t="e">
        <f>SUM(BI206:BI210)</f>
        <v>#REF!</v>
      </c>
      <c r="BJ205" s="126" t="e">
        <f t="shared" si="50"/>
        <v>#REF!</v>
      </c>
    </row>
    <row r="206" spans="1:62" ht="12.75" hidden="1" customHeight="1" x14ac:dyDescent="0.25">
      <c r="A206" s="295" t="e">
        <f>+#REF!</f>
        <v>#REF!</v>
      </c>
      <c r="B206" s="296" t="e">
        <f>+#REF!</f>
        <v>#REF!</v>
      </c>
      <c r="C206" s="577"/>
      <c r="D206" s="296"/>
      <c r="E206" s="312"/>
      <c r="F206" s="104" t="e">
        <f>+#REF!</f>
        <v>#REF!</v>
      </c>
      <c r="G206" s="507"/>
      <c r="H206" s="104" t="e">
        <f>+#REF!</f>
        <v>#REF!</v>
      </c>
      <c r="I206" s="104" t="e">
        <f>+#REF!</f>
        <v>#REF!</v>
      </c>
      <c r="J206" s="104" t="e">
        <f>IF( $H206=0,0,($F206*'Cronograma de Actividades'!#REF!)*($I206/$H206))</f>
        <v>#REF!</v>
      </c>
      <c r="K206" s="104" t="e">
        <f>IF( $H206=0,0,($F206*'Cronograma de Actividades'!#REF!)*($I206/$H206))</f>
        <v>#REF!</v>
      </c>
      <c r="L206" s="104" t="e">
        <f>IF( $H206=0,0,($F206*'Cronograma de Actividades'!#REF!)*($I206/$H206))</f>
        <v>#REF!</v>
      </c>
      <c r="M206" s="104" t="e">
        <f>SUM(J206:L206)</f>
        <v>#REF!</v>
      </c>
      <c r="N206" s="104" t="e">
        <f>IF( $H206=0,0,($F206*'Cronograma de Actividades'!#REF!)*($I206/$H206))</f>
        <v>#REF!</v>
      </c>
      <c r="O206" s="104" t="e">
        <f>IF( $H206=0,0,($F206*'Cronograma de Actividades'!#REF!)*($I206/$H206))</f>
        <v>#REF!</v>
      </c>
      <c r="P206" s="104" t="e">
        <f>IF( $H206=0,0,($F206*'Cronograma de Actividades'!#REF!)*($I206/$H206))</f>
        <v>#REF!</v>
      </c>
      <c r="Q206" s="104" t="e">
        <f>SUM(N206:P206)</f>
        <v>#REF!</v>
      </c>
      <c r="R206" s="104" t="e">
        <f>IF( $H206=0,0,($F206*'Cronograma de Actividades'!#REF!)*($I206/$H206))</f>
        <v>#REF!</v>
      </c>
      <c r="S206" s="104" t="e">
        <f>IF( $H206=0,0,($F206*'Cronograma de Actividades'!#REF!)*($I206/$H206))</f>
        <v>#REF!</v>
      </c>
      <c r="T206" s="104" t="e">
        <f>IF( $H206=0,0,($F206*'Cronograma de Actividades'!#REF!)*($I206/$H206))</f>
        <v>#REF!</v>
      </c>
      <c r="U206" s="104" t="e">
        <f>SUM(R206:T206)</f>
        <v>#REF!</v>
      </c>
      <c r="V206" s="104" t="e">
        <f>IF( $H206=0,0,($F206*'Cronograma de Actividades'!#REF!)*($I206/$H206))</f>
        <v>#REF!</v>
      </c>
      <c r="W206" s="104" t="e">
        <f>IF( $H206=0,0,($F206*'Cronograma de Actividades'!#REF!)*($I206/$H206))</f>
        <v>#REF!</v>
      </c>
      <c r="X206" s="104" t="e">
        <f>IF( $H206=0,0,($F206*'Cronograma de Actividades'!#REF!)*($I206/$H206))</f>
        <v>#REF!</v>
      </c>
      <c r="Y206" s="104" t="e">
        <f>SUM(V206:X206)</f>
        <v>#REF!</v>
      </c>
      <c r="Z206" s="104" t="e">
        <f>+M206+Q206+U206+Y206</f>
        <v>#REF!</v>
      </c>
      <c r="AA206" s="104" t="e">
        <f>IF( $H206=0,0,($F206*'Cronograma de Actividades'!#REF!)*($I206/$H206))</f>
        <v>#REF!</v>
      </c>
      <c r="AB206" s="104" t="e">
        <f>IF( $H206=0,0,($F206*'Cronograma de Actividades'!#REF!)*($I206/$H206))</f>
        <v>#REF!</v>
      </c>
      <c r="AC206" s="104" t="e">
        <f>IF( $H206=0,0,($F206*'Cronograma de Actividades'!#REF!)*($I206/$H206))</f>
        <v>#REF!</v>
      </c>
      <c r="AD206" s="104" t="e">
        <f>SUM(AA206:AC206)</f>
        <v>#REF!</v>
      </c>
      <c r="AE206" s="104" t="e">
        <f>IF( $H206=0,0,($F206*'Cronograma de Actividades'!#REF!)*($I206/$H206))</f>
        <v>#REF!</v>
      </c>
      <c r="AF206" s="104" t="e">
        <f>IF( $H206=0,0,($F206*'Cronograma de Actividades'!#REF!)*($I206/$H206))</f>
        <v>#REF!</v>
      </c>
      <c r="AG206" s="104" t="e">
        <f>IF( $H206=0,0,($F206*'Cronograma de Actividades'!#REF!)*($I206/$H206))</f>
        <v>#REF!</v>
      </c>
      <c r="AH206" s="104" t="e">
        <f>SUM(AE206:AG206)</f>
        <v>#REF!</v>
      </c>
      <c r="AI206" s="104" t="e">
        <f>IF( $H206=0,0,($F206*'Cronograma de Actividades'!#REF!)*($I206/$H206))</f>
        <v>#REF!</v>
      </c>
      <c r="AJ206" s="104" t="e">
        <f>IF( $H206=0,0,($F206*'Cronograma de Actividades'!#REF!)*($I206/$H206))</f>
        <v>#REF!</v>
      </c>
      <c r="AK206" s="104" t="e">
        <f>IF( $H206=0,0,($F206*'Cronograma de Actividades'!#REF!)*($I206/$H206))</f>
        <v>#REF!</v>
      </c>
      <c r="AL206" s="104" t="e">
        <f>SUM(AI206:AK206)</f>
        <v>#REF!</v>
      </c>
      <c r="AM206" s="104" t="e">
        <f>IF( $H206=0,0,($F206*'Cronograma de Actividades'!#REF!)*($I206/$H206))</f>
        <v>#REF!</v>
      </c>
      <c r="AN206" s="104" t="e">
        <f>IF( $H206=0,0,($F206*'Cronograma de Actividades'!#REF!)*($I206/$H206))</f>
        <v>#REF!</v>
      </c>
      <c r="AO206" s="104" t="e">
        <f>IF( $H206=0,0,($F206*'Cronograma de Actividades'!#REF!)*($I206/$H206))</f>
        <v>#REF!</v>
      </c>
      <c r="AP206" s="104" t="e">
        <f>SUM(AM206:AO206)</f>
        <v>#REF!</v>
      </c>
      <c r="AQ206" s="104" t="e">
        <f>+AD206+AH206+AL206+AP206</f>
        <v>#REF!</v>
      </c>
      <c r="AR206" s="104" t="e">
        <f>IF( $H206=0,0,($F206*'Cronograma de Actividades'!#REF!)*($I206/$H206))</f>
        <v>#REF!</v>
      </c>
      <c r="AS206" s="104" t="e">
        <f>IF( $H206=0,0,($F206*'Cronograma de Actividades'!#REF!)*($I206/$H206))</f>
        <v>#REF!</v>
      </c>
      <c r="AT206" s="104" t="e">
        <f>IF( $H206=0,0,($F206*'Cronograma de Actividades'!#REF!)*($I206/$H206))</f>
        <v>#REF!</v>
      </c>
      <c r="AU206" s="104" t="e">
        <f>SUM(AR206:AT206)</f>
        <v>#REF!</v>
      </c>
      <c r="AV206" s="104" t="e">
        <f>IF( $H206=0,0,($F206*'Cronograma de Actividades'!#REF!)*($I206/$H206))</f>
        <v>#REF!</v>
      </c>
      <c r="AW206" s="104" t="e">
        <f>IF( $H206=0,0,($F206*'Cronograma de Actividades'!#REF!)*($I206/$H206))</f>
        <v>#REF!</v>
      </c>
      <c r="AX206" s="104" t="e">
        <f>IF( $H206=0,0,($F206*'Cronograma de Actividades'!#REF!)*($I206/$H206))</f>
        <v>#REF!</v>
      </c>
      <c r="AY206" s="104" t="e">
        <f>SUM(AV206:AX206)</f>
        <v>#REF!</v>
      </c>
      <c r="AZ206" s="104" t="e">
        <f>IF( $H206=0,0,($F206*'Cronograma de Actividades'!#REF!)*($I206/$H206))</f>
        <v>#REF!</v>
      </c>
      <c r="BA206" s="104" t="e">
        <f>IF( $H206=0,0,($F206*'Cronograma de Actividades'!#REF!)*($I206/$H206))</f>
        <v>#REF!</v>
      </c>
      <c r="BB206" s="104" t="e">
        <f>IF( $H206=0,0,($F206*'Cronograma de Actividades'!#REF!)*($I206/$H206))</f>
        <v>#REF!</v>
      </c>
      <c r="BC206" s="104" t="e">
        <f>SUM(AZ206:BB206)</f>
        <v>#REF!</v>
      </c>
      <c r="BD206" s="104" t="e">
        <f>IF( $H206=0,0,($F206*'Cronograma de Actividades'!#REF!)*($I206/$H206))</f>
        <v>#REF!</v>
      </c>
      <c r="BE206" s="104" t="e">
        <f>IF( $H206=0,0,($F206*'Cronograma de Actividades'!#REF!)*($I206/$H206))</f>
        <v>#REF!</v>
      </c>
      <c r="BF206" s="104" t="e">
        <f>IF( $H206=0,0,($F206*'Cronograma de Actividades'!#REF!)*($I206/$H206))</f>
        <v>#REF!</v>
      </c>
      <c r="BG206" s="104" t="e">
        <f>SUM(BD206:BF206)</f>
        <v>#REF!</v>
      </c>
      <c r="BH206" s="104" t="e">
        <f>+AU206+AY206+BC206+BG206</f>
        <v>#REF!</v>
      </c>
      <c r="BI206" s="286" t="e">
        <f>+Z206+AQ206+BH206</f>
        <v>#REF!</v>
      </c>
      <c r="BJ206" s="126" t="e">
        <f t="shared" si="50"/>
        <v>#REF!</v>
      </c>
    </row>
    <row r="207" spans="1:62" ht="12.75" hidden="1" customHeight="1" x14ac:dyDescent="0.25">
      <c r="A207" s="297" t="e">
        <f>+#REF!</f>
        <v>#REF!</v>
      </c>
      <c r="B207" s="298" t="e">
        <f>+#REF!</f>
        <v>#REF!</v>
      </c>
      <c r="C207" s="578"/>
      <c r="D207" s="298"/>
      <c r="E207" s="315"/>
      <c r="F207" s="105" t="e">
        <f>+#REF!</f>
        <v>#REF!</v>
      </c>
      <c r="G207" s="508"/>
      <c r="H207" s="105" t="e">
        <f>+#REF!</f>
        <v>#REF!</v>
      </c>
      <c r="I207" s="105" t="e">
        <f>+#REF!</f>
        <v>#REF!</v>
      </c>
      <c r="J207" s="105" t="e">
        <f>IF( $H207=0,0,($F207*'Cronograma de Actividades'!#REF!)*($I207/$H207))</f>
        <v>#REF!</v>
      </c>
      <c r="K207" s="105" t="e">
        <f>IF( $H207=0,0,($F207*'Cronograma de Actividades'!#REF!)*($I207/$H207))</f>
        <v>#REF!</v>
      </c>
      <c r="L207" s="105" t="e">
        <f>IF( $H207=0,0,($F207*'Cronograma de Actividades'!#REF!)*($I207/$H207))</f>
        <v>#REF!</v>
      </c>
      <c r="M207" s="105" t="e">
        <f>SUM(J207:L207)</f>
        <v>#REF!</v>
      </c>
      <c r="N207" s="105" t="e">
        <f>IF( $H207=0,0,($F207*'Cronograma de Actividades'!#REF!)*($I207/$H207))</f>
        <v>#REF!</v>
      </c>
      <c r="O207" s="105" t="e">
        <f>IF( $H207=0,0,($F207*'Cronograma de Actividades'!#REF!)*($I207/$H207))</f>
        <v>#REF!</v>
      </c>
      <c r="P207" s="105" t="e">
        <f>IF( $H207=0,0,($F207*'Cronograma de Actividades'!#REF!)*($I207/$H207))</f>
        <v>#REF!</v>
      </c>
      <c r="Q207" s="105" t="e">
        <f>SUM(N207:P207)</f>
        <v>#REF!</v>
      </c>
      <c r="R207" s="105" t="e">
        <f>IF( $H207=0,0,($F207*'Cronograma de Actividades'!#REF!)*($I207/$H207))</f>
        <v>#REF!</v>
      </c>
      <c r="S207" s="105" t="e">
        <f>IF( $H207=0,0,($F207*'Cronograma de Actividades'!#REF!)*($I207/$H207))</f>
        <v>#REF!</v>
      </c>
      <c r="T207" s="105" t="e">
        <f>IF( $H207=0,0,($F207*'Cronograma de Actividades'!#REF!)*($I207/$H207))</f>
        <v>#REF!</v>
      </c>
      <c r="U207" s="105" t="e">
        <f>SUM(R207:T207)</f>
        <v>#REF!</v>
      </c>
      <c r="V207" s="105" t="e">
        <f>IF( $H207=0,0,($F207*'Cronograma de Actividades'!#REF!)*($I207/$H207))</f>
        <v>#REF!</v>
      </c>
      <c r="W207" s="105" t="e">
        <f>IF( $H207=0,0,($F207*'Cronograma de Actividades'!#REF!)*($I207/$H207))</f>
        <v>#REF!</v>
      </c>
      <c r="X207" s="105" t="e">
        <f>IF( $H207=0,0,($F207*'Cronograma de Actividades'!#REF!)*($I207/$H207))</f>
        <v>#REF!</v>
      </c>
      <c r="Y207" s="105" t="e">
        <f>SUM(V207:X207)</f>
        <v>#REF!</v>
      </c>
      <c r="Z207" s="105" t="e">
        <f>+M207+Q207+U207+Y207</f>
        <v>#REF!</v>
      </c>
      <c r="AA207" s="105" t="e">
        <f>IF( $H207=0,0,($F207*'Cronograma de Actividades'!#REF!)*($I207/$H207))</f>
        <v>#REF!</v>
      </c>
      <c r="AB207" s="105" t="e">
        <f>IF( $H207=0,0,($F207*'Cronograma de Actividades'!#REF!)*($I207/$H207))</f>
        <v>#REF!</v>
      </c>
      <c r="AC207" s="105" t="e">
        <f>IF( $H207=0,0,($F207*'Cronograma de Actividades'!#REF!)*($I207/$H207))</f>
        <v>#REF!</v>
      </c>
      <c r="AD207" s="105" t="e">
        <f>SUM(AA207:AC207)</f>
        <v>#REF!</v>
      </c>
      <c r="AE207" s="105" t="e">
        <f>IF( $H207=0,0,($F207*'Cronograma de Actividades'!#REF!)*($I207/$H207))</f>
        <v>#REF!</v>
      </c>
      <c r="AF207" s="105" t="e">
        <f>IF( $H207=0,0,($F207*'Cronograma de Actividades'!#REF!)*($I207/$H207))</f>
        <v>#REF!</v>
      </c>
      <c r="AG207" s="105" t="e">
        <f>IF( $H207=0,0,($F207*'Cronograma de Actividades'!#REF!)*($I207/$H207))</f>
        <v>#REF!</v>
      </c>
      <c r="AH207" s="105" t="e">
        <f>SUM(AE207:AG207)</f>
        <v>#REF!</v>
      </c>
      <c r="AI207" s="105" t="e">
        <f>IF( $H207=0,0,($F207*'Cronograma de Actividades'!#REF!)*($I207/$H207))</f>
        <v>#REF!</v>
      </c>
      <c r="AJ207" s="105" t="e">
        <f>IF( $H207=0,0,($F207*'Cronograma de Actividades'!#REF!)*($I207/$H207))</f>
        <v>#REF!</v>
      </c>
      <c r="AK207" s="105" t="e">
        <f>IF( $H207=0,0,($F207*'Cronograma de Actividades'!#REF!)*($I207/$H207))</f>
        <v>#REF!</v>
      </c>
      <c r="AL207" s="105" t="e">
        <f>SUM(AI207:AK207)</f>
        <v>#REF!</v>
      </c>
      <c r="AM207" s="105" t="e">
        <f>IF( $H207=0,0,($F207*'Cronograma de Actividades'!#REF!)*($I207/$H207))</f>
        <v>#REF!</v>
      </c>
      <c r="AN207" s="105" t="e">
        <f>IF( $H207=0,0,($F207*'Cronograma de Actividades'!#REF!)*($I207/$H207))</f>
        <v>#REF!</v>
      </c>
      <c r="AO207" s="105" t="e">
        <f>IF( $H207=0,0,($F207*'Cronograma de Actividades'!#REF!)*($I207/$H207))</f>
        <v>#REF!</v>
      </c>
      <c r="AP207" s="105" t="e">
        <f>SUM(AM207:AO207)</f>
        <v>#REF!</v>
      </c>
      <c r="AQ207" s="105" t="e">
        <f>+AD207+AH207+AL207+AP207</f>
        <v>#REF!</v>
      </c>
      <c r="AR207" s="105" t="e">
        <f>IF( $H207=0,0,($F207*'Cronograma de Actividades'!#REF!)*($I207/$H207))</f>
        <v>#REF!</v>
      </c>
      <c r="AS207" s="105" t="e">
        <f>IF( $H207=0,0,($F207*'Cronograma de Actividades'!#REF!)*($I207/$H207))</f>
        <v>#REF!</v>
      </c>
      <c r="AT207" s="105" t="e">
        <f>IF( $H207=0,0,($F207*'Cronograma de Actividades'!#REF!)*($I207/$H207))</f>
        <v>#REF!</v>
      </c>
      <c r="AU207" s="105" t="e">
        <f>SUM(AR207:AT207)</f>
        <v>#REF!</v>
      </c>
      <c r="AV207" s="105" t="e">
        <f>IF( $H207=0,0,($F207*'Cronograma de Actividades'!#REF!)*($I207/$H207))</f>
        <v>#REF!</v>
      </c>
      <c r="AW207" s="105" t="e">
        <f>IF( $H207=0,0,($F207*'Cronograma de Actividades'!#REF!)*($I207/$H207))</f>
        <v>#REF!</v>
      </c>
      <c r="AX207" s="105" t="e">
        <f>IF( $H207=0,0,($F207*'Cronograma de Actividades'!#REF!)*($I207/$H207))</f>
        <v>#REF!</v>
      </c>
      <c r="AY207" s="105" t="e">
        <f>SUM(AV207:AX207)</f>
        <v>#REF!</v>
      </c>
      <c r="AZ207" s="105" t="e">
        <f>IF( $H207=0,0,($F207*'Cronograma de Actividades'!#REF!)*($I207/$H207))</f>
        <v>#REF!</v>
      </c>
      <c r="BA207" s="105" t="e">
        <f>IF( $H207=0,0,($F207*'Cronograma de Actividades'!#REF!)*($I207/$H207))</f>
        <v>#REF!</v>
      </c>
      <c r="BB207" s="105" t="e">
        <f>IF( $H207=0,0,($F207*'Cronograma de Actividades'!#REF!)*($I207/$H207))</f>
        <v>#REF!</v>
      </c>
      <c r="BC207" s="105" t="e">
        <f>SUM(AZ207:BB207)</f>
        <v>#REF!</v>
      </c>
      <c r="BD207" s="105" t="e">
        <f>IF( $H207=0,0,($F207*'Cronograma de Actividades'!#REF!)*($I207/$H207))</f>
        <v>#REF!</v>
      </c>
      <c r="BE207" s="105" t="e">
        <f>IF( $H207=0,0,($F207*'Cronograma de Actividades'!#REF!)*($I207/$H207))</f>
        <v>#REF!</v>
      </c>
      <c r="BF207" s="105" t="e">
        <f>IF( $H207=0,0,($F207*'Cronograma de Actividades'!#REF!)*($I207/$H207))</f>
        <v>#REF!</v>
      </c>
      <c r="BG207" s="105" t="e">
        <f>SUM(BD207:BF207)</f>
        <v>#REF!</v>
      </c>
      <c r="BH207" s="105" t="e">
        <f>+AU207+AY207+BC207+BG207</f>
        <v>#REF!</v>
      </c>
      <c r="BI207" s="287" t="e">
        <f>+Z207+AQ207+BH207</f>
        <v>#REF!</v>
      </c>
      <c r="BJ207" s="126" t="e">
        <f t="shared" si="50"/>
        <v>#REF!</v>
      </c>
    </row>
    <row r="208" spans="1:62" ht="12.75" hidden="1" customHeight="1" x14ac:dyDescent="0.25">
      <c r="A208" s="297" t="e">
        <f>+#REF!</f>
        <v>#REF!</v>
      </c>
      <c r="B208" s="298" t="e">
        <f>+#REF!</f>
        <v>#REF!</v>
      </c>
      <c r="C208" s="578"/>
      <c r="D208" s="298"/>
      <c r="E208" s="315"/>
      <c r="F208" s="105" t="e">
        <f>+#REF!</f>
        <v>#REF!</v>
      </c>
      <c r="G208" s="508"/>
      <c r="H208" s="105" t="e">
        <f>+#REF!</f>
        <v>#REF!</v>
      </c>
      <c r="I208" s="105" t="e">
        <f>+#REF!</f>
        <v>#REF!</v>
      </c>
      <c r="J208" s="105" t="e">
        <f>IF( $H208=0,0,($F208*'Cronograma de Actividades'!#REF!)*($I208/$H208))</f>
        <v>#REF!</v>
      </c>
      <c r="K208" s="105" t="e">
        <f>IF( $H208=0,0,($F208*'Cronograma de Actividades'!#REF!)*($I208/$H208))</f>
        <v>#REF!</v>
      </c>
      <c r="L208" s="105" t="e">
        <f>IF( $H208=0,0,($F208*'Cronograma de Actividades'!#REF!)*($I208/$H208))</f>
        <v>#REF!</v>
      </c>
      <c r="M208" s="105" t="e">
        <f>SUM(J208:L208)</f>
        <v>#REF!</v>
      </c>
      <c r="N208" s="105" t="e">
        <f>IF( $H208=0,0,($F208*'Cronograma de Actividades'!#REF!)*($I208/$H208))</f>
        <v>#REF!</v>
      </c>
      <c r="O208" s="105" t="e">
        <f>IF( $H208=0,0,($F208*'Cronograma de Actividades'!#REF!)*($I208/$H208))</f>
        <v>#REF!</v>
      </c>
      <c r="P208" s="105" t="e">
        <f>IF( $H208=0,0,($F208*'Cronograma de Actividades'!#REF!)*($I208/$H208))</f>
        <v>#REF!</v>
      </c>
      <c r="Q208" s="105" t="e">
        <f>SUM(N208:P208)</f>
        <v>#REF!</v>
      </c>
      <c r="R208" s="105" t="e">
        <f>IF( $H208=0,0,($F208*'Cronograma de Actividades'!#REF!)*($I208/$H208))</f>
        <v>#REF!</v>
      </c>
      <c r="S208" s="105" t="e">
        <f>IF( $H208=0,0,($F208*'Cronograma de Actividades'!#REF!)*($I208/$H208))</f>
        <v>#REF!</v>
      </c>
      <c r="T208" s="105" t="e">
        <f>IF( $H208=0,0,($F208*'Cronograma de Actividades'!#REF!)*($I208/$H208))</f>
        <v>#REF!</v>
      </c>
      <c r="U208" s="105" t="e">
        <f>SUM(R208:T208)</f>
        <v>#REF!</v>
      </c>
      <c r="V208" s="105" t="e">
        <f>IF( $H208=0,0,($F208*'Cronograma de Actividades'!#REF!)*($I208/$H208))</f>
        <v>#REF!</v>
      </c>
      <c r="W208" s="105" t="e">
        <f>IF( $H208=0,0,($F208*'Cronograma de Actividades'!#REF!)*($I208/$H208))</f>
        <v>#REF!</v>
      </c>
      <c r="X208" s="105" t="e">
        <f>IF( $H208=0,0,($F208*'Cronograma de Actividades'!#REF!)*($I208/$H208))</f>
        <v>#REF!</v>
      </c>
      <c r="Y208" s="105" t="e">
        <f>SUM(V208:X208)</f>
        <v>#REF!</v>
      </c>
      <c r="Z208" s="105" t="e">
        <f>+M208+Q208+U208+Y208</f>
        <v>#REF!</v>
      </c>
      <c r="AA208" s="105" t="e">
        <f>IF( $H208=0,0,($F208*'Cronograma de Actividades'!#REF!)*($I208/$H208))</f>
        <v>#REF!</v>
      </c>
      <c r="AB208" s="105" t="e">
        <f>IF( $H208=0,0,($F208*'Cronograma de Actividades'!#REF!)*($I208/$H208))</f>
        <v>#REF!</v>
      </c>
      <c r="AC208" s="105" t="e">
        <f>IF( $H208=0,0,($F208*'Cronograma de Actividades'!#REF!)*($I208/$H208))</f>
        <v>#REF!</v>
      </c>
      <c r="AD208" s="105" t="e">
        <f>SUM(AA208:AC208)</f>
        <v>#REF!</v>
      </c>
      <c r="AE208" s="105" t="e">
        <f>IF( $H208=0,0,($F208*'Cronograma de Actividades'!#REF!)*($I208/$H208))</f>
        <v>#REF!</v>
      </c>
      <c r="AF208" s="105" t="e">
        <f>IF( $H208=0,0,($F208*'Cronograma de Actividades'!#REF!)*($I208/$H208))</f>
        <v>#REF!</v>
      </c>
      <c r="AG208" s="105" t="e">
        <f>IF( $H208=0,0,($F208*'Cronograma de Actividades'!#REF!)*($I208/$H208))</f>
        <v>#REF!</v>
      </c>
      <c r="AH208" s="105" t="e">
        <f>SUM(AE208:AG208)</f>
        <v>#REF!</v>
      </c>
      <c r="AI208" s="105" t="e">
        <f>IF( $H208=0,0,($F208*'Cronograma de Actividades'!#REF!)*($I208/$H208))</f>
        <v>#REF!</v>
      </c>
      <c r="AJ208" s="105" t="e">
        <f>IF( $H208=0,0,($F208*'Cronograma de Actividades'!#REF!)*($I208/$H208))</f>
        <v>#REF!</v>
      </c>
      <c r="AK208" s="105" t="e">
        <f>IF( $H208=0,0,($F208*'Cronograma de Actividades'!#REF!)*($I208/$H208))</f>
        <v>#REF!</v>
      </c>
      <c r="AL208" s="105" t="e">
        <f>SUM(AI208:AK208)</f>
        <v>#REF!</v>
      </c>
      <c r="AM208" s="105" t="e">
        <f>IF( $H208=0,0,($F208*'Cronograma de Actividades'!#REF!)*($I208/$H208))</f>
        <v>#REF!</v>
      </c>
      <c r="AN208" s="105" t="e">
        <f>IF( $H208=0,0,($F208*'Cronograma de Actividades'!#REF!)*($I208/$H208))</f>
        <v>#REF!</v>
      </c>
      <c r="AO208" s="105" t="e">
        <f>IF( $H208=0,0,($F208*'Cronograma de Actividades'!#REF!)*($I208/$H208))</f>
        <v>#REF!</v>
      </c>
      <c r="AP208" s="105" t="e">
        <f>SUM(AM208:AO208)</f>
        <v>#REF!</v>
      </c>
      <c r="AQ208" s="105" t="e">
        <f>+AD208+AH208+AL208+AP208</f>
        <v>#REF!</v>
      </c>
      <c r="AR208" s="105" t="e">
        <f>IF( $H208=0,0,($F208*'Cronograma de Actividades'!#REF!)*($I208/$H208))</f>
        <v>#REF!</v>
      </c>
      <c r="AS208" s="105" t="e">
        <f>IF( $H208=0,0,($F208*'Cronograma de Actividades'!#REF!)*($I208/$H208))</f>
        <v>#REF!</v>
      </c>
      <c r="AT208" s="105" t="e">
        <f>IF( $H208=0,0,($F208*'Cronograma de Actividades'!#REF!)*($I208/$H208))</f>
        <v>#REF!</v>
      </c>
      <c r="AU208" s="105" t="e">
        <f>SUM(AR208:AT208)</f>
        <v>#REF!</v>
      </c>
      <c r="AV208" s="105" t="e">
        <f>IF( $H208=0,0,($F208*'Cronograma de Actividades'!#REF!)*($I208/$H208))</f>
        <v>#REF!</v>
      </c>
      <c r="AW208" s="105" t="e">
        <f>IF( $H208=0,0,($F208*'Cronograma de Actividades'!#REF!)*($I208/$H208))</f>
        <v>#REF!</v>
      </c>
      <c r="AX208" s="105" t="e">
        <f>IF( $H208=0,0,($F208*'Cronograma de Actividades'!#REF!)*($I208/$H208))</f>
        <v>#REF!</v>
      </c>
      <c r="AY208" s="105" t="e">
        <f>SUM(AV208:AX208)</f>
        <v>#REF!</v>
      </c>
      <c r="AZ208" s="105" t="e">
        <f>IF( $H208=0,0,($F208*'Cronograma de Actividades'!#REF!)*($I208/$H208))</f>
        <v>#REF!</v>
      </c>
      <c r="BA208" s="105" t="e">
        <f>IF( $H208=0,0,($F208*'Cronograma de Actividades'!#REF!)*($I208/$H208))</f>
        <v>#REF!</v>
      </c>
      <c r="BB208" s="105" t="e">
        <f>IF( $H208=0,0,($F208*'Cronograma de Actividades'!#REF!)*($I208/$H208))</f>
        <v>#REF!</v>
      </c>
      <c r="BC208" s="105" t="e">
        <f>SUM(AZ208:BB208)</f>
        <v>#REF!</v>
      </c>
      <c r="BD208" s="105" t="e">
        <f>IF( $H208=0,0,($F208*'Cronograma de Actividades'!#REF!)*($I208/$H208))</f>
        <v>#REF!</v>
      </c>
      <c r="BE208" s="105" t="e">
        <f>IF( $H208=0,0,($F208*'Cronograma de Actividades'!#REF!)*($I208/$H208))</f>
        <v>#REF!</v>
      </c>
      <c r="BF208" s="105" t="e">
        <f>IF( $H208=0,0,($F208*'Cronograma de Actividades'!#REF!)*($I208/$H208))</f>
        <v>#REF!</v>
      </c>
      <c r="BG208" s="105" t="e">
        <f>SUM(BD208:BF208)</f>
        <v>#REF!</v>
      </c>
      <c r="BH208" s="105" t="e">
        <f>+AU208+AY208+BC208+BG208</f>
        <v>#REF!</v>
      </c>
      <c r="BI208" s="287" t="e">
        <f>+Z208+AQ208+BH208</f>
        <v>#REF!</v>
      </c>
      <c r="BJ208" s="126" t="e">
        <f t="shared" si="50"/>
        <v>#REF!</v>
      </c>
    </row>
    <row r="209" spans="1:62" ht="12.75" hidden="1" customHeight="1" x14ac:dyDescent="0.25">
      <c r="A209" s="297" t="e">
        <f>+#REF!</f>
        <v>#REF!</v>
      </c>
      <c r="B209" s="298" t="e">
        <f>+#REF!</f>
        <v>#REF!</v>
      </c>
      <c r="C209" s="578"/>
      <c r="D209" s="298"/>
      <c r="E209" s="315"/>
      <c r="F209" s="105" t="e">
        <f>+#REF!</f>
        <v>#REF!</v>
      </c>
      <c r="G209" s="508"/>
      <c r="H209" s="105" t="e">
        <f>+#REF!</f>
        <v>#REF!</v>
      </c>
      <c r="I209" s="105" t="e">
        <f>+#REF!</f>
        <v>#REF!</v>
      </c>
      <c r="J209" s="105" t="e">
        <f>IF( $H209=0,0,($F209*'Cronograma de Actividades'!#REF!)*($I209/$H209))</f>
        <v>#REF!</v>
      </c>
      <c r="K209" s="105" t="e">
        <f>IF( $H209=0,0,($F209*'Cronograma de Actividades'!#REF!)*($I209/$H209))</f>
        <v>#REF!</v>
      </c>
      <c r="L209" s="105" t="e">
        <f>IF( $H209=0,0,($F209*'Cronograma de Actividades'!#REF!)*($I209/$H209))</f>
        <v>#REF!</v>
      </c>
      <c r="M209" s="105" t="e">
        <f>SUM(J209:L209)</f>
        <v>#REF!</v>
      </c>
      <c r="N209" s="105" t="e">
        <f>IF( $H209=0,0,($F209*'Cronograma de Actividades'!#REF!)*($I209/$H209))</f>
        <v>#REF!</v>
      </c>
      <c r="O209" s="105" t="e">
        <f>IF( $H209=0,0,($F209*'Cronograma de Actividades'!#REF!)*($I209/$H209))</f>
        <v>#REF!</v>
      </c>
      <c r="P209" s="105" t="e">
        <f>IF( $H209=0,0,($F209*'Cronograma de Actividades'!#REF!)*($I209/$H209))</f>
        <v>#REF!</v>
      </c>
      <c r="Q209" s="105" t="e">
        <f>SUM(N209:P209)</f>
        <v>#REF!</v>
      </c>
      <c r="R209" s="105" t="e">
        <f>IF( $H209=0,0,($F209*'Cronograma de Actividades'!#REF!)*($I209/$H209))</f>
        <v>#REF!</v>
      </c>
      <c r="S209" s="105" t="e">
        <f>IF( $H209=0,0,($F209*'Cronograma de Actividades'!#REF!)*($I209/$H209))</f>
        <v>#REF!</v>
      </c>
      <c r="T209" s="105" t="e">
        <f>IF( $H209=0,0,($F209*'Cronograma de Actividades'!#REF!)*($I209/$H209))</f>
        <v>#REF!</v>
      </c>
      <c r="U209" s="105" t="e">
        <f>SUM(R209:T209)</f>
        <v>#REF!</v>
      </c>
      <c r="V209" s="105" t="e">
        <f>IF( $H209=0,0,($F209*'Cronograma de Actividades'!#REF!)*($I209/$H209))</f>
        <v>#REF!</v>
      </c>
      <c r="W209" s="105" t="e">
        <f>IF( $H209=0,0,($F209*'Cronograma de Actividades'!#REF!)*($I209/$H209))</f>
        <v>#REF!</v>
      </c>
      <c r="X209" s="105" t="e">
        <f>IF( $H209=0,0,($F209*'Cronograma de Actividades'!#REF!)*($I209/$H209))</f>
        <v>#REF!</v>
      </c>
      <c r="Y209" s="105" t="e">
        <f>SUM(V209:X209)</f>
        <v>#REF!</v>
      </c>
      <c r="Z209" s="105" t="e">
        <f>+M209+Q209+U209+Y209</f>
        <v>#REF!</v>
      </c>
      <c r="AA209" s="105" t="e">
        <f>IF( $H209=0,0,($F209*'Cronograma de Actividades'!#REF!)*($I209/$H209))</f>
        <v>#REF!</v>
      </c>
      <c r="AB209" s="105" t="e">
        <f>IF( $H209=0,0,($F209*'Cronograma de Actividades'!#REF!)*($I209/$H209))</f>
        <v>#REF!</v>
      </c>
      <c r="AC209" s="105" t="e">
        <f>IF( $H209=0,0,($F209*'Cronograma de Actividades'!#REF!)*($I209/$H209))</f>
        <v>#REF!</v>
      </c>
      <c r="AD209" s="105" t="e">
        <f>SUM(AA209:AC209)</f>
        <v>#REF!</v>
      </c>
      <c r="AE209" s="105" t="e">
        <f>IF( $H209=0,0,($F209*'Cronograma de Actividades'!#REF!)*($I209/$H209))</f>
        <v>#REF!</v>
      </c>
      <c r="AF209" s="105" t="e">
        <f>IF( $H209=0,0,($F209*'Cronograma de Actividades'!#REF!)*($I209/$H209))</f>
        <v>#REF!</v>
      </c>
      <c r="AG209" s="105" t="e">
        <f>IF( $H209=0,0,($F209*'Cronograma de Actividades'!#REF!)*($I209/$H209))</f>
        <v>#REF!</v>
      </c>
      <c r="AH209" s="105" t="e">
        <f>SUM(AE209:AG209)</f>
        <v>#REF!</v>
      </c>
      <c r="AI209" s="105" t="e">
        <f>IF( $H209=0,0,($F209*'Cronograma de Actividades'!#REF!)*($I209/$H209))</f>
        <v>#REF!</v>
      </c>
      <c r="AJ209" s="105" t="e">
        <f>IF( $H209=0,0,($F209*'Cronograma de Actividades'!#REF!)*($I209/$H209))</f>
        <v>#REF!</v>
      </c>
      <c r="AK209" s="105" t="e">
        <f>IF( $H209=0,0,($F209*'Cronograma de Actividades'!#REF!)*($I209/$H209))</f>
        <v>#REF!</v>
      </c>
      <c r="AL209" s="105" t="e">
        <f>SUM(AI209:AK209)</f>
        <v>#REF!</v>
      </c>
      <c r="AM209" s="105" t="e">
        <f>IF( $H209=0,0,($F209*'Cronograma de Actividades'!#REF!)*($I209/$H209))</f>
        <v>#REF!</v>
      </c>
      <c r="AN209" s="105" t="e">
        <f>IF( $H209=0,0,($F209*'Cronograma de Actividades'!#REF!)*($I209/$H209))</f>
        <v>#REF!</v>
      </c>
      <c r="AO209" s="105" t="e">
        <f>IF( $H209=0,0,($F209*'Cronograma de Actividades'!#REF!)*($I209/$H209))</f>
        <v>#REF!</v>
      </c>
      <c r="AP209" s="105" t="e">
        <f>SUM(AM209:AO209)</f>
        <v>#REF!</v>
      </c>
      <c r="AQ209" s="105" t="e">
        <f>+AD209+AH209+AL209+AP209</f>
        <v>#REF!</v>
      </c>
      <c r="AR209" s="105" t="e">
        <f>IF( $H209=0,0,($F209*'Cronograma de Actividades'!#REF!)*($I209/$H209))</f>
        <v>#REF!</v>
      </c>
      <c r="AS209" s="105" t="e">
        <f>IF( $H209=0,0,($F209*'Cronograma de Actividades'!#REF!)*($I209/$H209))</f>
        <v>#REF!</v>
      </c>
      <c r="AT209" s="105" t="e">
        <f>IF( $H209=0,0,($F209*'Cronograma de Actividades'!#REF!)*($I209/$H209))</f>
        <v>#REF!</v>
      </c>
      <c r="AU209" s="105" t="e">
        <f>SUM(AR209:AT209)</f>
        <v>#REF!</v>
      </c>
      <c r="AV209" s="105" t="e">
        <f>IF( $H209=0,0,($F209*'Cronograma de Actividades'!#REF!)*($I209/$H209))</f>
        <v>#REF!</v>
      </c>
      <c r="AW209" s="105" t="e">
        <f>IF( $H209=0,0,($F209*'Cronograma de Actividades'!#REF!)*($I209/$H209))</f>
        <v>#REF!</v>
      </c>
      <c r="AX209" s="105" t="e">
        <f>IF( $H209=0,0,($F209*'Cronograma de Actividades'!#REF!)*($I209/$H209))</f>
        <v>#REF!</v>
      </c>
      <c r="AY209" s="105" t="e">
        <f>SUM(AV209:AX209)</f>
        <v>#REF!</v>
      </c>
      <c r="AZ209" s="105" t="e">
        <f>IF( $H209=0,0,($F209*'Cronograma de Actividades'!#REF!)*($I209/$H209))</f>
        <v>#REF!</v>
      </c>
      <c r="BA209" s="105" t="e">
        <f>IF( $H209=0,0,($F209*'Cronograma de Actividades'!#REF!)*($I209/$H209))</f>
        <v>#REF!</v>
      </c>
      <c r="BB209" s="105" t="e">
        <f>IF( $H209=0,0,($F209*'Cronograma de Actividades'!#REF!)*($I209/$H209))</f>
        <v>#REF!</v>
      </c>
      <c r="BC209" s="105" t="e">
        <f>SUM(AZ209:BB209)</f>
        <v>#REF!</v>
      </c>
      <c r="BD209" s="105" t="e">
        <f>IF( $H209=0,0,($F209*'Cronograma de Actividades'!#REF!)*($I209/$H209))</f>
        <v>#REF!</v>
      </c>
      <c r="BE209" s="105" t="e">
        <f>IF( $H209=0,0,($F209*'Cronograma de Actividades'!#REF!)*($I209/$H209))</f>
        <v>#REF!</v>
      </c>
      <c r="BF209" s="105" t="e">
        <f>IF( $H209=0,0,($F209*'Cronograma de Actividades'!#REF!)*($I209/$H209))</f>
        <v>#REF!</v>
      </c>
      <c r="BG209" s="105" t="e">
        <f>SUM(BD209:BF209)</f>
        <v>#REF!</v>
      </c>
      <c r="BH209" s="105" t="e">
        <f>+AU209+AY209+BC209+BG209</f>
        <v>#REF!</v>
      </c>
      <c r="BI209" s="287" t="e">
        <f>+Z209+AQ209+BH209</f>
        <v>#REF!</v>
      </c>
      <c r="BJ209" s="126" t="e">
        <f t="shared" si="50"/>
        <v>#REF!</v>
      </c>
    </row>
    <row r="210" spans="1:62" ht="12.75" hidden="1" customHeight="1" x14ac:dyDescent="0.25">
      <c r="A210" s="299" t="e">
        <f>+#REF!</f>
        <v>#REF!</v>
      </c>
      <c r="B210" s="300" t="e">
        <f>+#REF!</f>
        <v>#REF!</v>
      </c>
      <c r="C210" s="579"/>
      <c r="D210" s="300"/>
      <c r="E210" s="318"/>
      <c r="F210" s="106" t="e">
        <f>+#REF!</f>
        <v>#REF!</v>
      </c>
      <c r="G210" s="509"/>
      <c r="H210" s="106" t="e">
        <f>+#REF!</f>
        <v>#REF!</v>
      </c>
      <c r="I210" s="106" t="e">
        <f>+#REF!</f>
        <v>#REF!</v>
      </c>
      <c r="J210" s="106" t="e">
        <f>IF( $H210=0,0,($F210*'Cronograma de Actividades'!#REF!)*($I210/$H210))</f>
        <v>#REF!</v>
      </c>
      <c r="K210" s="106" t="e">
        <f>IF( $H210=0,0,($F210*'Cronograma de Actividades'!#REF!)*($I210/$H210))</f>
        <v>#REF!</v>
      </c>
      <c r="L210" s="106" t="e">
        <f>IF( $H210=0,0,($F210*'Cronograma de Actividades'!#REF!)*($I210/$H210))</f>
        <v>#REF!</v>
      </c>
      <c r="M210" s="106" t="e">
        <f>SUM(J210:L210)</f>
        <v>#REF!</v>
      </c>
      <c r="N210" s="106" t="e">
        <f>IF( $H210=0,0,($F210*'Cronograma de Actividades'!#REF!)*($I210/$H210))</f>
        <v>#REF!</v>
      </c>
      <c r="O210" s="106" t="e">
        <f>IF( $H210=0,0,($F210*'Cronograma de Actividades'!#REF!)*($I210/$H210))</f>
        <v>#REF!</v>
      </c>
      <c r="P210" s="106" t="e">
        <f>IF( $H210=0,0,($F210*'Cronograma de Actividades'!#REF!)*($I210/$H210))</f>
        <v>#REF!</v>
      </c>
      <c r="Q210" s="106" t="e">
        <f>SUM(N210:P210)</f>
        <v>#REF!</v>
      </c>
      <c r="R210" s="106" t="e">
        <f>IF( $H210=0,0,($F210*'Cronograma de Actividades'!#REF!)*($I210/$H210))</f>
        <v>#REF!</v>
      </c>
      <c r="S210" s="106" t="e">
        <f>IF( $H210=0,0,($F210*'Cronograma de Actividades'!#REF!)*($I210/$H210))</f>
        <v>#REF!</v>
      </c>
      <c r="T210" s="106" t="e">
        <f>IF( $H210=0,0,($F210*'Cronograma de Actividades'!#REF!)*($I210/$H210))</f>
        <v>#REF!</v>
      </c>
      <c r="U210" s="106" t="e">
        <f>SUM(R210:T210)</f>
        <v>#REF!</v>
      </c>
      <c r="V210" s="106" t="e">
        <f>IF( $H210=0,0,($F210*'Cronograma de Actividades'!#REF!)*($I210/$H210))</f>
        <v>#REF!</v>
      </c>
      <c r="W210" s="106" t="e">
        <f>IF( $H210=0,0,($F210*'Cronograma de Actividades'!#REF!)*($I210/$H210))</f>
        <v>#REF!</v>
      </c>
      <c r="X210" s="106" t="e">
        <f>IF( $H210=0,0,($F210*'Cronograma de Actividades'!#REF!)*($I210/$H210))</f>
        <v>#REF!</v>
      </c>
      <c r="Y210" s="106" t="e">
        <f>SUM(V210:X210)</f>
        <v>#REF!</v>
      </c>
      <c r="Z210" s="106" t="e">
        <f>+M210+Q210+U210+Y210</f>
        <v>#REF!</v>
      </c>
      <c r="AA210" s="106" t="e">
        <f>IF( $H210=0,0,($F210*'Cronograma de Actividades'!#REF!)*($I210/$H210))</f>
        <v>#REF!</v>
      </c>
      <c r="AB210" s="106" t="e">
        <f>IF( $H210=0,0,($F210*'Cronograma de Actividades'!#REF!)*($I210/$H210))</f>
        <v>#REF!</v>
      </c>
      <c r="AC210" s="106" t="e">
        <f>IF( $H210=0,0,($F210*'Cronograma de Actividades'!#REF!)*($I210/$H210))</f>
        <v>#REF!</v>
      </c>
      <c r="AD210" s="106" t="e">
        <f>SUM(AA210:AC210)</f>
        <v>#REF!</v>
      </c>
      <c r="AE210" s="106" t="e">
        <f>IF( $H210=0,0,($F210*'Cronograma de Actividades'!#REF!)*($I210/$H210))</f>
        <v>#REF!</v>
      </c>
      <c r="AF210" s="106" t="e">
        <f>IF( $H210=0,0,($F210*'Cronograma de Actividades'!#REF!)*($I210/$H210))</f>
        <v>#REF!</v>
      </c>
      <c r="AG210" s="106" t="e">
        <f>IF( $H210=0,0,($F210*'Cronograma de Actividades'!#REF!)*($I210/$H210))</f>
        <v>#REF!</v>
      </c>
      <c r="AH210" s="106" t="e">
        <f>SUM(AE210:AG210)</f>
        <v>#REF!</v>
      </c>
      <c r="AI210" s="106" t="e">
        <f>IF( $H210=0,0,($F210*'Cronograma de Actividades'!#REF!)*($I210/$H210))</f>
        <v>#REF!</v>
      </c>
      <c r="AJ210" s="106" t="e">
        <f>IF( $H210=0,0,($F210*'Cronograma de Actividades'!#REF!)*($I210/$H210))</f>
        <v>#REF!</v>
      </c>
      <c r="AK210" s="106" t="e">
        <f>IF( $H210=0,0,($F210*'Cronograma de Actividades'!#REF!)*($I210/$H210))</f>
        <v>#REF!</v>
      </c>
      <c r="AL210" s="106" t="e">
        <f>SUM(AI210:AK210)</f>
        <v>#REF!</v>
      </c>
      <c r="AM210" s="106" t="e">
        <f>IF( $H210=0,0,($F210*'Cronograma de Actividades'!#REF!)*($I210/$H210))</f>
        <v>#REF!</v>
      </c>
      <c r="AN210" s="106" t="e">
        <f>IF( $H210=0,0,($F210*'Cronograma de Actividades'!#REF!)*($I210/$H210))</f>
        <v>#REF!</v>
      </c>
      <c r="AO210" s="106" t="e">
        <f>IF( $H210=0,0,($F210*'Cronograma de Actividades'!#REF!)*($I210/$H210))</f>
        <v>#REF!</v>
      </c>
      <c r="AP210" s="106" t="e">
        <f>SUM(AM210:AO210)</f>
        <v>#REF!</v>
      </c>
      <c r="AQ210" s="106" t="e">
        <f>+AD210+AH210+AL210+AP210</f>
        <v>#REF!</v>
      </c>
      <c r="AR210" s="106" t="e">
        <f>IF( $H210=0,0,($F210*'Cronograma de Actividades'!#REF!)*($I210/$H210))</f>
        <v>#REF!</v>
      </c>
      <c r="AS210" s="106" t="e">
        <f>IF( $H210=0,0,($F210*'Cronograma de Actividades'!#REF!)*($I210/$H210))</f>
        <v>#REF!</v>
      </c>
      <c r="AT210" s="106" t="e">
        <f>IF( $H210=0,0,($F210*'Cronograma de Actividades'!#REF!)*($I210/$H210))</f>
        <v>#REF!</v>
      </c>
      <c r="AU210" s="106" t="e">
        <f>SUM(AR210:AT210)</f>
        <v>#REF!</v>
      </c>
      <c r="AV210" s="106" t="e">
        <f>IF( $H210=0,0,($F210*'Cronograma de Actividades'!#REF!)*($I210/$H210))</f>
        <v>#REF!</v>
      </c>
      <c r="AW210" s="106" t="e">
        <f>IF( $H210=0,0,($F210*'Cronograma de Actividades'!#REF!)*($I210/$H210))</f>
        <v>#REF!</v>
      </c>
      <c r="AX210" s="106" t="e">
        <f>IF( $H210=0,0,($F210*'Cronograma de Actividades'!#REF!)*($I210/$H210))</f>
        <v>#REF!</v>
      </c>
      <c r="AY210" s="106" t="e">
        <f>SUM(AV210:AX210)</f>
        <v>#REF!</v>
      </c>
      <c r="AZ210" s="106" t="e">
        <f>IF( $H210=0,0,($F210*'Cronograma de Actividades'!#REF!)*($I210/$H210))</f>
        <v>#REF!</v>
      </c>
      <c r="BA210" s="106" t="e">
        <f>IF( $H210=0,0,($F210*'Cronograma de Actividades'!#REF!)*($I210/$H210))</f>
        <v>#REF!</v>
      </c>
      <c r="BB210" s="106" t="e">
        <f>IF( $H210=0,0,($F210*'Cronograma de Actividades'!#REF!)*($I210/$H210))</f>
        <v>#REF!</v>
      </c>
      <c r="BC210" s="106" t="e">
        <f>SUM(AZ210:BB210)</f>
        <v>#REF!</v>
      </c>
      <c r="BD210" s="106" t="e">
        <f>IF( $H210=0,0,($F210*'Cronograma de Actividades'!#REF!)*($I210/$H210))</f>
        <v>#REF!</v>
      </c>
      <c r="BE210" s="106" t="e">
        <f>IF( $H210=0,0,($F210*'Cronograma de Actividades'!#REF!)*($I210/$H210))</f>
        <v>#REF!</v>
      </c>
      <c r="BF210" s="106" t="e">
        <f>IF( $H210=0,0,($F210*'Cronograma de Actividades'!#REF!)*($I210/$H210))</f>
        <v>#REF!</v>
      </c>
      <c r="BG210" s="106" t="e">
        <f>SUM(BD210:BF210)</f>
        <v>#REF!</v>
      </c>
      <c r="BH210" s="106" t="e">
        <f>+AU210+AY210+BC210+BG210</f>
        <v>#REF!</v>
      </c>
      <c r="BI210" s="288" t="e">
        <f>+Z210+AQ210+BH210</f>
        <v>#REF!</v>
      </c>
      <c r="BJ210" s="126" t="e">
        <f t="shared" si="50"/>
        <v>#REF!</v>
      </c>
    </row>
    <row r="211" spans="1:62" ht="12.75" hidden="1" customHeight="1" x14ac:dyDescent="0.25">
      <c r="A211" s="100" t="e">
        <f>+#REF!</f>
        <v>#REF!</v>
      </c>
      <c r="B211" s="199" t="e">
        <f>+#REF!</f>
        <v>#REF!</v>
      </c>
      <c r="C211" s="56" t="e">
        <f>+#REF!</f>
        <v>#REF!</v>
      </c>
      <c r="D211" s="61"/>
      <c r="E211" s="57">
        <f>+'Formato de costeo C1 '!F352</f>
        <v>0</v>
      </c>
      <c r="F211" s="57" t="e">
        <f>SUM(F212:F216)</f>
        <v>#REF!</v>
      </c>
      <c r="G211" s="503" t="e">
        <f>+#REF!</f>
        <v>#REF!</v>
      </c>
      <c r="H211" s="57" t="e">
        <f>SUM(H212:H216)</f>
        <v>#REF!</v>
      </c>
      <c r="I211" s="57" t="e">
        <f t="shared" ref="I211:BH211" si="52">SUM(I212:I216)</f>
        <v>#REF!</v>
      </c>
      <c r="J211" s="57" t="e">
        <f t="shared" si="52"/>
        <v>#REF!</v>
      </c>
      <c r="K211" s="57" t="e">
        <f t="shared" si="52"/>
        <v>#REF!</v>
      </c>
      <c r="L211" s="57" t="e">
        <f t="shared" si="52"/>
        <v>#REF!</v>
      </c>
      <c r="M211" s="57" t="e">
        <f t="shared" si="52"/>
        <v>#REF!</v>
      </c>
      <c r="N211" s="57" t="e">
        <f t="shared" si="52"/>
        <v>#REF!</v>
      </c>
      <c r="O211" s="57" t="e">
        <f t="shared" si="52"/>
        <v>#REF!</v>
      </c>
      <c r="P211" s="57" t="e">
        <f t="shared" si="52"/>
        <v>#REF!</v>
      </c>
      <c r="Q211" s="57" t="e">
        <f t="shared" si="52"/>
        <v>#REF!</v>
      </c>
      <c r="R211" s="57" t="e">
        <f t="shared" si="52"/>
        <v>#REF!</v>
      </c>
      <c r="S211" s="57" t="e">
        <f t="shared" si="52"/>
        <v>#REF!</v>
      </c>
      <c r="T211" s="57" t="e">
        <f t="shared" si="52"/>
        <v>#REF!</v>
      </c>
      <c r="U211" s="57" t="e">
        <f t="shared" si="52"/>
        <v>#REF!</v>
      </c>
      <c r="V211" s="57" t="e">
        <f t="shared" si="52"/>
        <v>#REF!</v>
      </c>
      <c r="W211" s="57" t="e">
        <f t="shared" si="52"/>
        <v>#REF!</v>
      </c>
      <c r="X211" s="57" t="e">
        <f t="shared" si="52"/>
        <v>#REF!</v>
      </c>
      <c r="Y211" s="57" t="e">
        <f t="shared" si="52"/>
        <v>#REF!</v>
      </c>
      <c r="Z211" s="57" t="e">
        <f t="shared" si="52"/>
        <v>#REF!</v>
      </c>
      <c r="AA211" s="57" t="e">
        <f t="shared" si="52"/>
        <v>#REF!</v>
      </c>
      <c r="AB211" s="57" t="e">
        <f t="shared" si="52"/>
        <v>#REF!</v>
      </c>
      <c r="AC211" s="57" t="e">
        <f t="shared" si="52"/>
        <v>#REF!</v>
      </c>
      <c r="AD211" s="57" t="e">
        <f t="shared" si="52"/>
        <v>#REF!</v>
      </c>
      <c r="AE211" s="57" t="e">
        <f t="shared" si="52"/>
        <v>#REF!</v>
      </c>
      <c r="AF211" s="57" t="e">
        <f t="shared" si="52"/>
        <v>#REF!</v>
      </c>
      <c r="AG211" s="57" t="e">
        <f t="shared" si="52"/>
        <v>#REF!</v>
      </c>
      <c r="AH211" s="57" t="e">
        <f t="shared" si="52"/>
        <v>#REF!</v>
      </c>
      <c r="AI211" s="57" t="e">
        <f t="shared" si="52"/>
        <v>#REF!</v>
      </c>
      <c r="AJ211" s="57" t="e">
        <f t="shared" si="52"/>
        <v>#REF!</v>
      </c>
      <c r="AK211" s="57" t="e">
        <f t="shared" si="52"/>
        <v>#REF!</v>
      </c>
      <c r="AL211" s="57" t="e">
        <f t="shared" si="52"/>
        <v>#REF!</v>
      </c>
      <c r="AM211" s="57" t="e">
        <f t="shared" si="52"/>
        <v>#REF!</v>
      </c>
      <c r="AN211" s="57" t="e">
        <f t="shared" si="52"/>
        <v>#REF!</v>
      </c>
      <c r="AO211" s="57" t="e">
        <f t="shared" si="52"/>
        <v>#REF!</v>
      </c>
      <c r="AP211" s="57" t="e">
        <f t="shared" si="52"/>
        <v>#REF!</v>
      </c>
      <c r="AQ211" s="57" t="e">
        <f t="shared" si="52"/>
        <v>#REF!</v>
      </c>
      <c r="AR211" s="57" t="e">
        <f t="shared" si="52"/>
        <v>#REF!</v>
      </c>
      <c r="AS211" s="57" t="e">
        <f t="shared" si="52"/>
        <v>#REF!</v>
      </c>
      <c r="AT211" s="57" t="e">
        <f t="shared" si="52"/>
        <v>#REF!</v>
      </c>
      <c r="AU211" s="57" t="e">
        <f t="shared" si="52"/>
        <v>#REF!</v>
      </c>
      <c r="AV211" s="57" t="e">
        <f t="shared" si="52"/>
        <v>#REF!</v>
      </c>
      <c r="AW211" s="57" t="e">
        <f t="shared" si="52"/>
        <v>#REF!</v>
      </c>
      <c r="AX211" s="57" t="e">
        <f t="shared" si="52"/>
        <v>#REF!</v>
      </c>
      <c r="AY211" s="57" t="e">
        <f t="shared" si="52"/>
        <v>#REF!</v>
      </c>
      <c r="AZ211" s="57" t="e">
        <f t="shared" si="52"/>
        <v>#REF!</v>
      </c>
      <c r="BA211" s="57" t="e">
        <f t="shared" si="52"/>
        <v>#REF!</v>
      </c>
      <c r="BB211" s="57" t="e">
        <f t="shared" si="52"/>
        <v>#REF!</v>
      </c>
      <c r="BC211" s="57" t="e">
        <f t="shared" si="52"/>
        <v>#REF!</v>
      </c>
      <c r="BD211" s="57" t="e">
        <f t="shared" si="52"/>
        <v>#REF!</v>
      </c>
      <c r="BE211" s="57" t="e">
        <f t="shared" si="52"/>
        <v>#REF!</v>
      </c>
      <c r="BF211" s="57" t="e">
        <f t="shared" si="52"/>
        <v>#REF!</v>
      </c>
      <c r="BG211" s="57" t="e">
        <f t="shared" si="52"/>
        <v>#REF!</v>
      </c>
      <c r="BH211" s="57" t="e">
        <f t="shared" si="52"/>
        <v>#REF!</v>
      </c>
      <c r="BI211" s="285" t="e">
        <f>SUM(BI212:BI216)</f>
        <v>#REF!</v>
      </c>
      <c r="BJ211" s="126" t="e">
        <f t="shared" si="50"/>
        <v>#REF!</v>
      </c>
    </row>
    <row r="212" spans="1:62" ht="12.75" hidden="1" customHeight="1" x14ac:dyDescent="0.25">
      <c r="A212" s="295" t="e">
        <f>+#REF!</f>
        <v>#REF!</v>
      </c>
      <c r="B212" s="296" t="e">
        <f>+#REF!</f>
        <v>#REF!</v>
      </c>
      <c r="C212" s="577"/>
      <c r="D212" s="296"/>
      <c r="E212" s="312"/>
      <c r="F212" s="104" t="e">
        <f>+#REF!</f>
        <v>#REF!</v>
      </c>
      <c r="G212" s="507"/>
      <c r="H212" s="104" t="e">
        <f>+#REF!</f>
        <v>#REF!</v>
      </c>
      <c r="I212" s="104" t="e">
        <f>+#REF!</f>
        <v>#REF!</v>
      </c>
      <c r="J212" s="104" t="e">
        <f>IF( $H212=0,0,($F212*'Cronograma de Actividades'!#REF!)*($I212/$H212))</f>
        <v>#REF!</v>
      </c>
      <c r="K212" s="104" t="e">
        <f>IF( $H212=0,0,($F212*'Cronograma de Actividades'!#REF!)*($I212/$H212))</f>
        <v>#REF!</v>
      </c>
      <c r="L212" s="104" t="e">
        <f>IF( $H212=0,0,($F212*'Cronograma de Actividades'!#REF!)*($I212/$H212))</f>
        <v>#REF!</v>
      </c>
      <c r="M212" s="104" t="e">
        <f>SUM(J212:L212)</f>
        <v>#REF!</v>
      </c>
      <c r="N212" s="104" t="e">
        <f>IF( $H212=0,0,($F212*'Cronograma de Actividades'!#REF!)*($I212/$H212))</f>
        <v>#REF!</v>
      </c>
      <c r="O212" s="104" t="e">
        <f>IF( $H212=0,0,($F212*'Cronograma de Actividades'!#REF!)*($I212/$H212))</f>
        <v>#REF!</v>
      </c>
      <c r="P212" s="104" t="e">
        <f>IF( $H212=0,0,($F212*'Cronograma de Actividades'!#REF!)*($I212/$H212))</f>
        <v>#REF!</v>
      </c>
      <c r="Q212" s="104" t="e">
        <f>SUM(N212:P212)</f>
        <v>#REF!</v>
      </c>
      <c r="R212" s="104" t="e">
        <f>IF( $H212=0,0,($F212*'Cronograma de Actividades'!#REF!)*($I212/$H212))</f>
        <v>#REF!</v>
      </c>
      <c r="S212" s="104" t="e">
        <f>IF( $H212=0,0,($F212*'Cronograma de Actividades'!#REF!)*($I212/$H212))</f>
        <v>#REF!</v>
      </c>
      <c r="T212" s="104" t="e">
        <f>IF( $H212=0,0,($F212*'Cronograma de Actividades'!#REF!)*($I212/$H212))</f>
        <v>#REF!</v>
      </c>
      <c r="U212" s="104" t="e">
        <f>SUM(R212:T212)</f>
        <v>#REF!</v>
      </c>
      <c r="V212" s="104" t="e">
        <f>IF( $H212=0,0,($F212*'Cronograma de Actividades'!#REF!)*($I212/$H212))</f>
        <v>#REF!</v>
      </c>
      <c r="W212" s="104" t="e">
        <f>IF( $H212=0,0,($F212*'Cronograma de Actividades'!#REF!)*($I212/$H212))</f>
        <v>#REF!</v>
      </c>
      <c r="X212" s="104" t="e">
        <f>IF( $H212=0,0,($F212*'Cronograma de Actividades'!#REF!)*($I212/$H212))</f>
        <v>#REF!</v>
      </c>
      <c r="Y212" s="104" t="e">
        <f>SUM(V212:X212)</f>
        <v>#REF!</v>
      </c>
      <c r="Z212" s="104" t="e">
        <f>+M212+Q212+U212+Y212</f>
        <v>#REF!</v>
      </c>
      <c r="AA212" s="104" t="e">
        <f>IF( $H212=0,0,($F212*'Cronograma de Actividades'!#REF!)*($I212/$H212))</f>
        <v>#REF!</v>
      </c>
      <c r="AB212" s="104" t="e">
        <f>IF( $H212=0,0,($F212*'Cronograma de Actividades'!#REF!)*($I212/$H212))</f>
        <v>#REF!</v>
      </c>
      <c r="AC212" s="104" t="e">
        <f>IF( $H212=0,0,($F212*'Cronograma de Actividades'!#REF!)*($I212/$H212))</f>
        <v>#REF!</v>
      </c>
      <c r="AD212" s="104" t="e">
        <f>SUM(AA212:AC212)</f>
        <v>#REF!</v>
      </c>
      <c r="AE212" s="104" t="e">
        <f>IF( $H212=0,0,($F212*'Cronograma de Actividades'!#REF!)*($I212/$H212))</f>
        <v>#REF!</v>
      </c>
      <c r="AF212" s="104" t="e">
        <f>IF( $H212=0,0,($F212*'Cronograma de Actividades'!#REF!)*($I212/$H212))</f>
        <v>#REF!</v>
      </c>
      <c r="AG212" s="104" t="e">
        <f>IF( $H212=0,0,($F212*'Cronograma de Actividades'!#REF!)*($I212/$H212))</f>
        <v>#REF!</v>
      </c>
      <c r="AH212" s="104" t="e">
        <f>SUM(AE212:AG212)</f>
        <v>#REF!</v>
      </c>
      <c r="AI212" s="104" t="e">
        <f>IF( $H212=0,0,($F212*'Cronograma de Actividades'!#REF!)*($I212/$H212))</f>
        <v>#REF!</v>
      </c>
      <c r="AJ212" s="104" t="e">
        <f>IF( $H212=0,0,($F212*'Cronograma de Actividades'!#REF!)*($I212/$H212))</f>
        <v>#REF!</v>
      </c>
      <c r="AK212" s="104" t="e">
        <f>IF( $H212=0,0,($F212*'Cronograma de Actividades'!#REF!)*($I212/$H212))</f>
        <v>#REF!</v>
      </c>
      <c r="AL212" s="104" t="e">
        <f>SUM(AI212:AK212)</f>
        <v>#REF!</v>
      </c>
      <c r="AM212" s="104" t="e">
        <f>IF( $H212=0,0,($F212*'Cronograma de Actividades'!#REF!)*($I212/$H212))</f>
        <v>#REF!</v>
      </c>
      <c r="AN212" s="104" t="e">
        <f>IF( $H212=0,0,($F212*'Cronograma de Actividades'!#REF!)*($I212/$H212))</f>
        <v>#REF!</v>
      </c>
      <c r="AO212" s="104" t="e">
        <f>IF( $H212=0,0,($F212*'Cronograma de Actividades'!#REF!)*($I212/$H212))</f>
        <v>#REF!</v>
      </c>
      <c r="AP212" s="104" t="e">
        <f>SUM(AM212:AO212)</f>
        <v>#REF!</v>
      </c>
      <c r="AQ212" s="104" t="e">
        <f>+AD212+AH212+AL212+AP212</f>
        <v>#REF!</v>
      </c>
      <c r="AR212" s="104" t="e">
        <f>IF( $H212=0,0,($F212*'Cronograma de Actividades'!#REF!)*($I212/$H212))</f>
        <v>#REF!</v>
      </c>
      <c r="AS212" s="104" t="e">
        <f>IF( $H212=0,0,($F212*'Cronograma de Actividades'!#REF!)*($I212/$H212))</f>
        <v>#REF!</v>
      </c>
      <c r="AT212" s="104" t="e">
        <f>IF( $H212=0,0,($F212*'Cronograma de Actividades'!#REF!)*($I212/$H212))</f>
        <v>#REF!</v>
      </c>
      <c r="AU212" s="104" t="e">
        <f>SUM(AR212:AT212)</f>
        <v>#REF!</v>
      </c>
      <c r="AV212" s="104" t="e">
        <f>IF( $H212=0,0,($F212*'Cronograma de Actividades'!#REF!)*($I212/$H212))</f>
        <v>#REF!</v>
      </c>
      <c r="AW212" s="104" t="e">
        <f>IF( $H212=0,0,($F212*'Cronograma de Actividades'!#REF!)*($I212/$H212))</f>
        <v>#REF!</v>
      </c>
      <c r="AX212" s="104" t="e">
        <f>IF( $H212=0,0,($F212*'Cronograma de Actividades'!#REF!)*($I212/$H212))</f>
        <v>#REF!</v>
      </c>
      <c r="AY212" s="104" t="e">
        <f>SUM(AV212:AX212)</f>
        <v>#REF!</v>
      </c>
      <c r="AZ212" s="104" t="e">
        <f>IF( $H212=0,0,($F212*'Cronograma de Actividades'!#REF!)*($I212/$H212))</f>
        <v>#REF!</v>
      </c>
      <c r="BA212" s="104" t="e">
        <f>IF( $H212=0,0,($F212*'Cronograma de Actividades'!#REF!)*($I212/$H212))</f>
        <v>#REF!</v>
      </c>
      <c r="BB212" s="104" t="e">
        <f>IF( $H212=0,0,($F212*'Cronograma de Actividades'!#REF!)*($I212/$H212))</f>
        <v>#REF!</v>
      </c>
      <c r="BC212" s="104" t="e">
        <f>SUM(AZ212:BB212)</f>
        <v>#REF!</v>
      </c>
      <c r="BD212" s="104" t="e">
        <f>IF( $H212=0,0,($F212*'Cronograma de Actividades'!#REF!)*($I212/$H212))</f>
        <v>#REF!</v>
      </c>
      <c r="BE212" s="104" t="e">
        <f>IF( $H212=0,0,($F212*'Cronograma de Actividades'!#REF!)*($I212/$H212))</f>
        <v>#REF!</v>
      </c>
      <c r="BF212" s="104" t="e">
        <f>IF( $H212=0,0,($F212*'Cronograma de Actividades'!#REF!)*($I212/$H212))</f>
        <v>#REF!</v>
      </c>
      <c r="BG212" s="104" t="e">
        <f>SUM(BD212:BF212)</f>
        <v>#REF!</v>
      </c>
      <c r="BH212" s="104" t="e">
        <f>+AU212+AY212+BC212+BG212</f>
        <v>#REF!</v>
      </c>
      <c r="BI212" s="286" t="e">
        <f>+Z212+AQ212+BH212</f>
        <v>#REF!</v>
      </c>
      <c r="BJ212" s="126" t="e">
        <f t="shared" si="50"/>
        <v>#REF!</v>
      </c>
    </row>
    <row r="213" spans="1:62" ht="12.75" hidden="1" customHeight="1" x14ac:dyDescent="0.25">
      <c r="A213" s="297" t="e">
        <f>+#REF!</f>
        <v>#REF!</v>
      </c>
      <c r="B213" s="298" t="e">
        <f>+#REF!</f>
        <v>#REF!</v>
      </c>
      <c r="C213" s="578"/>
      <c r="D213" s="298"/>
      <c r="E213" s="315"/>
      <c r="F213" s="105" t="e">
        <f>+#REF!</f>
        <v>#REF!</v>
      </c>
      <c r="G213" s="508"/>
      <c r="H213" s="105" t="e">
        <f>+#REF!</f>
        <v>#REF!</v>
      </c>
      <c r="I213" s="105" t="e">
        <f>+#REF!</f>
        <v>#REF!</v>
      </c>
      <c r="J213" s="105" t="e">
        <f>IF( $H213=0,0,($F213*'Cronograma de Actividades'!#REF!)*($I213/$H213))</f>
        <v>#REF!</v>
      </c>
      <c r="K213" s="105" t="e">
        <f>IF( $H213=0,0,($F213*'Cronograma de Actividades'!#REF!)*($I213/$H213))</f>
        <v>#REF!</v>
      </c>
      <c r="L213" s="105" t="e">
        <f>IF( $H213=0,0,($F213*'Cronograma de Actividades'!#REF!)*($I213/$H213))</f>
        <v>#REF!</v>
      </c>
      <c r="M213" s="105" t="e">
        <f>SUM(J213:L213)</f>
        <v>#REF!</v>
      </c>
      <c r="N213" s="105" t="e">
        <f>IF( $H213=0,0,($F213*'Cronograma de Actividades'!#REF!)*($I213/$H213))</f>
        <v>#REF!</v>
      </c>
      <c r="O213" s="105" t="e">
        <f>IF( $H213=0,0,($F213*'Cronograma de Actividades'!#REF!)*($I213/$H213))</f>
        <v>#REF!</v>
      </c>
      <c r="P213" s="105" t="e">
        <f>IF( $H213=0,0,($F213*'Cronograma de Actividades'!#REF!)*($I213/$H213))</f>
        <v>#REF!</v>
      </c>
      <c r="Q213" s="105" t="e">
        <f>SUM(N213:P213)</f>
        <v>#REF!</v>
      </c>
      <c r="R213" s="105" t="e">
        <f>IF( $H213=0,0,($F213*'Cronograma de Actividades'!#REF!)*($I213/$H213))</f>
        <v>#REF!</v>
      </c>
      <c r="S213" s="105" t="e">
        <f>IF( $H213=0,0,($F213*'Cronograma de Actividades'!#REF!)*($I213/$H213))</f>
        <v>#REF!</v>
      </c>
      <c r="T213" s="105" t="e">
        <f>IF( $H213=0,0,($F213*'Cronograma de Actividades'!#REF!)*($I213/$H213))</f>
        <v>#REF!</v>
      </c>
      <c r="U213" s="105" t="e">
        <f>SUM(R213:T213)</f>
        <v>#REF!</v>
      </c>
      <c r="V213" s="105" t="e">
        <f>IF( $H213=0,0,($F213*'Cronograma de Actividades'!#REF!)*($I213/$H213))</f>
        <v>#REF!</v>
      </c>
      <c r="W213" s="105" t="e">
        <f>IF( $H213=0,0,($F213*'Cronograma de Actividades'!#REF!)*($I213/$H213))</f>
        <v>#REF!</v>
      </c>
      <c r="X213" s="105" t="e">
        <f>IF( $H213=0,0,($F213*'Cronograma de Actividades'!#REF!)*($I213/$H213))</f>
        <v>#REF!</v>
      </c>
      <c r="Y213" s="105" t="e">
        <f>SUM(V213:X213)</f>
        <v>#REF!</v>
      </c>
      <c r="Z213" s="105" t="e">
        <f>+M213+Q213+U213+Y213</f>
        <v>#REF!</v>
      </c>
      <c r="AA213" s="105" t="e">
        <f>IF( $H213=0,0,($F213*'Cronograma de Actividades'!#REF!)*($I213/$H213))</f>
        <v>#REF!</v>
      </c>
      <c r="AB213" s="105" t="e">
        <f>IF( $H213=0,0,($F213*'Cronograma de Actividades'!#REF!)*($I213/$H213))</f>
        <v>#REF!</v>
      </c>
      <c r="AC213" s="105" t="e">
        <f>IF( $H213=0,0,($F213*'Cronograma de Actividades'!#REF!)*($I213/$H213))</f>
        <v>#REF!</v>
      </c>
      <c r="AD213" s="105" t="e">
        <f>SUM(AA213:AC213)</f>
        <v>#REF!</v>
      </c>
      <c r="AE213" s="105" t="e">
        <f>IF( $H213=0,0,($F213*'Cronograma de Actividades'!#REF!)*($I213/$H213))</f>
        <v>#REF!</v>
      </c>
      <c r="AF213" s="105" t="e">
        <f>IF( $H213=0,0,($F213*'Cronograma de Actividades'!#REF!)*($I213/$H213))</f>
        <v>#REF!</v>
      </c>
      <c r="AG213" s="105" t="e">
        <f>IF( $H213=0,0,($F213*'Cronograma de Actividades'!#REF!)*($I213/$H213))</f>
        <v>#REF!</v>
      </c>
      <c r="AH213" s="105" t="e">
        <f>SUM(AE213:AG213)</f>
        <v>#REF!</v>
      </c>
      <c r="AI213" s="105" t="e">
        <f>IF( $H213=0,0,($F213*'Cronograma de Actividades'!#REF!)*($I213/$H213))</f>
        <v>#REF!</v>
      </c>
      <c r="AJ213" s="105" t="e">
        <f>IF( $H213=0,0,($F213*'Cronograma de Actividades'!#REF!)*($I213/$H213))</f>
        <v>#REF!</v>
      </c>
      <c r="AK213" s="105" t="e">
        <f>IF( $H213=0,0,($F213*'Cronograma de Actividades'!#REF!)*($I213/$H213))</f>
        <v>#REF!</v>
      </c>
      <c r="AL213" s="105" t="e">
        <f>SUM(AI213:AK213)</f>
        <v>#REF!</v>
      </c>
      <c r="AM213" s="105" t="e">
        <f>IF( $H213=0,0,($F213*'Cronograma de Actividades'!#REF!)*($I213/$H213))</f>
        <v>#REF!</v>
      </c>
      <c r="AN213" s="105" t="e">
        <f>IF( $H213=0,0,($F213*'Cronograma de Actividades'!#REF!)*($I213/$H213))</f>
        <v>#REF!</v>
      </c>
      <c r="AO213" s="105" t="e">
        <f>IF( $H213=0,0,($F213*'Cronograma de Actividades'!#REF!)*($I213/$H213))</f>
        <v>#REF!</v>
      </c>
      <c r="AP213" s="105" t="e">
        <f>SUM(AM213:AO213)</f>
        <v>#REF!</v>
      </c>
      <c r="AQ213" s="105" t="e">
        <f>+AD213+AH213+AL213+AP213</f>
        <v>#REF!</v>
      </c>
      <c r="AR213" s="105" t="e">
        <f>IF( $H213=0,0,($F213*'Cronograma de Actividades'!#REF!)*($I213/$H213))</f>
        <v>#REF!</v>
      </c>
      <c r="AS213" s="105" t="e">
        <f>IF( $H213=0,0,($F213*'Cronograma de Actividades'!#REF!)*($I213/$H213))</f>
        <v>#REF!</v>
      </c>
      <c r="AT213" s="105" t="e">
        <f>IF( $H213=0,0,($F213*'Cronograma de Actividades'!#REF!)*($I213/$H213))</f>
        <v>#REF!</v>
      </c>
      <c r="AU213" s="105" t="e">
        <f>SUM(AR213:AT213)</f>
        <v>#REF!</v>
      </c>
      <c r="AV213" s="105" t="e">
        <f>IF( $H213=0,0,($F213*'Cronograma de Actividades'!#REF!)*($I213/$H213))</f>
        <v>#REF!</v>
      </c>
      <c r="AW213" s="105" t="e">
        <f>IF( $H213=0,0,($F213*'Cronograma de Actividades'!#REF!)*($I213/$H213))</f>
        <v>#REF!</v>
      </c>
      <c r="AX213" s="105" t="e">
        <f>IF( $H213=0,0,($F213*'Cronograma de Actividades'!#REF!)*($I213/$H213))</f>
        <v>#REF!</v>
      </c>
      <c r="AY213" s="105" t="e">
        <f>SUM(AV213:AX213)</f>
        <v>#REF!</v>
      </c>
      <c r="AZ213" s="105" t="e">
        <f>IF( $H213=0,0,($F213*'Cronograma de Actividades'!#REF!)*($I213/$H213))</f>
        <v>#REF!</v>
      </c>
      <c r="BA213" s="105" t="e">
        <f>IF( $H213=0,0,($F213*'Cronograma de Actividades'!#REF!)*($I213/$H213))</f>
        <v>#REF!</v>
      </c>
      <c r="BB213" s="105" t="e">
        <f>IF( $H213=0,0,($F213*'Cronograma de Actividades'!#REF!)*($I213/$H213))</f>
        <v>#REF!</v>
      </c>
      <c r="BC213" s="105" t="e">
        <f>SUM(AZ213:BB213)</f>
        <v>#REF!</v>
      </c>
      <c r="BD213" s="105" t="e">
        <f>IF( $H213=0,0,($F213*'Cronograma de Actividades'!#REF!)*($I213/$H213))</f>
        <v>#REF!</v>
      </c>
      <c r="BE213" s="105" t="e">
        <f>IF( $H213=0,0,($F213*'Cronograma de Actividades'!#REF!)*($I213/$H213))</f>
        <v>#REF!</v>
      </c>
      <c r="BF213" s="105" t="e">
        <f>IF( $H213=0,0,($F213*'Cronograma de Actividades'!#REF!)*($I213/$H213))</f>
        <v>#REF!</v>
      </c>
      <c r="BG213" s="105" t="e">
        <f>SUM(BD213:BF213)</f>
        <v>#REF!</v>
      </c>
      <c r="BH213" s="105" t="e">
        <f>+AU213+AY213+BC213+BG213</f>
        <v>#REF!</v>
      </c>
      <c r="BI213" s="287" t="e">
        <f>+Z213+AQ213+BH213</f>
        <v>#REF!</v>
      </c>
      <c r="BJ213" s="126" t="e">
        <f t="shared" si="50"/>
        <v>#REF!</v>
      </c>
    </row>
    <row r="214" spans="1:62" ht="12.75" hidden="1" customHeight="1" x14ac:dyDescent="0.25">
      <c r="A214" s="297" t="e">
        <f>+#REF!</f>
        <v>#REF!</v>
      </c>
      <c r="B214" s="298" t="e">
        <f>+#REF!</f>
        <v>#REF!</v>
      </c>
      <c r="C214" s="578"/>
      <c r="D214" s="298"/>
      <c r="E214" s="315"/>
      <c r="F214" s="105" t="e">
        <f>+#REF!</f>
        <v>#REF!</v>
      </c>
      <c r="G214" s="508"/>
      <c r="H214" s="105" t="e">
        <f>+#REF!</f>
        <v>#REF!</v>
      </c>
      <c r="I214" s="105" t="e">
        <f>+#REF!</f>
        <v>#REF!</v>
      </c>
      <c r="J214" s="105" t="e">
        <f>IF( $H214=0,0,($F214*'Cronograma de Actividades'!#REF!)*($I214/$H214))</f>
        <v>#REF!</v>
      </c>
      <c r="K214" s="105" t="e">
        <f>IF( $H214=0,0,($F214*'Cronograma de Actividades'!#REF!)*($I214/$H214))</f>
        <v>#REF!</v>
      </c>
      <c r="L214" s="105" t="e">
        <f>IF( $H214=0,0,($F214*'Cronograma de Actividades'!#REF!)*($I214/$H214))</f>
        <v>#REF!</v>
      </c>
      <c r="M214" s="105" t="e">
        <f>SUM(J214:L214)</f>
        <v>#REF!</v>
      </c>
      <c r="N214" s="105" t="e">
        <f>IF( $H214=0,0,($F214*'Cronograma de Actividades'!#REF!)*($I214/$H214))</f>
        <v>#REF!</v>
      </c>
      <c r="O214" s="105" t="e">
        <f>IF( $H214=0,0,($F214*'Cronograma de Actividades'!#REF!)*($I214/$H214))</f>
        <v>#REF!</v>
      </c>
      <c r="P214" s="105" t="e">
        <f>IF( $H214=0,0,($F214*'Cronograma de Actividades'!#REF!)*($I214/$H214))</f>
        <v>#REF!</v>
      </c>
      <c r="Q214" s="105" t="e">
        <f>SUM(N214:P214)</f>
        <v>#REF!</v>
      </c>
      <c r="R214" s="105" t="e">
        <f>IF( $H214=0,0,($F214*'Cronograma de Actividades'!#REF!)*($I214/$H214))</f>
        <v>#REF!</v>
      </c>
      <c r="S214" s="105" t="e">
        <f>IF( $H214=0,0,($F214*'Cronograma de Actividades'!#REF!)*($I214/$H214))</f>
        <v>#REF!</v>
      </c>
      <c r="T214" s="105" t="e">
        <f>IF( $H214=0,0,($F214*'Cronograma de Actividades'!#REF!)*($I214/$H214))</f>
        <v>#REF!</v>
      </c>
      <c r="U214" s="105" t="e">
        <f>SUM(R214:T214)</f>
        <v>#REF!</v>
      </c>
      <c r="V214" s="105" t="e">
        <f>IF( $H214=0,0,($F214*'Cronograma de Actividades'!#REF!)*($I214/$H214))</f>
        <v>#REF!</v>
      </c>
      <c r="W214" s="105" t="e">
        <f>IF( $H214=0,0,($F214*'Cronograma de Actividades'!#REF!)*($I214/$H214))</f>
        <v>#REF!</v>
      </c>
      <c r="X214" s="105" t="e">
        <f>IF( $H214=0,0,($F214*'Cronograma de Actividades'!#REF!)*($I214/$H214))</f>
        <v>#REF!</v>
      </c>
      <c r="Y214" s="105" t="e">
        <f>SUM(V214:X214)</f>
        <v>#REF!</v>
      </c>
      <c r="Z214" s="105" t="e">
        <f>+M214+Q214+U214+Y214</f>
        <v>#REF!</v>
      </c>
      <c r="AA214" s="105" t="e">
        <f>IF( $H214=0,0,($F214*'Cronograma de Actividades'!#REF!)*($I214/$H214))</f>
        <v>#REF!</v>
      </c>
      <c r="AB214" s="105" t="e">
        <f>IF( $H214=0,0,($F214*'Cronograma de Actividades'!#REF!)*($I214/$H214))</f>
        <v>#REF!</v>
      </c>
      <c r="AC214" s="105" t="e">
        <f>IF( $H214=0,0,($F214*'Cronograma de Actividades'!#REF!)*($I214/$H214))</f>
        <v>#REF!</v>
      </c>
      <c r="AD214" s="105" t="e">
        <f>SUM(AA214:AC214)</f>
        <v>#REF!</v>
      </c>
      <c r="AE214" s="105" t="e">
        <f>IF( $H214=0,0,($F214*'Cronograma de Actividades'!#REF!)*($I214/$H214))</f>
        <v>#REF!</v>
      </c>
      <c r="AF214" s="105" t="e">
        <f>IF( $H214=0,0,($F214*'Cronograma de Actividades'!#REF!)*($I214/$H214))</f>
        <v>#REF!</v>
      </c>
      <c r="AG214" s="105" t="e">
        <f>IF( $H214=0,0,($F214*'Cronograma de Actividades'!#REF!)*($I214/$H214))</f>
        <v>#REF!</v>
      </c>
      <c r="AH214" s="105" t="e">
        <f>SUM(AE214:AG214)</f>
        <v>#REF!</v>
      </c>
      <c r="AI214" s="105" t="e">
        <f>IF( $H214=0,0,($F214*'Cronograma de Actividades'!#REF!)*($I214/$H214))</f>
        <v>#REF!</v>
      </c>
      <c r="AJ214" s="105" t="e">
        <f>IF( $H214=0,0,($F214*'Cronograma de Actividades'!#REF!)*($I214/$H214))</f>
        <v>#REF!</v>
      </c>
      <c r="AK214" s="105" t="e">
        <f>IF( $H214=0,0,($F214*'Cronograma de Actividades'!#REF!)*($I214/$H214))</f>
        <v>#REF!</v>
      </c>
      <c r="AL214" s="105" t="e">
        <f>SUM(AI214:AK214)</f>
        <v>#REF!</v>
      </c>
      <c r="AM214" s="105" t="e">
        <f>IF( $H214=0,0,($F214*'Cronograma de Actividades'!#REF!)*($I214/$H214))</f>
        <v>#REF!</v>
      </c>
      <c r="AN214" s="105" t="e">
        <f>IF( $H214=0,0,($F214*'Cronograma de Actividades'!#REF!)*($I214/$H214))</f>
        <v>#REF!</v>
      </c>
      <c r="AO214" s="105" t="e">
        <f>IF( $H214=0,0,($F214*'Cronograma de Actividades'!#REF!)*($I214/$H214))</f>
        <v>#REF!</v>
      </c>
      <c r="AP214" s="105" t="e">
        <f>SUM(AM214:AO214)</f>
        <v>#REF!</v>
      </c>
      <c r="AQ214" s="105" t="e">
        <f>+AD214+AH214+AL214+AP214</f>
        <v>#REF!</v>
      </c>
      <c r="AR214" s="105" t="e">
        <f>IF( $H214=0,0,($F214*'Cronograma de Actividades'!#REF!)*($I214/$H214))</f>
        <v>#REF!</v>
      </c>
      <c r="AS214" s="105" t="e">
        <f>IF( $H214=0,0,($F214*'Cronograma de Actividades'!#REF!)*($I214/$H214))</f>
        <v>#REF!</v>
      </c>
      <c r="AT214" s="105" t="e">
        <f>IF( $H214=0,0,($F214*'Cronograma de Actividades'!#REF!)*($I214/$H214))</f>
        <v>#REF!</v>
      </c>
      <c r="AU214" s="105" t="e">
        <f>SUM(AR214:AT214)</f>
        <v>#REF!</v>
      </c>
      <c r="AV214" s="105" t="e">
        <f>IF( $H214=0,0,($F214*'Cronograma de Actividades'!#REF!)*($I214/$H214))</f>
        <v>#REF!</v>
      </c>
      <c r="AW214" s="105" t="e">
        <f>IF( $H214=0,0,($F214*'Cronograma de Actividades'!#REF!)*($I214/$H214))</f>
        <v>#REF!</v>
      </c>
      <c r="AX214" s="105" t="e">
        <f>IF( $H214=0,0,($F214*'Cronograma de Actividades'!#REF!)*($I214/$H214))</f>
        <v>#REF!</v>
      </c>
      <c r="AY214" s="105" t="e">
        <f>SUM(AV214:AX214)</f>
        <v>#REF!</v>
      </c>
      <c r="AZ214" s="105" t="e">
        <f>IF( $H214=0,0,($F214*'Cronograma de Actividades'!#REF!)*($I214/$H214))</f>
        <v>#REF!</v>
      </c>
      <c r="BA214" s="105" t="e">
        <f>IF( $H214=0,0,($F214*'Cronograma de Actividades'!#REF!)*($I214/$H214))</f>
        <v>#REF!</v>
      </c>
      <c r="BB214" s="105" t="e">
        <f>IF( $H214=0,0,($F214*'Cronograma de Actividades'!#REF!)*($I214/$H214))</f>
        <v>#REF!</v>
      </c>
      <c r="BC214" s="105" t="e">
        <f>SUM(AZ214:BB214)</f>
        <v>#REF!</v>
      </c>
      <c r="BD214" s="105" t="e">
        <f>IF( $H214=0,0,($F214*'Cronograma de Actividades'!#REF!)*($I214/$H214))</f>
        <v>#REF!</v>
      </c>
      <c r="BE214" s="105" t="e">
        <f>IF( $H214=0,0,($F214*'Cronograma de Actividades'!#REF!)*($I214/$H214))</f>
        <v>#REF!</v>
      </c>
      <c r="BF214" s="105" t="e">
        <f>IF( $H214=0,0,($F214*'Cronograma de Actividades'!#REF!)*($I214/$H214))</f>
        <v>#REF!</v>
      </c>
      <c r="BG214" s="105" t="e">
        <f>SUM(BD214:BF214)</f>
        <v>#REF!</v>
      </c>
      <c r="BH214" s="105" t="e">
        <f>+AU214+AY214+BC214+BG214</f>
        <v>#REF!</v>
      </c>
      <c r="BI214" s="287" t="e">
        <f>+Z214+AQ214+BH214</f>
        <v>#REF!</v>
      </c>
      <c r="BJ214" s="126" t="e">
        <f t="shared" si="50"/>
        <v>#REF!</v>
      </c>
    </row>
    <row r="215" spans="1:62" ht="12.75" hidden="1" customHeight="1" x14ac:dyDescent="0.25">
      <c r="A215" s="297" t="e">
        <f>+#REF!</f>
        <v>#REF!</v>
      </c>
      <c r="B215" s="298" t="e">
        <f>+#REF!</f>
        <v>#REF!</v>
      </c>
      <c r="C215" s="578"/>
      <c r="D215" s="298"/>
      <c r="E215" s="315"/>
      <c r="F215" s="105" t="e">
        <f>+#REF!</f>
        <v>#REF!</v>
      </c>
      <c r="G215" s="508"/>
      <c r="H215" s="105" t="e">
        <f>+#REF!</f>
        <v>#REF!</v>
      </c>
      <c r="I215" s="105" t="e">
        <f>+#REF!</f>
        <v>#REF!</v>
      </c>
      <c r="J215" s="105" t="e">
        <f>IF( $H215=0,0,($F215*'Cronograma de Actividades'!#REF!)*($I215/$H215))</f>
        <v>#REF!</v>
      </c>
      <c r="K215" s="105" t="e">
        <f>IF( $H215=0,0,($F215*'Cronograma de Actividades'!#REF!)*($I215/$H215))</f>
        <v>#REF!</v>
      </c>
      <c r="L215" s="105" t="e">
        <f>IF( $H215=0,0,($F215*'Cronograma de Actividades'!#REF!)*($I215/$H215))</f>
        <v>#REF!</v>
      </c>
      <c r="M215" s="105" t="e">
        <f>SUM(J215:L215)</f>
        <v>#REF!</v>
      </c>
      <c r="N215" s="105" t="e">
        <f>IF( $H215=0,0,($F215*'Cronograma de Actividades'!#REF!)*($I215/$H215))</f>
        <v>#REF!</v>
      </c>
      <c r="O215" s="105" t="e">
        <f>IF( $H215=0,0,($F215*'Cronograma de Actividades'!#REF!)*($I215/$H215))</f>
        <v>#REF!</v>
      </c>
      <c r="P215" s="105" t="e">
        <f>IF( $H215=0,0,($F215*'Cronograma de Actividades'!#REF!)*($I215/$H215))</f>
        <v>#REF!</v>
      </c>
      <c r="Q215" s="105" t="e">
        <f>SUM(N215:P215)</f>
        <v>#REF!</v>
      </c>
      <c r="R215" s="105" t="e">
        <f>IF( $H215=0,0,($F215*'Cronograma de Actividades'!#REF!)*($I215/$H215))</f>
        <v>#REF!</v>
      </c>
      <c r="S215" s="105" t="e">
        <f>IF( $H215=0,0,($F215*'Cronograma de Actividades'!#REF!)*($I215/$H215))</f>
        <v>#REF!</v>
      </c>
      <c r="T215" s="105" t="e">
        <f>IF( $H215=0,0,($F215*'Cronograma de Actividades'!#REF!)*($I215/$H215))</f>
        <v>#REF!</v>
      </c>
      <c r="U215" s="105" t="e">
        <f>SUM(R215:T215)</f>
        <v>#REF!</v>
      </c>
      <c r="V215" s="105" t="e">
        <f>IF( $H215=0,0,($F215*'Cronograma de Actividades'!#REF!)*($I215/$H215))</f>
        <v>#REF!</v>
      </c>
      <c r="W215" s="105" t="e">
        <f>IF( $H215=0,0,($F215*'Cronograma de Actividades'!#REF!)*($I215/$H215))</f>
        <v>#REF!</v>
      </c>
      <c r="X215" s="105" t="e">
        <f>IF( $H215=0,0,($F215*'Cronograma de Actividades'!#REF!)*($I215/$H215))</f>
        <v>#REF!</v>
      </c>
      <c r="Y215" s="105" t="e">
        <f>SUM(V215:X215)</f>
        <v>#REF!</v>
      </c>
      <c r="Z215" s="105" t="e">
        <f>+M215+Q215+U215+Y215</f>
        <v>#REF!</v>
      </c>
      <c r="AA215" s="105" t="e">
        <f>IF( $H215=0,0,($F215*'Cronograma de Actividades'!#REF!)*($I215/$H215))</f>
        <v>#REF!</v>
      </c>
      <c r="AB215" s="105" t="e">
        <f>IF( $H215=0,0,($F215*'Cronograma de Actividades'!#REF!)*($I215/$H215))</f>
        <v>#REF!</v>
      </c>
      <c r="AC215" s="105" t="e">
        <f>IF( $H215=0,0,($F215*'Cronograma de Actividades'!#REF!)*($I215/$H215))</f>
        <v>#REF!</v>
      </c>
      <c r="AD215" s="105" t="e">
        <f>SUM(AA215:AC215)</f>
        <v>#REF!</v>
      </c>
      <c r="AE215" s="105" t="e">
        <f>IF( $H215=0,0,($F215*'Cronograma de Actividades'!#REF!)*($I215/$H215))</f>
        <v>#REF!</v>
      </c>
      <c r="AF215" s="105" t="e">
        <f>IF( $H215=0,0,($F215*'Cronograma de Actividades'!#REF!)*($I215/$H215))</f>
        <v>#REF!</v>
      </c>
      <c r="AG215" s="105" t="e">
        <f>IF( $H215=0,0,($F215*'Cronograma de Actividades'!#REF!)*($I215/$H215))</f>
        <v>#REF!</v>
      </c>
      <c r="AH215" s="105" t="e">
        <f>SUM(AE215:AG215)</f>
        <v>#REF!</v>
      </c>
      <c r="AI215" s="105" t="e">
        <f>IF( $H215=0,0,($F215*'Cronograma de Actividades'!#REF!)*($I215/$H215))</f>
        <v>#REF!</v>
      </c>
      <c r="AJ215" s="105" t="e">
        <f>IF( $H215=0,0,($F215*'Cronograma de Actividades'!#REF!)*($I215/$H215))</f>
        <v>#REF!</v>
      </c>
      <c r="AK215" s="105" t="e">
        <f>IF( $H215=0,0,($F215*'Cronograma de Actividades'!#REF!)*($I215/$H215))</f>
        <v>#REF!</v>
      </c>
      <c r="AL215" s="105" t="e">
        <f>SUM(AI215:AK215)</f>
        <v>#REF!</v>
      </c>
      <c r="AM215" s="105" t="e">
        <f>IF( $H215=0,0,($F215*'Cronograma de Actividades'!#REF!)*($I215/$H215))</f>
        <v>#REF!</v>
      </c>
      <c r="AN215" s="105" t="e">
        <f>IF( $H215=0,0,($F215*'Cronograma de Actividades'!#REF!)*($I215/$H215))</f>
        <v>#REF!</v>
      </c>
      <c r="AO215" s="105" t="e">
        <f>IF( $H215=0,0,($F215*'Cronograma de Actividades'!#REF!)*($I215/$H215))</f>
        <v>#REF!</v>
      </c>
      <c r="AP215" s="105" t="e">
        <f>SUM(AM215:AO215)</f>
        <v>#REF!</v>
      </c>
      <c r="AQ215" s="105" t="e">
        <f>+AD215+AH215+AL215+AP215</f>
        <v>#REF!</v>
      </c>
      <c r="AR215" s="105" t="e">
        <f>IF( $H215=0,0,($F215*'Cronograma de Actividades'!#REF!)*($I215/$H215))</f>
        <v>#REF!</v>
      </c>
      <c r="AS215" s="105" t="e">
        <f>IF( $H215=0,0,($F215*'Cronograma de Actividades'!#REF!)*($I215/$H215))</f>
        <v>#REF!</v>
      </c>
      <c r="AT215" s="105" t="e">
        <f>IF( $H215=0,0,($F215*'Cronograma de Actividades'!#REF!)*($I215/$H215))</f>
        <v>#REF!</v>
      </c>
      <c r="AU215" s="105" t="e">
        <f>SUM(AR215:AT215)</f>
        <v>#REF!</v>
      </c>
      <c r="AV215" s="105" t="e">
        <f>IF( $H215=0,0,($F215*'Cronograma de Actividades'!#REF!)*($I215/$H215))</f>
        <v>#REF!</v>
      </c>
      <c r="AW215" s="105" t="e">
        <f>IF( $H215=0,0,($F215*'Cronograma de Actividades'!#REF!)*($I215/$H215))</f>
        <v>#REF!</v>
      </c>
      <c r="AX215" s="105" t="e">
        <f>IF( $H215=0,0,($F215*'Cronograma de Actividades'!#REF!)*($I215/$H215))</f>
        <v>#REF!</v>
      </c>
      <c r="AY215" s="105" t="e">
        <f>SUM(AV215:AX215)</f>
        <v>#REF!</v>
      </c>
      <c r="AZ215" s="105" t="e">
        <f>IF( $H215=0,0,($F215*'Cronograma de Actividades'!#REF!)*($I215/$H215))</f>
        <v>#REF!</v>
      </c>
      <c r="BA215" s="105" t="e">
        <f>IF( $H215=0,0,($F215*'Cronograma de Actividades'!#REF!)*($I215/$H215))</f>
        <v>#REF!</v>
      </c>
      <c r="BB215" s="105" t="e">
        <f>IF( $H215=0,0,($F215*'Cronograma de Actividades'!#REF!)*($I215/$H215))</f>
        <v>#REF!</v>
      </c>
      <c r="BC215" s="105" t="e">
        <f>SUM(AZ215:BB215)</f>
        <v>#REF!</v>
      </c>
      <c r="BD215" s="105" t="e">
        <f>IF( $H215=0,0,($F215*'Cronograma de Actividades'!#REF!)*($I215/$H215))</f>
        <v>#REF!</v>
      </c>
      <c r="BE215" s="105" t="e">
        <f>IF( $H215=0,0,($F215*'Cronograma de Actividades'!#REF!)*($I215/$H215))</f>
        <v>#REF!</v>
      </c>
      <c r="BF215" s="105" t="e">
        <f>IF( $H215=0,0,($F215*'Cronograma de Actividades'!#REF!)*($I215/$H215))</f>
        <v>#REF!</v>
      </c>
      <c r="BG215" s="105" t="e">
        <f>SUM(BD215:BF215)</f>
        <v>#REF!</v>
      </c>
      <c r="BH215" s="105" t="e">
        <f>+AU215+AY215+BC215+BG215</f>
        <v>#REF!</v>
      </c>
      <c r="BI215" s="287" t="e">
        <f>+Z215+AQ215+BH215</f>
        <v>#REF!</v>
      </c>
      <c r="BJ215" s="126" t="e">
        <f t="shared" si="50"/>
        <v>#REF!</v>
      </c>
    </row>
    <row r="216" spans="1:62" ht="12.75" hidden="1" customHeight="1" x14ac:dyDescent="0.25">
      <c r="A216" s="299" t="e">
        <f>+#REF!</f>
        <v>#REF!</v>
      </c>
      <c r="B216" s="300" t="e">
        <f>+#REF!</f>
        <v>#REF!</v>
      </c>
      <c r="C216" s="579"/>
      <c r="D216" s="300"/>
      <c r="E216" s="318"/>
      <c r="F216" s="106" t="e">
        <f>+#REF!</f>
        <v>#REF!</v>
      </c>
      <c r="G216" s="509"/>
      <c r="H216" s="106" t="e">
        <f>+#REF!</f>
        <v>#REF!</v>
      </c>
      <c r="I216" s="106" t="e">
        <f>+#REF!</f>
        <v>#REF!</v>
      </c>
      <c r="J216" s="106" t="e">
        <f>IF( $H216=0,0,($F216*'Cronograma de Actividades'!#REF!)*($I216/$H216))</f>
        <v>#REF!</v>
      </c>
      <c r="K216" s="106" t="e">
        <f>IF( $H216=0,0,($F216*'Cronograma de Actividades'!#REF!)*($I216/$H216))</f>
        <v>#REF!</v>
      </c>
      <c r="L216" s="106" t="e">
        <f>IF( $H216=0,0,($F216*'Cronograma de Actividades'!#REF!)*($I216/$H216))</f>
        <v>#REF!</v>
      </c>
      <c r="M216" s="106" t="e">
        <f>SUM(J216:L216)</f>
        <v>#REF!</v>
      </c>
      <c r="N216" s="106" t="e">
        <f>IF( $H216=0,0,($F216*'Cronograma de Actividades'!#REF!)*($I216/$H216))</f>
        <v>#REF!</v>
      </c>
      <c r="O216" s="106" t="e">
        <f>IF( $H216=0,0,($F216*'Cronograma de Actividades'!#REF!)*($I216/$H216))</f>
        <v>#REF!</v>
      </c>
      <c r="P216" s="106" t="e">
        <f>IF( $H216=0,0,($F216*'Cronograma de Actividades'!#REF!)*($I216/$H216))</f>
        <v>#REF!</v>
      </c>
      <c r="Q216" s="106" t="e">
        <f>SUM(N216:P216)</f>
        <v>#REF!</v>
      </c>
      <c r="R216" s="106" t="e">
        <f>IF( $H216=0,0,($F216*'Cronograma de Actividades'!#REF!)*($I216/$H216))</f>
        <v>#REF!</v>
      </c>
      <c r="S216" s="106" t="e">
        <f>IF( $H216=0,0,($F216*'Cronograma de Actividades'!#REF!)*($I216/$H216))</f>
        <v>#REF!</v>
      </c>
      <c r="T216" s="106" t="e">
        <f>IF( $H216=0,0,($F216*'Cronograma de Actividades'!#REF!)*($I216/$H216))</f>
        <v>#REF!</v>
      </c>
      <c r="U216" s="106" t="e">
        <f>SUM(R216:T216)</f>
        <v>#REF!</v>
      </c>
      <c r="V216" s="106" t="e">
        <f>IF( $H216=0,0,($F216*'Cronograma de Actividades'!#REF!)*($I216/$H216))</f>
        <v>#REF!</v>
      </c>
      <c r="W216" s="106" t="e">
        <f>IF( $H216=0,0,($F216*'Cronograma de Actividades'!#REF!)*($I216/$H216))</f>
        <v>#REF!</v>
      </c>
      <c r="X216" s="106" t="e">
        <f>IF( $H216=0,0,($F216*'Cronograma de Actividades'!#REF!)*($I216/$H216))</f>
        <v>#REF!</v>
      </c>
      <c r="Y216" s="106" t="e">
        <f>SUM(V216:X216)</f>
        <v>#REF!</v>
      </c>
      <c r="Z216" s="106" t="e">
        <f>+M216+Q216+U216+Y216</f>
        <v>#REF!</v>
      </c>
      <c r="AA216" s="106" t="e">
        <f>IF( $H216=0,0,($F216*'Cronograma de Actividades'!#REF!)*($I216/$H216))</f>
        <v>#REF!</v>
      </c>
      <c r="AB216" s="106" t="e">
        <f>IF( $H216=0,0,($F216*'Cronograma de Actividades'!#REF!)*($I216/$H216))</f>
        <v>#REF!</v>
      </c>
      <c r="AC216" s="106" t="e">
        <f>IF( $H216=0,0,($F216*'Cronograma de Actividades'!#REF!)*($I216/$H216))</f>
        <v>#REF!</v>
      </c>
      <c r="AD216" s="106" t="e">
        <f>SUM(AA216:AC216)</f>
        <v>#REF!</v>
      </c>
      <c r="AE216" s="106" t="e">
        <f>IF( $H216=0,0,($F216*'Cronograma de Actividades'!#REF!)*($I216/$H216))</f>
        <v>#REF!</v>
      </c>
      <c r="AF216" s="106" t="e">
        <f>IF( $H216=0,0,($F216*'Cronograma de Actividades'!#REF!)*($I216/$H216))</f>
        <v>#REF!</v>
      </c>
      <c r="AG216" s="106" t="e">
        <f>IF( $H216=0,0,($F216*'Cronograma de Actividades'!#REF!)*($I216/$H216))</f>
        <v>#REF!</v>
      </c>
      <c r="AH216" s="106" t="e">
        <f>SUM(AE216:AG216)</f>
        <v>#REF!</v>
      </c>
      <c r="AI216" s="106" t="e">
        <f>IF( $H216=0,0,($F216*'Cronograma de Actividades'!#REF!)*($I216/$H216))</f>
        <v>#REF!</v>
      </c>
      <c r="AJ216" s="106" t="e">
        <f>IF( $H216=0,0,($F216*'Cronograma de Actividades'!#REF!)*($I216/$H216))</f>
        <v>#REF!</v>
      </c>
      <c r="AK216" s="106" t="e">
        <f>IF( $H216=0,0,($F216*'Cronograma de Actividades'!#REF!)*($I216/$H216))</f>
        <v>#REF!</v>
      </c>
      <c r="AL216" s="106" t="e">
        <f>SUM(AI216:AK216)</f>
        <v>#REF!</v>
      </c>
      <c r="AM216" s="106" t="e">
        <f>IF( $H216=0,0,($F216*'Cronograma de Actividades'!#REF!)*($I216/$H216))</f>
        <v>#REF!</v>
      </c>
      <c r="AN216" s="106" t="e">
        <f>IF( $H216=0,0,($F216*'Cronograma de Actividades'!#REF!)*($I216/$H216))</f>
        <v>#REF!</v>
      </c>
      <c r="AO216" s="106" t="e">
        <f>IF( $H216=0,0,($F216*'Cronograma de Actividades'!#REF!)*($I216/$H216))</f>
        <v>#REF!</v>
      </c>
      <c r="AP216" s="106" t="e">
        <f>SUM(AM216:AO216)</f>
        <v>#REF!</v>
      </c>
      <c r="AQ216" s="106" t="e">
        <f>+AD216+AH216+AL216+AP216</f>
        <v>#REF!</v>
      </c>
      <c r="AR216" s="106" t="e">
        <f>IF( $H216=0,0,($F216*'Cronograma de Actividades'!#REF!)*($I216/$H216))</f>
        <v>#REF!</v>
      </c>
      <c r="AS216" s="106" t="e">
        <f>IF( $H216=0,0,($F216*'Cronograma de Actividades'!#REF!)*($I216/$H216))</f>
        <v>#REF!</v>
      </c>
      <c r="AT216" s="106" t="e">
        <f>IF( $H216=0,0,($F216*'Cronograma de Actividades'!#REF!)*($I216/$H216))</f>
        <v>#REF!</v>
      </c>
      <c r="AU216" s="106" t="e">
        <f>SUM(AR216:AT216)</f>
        <v>#REF!</v>
      </c>
      <c r="AV216" s="106" t="e">
        <f>IF( $H216=0,0,($F216*'Cronograma de Actividades'!#REF!)*($I216/$H216))</f>
        <v>#REF!</v>
      </c>
      <c r="AW216" s="106" t="e">
        <f>IF( $H216=0,0,($F216*'Cronograma de Actividades'!#REF!)*($I216/$H216))</f>
        <v>#REF!</v>
      </c>
      <c r="AX216" s="106" t="e">
        <f>IF( $H216=0,0,($F216*'Cronograma de Actividades'!#REF!)*($I216/$H216))</f>
        <v>#REF!</v>
      </c>
      <c r="AY216" s="106" t="e">
        <f>SUM(AV216:AX216)</f>
        <v>#REF!</v>
      </c>
      <c r="AZ216" s="106" t="e">
        <f>IF( $H216=0,0,($F216*'Cronograma de Actividades'!#REF!)*($I216/$H216))</f>
        <v>#REF!</v>
      </c>
      <c r="BA216" s="106" t="e">
        <f>IF( $H216=0,0,($F216*'Cronograma de Actividades'!#REF!)*($I216/$H216))</f>
        <v>#REF!</v>
      </c>
      <c r="BB216" s="106" t="e">
        <f>IF( $H216=0,0,($F216*'Cronograma de Actividades'!#REF!)*($I216/$H216))</f>
        <v>#REF!</v>
      </c>
      <c r="BC216" s="106" t="e">
        <f>SUM(AZ216:BB216)</f>
        <v>#REF!</v>
      </c>
      <c r="BD216" s="106" t="e">
        <f>IF( $H216=0,0,($F216*'Cronograma de Actividades'!#REF!)*($I216/$H216))</f>
        <v>#REF!</v>
      </c>
      <c r="BE216" s="106" t="e">
        <f>IF( $H216=0,0,($F216*'Cronograma de Actividades'!#REF!)*($I216/$H216))</f>
        <v>#REF!</v>
      </c>
      <c r="BF216" s="106" t="e">
        <f>IF( $H216=0,0,($F216*'Cronograma de Actividades'!#REF!)*($I216/$H216))</f>
        <v>#REF!</v>
      </c>
      <c r="BG216" s="106" t="e">
        <f>SUM(BD216:BF216)</f>
        <v>#REF!</v>
      </c>
      <c r="BH216" s="106" t="e">
        <f>+AU216+AY216+BC216+BG216</f>
        <v>#REF!</v>
      </c>
      <c r="BI216" s="288" t="e">
        <f>+Z216+AQ216+BH216</f>
        <v>#REF!</v>
      </c>
      <c r="BJ216" s="126" t="e">
        <f t="shared" si="50"/>
        <v>#REF!</v>
      </c>
    </row>
    <row r="217" spans="1:62" ht="12.75" hidden="1" customHeight="1" x14ac:dyDescent="0.25">
      <c r="A217" s="100" t="e">
        <f>+#REF!</f>
        <v>#REF!</v>
      </c>
      <c r="B217" s="199" t="e">
        <f>+#REF!</f>
        <v>#REF!</v>
      </c>
      <c r="C217" s="56" t="e">
        <f>+#REF!</f>
        <v>#REF!</v>
      </c>
      <c r="D217" s="61"/>
      <c r="E217" s="57">
        <f>+'Formato de costeo C1 '!F361</f>
        <v>0</v>
      </c>
      <c r="F217" s="57" t="e">
        <f>SUM(F218:F222)</f>
        <v>#REF!</v>
      </c>
      <c r="G217" s="503" t="e">
        <f>+#REF!</f>
        <v>#REF!</v>
      </c>
      <c r="H217" s="57" t="e">
        <f>SUM(H218:H222)</f>
        <v>#REF!</v>
      </c>
      <c r="I217" s="57" t="e">
        <f t="shared" ref="I217:BH217" si="53">SUM(I218:I222)</f>
        <v>#REF!</v>
      </c>
      <c r="J217" s="57" t="e">
        <f t="shared" si="53"/>
        <v>#REF!</v>
      </c>
      <c r="K217" s="57" t="e">
        <f t="shared" si="53"/>
        <v>#REF!</v>
      </c>
      <c r="L217" s="57" t="e">
        <f t="shared" si="53"/>
        <v>#REF!</v>
      </c>
      <c r="M217" s="57" t="e">
        <f t="shared" si="53"/>
        <v>#REF!</v>
      </c>
      <c r="N217" s="57" t="e">
        <f t="shared" si="53"/>
        <v>#REF!</v>
      </c>
      <c r="O217" s="57" t="e">
        <f t="shared" si="53"/>
        <v>#REF!</v>
      </c>
      <c r="P217" s="57" t="e">
        <f t="shared" si="53"/>
        <v>#REF!</v>
      </c>
      <c r="Q217" s="57" t="e">
        <f t="shared" si="53"/>
        <v>#REF!</v>
      </c>
      <c r="R217" s="57" t="e">
        <f t="shared" si="53"/>
        <v>#REF!</v>
      </c>
      <c r="S217" s="57" t="e">
        <f t="shared" si="53"/>
        <v>#REF!</v>
      </c>
      <c r="T217" s="57" t="e">
        <f t="shared" si="53"/>
        <v>#REF!</v>
      </c>
      <c r="U217" s="57" t="e">
        <f t="shared" si="53"/>
        <v>#REF!</v>
      </c>
      <c r="V217" s="57" t="e">
        <f t="shared" si="53"/>
        <v>#REF!</v>
      </c>
      <c r="W217" s="57" t="e">
        <f t="shared" si="53"/>
        <v>#REF!</v>
      </c>
      <c r="X217" s="57" t="e">
        <f t="shared" si="53"/>
        <v>#REF!</v>
      </c>
      <c r="Y217" s="57" t="e">
        <f t="shared" si="53"/>
        <v>#REF!</v>
      </c>
      <c r="Z217" s="57" t="e">
        <f t="shared" si="53"/>
        <v>#REF!</v>
      </c>
      <c r="AA217" s="57" t="e">
        <f t="shared" si="53"/>
        <v>#REF!</v>
      </c>
      <c r="AB217" s="57" t="e">
        <f t="shared" si="53"/>
        <v>#REF!</v>
      </c>
      <c r="AC217" s="57" t="e">
        <f t="shared" si="53"/>
        <v>#REF!</v>
      </c>
      <c r="AD217" s="57" t="e">
        <f t="shared" si="53"/>
        <v>#REF!</v>
      </c>
      <c r="AE217" s="57" t="e">
        <f t="shared" si="53"/>
        <v>#REF!</v>
      </c>
      <c r="AF217" s="57" t="e">
        <f t="shared" si="53"/>
        <v>#REF!</v>
      </c>
      <c r="AG217" s="57" t="e">
        <f t="shared" si="53"/>
        <v>#REF!</v>
      </c>
      <c r="AH217" s="57" t="e">
        <f t="shared" si="53"/>
        <v>#REF!</v>
      </c>
      <c r="AI217" s="57" t="e">
        <f t="shared" si="53"/>
        <v>#REF!</v>
      </c>
      <c r="AJ217" s="57" t="e">
        <f t="shared" si="53"/>
        <v>#REF!</v>
      </c>
      <c r="AK217" s="57" t="e">
        <f t="shared" si="53"/>
        <v>#REF!</v>
      </c>
      <c r="AL217" s="57" t="e">
        <f t="shared" si="53"/>
        <v>#REF!</v>
      </c>
      <c r="AM217" s="57" t="e">
        <f t="shared" si="53"/>
        <v>#REF!</v>
      </c>
      <c r="AN217" s="57" t="e">
        <f t="shared" si="53"/>
        <v>#REF!</v>
      </c>
      <c r="AO217" s="57" t="e">
        <f t="shared" si="53"/>
        <v>#REF!</v>
      </c>
      <c r="AP217" s="57" t="e">
        <f t="shared" si="53"/>
        <v>#REF!</v>
      </c>
      <c r="AQ217" s="57" t="e">
        <f t="shared" si="53"/>
        <v>#REF!</v>
      </c>
      <c r="AR217" s="57" t="e">
        <f t="shared" si="53"/>
        <v>#REF!</v>
      </c>
      <c r="AS217" s="57" t="e">
        <f t="shared" si="53"/>
        <v>#REF!</v>
      </c>
      <c r="AT217" s="57" t="e">
        <f t="shared" si="53"/>
        <v>#REF!</v>
      </c>
      <c r="AU217" s="57" t="e">
        <f t="shared" si="53"/>
        <v>#REF!</v>
      </c>
      <c r="AV217" s="57" t="e">
        <f t="shared" si="53"/>
        <v>#REF!</v>
      </c>
      <c r="AW217" s="57" t="e">
        <f t="shared" si="53"/>
        <v>#REF!</v>
      </c>
      <c r="AX217" s="57" t="e">
        <f t="shared" si="53"/>
        <v>#REF!</v>
      </c>
      <c r="AY217" s="57" t="e">
        <f t="shared" si="53"/>
        <v>#REF!</v>
      </c>
      <c r="AZ217" s="57" t="e">
        <f t="shared" si="53"/>
        <v>#REF!</v>
      </c>
      <c r="BA217" s="57" t="e">
        <f t="shared" si="53"/>
        <v>#REF!</v>
      </c>
      <c r="BB217" s="57" t="e">
        <f t="shared" si="53"/>
        <v>#REF!</v>
      </c>
      <c r="BC217" s="57" t="e">
        <f t="shared" si="53"/>
        <v>#REF!</v>
      </c>
      <c r="BD217" s="57" t="e">
        <f t="shared" si="53"/>
        <v>#REF!</v>
      </c>
      <c r="BE217" s="57" t="e">
        <f t="shared" si="53"/>
        <v>#REF!</v>
      </c>
      <c r="BF217" s="57" t="e">
        <f t="shared" si="53"/>
        <v>#REF!</v>
      </c>
      <c r="BG217" s="57" t="e">
        <f t="shared" si="53"/>
        <v>#REF!</v>
      </c>
      <c r="BH217" s="57" t="e">
        <f t="shared" si="53"/>
        <v>#REF!</v>
      </c>
      <c r="BI217" s="285" t="e">
        <f>SUM(BI218:BI222)</f>
        <v>#REF!</v>
      </c>
      <c r="BJ217" s="126" t="e">
        <f t="shared" si="50"/>
        <v>#REF!</v>
      </c>
    </row>
    <row r="218" spans="1:62" ht="12.75" hidden="1" customHeight="1" x14ac:dyDescent="0.25">
      <c r="A218" s="295" t="e">
        <f>+#REF!</f>
        <v>#REF!</v>
      </c>
      <c r="B218" s="296" t="e">
        <f>+#REF!</f>
        <v>#REF!</v>
      </c>
      <c r="C218" s="577"/>
      <c r="D218" s="296"/>
      <c r="E218" s="312"/>
      <c r="F218" s="104" t="e">
        <f>+#REF!</f>
        <v>#REF!</v>
      </c>
      <c r="G218" s="507"/>
      <c r="H218" s="104" t="e">
        <f>+#REF!</f>
        <v>#REF!</v>
      </c>
      <c r="I218" s="104" t="e">
        <f>+#REF!</f>
        <v>#REF!</v>
      </c>
      <c r="J218" s="104" t="e">
        <f>IF($H218=0,0,($F218*'Cronograma de Actividades'!#REF!)*($I218/$H218))</f>
        <v>#REF!</v>
      </c>
      <c r="K218" s="104" t="e">
        <f>IF($H218=0,0,($F218*'Cronograma de Actividades'!#REF!)*($I218/$H218))</f>
        <v>#REF!</v>
      </c>
      <c r="L218" s="104" t="e">
        <f>IF($H218=0,0,($F218*'Cronograma de Actividades'!#REF!)*($I218/$H218))</f>
        <v>#REF!</v>
      </c>
      <c r="M218" s="104" t="e">
        <f>SUM(J218:L218)</f>
        <v>#REF!</v>
      </c>
      <c r="N218" s="104" t="e">
        <f>IF($H218=0,0,($F218*'Cronograma de Actividades'!#REF!)*($I218/$H218))</f>
        <v>#REF!</v>
      </c>
      <c r="O218" s="104" t="e">
        <f>IF($H218=0,0,($F218*'Cronograma de Actividades'!#REF!)*($I218/$H218))</f>
        <v>#REF!</v>
      </c>
      <c r="P218" s="104" t="e">
        <f>IF($H218=0,0,($F218*'Cronograma de Actividades'!#REF!)*($I218/$H218))</f>
        <v>#REF!</v>
      </c>
      <c r="Q218" s="104" t="e">
        <f>SUM(N218:P218)</f>
        <v>#REF!</v>
      </c>
      <c r="R218" s="104" t="e">
        <f>IF($H218=0,0,($F218*'Cronograma de Actividades'!#REF!)*($I218/$H218))</f>
        <v>#REF!</v>
      </c>
      <c r="S218" s="104" t="e">
        <f>IF($H218=0,0,($F218*'Cronograma de Actividades'!#REF!)*($I218/$H218))</f>
        <v>#REF!</v>
      </c>
      <c r="T218" s="104" t="e">
        <f>IF($H218=0,0,($F218*'Cronograma de Actividades'!#REF!)*($I218/$H218))</f>
        <v>#REF!</v>
      </c>
      <c r="U218" s="104" t="e">
        <f>SUM(R218:T218)</f>
        <v>#REF!</v>
      </c>
      <c r="V218" s="104" t="e">
        <f>IF($H218=0,0,($F218*'Cronograma de Actividades'!#REF!)*($I218/$H218))</f>
        <v>#REF!</v>
      </c>
      <c r="W218" s="104" t="e">
        <f>IF($H218=0,0,($F218*'Cronograma de Actividades'!#REF!)*($I218/$H218))</f>
        <v>#REF!</v>
      </c>
      <c r="X218" s="104" t="e">
        <f>IF($H218=0,0,($F218*'Cronograma de Actividades'!#REF!)*($I218/$H218))</f>
        <v>#REF!</v>
      </c>
      <c r="Y218" s="104" t="e">
        <f>SUM(V218:X218)</f>
        <v>#REF!</v>
      </c>
      <c r="Z218" s="104" t="e">
        <f>+M218+Q218+U218+Y218</f>
        <v>#REF!</v>
      </c>
      <c r="AA218" s="104" t="e">
        <f>IF($H218=0,0,($F218*'Cronograma de Actividades'!#REF!)*($I218/$H218))</f>
        <v>#REF!</v>
      </c>
      <c r="AB218" s="104" t="e">
        <f>IF($H218=0,0,($F218*'Cronograma de Actividades'!#REF!)*($I218/$H218))</f>
        <v>#REF!</v>
      </c>
      <c r="AC218" s="104" t="e">
        <f>IF($H218=0,0,($F218*'Cronograma de Actividades'!#REF!)*($I218/$H218))</f>
        <v>#REF!</v>
      </c>
      <c r="AD218" s="104" t="e">
        <f>SUM(AA218:AC218)</f>
        <v>#REF!</v>
      </c>
      <c r="AE218" s="104" t="e">
        <f>IF($H218=0,0,($F218*'Cronograma de Actividades'!#REF!)*($I218/$H218))</f>
        <v>#REF!</v>
      </c>
      <c r="AF218" s="104" t="e">
        <f>IF($H218=0,0,($F218*'Cronograma de Actividades'!#REF!)*($I218/$H218))</f>
        <v>#REF!</v>
      </c>
      <c r="AG218" s="104" t="e">
        <f>IF($H218=0,0,($F218*'Cronograma de Actividades'!#REF!)*($I218/$H218))</f>
        <v>#REF!</v>
      </c>
      <c r="AH218" s="104" t="e">
        <f>SUM(AE218:AG218)</f>
        <v>#REF!</v>
      </c>
      <c r="AI218" s="104" t="e">
        <f>IF($H218=0,0,($F218*'Cronograma de Actividades'!#REF!)*($I218/$H218))</f>
        <v>#REF!</v>
      </c>
      <c r="AJ218" s="104" t="e">
        <f>IF($H218=0,0,($F218*'Cronograma de Actividades'!#REF!)*($I218/$H218))</f>
        <v>#REF!</v>
      </c>
      <c r="AK218" s="104" t="e">
        <f>IF($H218=0,0,($F218*'Cronograma de Actividades'!#REF!)*($I218/$H218))</f>
        <v>#REF!</v>
      </c>
      <c r="AL218" s="104" t="e">
        <f>SUM(AI218:AK218)</f>
        <v>#REF!</v>
      </c>
      <c r="AM218" s="104" t="e">
        <f>IF($H218=0,0,($F218*'Cronograma de Actividades'!#REF!)*($I218/$H218))</f>
        <v>#REF!</v>
      </c>
      <c r="AN218" s="104" t="e">
        <f>IF($H218=0,0,($F218*'Cronograma de Actividades'!#REF!)*($I218/$H218))</f>
        <v>#REF!</v>
      </c>
      <c r="AO218" s="104" t="e">
        <f>IF($H218=0,0,($F218*'Cronograma de Actividades'!#REF!)*($I218/$H218))</f>
        <v>#REF!</v>
      </c>
      <c r="AP218" s="104" t="e">
        <f>SUM(AM218:AO218)</f>
        <v>#REF!</v>
      </c>
      <c r="AQ218" s="104" t="e">
        <f>+AD218+AH218+AL218+AP218</f>
        <v>#REF!</v>
      </c>
      <c r="AR218" s="104" t="e">
        <f>IF($H218=0,0,($F218*'Cronograma de Actividades'!#REF!)*($I218/$H218))</f>
        <v>#REF!</v>
      </c>
      <c r="AS218" s="104" t="e">
        <f>IF($H218=0,0,($F218*'Cronograma de Actividades'!#REF!)*($I218/$H218))</f>
        <v>#REF!</v>
      </c>
      <c r="AT218" s="104" t="e">
        <f>IF($H218=0,0,($F218*'Cronograma de Actividades'!#REF!)*($I218/$H218))</f>
        <v>#REF!</v>
      </c>
      <c r="AU218" s="104" t="e">
        <f>SUM(AR218:AT218)</f>
        <v>#REF!</v>
      </c>
      <c r="AV218" s="104" t="e">
        <f>IF($H218=0,0,($F218*'Cronograma de Actividades'!#REF!)*($I218/$H218))</f>
        <v>#REF!</v>
      </c>
      <c r="AW218" s="104" t="e">
        <f>IF($H218=0,0,($F218*'Cronograma de Actividades'!#REF!)*($I218/$H218))</f>
        <v>#REF!</v>
      </c>
      <c r="AX218" s="104" t="e">
        <f>IF($H218=0,0,($F218*'Cronograma de Actividades'!#REF!)*($I218/$H218))</f>
        <v>#REF!</v>
      </c>
      <c r="AY218" s="104" t="e">
        <f>SUM(AV218:AX218)</f>
        <v>#REF!</v>
      </c>
      <c r="AZ218" s="104" t="e">
        <f>IF($H218=0,0,($F218*'Cronograma de Actividades'!#REF!)*($I218/$H218))</f>
        <v>#REF!</v>
      </c>
      <c r="BA218" s="104" t="e">
        <f>IF($H218=0,0,($F218*'Cronograma de Actividades'!#REF!)*($I218/$H218))</f>
        <v>#REF!</v>
      </c>
      <c r="BB218" s="104" t="e">
        <f>IF($H218=0,0,($F218*'Cronograma de Actividades'!#REF!)*($I218/$H218))</f>
        <v>#REF!</v>
      </c>
      <c r="BC218" s="104" t="e">
        <f>SUM(AZ218:BB218)</f>
        <v>#REF!</v>
      </c>
      <c r="BD218" s="104" t="e">
        <f>IF($H218=0,0,($F218*'Cronograma de Actividades'!#REF!)*($I218/$H218))</f>
        <v>#REF!</v>
      </c>
      <c r="BE218" s="104" t="e">
        <f>IF($H218=0,0,($F218*'Cronograma de Actividades'!#REF!)*($I218/$H218))</f>
        <v>#REF!</v>
      </c>
      <c r="BF218" s="104" t="e">
        <f>IF($H218=0,0,($F218*'Cronograma de Actividades'!#REF!)*($I218/$H218))</f>
        <v>#REF!</v>
      </c>
      <c r="BG218" s="104" t="e">
        <f>SUM(BD218:BF218)</f>
        <v>#REF!</v>
      </c>
      <c r="BH218" s="104" t="e">
        <f>+AU218+AY218+BC218+BG218</f>
        <v>#REF!</v>
      </c>
      <c r="BI218" s="286" t="e">
        <f>+Z218+AQ218+BH218</f>
        <v>#REF!</v>
      </c>
      <c r="BJ218" s="126" t="e">
        <f t="shared" si="50"/>
        <v>#REF!</v>
      </c>
    </row>
    <row r="219" spans="1:62" ht="12.75" hidden="1" customHeight="1" x14ac:dyDescent="0.25">
      <c r="A219" s="297" t="e">
        <f>+#REF!</f>
        <v>#REF!</v>
      </c>
      <c r="B219" s="298" t="e">
        <f>+#REF!</f>
        <v>#REF!</v>
      </c>
      <c r="C219" s="578"/>
      <c r="D219" s="298"/>
      <c r="E219" s="315"/>
      <c r="F219" s="105" t="e">
        <f>+#REF!</f>
        <v>#REF!</v>
      </c>
      <c r="G219" s="508"/>
      <c r="H219" s="105" t="e">
        <f>+#REF!</f>
        <v>#REF!</v>
      </c>
      <c r="I219" s="105" t="e">
        <f>+#REF!</f>
        <v>#REF!</v>
      </c>
      <c r="J219" s="105" t="e">
        <f>IF($H219=0,0,($F219*'Cronograma de Actividades'!#REF!)*($I219/$H219))</f>
        <v>#REF!</v>
      </c>
      <c r="K219" s="105" t="e">
        <f>IF($H219=0,0,($F219*'Cronograma de Actividades'!#REF!)*($I219/$H219))</f>
        <v>#REF!</v>
      </c>
      <c r="L219" s="105" t="e">
        <f>IF($H219=0,0,($F219*'Cronograma de Actividades'!#REF!)*($I219/$H219))</f>
        <v>#REF!</v>
      </c>
      <c r="M219" s="105" t="e">
        <f>SUM(J219:L219)</f>
        <v>#REF!</v>
      </c>
      <c r="N219" s="105" t="e">
        <f>IF($H219=0,0,($F219*'Cronograma de Actividades'!#REF!)*($I219/$H219))</f>
        <v>#REF!</v>
      </c>
      <c r="O219" s="105" t="e">
        <f>IF($H219=0,0,($F219*'Cronograma de Actividades'!#REF!)*($I219/$H219))</f>
        <v>#REF!</v>
      </c>
      <c r="P219" s="105" t="e">
        <f>IF($H219=0,0,($F219*'Cronograma de Actividades'!#REF!)*($I219/$H219))</f>
        <v>#REF!</v>
      </c>
      <c r="Q219" s="105" t="e">
        <f>SUM(N219:P219)</f>
        <v>#REF!</v>
      </c>
      <c r="R219" s="105" t="e">
        <f>IF($H219=0,0,($F219*'Cronograma de Actividades'!#REF!)*($I219/$H219))</f>
        <v>#REF!</v>
      </c>
      <c r="S219" s="105" t="e">
        <f>IF($H219=0,0,($F219*'Cronograma de Actividades'!#REF!)*($I219/$H219))</f>
        <v>#REF!</v>
      </c>
      <c r="T219" s="105" t="e">
        <f>IF($H219=0,0,($F219*'Cronograma de Actividades'!#REF!)*($I219/$H219))</f>
        <v>#REF!</v>
      </c>
      <c r="U219" s="105" t="e">
        <f>SUM(R219:T219)</f>
        <v>#REF!</v>
      </c>
      <c r="V219" s="105" t="e">
        <f>IF($H219=0,0,($F219*'Cronograma de Actividades'!#REF!)*($I219/$H219))</f>
        <v>#REF!</v>
      </c>
      <c r="W219" s="105" t="e">
        <f>IF($H219=0,0,($F219*'Cronograma de Actividades'!#REF!)*($I219/$H219))</f>
        <v>#REF!</v>
      </c>
      <c r="X219" s="105" t="e">
        <f>IF($H219=0,0,($F219*'Cronograma de Actividades'!#REF!)*($I219/$H219))</f>
        <v>#REF!</v>
      </c>
      <c r="Y219" s="105" t="e">
        <f>SUM(V219:X219)</f>
        <v>#REF!</v>
      </c>
      <c r="Z219" s="105" t="e">
        <f>+M219+Q219+U219+Y219</f>
        <v>#REF!</v>
      </c>
      <c r="AA219" s="105" t="e">
        <f>IF($H219=0,0,($F219*'Cronograma de Actividades'!#REF!)*($I219/$H219))</f>
        <v>#REF!</v>
      </c>
      <c r="AB219" s="105" t="e">
        <f>IF($H219=0,0,($F219*'Cronograma de Actividades'!#REF!)*($I219/$H219))</f>
        <v>#REF!</v>
      </c>
      <c r="AC219" s="105" t="e">
        <f>IF($H219=0,0,($F219*'Cronograma de Actividades'!#REF!)*($I219/$H219))</f>
        <v>#REF!</v>
      </c>
      <c r="AD219" s="105" t="e">
        <f>SUM(AA219:AC219)</f>
        <v>#REF!</v>
      </c>
      <c r="AE219" s="105" t="e">
        <f>IF($H219=0,0,($F219*'Cronograma de Actividades'!#REF!)*($I219/$H219))</f>
        <v>#REF!</v>
      </c>
      <c r="AF219" s="105" t="e">
        <f>IF($H219=0,0,($F219*'Cronograma de Actividades'!#REF!)*($I219/$H219))</f>
        <v>#REF!</v>
      </c>
      <c r="AG219" s="105" t="e">
        <f>IF($H219=0,0,($F219*'Cronograma de Actividades'!#REF!)*($I219/$H219))</f>
        <v>#REF!</v>
      </c>
      <c r="AH219" s="105" t="e">
        <f>SUM(AE219:AG219)</f>
        <v>#REF!</v>
      </c>
      <c r="AI219" s="105" t="e">
        <f>IF($H219=0,0,($F219*'Cronograma de Actividades'!#REF!)*($I219/$H219))</f>
        <v>#REF!</v>
      </c>
      <c r="AJ219" s="105" t="e">
        <f>IF($H219=0,0,($F219*'Cronograma de Actividades'!#REF!)*($I219/$H219))</f>
        <v>#REF!</v>
      </c>
      <c r="AK219" s="105" t="e">
        <f>IF($H219=0,0,($F219*'Cronograma de Actividades'!#REF!)*($I219/$H219))</f>
        <v>#REF!</v>
      </c>
      <c r="AL219" s="105" t="e">
        <f>SUM(AI219:AK219)</f>
        <v>#REF!</v>
      </c>
      <c r="AM219" s="105" t="e">
        <f>IF($H219=0,0,($F219*'Cronograma de Actividades'!#REF!)*($I219/$H219))</f>
        <v>#REF!</v>
      </c>
      <c r="AN219" s="105" t="e">
        <f>IF($H219=0,0,($F219*'Cronograma de Actividades'!#REF!)*($I219/$H219))</f>
        <v>#REF!</v>
      </c>
      <c r="AO219" s="105" t="e">
        <f>IF($H219=0,0,($F219*'Cronograma de Actividades'!#REF!)*($I219/$H219))</f>
        <v>#REF!</v>
      </c>
      <c r="AP219" s="105" t="e">
        <f>SUM(AM219:AO219)</f>
        <v>#REF!</v>
      </c>
      <c r="AQ219" s="105" t="e">
        <f>+AD219+AH219+AL219+AP219</f>
        <v>#REF!</v>
      </c>
      <c r="AR219" s="105" t="e">
        <f>IF($H219=0,0,($F219*'Cronograma de Actividades'!#REF!)*($I219/$H219))</f>
        <v>#REF!</v>
      </c>
      <c r="AS219" s="105" t="e">
        <f>IF($H219=0,0,($F219*'Cronograma de Actividades'!#REF!)*($I219/$H219))</f>
        <v>#REF!</v>
      </c>
      <c r="AT219" s="105" t="e">
        <f>IF($H219=0,0,($F219*'Cronograma de Actividades'!#REF!)*($I219/$H219))</f>
        <v>#REF!</v>
      </c>
      <c r="AU219" s="105" t="e">
        <f>SUM(AR219:AT219)</f>
        <v>#REF!</v>
      </c>
      <c r="AV219" s="105" t="e">
        <f>IF($H219=0,0,($F219*'Cronograma de Actividades'!#REF!)*($I219/$H219))</f>
        <v>#REF!</v>
      </c>
      <c r="AW219" s="105" t="e">
        <f>IF($H219=0,0,($F219*'Cronograma de Actividades'!#REF!)*($I219/$H219))</f>
        <v>#REF!</v>
      </c>
      <c r="AX219" s="105" t="e">
        <f>IF($H219=0,0,($F219*'Cronograma de Actividades'!#REF!)*($I219/$H219))</f>
        <v>#REF!</v>
      </c>
      <c r="AY219" s="105" t="e">
        <f>SUM(AV219:AX219)</f>
        <v>#REF!</v>
      </c>
      <c r="AZ219" s="105" t="e">
        <f>IF($H219=0,0,($F219*'Cronograma de Actividades'!#REF!)*($I219/$H219))</f>
        <v>#REF!</v>
      </c>
      <c r="BA219" s="105" t="e">
        <f>IF($H219=0,0,($F219*'Cronograma de Actividades'!#REF!)*($I219/$H219))</f>
        <v>#REF!</v>
      </c>
      <c r="BB219" s="105" t="e">
        <f>IF($H219=0,0,($F219*'Cronograma de Actividades'!#REF!)*($I219/$H219))</f>
        <v>#REF!</v>
      </c>
      <c r="BC219" s="105" t="e">
        <f>SUM(AZ219:BB219)</f>
        <v>#REF!</v>
      </c>
      <c r="BD219" s="105" t="e">
        <f>IF($H219=0,0,($F219*'Cronograma de Actividades'!#REF!)*($I219/$H219))</f>
        <v>#REF!</v>
      </c>
      <c r="BE219" s="105" t="e">
        <f>IF($H219=0,0,($F219*'Cronograma de Actividades'!#REF!)*($I219/$H219))</f>
        <v>#REF!</v>
      </c>
      <c r="BF219" s="105" t="e">
        <f>IF($H219=0,0,($F219*'Cronograma de Actividades'!#REF!)*($I219/$H219))</f>
        <v>#REF!</v>
      </c>
      <c r="BG219" s="105" t="e">
        <f>SUM(BD219:BF219)</f>
        <v>#REF!</v>
      </c>
      <c r="BH219" s="105" t="e">
        <f>+AU219+AY219+BC219+BG219</f>
        <v>#REF!</v>
      </c>
      <c r="BI219" s="287" t="e">
        <f>+Z219+AQ219+BH219</f>
        <v>#REF!</v>
      </c>
      <c r="BJ219" s="126" t="e">
        <f t="shared" si="50"/>
        <v>#REF!</v>
      </c>
    </row>
    <row r="220" spans="1:62" ht="12.75" hidden="1" customHeight="1" x14ac:dyDescent="0.25">
      <c r="A220" s="297" t="e">
        <f>+#REF!</f>
        <v>#REF!</v>
      </c>
      <c r="B220" s="298" t="e">
        <f>+#REF!</f>
        <v>#REF!</v>
      </c>
      <c r="C220" s="578"/>
      <c r="D220" s="298"/>
      <c r="E220" s="315"/>
      <c r="F220" s="105" t="e">
        <f>+#REF!</f>
        <v>#REF!</v>
      </c>
      <c r="G220" s="508"/>
      <c r="H220" s="105" t="e">
        <f>+#REF!</f>
        <v>#REF!</v>
      </c>
      <c r="I220" s="105" t="e">
        <f>+#REF!</f>
        <v>#REF!</v>
      </c>
      <c r="J220" s="105" t="e">
        <f>IF($H220=0,0,($F220*'Cronograma de Actividades'!#REF!)*($I220/$H220))</f>
        <v>#REF!</v>
      </c>
      <c r="K220" s="105" t="e">
        <f>IF($H220=0,0,($F220*'Cronograma de Actividades'!#REF!)*($I220/$H220))</f>
        <v>#REF!</v>
      </c>
      <c r="L220" s="105" t="e">
        <f>IF($H220=0,0,($F220*'Cronograma de Actividades'!#REF!)*($I220/$H220))</f>
        <v>#REF!</v>
      </c>
      <c r="M220" s="105" t="e">
        <f>SUM(J220:L220)</f>
        <v>#REF!</v>
      </c>
      <c r="N220" s="105" t="e">
        <f>IF($H220=0,0,($F220*'Cronograma de Actividades'!#REF!)*($I220/$H220))</f>
        <v>#REF!</v>
      </c>
      <c r="O220" s="105" t="e">
        <f>IF($H220=0,0,($F220*'Cronograma de Actividades'!#REF!)*($I220/$H220))</f>
        <v>#REF!</v>
      </c>
      <c r="P220" s="105" t="e">
        <f>IF($H220=0,0,($F220*'Cronograma de Actividades'!#REF!)*($I220/$H220))</f>
        <v>#REF!</v>
      </c>
      <c r="Q220" s="105" t="e">
        <f>SUM(N220:P220)</f>
        <v>#REF!</v>
      </c>
      <c r="R220" s="105" t="e">
        <f>IF($H220=0,0,($F220*'Cronograma de Actividades'!#REF!)*($I220/$H220))</f>
        <v>#REF!</v>
      </c>
      <c r="S220" s="105" t="e">
        <f>IF($H220=0,0,($F220*'Cronograma de Actividades'!#REF!)*($I220/$H220))</f>
        <v>#REF!</v>
      </c>
      <c r="T220" s="105" t="e">
        <f>IF($H220=0,0,($F220*'Cronograma de Actividades'!#REF!)*($I220/$H220))</f>
        <v>#REF!</v>
      </c>
      <c r="U220" s="105" t="e">
        <f>SUM(R220:T220)</f>
        <v>#REF!</v>
      </c>
      <c r="V220" s="105" t="e">
        <f>IF($H220=0,0,($F220*'Cronograma de Actividades'!#REF!)*($I220/$H220))</f>
        <v>#REF!</v>
      </c>
      <c r="W220" s="105" t="e">
        <f>IF($H220=0,0,($F220*'Cronograma de Actividades'!#REF!)*($I220/$H220))</f>
        <v>#REF!</v>
      </c>
      <c r="X220" s="105" t="e">
        <f>IF($H220=0,0,($F220*'Cronograma de Actividades'!#REF!)*($I220/$H220))</f>
        <v>#REF!</v>
      </c>
      <c r="Y220" s="105" t="e">
        <f>SUM(V220:X220)</f>
        <v>#REF!</v>
      </c>
      <c r="Z220" s="105" t="e">
        <f>+M220+Q220+U220+Y220</f>
        <v>#REF!</v>
      </c>
      <c r="AA220" s="105" t="e">
        <f>IF($H220=0,0,($F220*'Cronograma de Actividades'!#REF!)*($I220/$H220))</f>
        <v>#REF!</v>
      </c>
      <c r="AB220" s="105" t="e">
        <f>IF($H220=0,0,($F220*'Cronograma de Actividades'!#REF!)*($I220/$H220))</f>
        <v>#REF!</v>
      </c>
      <c r="AC220" s="105" t="e">
        <f>IF($H220=0,0,($F220*'Cronograma de Actividades'!#REF!)*($I220/$H220))</f>
        <v>#REF!</v>
      </c>
      <c r="AD220" s="105" t="e">
        <f>SUM(AA220:AC220)</f>
        <v>#REF!</v>
      </c>
      <c r="AE220" s="105" t="e">
        <f>IF($H220=0,0,($F220*'Cronograma de Actividades'!#REF!)*($I220/$H220))</f>
        <v>#REF!</v>
      </c>
      <c r="AF220" s="105" t="e">
        <f>IF($H220=0,0,($F220*'Cronograma de Actividades'!#REF!)*($I220/$H220))</f>
        <v>#REF!</v>
      </c>
      <c r="AG220" s="105" t="e">
        <f>IF($H220=0,0,($F220*'Cronograma de Actividades'!#REF!)*($I220/$H220))</f>
        <v>#REF!</v>
      </c>
      <c r="AH220" s="105" t="e">
        <f>SUM(AE220:AG220)</f>
        <v>#REF!</v>
      </c>
      <c r="AI220" s="105" t="e">
        <f>IF($H220=0,0,($F220*'Cronograma de Actividades'!#REF!)*($I220/$H220))</f>
        <v>#REF!</v>
      </c>
      <c r="AJ220" s="105" t="e">
        <f>IF($H220=0,0,($F220*'Cronograma de Actividades'!#REF!)*($I220/$H220))</f>
        <v>#REF!</v>
      </c>
      <c r="AK220" s="105" t="e">
        <f>IF($H220=0,0,($F220*'Cronograma de Actividades'!#REF!)*($I220/$H220))</f>
        <v>#REF!</v>
      </c>
      <c r="AL220" s="105" t="e">
        <f>SUM(AI220:AK220)</f>
        <v>#REF!</v>
      </c>
      <c r="AM220" s="105" t="e">
        <f>IF($H220=0,0,($F220*'Cronograma de Actividades'!#REF!)*($I220/$H220))</f>
        <v>#REF!</v>
      </c>
      <c r="AN220" s="105" t="e">
        <f>IF($H220=0,0,($F220*'Cronograma de Actividades'!#REF!)*($I220/$H220))</f>
        <v>#REF!</v>
      </c>
      <c r="AO220" s="105" t="e">
        <f>IF($H220=0,0,($F220*'Cronograma de Actividades'!#REF!)*($I220/$H220))</f>
        <v>#REF!</v>
      </c>
      <c r="AP220" s="105" t="e">
        <f>SUM(AM220:AO220)</f>
        <v>#REF!</v>
      </c>
      <c r="AQ220" s="105" t="e">
        <f>+AD220+AH220+AL220+AP220</f>
        <v>#REF!</v>
      </c>
      <c r="AR220" s="105" t="e">
        <f>IF($H220=0,0,($F220*'Cronograma de Actividades'!#REF!)*($I220/$H220))</f>
        <v>#REF!</v>
      </c>
      <c r="AS220" s="105" t="e">
        <f>IF($H220=0,0,($F220*'Cronograma de Actividades'!#REF!)*($I220/$H220))</f>
        <v>#REF!</v>
      </c>
      <c r="AT220" s="105" t="e">
        <f>IF($H220=0,0,($F220*'Cronograma de Actividades'!#REF!)*($I220/$H220))</f>
        <v>#REF!</v>
      </c>
      <c r="AU220" s="105" t="e">
        <f>SUM(AR220:AT220)</f>
        <v>#REF!</v>
      </c>
      <c r="AV220" s="105" t="e">
        <f>IF($H220=0,0,($F220*'Cronograma de Actividades'!#REF!)*($I220/$H220))</f>
        <v>#REF!</v>
      </c>
      <c r="AW220" s="105" t="e">
        <f>IF($H220=0,0,($F220*'Cronograma de Actividades'!#REF!)*($I220/$H220))</f>
        <v>#REF!</v>
      </c>
      <c r="AX220" s="105" t="e">
        <f>IF($H220=0,0,($F220*'Cronograma de Actividades'!#REF!)*($I220/$H220))</f>
        <v>#REF!</v>
      </c>
      <c r="AY220" s="105" t="e">
        <f>SUM(AV220:AX220)</f>
        <v>#REF!</v>
      </c>
      <c r="AZ220" s="105" t="e">
        <f>IF($H220=0,0,($F220*'Cronograma de Actividades'!#REF!)*($I220/$H220))</f>
        <v>#REF!</v>
      </c>
      <c r="BA220" s="105" t="e">
        <f>IF($H220=0,0,($F220*'Cronograma de Actividades'!#REF!)*($I220/$H220))</f>
        <v>#REF!</v>
      </c>
      <c r="BB220" s="105" t="e">
        <f>IF($H220=0,0,($F220*'Cronograma de Actividades'!#REF!)*($I220/$H220))</f>
        <v>#REF!</v>
      </c>
      <c r="BC220" s="105" t="e">
        <f>SUM(AZ220:BB220)</f>
        <v>#REF!</v>
      </c>
      <c r="BD220" s="105" t="e">
        <f>IF($H220=0,0,($F220*'Cronograma de Actividades'!#REF!)*($I220/$H220))</f>
        <v>#REF!</v>
      </c>
      <c r="BE220" s="105" t="e">
        <f>IF($H220=0,0,($F220*'Cronograma de Actividades'!#REF!)*($I220/$H220))</f>
        <v>#REF!</v>
      </c>
      <c r="BF220" s="105" t="e">
        <f>IF($H220=0,0,($F220*'Cronograma de Actividades'!#REF!)*($I220/$H220))</f>
        <v>#REF!</v>
      </c>
      <c r="BG220" s="105" t="e">
        <f>SUM(BD220:BF220)</f>
        <v>#REF!</v>
      </c>
      <c r="BH220" s="105" t="e">
        <f>+AU220+AY220+BC220+BG220</f>
        <v>#REF!</v>
      </c>
      <c r="BI220" s="287" t="e">
        <f>+Z220+AQ220+BH220</f>
        <v>#REF!</v>
      </c>
      <c r="BJ220" s="126" t="e">
        <f t="shared" si="50"/>
        <v>#REF!</v>
      </c>
    </row>
    <row r="221" spans="1:62" ht="12.75" hidden="1" customHeight="1" x14ac:dyDescent="0.25">
      <c r="A221" s="297" t="e">
        <f>+#REF!</f>
        <v>#REF!</v>
      </c>
      <c r="B221" s="298" t="e">
        <f>+#REF!</f>
        <v>#REF!</v>
      </c>
      <c r="C221" s="578"/>
      <c r="D221" s="298"/>
      <c r="E221" s="315"/>
      <c r="F221" s="105" t="e">
        <f>+#REF!</f>
        <v>#REF!</v>
      </c>
      <c r="G221" s="508"/>
      <c r="H221" s="105" t="e">
        <f>+#REF!</f>
        <v>#REF!</v>
      </c>
      <c r="I221" s="105" t="e">
        <f>+#REF!</f>
        <v>#REF!</v>
      </c>
      <c r="J221" s="105" t="e">
        <f>IF($H221=0,0,($F221*'Cronograma de Actividades'!#REF!)*($I221/$H221))</f>
        <v>#REF!</v>
      </c>
      <c r="K221" s="105" t="e">
        <f>IF($H221=0,0,($F221*'Cronograma de Actividades'!#REF!)*($I221/$H221))</f>
        <v>#REF!</v>
      </c>
      <c r="L221" s="105" t="e">
        <f>IF($H221=0,0,($F221*'Cronograma de Actividades'!#REF!)*($I221/$H221))</f>
        <v>#REF!</v>
      </c>
      <c r="M221" s="105" t="e">
        <f>SUM(J221:L221)</f>
        <v>#REF!</v>
      </c>
      <c r="N221" s="105" t="e">
        <f>IF($H221=0,0,($F221*'Cronograma de Actividades'!#REF!)*($I221/$H221))</f>
        <v>#REF!</v>
      </c>
      <c r="O221" s="105" t="e">
        <f>IF($H221=0,0,($F221*'Cronograma de Actividades'!#REF!)*($I221/$H221))</f>
        <v>#REF!</v>
      </c>
      <c r="P221" s="105" t="e">
        <f>IF($H221=0,0,($F221*'Cronograma de Actividades'!#REF!)*($I221/$H221))</f>
        <v>#REF!</v>
      </c>
      <c r="Q221" s="105" t="e">
        <f>SUM(N221:P221)</f>
        <v>#REF!</v>
      </c>
      <c r="R221" s="105" t="e">
        <f>IF($H221=0,0,($F221*'Cronograma de Actividades'!#REF!)*($I221/$H221))</f>
        <v>#REF!</v>
      </c>
      <c r="S221" s="105" t="e">
        <f>IF($H221=0,0,($F221*'Cronograma de Actividades'!#REF!)*($I221/$H221))</f>
        <v>#REF!</v>
      </c>
      <c r="T221" s="105" t="e">
        <f>IF($H221=0,0,($F221*'Cronograma de Actividades'!#REF!)*($I221/$H221))</f>
        <v>#REF!</v>
      </c>
      <c r="U221" s="105" t="e">
        <f>SUM(R221:T221)</f>
        <v>#REF!</v>
      </c>
      <c r="V221" s="105" t="e">
        <f>IF($H221=0,0,($F221*'Cronograma de Actividades'!#REF!)*($I221/$H221))</f>
        <v>#REF!</v>
      </c>
      <c r="W221" s="105" t="e">
        <f>IF($H221=0,0,($F221*'Cronograma de Actividades'!#REF!)*($I221/$H221))</f>
        <v>#REF!</v>
      </c>
      <c r="X221" s="105" t="e">
        <f>IF($H221=0,0,($F221*'Cronograma de Actividades'!#REF!)*($I221/$H221))</f>
        <v>#REF!</v>
      </c>
      <c r="Y221" s="105" t="e">
        <f>SUM(V221:X221)</f>
        <v>#REF!</v>
      </c>
      <c r="Z221" s="105" t="e">
        <f>+M221+Q221+U221+Y221</f>
        <v>#REF!</v>
      </c>
      <c r="AA221" s="105" t="e">
        <f>IF($H221=0,0,($F221*'Cronograma de Actividades'!#REF!)*($I221/$H221))</f>
        <v>#REF!</v>
      </c>
      <c r="AB221" s="105" t="e">
        <f>IF($H221=0,0,($F221*'Cronograma de Actividades'!#REF!)*($I221/$H221))</f>
        <v>#REF!</v>
      </c>
      <c r="AC221" s="105" t="e">
        <f>IF($H221=0,0,($F221*'Cronograma de Actividades'!#REF!)*($I221/$H221))</f>
        <v>#REF!</v>
      </c>
      <c r="AD221" s="105" t="e">
        <f>SUM(AA221:AC221)</f>
        <v>#REF!</v>
      </c>
      <c r="AE221" s="105" t="e">
        <f>IF($H221=0,0,($F221*'Cronograma de Actividades'!#REF!)*($I221/$H221))</f>
        <v>#REF!</v>
      </c>
      <c r="AF221" s="105" t="e">
        <f>IF($H221=0,0,($F221*'Cronograma de Actividades'!#REF!)*($I221/$H221))</f>
        <v>#REF!</v>
      </c>
      <c r="AG221" s="105" t="e">
        <f>IF($H221=0,0,($F221*'Cronograma de Actividades'!#REF!)*($I221/$H221))</f>
        <v>#REF!</v>
      </c>
      <c r="AH221" s="105" t="e">
        <f>SUM(AE221:AG221)</f>
        <v>#REF!</v>
      </c>
      <c r="AI221" s="105" t="e">
        <f>IF($H221=0,0,($F221*'Cronograma de Actividades'!#REF!)*($I221/$H221))</f>
        <v>#REF!</v>
      </c>
      <c r="AJ221" s="105" t="e">
        <f>IF($H221=0,0,($F221*'Cronograma de Actividades'!#REF!)*($I221/$H221))</f>
        <v>#REF!</v>
      </c>
      <c r="AK221" s="105" t="e">
        <f>IF($H221=0,0,($F221*'Cronograma de Actividades'!#REF!)*($I221/$H221))</f>
        <v>#REF!</v>
      </c>
      <c r="AL221" s="105" t="e">
        <f>SUM(AI221:AK221)</f>
        <v>#REF!</v>
      </c>
      <c r="AM221" s="105" t="e">
        <f>IF($H221=0,0,($F221*'Cronograma de Actividades'!#REF!)*($I221/$H221))</f>
        <v>#REF!</v>
      </c>
      <c r="AN221" s="105" t="e">
        <f>IF($H221=0,0,($F221*'Cronograma de Actividades'!#REF!)*($I221/$H221))</f>
        <v>#REF!</v>
      </c>
      <c r="AO221" s="105" t="e">
        <f>IF($H221=0,0,($F221*'Cronograma de Actividades'!#REF!)*($I221/$H221))</f>
        <v>#REF!</v>
      </c>
      <c r="AP221" s="105" t="e">
        <f>SUM(AM221:AO221)</f>
        <v>#REF!</v>
      </c>
      <c r="AQ221" s="105" t="e">
        <f>+AD221+AH221+AL221+AP221</f>
        <v>#REF!</v>
      </c>
      <c r="AR221" s="105" t="e">
        <f>IF($H221=0,0,($F221*'Cronograma de Actividades'!#REF!)*($I221/$H221))</f>
        <v>#REF!</v>
      </c>
      <c r="AS221" s="105" t="e">
        <f>IF($H221=0,0,($F221*'Cronograma de Actividades'!#REF!)*($I221/$H221))</f>
        <v>#REF!</v>
      </c>
      <c r="AT221" s="105" t="e">
        <f>IF($H221=0,0,($F221*'Cronograma de Actividades'!#REF!)*($I221/$H221))</f>
        <v>#REF!</v>
      </c>
      <c r="AU221" s="105" t="e">
        <f>SUM(AR221:AT221)</f>
        <v>#REF!</v>
      </c>
      <c r="AV221" s="105" t="e">
        <f>IF($H221=0,0,($F221*'Cronograma de Actividades'!#REF!)*($I221/$H221))</f>
        <v>#REF!</v>
      </c>
      <c r="AW221" s="105" t="e">
        <f>IF($H221=0,0,($F221*'Cronograma de Actividades'!#REF!)*($I221/$H221))</f>
        <v>#REF!</v>
      </c>
      <c r="AX221" s="105" t="e">
        <f>IF($H221=0,0,($F221*'Cronograma de Actividades'!#REF!)*($I221/$H221))</f>
        <v>#REF!</v>
      </c>
      <c r="AY221" s="105" t="e">
        <f>SUM(AV221:AX221)</f>
        <v>#REF!</v>
      </c>
      <c r="AZ221" s="105" t="e">
        <f>IF($H221=0,0,($F221*'Cronograma de Actividades'!#REF!)*($I221/$H221))</f>
        <v>#REF!</v>
      </c>
      <c r="BA221" s="105" t="e">
        <f>IF($H221=0,0,($F221*'Cronograma de Actividades'!#REF!)*($I221/$H221))</f>
        <v>#REF!</v>
      </c>
      <c r="BB221" s="105" t="e">
        <f>IF($H221=0,0,($F221*'Cronograma de Actividades'!#REF!)*($I221/$H221))</f>
        <v>#REF!</v>
      </c>
      <c r="BC221" s="105" t="e">
        <f>SUM(AZ221:BB221)</f>
        <v>#REF!</v>
      </c>
      <c r="BD221" s="105" t="e">
        <f>IF($H221=0,0,($F221*'Cronograma de Actividades'!#REF!)*($I221/$H221))</f>
        <v>#REF!</v>
      </c>
      <c r="BE221" s="105" t="e">
        <f>IF($H221=0,0,($F221*'Cronograma de Actividades'!#REF!)*($I221/$H221))</f>
        <v>#REF!</v>
      </c>
      <c r="BF221" s="105" t="e">
        <f>IF($H221=0,0,($F221*'Cronograma de Actividades'!#REF!)*($I221/$H221))</f>
        <v>#REF!</v>
      </c>
      <c r="BG221" s="105" t="e">
        <f>SUM(BD221:BF221)</f>
        <v>#REF!</v>
      </c>
      <c r="BH221" s="105" t="e">
        <f>+AU221+AY221+BC221+BG221</f>
        <v>#REF!</v>
      </c>
      <c r="BI221" s="287" t="e">
        <f>+Z221+AQ221+BH221</f>
        <v>#REF!</v>
      </c>
      <c r="BJ221" s="126" t="e">
        <f t="shared" si="50"/>
        <v>#REF!</v>
      </c>
    </row>
    <row r="222" spans="1:62" ht="12.75" hidden="1" customHeight="1" x14ac:dyDescent="0.25">
      <c r="A222" s="299" t="e">
        <f>+#REF!</f>
        <v>#REF!</v>
      </c>
      <c r="B222" s="300" t="e">
        <f>+#REF!</f>
        <v>#REF!</v>
      </c>
      <c r="C222" s="579"/>
      <c r="D222" s="300"/>
      <c r="E222" s="318"/>
      <c r="F222" s="106" t="e">
        <f>+#REF!</f>
        <v>#REF!</v>
      </c>
      <c r="G222" s="509"/>
      <c r="H222" s="106" t="e">
        <f>+#REF!</f>
        <v>#REF!</v>
      </c>
      <c r="I222" s="106" t="e">
        <f>+#REF!</f>
        <v>#REF!</v>
      </c>
      <c r="J222" s="106" t="e">
        <f>IF($H222=0,0,($F222*'Cronograma de Actividades'!#REF!)*($I222/$H222))</f>
        <v>#REF!</v>
      </c>
      <c r="K222" s="106" t="e">
        <f>IF($H222=0,0,($F222*'Cronograma de Actividades'!#REF!)*($I222/$H222))</f>
        <v>#REF!</v>
      </c>
      <c r="L222" s="106" t="e">
        <f>IF($H222=0,0,($F222*'Cronograma de Actividades'!#REF!)*($I222/$H222))</f>
        <v>#REF!</v>
      </c>
      <c r="M222" s="106" t="e">
        <f>SUM(J222:L222)</f>
        <v>#REF!</v>
      </c>
      <c r="N222" s="106" t="e">
        <f>IF($H222=0,0,($F222*'Cronograma de Actividades'!#REF!)*($I222/$H222))</f>
        <v>#REF!</v>
      </c>
      <c r="O222" s="106" t="e">
        <f>IF($H222=0,0,($F222*'Cronograma de Actividades'!#REF!)*($I222/$H222))</f>
        <v>#REF!</v>
      </c>
      <c r="P222" s="106" t="e">
        <f>IF($H222=0,0,($F222*'Cronograma de Actividades'!#REF!)*($I222/$H222))</f>
        <v>#REF!</v>
      </c>
      <c r="Q222" s="106" t="e">
        <f>SUM(N222:P222)</f>
        <v>#REF!</v>
      </c>
      <c r="R222" s="106" t="e">
        <f>IF($H222=0,0,($F222*'Cronograma de Actividades'!#REF!)*($I222/$H222))</f>
        <v>#REF!</v>
      </c>
      <c r="S222" s="106" t="e">
        <f>IF($H222=0,0,($F222*'Cronograma de Actividades'!#REF!)*($I222/$H222))</f>
        <v>#REF!</v>
      </c>
      <c r="T222" s="106" t="e">
        <f>IF($H222=0,0,($F222*'Cronograma de Actividades'!#REF!)*($I222/$H222))</f>
        <v>#REF!</v>
      </c>
      <c r="U222" s="106" t="e">
        <f>SUM(R222:T222)</f>
        <v>#REF!</v>
      </c>
      <c r="V222" s="106" t="e">
        <f>IF($H222=0,0,($F222*'Cronograma de Actividades'!#REF!)*($I222/$H222))</f>
        <v>#REF!</v>
      </c>
      <c r="W222" s="106" t="e">
        <f>IF($H222=0,0,($F222*'Cronograma de Actividades'!#REF!)*($I222/$H222))</f>
        <v>#REF!</v>
      </c>
      <c r="X222" s="106" t="e">
        <f>IF($H222=0,0,($F222*'Cronograma de Actividades'!#REF!)*($I222/$H222))</f>
        <v>#REF!</v>
      </c>
      <c r="Y222" s="106" t="e">
        <f>SUM(V222:X222)</f>
        <v>#REF!</v>
      </c>
      <c r="Z222" s="106" t="e">
        <f>+M222+Q222+U222+Y222</f>
        <v>#REF!</v>
      </c>
      <c r="AA222" s="106" t="e">
        <f>IF($H222=0,0,($F222*'Cronograma de Actividades'!#REF!)*($I222/$H222))</f>
        <v>#REF!</v>
      </c>
      <c r="AB222" s="106" t="e">
        <f>IF($H222=0,0,($F222*'Cronograma de Actividades'!#REF!)*($I222/$H222))</f>
        <v>#REF!</v>
      </c>
      <c r="AC222" s="106" t="e">
        <f>IF($H222=0,0,($F222*'Cronograma de Actividades'!#REF!)*($I222/$H222))</f>
        <v>#REF!</v>
      </c>
      <c r="AD222" s="106" t="e">
        <f>SUM(AA222:AC222)</f>
        <v>#REF!</v>
      </c>
      <c r="AE222" s="106" t="e">
        <f>IF($H222=0,0,($F222*'Cronograma de Actividades'!#REF!)*($I222/$H222))</f>
        <v>#REF!</v>
      </c>
      <c r="AF222" s="106" t="e">
        <f>IF($H222=0,0,($F222*'Cronograma de Actividades'!#REF!)*($I222/$H222))</f>
        <v>#REF!</v>
      </c>
      <c r="AG222" s="106" t="e">
        <f>IF($H222=0,0,($F222*'Cronograma de Actividades'!#REF!)*($I222/$H222))</f>
        <v>#REF!</v>
      </c>
      <c r="AH222" s="106" t="e">
        <f>SUM(AE222:AG222)</f>
        <v>#REF!</v>
      </c>
      <c r="AI222" s="106" t="e">
        <f>IF($H222=0,0,($F222*'Cronograma de Actividades'!#REF!)*($I222/$H222))</f>
        <v>#REF!</v>
      </c>
      <c r="AJ222" s="106" t="e">
        <f>IF($H222=0,0,($F222*'Cronograma de Actividades'!#REF!)*($I222/$H222))</f>
        <v>#REF!</v>
      </c>
      <c r="AK222" s="106" t="e">
        <f>IF($H222=0,0,($F222*'Cronograma de Actividades'!#REF!)*($I222/$H222))</f>
        <v>#REF!</v>
      </c>
      <c r="AL222" s="106" t="e">
        <f>SUM(AI222:AK222)</f>
        <v>#REF!</v>
      </c>
      <c r="AM222" s="106" t="e">
        <f>IF($H222=0,0,($F222*'Cronograma de Actividades'!#REF!)*($I222/$H222))</f>
        <v>#REF!</v>
      </c>
      <c r="AN222" s="106" t="e">
        <f>IF($H222=0,0,($F222*'Cronograma de Actividades'!#REF!)*($I222/$H222))</f>
        <v>#REF!</v>
      </c>
      <c r="AO222" s="106" t="e">
        <f>IF($H222=0,0,($F222*'Cronograma de Actividades'!#REF!)*($I222/$H222))</f>
        <v>#REF!</v>
      </c>
      <c r="AP222" s="106" t="e">
        <f>SUM(AM222:AO222)</f>
        <v>#REF!</v>
      </c>
      <c r="AQ222" s="106" t="e">
        <f>+AD222+AH222+AL222+AP222</f>
        <v>#REF!</v>
      </c>
      <c r="AR222" s="106" t="e">
        <f>IF($H222=0,0,($F222*'Cronograma de Actividades'!#REF!)*($I222/$H222))</f>
        <v>#REF!</v>
      </c>
      <c r="AS222" s="106" t="e">
        <f>IF($H222=0,0,($F222*'Cronograma de Actividades'!#REF!)*($I222/$H222))</f>
        <v>#REF!</v>
      </c>
      <c r="AT222" s="106" t="e">
        <f>IF($H222=0,0,($F222*'Cronograma de Actividades'!#REF!)*($I222/$H222))</f>
        <v>#REF!</v>
      </c>
      <c r="AU222" s="106" t="e">
        <f>SUM(AR222:AT222)</f>
        <v>#REF!</v>
      </c>
      <c r="AV222" s="106" t="e">
        <f>IF($H222=0,0,($F222*'Cronograma de Actividades'!#REF!)*($I222/$H222))</f>
        <v>#REF!</v>
      </c>
      <c r="AW222" s="106" t="e">
        <f>IF($H222=0,0,($F222*'Cronograma de Actividades'!#REF!)*($I222/$H222))</f>
        <v>#REF!</v>
      </c>
      <c r="AX222" s="106" t="e">
        <f>IF($H222=0,0,($F222*'Cronograma de Actividades'!#REF!)*($I222/$H222))</f>
        <v>#REF!</v>
      </c>
      <c r="AY222" s="106" t="e">
        <f>SUM(AV222:AX222)</f>
        <v>#REF!</v>
      </c>
      <c r="AZ222" s="106" t="e">
        <f>IF($H222=0,0,($F222*'Cronograma de Actividades'!#REF!)*($I222/$H222))</f>
        <v>#REF!</v>
      </c>
      <c r="BA222" s="106" t="e">
        <f>IF($H222=0,0,($F222*'Cronograma de Actividades'!#REF!)*($I222/$H222))</f>
        <v>#REF!</v>
      </c>
      <c r="BB222" s="106" t="e">
        <f>IF($H222=0,0,($F222*'Cronograma de Actividades'!#REF!)*($I222/$H222))</f>
        <v>#REF!</v>
      </c>
      <c r="BC222" s="106" t="e">
        <f>SUM(AZ222:BB222)</f>
        <v>#REF!</v>
      </c>
      <c r="BD222" s="106" t="e">
        <f>IF($H222=0,0,($F222*'Cronograma de Actividades'!#REF!)*($I222/$H222))</f>
        <v>#REF!</v>
      </c>
      <c r="BE222" s="106" t="e">
        <f>IF($H222=0,0,($F222*'Cronograma de Actividades'!#REF!)*($I222/$H222))</f>
        <v>#REF!</v>
      </c>
      <c r="BF222" s="106" t="e">
        <f>IF($H222=0,0,($F222*'Cronograma de Actividades'!#REF!)*($I222/$H222))</f>
        <v>#REF!</v>
      </c>
      <c r="BG222" s="106" t="e">
        <f>SUM(BD222:BF222)</f>
        <v>#REF!</v>
      </c>
      <c r="BH222" s="106" t="e">
        <f>+AU222+AY222+BC222+BG222</f>
        <v>#REF!</v>
      </c>
      <c r="BI222" s="288" t="e">
        <f>+Z222+AQ222+BH222</f>
        <v>#REF!</v>
      </c>
      <c r="BJ222" s="126" t="e">
        <f t="shared" si="50"/>
        <v>#REF!</v>
      </c>
    </row>
    <row r="223" spans="1:62" ht="12.75" hidden="1" customHeight="1" x14ac:dyDescent="0.25">
      <c r="A223" s="100" t="e">
        <f>+#REF!</f>
        <v>#REF!</v>
      </c>
      <c r="B223" s="199" t="e">
        <f>+#REF!</f>
        <v>#REF!</v>
      </c>
      <c r="C223" s="56" t="e">
        <f>+#REF!</f>
        <v>#REF!</v>
      </c>
      <c r="D223" s="61"/>
      <c r="E223" s="57">
        <f>+'Formato de costeo C1 '!F370</f>
        <v>0</v>
      </c>
      <c r="F223" s="57" t="e">
        <f>SUM(F224:F228)</f>
        <v>#REF!</v>
      </c>
      <c r="G223" s="503" t="e">
        <f>+#REF!</f>
        <v>#REF!</v>
      </c>
      <c r="H223" s="57" t="e">
        <f>SUM(H224:H228)</f>
        <v>#REF!</v>
      </c>
      <c r="I223" s="57" t="e">
        <f t="shared" ref="I223:BH223" si="54">SUM(I224:I228)</f>
        <v>#REF!</v>
      </c>
      <c r="J223" s="57" t="e">
        <f t="shared" si="54"/>
        <v>#REF!</v>
      </c>
      <c r="K223" s="57" t="e">
        <f t="shared" si="54"/>
        <v>#REF!</v>
      </c>
      <c r="L223" s="57" t="e">
        <f t="shared" si="54"/>
        <v>#REF!</v>
      </c>
      <c r="M223" s="57" t="e">
        <f t="shared" si="54"/>
        <v>#REF!</v>
      </c>
      <c r="N223" s="57" t="e">
        <f t="shared" si="54"/>
        <v>#REF!</v>
      </c>
      <c r="O223" s="57" t="e">
        <f t="shared" si="54"/>
        <v>#REF!</v>
      </c>
      <c r="P223" s="57" t="e">
        <f t="shared" si="54"/>
        <v>#REF!</v>
      </c>
      <c r="Q223" s="57" t="e">
        <f t="shared" si="54"/>
        <v>#REF!</v>
      </c>
      <c r="R223" s="57" t="e">
        <f t="shared" si="54"/>
        <v>#REF!</v>
      </c>
      <c r="S223" s="57" t="e">
        <f t="shared" si="54"/>
        <v>#REF!</v>
      </c>
      <c r="T223" s="57" t="e">
        <f t="shared" si="54"/>
        <v>#REF!</v>
      </c>
      <c r="U223" s="57" t="e">
        <f t="shared" si="54"/>
        <v>#REF!</v>
      </c>
      <c r="V223" s="57" t="e">
        <f t="shared" si="54"/>
        <v>#REF!</v>
      </c>
      <c r="W223" s="57" t="e">
        <f t="shared" si="54"/>
        <v>#REF!</v>
      </c>
      <c r="X223" s="57" t="e">
        <f t="shared" si="54"/>
        <v>#REF!</v>
      </c>
      <c r="Y223" s="57" t="e">
        <f t="shared" si="54"/>
        <v>#REF!</v>
      </c>
      <c r="Z223" s="57" t="e">
        <f t="shared" si="54"/>
        <v>#REF!</v>
      </c>
      <c r="AA223" s="57" t="e">
        <f t="shared" si="54"/>
        <v>#REF!</v>
      </c>
      <c r="AB223" s="57" t="e">
        <f t="shared" si="54"/>
        <v>#REF!</v>
      </c>
      <c r="AC223" s="57" t="e">
        <f t="shared" si="54"/>
        <v>#REF!</v>
      </c>
      <c r="AD223" s="57" t="e">
        <f t="shared" si="54"/>
        <v>#REF!</v>
      </c>
      <c r="AE223" s="57" t="e">
        <f t="shared" si="54"/>
        <v>#REF!</v>
      </c>
      <c r="AF223" s="57" t="e">
        <f t="shared" si="54"/>
        <v>#REF!</v>
      </c>
      <c r="AG223" s="57" t="e">
        <f t="shared" si="54"/>
        <v>#REF!</v>
      </c>
      <c r="AH223" s="57" t="e">
        <f t="shared" si="54"/>
        <v>#REF!</v>
      </c>
      <c r="AI223" s="57" t="e">
        <f t="shared" si="54"/>
        <v>#REF!</v>
      </c>
      <c r="AJ223" s="57" t="e">
        <f t="shared" si="54"/>
        <v>#REF!</v>
      </c>
      <c r="AK223" s="57" t="e">
        <f t="shared" si="54"/>
        <v>#REF!</v>
      </c>
      <c r="AL223" s="57" t="e">
        <f t="shared" si="54"/>
        <v>#REF!</v>
      </c>
      <c r="AM223" s="57" t="e">
        <f t="shared" si="54"/>
        <v>#REF!</v>
      </c>
      <c r="AN223" s="57" t="e">
        <f t="shared" si="54"/>
        <v>#REF!</v>
      </c>
      <c r="AO223" s="57" t="e">
        <f t="shared" si="54"/>
        <v>#REF!</v>
      </c>
      <c r="AP223" s="57" t="e">
        <f t="shared" si="54"/>
        <v>#REF!</v>
      </c>
      <c r="AQ223" s="57" t="e">
        <f t="shared" si="54"/>
        <v>#REF!</v>
      </c>
      <c r="AR223" s="57" t="e">
        <f t="shared" si="54"/>
        <v>#REF!</v>
      </c>
      <c r="AS223" s="57" t="e">
        <f t="shared" si="54"/>
        <v>#REF!</v>
      </c>
      <c r="AT223" s="57" t="e">
        <f t="shared" si="54"/>
        <v>#REF!</v>
      </c>
      <c r="AU223" s="57" t="e">
        <f t="shared" si="54"/>
        <v>#REF!</v>
      </c>
      <c r="AV223" s="57" t="e">
        <f t="shared" si="54"/>
        <v>#REF!</v>
      </c>
      <c r="AW223" s="57" t="e">
        <f t="shared" si="54"/>
        <v>#REF!</v>
      </c>
      <c r="AX223" s="57" t="e">
        <f t="shared" si="54"/>
        <v>#REF!</v>
      </c>
      <c r="AY223" s="57" t="e">
        <f t="shared" si="54"/>
        <v>#REF!</v>
      </c>
      <c r="AZ223" s="57" t="e">
        <f t="shared" si="54"/>
        <v>#REF!</v>
      </c>
      <c r="BA223" s="57" t="e">
        <f t="shared" si="54"/>
        <v>#REF!</v>
      </c>
      <c r="BB223" s="57" t="e">
        <f t="shared" si="54"/>
        <v>#REF!</v>
      </c>
      <c r="BC223" s="57" t="e">
        <f t="shared" si="54"/>
        <v>#REF!</v>
      </c>
      <c r="BD223" s="57" t="e">
        <f t="shared" si="54"/>
        <v>#REF!</v>
      </c>
      <c r="BE223" s="57" t="e">
        <f t="shared" si="54"/>
        <v>#REF!</v>
      </c>
      <c r="BF223" s="57" t="e">
        <f t="shared" si="54"/>
        <v>#REF!</v>
      </c>
      <c r="BG223" s="57" t="e">
        <f t="shared" si="54"/>
        <v>#REF!</v>
      </c>
      <c r="BH223" s="57" t="e">
        <f t="shared" si="54"/>
        <v>#REF!</v>
      </c>
      <c r="BI223" s="285" t="e">
        <f>SUM(BI224:BI228)</f>
        <v>#REF!</v>
      </c>
      <c r="BJ223" s="126" t="e">
        <f t="shared" si="50"/>
        <v>#REF!</v>
      </c>
    </row>
    <row r="224" spans="1:62" ht="12.75" hidden="1" customHeight="1" x14ac:dyDescent="0.25">
      <c r="A224" s="295" t="e">
        <f>+#REF!</f>
        <v>#REF!</v>
      </c>
      <c r="B224" s="296" t="e">
        <f>+#REF!</f>
        <v>#REF!</v>
      </c>
      <c r="C224" s="577"/>
      <c r="D224" s="296"/>
      <c r="E224" s="312"/>
      <c r="F224" s="104" t="e">
        <f>+#REF!</f>
        <v>#REF!</v>
      </c>
      <c r="G224" s="507"/>
      <c r="H224" s="104" t="e">
        <f>+#REF!</f>
        <v>#REF!</v>
      </c>
      <c r="I224" s="104" t="e">
        <f>+#REF!</f>
        <v>#REF!</v>
      </c>
      <c r="J224" s="104" t="e">
        <f>IF( $H224=0,0,($F224*'Cronograma de Actividades'!#REF!)*($I224/$H224))</f>
        <v>#REF!</v>
      </c>
      <c r="K224" s="104" t="e">
        <f>IF( $H224=0,0,($F224*'Cronograma de Actividades'!#REF!)*($I224/$H224))</f>
        <v>#REF!</v>
      </c>
      <c r="L224" s="104" t="e">
        <f>IF( $H224=0,0,($F224*'Cronograma de Actividades'!#REF!)*($I224/$H224))</f>
        <v>#REF!</v>
      </c>
      <c r="M224" s="104" t="e">
        <f>SUM(J224:L224)</f>
        <v>#REF!</v>
      </c>
      <c r="N224" s="104" t="e">
        <f>IF( $H224=0,0,($F224*'Cronograma de Actividades'!#REF!)*($I224/$H224))</f>
        <v>#REF!</v>
      </c>
      <c r="O224" s="104" t="e">
        <f>IF( $H224=0,0,($F224*'Cronograma de Actividades'!#REF!)*($I224/$H224))</f>
        <v>#REF!</v>
      </c>
      <c r="P224" s="104" t="e">
        <f>IF( $H224=0,0,($F224*'Cronograma de Actividades'!#REF!)*($I224/$H224))</f>
        <v>#REF!</v>
      </c>
      <c r="Q224" s="104" t="e">
        <f>SUM(N224:P224)</f>
        <v>#REF!</v>
      </c>
      <c r="R224" s="104" t="e">
        <f>IF( $H224=0,0,($F224*'Cronograma de Actividades'!#REF!)*($I224/$H224))</f>
        <v>#REF!</v>
      </c>
      <c r="S224" s="104" t="e">
        <f>IF( $H224=0,0,($F224*'Cronograma de Actividades'!#REF!)*($I224/$H224))</f>
        <v>#REF!</v>
      </c>
      <c r="T224" s="104" t="e">
        <f>IF( $H224=0,0,($F224*'Cronograma de Actividades'!#REF!)*($I224/$H224))</f>
        <v>#REF!</v>
      </c>
      <c r="U224" s="104" t="e">
        <f>SUM(R224:T224)</f>
        <v>#REF!</v>
      </c>
      <c r="V224" s="104" t="e">
        <f>IF( $H224=0,0,($F224*'Cronograma de Actividades'!#REF!)*($I224/$H224))</f>
        <v>#REF!</v>
      </c>
      <c r="W224" s="104" t="e">
        <f>IF( $H224=0,0,($F224*'Cronograma de Actividades'!#REF!)*($I224/$H224))</f>
        <v>#REF!</v>
      </c>
      <c r="X224" s="104" t="e">
        <f>IF( $H224=0,0,($F224*'Cronograma de Actividades'!#REF!)*($I224/$H224))</f>
        <v>#REF!</v>
      </c>
      <c r="Y224" s="104" t="e">
        <f>SUM(V224:X224)</f>
        <v>#REF!</v>
      </c>
      <c r="Z224" s="104" t="e">
        <f>+M224+Q224+U224+Y224</f>
        <v>#REF!</v>
      </c>
      <c r="AA224" s="104" t="e">
        <f>IF( $H224=0,0,($F224*'Cronograma de Actividades'!#REF!)*($I224/$H224))</f>
        <v>#REF!</v>
      </c>
      <c r="AB224" s="104" t="e">
        <f>IF( $H224=0,0,($F224*'Cronograma de Actividades'!#REF!)*($I224/$H224))</f>
        <v>#REF!</v>
      </c>
      <c r="AC224" s="104" t="e">
        <f>IF( $H224=0,0,($F224*'Cronograma de Actividades'!#REF!)*($I224/$H224))</f>
        <v>#REF!</v>
      </c>
      <c r="AD224" s="104" t="e">
        <f>SUM(AA224:AC224)</f>
        <v>#REF!</v>
      </c>
      <c r="AE224" s="104" t="e">
        <f>IF( $H224=0,0,($F224*'Cronograma de Actividades'!#REF!)*($I224/$H224))</f>
        <v>#REF!</v>
      </c>
      <c r="AF224" s="104" t="e">
        <f>IF( $H224=0,0,($F224*'Cronograma de Actividades'!#REF!)*($I224/$H224))</f>
        <v>#REF!</v>
      </c>
      <c r="AG224" s="104" t="e">
        <f>IF( $H224=0,0,($F224*'Cronograma de Actividades'!#REF!)*($I224/$H224))</f>
        <v>#REF!</v>
      </c>
      <c r="AH224" s="104" t="e">
        <f>SUM(AE224:AG224)</f>
        <v>#REF!</v>
      </c>
      <c r="AI224" s="104" t="e">
        <f>IF( $H224=0,0,($F224*'Cronograma de Actividades'!#REF!)*($I224/$H224))</f>
        <v>#REF!</v>
      </c>
      <c r="AJ224" s="104" t="e">
        <f>IF( $H224=0,0,($F224*'Cronograma de Actividades'!#REF!)*($I224/$H224))</f>
        <v>#REF!</v>
      </c>
      <c r="AK224" s="104" t="e">
        <f>IF( $H224=0,0,($F224*'Cronograma de Actividades'!#REF!)*($I224/$H224))</f>
        <v>#REF!</v>
      </c>
      <c r="AL224" s="104" t="e">
        <f>SUM(AI224:AK224)</f>
        <v>#REF!</v>
      </c>
      <c r="AM224" s="104" t="e">
        <f>IF( $H224=0,0,($F224*'Cronograma de Actividades'!#REF!)*($I224/$H224))</f>
        <v>#REF!</v>
      </c>
      <c r="AN224" s="104" t="e">
        <f>IF( $H224=0,0,($F224*'Cronograma de Actividades'!#REF!)*($I224/$H224))</f>
        <v>#REF!</v>
      </c>
      <c r="AO224" s="104" t="e">
        <f>IF( $H224=0,0,($F224*'Cronograma de Actividades'!#REF!)*($I224/$H224))</f>
        <v>#REF!</v>
      </c>
      <c r="AP224" s="104" t="e">
        <f>SUM(AM224:AO224)</f>
        <v>#REF!</v>
      </c>
      <c r="AQ224" s="104" t="e">
        <f>+AD224+AH224+AL224+AP224</f>
        <v>#REF!</v>
      </c>
      <c r="AR224" s="104" t="e">
        <f>IF( $H224=0,0,($F224*'Cronograma de Actividades'!#REF!)*($I224/$H224))</f>
        <v>#REF!</v>
      </c>
      <c r="AS224" s="104" t="e">
        <f>IF( $H224=0,0,($F224*'Cronograma de Actividades'!#REF!)*($I224/$H224))</f>
        <v>#REF!</v>
      </c>
      <c r="AT224" s="104" t="e">
        <f>IF( $H224=0,0,($F224*'Cronograma de Actividades'!#REF!)*($I224/$H224))</f>
        <v>#REF!</v>
      </c>
      <c r="AU224" s="104" t="e">
        <f>SUM(AR224:AT224)</f>
        <v>#REF!</v>
      </c>
      <c r="AV224" s="104" t="e">
        <f>IF( $H224=0,0,($F224*'Cronograma de Actividades'!#REF!)*($I224/$H224))</f>
        <v>#REF!</v>
      </c>
      <c r="AW224" s="104" t="e">
        <f>IF( $H224=0,0,($F224*'Cronograma de Actividades'!#REF!)*($I224/$H224))</f>
        <v>#REF!</v>
      </c>
      <c r="AX224" s="104" t="e">
        <f>IF( $H224=0,0,($F224*'Cronograma de Actividades'!#REF!)*($I224/$H224))</f>
        <v>#REF!</v>
      </c>
      <c r="AY224" s="104" t="e">
        <f>SUM(AV224:AX224)</f>
        <v>#REF!</v>
      </c>
      <c r="AZ224" s="104" t="e">
        <f>IF( $H224=0,0,($F224*'Cronograma de Actividades'!#REF!)*($I224/$H224))</f>
        <v>#REF!</v>
      </c>
      <c r="BA224" s="104" t="e">
        <f>IF( $H224=0,0,($F224*'Cronograma de Actividades'!#REF!)*($I224/$H224))</f>
        <v>#REF!</v>
      </c>
      <c r="BB224" s="104" t="e">
        <f>IF( $H224=0,0,($F224*'Cronograma de Actividades'!#REF!)*($I224/$H224))</f>
        <v>#REF!</v>
      </c>
      <c r="BC224" s="104" t="e">
        <f>SUM(AZ224:BB224)</f>
        <v>#REF!</v>
      </c>
      <c r="BD224" s="104" t="e">
        <f>IF( $H224=0,0,($F224*'Cronograma de Actividades'!#REF!)*($I224/$H224))</f>
        <v>#REF!</v>
      </c>
      <c r="BE224" s="104" t="e">
        <f>IF( $H224=0,0,($F224*'Cronograma de Actividades'!#REF!)*($I224/$H224))</f>
        <v>#REF!</v>
      </c>
      <c r="BF224" s="104" t="e">
        <f>IF( $H224=0,0,($F224*'Cronograma de Actividades'!#REF!)*($I224/$H224))</f>
        <v>#REF!</v>
      </c>
      <c r="BG224" s="104" t="e">
        <f>SUM(BD224:BF224)</f>
        <v>#REF!</v>
      </c>
      <c r="BH224" s="104" t="e">
        <f>+AU224+AY224+BC224+BG224</f>
        <v>#REF!</v>
      </c>
      <c r="BI224" s="286" t="e">
        <f>+Z224+AQ224+BH224</f>
        <v>#REF!</v>
      </c>
      <c r="BJ224" s="126" t="e">
        <f t="shared" si="50"/>
        <v>#REF!</v>
      </c>
    </row>
    <row r="225" spans="1:62" ht="12.75" hidden="1" customHeight="1" x14ac:dyDescent="0.25">
      <c r="A225" s="297" t="e">
        <f>+#REF!</f>
        <v>#REF!</v>
      </c>
      <c r="B225" s="298" t="e">
        <f>+#REF!</f>
        <v>#REF!</v>
      </c>
      <c r="C225" s="578"/>
      <c r="D225" s="298"/>
      <c r="E225" s="315"/>
      <c r="F225" s="105" t="e">
        <f>+#REF!</f>
        <v>#REF!</v>
      </c>
      <c r="G225" s="508"/>
      <c r="H225" s="105" t="e">
        <f>+#REF!</f>
        <v>#REF!</v>
      </c>
      <c r="I225" s="105" t="e">
        <f>+#REF!</f>
        <v>#REF!</v>
      </c>
      <c r="J225" s="105" t="e">
        <f>IF( $H225=0,0,($F225*'Cronograma de Actividades'!#REF!)*($I225/$H225))</f>
        <v>#REF!</v>
      </c>
      <c r="K225" s="105" t="e">
        <f>IF( $H225=0,0,($F225*'Cronograma de Actividades'!#REF!)*($I225/$H225))</f>
        <v>#REF!</v>
      </c>
      <c r="L225" s="105" t="e">
        <f>IF( $H225=0,0,($F225*'Cronograma de Actividades'!#REF!)*($I225/$H225))</f>
        <v>#REF!</v>
      </c>
      <c r="M225" s="105" t="e">
        <f>SUM(J225:L225)</f>
        <v>#REF!</v>
      </c>
      <c r="N225" s="105" t="e">
        <f>IF( $H225=0,0,($F225*'Cronograma de Actividades'!#REF!)*($I225/$H225))</f>
        <v>#REF!</v>
      </c>
      <c r="O225" s="105" t="e">
        <f>IF( $H225=0,0,($F225*'Cronograma de Actividades'!#REF!)*($I225/$H225))</f>
        <v>#REF!</v>
      </c>
      <c r="P225" s="105" t="e">
        <f>IF( $H225=0,0,($F225*'Cronograma de Actividades'!#REF!)*($I225/$H225))</f>
        <v>#REF!</v>
      </c>
      <c r="Q225" s="105" t="e">
        <f>SUM(N225:P225)</f>
        <v>#REF!</v>
      </c>
      <c r="R225" s="105" t="e">
        <f>IF( $H225=0,0,($F225*'Cronograma de Actividades'!#REF!)*($I225/$H225))</f>
        <v>#REF!</v>
      </c>
      <c r="S225" s="105" t="e">
        <f>IF( $H225=0,0,($F225*'Cronograma de Actividades'!#REF!)*($I225/$H225))</f>
        <v>#REF!</v>
      </c>
      <c r="T225" s="105" t="e">
        <f>IF( $H225=0,0,($F225*'Cronograma de Actividades'!#REF!)*($I225/$H225))</f>
        <v>#REF!</v>
      </c>
      <c r="U225" s="105" t="e">
        <f>SUM(R225:T225)</f>
        <v>#REF!</v>
      </c>
      <c r="V225" s="105" t="e">
        <f>IF( $H225=0,0,($F225*'Cronograma de Actividades'!#REF!)*($I225/$H225))</f>
        <v>#REF!</v>
      </c>
      <c r="W225" s="105" t="e">
        <f>IF( $H225=0,0,($F225*'Cronograma de Actividades'!#REF!)*($I225/$H225))</f>
        <v>#REF!</v>
      </c>
      <c r="X225" s="105" t="e">
        <f>IF( $H225=0,0,($F225*'Cronograma de Actividades'!#REF!)*($I225/$H225))</f>
        <v>#REF!</v>
      </c>
      <c r="Y225" s="105" t="e">
        <f>SUM(V225:X225)</f>
        <v>#REF!</v>
      </c>
      <c r="Z225" s="105" t="e">
        <f>+M225+Q225+U225+Y225</f>
        <v>#REF!</v>
      </c>
      <c r="AA225" s="105" t="e">
        <f>IF( $H225=0,0,($F225*'Cronograma de Actividades'!#REF!)*($I225/$H225))</f>
        <v>#REF!</v>
      </c>
      <c r="AB225" s="105" t="e">
        <f>IF( $H225=0,0,($F225*'Cronograma de Actividades'!#REF!)*($I225/$H225))</f>
        <v>#REF!</v>
      </c>
      <c r="AC225" s="105" t="e">
        <f>IF( $H225=0,0,($F225*'Cronograma de Actividades'!#REF!)*($I225/$H225))</f>
        <v>#REF!</v>
      </c>
      <c r="AD225" s="105" t="e">
        <f>SUM(AA225:AC225)</f>
        <v>#REF!</v>
      </c>
      <c r="AE225" s="105" t="e">
        <f>IF( $H225=0,0,($F225*'Cronograma de Actividades'!#REF!)*($I225/$H225))</f>
        <v>#REF!</v>
      </c>
      <c r="AF225" s="105" t="e">
        <f>IF( $H225=0,0,($F225*'Cronograma de Actividades'!#REF!)*($I225/$H225))</f>
        <v>#REF!</v>
      </c>
      <c r="AG225" s="105" t="e">
        <f>IF( $H225=0,0,($F225*'Cronograma de Actividades'!#REF!)*($I225/$H225))</f>
        <v>#REF!</v>
      </c>
      <c r="AH225" s="105" t="e">
        <f>SUM(AE225:AG225)</f>
        <v>#REF!</v>
      </c>
      <c r="AI225" s="105" t="e">
        <f>IF( $H225=0,0,($F225*'Cronograma de Actividades'!#REF!)*($I225/$H225))</f>
        <v>#REF!</v>
      </c>
      <c r="AJ225" s="105" t="e">
        <f>IF( $H225=0,0,($F225*'Cronograma de Actividades'!#REF!)*($I225/$H225))</f>
        <v>#REF!</v>
      </c>
      <c r="AK225" s="105" t="e">
        <f>IF( $H225=0,0,($F225*'Cronograma de Actividades'!#REF!)*($I225/$H225))</f>
        <v>#REF!</v>
      </c>
      <c r="AL225" s="105" t="e">
        <f>SUM(AI225:AK225)</f>
        <v>#REF!</v>
      </c>
      <c r="AM225" s="105" t="e">
        <f>IF( $H225=0,0,($F225*'Cronograma de Actividades'!#REF!)*($I225/$H225))</f>
        <v>#REF!</v>
      </c>
      <c r="AN225" s="105" t="e">
        <f>IF( $H225=0,0,($F225*'Cronograma de Actividades'!#REF!)*($I225/$H225))</f>
        <v>#REF!</v>
      </c>
      <c r="AO225" s="105" t="e">
        <f>IF( $H225=0,0,($F225*'Cronograma de Actividades'!#REF!)*($I225/$H225))</f>
        <v>#REF!</v>
      </c>
      <c r="AP225" s="105" t="e">
        <f>SUM(AM225:AO225)</f>
        <v>#REF!</v>
      </c>
      <c r="AQ225" s="105" t="e">
        <f>+AD225+AH225+AL225+AP225</f>
        <v>#REF!</v>
      </c>
      <c r="AR225" s="105" t="e">
        <f>IF( $H225=0,0,($F225*'Cronograma de Actividades'!#REF!)*($I225/$H225))</f>
        <v>#REF!</v>
      </c>
      <c r="AS225" s="105" t="e">
        <f>IF( $H225=0,0,($F225*'Cronograma de Actividades'!#REF!)*($I225/$H225))</f>
        <v>#REF!</v>
      </c>
      <c r="AT225" s="105" t="e">
        <f>IF( $H225=0,0,($F225*'Cronograma de Actividades'!#REF!)*($I225/$H225))</f>
        <v>#REF!</v>
      </c>
      <c r="AU225" s="105" t="e">
        <f>SUM(AR225:AT225)</f>
        <v>#REF!</v>
      </c>
      <c r="AV225" s="105" t="e">
        <f>IF( $H225=0,0,($F225*'Cronograma de Actividades'!#REF!)*($I225/$H225))</f>
        <v>#REF!</v>
      </c>
      <c r="AW225" s="105" t="e">
        <f>IF( $H225=0,0,($F225*'Cronograma de Actividades'!#REF!)*($I225/$H225))</f>
        <v>#REF!</v>
      </c>
      <c r="AX225" s="105" t="e">
        <f>IF( $H225=0,0,($F225*'Cronograma de Actividades'!#REF!)*($I225/$H225))</f>
        <v>#REF!</v>
      </c>
      <c r="AY225" s="105" t="e">
        <f>SUM(AV225:AX225)</f>
        <v>#REF!</v>
      </c>
      <c r="AZ225" s="105" t="e">
        <f>IF( $H225=0,0,($F225*'Cronograma de Actividades'!#REF!)*($I225/$H225))</f>
        <v>#REF!</v>
      </c>
      <c r="BA225" s="105" t="e">
        <f>IF( $H225=0,0,($F225*'Cronograma de Actividades'!#REF!)*($I225/$H225))</f>
        <v>#REF!</v>
      </c>
      <c r="BB225" s="105" t="e">
        <f>IF( $H225=0,0,($F225*'Cronograma de Actividades'!#REF!)*($I225/$H225))</f>
        <v>#REF!</v>
      </c>
      <c r="BC225" s="105" t="e">
        <f>SUM(AZ225:BB225)</f>
        <v>#REF!</v>
      </c>
      <c r="BD225" s="105" t="e">
        <f>IF( $H225=0,0,($F225*'Cronograma de Actividades'!#REF!)*($I225/$H225))</f>
        <v>#REF!</v>
      </c>
      <c r="BE225" s="105" t="e">
        <f>IF( $H225=0,0,($F225*'Cronograma de Actividades'!#REF!)*($I225/$H225))</f>
        <v>#REF!</v>
      </c>
      <c r="BF225" s="105" t="e">
        <f>IF( $H225=0,0,($F225*'Cronograma de Actividades'!#REF!)*($I225/$H225))</f>
        <v>#REF!</v>
      </c>
      <c r="BG225" s="105" t="e">
        <f>SUM(BD225:BF225)</f>
        <v>#REF!</v>
      </c>
      <c r="BH225" s="105" t="e">
        <f>+AU225+AY225+BC225+BG225</f>
        <v>#REF!</v>
      </c>
      <c r="BI225" s="287" t="e">
        <f>+Z225+AQ225+BH225</f>
        <v>#REF!</v>
      </c>
      <c r="BJ225" s="126" t="e">
        <f t="shared" si="50"/>
        <v>#REF!</v>
      </c>
    </row>
    <row r="226" spans="1:62" ht="12.75" hidden="1" customHeight="1" x14ac:dyDescent="0.25">
      <c r="A226" s="297" t="e">
        <f>+#REF!</f>
        <v>#REF!</v>
      </c>
      <c r="B226" s="298" t="e">
        <f>+#REF!</f>
        <v>#REF!</v>
      </c>
      <c r="C226" s="578"/>
      <c r="D226" s="298"/>
      <c r="E226" s="315"/>
      <c r="F226" s="105" t="e">
        <f>+#REF!</f>
        <v>#REF!</v>
      </c>
      <c r="G226" s="508"/>
      <c r="H226" s="105" t="e">
        <f>+#REF!</f>
        <v>#REF!</v>
      </c>
      <c r="I226" s="105" t="e">
        <f>+#REF!</f>
        <v>#REF!</v>
      </c>
      <c r="J226" s="105" t="e">
        <f>IF( $H226=0,0,($F226*'Cronograma de Actividades'!#REF!)*($I226/$H226))</f>
        <v>#REF!</v>
      </c>
      <c r="K226" s="105" t="e">
        <f>IF( $H226=0,0,($F226*'Cronograma de Actividades'!#REF!)*($I226/$H226))</f>
        <v>#REF!</v>
      </c>
      <c r="L226" s="105" t="e">
        <f>IF( $H226=0,0,($F226*'Cronograma de Actividades'!#REF!)*($I226/$H226))</f>
        <v>#REF!</v>
      </c>
      <c r="M226" s="105" t="e">
        <f>SUM(J226:L226)</f>
        <v>#REF!</v>
      </c>
      <c r="N226" s="105" t="e">
        <f>IF( $H226=0,0,($F226*'Cronograma de Actividades'!#REF!)*($I226/$H226))</f>
        <v>#REF!</v>
      </c>
      <c r="O226" s="105" t="e">
        <f>IF( $H226=0,0,($F226*'Cronograma de Actividades'!#REF!)*($I226/$H226))</f>
        <v>#REF!</v>
      </c>
      <c r="P226" s="105" t="e">
        <f>IF( $H226=0,0,($F226*'Cronograma de Actividades'!#REF!)*($I226/$H226))</f>
        <v>#REF!</v>
      </c>
      <c r="Q226" s="105" t="e">
        <f>SUM(N226:P226)</f>
        <v>#REF!</v>
      </c>
      <c r="R226" s="105" t="e">
        <f>IF( $H226=0,0,($F226*'Cronograma de Actividades'!#REF!)*($I226/$H226))</f>
        <v>#REF!</v>
      </c>
      <c r="S226" s="105" t="e">
        <f>IF( $H226=0,0,($F226*'Cronograma de Actividades'!#REF!)*($I226/$H226))</f>
        <v>#REF!</v>
      </c>
      <c r="T226" s="105" t="e">
        <f>IF( $H226=0,0,($F226*'Cronograma de Actividades'!#REF!)*($I226/$H226))</f>
        <v>#REF!</v>
      </c>
      <c r="U226" s="105" t="e">
        <f>SUM(R226:T226)</f>
        <v>#REF!</v>
      </c>
      <c r="V226" s="105" t="e">
        <f>IF( $H226=0,0,($F226*'Cronograma de Actividades'!#REF!)*($I226/$H226))</f>
        <v>#REF!</v>
      </c>
      <c r="W226" s="105" t="e">
        <f>IF( $H226=0,0,($F226*'Cronograma de Actividades'!#REF!)*($I226/$H226))</f>
        <v>#REF!</v>
      </c>
      <c r="X226" s="105" t="e">
        <f>IF( $H226=0,0,($F226*'Cronograma de Actividades'!#REF!)*($I226/$H226))</f>
        <v>#REF!</v>
      </c>
      <c r="Y226" s="105" t="e">
        <f>SUM(V226:X226)</f>
        <v>#REF!</v>
      </c>
      <c r="Z226" s="105" t="e">
        <f>+M226+Q226+U226+Y226</f>
        <v>#REF!</v>
      </c>
      <c r="AA226" s="105" t="e">
        <f>IF( $H226=0,0,($F226*'Cronograma de Actividades'!#REF!)*($I226/$H226))</f>
        <v>#REF!</v>
      </c>
      <c r="AB226" s="105" t="e">
        <f>IF( $H226=0,0,($F226*'Cronograma de Actividades'!#REF!)*($I226/$H226))</f>
        <v>#REF!</v>
      </c>
      <c r="AC226" s="105" t="e">
        <f>IF( $H226=0,0,($F226*'Cronograma de Actividades'!#REF!)*($I226/$H226))</f>
        <v>#REF!</v>
      </c>
      <c r="AD226" s="105" t="e">
        <f>SUM(AA226:AC226)</f>
        <v>#REF!</v>
      </c>
      <c r="AE226" s="105" t="e">
        <f>IF( $H226=0,0,($F226*'Cronograma de Actividades'!#REF!)*($I226/$H226))</f>
        <v>#REF!</v>
      </c>
      <c r="AF226" s="105" t="e">
        <f>IF( $H226=0,0,($F226*'Cronograma de Actividades'!#REF!)*($I226/$H226))</f>
        <v>#REF!</v>
      </c>
      <c r="AG226" s="105" t="e">
        <f>IF( $H226=0,0,($F226*'Cronograma de Actividades'!#REF!)*($I226/$H226))</f>
        <v>#REF!</v>
      </c>
      <c r="AH226" s="105" t="e">
        <f>SUM(AE226:AG226)</f>
        <v>#REF!</v>
      </c>
      <c r="AI226" s="105" t="e">
        <f>IF( $H226=0,0,($F226*'Cronograma de Actividades'!#REF!)*($I226/$H226))</f>
        <v>#REF!</v>
      </c>
      <c r="AJ226" s="105" t="e">
        <f>IF( $H226=0,0,($F226*'Cronograma de Actividades'!#REF!)*($I226/$H226))</f>
        <v>#REF!</v>
      </c>
      <c r="AK226" s="105" t="e">
        <f>IF( $H226=0,0,($F226*'Cronograma de Actividades'!#REF!)*($I226/$H226))</f>
        <v>#REF!</v>
      </c>
      <c r="AL226" s="105" t="e">
        <f>SUM(AI226:AK226)</f>
        <v>#REF!</v>
      </c>
      <c r="AM226" s="105" t="e">
        <f>IF( $H226=0,0,($F226*'Cronograma de Actividades'!#REF!)*($I226/$H226))</f>
        <v>#REF!</v>
      </c>
      <c r="AN226" s="105" t="e">
        <f>IF( $H226=0,0,($F226*'Cronograma de Actividades'!#REF!)*($I226/$H226))</f>
        <v>#REF!</v>
      </c>
      <c r="AO226" s="105" t="e">
        <f>IF( $H226=0,0,($F226*'Cronograma de Actividades'!#REF!)*($I226/$H226))</f>
        <v>#REF!</v>
      </c>
      <c r="AP226" s="105" t="e">
        <f>SUM(AM226:AO226)</f>
        <v>#REF!</v>
      </c>
      <c r="AQ226" s="105" t="e">
        <f>+AD226+AH226+AL226+AP226</f>
        <v>#REF!</v>
      </c>
      <c r="AR226" s="105" t="e">
        <f>IF( $H226=0,0,($F226*'Cronograma de Actividades'!#REF!)*($I226/$H226))</f>
        <v>#REF!</v>
      </c>
      <c r="AS226" s="105" t="e">
        <f>IF( $H226=0,0,($F226*'Cronograma de Actividades'!#REF!)*($I226/$H226))</f>
        <v>#REF!</v>
      </c>
      <c r="AT226" s="105" t="e">
        <f>IF( $H226=0,0,($F226*'Cronograma de Actividades'!#REF!)*($I226/$H226))</f>
        <v>#REF!</v>
      </c>
      <c r="AU226" s="105" t="e">
        <f>SUM(AR226:AT226)</f>
        <v>#REF!</v>
      </c>
      <c r="AV226" s="105" t="e">
        <f>IF( $H226=0,0,($F226*'Cronograma de Actividades'!#REF!)*($I226/$H226))</f>
        <v>#REF!</v>
      </c>
      <c r="AW226" s="105" t="e">
        <f>IF( $H226=0,0,($F226*'Cronograma de Actividades'!#REF!)*($I226/$H226))</f>
        <v>#REF!</v>
      </c>
      <c r="AX226" s="105" t="e">
        <f>IF( $H226=0,0,($F226*'Cronograma de Actividades'!#REF!)*($I226/$H226))</f>
        <v>#REF!</v>
      </c>
      <c r="AY226" s="105" t="e">
        <f>SUM(AV226:AX226)</f>
        <v>#REF!</v>
      </c>
      <c r="AZ226" s="105" t="e">
        <f>IF( $H226=0,0,($F226*'Cronograma de Actividades'!#REF!)*($I226/$H226))</f>
        <v>#REF!</v>
      </c>
      <c r="BA226" s="105" t="e">
        <f>IF( $H226=0,0,($F226*'Cronograma de Actividades'!#REF!)*($I226/$H226))</f>
        <v>#REF!</v>
      </c>
      <c r="BB226" s="105" t="e">
        <f>IF( $H226=0,0,($F226*'Cronograma de Actividades'!#REF!)*($I226/$H226))</f>
        <v>#REF!</v>
      </c>
      <c r="BC226" s="105" t="e">
        <f>SUM(AZ226:BB226)</f>
        <v>#REF!</v>
      </c>
      <c r="BD226" s="105" t="e">
        <f>IF( $H226=0,0,($F226*'Cronograma de Actividades'!#REF!)*($I226/$H226))</f>
        <v>#REF!</v>
      </c>
      <c r="BE226" s="105" t="e">
        <f>IF( $H226=0,0,($F226*'Cronograma de Actividades'!#REF!)*($I226/$H226))</f>
        <v>#REF!</v>
      </c>
      <c r="BF226" s="105" t="e">
        <f>IF( $H226=0,0,($F226*'Cronograma de Actividades'!#REF!)*($I226/$H226))</f>
        <v>#REF!</v>
      </c>
      <c r="BG226" s="105" t="e">
        <f>SUM(BD226:BF226)</f>
        <v>#REF!</v>
      </c>
      <c r="BH226" s="105" t="e">
        <f>+AU226+AY226+BC226+BG226</f>
        <v>#REF!</v>
      </c>
      <c r="BI226" s="287" t="e">
        <f>+Z226+AQ226+BH226</f>
        <v>#REF!</v>
      </c>
      <c r="BJ226" s="126" t="e">
        <f t="shared" si="50"/>
        <v>#REF!</v>
      </c>
    </row>
    <row r="227" spans="1:62" ht="12.75" hidden="1" customHeight="1" x14ac:dyDescent="0.25">
      <c r="A227" s="297" t="e">
        <f>+#REF!</f>
        <v>#REF!</v>
      </c>
      <c r="B227" s="298" t="e">
        <f>+#REF!</f>
        <v>#REF!</v>
      </c>
      <c r="C227" s="578"/>
      <c r="D227" s="298"/>
      <c r="E227" s="315"/>
      <c r="F227" s="105" t="e">
        <f>+#REF!</f>
        <v>#REF!</v>
      </c>
      <c r="G227" s="508"/>
      <c r="H227" s="105" t="e">
        <f>+#REF!</f>
        <v>#REF!</v>
      </c>
      <c r="I227" s="105" t="e">
        <f>+#REF!</f>
        <v>#REF!</v>
      </c>
      <c r="J227" s="105" t="e">
        <f>IF( $H227=0,0,($F227*'Cronograma de Actividades'!#REF!)*($I227/$H227))</f>
        <v>#REF!</v>
      </c>
      <c r="K227" s="105" t="e">
        <f>IF( $H227=0,0,($F227*'Cronograma de Actividades'!#REF!)*($I227/$H227))</f>
        <v>#REF!</v>
      </c>
      <c r="L227" s="105" t="e">
        <f>IF( $H227=0,0,($F227*'Cronograma de Actividades'!#REF!)*($I227/$H227))</f>
        <v>#REF!</v>
      </c>
      <c r="M227" s="105" t="e">
        <f>SUM(J227:L227)</f>
        <v>#REF!</v>
      </c>
      <c r="N227" s="105" t="e">
        <f>IF( $H227=0,0,($F227*'Cronograma de Actividades'!#REF!)*($I227/$H227))</f>
        <v>#REF!</v>
      </c>
      <c r="O227" s="105" t="e">
        <f>IF( $H227=0,0,($F227*'Cronograma de Actividades'!#REF!)*($I227/$H227))</f>
        <v>#REF!</v>
      </c>
      <c r="P227" s="105" t="e">
        <f>IF( $H227=0,0,($F227*'Cronograma de Actividades'!#REF!)*($I227/$H227))</f>
        <v>#REF!</v>
      </c>
      <c r="Q227" s="105" t="e">
        <f>SUM(N227:P227)</f>
        <v>#REF!</v>
      </c>
      <c r="R227" s="105" t="e">
        <f>IF( $H227=0,0,($F227*'Cronograma de Actividades'!#REF!)*($I227/$H227))</f>
        <v>#REF!</v>
      </c>
      <c r="S227" s="105" t="e">
        <f>IF( $H227=0,0,($F227*'Cronograma de Actividades'!#REF!)*($I227/$H227))</f>
        <v>#REF!</v>
      </c>
      <c r="T227" s="105" t="e">
        <f>IF( $H227=0,0,($F227*'Cronograma de Actividades'!#REF!)*($I227/$H227))</f>
        <v>#REF!</v>
      </c>
      <c r="U227" s="105" t="e">
        <f>SUM(R227:T227)</f>
        <v>#REF!</v>
      </c>
      <c r="V227" s="105" t="e">
        <f>IF( $H227=0,0,($F227*'Cronograma de Actividades'!#REF!)*($I227/$H227))</f>
        <v>#REF!</v>
      </c>
      <c r="W227" s="105" t="e">
        <f>IF( $H227=0,0,($F227*'Cronograma de Actividades'!#REF!)*($I227/$H227))</f>
        <v>#REF!</v>
      </c>
      <c r="X227" s="105" t="e">
        <f>IF( $H227=0,0,($F227*'Cronograma de Actividades'!#REF!)*($I227/$H227))</f>
        <v>#REF!</v>
      </c>
      <c r="Y227" s="105" t="e">
        <f>SUM(V227:X227)</f>
        <v>#REF!</v>
      </c>
      <c r="Z227" s="105" t="e">
        <f>+M227+Q227+U227+Y227</f>
        <v>#REF!</v>
      </c>
      <c r="AA227" s="105" t="e">
        <f>IF( $H227=0,0,($F227*'Cronograma de Actividades'!#REF!)*($I227/$H227))</f>
        <v>#REF!</v>
      </c>
      <c r="AB227" s="105" t="e">
        <f>IF( $H227=0,0,($F227*'Cronograma de Actividades'!#REF!)*($I227/$H227))</f>
        <v>#REF!</v>
      </c>
      <c r="AC227" s="105" t="e">
        <f>IF( $H227=0,0,($F227*'Cronograma de Actividades'!#REF!)*($I227/$H227))</f>
        <v>#REF!</v>
      </c>
      <c r="AD227" s="105" t="e">
        <f>SUM(AA227:AC227)</f>
        <v>#REF!</v>
      </c>
      <c r="AE227" s="105" t="e">
        <f>IF( $H227=0,0,($F227*'Cronograma de Actividades'!#REF!)*($I227/$H227))</f>
        <v>#REF!</v>
      </c>
      <c r="AF227" s="105" t="e">
        <f>IF( $H227=0,0,($F227*'Cronograma de Actividades'!#REF!)*($I227/$H227))</f>
        <v>#REF!</v>
      </c>
      <c r="AG227" s="105" t="e">
        <f>IF( $H227=0,0,($F227*'Cronograma de Actividades'!#REF!)*($I227/$H227))</f>
        <v>#REF!</v>
      </c>
      <c r="AH227" s="105" t="e">
        <f>SUM(AE227:AG227)</f>
        <v>#REF!</v>
      </c>
      <c r="AI227" s="105" t="e">
        <f>IF( $H227=0,0,($F227*'Cronograma de Actividades'!#REF!)*($I227/$H227))</f>
        <v>#REF!</v>
      </c>
      <c r="AJ227" s="105" t="e">
        <f>IF( $H227=0,0,($F227*'Cronograma de Actividades'!#REF!)*($I227/$H227))</f>
        <v>#REF!</v>
      </c>
      <c r="AK227" s="105" t="e">
        <f>IF( $H227=0,0,($F227*'Cronograma de Actividades'!#REF!)*($I227/$H227))</f>
        <v>#REF!</v>
      </c>
      <c r="AL227" s="105" t="e">
        <f>SUM(AI227:AK227)</f>
        <v>#REF!</v>
      </c>
      <c r="AM227" s="105" t="e">
        <f>IF( $H227=0,0,($F227*'Cronograma de Actividades'!#REF!)*($I227/$H227))</f>
        <v>#REF!</v>
      </c>
      <c r="AN227" s="105" t="e">
        <f>IF( $H227=0,0,($F227*'Cronograma de Actividades'!#REF!)*($I227/$H227))</f>
        <v>#REF!</v>
      </c>
      <c r="AO227" s="105" t="e">
        <f>IF( $H227=0,0,($F227*'Cronograma de Actividades'!#REF!)*($I227/$H227))</f>
        <v>#REF!</v>
      </c>
      <c r="AP227" s="105" t="e">
        <f>SUM(AM227:AO227)</f>
        <v>#REF!</v>
      </c>
      <c r="AQ227" s="105" t="e">
        <f>+AD227+AH227+AL227+AP227</f>
        <v>#REF!</v>
      </c>
      <c r="AR227" s="105" t="e">
        <f>IF( $H227=0,0,($F227*'Cronograma de Actividades'!#REF!)*($I227/$H227))</f>
        <v>#REF!</v>
      </c>
      <c r="AS227" s="105" t="e">
        <f>IF( $H227=0,0,($F227*'Cronograma de Actividades'!#REF!)*($I227/$H227))</f>
        <v>#REF!</v>
      </c>
      <c r="AT227" s="105" t="e">
        <f>IF( $H227=0,0,($F227*'Cronograma de Actividades'!#REF!)*($I227/$H227))</f>
        <v>#REF!</v>
      </c>
      <c r="AU227" s="105" t="e">
        <f>SUM(AR227:AT227)</f>
        <v>#REF!</v>
      </c>
      <c r="AV227" s="105" t="e">
        <f>IF( $H227=0,0,($F227*'Cronograma de Actividades'!#REF!)*($I227/$H227))</f>
        <v>#REF!</v>
      </c>
      <c r="AW227" s="105" t="e">
        <f>IF( $H227=0,0,($F227*'Cronograma de Actividades'!#REF!)*($I227/$H227))</f>
        <v>#REF!</v>
      </c>
      <c r="AX227" s="105" t="e">
        <f>IF( $H227=0,0,($F227*'Cronograma de Actividades'!#REF!)*($I227/$H227))</f>
        <v>#REF!</v>
      </c>
      <c r="AY227" s="105" t="e">
        <f>SUM(AV227:AX227)</f>
        <v>#REF!</v>
      </c>
      <c r="AZ227" s="105" t="e">
        <f>IF( $H227=0,0,($F227*'Cronograma de Actividades'!#REF!)*($I227/$H227))</f>
        <v>#REF!</v>
      </c>
      <c r="BA227" s="105" t="e">
        <f>IF( $H227=0,0,($F227*'Cronograma de Actividades'!#REF!)*($I227/$H227))</f>
        <v>#REF!</v>
      </c>
      <c r="BB227" s="105" t="e">
        <f>IF( $H227=0,0,($F227*'Cronograma de Actividades'!#REF!)*($I227/$H227))</f>
        <v>#REF!</v>
      </c>
      <c r="BC227" s="105" t="e">
        <f>SUM(AZ227:BB227)</f>
        <v>#REF!</v>
      </c>
      <c r="BD227" s="105" t="e">
        <f>IF( $H227=0,0,($F227*'Cronograma de Actividades'!#REF!)*($I227/$H227))</f>
        <v>#REF!</v>
      </c>
      <c r="BE227" s="105" t="e">
        <f>IF( $H227=0,0,($F227*'Cronograma de Actividades'!#REF!)*($I227/$H227))</f>
        <v>#REF!</v>
      </c>
      <c r="BF227" s="105" t="e">
        <f>IF( $H227=0,0,($F227*'Cronograma de Actividades'!#REF!)*($I227/$H227))</f>
        <v>#REF!</v>
      </c>
      <c r="BG227" s="105" t="e">
        <f>SUM(BD227:BF227)</f>
        <v>#REF!</v>
      </c>
      <c r="BH227" s="105" t="e">
        <f>+AU227+AY227+BC227+BG227</f>
        <v>#REF!</v>
      </c>
      <c r="BI227" s="287" t="e">
        <f>+Z227+AQ227+BH227</f>
        <v>#REF!</v>
      </c>
      <c r="BJ227" s="126" t="e">
        <f t="shared" si="50"/>
        <v>#REF!</v>
      </c>
    </row>
    <row r="228" spans="1:62" ht="12.75" hidden="1" customHeight="1" x14ac:dyDescent="0.25">
      <c r="A228" s="299" t="e">
        <f>+#REF!</f>
        <v>#REF!</v>
      </c>
      <c r="B228" s="300" t="e">
        <f>+#REF!</f>
        <v>#REF!</v>
      </c>
      <c r="C228" s="579"/>
      <c r="D228" s="300"/>
      <c r="E228" s="318"/>
      <c r="F228" s="106" t="e">
        <f>+#REF!</f>
        <v>#REF!</v>
      </c>
      <c r="G228" s="509"/>
      <c r="H228" s="106" t="e">
        <f>+#REF!</f>
        <v>#REF!</v>
      </c>
      <c r="I228" s="106" t="e">
        <f>+#REF!</f>
        <v>#REF!</v>
      </c>
      <c r="J228" s="106" t="e">
        <f>IF( $H228=0,0,($F228*'Cronograma de Actividades'!#REF!)*($I228/$H228))</f>
        <v>#REF!</v>
      </c>
      <c r="K228" s="106" t="e">
        <f>IF( $H228=0,0,($F228*'Cronograma de Actividades'!#REF!)*($I228/$H228))</f>
        <v>#REF!</v>
      </c>
      <c r="L228" s="106" t="e">
        <f>IF( $H228=0,0,($F228*'Cronograma de Actividades'!#REF!)*($I228/$H228))</f>
        <v>#REF!</v>
      </c>
      <c r="M228" s="106" t="e">
        <f>SUM(J228:L228)</f>
        <v>#REF!</v>
      </c>
      <c r="N228" s="106" t="e">
        <f>IF( $H228=0,0,($F228*'Cronograma de Actividades'!#REF!)*($I228/$H228))</f>
        <v>#REF!</v>
      </c>
      <c r="O228" s="106" t="e">
        <f>IF( $H228=0,0,($F228*'Cronograma de Actividades'!#REF!)*($I228/$H228))</f>
        <v>#REF!</v>
      </c>
      <c r="P228" s="106" t="e">
        <f>IF( $H228=0,0,($F228*'Cronograma de Actividades'!#REF!)*($I228/$H228))</f>
        <v>#REF!</v>
      </c>
      <c r="Q228" s="106" t="e">
        <f>SUM(N228:P228)</f>
        <v>#REF!</v>
      </c>
      <c r="R228" s="106" t="e">
        <f>IF( $H228=0,0,($F228*'Cronograma de Actividades'!#REF!)*($I228/$H228))</f>
        <v>#REF!</v>
      </c>
      <c r="S228" s="106" t="e">
        <f>IF( $H228=0,0,($F228*'Cronograma de Actividades'!#REF!)*($I228/$H228))</f>
        <v>#REF!</v>
      </c>
      <c r="T228" s="106" t="e">
        <f>IF( $H228=0,0,($F228*'Cronograma de Actividades'!#REF!)*($I228/$H228))</f>
        <v>#REF!</v>
      </c>
      <c r="U228" s="106" t="e">
        <f>SUM(R228:T228)</f>
        <v>#REF!</v>
      </c>
      <c r="V228" s="106" t="e">
        <f>IF( $H228=0,0,($F228*'Cronograma de Actividades'!#REF!)*($I228/$H228))</f>
        <v>#REF!</v>
      </c>
      <c r="W228" s="106" t="e">
        <f>IF( $H228=0,0,($F228*'Cronograma de Actividades'!#REF!)*($I228/$H228))</f>
        <v>#REF!</v>
      </c>
      <c r="X228" s="106" t="e">
        <f>IF( $H228=0,0,($F228*'Cronograma de Actividades'!#REF!)*($I228/$H228))</f>
        <v>#REF!</v>
      </c>
      <c r="Y228" s="106" t="e">
        <f>SUM(V228:X228)</f>
        <v>#REF!</v>
      </c>
      <c r="Z228" s="106" t="e">
        <f>+M228+Q228+U228+Y228</f>
        <v>#REF!</v>
      </c>
      <c r="AA228" s="106" t="e">
        <f>IF( $H228=0,0,($F228*'Cronograma de Actividades'!#REF!)*($I228/$H228))</f>
        <v>#REF!</v>
      </c>
      <c r="AB228" s="106" t="e">
        <f>IF( $H228=0,0,($F228*'Cronograma de Actividades'!#REF!)*($I228/$H228))</f>
        <v>#REF!</v>
      </c>
      <c r="AC228" s="106" t="e">
        <f>IF( $H228=0,0,($F228*'Cronograma de Actividades'!#REF!)*($I228/$H228))</f>
        <v>#REF!</v>
      </c>
      <c r="AD228" s="106" t="e">
        <f>SUM(AA228:AC228)</f>
        <v>#REF!</v>
      </c>
      <c r="AE228" s="106" t="e">
        <f>IF( $H228=0,0,($F228*'Cronograma de Actividades'!#REF!)*($I228/$H228))</f>
        <v>#REF!</v>
      </c>
      <c r="AF228" s="106" t="e">
        <f>IF( $H228=0,0,($F228*'Cronograma de Actividades'!#REF!)*($I228/$H228))</f>
        <v>#REF!</v>
      </c>
      <c r="AG228" s="106" t="e">
        <f>IF( $H228=0,0,($F228*'Cronograma de Actividades'!#REF!)*($I228/$H228))</f>
        <v>#REF!</v>
      </c>
      <c r="AH228" s="106" t="e">
        <f>SUM(AE228:AG228)</f>
        <v>#REF!</v>
      </c>
      <c r="AI228" s="106" t="e">
        <f>IF( $H228=0,0,($F228*'Cronograma de Actividades'!#REF!)*($I228/$H228))</f>
        <v>#REF!</v>
      </c>
      <c r="AJ228" s="106" t="e">
        <f>IF( $H228=0,0,($F228*'Cronograma de Actividades'!#REF!)*($I228/$H228))</f>
        <v>#REF!</v>
      </c>
      <c r="AK228" s="106" t="e">
        <f>IF( $H228=0,0,($F228*'Cronograma de Actividades'!#REF!)*($I228/$H228))</f>
        <v>#REF!</v>
      </c>
      <c r="AL228" s="106" t="e">
        <f>SUM(AI228:AK228)</f>
        <v>#REF!</v>
      </c>
      <c r="AM228" s="106" t="e">
        <f>IF( $H228=0,0,($F228*'Cronograma de Actividades'!#REF!)*($I228/$H228))</f>
        <v>#REF!</v>
      </c>
      <c r="AN228" s="106" t="e">
        <f>IF( $H228=0,0,($F228*'Cronograma de Actividades'!#REF!)*($I228/$H228))</f>
        <v>#REF!</v>
      </c>
      <c r="AO228" s="106" t="e">
        <f>IF( $H228=0,0,($F228*'Cronograma de Actividades'!#REF!)*($I228/$H228))</f>
        <v>#REF!</v>
      </c>
      <c r="AP228" s="106" t="e">
        <f>SUM(AM228:AO228)</f>
        <v>#REF!</v>
      </c>
      <c r="AQ228" s="106" t="e">
        <f>+AD228+AH228+AL228+AP228</f>
        <v>#REF!</v>
      </c>
      <c r="AR228" s="106" t="e">
        <f>IF( $H228=0,0,($F228*'Cronograma de Actividades'!#REF!)*($I228/$H228))</f>
        <v>#REF!</v>
      </c>
      <c r="AS228" s="106" t="e">
        <f>IF( $H228=0,0,($F228*'Cronograma de Actividades'!#REF!)*($I228/$H228))</f>
        <v>#REF!</v>
      </c>
      <c r="AT228" s="106" t="e">
        <f>IF( $H228=0,0,($F228*'Cronograma de Actividades'!#REF!)*($I228/$H228))</f>
        <v>#REF!</v>
      </c>
      <c r="AU228" s="106" t="e">
        <f>SUM(AR228:AT228)</f>
        <v>#REF!</v>
      </c>
      <c r="AV228" s="106" t="e">
        <f>IF( $H228=0,0,($F228*'Cronograma de Actividades'!#REF!)*($I228/$H228))</f>
        <v>#REF!</v>
      </c>
      <c r="AW228" s="106" t="e">
        <f>IF( $H228=0,0,($F228*'Cronograma de Actividades'!#REF!)*($I228/$H228))</f>
        <v>#REF!</v>
      </c>
      <c r="AX228" s="106" t="e">
        <f>IF( $H228=0,0,($F228*'Cronograma de Actividades'!#REF!)*($I228/$H228))</f>
        <v>#REF!</v>
      </c>
      <c r="AY228" s="106" t="e">
        <f>SUM(AV228:AX228)</f>
        <v>#REF!</v>
      </c>
      <c r="AZ228" s="106" t="e">
        <f>IF( $H228=0,0,($F228*'Cronograma de Actividades'!#REF!)*($I228/$H228))</f>
        <v>#REF!</v>
      </c>
      <c r="BA228" s="106" t="e">
        <f>IF( $H228=0,0,($F228*'Cronograma de Actividades'!#REF!)*($I228/$H228))</f>
        <v>#REF!</v>
      </c>
      <c r="BB228" s="106" t="e">
        <f>IF( $H228=0,0,($F228*'Cronograma de Actividades'!#REF!)*($I228/$H228))</f>
        <v>#REF!</v>
      </c>
      <c r="BC228" s="106" t="e">
        <f>SUM(AZ228:BB228)</f>
        <v>#REF!</v>
      </c>
      <c r="BD228" s="106" t="e">
        <f>IF( $H228=0,0,($F228*'Cronograma de Actividades'!#REF!)*($I228/$H228))</f>
        <v>#REF!</v>
      </c>
      <c r="BE228" s="106" t="e">
        <f>IF( $H228=0,0,($F228*'Cronograma de Actividades'!#REF!)*($I228/$H228))</f>
        <v>#REF!</v>
      </c>
      <c r="BF228" s="106" t="e">
        <f>IF( $H228=0,0,($F228*'Cronograma de Actividades'!#REF!)*($I228/$H228))</f>
        <v>#REF!</v>
      </c>
      <c r="BG228" s="106" t="e">
        <f>SUM(BD228:BF228)</f>
        <v>#REF!</v>
      </c>
      <c r="BH228" s="106" t="e">
        <f>+AU228+AY228+BC228+BG228</f>
        <v>#REF!</v>
      </c>
      <c r="BI228" s="288" t="e">
        <f>+Z228+AQ228+BH228</f>
        <v>#REF!</v>
      </c>
      <c r="BJ228" s="126" t="e">
        <f t="shared" si="50"/>
        <v>#REF!</v>
      </c>
    </row>
    <row r="229" spans="1:62" ht="12.75" hidden="1" customHeight="1" x14ac:dyDescent="0.25">
      <c r="A229" s="103" t="e">
        <f>+#REF!</f>
        <v>#REF!</v>
      </c>
      <c r="B229" s="840" t="e">
        <f>+#REF!</f>
        <v>#REF!</v>
      </c>
      <c r="C229" s="78"/>
      <c r="D229" s="79"/>
      <c r="E229" s="80"/>
      <c r="F229" s="80"/>
      <c r="G229" s="304"/>
      <c r="H229" s="80" t="e">
        <f>+H230+H236+H242+H248+H254</f>
        <v>#REF!</v>
      </c>
      <c r="I229" s="80" t="e">
        <f t="shared" ref="I229:BH229" si="55">+I230+I236+I242+I248+I254</f>
        <v>#REF!</v>
      </c>
      <c r="J229" s="80" t="e">
        <f t="shared" si="55"/>
        <v>#REF!</v>
      </c>
      <c r="K229" s="80" t="e">
        <f t="shared" si="55"/>
        <v>#REF!</v>
      </c>
      <c r="L229" s="80" t="e">
        <f t="shared" si="55"/>
        <v>#REF!</v>
      </c>
      <c r="M229" s="80" t="e">
        <f t="shared" si="55"/>
        <v>#REF!</v>
      </c>
      <c r="N229" s="80" t="e">
        <f t="shared" si="55"/>
        <v>#REF!</v>
      </c>
      <c r="O229" s="80" t="e">
        <f t="shared" si="55"/>
        <v>#REF!</v>
      </c>
      <c r="P229" s="80" t="e">
        <f t="shared" si="55"/>
        <v>#REF!</v>
      </c>
      <c r="Q229" s="80" t="e">
        <f t="shared" si="55"/>
        <v>#REF!</v>
      </c>
      <c r="R229" s="80" t="e">
        <f t="shared" si="55"/>
        <v>#REF!</v>
      </c>
      <c r="S229" s="80" t="e">
        <f t="shared" si="55"/>
        <v>#REF!</v>
      </c>
      <c r="T229" s="80" t="e">
        <f t="shared" si="55"/>
        <v>#REF!</v>
      </c>
      <c r="U229" s="80" t="e">
        <f t="shared" si="55"/>
        <v>#REF!</v>
      </c>
      <c r="V229" s="80" t="e">
        <f t="shared" si="55"/>
        <v>#REF!</v>
      </c>
      <c r="W229" s="80" t="e">
        <f t="shared" si="55"/>
        <v>#REF!</v>
      </c>
      <c r="X229" s="80" t="e">
        <f t="shared" si="55"/>
        <v>#REF!</v>
      </c>
      <c r="Y229" s="80" t="e">
        <f t="shared" si="55"/>
        <v>#REF!</v>
      </c>
      <c r="Z229" s="80" t="e">
        <f t="shared" si="55"/>
        <v>#REF!</v>
      </c>
      <c r="AA229" s="80" t="e">
        <f t="shared" si="55"/>
        <v>#REF!</v>
      </c>
      <c r="AB229" s="80" t="e">
        <f t="shared" si="55"/>
        <v>#REF!</v>
      </c>
      <c r="AC229" s="80" t="e">
        <f t="shared" si="55"/>
        <v>#REF!</v>
      </c>
      <c r="AD229" s="80" t="e">
        <f t="shared" si="55"/>
        <v>#REF!</v>
      </c>
      <c r="AE229" s="80" t="e">
        <f t="shared" si="55"/>
        <v>#REF!</v>
      </c>
      <c r="AF229" s="80" t="e">
        <f t="shared" si="55"/>
        <v>#REF!</v>
      </c>
      <c r="AG229" s="80" t="e">
        <f t="shared" si="55"/>
        <v>#REF!</v>
      </c>
      <c r="AH229" s="80" t="e">
        <f t="shared" si="55"/>
        <v>#REF!</v>
      </c>
      <c r="AI229" s="80" t="e">
        <f t="shared" si="55"/>
        <v>#REF!</v>
      </c>
      <c r="AJ229" s="80" t="e">
        <f t="shared" si="55"/>
        <v>#REF!</v>
      </c>
      <c r="AK229" s="80" t="e">
        <f t="shared" si="55"/>
        <v>#REF!</v>
      </c>
      <c r="AL229" s="80" t="e">
        <f t="shared" si="55"/>
        <v>#REF!</v>
      </c>
      <c r="AM229" s="80" t="e">
        <f t="shared" si="55"/>
        <v>#REF!</v>
      </c>
      <c r="AN229" s="80" t="e">
        <f t="shared" si="55"/>
        <v>#REF!</v>
      </c>
      <c r="AO229" s="80" t="e">
        <f t="shared" si="55"/>
        <v>#REF!</v>
      </c>
      <c r="AP229" s="80" t="e">
        <f t="shared" si="55"/>
        <v>#REF!</v>
      </c>
      <c r="AQ229" s="80" t="e">
        <f t="shared" si="55"/>
        <v>#REF!</v>
      </c>
      <c r="AR229" s="80" t="e">
        <f t="shared" si="55"/>
        <v>#REF!</v>
      </c>
      <c r="AS229" s="80" t="e">
        <f t="shared" si="55"/>
        <v>#REF!</v>
      </c>
      <c r="AT229" s="80" t="e">
        <f t="shared" si="55"/>
        <v>#REF!</v>
      </c>
      <c r="AU229" s="80" t="e">
        <f t="shared" si="55"/>
        <v>#REF!</v>
      </c>
      <c r="AV229" s="80" t="e">
        <f t="shared" si="55"/>
        <v>#REF!</v>
      </c>
      <c r="AW229" s="80" t="e">
        <f t="shared" si="55"/>
        <v>#REF!</v>
      </c>
      <c r="AX229" s="80" t="e">
        <f t="shared" si="55"/>
        <v>#REF!</v>
      </c>
      <c r="AY229" s="80" t="e">
        <f t="shared" si="55"/>
        <v>#REF!</v>
      </c>
      <c r="AZ229" s="80" t="e">
        <f t="shared" si="55"/>
        <v>#REF!</v>
      </c>
      <c r="BA229" s="80" t="e">
        <f t="shared" si="55"/>
        <v>#REF!</v>
      </c>
      <c r="BB229" s="80" t="e">
        <f t="shared" si="55"/>
        <v>#REF!</v>
      </c>
      <c r="BC229" s="80" t="e">
        <f t="shared" si="55"/>
        <v>#REF!</v>
      </c>
      <c r="BD229" s="80" t="e">
        <f t="shared" si="55"/>
        <v>#REF!</v>
      </c>
      <c r="BE229" s="80" t="e">
        <f t="shared" si="55"/>
        <v>#REF!</v>
      </c>
      <c r="BF229" s="80" t="e">
        <f t="shared" si="55"/>
        <v>#REF!</v>
      </c>
      <c r="BG229" s="80" t="e">
        <f t="shared" si="55"/>
        <v>#REF!</v>
      </c>
      <c r="BH229" s="80" t="e">
        <f t="shared" si="55"/>
        <v>#REF!</v>
      </c>
      <c r="BI229" s="81" t="e">
        <f>+BI230+BI236+BI242+BI248+BI254</f>
        <v>#REF!</v>
      </c>
      <c r="BJ229" s="126" t="e">
        <f t="shared" si="50"/>
        <v>#REF!</v>
      </c>
    </row>
    <row r="230" spans="1:62" ht="12.75" hidden="1" customHeight="1" x14ac:dyDescent="0.25">
      <c r="A230" s="100" t="e">
        <f>+#REF!</f>
        <v>#REF!</v>
      </c>
      <c r="B230" s="199" t="e">
        <f>+#REF!</f>
        <v>#REF!</v>
      </c>
      <c r="C230" s="56" t="e">
        <f>+#REF!</f>
        <v>#REF!</v>
      </c>
      <c r="D230" s="61"/>
      <c r="E230" s="57">
        <f>+'Formato de costeo C1 '!F343</f>
        <v>0</v>
      </c>
      <c r="F230" s="57" t="e">
        <f>SUM(F231:F235)</f>
        <v>#REF!</v>
      </c>
      <c r="G230" s="503" t="e">
        <f>+#REF!</f>
        <v>#REF!</v>
      </c>
      <c r="H230" s="57" t="e">
        <f>SUM(H231:H235)</f>
        <v>#REF!</v>
      </c>
      <c r="I230" s="57" t="e">
        <f t="shared" ref="I230:BH230" si="56">SUM(I231:I235)</f>
        <v>#REF!</v>
      </c>
      <c r="J230" s="57" t="e">
        <f t="shared" si="56"/>
        <v>#REF!</v>
      </c>
      <c r="K230" s="57" t="e">
        <f t="shared" si="56"/>
        <v>#REF!</v>
      </c>
      <c r="L230" s="57" t="e">
        <f t="shared" si="56"/>
        <v>#REF!</v>
      </c>
      <c r="M230" s="57" t="e">
        <f t="shared" si="56"/>
        <v>#REF!</v>
      </c>
      <c r="N230" s="57" t="e">
        <f t="shared" si="56"/>
        <v>#REF!</v>
      </c>
      <c r="O230" s="57" t="e">
        <f t="shared" si="56"/>
        <v>#REF!</v>
      </c>
      <c r="P230" s="57" t="e">
        <f t="shared" si="56"/>
        <v>#REF!</v>
      </c>
      <c r="Q230" s="57" t="e">
        <f t="shared" si="56"/>
        <v>#REF!</v>
      </c>
      <c r="R230" s="57" t="e">
        <f t="shared" si="56"/>
        <v>#REF!</v>
      </c>
      <c r="S230" s="57" t="e">
        <f t="shared" si="56"/>
        <v>#REF!</v>
      </c>
      <c r="T230" s="57" t="e">
        <f t="shared" si="56"/>
        <v>#REF!</v>
      </c>
      <c r="U230" s="57" t="e">
        <f t="shared" si="56"/>
        <v>#REF!</v>
      </c>
      <c r="V230" s="57" t="e">
        <f t="shared" si="56"/>
        <v>#REF!</v>
      </c>
      <c r="W230" s="57" t="e">
        <f t="shared" si="56"/>
        <v>#REF!</v>
      </c>
      <c r="X230" s="57" t="e">
        <f t="shared" si="56"/>
        <v>#REF!</v>
      </c>
      <c r="Y230" s="57" t="e">
        <f t="shared" si="56"/>
        <v>#REF!</v>
      </c>
      <c r="Z230" s="57" t="e">
        <f t="shared" si="56"/>
        <v>#REF!</v>
      </c>
      <c r="AA230" s="57" t="e">
        <f t="shared" si="56"/>
        <v>#REF!</v>
      </c>
      <c r="AB230" s="57" t="e">
        <f t="shared" si="56"/>
        <v>#REF!</v>
      </c>
      <c r="AC230" s="57" t="e">
        <f t="shared" si="56"/>
        <v>#REF!</v>
      </c>
      <c r="AD230" s="57" t="e">
        <f t="shared" si="56"/>
        <v>#REF!</v>
      </c>
      <c r="AE230" s="57" t="e">
        <f t="shared" si="56"/>
        <v>#REF!</v>
      </c>
      <c r="AF230" s="57" t="e">
        <f t="shared" si="56"/>
        <v>#REF!</v>
      </c>
      <c r="AG230" s="57" t="e">
        <f t="shared" si="56"/>
        <v>#REF!</v>
      </c>
      <c r="AH230" s="57" t="e">
        <f t="shared" si="56"/>
        <v>#REF!</v>
      </c>
      <c r="AI230" s="57" t="e">
        <f t="shared" si="56"/>
        <v>#REF!</v>
      </c>
      <c r="AJ230" s="57" t="e">
        <f t="shared" si="56"/>
        <v>#REF!</v>
      </c>
      <c r="AK230" s="57" t="e">
        <f t="shared" si="56"/>
        <v>#REF!</v>
      </c>
      <c r="AL230" s="57" t="e">
        <f t="shared" si="56"/>
        <v>#REF!</v>
      </c>
      <c r="AM230" s="57" t="e">
        <f t="shared" si="56"/>
        <v>#REF!</v>
      </c>
      <c r="AN230" s="57" t="e">
        <f t="shared" si="56"/>
        <v>#REF!</v>
      </c>
      <c r="AO230" s="57" t="e">
        <f t="shared" si="56"/>
        <v>#REF!</v>
      </c>
      <c r="AP230" s="57" t="e">
        <f t="shared" si="56"/>
        <v>#REF!</v>
      </c>
      <c r="AQ230" s="57" t="e">
        <f t="shared" si="56"/>
        <v>#REF!</v>
      </c>
      <c r="AR230" s="57" t="e">
        <f t="shared" si="56"/>
        <v>#REF!</v>
      </c>
      <c r="AS230" s="57" t="e">
        <f t="shared" si="56"/>
        <v>#REF!</v>
      </c>
      <c r="AT230" s="57" t="e">
        <f t="shared" si="56"/>
        <v>#REF!</v>
      </c>
      <c r="AU230" s="57" t="e">
        <f t="shared" si="56"/>
        <v>#REF!</v>
      </c>
      <c r="AV230" s="57" t="e">
        <f t="shared" si="56"/>
        <v>#REF!</v>
      </c>
      <c r="AW230" s="57" t="e">
        <f t="shared" si="56"/>
        <v>#REF!</v>
      </c>
      <c r="AX230" s="57" t="e">
        <f t="shared" si="56"/>
        <v>#REF!</v>
      </c>
      <c r="AY230" s="57" t="e">
        <f t="shared" si="56"/>
        <v>#REF!</v>
      </c>
      <c r="AZ230" s="57" t="e">
        <f t="shared" si="56"/>
        <v>#REF!</v>
      </c>
      <c r="BA230" s="57" t="e">
        <f t="shared" si="56"/>
        <v>#REF!</v>
      </c>
      <c r="BB230" s="57" t="e">
        <f t="shared" si="56"/>
        <v>#REF!</v>
      </c>
      <c r="BC230" s="57" t="e">
        <f t="shared" si="56"/>
        <v>#REF!</v>
      </c>
      <c r="BD230" s="57" t="e">
        <f t="shared" si="56"/>
        <v>#REF!</v>
      </c>
      <c r="BE230" s="57" t="e">
        <f t="shared" si="56"/>
        <v>#REF!</v>
      </c>
      <c r="BF230" s="57" t="e">
        <f t="shared" si="56"/>
        <v>#REF!</v>
      </c>
      <c r="BG230" s="57" t="e">
        <f t="shared" si="56"/>
        <v>#REF!</v>
      </c>
      <c r="BH230" s="57" t="e">
        <f t="shared" si="56"/>
        <v>#REF!</v>
      </c>
      <c r="BI230" s="285" t="e">
        <f>SUM(BI231:BI235)</f>
        <v>#REF!</v>
      </c>
      <c r="BJ230" s="126" t="e">
        <f t="shared" si="50"/>
        <v>#REF!</v>
      </c>
    </row>
    <row r="231" spans="1:62" ht="12.75" hidden="1" customHeight="1" x14ac:dyDescent="0.25">
      <c r="A231" s="295" t="e">
        <f>+#REF!</f>
        <v>#REF!</v>
      </c>
      <c r="B231" s="296" t="e">
        <f>+#REF!</f>
        <v>#REF!</v>
      </c>
      <c r="C231" s="312"/>
      <c r="D231" s="313"/>
      <c r="E231" s="314"/>
      <c r="F231" s="104" t="e">
        <f>+#REF!</f>
        <v>#REF!</v>
      </c>
      <c r="G231" s="504"/>
      <c r="H231" s="104" t="e">
        <f>+#REF!</f>
        <v>#REF!</v>
      </c>
      <c r="I231" s="104" t="e">
        <f>+#REF!</f>
        <v>#REF!</v>
      </c>
      <c r="J231" s="104" t="e">
        <f>IF( $H231=0,0,($F231*'Cronograma de Actividades'!#REF!)*($I231/$H231))</f>
        <v>#REF!</v>
      </c>
      <c r="K231" s="104" t="e">
        <f>IF( $H231=0,0,($F231*'Cronograma de Actividades'!#REF!)*($I231/$H231))</f>
        <v>#REF!</v>
      </c>
      <c r="L231" s="104" t="e">
        <f>IF( $H231=0,0,($F231*'Cronograma de Actividades'!#REF!)*($I231/$H231))</f>
        <v>#REF!</v>
      </c>
      <c r="M231" s="104" t="e">
        <f>SUM(J231:L231)</f>
        <v>#REF!</v>
      </c>
      <c r="N231" s="104" t="e">
        <f>IF( $H231=0,0,($F231*'Cronograma de Actividades'!#REF!)*($I231/$H231))</f>
        <v>#REF!</v>
      </c>
      <c r="O231" s="104" t="e">
        <f>IF( $H231=0,0,($F231*'Cronograma de Actividades'!#REF!)*($I231/$H231))</f>
        <v>#REF!</v>
      </c>
      <c r="P231" s="104" t="e">
        <f>IF( $H231=0,0,($F231*'Cronograma de Actividades'!#REF!)*($I231/$H231))</f>
        <v>#REF!</v>
      </c>
      <c r="Q231" s="104" t="e">
        <f>SUM(N231:P231)</f>
        <v>#REF!</v>
      </c>
      <c r="R231" s="104" t="e">
        <f>IF( $H231=0,0,($F231*'Cronograma de Actividades'!#REF!)*($I231/$H231))</f>
        <v>#REF!</v>
      </c>
      <c r="S231" s="104" t="e">
        <f>IF( $H231=0,0,($F231*'Cronograma de Actividades'!#REF!)*($I231/$H231))</f>
        <v>#REF!</v>
      </c>
      <c r="T231" s="104" t="e">
        <f>IF( $H231=0,0,($F231*'Cronograma de Actividades'!#REF!)*($I231/$H231))</f>
        <v>#REF!</v>
      </c>
      <c r="U231" s="104" t="e">
        <f>SUM(R231:T231)</f>
        <v>#REF!</v>
      </c>
      <c r="V231" s="104" t="e">
        <f>IF( $H231=0,0,($F231*'Cronograma de Actividades'!#REF!)*($I231/$H231))</f>
        <v>#REF!</v>
      </c>
      <c r="W231" s="104" t="e">
        <f>IF( $H231=0,0,($F231*'Cronograma de Actividades'!#REF!)*($I231/$H231))</f>
        <v>#REF!</v>
      </c>
      <c r="X231" s="104" t="e">
        <f>IF( $H231=0,0,($F231*'Cronograma de Actividades'!#REF!)*($I231/$H231))</f>
        <v>#REF!</v>
      </c>
      <c r="Y231" s="104" t="e">
        <f>SUM(V231:X231)</f>
        <v>#REF!</v>
      </c>
      <c r="Z231" s="104" t="e">
        <f>+M231+Q231+U231+Y231</f>
        <v>#REF!</v>
      </c>
      <c r="AA231" s="104" t="e">
        <f>IF( $H231=0,0,($F231*'Cronograma de Actividades'!#REF!)*($I231/$H231))</f>
        <v>#REF!</v>
      </c>
      <c r="AB231" s="104" t="e">
        <f>IF( $H231=0,0,($F231*'Cronograma de Actividades'!#REF!)*($I231/$H231))</f>
        <v>#REF!</v>
      </c>
      <c r="AC231" s="104" t="e">
        <f>IF( $H231=0,0,($F231*'Cronograma de Actividades'!#REF!)*($I231/$H231))</f>
        <v>#REF!</v>
      </c>
      <c r="AD231" s="104" t="e">
        <f>SUM(AA231:AC231)</f>
        <v>#REF!</v>
      </c>
      <c r="AE231" s="104" t="e">
        <f>IF( $H231=0,0,($F231*'Cronograma de Actividades'!#REF!)*($I231/$H231))</f>
        <v>#REF!</v>
      </c>
      <c r="AF231" s="104" t="e">
        <f>IF( $H231=0,0,($F231*'Cronograma de Actividades'!#REF!)*($I231/$H231))</f>
        <v>#REF!</v>
      </c>
      <c r="AG231" s="104" t="e">
        <f>IF( $H231=0,0,($F231*'Cronograma de Actividades'!#REF!)*($I231/$H231))</f>
        <v>#REF!</v>
      </c>
      <c r="AH231" s="104" t="e">
        <f>SUM(AE231:AG231)</f>
        <v>#REF!</v>
      </c>
      <c r="AI231" s="104" t="e">
        <f>IF( $H231=0,0,($F231*'Cronograma de Actividades'!#REF!)*($I231/$H231))</f>
        <v>#REF!</v>
      </c>
      <c r="AJ231" s="104" t="e">
        <f>IF( $H231=0,0,($F231*'Cronograma de Actividades'!#REF!)*($I231/$H231))</f>
        <v>#REF!</v>
      </c>
      <c r="AK231" s="104" t="e">
        <f>IF( $H231=0,0,($F231*'Cronograma de Actividades'!#REF!)*($I231/$H231))</f>
        <v>#REF!</v>
      </c>
      <c r="AL231" s="104" t="e">
        <f>SUM(AI231:AK231)</f>
        <v>#REF!</v>
      </c>
      <c r="AM231" s="104" t="e">
        <f>IF( $H231=0,0,($F231*'Cronograma de Actividades'!#REF!)*($I231/$H231))</f>
        <v>#REF!</v>
      </c>
      <c r="AN231" s="104" t="e">
        <f>IF( $H231=0,0,($F231*'Cronograma de Actividades'!#REF!)*($I231/$H231))</f>
        <v>#REF!</v>
      </c>
      <c r="AO231" s="104" t="e">
        <f>IF( $H231=0,0,($F231*'Cronograma de Actividades'!#REF!)*($I231/$H231))</f>
        <v>#REF!</v>
      </c>
      <c r="AP231" s="104" t="e">
        <f>SUM(AM231:AO231)</f>
        <v>#REF!</v>
      </c>
      <c r="AQ231" s="104" t="e">
        <f>+AD231+AH231+AL231+AP231</f>
        <v>#REF!</v>
      </c>
      <c r="AR231" s="104" t="e">
        <f>IF( $H231=0,0,($F231*'Cronograma de Actividades'!#REF!)*($I231/$H231))</f>
        <v>#REF!</v>
      </c>
      <c r="AS231" s="104" t="e">
        <f>IF( $H231=0,0,($F231*'Cronograma de Actividades'!#REF!)*($I231/$H231))</f>
        <v>#REF!</v>
      </c>
      <c r="AT231" s="104" t="e">
        <f>IF( $H231=0,0,($F231*'Cronograma de Actividades'!#REF!)*($I231/$H231))</f>
        <v>#REF!</v>
      </c>
      <c r="AU231" s="104" t="e">
        <f>SUM(AR231:AT231)</f>
        <v>#REF!</v>
      </c>
      <c r="AV231" s="104" t="e">
        <f>IF( $H231=0,0,($F231*'Cronograma de Actividades'!#REF!)*($I231/$H231))</f>
        <v>#REF!</v>
      </c>
      <c r="AW231" s="104" t="e">
        <f>IF( $H231=0,0,($F231*'Cronograma de Actividades'!#REF!)*($I231/$H231))</f>
        <v>#REF!</v>
      </c>
      <c r="AX231" s="104" t="e">
        <f>IF( $H231=0,0,($F231*'Cronograma de Actividades'!#REF!)*($I231/$H231))</f>
        <v>#REF!</v>
      </c>
      <c r="AY231" s="104" t="e">
        <f>SUM(AV231:AX231)</f>
        <v>#REF!</v>
      </c>
      <c r="AZ231" s="104" t="e">
        <f>IF( $H231=0,0,($F231*'Cronograma de Actividades'!#REF!)*($I231/$H231))</f>
        <v>#REF!</v>
      </c>
      <c r="BA231" s="104" t="e">
        <f>IF( $H231=0,0,($F231*'Cronograma de Actividades'!#REF!)*($I231/$H231))</f>
        <v>#REF!</v>
      </c>
      <c r="BB231" s="104" t="e">
        <f>IF( $H231=0,0,($F231*'Cronograma de Actividades'!#REF!)*($I231/$H231))</f>
        <v>#REF!</v>
      </c>
      <c r="BC231" s="104" t="e">
        <f>SUM(AZ231:BB231)</f>
        <v>#REF!</v>
      </c>
      <c r="BD231" s="104" t="e">
        <f>IF( $H231=0,0,($F231*'Cronograma de Actividades'!#REF!)*($I231/$H231))</f>
        <v>#REF!</v>
      </c>
      <c r="BE231" s="104" t="e">
        <f>IF( $H231=0,0,($F231*'Cronograma de Actividades'!#REF!)*($I231/$H231))</f>
        <v>#REF!</v>
      </c>
      <c r="BF231" s="104" t="e">
        <f>IF( $H231=0,0,($F231*'Cronograma de Actividades'!#REF!)*($I231/$H231))</f>
        <v>#REF!</v>
      </c>
      <c r="BG231" s="104" t="e">
        <f>SUM(BD231:BF231)</f>
        <v>#REF!</v>
      </c>
      <c r="BH231" s="104" t="e">
        <f>+AU231+AY231+BC231+BG231</f>
        <v>#REF!</v>
      </c>
      <c r="BI231" s="286" t="e">
        <f>+Z231+AQ231+BH231</f>
        <v>#REF!</v>
      </c>
      <c r="BJ231" s="126" t="e">
        <f t="shared" si="50"/>
        <v>#REF!</v>
      </c>
    </row>
    <row r="232" spans="1:62" ht="12.75" hidden="1" customHeight="1" x14ac:dyDescent="0.25">
      <c r="A232" s="297" t="e">
        <f>+#REF!</f>
        <v>#REF!</v>
      </c>
      <c r="B232" s="298" t="e">
        <f>+#REF!</f>
        <v>#REF!</v>
      </c>
      <c r="C232" s="315"/>
      <c r="D232" s="316"/>
      <c r="E232" s="317"/>
      <c r="F232" s="105" t="e">
        <f>+#REF!</f>
        <v>#REF!</v>
      </c>
      <c r="G232" s="505"/>
      <c r="H232" s="105" t="e">
        <f>+#REF!</f>
        <v>#REF!</v>
      </c>
      <c r="I232" s="105" t="e">
        <f>+#REF!</f>
        <v>#REF!</v>
      </c>
      <c r="J232" s="105" t="e">
        <f>IF( $H232=0,0,($F232*'Cronograma de Actividades'!#REF!)*($I232/$H232))</f>
        <v>#REF!</v>
      </c>
      <c r="K232" s="105" t="e">
        <f>IF( $H232=0,0,($F232*'Cronograma de Actividades'!#REF!)*($I232/$H232))</f>
        <v>#REF!</v>
      </c>
      <c r="L232" s="105" t="e">
        <f>IF( $H232=0,0,($F232*'Cronograma de Actividades'!#REF!)*($I232/$H232))</f>
        <v>#REF!</v>
      </c>
      <c r="M232" s="105" t="e">
        <f>SUM(J232:L232)</f>
        <v>#REF!</v>
      </c>
      <c r="N232" s="105" t="e">
        <f>IF( $H232=0,0,($F232*'Cronograma de Actividades'!#REF!)*($I232/$H232))</f>
        <v>#REF!</v>
      </c>
      <c r="O232" s="105" t="e">
        <f>IF( $H232=0,0,($F232*'Cronograma de Actividades'!#REF!)*($I232/$H232))</f>
        <v>#REF!</v>
      </c>
      <c r="P232" s="105" t="e">
        <f>IF( $H232=0,0,($F232*'Cronograma de Actividades'!#REF!)*($I232/$H232))</f>
        <v>#REF!</v>
      </c>
      <c r="Q232" s="105" t="e">
        <f>SUM(N232:P232)</f>
        <v>#REF!</v>
      </c>
      <c r="R232" s="105" t="e">
        <f>IF( $H232=0,0,($F232*'Cronograma de Actividades'!#REF!)*($I232/$H232))</f>
        <v>#REF!</v>
      </c>
      <c r="S232" s="105" t="e">
        <f>IF( $H232=0,0,($F232*'Cronograma de Actividades'!#REF!)*($I232/$H232))</f>
        <v>#REF!</v>
      </c>
      <c r="T232" s="105" t="e">
        <f>IF( $H232=0,0,($F232*'Cronograma de Actividades'!#REF!)*($I232/$H232))</f>
        <v>#REF!</v>
      </c>
      <c r="U232" s="105" t="e">
        <f>SUM(R232:T232)</f>
        <v>#REF!</v>
      </c>
      <c r="V232" s="105" t="e">
        <f>IF( $H232=0,0,($F232*'Cronograma de Actividades'!#REF!)*($I232/$H232))</f>
        <v>#REF!</v>
      </c>
      <c r="W232" s="105" t="e">
        <f>IF( $H232=0,0,($F232*'Cronograma de Actividades'!#REF!)*($I232/$H232))</f>
        <v>#REF!</v>
      </c>
      <c r="X232" s="105" t="e">
        <f>IF( $H232=0,0,($F232*'Cronograma de Actividades'!#REF!)*($I232/$H232))</f>
        <v>#REF!</v>
      </c>
      <c r="Y232" s="105" t="e">
        <f>SUM(V232:X232)</f>
        <v>#REF!</v>
      </c>
      <c r="Z232" s="105" t="e">
        <f>+M232+Q232+U232+Y232</f>
        <v>#REF!</v>
      </c>
      <c r="AA232" s="105" t="e">
        <f>IF( $H232=0,0,($F232*'Cronograma de Actividades'!#REF!)*($I232/$H232))</f>
        <v>#REF!</v>
      </c>
      <c r="AB232" s="105" t="e">
        <f>IF( $H232=0,0,($F232*'Cronograma de Actividades'!#REF!)*($I232/$H232))</f>
        <v>#REF!</v>
      </c>
      <c r="AC232" s="105" t="e">
        <f>IF( $H232=0,0,($F232*'Cronograma de Actividades'!#REF!)*($I232/$H232))</f>
        <v>#REF!</v>
      </c>
      <c r="AD232" s="105" t="e">
        <f>SUM(AA232:AC232)</f>
        <v>#REF!</v>
      </c>
      <c r="AE232" s="105" t="e">
        <f>IF( $H232=0,0,($F232*'Cronograma de Actividades'!#REF!)*($I232/$H232))</f>
        <v>#REF!</v>
      </c>
      <c r="AF232" s="105" t="e">
        <f>IF( $H232=0,0,($F232*'Cronograma de Actividades'!#REF!)*($I232/$H232))</f>
        <v>#REF!</v>
      </c>
      <c r="AG232" s="105" t="e">
        <f>IF( $H232=0,0,($F232*'Cronograma de Actividades'!#REF!)*($I232/$H232))</f>
        <v>#REF!</v>
      </c>
      <c r="AH232" s="105" t="e">
        <f>SUM(AE232:AG232)</f>
        <v>#REF!</v>
      </c>
      <c r="AI232" s="105" t="e">
        <f>IF( $H232=0,0,($F232*'Cronograma de Actividades'!#REF!)*($I232/$H232))</f>
        <v>#REF!</v>
      </c>
      <c r="AJ232" s="105" t="e">
        <f>IF( $H232=0,0,($F232*'Cronograma de Actividades'!#REF!)*($I232/$H232))</f>
        <v>#REF!</v>
      </c>
      <c r="AK232" s="105" t="e">
        <f>IF( $H232=0,0,($F232*'Cronograma de Actividades'!#REF!)*($I232/$H232))</f>
        <v>#REF!</v>
      </c>
      <c r="AL232" s="105" t="e">
        <f>SUM(AI232:AK232)</f>
        <v>#REF!</v>
      </c>
      <c r="AM232" s="105" t="e">
        <f>IF( $H232=0,0,($F232*'Cronograma de Actividades'!#REF!)*($I232/$H232))</f>
        <v>#REF!</v>
      </c>
      <c r="AN232" s="105" t="e">
        <f>IF( $H232=0,0,($F232*'Cronograma de Actividades'!#REF!)*($I232/$H232))</f>
        <v>#REF!</v>
      </c>
      <c r="AO232" s="105" t="e">
        <f>IF( $H232=0,0,($F232*'Cronograma de Actividades'!#REF!)*($I232/$H232))</f>
        <v>#REF!</v>
      </c>
      <c r="AP232" s="105" t="e">
        <f>SUM(AM232:AO232)</f>
        <v>#REF!</v>
      </c>
      <c r="AQ232" s="105" t="e">
        <f>+AD232+AH232+AL232+AP232</f>
        <v>#REF!</v>
      </c>
      <c r="AR232" s="105" t="e">
        <f>IF( $H232=0,0,($F232*'Cronograma de Actividades'!#REF!)*($I232/$H232))</f>
        <v>#REF!</v>
      </c>
      <c r="AS232" s="105" t="e">
        <f>IF( $H232=0,0,($F232*'Cronograma de Actividades'!#REF!)*($I232/$H232))</f>
        <v>#REF!</v>
      </c>
      <c r="AT232" s="105" t="e">
        <f>IF( $H232=0,0,($F232*'Cronograma de Actividades'!#REF!)*($I232/$H232))</f>
        <v>#REF!</v>
      </c>
      <c r="AU232" s="105" t="e">
        <f>SUM(AR232:AT232)</f>
        <v>#REF!</v>
      </c>
      <c r="AV232" s="105" t="e">
        <f>IF( $H232=0,0,($F232*'Cronograma de Actividades'!#REF!)*($I232/$H232))</f>
        <v>#REF!</v>
      </c>
      <c r="AW232" s="105" t="e">
        <f>IF( $H232=0,0,($F232*'Cronograma de Actividades'!#REF!)*($I232/$H232))</f>
        <v>#REF!</v>
      </c>
      <c r="AX232" s="105" t="e">
        <f>IF( $H232=0,0,($F232*'Cronograma de Actividades'!#REF!)*($I232/$H232))</f>
        <v>#REF!</v>
      </c>
      <c r="AY232" s="105" t="e">
        <f>SUM(AV232:AX232)</f>
        <v>#REF!</v>
      </c>
      <c r="AZ232" s="105" t="e">
        <f>IF( $H232=0,0,($F232*'Cronograma de Actividades'!#REF!)*($I232/$H232))</f>
        <v>#REF!</v>
      </c>
      <c r="BA232" s="105" t="e">
        <f>IF( $H232=0,0,($F232*'Cronograma de Actividades'!#REF!)*($I232/$H232))</f>
        <v>#REF!</v>
      </c>
      <c r="BB232" s="105" t="e">
        <f>IF( $H232=0,0,($F232*'Cronograma de Actividades'!#REF!)*($I232/$H232))</f>
        <v>#REF!</v>
      </c>
      <c r="BC232" s="105" t="e">
        <f>SUM(AZ232:BB232)</f>
        <v>#REF!</v>
      </c>
      <c r="BD232" s="105" t="e">
        <f>IF( $H232=0,0,($F232*'Cronograma de Actividades'!#REF!)*($I232/$H232))</f>
        <v>#REF!</v>
      </c>
      <c r="BE232" s="105" t="e">
        <f>IF( $H232=0,0,($F232*'Cronograma de Actividades'!#REF!)*($I232/$H232))</f>
        <v>#REF!</v>
      </c>
      <c r="BF232" s="105" t="e">
        <f>IF( $H232=0,0,($F232*'Cronograma de Actividades'!#REF!)*($I232/$H232))</f>
        <v>#REF!</v>
      </c>
      <c r="BG232" s="105" t="e">
        <f>SUM(BD232:BF232)</f>
        <v>#REF!</v>
      </c>
      <c r="BH232" s="105" t="e">
        <f>+AU232+AY232+BC232+BG232</f>
        <v>#REF!</v>
      </c>
      <c r="BI232" s="287" t="e">
        <f>+Z232+AQ232+BH232</f>
        <v>#REF!</v>
      </c>
      <c r="BJ232" s="126" t="e">
        <f t="shared" si="50"/>
        <v>#REF!</v>
      </c>
    </row>
    <row r="233" spans="1:62" ht="12.75" hidden="1" customHeight="1" x14ac:dyDescent="0.25">
      <c r="A233" s="297" t="e">
        <f>+#REF!</f>
        <v>#REF!</v>
      </c>
      <c r="B233" s="298" t="e">
        <f>+#REF!</f>
        <v>#REF!</v>
      </c>
      <c r="C233" s="315"/>
      <c r="D233" s="316"/>
      <c r="E233" s="317"/>
      <c r="F233" s="105" t="e">
        <f>+#REF!</f>
        <v>#REF!</v>
      </c>
      <c r="G233" s="505"/>
      <c r="H233" s="105" t="e">
        <f>+#REF!</f>
        <v>#REF!</v>
      </c>
      <c r="I233" s="105" t="e">
        <f>+#REF!</f>
        <v>#REF!</v>
      </c>
      <c r="J233" s="105" t="e">
        <f>IF( $H233=0,0,($F233*'Cronograma de Actividades'!#REF!)*($I233/$H233))</f>
        <v>#REF!</v>
      </c>
      <c r="K233" s="105" t="e">
        <f>IF( $H233=0,0,($F233*'Cronograma de Actividades'!#REF!)*($I233/$H233))</f>
        <v>#REF!</v>
      </c>
      <c r="L233" s="105" t="e">
        <f>IF( $H233=0,0,($F233*'Cronograma de Actividades'!#REF!)*($I233/$H233))</f>
        <v>#REF!</v>
      </c>
      <c r="M233" s="105" t="e">
        <f>SUM(J233:L233)</f>
        <v>#REF!</v>
      </c>
      <c r="N233" s="105" t="e">
        <f>IF( $H233=0,0,($F233*'Cronograma de Actividades'!#REF!)*($I233/$H233))</f>
        <v>#REF!</v>
      </c>
      <c r="O233" s="105" t="e">
        <f>IF( $H233=0,0,($F233*'Cronograma de Actividades'!#REF!)*($I233/$H233))</f>
        <v>#REF!</v>
      </c>
      <c r="P233" s="105" t="e">
        <f>IF( $H233=0,0,($F233*'Cronograma de Actividades'!#REF!)*($I233/$H233))</f>
        <v>#REF!</v>
      </c>
      <c r="Q233" s="105" t="e">
        <f>SUM(N233:P233)</f>
        <v>#REF!</v>
      </c>
      <c r="R233" s="105" t="e">
        <f>IF( $H233=0,0,($F233*'Cronograma de Actividades'!#REF!)*($I233/$H233))</f>
        <v>#REF!</v>
      </c>
      <c r="S233" s="105" t="e">
        <f>IF( $H233=0,0,($F233*'Cronograma de Actividades'!#REF!)*($I233/$H233))</f>
        <v>#REF!</v>
      </c>
      <c r="T233" s="105" t="e">
        <f>IF( $H233=0,0,($F233*'Cronograma de Actividades'!#REF!)*($I233/$H233))</f>
        <v>#REF!</v>
      </c>
      <c r="U233" s="105" t="e">
        <f>SUM(R233:T233)</f>
        <v>#REF!</v>
      </c>
      <c r="V233" s="105" t="e">
        <f>IF( $H233=0,0,($F233*'Cronograma de Actividades'!#REF!)*($I233/$H233))</f>
        <v>#REF!</v>
      </c>
      <c r="W233" s="105" t="e">
        <f>IF( $H233=0,0,($F233*'Cronograma de Actividades'!#REF!)*($I233/$H233))</f>
        <v>#REF!</v>
      </c>
      <c r="X233" s="105" t="e">
        <f>IF( $H233=0,0,($F233*'Cronograma de Actividades'!#REF!)*($I233/$H233))</f>
        <v>#REF!</v>
      </c>
      <c r="Y233" s="105" t="e">
        <f>SUM(V233:X233)</f>
        <v>#REF!</v>
      </c>
      <c r="Z233" s="105" t="e">
        <f>+M233+Q233+U233+Y233</f>
        <v>#REF!</v>
      </c>
      <c r="AA233" s="105" t="e">
        <f>IF( $H233=0,0,($F233*'Cronograma de Actividades'!#REF!)*($I233/$H233))</f>
        <v>#REF!</v>
      </c>
      <c r="AB233" s="105" t="e">
        <f>IF( $H233=0,0,($F233*'Cronograma de Actividades'!#REF!)*($I233/$H233))</f>
        <v>#REF!</v>
      </c>
      <c r="AC233" s="105" t="e">
        <f>IF( $H233=0,0,($F233*'Cronograma de Actividades'!#REF!)*($I233/$H233))</f>
        <v>#REF!</v>
      </c>
      <c r="AD233" s="105" t="e">
        <f>SUM(AA233:AC233)</f>
        <v>#REF!</v>
      </c>
      <c r="AE233" s="105" t="e">
        <f>IF( $H233=0,0,($F233*'Cronograma de Actividades'!#REF!)*($I233/$H233))</f>
        <v>#REF!</v>
      </c>
      <c r="AF233" s="105" t="e">
        <f>IF( $H233=0,0,($F233*'Cronograma de Actividades'!#REF!)*($I233/$H233))</f>
        <v>#REF!</v>
      </c>
      <c r="AG233" s="105" t="e">
        <f>IF( $H233=0,0,($F233*'Cronograma de Actividades'!#REF!)*($I233/$H233))</f>
        <v>#REF!</v>
      </c>
      <c r="AH233" s="105" t="e">
        <f>SUM(AE233:AG233)</f>
        <v>#REF!</v>
      </c>
      <c r="AI233" s="105" t="e">
        <f>IF( $H233=0,0,($F233*'Cronograma de Actividades'!#REF!)*($I233/$H233))</f>
        <v>#REF!</v>
      </c>
      <c r="AJ233" s="105" t="e">
        <f>IF( $H233=0,0,($F233*'Cronograma de Actividades'!#REF!)*($I233/$H233))</f>
        <v>#REF!</v>
      </c>
      <c r="AK233" s="105" t="e">
        <f>IF( $H233=0,0,($F233*'Cronograma de Actividades'!#REF!)*($I233/$H233))</f>
        <v>#REF!</v>
      </c>
      <c r="AL233" s="105" t="e">
        <f>SUM(AI233:AK233)</f>
        <v>#REF!</v>
      </c>
      <c r="AM233" s="105" t="e">
        <f>IF( $H233=0,0,($F233*'Cronograma de Actividades'!#REF!)*($I233/$H233))</f>
        <v>#REF!</v>
      </c>
      <c r="AN233" s="105" t="e">
        <f>IF( $H233=0,0,($F233*'Cronograma de Actividades'!#REF!)*($I233/$H233))</f>
        <v>#REF!</v>
      </c>
      <c r="AO233" s="105" t="e">
        <f>IF( $H233=0,0,($F233*'Cronograma de Actividades'!#REF!)*($I233/$H233))</f>
        <v>#REF!</v>
      </c>
      <c r="AP233" s="105" t="e">
        <f>SUM(AM233:AO233)</f>
        <v>#REF!</v>
      </c>
      <c r="AQ233" s="105" t="e">
        <f>+AD233+AH233+AL233+AP233</f>
        <v>#REF!</v>
      </c>
      <c r="AR233" s="105" t="e">
        <f>IF( $H233=0,0,($F233*'Cronograma de Actividades'!#REF!)*($I233/$H233))</f>
        <v>#REF!</v>
      </c>
      <c r="AS233" s="105" t="e">
        <f>IF( $H233=0,0,($F233*'Cronograma de Actividades'!#REF!)*($I233/$H233))</f>
        <v>#REF!</v>
      </c>
      <c r="AT233" s="105" t="e">
        <f>IF( $H233=0,0,($F233*'Cronograma de Actividades'!#REF!)*($I233/$H233))</f>
        <v>#REF!</v>
      </c>
      <c r="AU233" s="105" t="e">
        <f>SUM(AR233:AT233)</f>
        <v>#REF!</v>
      </c>
      <c r="AV233" s="105" t="e">
        <f>IF( $H233=0,0,($F233*'Cronograma de Actividades'!#REF!)*($I233/$H233))</f>
        <v>#REF!</v>
      </c>
      <c r="AW233" s="105" t="e">
        <f>IF( $H233=0,0,($F233*'Cronograma de Actividades'!#REF!)*($I233/$H233))</f>
        <v>#REF!</v>
      </c>
      <c r="AX233" s="105" t="e">
        <f>IF( $H233=0,0,($F233*'Cronograma de Actividades'!#REF!)*($I233/$H233))</f>
        <v>#REF!</v>
      </c>
      <c r="AY233" s="105" t="e">
        <f>SUM(AV233:AX233)</f>
        <v>#REF!</v>
      </c>
      <c r="AZ233" s="105" t="e">
        <f>IF( $H233=0,0,($F233*'Cronograma de Actividades'!#REF!)*($I233/$H233))</f>
        <v>#REF!</v>
      </c>
      <c r="BA233" s="105" t="e">
        <f>IF( $H233=0,0,($F233*'Cronograma de Actividades'!#REF!)*($I233/$H233))</f>
        <v>#REF!</v>
      </c>
      <c r="BB233" s="105" t="e">
        <f>IF( $H233=0,0,($F233*'Cronograma de Actividades'!#REF!)*($I233/$H233))</f>
        <v>#REF!</v>
      </c>
      <c r="BC233" s="105" t="e">
        <f>SUM(AZ233:BB233)</f>
        <v>#REF!</v>
      </c>
      <c r="BD233" s="105" t="e">
        <f>IF( $H233=0,0,($F233*'Cronograma de Actividades'!#REF!)*($I233/$H233))</f>
        <v>#REF!</v>
      </c>
      <c r="BE233" s="105" t="e">
        <f>IF( $H233=0,0,($F233*'Cronograma de Actividades'!#REF!)*($I233/$H233))</f>
        <v>#REF!</v>
      </c>
      <c r="BF233" s="105" t="e">
        <f>IF( $H233=0,0,($F233*'Cronograma de Actividades'!#REF!)*($I233/$H233))</f>
        <v>#REF!</v>
      </c>
      <c r="BG233" s="105" t="e">
        <f>SUM(BD233:BF233)</f>
        <v>#REF!</v>
      </c>
      <c r="BH233" s="105" t="e">
        <f>+AU233+AY233+BC233+BG233</f>
        <v>#REF!</v>
      </c>
      <c r="BI233" s="287" t="e">
        <f>+Z233+AQ233+BH233</f>
        <v>#REF!</v>
      </c>
      <c r="BJ233" s="126" t="e">
        <f t="shared" si="50"/>
        <v>#REF!</v>
      </c>
    </row>
    <row r="234" spans="1:62" ht="12.75" hidden="1" customHeight="1" x14ac:dyDescent="0.25">
      <c r="A234" s="297" t="e">
        <f>+#REF!</f>
        <v>#REF!</v>
      </c>
      <c r="B234" s="298" t="e">
        <f>+#REF!</f>
        <v>#REF!</v>
      </c>
      <c r="C234" s="315"/>
      <c r="D234" s="316"/>
      <c r="E234" s="317"/>
      <c r="F234" s="105" t="e">
        <f>+#REF!</f>
        <v>#REF!</v>
      </c>
      <c r="G234" s="505"/>
      <c r="H234" s="105" t="e">
        <f>+#REF!</f>
        <v>#REF!</v>
      </c>
      <c r="I234" s="105" t="e">
        <f>+#REF!</f>
        <v>#REF!</v>
      </c>
      <c r="J234" s="105" t="e">
        <f>IF( $H234=0,0,($F234*'Cronograma de Actividades'!#REF!)*($I234/$H234))</f>
        <v>#REF!</v>
      </c>
      <c r="K234" s="105" t="e">
        <f>IF( $H234=0,0,($F234*'Cronograma de Actividades'!#REF!)*($I234/$H234))</f>
        <v>#REF!</v>
      </c>
      <c r="L234" s="105" t="e">
        <f>IF( $H234=0,0,($F234*'Cronograma de Actividades'!#REF!)*($I234/$H234))</f>
        <v>#REF!</v>
      </c>
      <c r="M234" s="105" t="e">
        <f>SUM(J234:L234)</f>
        <v>#REF!</v>
      </c>
      <c r="N234" s="105" t="e">
        <f>IF( $H234=0,0,($F234*'Cronograma de Actividades'!#REF!)*($I234/$H234))</f>
        <v>#REF!</v>
      </c>
      <c r="O234" s="105" t="e">
        <f>IF( $H234=0,0,($F234*'Cronograma de Actividades'!#REF!)*($I234/$H234))</f>
        <v>#REF!</v>
      </c>
      <c r="P234" s="105" t="e">
        <f>IF( $H234=0,0,($F234*'Cronograma de Actividades'!#REF!)*($I234/$H234))</f>
        <v>#REF!</v>
      </c>
      <c r="Q234" s="105" t="e">
        <f>SUM(N234:P234)</f>
        <v>#REF!</v>
      </c>
      <c r="R234" s="105" t="e">
        <f>IF( $H234=0,0,($F234*'Cronograma de Actividades'!#REF!)*($I234/$H234))</f>
        <v>#REF!</v>
      </c>
      <c r="S234" s="105" t="e">
        <f>IF( $H234=0,0,($F234*'Cronograma de Actividades'!#REF!)*($I234/$H234))</f>
        <v>#REF!</v>
      </c>
      <c r="T234" s="105" t="e">
        <f>IF( $H234=0,0,($F234*'Cronograma de Actividades'!#REF!)*($I234/$H234))</f>
        <v>#REF!</v>
      </c>
      <c r="U234" s="105" t="e">
        <f>SUM(R234:T234)</f>
        <v>#REF!</v>
      </c>
      <c r="V234" s="105" t="e">
        <f>IF( $H234=0,0,($F234*'Cronograma de Actividades'!#REF!)*($I234/$H234))</f>
        <v>#REF!</v>
      </c>
      <c r="W234" s="105" t="e">
        <f>IF( $H234=0,0,($F234*'Cronograma de Actividades'!#REF!)*($I234/$H234))</f>
        <v>#REF!</v>
      </c>
      <c r="X234" s="105" t="e">
        <f>IF( $H234=0,0,($F234*'Cronograma de Actividades'!#REF!)*($I234/$H234))</f>
        <v>#REF!</v>
      </c>
      <c r="Y234" s="105" t="e">
        <f>SUM(V234:X234)</f>
        <v>#REF!</v>
      </c>
      <c r="Z234" s="105" t="e">
        <f>+M234+Q234+U234+Y234</f>
        <v>#REF!</v>
      </c>
      <c r="AA234" s="105" t="e">
        <f>IF( $H234=0,0,($F234*'Cronograma de Actividades'!#REF!)*($I234/$H234))</f>
        <v>#REF!</v>
      </c>
      <c r="AB234" s="105" t="e">
        <f>IF( $H234=0,0,($F234*'Cronograma de Actividades'!#REF!)*($I234/$H234))</f>
        <v>#REF!</v>
      </c>
      <c r="AC234" s="105" t="e">
        <f>IF( $H234=0,0,($F234*'Cronograma de Actividades'!#REF!)*($I234/$H234))</f>
        <v>#REF!</v>
      </c>
      <c r="AD234" s="105" t="e">
        <f>SUM(AA234:AC234)</f>
        <v>#REF!</v>
      </c>
      <c r="AE234" s="105" t="e">
        <f>IF( $H234=0,0,($F234*'Cronograma de Actividades'!#REF!)*($I234/$H234))</f>
        <v>#REF!</v>
      </c>
      <c r="AF234" s="105" t="e">
        <f>IF( $H234=0,0,($F234*'Cronograma de Actividades'!#REF!)*($I234/$H234))</f>
        <v>#REF!</v>
      </c>
      <c r="AG234" s="105" t="e">
        <f>IF( $H234=0,0,($F234*'Cronograma de Actividades'!#REF!)*($I234/$H234))</f>
        <v>#REF!</v>
      </c>
      <c r="AH234" s="105" t="e">
        <f>SUM(AE234:AG234)</f>
        <v>#REF!</v>
      </c>
      <c r="AI234" s="105" t="e">
        <f>IF( $H234=0,0,($F234*'Cronograma de Actividades'!#REF!)*($I234/$H234))</f>
        <v>#REF!</v>
      </c>
      <c r="AJ234" s="105" t="e">
        <f>IF( $H234=0,0,($F234*'Cronograma de Actividades'!#REF!)*($I234/$H234))</f>
        <v>#REF!</v>
      </c>
      <c r="AK234" s="105" t="e">
        <f>IF( $H234=0,0,($F234*'Cronograma de Actividades'!#REF!)*($I234/$H234))</f>
        <v>#REF!</v>
      </c>
      <c r="AL234" s="105" t="e">
        <f>SUM(AI234:AK234)</f>
        <v>#REF!</v>
      </c>
      <c r="AM234" s="105" t="e">
        <f>IF( $H234=0,0,($F234*'Cronograma de Actividades'!#REF!)*($I234/$H234))</f>
        <v>#REF!</v>
      </c>
      <c r="AN234" s="105" t="e">
        <f>IF( $H234=0,0,($F234*'Cronograma de Actividades'!#REF!)*($I234/$H234))</f>
        <v>#REF!</v>
      </c>
      <c r="AO234" s="105" t="e">
        <f>IF( $H234=0,0,($F234*'Cronograma de Actividades'!#REF!)*($I234/$H234))</f>
        <v>#REF!</v>
      </c>
      <c r="AP234" s="105" t="e">
        <f>SUM(AM234:AO234)</f>
        <v>#REF!</v>
      </c>
      <c r="AQ234" s="105" t="e">
        <f>+AD234+AH234+AL234+AP234</f>
        <v>#REF!</v>
      </c>
      <c r="AR234" s="105" t="e">
        <f>IF( $H234=0,0,($F234*'Cronograma de Actividades'!#REF!)*($I234/$H234))</f>
        <v>#REF!</v>
      </c>
      <c r="AS234" s="105" t="e">
        <f>IF( $H234=0,0,($F234*'Cronograma de Actividades'!#REF!)*($I234/$H234))</f>
        <v>#REF!</v>
      </c>
      <c r="AT234" s="105" t="e">
        <f>IF( $H234=0,0,($F234*'Cronograma de Actividades'!#REF!)*($I234/$H234))</f>
        <v>#REF!</v>
      </c>
      <c r="AU234" s="105" t="e">
        <f>SUM(AR234:AT234)</f>
        <v>#REF!</v>
      </c>
      <c r="AV234" s="105" t="e">
        <f>IF( $H234=0,0,($F234*'Cronograma de Actividades'!#REF!)*($I234/$H234))</f>
        <v>#REF!</v>
      </c>
      <c r="AW234" s="105" t="e">
        <f>IF( $H234=0,0,($F234*'Cronograma de Actividades'!#REF!)*($I234/$H234))</f>
        <v>#REF!</v>
      </c>
      <c r="AX234" s="105" t="e">
        <f>IF( $H234=0,0,($F234*'Cronograma de Actividades'!#REF!)*($I234/$H234))</f>
        <v>#REF!</v>
      </c>
      <c r="AY234" s="105" t="e">
        <f>SUM(AV234:AX234)</f>
        <v>#REF!</v>
      </c>
      <c r="AZ234" s="105" t="e">
        <f>IF( $H234=0,0,($F234*'Cronograma de Actividades'!#REF!)*($I234/$H234))</f>
        <v>#REF!</v>
      </c>
      <c r="BA234" s="105" t="e">
        <f>IF( $H234=0,0,($F234*'Cronograma de Actividades'!#REF!)*($I234/$H234))</f>
        <v>#REF!</v>
      </c>
      <c r="BB234" s="105" t="e">
        <f>IF( $H234=0,0,($F234*'Cronograma de Actividades'!#REF!)*($I234/$H234))</f>
        <v>#REF!</v>
      </c>
      <c r="BC234" s="105" t="e">
        <f>SUM(AZ234:BB234)</f>
        <v>#REF!</v>
      </c>
      <c r="BD234" s="105" t="e">
        <f>IF( $H234=0,0,($F234*'Cronograma de Actividades'!#REF!)*($I234/$H234))</f>
        <v>#REF!</v>
      </c>
      <c r="BE234" s="105" t="e">
        <f>IF( $H234=0,0,($F234*'Cronograma de Actividades'!#REF!)*($I234/$H234))</f>
        <v>#REF!</v>
      </c>
      <c r="BF234" s="105" t="e">
        <f>IF( $H234=0,0,($F234*'Cronograma de Actividades'!#REF!)*($I234/$H234))</f>
        <v>#REF!</v>
      </c>
      <c r="BG234" s="105" t="e">
        <f>SUM(BD234:BF234)</f>
        <v>#REF!</v>
      </c>
      <c r="BH234" s="105" t="e">
        <f>+AU234+AY234+BC234+BG234</f>
        <v>#REF!</v>
      </c>
      <c r="BI234" s="287" t="e">
        <f>+Z234+AQ234+BH234</f>
        <v>#REF!</v>
      </c>
      <c r="BJ234" s="126" t="e">
        <f t="shared" si="50"/>
        <v>#REF!</v>
      </c>
    </row>
    <row r="235" spans="1:62" ht="12.75" hidden="1" customHeight="1" x14ac:dyDescent="0.25">
      <c r="A235" s="299" t="e">
        <f>+#REF!</f>
        <v>#REF!</v>
      </c>
      <c r="B235" s="300" t="e">
        <f>+#REF!</f>
        <v>#REF!</v>
      </c>
      <c r="C235" s="318"/>
      <c r="D235" s="319"/>
      <c r="E235" s="320"/>
      <c r="F235" s="106" t="e">
        <f>+#REF!</f>
        <v>#REF!</v>
      </c>
      <c r="G235" s="506"/>
      <c r="H235" s="106" t="e">
        <f>+#REF!</f>
        <v>#REF!</v>
      </c>
      <c r="I235" s="106" t="e">
        <f>+#REF!</f>
        <v>#REF!</v>
      </c>
      <c r="J235" s="106" t="e">
        <f>IF( $H235=0,0,($F235*'Cronograma de Actividades'!#REF!)*($I235/$H235))</f>
        <v>#REF!</v>
      </c>
      <c r="K235" s="106" t="e">
        <f>IF( $H235=0,0,($F235*'Cronograma de Actividades'!#REF!)*($I235/$H235))</f>
        <v>#REF!</v>
      </c>
      <c r="L235" s="106" t="e">
        <f>IF( $H235=0,0,($F235*'Cronograma de Actividades'!#REF!)*($I235/$H235))</f>
        <v>#REF!</v>
      </c>
      <c r="M235" s="106" t="e">
        <f>SUM(J235:L235)</f>
        <v>#REF!</v>
      </c>
      <c r="N235" s="106" t="e">
        <f>IF( $H235=0,0,($F235*'Cronograma de Actividades'!#REF!)*($I235/$H235))</f>
        <v>#REF!</v>
      </c>
      <c r="O235" s="106" t="e">
        <f>IF( $H235=0,0,($F235*'Cronograma de Actividades'!#REF!)*($I235/$H235))</f>
        <v>#REF!</v>
      </c>
      <c r="P235" s="106" t="e">
        <f>IF( $H235=0,0,($F235*'Cronograma de Actividades'!#REF!)*($I235/$H235))</f>
        <v>#REF!</v>
      </c>
      <c r="Q235" s="106" t="e">
        <f>SUM(N235:P235)</f>
        <v>#REF!</v>
      </c>
      <c r="R235" s="106" t="e">
        <f>IF( $H235=0,0,($F235*'Cronograma de Actividades'!#REF!)*($I235/$H235))</f>
        <v>#REF!</v>
      </c>
      <c r="S235" s="106" t="e">
        <f>IF( $H235=0,0,($F235*'Cronograma de Actividades'!#REF!)*($I235/$H235))</f>
        <v>#REF!</v>
      </c>
      <c r="T235" s="106" t="e">
        <f>IF( $H235=0,0,($F235*'Cronograma de Actividades'!#REF!)*($I235/$H235))</f>
        <v>#REF!</v>
      </c>
      <c r="U235" s="106" t="e">
        <f>SUM(R235:T235)</f>
        <v>#REF!</v>
      </c>
      <c r="V235" s="106" t="e">
        <f>IF( $H235=0,0,($F235*'Cronograma de Actividades'!#REF!)*($I235/$H235))</f>
        <v>#REF!</v>
      </c>
      <c r="W235" s="106" t="e">
        <f>IF( $H235=0,0,($F235*'Cronograma de Actividades'!#REF!)*($I235/$H235))</f>
        <v>#REF!</v>
      </c>
      <c r="X235" s="106" t="e">
        <f>IF( $H235=0,0,($F235*'Cronograma de Actividades'!#REF!)*($I235/$H235))</f>
        <v>#REF!</v>
      </c>
      <c r="Y235" s="106" t="e">
        <f>SUM(V235:X235)</f>
        <v>#REF!</v>
      </c>
      <c r="Z235" s="106" t="e">
        <f>+M235+Q235+U235+Y235</f>
        <v>#REF!</v>
      </c>
      <c r="AA235" s="106" t="e">
        <f>IF( $H235=0,0,($F235*'Cronograma de Actividades'!#REF!)*($I235/$H235))</f>
        <v>#REF!</v>
      </c>
      <c r="AB235" s="106" t="e">
        <f>IF( $H235=0,0,($F235*'Cronograma de Actividades'!#REF!)*($I235/$H235))</f>
        <v>#REF!</v>
      </c>
      <c r="AC235" s="106" t="e">
        <f>IF( $H235=0,0,($F235*'Cronograma de Actividades'!#REF!)*($I235/$H235))</f>
        <v>#REF!</v>
      </c>
      <c r="AD235" s="106" t="e">
        <f>SUM(AA235:AC235)</f>
        <v>#REF!</v>
      </c>
      <c r="AE235" s="106" t="e">
        <f>IF( $H235=0,0,($F235*'Cronograma de Actividades'!#REF!)*($I235/$H235))</f>
        <v>#REF!</v>
      </c>
      <c r="AF235" s="106" t="e">
        <f>IF( $H235=0,0,($F235*'Cronograma de Actividades'!#REF!)*($I235/$H235))</f>
        <v>#REF!</v>
      </c>
      <c r="AG235" s="106" t="e">
        <f>IF( $H235=0,0,($F235*'Cronograma de Actividades'!#REF!)*($I235/$H235))</f>
        <v>#REF!</v>
      </c>
      <c r="AH235" s="106" t="e">
        <f>SUM(AE235:AG235)</f>
        <v>#REF!</v>
      </c>
      <c r="AI235" s="106" t="e">
        <f>IF( $H235=0,0,($F235*'Cronograma de Actividades'!#REF!)*($I235/$H235))</f>
        <v>#REF!</v>
      </c>
      <c r="AJ235" s="106" t="e">
        <f>IF( $H235=0,0,($F235*'Cronograma de Actividades'!#REF!)*($I235/$H235))</f>
        <v>#REF!</v>
      </c>
      <c r="AK235" s="106" t="e">
        <f>IF( $H235=0,0,($F235*'Cronograma de Actividades'!#REF!)*($I235/$H235))</f>
        <v>#REF!</v>
      </c>
      <c r="AL235" s="106" t="e">
        <f>SUM(AI235:AK235)</f>
        <v>#REF!</v>
      </c>
      <c r="AM235" s="106" t="e">
        <f>IF( $H235=0,0,($F235*'Cronograma de Actividades'!#REF!)*($I235/$H235))</f>
        <v>#REF!</v>
      </c>
      <c r="AN235" s="106" t="e">
        <f>IF( $H235=0,0,($F235*'Cronograma de Actividades'!#REF!)*($I235/$H235))</f>
        <v>#REF!</v>
      </c>
      <c r="AO235" s="106" t="e">
        <f>IF( $H235=0,0,($F235*'Cronograma de Actividades'!#REF!)*($I235/$H235))</f>
        <v>#REF!</v>
      </c>
      <c r="AP235" s="106" t="e">
        <f>SUM(AM235:AO235)</f>
        <v>#REF!</v>
      </c>
      <c r="AQ235" s="106" t="e">
        <f>+AD235+AH235+AL235+AP235</f>
        <v>#REF!</v>
      </c>
      <c r="AR235" s="106" t="e">
        <f>IF( $H235=0,0,($F235*'Cronograma de Actividades'!#REF!)*($I235/$H235))</f>
        <v>#REF!</v>
      </c>
      <c r="AS235" s="106" t="e">
        <f>IF( $H235=0,0,($F235*'Cronograma de Actividades'!#REF!)*($I235/$H235))</f>
        <v>#REF!</v>
      </c>
      <c r="AT235" s="106" t="e">
        <f>IF( $H235=0,0,($F235*'Cronograma de Actividades'!#REF!)*($I235/$H235))</f>
        <v>#REF!</v>
      </c>
      <c r="AU235" s="106" t="e">
        <f>SUM(AR235:AT235)</f>
        <v>#REF!</v>
      </c>
      <c r="AV235" s="106" t="e">
        <f>IF( $H235=0,0,($F235*'Cronograma de Actividades'!#REF!)*($I235/$H235))</f>
        <v>#REF!</v>
      </c>
      <c r="AW235" s="106" t="e">
        <f>IF( $H235=0,0,($F235*'Cronograma de Actividades'!#REF!)*($I235/$H235))</f>
        <v>#REF!</v>
      </c>
      <c r="AX235" s="106" t="e">
        <f>IF( $H235=0,0,($F235*'Cronograma de Actividades'!#REF!)*($I235/$H235))</f>
        <v>#REF!</v>
      </c>
      <c r="AY235" s="106" t="e">
        <f>SUM(AV235:AX235)</f>
        <v>#REF!</v>
      </c>
      <c r="AZ235" s="106" t="e">
        <f>IF( $H235=0,0,($F235*'Cronograma de Actividades'!#REF!)*($I235/$H235))</f>
        <v>#REF!</v>
      </c>
      <c r="BA235" s="106" t="e">
        <f>IF( $H235=0,0,($F235*'Cronograma de Actividades'!#REF!)*($I235/$H235))</f>
        <v>#REF!</v>
      </c>
      <c r="BB235" s="106" t="e">
        <f>IF( $H235=0,0,($F235*'Cronograma de Actividades'!#REF!)*($I235/$H235))</f>
        <v>#REF!</v>
      </c>
      <c r="BC235" s="106" t="e">
        <f>SUM(AZ235:BB235)</f>
        <v>#REF!</v>
      </c>
      <c r="BD235" s="106" t="e">
        <f>IF( $H235=0,0,($F235*'Cronograma de Actividades'!#REF!)*($I235/$H235))</f>
        <v>#REF!</v>
      </c>
      <c r="BE235" s="106" t="e">
        <f>IF( $H235=0,0,($F235*'Cronograma de Actividades'!#REF!)*($I235/$H235))</f>
        <v>#REF!</v>
      </c>
      <c r="BF235" s="106" t="e">
        <f>IF( $H235=0,0,($F235*'Cronograma de Actividades'!#REF!)*($I235/$H235))</f>
        <v>#REF!</v>
      </c>
      <c r="BG235" s="106" t="e">
        <f>SUM(BD235:BF235)</f>
        <v>#REF!</v>
      </c>
      <c r="BH235" s="106" t="e">
        <f>+AU235+AY235+BC235+BG235</f>
        <v>#REF!</v>
      </c>
      <c r="BI235" s="288" t="e">
        <f>+Z235+AQ235+BH235</f>
        <v>#REF!</v>
      </c>
      <c r="BJ235" s="126" t="e">
        <f t="shared" si="50"/>
        <v>#REF!</v>
      </c>
    </row>
    <row r="236" spans="1:62" ht="12.75" hidden="1" customHeight="1" x14ac:dyDescent="0.25">
      <c r="A236" s="100" t="e">
        <f>+#REF!</f>
        <v>#REF!</v>
      </c>
      <c r="B236" s="199" t="e">
        <f>+#REF!</f>
        <v>#REF!</v>
      </c>
      <c r="C236" s="56" t="e">
        <f>+#REF!</f>
        <v>#REF!</v>
      </c>
      <c r="D236" s="61"/>
      <c r="E236" s="57">
        <f>+'Formato de costeo C1 '!F389</f>
        <v>0</v>
      </c>
      <c r="F236" s="57" t="e">
        <f>SUM(F237:F241)</f>
        <v>#REF!</v>
      </c>
      <c r="G236" s="503" t="e">
        <f>+#REF!</f>
        <v>#REF!</v>
      </c>
      <c r="H236" s="57" t="e">
        <f>SUM(H237:H241)</f>
        <v>#REF!</v>
      </c>
      <c r="I236" s="57" t="e">
        <f t="shared" ref="I236:BH236" si="57">SUM(I237:I241)</f>
        <v>#REF!</v>
      </c>
      <c r="J236" s="57" t="e">
        <f t="shared" si="57"/>
        <v>#REF!</v>
      </c>
      <c r="K236" s="57" t="e">
        <f t="shared" si="57"/>
        <v>#REF!</v>
      </c>
      <c r="L236" s="57" t="e">
        <f t="shared" si="57"/>
        <v>#REF!</v>
      </c>
      <c r="M236" s="57" t="e">
        <f t="shared" si="57"/>
        <v>#REF!</v>
      </c>
      <c r="N236" s="57" t="e">
        <f t="shared" si="57"/>
        <v>#REF!</v>
      </c>
      <c r="O236" s="57" t="e">
        <f t="shared" si="57"/>
        <v>#REF!</v>
      </c>
      <c r="P236" s="57" t="e">
        <f t="shared" si="57"/>
        <v>#REF!</v>
      </c>
      <c r="Q236" s="57" t="e">
        <f t="shared" si="57"/>
        <v>#REF!</v>
      </c>
      <c r="R236" s="57" t="e">
        <f t="shared" si="57"/>
        <v>#REF!</v>
      </c>
      <c r="S236" s="57" t="e">
        <f t="shared" si="57"/>
        <v>#REF!</v>
      </c>
      <c r="T236" s="57" t="e">
        <f t="shared" si="57"/>
        <v>#REF!</v>
      </c>
      <c r="U236" s="57" t="e">
        <f t="shared" si="57"/>
        <v>#REF!</v>
      </c>
      <c r="V236" s="57" t="e">
        <f t="shared" si="57"/>
        <v>#REF!</v>
      </c>
      <c r="W236" s="57" t="e">
        <f t="shared" si="57"/>
        <v>#REF!</v>
      </c>
      <c r="X236" s="57" t="e">
        <f t="shared" si="57"/>
        <v>#REF!</v>
      </c>
      <c r="Y236" s="57" t="e">
        <f t="shared" si="57"/>
        <v>#REF!</v>
      </c>
      <c r="Z236" s="57" t="e">
        <f t="shared" si="57"/>
        <v>#REF!</v>
      </c>
      <c r="AA236" s="57" t="e">
        <f t="shared" si="57"/>
        <v>#REF!</v>
      </c>
      <c r="AB236" s="57" t="e">
        <f t="shared" si="57"/>
        <v>#REF!</v>
      </c>
      <c r="AC236" s="57" t="e">
        <f t="shared" si="57"/>
        <v>#REF!</v>
      </c>
      <c r="AD236" s="57" t="e">
        <f t="shared" si="57"/>
        <v>#REF!</v>
      </c>
      <c r="AE236" s="57" t="e">
        <f t="shared" si="57"/>
        <v>#REF!</v>
      </c>
      <c r="AF236" s="57" t="e">
        <f t="shared" si="57"/>
        <v>#REF!</v>
      </c>
      <c r="AG236" s="57" t="e">
        <f t="shared" si="57"/>
        <v>#REF!</v>
      </c>
      <c r="AH236" s="57" t="e">
        <f t="shared" si="57"/>
        <v>#REF!</v>
      </c>
      <c r="AI236" s="57" t="e">
        <f t="shared" si="57"/>
        <v>#REF!</v>
      </c>
      <c r="AJ236" s="57" t="e">
        <f t="shared" si="57"/>
        <v>#REF!</v>
      </c>
      <c r="AK236" s="57" t="e">
        <f t="shared" si="57"/>
        <v>#REF!</v>
      </c>
      <c r="AL236" s="57" t="e">
        <f t="shared" si="57"/>
        <v>#REF!</v>
      </c>
      <c r="AM236" s="57" t="e">
        <f t="shared" si="57"/>
        <v>#REF!</v>
      </c>
      <c r="AN236" s="57" t="e">
        <f t="shared" si="57"/>
        <v>#REF!</v>
      </c>
      <c r="AO236" s="57" t="e">
        <f t="shared" si="57"/>
        <v>#REF!</v>
      </c>
      <c r="AP236" s="57" t="e">
        <f t="shared" si="57"/>
        <v>#REF!</v>
      </c>
      <c r="AQ236" s="57" t="e">
        <f t="shared" si="57"/>
        <v>#REF!</v>
      </c>
      <c r="AR236" s="57" t="e">
        <f t="shared" si="57"/>
        <v>#REF!</v>
      </c>
      <c r="AS236" s="57" t="e">
        <f t="shared" si="57"/>
        <v>#REF!</v>
      </c>
      <c r="AT236" s="57" t="e">
        <f t="shared" si="57"/>
        <v>#REF!</v>
      </c>
      <c r="AU236" s="57" t="e">
        <f t="shared" si="57"/>
        <v>#REF!</v>
      </c>
      <c r="AV236" s="57" t="e">
        <f t="shared" si="57"/>
        <v>#REF!</v>
      </c>
      <c r="AW236" s="57" t="e">
        <f t="shared" si="57"/>
        <v>#REF!</v>
      </c>
      <c r="AX236" s="57" t="e">
        <f t="shared" si="57"/>
        <v>#REF!</v>
      </c>
      <c r="AY236" s="57" t="e">
        <f t="shared" si="57"/>
        <v>#REF!</v>
      </c>
      <c r="AZ236" s="57" t="e">
        <f t="shared" si="57"/>
        <v>#REF!</v>
      </c>
      <c r="BA236" s="57" t="e">
        <f t="shared" si="57"/>
        <v>#REF!</v>
      </c>
      <c r="BB236" s="57" t="e">
        <f t="shared" si="57"/>
        <v>#REF!</v>
      </c>
      <c r="BC236" s="57" t="e">
        <f t="shared" si="57"/>
        <v>#REF!</v>
      </c>
      <c r="BD236" s="57" t="e">
        <f t="shared" si="57"/>
        <v>#REF!</v>
      </c>
      <c r="BE236" s="57" t="e">
        <f t="shared" si="57"/>
        <v>#REF!</v>
      </c>
      <c r="BF236" s="57" t="e">
        <f t="shared" si="57"/>
        <v>#REF!</v>
      </c>
      <c r="BG236" s="57" t="e">
        <f t="shared" si="57"/>
        <v>#REF!</v>
      </c>
      <c r="BH236" s="57" t="e">
        <f t="shared" si="57"/>
        <v>#REF!</v>
      </c>
      <c r="BI236" s="285" t="e">
        <f>SUM(BI237:BI241)</f>
        <v>#REF!</v>
      </c>
      <c r="BJ236" s="126" t="e">
        <f t="shared" si="50"/>
        <v>#REF!</v>
      </c>
    </row>
    <row r="237" spans="1:62" ht="12.75" hidden="1" customHeight="1" x14ac:dyDescent="0.25">
      <c r="A237" s="295" t="e">
        <f>+#REF!</f>
        <v>#REF!</v>
      </c>
      <c r="B237" s="296" t="e">
        <f>+#REF!</f>
        <v>#REF!</v>
      </c>
      <c r="C237" s="577"/>
      <c r="D237" s="296"/>
      <c r="E237" s="312"/>
      <c r="F237" s="104" t="e">
        <f>+#REF!</f>
        <v>#REF!</v>
      </c>
      <c r="G237" s="507"/>
      <c r="H237" s="104" t="e">
        <f>+#REF!</f>
        <v>#REF!</v>
      </c>
      <c r="I237" s="104" t="e">
        <f>+#REF!</f>
        <v>#REF!</v>
      </c>
      <c r="J237" s="104" t="e">
        <f>IF( $H237=0,0,($F237*'Cronograma de Actividades'!#REF!)*($I237/$H237))</f>
        <v>#REF!</v>
      </c>
      <c r="K237" s="104" t="e">
        <f>IF( $H237=0,0,($F237*'Cronograma de Actividades'!#REF!)*($I237/$H237))</f>
        <v>#REF!</v>
      </c>
      <c r="L237" s="104" t="e">
        <f>IF( $H237=0,0,($F237*'Cronograma de Actividades'!#REF!)*($I237/$H237))</f>
        <v>#REF!</v>
      </c>
      <c r="M237" s="104" t="e">
        <f>SUM(J237:L237)</f>
        <v>#REF!</v>
      </c>
      <c r="N237" s="104" t="e">
        <f>IF( $H237=0,0,($F237*'Cronograma de Actividades'!#REF!)*($I237/$H237))</f>
        <v>#REF!</v>
      </c>
      <c r="O237" s="104" t="e">
        <f>IF( $H237=0,0,($F237*'Cronograma de Actividades'!#REF!)*($I237/$H237))</f>
        <v>#REF!</v>
      </c>
      <c r="P237" s="104" t="e">
        <f>IF( $H237=0,0,($F237*'Cronograma de Actividades'!#REF!)*($I237/$H237))</f>
        <v>#REF!</v>
      </c>
      <c r="Q237" s="104" t="e">
        <f>SUM(N237:P237)</f>
        <v>#REF!</v>
      </c>
      <c r="R237" s="104" t="e">
        <f>IF( $H237=0,0,($F237*'Cronograma de Actividades'!#REF!)*($I237/$H237))</f>
        <v>#REF!</v>
      </c>
      <c r="S237" s="104" t="e">
        <f>IF( $H237=0,0,($F237*'Cronograma de Actividades'!#REF!)*($I237/$H237))</f>
        <v>#REF!</v>
      </c>
      <c r="T237" s="104" t="e">
        <f>IF( $H237=0,0,($F237*'Cronograma de Actividades'!#REF!)*($I237/$H237))</f>
        <v>#REF!</v>
      </c>
      <c r="U237" s="104" t="e">
        <f>SUM(R237:T237)</f>
        <v>#REF!</v>
      </c>
      <c r="V237" s="104" t="e">
        <f>IF( $H237=0,0,($F237*'Cronograma de Actividades'!#REF!)*($I237/$H237))</f>
        <v>#REF!</v>
      </c>
      <c r="W237" s="104" t="e">
        <f>IF( $H237=0,0,($F237*'Cronograma de Actividades'!#REF!)*($I237/$H237))</f>
        <v>#REF!</v>
      </c>
      <c r="X237" s="104" t="e">
        <f>IF( $H237=0,0,($F237*'Cronograma de Actividades'!#REF!)*($I237/$H237))</f>
        <v>#REF!</v>
      </c>
      <c r="Y237" s="104" t="e">
        <f>SUM(V237:X237)</f>
        <v>#REF!</v>
      </c>
      <c r="Z237" s="104" t="e">
        <f>+M237+Q237+U237+Y237</f>
        <v>#REF!</v>
      </c>
      <c r="AA237" s="104" t="e">
        <f>IF( $H237=0,0,($F237*'Cronograma de Actividades'!#REF!)*($I237/$H237))</f>
        <v>#REF!</v>
      </c>
      <c r="AB237" s="104" t="e">
        <f>IF( $H237=0,0,($F237*'Cronograma de Actividades'!#REF!)*($I237/$H237))</f>
        <v>#REF!</v>
      </c>
      <c r="AC237" s="104" t="e">
        <f>IF( $H237=0,0,($F237*'Cronograma de Actividades'!#REF!)*($I237/$H237))</f>
        <v>#REF!</v>
      </c>
      <c r="AD237" s="104" t="e">
        <f>SUM(AA237:AC237)</f>
        <v>#REF!</v>
      </c>
      <c r="AE237" s="104" t="e">
        <f>IF( $H237=0,0,($F237*'Cronograma de Actividades'!#REF!)*($I237/$H237))</f>
        <v>#REF!</v>
      </c>
      <c r="AF237" s="104" t="e">
        <f>IF( $H237=0,0,($F237*'Cronograma de Actividades'!#REF!)*($I237/$H237))</f>
        <v>#REF!</v>
      </c>
      <c r="AG237" s="104" t="e">
        <f>IF( $H237=0,0,($F237*'Cronograma de Actividades'!#REF!)*($I237/$H237))</f>
        <v>#REF!</v>
      </c>
      <c r="AH237" s="104" t="e">
        <f>SUM(AE237:AG237)</f>
        <v>#REF!</v>
      </c>
      <c r="AI237" s="104" t="e">
        <f>IF( $H237=0,0,($F237*'Cronograma de Actividades'!#REF!)*($I237/$H237))</f>
        <v>#REF!</v>
      </c>
      <c r="AJ237" s="104" t="e">
        <f>IF( $H237=0,0,($F237*'Cronograma de Actividades'!#REF!)*($I237/$H237))</f>
        <v>#REF!</v>
      </c>
      <c r="AK237" s="104" t="e">
        <f>IF( $H237=0,0,($F237*'Cronograma de Actividades'!#REF!)*($I237/$H237))</f>
        <v>#REF!</v>
      </c>
      <c r="AL237" s="104" t="e">
        <f>SUM(AI237:AK237)</f>
        <v>#REF!</v>
      </c>
      <c r="AM237" s="104" t="e">
        <f>IF( $H237=0,0,($F237*'Cronograma de Actividades'!#REF!)*($I237/$H237))</f>
        <v>#REF!</v>
      </c>
      <c r="AN237" s="104" t="e">
        <f>IF( $H237=0,0,($F237*'Cronograma de Actividades'!#REF!)*($I237/$H237))</f>
        <v>#REF!</v>
      </c>
      <c r="AO237" s="104" t="e">
        <f>IF( $H237=0,0,($F237*'Cronograma de Actividades'!#REF!)*($I237/$H237))</f>
        <v>#REF!</v>
      </c>
      <c r="AP237" s="104" t="e">
        <f>SUM(AM237:AO237)</f>
        <v>#REF!</v>
      </c>
      <c r="AQ237" s="104" t="e">
        <f>+AD237+AH237+AL237+AP237</f>
        <v>#REF!</v>
      </c>
      <c r="AR237" s="104" t="e">
        <f>IF( $H237=0,0,($F237*'Cronograma de Actividades'!#REF!)*($I237/$H237))</f>
        <v>#REF!</v>
      </c>
      <c r="AS237" s="104" t="e">
        <f>IF( $H237=0,0,($F237*'Cronograma de Actividades'!#REF!)*($I237/$H237))</f>
        <v>#REF!</v>
      </c>
      <c r="AT237" s="104" t="e">
        <f>IF( $H237=0,0,($F237*'Cronograma de Actividades'!#REF!)*($I237/$H237))</f>
        <v>#REF!</v>
      </c>
      <c r="AU237" s="104" t="e">
        <f>SUM(AR237:AT237)</f>
        <v>#REF!</v>
      </c>
      <c r="AV237" s="104" t="e">
        <f>IF( $H237=0,0,($F237*'Cronograma de Actividades'!#REF!)*($I237/$H237))</f>
        <v>#REF!</v>
      </c>
      <c r="AW237" s="104" t="e">
        <f>IF( $H237=0,0,($F237*'Cronograma de Actividades'!#REF!)*($I237/$H237))</f>
        <v>#REF!</v>
      </c>
      <c r="AX237" s="104" t="e">
        <f>IF( $H237=0,0,($F237*'Cronograma de Actividades'!#REF!)*($I237/$H237))</f>
        <v>#REF!</v>
      </c>
      <c r="AY237" s="104" t="e">
        <f>SUM(AV237:AX237)</f>
        <v>#REF!</v>
      </c>
      <c r="AZ237" s="104" t="e">
        <f>IF( $H237=0,0,($F237*'Cronograma de Actividades'!#REF!)*($I237/$H237))</f>
        <v>#REF!</v>
      </c>
      <c r="BA237" s="104" t="e">
        <f>IF( $H237=0,0,($F237*'Cronograma de Actividades'!#REF!)*($I237/$H237))</f>
        <v>#REF!</v>
      </c>
      <c r="BB237" s="104" t="e">
        <f>IF( $H237=0,0,($F237*'Cronograma de Actividades'!#REF!)*($I237/$H237))</f>
        <v>#REF!</v>
      </c>
      <c r="BC237" s="104" t="e">
        <f>SUM(AZ237:BB237)</f>
        <v>#REF!</v>
      </c>
      <c r="BD237" s="104" t="e">
        <f>IF( $H237=0,0,($F237*'Cronograma de Actividades'!#REF!)*($I237/$H237))</f>
        <v>#REF!</v>
      </c>
      <c r="BE237" s="104" t="e">
        <f>IF( $H237=0,0,($F237*'Cronograma de Actividades'!#REF!)*($I237/$H237))</f>
        <v>#REF!</v>
      </c>
      <c r="BF237" s="104" t="e">
        <f>IF( $H237=0,0,($F237*'Cronograma de Actividades'!#REF!)*($I237/$H237))</f>
        <v>#REF!</v>
      </c>
      <c r="BG237" s="104" t="e">
        <f>SUM(BD237:BF237)</f>
        <v>#REF!</v>
      </c>
      <c r="BH237" s="104" t="e">
        <f>+AU237+AY237+BC237+BG237</f>
        <v>#REF!</v>
      </c>
      <c r="BI237" s="286" t="e">
        <f>+Z237+AQ237+BH237</f>
        <v>#REF!</v>
      </c>
      <c r="BJ237" s="126" t="e">
        <f t="shared" si="50"/>
        <v>#REF!</v>
      </c>
    </row>
    <row r="238" spans="1:62" ht="12.75" hidden="1" customHeight="1" x14ac:dyDescent="0.25">
      <c r="A238" s="297" t="e">
        <f>+#REF!</f>
        <v>#REF!</v>
      </c>
      <c r="B238" s="298" t="e">
        <f>+#REF!</f>
        <v>#REF!</v>
      </c>
      <c r="C238" s="578"/>
      <c r="D238" s="298"/>
      <c r="E238" s="315"/>
      <c r="F238" s="105" t="e">
        <f>+#REF!</f>
        <v>#REF!</v>
      </c>
      <c r="G238" s="508"/>
      <c r="H238" s="105" t="e">
        <f>+#REF!</f>
        <v>#REF!</v>
      </c>
      <c r="I238" s="105" t="e">
        <f>+#REF!</f>
        <v>#REF!</v>
      </c>
      <c r="J238" s="105" t="e">
        <f>IF( $H238=0,0,($F238*'Cronograma de Actividades'!#REF!)*($I238/$H238))</f>
        <v>#REF!</v>
      </c>
      <c r="K238" s="105" t="e">
        <f>IF( $H238=0,0,($F238*'Cronograma de Actividades'!#REF!)*($I238/$H238))</f>
        <v>#REF!</v>
      </c>
      <c r="L238" s="105" t="e">
        <f>IF( $H238=0,0,($F238*'Cronograma de Actividades'!#REF!)*($I238/$H238))</f>
        <v>#REF!</v>
      </c>
      <c r="M238" s="105" t="e">
        <f>SUM(J238:L238)</f>
        <v>#REF!</v>
      </c>
      <c r="N238" s="105" t="e">
        <f>IF( $H238=0,0,($F238*'Cronograma de Actividades'!#REF!)*($I238/$H238))</f>
        <v>#REF!</v>
      </c>
      <c r="O238" s="105" t="e">
        <f>IF( $H238=0,0,($F238*'Cronograma de Actividades'!#REF!)*($I238/$H238))</f>
        <v>#REF!</v>
      </c>
      <c r="P238" s="105" t="e">
        <f>IF( $H238=0,0,($F238*'Cronograma de Actividades'!#REF!)*($I238/$H238))</f>
        <v>#REF!</v>
      </c>
      <c r="Q238" s="105" t="e">
        <f>SUM(N238:P238)</f>
        <v>#REF!</v>
      </c>
      <c r="R238" s="105" t="e">
        <f>IF( $H238=0,0,($F238*'Cronograma de Actividades'!#REF!)*($I238/$H238))</f>
        <v>#REF!</v>
      </c>
      <c r="S238" s="105" t="e">
        <f>IF( $H238=0,0,($F238*'Cronograma de Actividades'!#REF!)*($I238/$H238))</f>
        <v>#REF!</v>
      </c>
      <c r="T238" s="105" t="e">
        <f>IF( $H238=0,0,($F238*'Cronograma de Actividades'!#REF!)*($I238/$H238))</f>
        <v>#REF!</v>
      </c>
      <c r="U238" s="105" t="e">
        <f>SUM(R238:T238)</f>
        <v>#REF!</v>
      </c>
      <c r="V238" s="105" t="e">
        <f>IF( $H238=0,0,($F238*'Cronograma de Actividades'!#REF!)*($I238/$H238))</f>
        <v>#REF!</v>
      </c>
      <c r="W238" s="105" t="e">
        <f>IF( $H238=0,0,($F238*'Cronograma de Actividades'!#REF!)*($I238/$H238))</f>
        <v>#REF!</v>
      </c>
      <c r="X238" s="105" t="e">
        <f>IF( $H238=0,0,($F238*'Cronograma de Actividades'!#REF!)*($I238/$H238))</f>
        <v>#REF!</v>
      </c>
      <c r="Y238" s="105" t="e">
        <f>SUM(V238:X238)</f>
        <v>#REF!</v>
      </c>
      <c r="Z238" s="105" t="e">
        <f>+M238+Q238+U238+Y238</f>
        <v>#REF!</v>
      </c>
      <c r="AA238" s="105" t="e">
        <f>IF( $H238=0,0,($F238*'Cronograma de Actividades'!#REF!)*($I238/$H238))</f>
        <v>#REF!</v>
      </c>
      <c r="AB238" s="105" t="e">
        <f>IF( $H238=0,0,($F238*'Cronograma de Actividades'!#REF!)*($I238/$H238))</f>
        <v>#REF!</v>
      </c>
      <c r="AC238" s="105" t="e">
        <f>IF( $H238=0,0,($F238*'Cronograma de Actividades'!#REF!)*($I238/$H238))</f>
        <v>#REF!</v>
      </c>
      <c r="AD238" s="105" t="e">
        <f>SUM(AA238:AC238)</f>
        <v>#REF!</v>
      </c>
      <c r="AE238" s="105" t="e">
        <f>IF( $H238=0,0,($F238*'Cronograma de Actividades'!#REF!)*($I238/$H238))</f>
        <v>#REF!</v>
      </c>
      <c r="AF238" s="105" t="e">
        <f>IF( $H238=0,0,($F238*'Cronograma de Actividades'!#REF!)*($I238/$H238))</f>
        <v>#REF!</v>
      </c>
      <c r="AG238" s="105" t="e">
        <f>IF( $H238=0,0,($F238*'Cronograma de Actividades'!#REF!)*($I238/$H238))</f>
        <v>#REF!</v>
      </c>
      <c r="AH238" s="105" t="e">
        <f>SUM(AE238:AG238)</f>
        <v>#REF!</v>
      </c>
      <c r="AI238" s="105" t="e">
        <f>IF( $H238=0,0,($F238*'Cronograma de Actividades'!#REF!)*($I238/$H238))</f>
        <v>#REF!</v>
      </c>
      <c r="AJ238" s="105" t="e">
        <f>IF( $H238=0,0,($F238*'Cronograma de Actividades'!#REF!)*($I238/$H238))</f>
        <v>#REF!</v>
      </c>
      <c r="AK238" s="105" t="e">
        <f>IF( $H238=0,0,($F238*'Cronograma de Actividades'!#REF!)*($I238/$H238))</f>
        <v>#REF!</v>
      </c>
      <c r="AL238" s="105" t="e">
        <f>SUM(AI238:AK238)</f>
        <v>#REF!</v>
      </c>
      <c r="AM238" s="105" t="e">
        <f>IF( $H238=0,0,($F238*'Cronograma de Actividades'!#REF!)*($I238/$H238))</f>
        <v>#REF!</v>
      </c>
      <c r="AN238" s="105" t="e">
        <f>IF( $H238=0,0,($F238*'Cronograma de Actividades'!#REF!)*($I238/$H238))</f>
        <v>#REF!</v>
      </c>
      <c r="AO238" s="105" t="e">
        <f>IF( $H238=0,0,($F238*'Cronograma de Actividades'!#REF!)*($I238/$H238))</f>
        <v>#REF!</v>
      </c>
      <c r="AP238" s="105" t="e">
        <f>SUM(AM238:AO238)</f>
        <v>#REF!</v>
      </c>
      <c r="AQ238" s="105" t="e">
        <f>+AD238+AH238+AL238+AP238</f>
        <v>#REF!</v>
      </c>
      <c r="AR238" s="105" t="e">
        <f>IF( $H238=0,0,($F238*'Cronograma de Actividades'!#REF!)*($I238/$H238))</f>
        <v>#REF!</v>
      </c>
      <c r="AS238" s="105" t="e">
        <f>IF( $H238=0,0,($F238*'Cronograma de Actividades'!#REF!)*($I238/$H238))</f>
        <v>#REF!</v>
      </c>
      <c r="AT238" s="105" t="e">
        <f>IF( $H238=0,0,($F238*'Cronograma de Actividades'!#REF!)*($I238/$H238))</f>
        <v>#REF!</v>
      </c>
      <c r="AU238" s="105" t="e">
        <f>SUM(AR238:AT238)</f>
        <v>#REF!</v>
      </c>
      <c r="AV238" s="105" t="e">
        <f>IF( $H238=0,0,($F238*'Cronograma de Actividades'!#REF!)*($I238/$H238))</f>
        <v>#REF!</v>
      </c>
      <c r="AW238" s="105" t="e">
        <f>IF( $H238=0,0,($F238*'Cronograma de Actividades'!#REF!)*($I238/$H238))</f>
        <v>#REF!</v>
      </c>
      <c r="AX238" s="105" t="e">
        <f>IF( $H238=0,0,($F238*'Cronograma de Actividades'!#REF!)*($I238/$H238))</f>
        <v>#REF!</v>
      </c>
      <c r="AY238" s="105" t="e">
        <f>SUM(AV238:AX238)</f>
        <v>#REF!</v>
      </c>
      <c r="AZ238" s="105" t="e">
        <f>IF( $H238=0,0,($F238*'Cronograma de Actividades'!#REF!)*($I238/$H238))</f>
        <v>#REF!</v>
      </c>
      <c r="BA238" s="105" t="e">
        <f>IF( $H238=0,0,($F238*'Cronograma de Actividades'!#REF!)*($I238/$H238))</f>
        <v>#REF!</v>
      </c>
      <c r="BB238" s="105" t="e">
        <f>IF( $H238=0,0,($F238*'Cronograma de Actividades'!#REF!)*($I238/$H238))</f>
        <v>#REF!</v>
      </c>
      <c r="BC238" s="105" t="e">
        <f>SUM(AZ238:BB238)</f>
        <v>#REF!</v>
      </c>
      <c r="BD238" s="105" t="e">
        <f>IF( $H238=0,0,($F238*'Cronograma de Actividades'!#REF!)*($I238/$H238))</f>
        <v>#REF!</v>
      </c>
      <c r="BE238" s="105" t="e">
        <f>IF( $H238=0,0,($F238*'Cronograma de Actividades'!#REF!)*($I238/$H238))</f>
        <v>#REF!</v>
      </c>
      <c r="BF238" s="105" t="e">
        <f>IF( $H238=0,0,($F238*'Cronograma de Actividades'!#REF!)*($I238/$H238))</f>
        <v>#REF!</v>
      </c>
      <c r="BG238" s="105" t="e">
        <f>SUM(BD238:BF238)</f>
        <v>#REF!</v>
      </c>
      <c r="BH238" s="105" t="e">
        <f>+AU238+AY238+BC238+BG238</f>
        <v>#REF!</v>
      </c>
      <c r="BI238" s="287" t="e">
        <f>+Z238+AQ238+BH238</f>
        <v>#REF!</v>
      </c>
      <c r="BJ238" s="126" t="e">
        <f t="shared" si="50"/>
        <v>#REF!</v>
      </c>
    </row>
    <row r="239" spans="1:62" ht="12.75" hidden="1" customHeight="1" x14ac:dyDescent="0.25">
      <c r="A239" s="297" t="e">
        <f>+#REF!</f>
        <v>#REF!</v>
      </c>
      <c r="B239" s="298" t="e">
        <f>+#REF!</f>
        <v>#REF!</v>
      </c>
      <c r="C239" s="578"/>
      <c r="D239" s="298"/>
      <c r="E239" s="315"/>
      <c r="F239" s="105" t="e">
        <f>+#REF!</f>
        <v>#REF!</v>
      </c>
      <c r="G239" s="508"/>
      <c r="H239" s="105" t="e">
        <f>+#REF!</f>
        <v>#REF!</v>
      </c>
      <c r="I239" s="105" t="e">
        <f>+#REF!</f>
        <v>#REF!</v>
      </c>
      <c r="J239" s="105" t="e">
        <f>IF( $H239=0,0,($F239*'Cronograma de Actividades'!#REF!)*($I239/$H239))</f>
        <v>#REF!</v>
      </c>
      <c r="K239" s="105" t="e">
        <f>IF( $H239=0,0,($F239*'Cronograma de Actividades'!#REF!)*($I239/$H239))</f>
        <v>#REF!</v>
      </c>
      <c r="L239" s="105" t="e">
        <f>IF( $H239=0,0,($F239*'Cronograma de Actividades'!#REF!)*($I239/$H239))</f>
        <v>#REF!</v>
      </c>
      <c r="M239" s="105" t="e">
        <f>SUM(J239:L239)</f>
        <v>#REF!</v>
      </c>
      <c r="N239" s="105" t="e">
        <f>IF( $H239=0,0,($F239*'Cronograma de Actividades'!#REF!)*($I239/$H239))</f>
        <v>#REF!</v>
      </c>
      <c r="O239" s="105" t="e">
        <f>IF( $H239=0,0,($F239*'Cronograma de Actividades'!#REF!)*($I239/$H239))</f>
        <v>#REF!</v>
      </c>
      <c r="P239" s="105" t="e">
        <f>IF( $H239=0,0,($F239*'Cronograma de Actividades'!#REF!)*($I239/$H239))</f>
        <v>#REF!</v>
      </c>
      <c r="Q239" s="105" t="e">
        <f>SUM(N239:P239)</f>
        <v>#REF!</v>
      </c>
      <c r="R239" s="105" t="e">
        <f>IF( $H239=0,0,($F239*'Cronograma de Actividades'!#REF!)*($I239/$H239))</f>
        <v>#REF!</v>
      </c>
      <c r="S239" s="105" t="e">
        <f>IF( $H239=0,0,($F239*'Cronograma de Actividades'!#REF!)*($I239/$H239))</f>
        <v>#REF!</v>
      </c>
      <c r="T239" s="105" t="e">
        <f>IF( $H239=0,0,($F239*'Cronograma de Actividades'!#REF!)*($I239/$H239))</f>
        <v>#REF!</v>
      </c>
      <c r="U239" s="105" t="e">
        <f>SUM(R239:T239)</f>
        <v>#REF!</v>
      </c>
      <c r="V239" s="105" t="e">
        <f>IF( $H239=0,0,($F239*'Cronograma de Actividades'!#REF!)*($I239/$H239))</f>
        <v>#REF!</v>
      </c>
      <c r="W239" s="105" t="e">
        <f>IF( $H239=0,0,($F239*'Cronograma de Actividades'!#REF!)*($I239/$H239))</f>
        <v>#REF!</v>
      </c>
      <c r="X239" s="105" t="e">
        <f>IF( $H239=0,0,($F239*'Cronograma de Actividades'!#REF!)*($I239/$H239))</f>
        <v>#REF!</v>
      </c>
      <c r="Y239" s="105" t="e">
        <f>SUM(V239:X239)</f>
        <v>#REF!</v>
      </c>
      <c r="Z239" s="105" t="e">
        <f>+M239+Q239+U239+Y239</f>
        <v>#REF!</v>
      </c>
      <c r="AA239" s="105" t="e">
        <f>IF( $H239=0,0,($F239*'Cronograma de Actividades'!#REF!)*($I239/$H239))</f>
        <v>#REF!</v>
      </c>
      <c r="AB239" s="105" t="e">
        <f>IF( $H239=0,0,($F239*'Cronograma de Actividades'!#REF!)*($I239/$H239))</f>
        <v>#REF!</v>
      </c>
      <c r="AC239" s="105" t="e">
        <f>IF( $H239=0,0,($F239*'Cronograma de Actividades'!#REF!)*($I239/$H239))</f>
        <v>#REF!</v>
      </c>
      <c r="AD239" s="105" t="e">
        <f>SUM(AA239:AC239)</f>
        <v>#REF!</v>
      </c>
      <c r="AE239" s="105" t="e">
        <f>IF( $H239=0,0,($F239*'Cronograma de Actividades'!#REF!)*($I239/$H239))</f>
        <v>#REF!</v>
      </c>
      <c r="AF239" s="105" t="e">
        <f>IF( $H239=0,0,($F239*'Cronograma de Actividades'!#REF!)*($I239/$H239))</f>
        <v>#REF!</v>
      </c>
      <c r="AG239" s="105" t="e">
        <f>IF( $H239=0,0,($F239*'Cronograma de Actividades'!#REF!)*($I239/$H239))</f>
        <v>#REF!</v>
      </c>
      <c r="AH239" s="105" t="e">
        <f>SUM(AE239:AG239)</f>
        <v>#REF!</v>
      </c>
      <c r="AI239" s="105" t="e">
        <f>IF( $H239=0,0,($F239*'Cronograma de Actividades'!#REF!)*($I239/$H239))</f>
        <v>#REF!</v>
      </c>
      <c r="AJ239" s="105" t="e">
        <f>IF( $H239=0,0,($F239*'Cronograma de Actividades'!#REF!)*($I239/$H239))</f>
        <v>#REF!</v>
      </c>
      <c r="AK239" s="105" t="e">
        <f>IF( $H239=0,0,($F239*'Cronograma de Actividades'!#REF!)*($I239/$H239))</f>
        <v>#REF!</v>
      </c>
      <c r="AL239" s="105" t="e">
        <f>SUM(AI239:AK239)</f>
        <v>#REF!</v>
      </c>
      <c r="AM239" s="105" t="e">
        <f>IF( $H239=0,0,($F239*'Cronograma de Actividades'!#REF!)*($I239/$H239))</f>
        <v>#REF!</v>
      </c>
      <c r="AN239" s="105" t="e">
        <f>IF( $H239=0,0,($F239*'Cronograma de Actividades'!#REF!)*($I239/$H239))</f>
        <v>#REF!</v>
      </c>
      <c r="AO239" s="105" t="e">
        <f>IF( $H239=0,0,($F239*'Cronograma de Actividades'!#REF!)*($I239/$H239))</f>
        <v>#REF!</v>
      </c>
      <c r="AP239" s="105" t="e">
        <f>SUM(AM239:AO239)</f>
        <v>#REF!</v>
      </c>
      <c r="AQ239" s="105" t="e">
        <f>+AD239+AH239+AL239+AP239</f>
        <v>#REF!</v>
      </c>
      <c r="AR239" s="105" t="e">
        <f>IF( $H239=0,0,($F239*'Cronograma de Actividades'!#REF!)*($I239/$H239))</f>
        <v>#REF!</v>
      </c>
      <c r="AS239" s="105" t="e">
        <f>IF( $H239=0,0,($F239*'Cronograma de Actividades'!#REF!)*($I239/$H239))</f>
        <v>#REF!</v>
      </c>
      <c r="AT239" s="105" t="e">
        <f>IF( $H239=0,0,($F239*'Cronograma de Actividades'!#REF!)*($I239/$H239))</f>
        <v>#REF!</v>
      </c>
      <c r="AU239" s="105" t="e">
        <f>SUM(AR239:AT239)</f>
        <v>#REF!</v>
      </c>
      <c r="AV239" s="105" t="e">
        <f>IF( $H239=0,0,($F239*'Cronograma de Actividades'!#REF!)*($I239/$H239))</f>
        <v>#REF!</v>
      </c>
      <c r="AW239" s="105" t="e">
        <f>IF( $H239=0,0,($F239*'Cronograma de Actividades'!#REF!)*($I239/$H239))</f>
        <v>#REF!</v>
      </c>
      <c r="AX239" s="105" t="e">
        <f>IF( $H239=0,0,($F239*'Cronograma de Actividades'!#REF!)*($I239/$H239))</f>
        <v>#REF!</v>
      </c>
      <c r="AY239" s="105" t="e">
        <f>SUM(AV239:AX239)</f>
        <v>#REF!</v>
      </c>
      <c r="AZ239" s="105" t="e">
        <f>IF( $H239=0,0,($F239*'Cronograma de Actividades'!#REF!)*($I239/$H239))</f>
        <v>#REF!</v>
      </c>
      <c r="BA239" s="105" t="e">
        <f>IF( $H239=0,0,($F239*'Cronograma de Actividades'!#REF!)*($I239/$H239))</f>
        <v>#REF!</v>
      </c>
      <c r="BB239" s="105" t="e">
        <f>IF( $H239=0,0,($F239*'Cronograma de Actividades'!#REF!)*($I239/$H239))</f>
        <v>#REF!</v>
      </c>
      <c r="BC239" s="105" t="e">
        <f>SUM(AZ239:BB239)</f>
        <v>#REF!</v>
      </c>
      <c r="BD239" s="105" t="e">
        <f>IF( $H239=0,0,($F239*'Cronograma de Actividades'!#REF!)*($I239/$H239))</f>
        <v>#REF!</v>
      </c>
      <c r="BE239" s="105" t="e">
        <f>IF( $H239=0,0,($F239*'Cronograma de Actividades'!#REF!)*($I239/$H239))</f>
        <v>#REF!</v>
      </c>
      <c r="BF239" s="105" t="e">
        <f>IF( $H239=0,0,($F239*'Cronograma de Actividades'!#REF!)*($I239/$H239))</f>
        <v>#REF!</v>
      </c>
      <c r="BG239" s="105" t="e">
        <f>SUM(BD239:BF239)</f>
        <v>#REF!</v>
      </c>
      <c r="BH239" s="105" t="e">
        <f>+AU239+AY239+BC239+BG239</f>
        <v>#REF!</v>
      </c>
      <c r="BI239" s="287" t="e">
        <f>+Z239+AQ239+BH239</f>
        <v>#REF!</v>
      </c>
      <c r="BJ239" s="126" t="e">
        <f t="shared" si="50"/>
        <v>#REF!</v>
      </c>
    </row>
    <row r="240" spans="1:62" ht="12.75" hidden="1" customHeight="1" x14ac:dyDescent="0.25">
      <c r="A240" s="297" t="e">
        <f>+#REF!</f>
        <v>#REF!</v>
      </c>
      <c r="B240" s="298" t="e">
        <f>+#REF!</f>
        <v>#REF!</v>
      </c>
      <c r="C240" s="578"/>
      <c r="D240" s="298"/>
      <c r="E240" s="315"/>
      <c r="F240" s="105" t="e">
        <f>+#REF!</f>
        <v>#REF!</v>
      </c>
      <c r="G240" s="508"/>
      <c r="H240" s="105" t="e">
        <f>+#REF!</f>
        <v>#REF!</v>
      </c>
      <c r="I240" s="105" t="e">
        <f>+#REF!</f>
        <v>#REF!</v>
      </c>
      <c r="J240" s="105" t="e">
        <f>IF( $H240=0,0,($F240*'Cronograma de Actividades'!#REF!)*($I240/$H240))</f>
        <v>#REF!</v>
      </c>
      <c r="K240" s="105" t="e">
        <f>IF( $H240=0,0,($F240*'Cronograma de Actividades'!#REF!)*($I240/$H240))</f>
        <v>#REF!</v>
      </c>
      <c r="L240" s="105" t="e">
        <f>IF( $H240=0,0,($F240*'Cronograma de Actividades'!#REF!)*($I240/$H240))</f>
        <v>#REF!</v>
      </c>
      <c r="M240" s="105" t="e">
        <f>SUM(J240:L240)</f>
        <v>#REF!</v>
      </c>
      <c r="N240" s="105" t="e">
        <f>IF( $H240=0,0,($F240*'Cronograma de Actividades'!#REF!)*($I240/$H240))</f>
        <v>#REF!</v>
      </c>
      <c r="O240" s="105" t="e">
        <f>IF( $H240=0,0,($F240*'Cronograma de Actividades'!#REF!)*($I240/$H240))</f>
        <v>#REF!</v>
      </c>
      <c r="P240" s="105" t="e">
        <f>IF( $H240=0,0,($F240*'Cronograma de Actividades'!#REF!)*($I240/$H240))</f>
        <v>#REF!</v>
      </c>
      <c r="Q240" s="105" t="e">
        <f>SUM(N240:P240)</f>
        <v>#REF!</v>
      </c>
      <c r="R240" s="105" t="e">
        <f>IF( $H240=0,0,($F240*'Cronograma de Actividades'!#REF!)*($I240/$H240))</f>
        <v>#REF!</v>
      </c>
      <c r="S240" s="105" t="e">
        <f>IF( $H240=0,0,($F240*'Cronograma de Actividades'!#REF!)*($I240/$H240))</f>
        <v>#REF!</v>
      </c>
      <c r="T240" s="105" t="e">
        <f>IF( $H240=0,0,($F240*'Cronograma de Actividades'!#REF!)*($I240/$H240))</f>
        <v>#REF!</v>
      </c>
      <c r="U240" s="105" t="e">
        <f>SUM(R240:T240)</f>
        <v>#REF!</v>
      </c>
      <c r="V240" s="105" t="e">
        <f>IF( $H240=0,0,($F240*'Cronograma de Actividades'!#REF!)*($I240/$H240))</f>
        <v>#REF!</v>
      </c>
      <c r="W240" s="105" t="e">
        <f>IF( $H240=0,0,($F240*'Cronograma de Actividades'!#REF!)*($I240/$H240))</f>
        <v>#REF!</v>
      </c>
      <c r="X240" s="105" t="e">
        <f>IF( $H240=0,0,($F240*'Cronograma de Actividades'!#REF!)*($I240/$H240))</f>
        <v>#REF!</v>
      </c>
      <c r="Y240" s="105" t="e">
        <f>SUM(V240:X240)</f>
        <v>#REF!</v>
      </c>
      <c r="Z240" s="105" t="e">
        <f>+M240+Q240+U240+Y240</f>
        <v>#REF!</v>
      </c>
      <c r="AA240" s="105" t="e">
        <f>IF( $H240=0,0,($F240*'Cronograma de Actividades'!#REF!)*($I240/$H240))</f>
        <v>#REF!</v>
      </c>
      <c r="AB240" s="105" t="e">
        <f>IF( $H240=0,0,($F240*'Cronograma de Actividades'!#REF!)*($I240/$H240))</f>
        <v>#REF!</v>
      </c>
      <c r="AC240" s="105" t="e">
        <f>IF( $H240=0,0,($F240*'Cronograma de Actividades'!#REF!)*($I240/$H240))</f>
        <v>#REF!</v>
      </c>
      <c r="AD240" s="105" t="e">
        <f>SUM(AA240:AC240)</f>
        <v>#REF!</v>
      </c>
      <c r="AE240" s="105" t="e">
        <f>IF( $H240=0,0,($F240*'Cronograma de Actividades'!#REF!)*($I240/$H240))</f>
        <v>#REF!</v>
      </c>
      <c r="AF240" s="105" t="e">
        <f>IF( $H240=0,0,($F240*'Cronograma de Actividades'!#REF!)*($I240/$H240))</f>
        <v>#REF!</v>
      </c>
      <c r="AG240" s="105" t="e">
        <f>IF( $H240=0,0,($F240*'Cronograma de Actividades'!#REF!)*($I240/$H240))</f>
        <v>#REF!</v>
      </c>
      <c r="AH240" s="105" t="e">
        <f>SUM(AE240:AG240)</f>
        <v>#REF!</v>
      </c>
      <c r="AI240" s="105" t="e">
        <f>IF( $H240=0,0,($F240*'Cronograma de Actividades'!#REF!)*($I240/$H240))</f>
        <v>#REF!</v>
      </c>
      <c r="AJ240" s="105" t="e">
        <f>IF( $H240=0,0,($F240*'Cronograma de Actividades'!#REF!)*($I240/$H240))</f>
        <v>#REF!</v>
      </c>
      <c r="AK240" s="105" t="e">
        <f>IF( $H240=0,0,($F240*'Cronograma de Actividades'!#REF!)*($I240/$H240))</f>
        <v>#REF!</v>
      </c>
      <c r="AL240" s="105" t="e">
        <f>SUM(AI240:AK240)</f>
        <v>#REF!</v>
      </c>
      <c r="AM240" s="105" t="e">
        <f>IF( $H240=0,0,($F240*'Cronograma de Actividades'!#REF!)*($I240/$H240))</f>
        <v>#REF!</v>
      </c>
      <c r="AN240" s="105" t="e">
        <f>IF( $H240=0,0,($F240*'Cronograma de Actividades'!#REF!)*($I240/$H240))</f>
        <v>#REF!</v>
      </c>
      <c r="AO240" s="105" t="e">
        <f>IF( $H240=0,0,($F240*'Cronograma de Actividades'!#REF!)*($I240/$H240))</f>
        <v>#REF!</v>
      </c>
      <c r="AP240" s="105" t="e">
        <f>SUM(AM240:AO240)</f>
        <v>#REF!</v>
      </c>
      <c r="AQ240" s="105" t="e">
        <f>+AD240+AH240+AL240+AP240</f>
        <v>#REF!</v>
      </c>
      <c r="AR240" s="105" t="e">
        <f>IF( $H240=0,0,($F240*'Cronograma de Actividades'!#REF!)*($I240/$H240))</f>
        <v>#REF!</v>
      </c>
      <c r="AS240" s="105" t="e">
        <f>IF( $H240=0,0,($F240*'Cronograma de Actividades'!#REF!)*($I240/$H240))</f>
        <v>#REF!</v>
      </c>
      <c r="AT240" s="105" t="e">
        <f>IF( $H240=0,0,($F240*'Cronograma de Actividades'!#REF!)*($I240/$H240))</f>
        <v>#REF!</v>
      </c>
      <c r="AU240" s="105" t="e">
        <f>SUM(AR240:AT240)</f>
        <v>#REF!</v>
      </c>
      <c r="AV240" s="105" t="e">
        <f>IF( $H240=0,0,($F240*'Cronograma de Actividades'!#REF!)*($I240/$H240))</f>
        <v>#REF!</v>
      </c>
      <c r="AW240" s="105" t="e">
        <f>IF( $H240=0,0,($F240*'Cronograma de Actividades'!#REF!)*($I240/$H240))</f>
        <v>#REF!</v>
      </c>
      <c r="AX240" s="105" t="e">
        <f>IF( $H240=0,0,($F240*'Cronograma de Actividades'!#REF!)*($I240/$H240))</f>
        <v>#REF!</v>
      </c>
      <c r="AY240" s="105" t="e">
        <f>SUM(AV240:AX240)</f>
        <v>#REF!</v>
      </c>
      <c r="AZ240" s="105" t="e">
        <f>IF( $H240=0,0,($F240*'Cronograma de Actividades'!#REF!)*($I240/$H240))</f>
        <v>#REF!</v>
      </c>
      <c r="BA240" s="105" t="e">
        <f>IF( $H240=0,0,($F240*'Cronograma de Actividades'!#REF!)*($I240/$H240))</f>
        <v>#REF!</v>
      </c>
      <c r="BB240" s="105" t="e">
        <f>IF( $H240=0,0,($F240*'Cronograma de Actividades'!#REF!)*($I240/$H240))</f>
        <v>#REF!</v>
      </c>
      <c r="BC240" s="105" t="e">
        <f>SUM(AZ240:BB240)</f>
        <v>#REF!</v>
      </c>
      <c r="BD240" s="105" t="e">
        <f>IF( $H240=0,0,($F240*'Cronograma de Actividades'!#REF!)*($I240/$H240))</f>
        <v>#REF!</v>
      </c>
      <c r="BE240" s="105" t="e">
        <f>IF( $H240=0,0,($F240*'Cronograma de Actividades'!#REF!)*($I240/$H240))</f>
        <v>#REF!</v>
      </c>
      <c r="BF240" s="105" t="e">
        <f>IF( $H240=0,0,($F240*'Cronograma de Actividades'!#REF!)*($I240/$H240))</f>
        <v>#REF!</v>
      </c>
      <c r="BG240" s="105" t="e">
        <f>SUM(BD240:BF240)</f>
        <v>#REF!</v>
      </c>
      <c r="BH240" s="105" t="e">
        <f>+AU240+AY240+BC240+BG240</f>
        <v>#REF!</v>
      </c>
      <c r="BI240" s="287" t="e">
        <f>+Z240+AQ240+BH240</f>
        <v>#REF!</v>
      </c>
      <c r="BJ240" s="126" t="e">
        <f t="shared" si="50"/>
        <v>#REF!</v>
      </c>
    </row>
    <row r="241" spans="1:62" ht="12.75" hidden="1" customHeight="1" x14ac:dyDescent="0.25">
      <c r="A241" s="299" t="e">
        <f>+#REF!</f>
        <v>#REF!</v>
      </c>
      <c r="B241" s="300" t="e">
        <f>+#REF!</f>
        <v>#REF!</v>
      </c>
      <c r="C241" s="579"/>
      <c r="D241" s="300"/>
      <c r="E241" s="318"/>
      <c r="F241" s="106" t="e">
        <f>+#REF!</f>
        <v>#REF!</v>
      </c>
      <c r="G241" s="509"/>
      <c r="H241" s="106" t="e">
        <f>+#REF!</f>
        <v>#REF!</v>
      </c>
      <c r="I241" s="106" t="e">
        <f>+#REF!</f>
        <v>#REF!</v>
      </c>
      <c r="J241" s="106" t="e">
        <f>IF( $H241=0,0,($F241*'Cronograma de Actividades'!#REF!)*($I241/$H241))</f>
        <v>#REF!</v>
      </c>
      <c r="K241" s="106" t="e">
        <f>IF( $H241=0,0,($F241*'Cronograma de Actividades'!#REF!)*($I241/$H241))</f>
        <v>#REF!</v>
      </c>
      <c r="L241" s="106" t="e">
        <f>IF( $H241=0,0,($F241*'Cronograma de Actividades'!#REF!)*($I241/$H241))</f>
        <v>#REF!</v>
      </c>
      <c r="M241" s="106" t="e">
        <f>SUM(J241:L241)</f>
        <v>#REF!</v>
      </c>
      <c r="N241" s="106" t="e">
        <f>IF( $H241=0,0,($F241*'Cronograma de Actividades'!#REF!)*($I241/$H241))</f>
        <v>#REF!</v>
      </c>
      <c r="O241" s="106" t="e">
        <f>IF( $H241=0,0,($F241*'Cronograma de Actividades'!#REF!)*($I241/$H241))</f>
        <v>#REF!</v>
      </c>
      <c r="P241" s="106" t="e">
        <f>IF( $H241=0,0,($F241*'Cronograma de Actividades'!#REF!)*($I241/$H241))</f>
        <v>#REF!</v>
      </c>
      <c r="Q241" s="106" t="e">
        <f>SUM(N241:P241)</f>
        <v>#REF!</v>
      </c>
      <c r="R241" s="106" t="e">
        <f>IF( $H241=0,0,($F241*'Cronograma de Actividades'!#REF!)*($I241/$H241))</f>
        <v>#REF!</v>
      </c>
      <c r="S241" s="106" t="e">
        <f>IF( $H241=0,0,($F241*'Cronograma de Actividades'!#REF!)*($I241/$H241))</f>
        <v>#REF!</v>
      </c>
      <c r="T241" s="106" t="e">
        <f>IF( $H241=0,0,($F241*'Cronograma de Actividades'!#REF!)*($I241/$H241))</f>
        <v>#REF!</v>
      </c>
      <c r="U241" s="106" t="e">
        <f>SUM(R241:T241)</f>
        <v>#REF!</v>
      </c>
      <c r="V241" s="106" t="e">
        <f>IF( $H241=0,0,($F241*'Cronograma de Actividades'!#REF!)*($I241/$H241))</f>
        <v>#REF!</v>
      </c>
      <c r="W241" s="106" t="e">
        <f>IF( $H241=0,0,($F241*'Cronograma de Actividades'!#REF!)*($I241/$H241))</f>
        <v>#REF!</v>
      </c>
      <c r="X241" s="106" t="e">
        <f>IF( $H241=0,0,($F241*'Cronograma de Actividades'!#REF!)*($I241/$H241))</f>
        <v>#REF!</v>
      </c>
      <c r="Y241" s="106" t="e">
        <f>SUM(V241:X241)</f>
        <v>#REF!</v>
      </c>
      <c r="Z241" s="106" t="e">
        <f>+M241+Q241+U241+Y241</f>
        <v>#REF!</v>
      </c>
      <c r="AA241" s="106" t="e">
        <f>IF( $H241=0,0,($F241*'Cronograma de Actividades'!#REF!)*($I241/$H241))</f>
        <v>#REF!</v>
      </c>
      <c r="AB241" s="106" t="e">
        <f>IF( $H241=0,0,($F241*'Cronograma de Actividades'!#REF!)*($I241/$H241))</f>
        <v>#REF!</v>
      </c>
      <c r="AC241" s="106" t="e">
        <f>IF( $H241=0,0,($F241*'Cronograma de Actividades'!#REF!)*($I241/$H241))</f>
        <v>#REF!</v>
      </c>
      <c r="AD241" s="106" t="e">
        <f>SUM(AA241:AC241)</f>
        <v>#REF!</v>
      </c>
      <c r="AE241" s="106" t="e">
        <f>IF( $H241=0,0,($F241*'Cronograma de Actividades'!#REF!)*($I241/$H241))</f>
        <v>#REF!</v>
      </c>
      <c r="AF241" s="106" t="e">
        <f>IF( $H241=0,0,($F241*'Cronograma de Actividades'!#REF!)*($I241/$H241))</f>
        <v>#REF!</v>
      </c>
      <c r="AG241" s="106" t="e">
        <f>IF( $H241=0,0,($F241*'Cronograma de Actividades'!#REF!)*($I241/$H241))</f>
        <v>#REF!</v>
      </c>
      <c r="AH241" s="106" t="e">
        <f>SUM(AE241:AG241)</f>
        <v>#REF!</v>
      </c>
      <c r="AI241" s="106" t="e">
        <f>IF( $H241=0,0,($F241*'Cronograma de Actividades'!#REF!)*($I241/$H241))</f>
        <v>#REF!</v>
      </c>
      <c r="AJ241" s="106" t="e">
        <f>IF( $H241=0,0,($F241*'Cronograma de Actividades'!#REF!)*($I241/$H241))</f>
        <v>#REF!</v>
      </c>
      <c r="AK241" s="106" t="e">
        <f>IF( $H241=0,0,($F241*'Cronograma de Actividades'!#REF!)*($I241/$H241))</f>
        <v>#REF!</v>
      </c>
      <c r="AL241" s="106" t="e">
        <f>SUM(AI241:AK241)</f>
        <v>#REF!</v>
      </c>
      <c r="AM241" s="106" t="e">
        <f>IF( $H241=0,0,($F241*'Cronograma de Actividades'!#REF!)*($I241/$H241))</f>
        <v>#REF!</v>
      </c>
      <c r="AN241" s="106" t="e">
        <f>IF( $H241=0,0,($F241*'Cronograma de Actividades'!#REF!)*($I241/$H241))</f>
        <v>#REF!</v>
      </c>
      <c r="AO241" s="106" t="e">
        <f>IF( $H241=0,0,($F241*'Cronograma de Actividades'!#REF!)*($I241/$H241))</f>
        <v>#REF!</v>
      </c>
      <c r="AP241" s="106" t="e">
        <f>SUM(AM241:AO241)</f>
        <v>#REF!</v>
      </c>
      <c r="AQ241" s="106" t="e">
        <f>+AD241+AH241+AL241+AP241</f>
        <v>#REF!</v>
      </c>
      <c r="AR241" s="106" t="e">
        <f>IF( $H241=0,0,($F241*'Cronograma de Actividades'!#REF!)*($I241/$H241))</f>
        <v>#REF!</v>
      </c>
      <c r="AS241" s="106" t="e">
        <f>IF( $H241=0,0,($F241*'Cronograma de Actividades'!#REF!)*($I241/$H241))</f>
        <v>#REF!</v>
      </c>
      <c r="AT241" s="106" t="e">
        <f>IF( $H241=0,0,($F241*'Cronograma de Actividades'!#REF!)*($I241/$H241))</f>
        <v>#REF!</v>
      </c>
      <c r="AU241" s="106" t="e">
        <f>SUM(AR241:AT241)</f>
        <v>#REF!</v>
      </c>
      <c r="AV241" s="106" t="e">
        <f>IF( $H241=0,0,($F241*'Cronograma de Actividades'!#REF!)*($I241/$H241))</f>
        <v>#REF!</v>
      </c>
      <c r="AW241" s="106" t="e">
        <f>IF( $H241=0,0,($F241*'Cronograma de Actividades'!#REF!)*($I241/$H241))</f>
        <v>#REF!</v>
      </c>
      <c r="AX241" s="106" t="e">
        <f>IF( $H241=0,0,($F241*'Cronograma de Actividades'!#REF!)*($I241/$H241))</f>
        <v>#REF!</v>
      </c>
      <c r="AY241" s="106" t="e">
        <f>SUM(AV241:AX241)</f>
        <v>#REF!</v>
      </c>
      <c r="AZ241" s="106" t="e">
        <f>IF( $H241=0,0,($F241*'Cronograma de Actividades'!#REF!)*($I241/$H241))</f>
        <v>#REF!</v>
      </c>
      <c r="BA241" s="106" t="e">
        <f>IF( $H241=0,0,($F241*'Cronograma de Actividades'!#REF!)*($I241/$H241))</f>
        <v>#REF!</v>
      </c>
      <c r="BB241" s="106" t="e">
        <f>IF( $H241=0,0,($F241*'Cronograma de Actividades'!#REF!)*($I241/$H241))</f>
        <v>#REF!</v>
      </c>
      <c r="BC241" s="106" t="e">
        <f>SUM(AZ241:BB241)</f>
        <v>#REF!</v>
      </c>
      <c r="BD241" s="106" t="e">
        <f>IF( $H241=0,0,($F241*'Cronograma de Actividades'!#REF!)*($I241/$H241))</f>
        <v>#REF!</v>
      </c>
      <c r="BE241" s="106" t="e">
        <f>IF( $H241=0,0,($F241*'Cronograma de Actividades'!#REF!)*($I241/$H241))</f>
        <v>#REF!</v>
      </c>
      <c r="BF241" s="106" t="e">
        <f>IF( $H241=0,0,($F241*'Cronograma de Actividades'!#REF!)*($I241/$H241))</f>
        <v>#REF!</v>
      </c>
      <c r="BG241" s="106" t="e">
        <f>SUM(BD241:BF241)</f>
        <v>#REF!</v>
      </c>
      <c r="BH241" s="106" t="e">
        <f>+AU241+AY241+BC241+BG241</f>
        <v>#REF!</v>
      </c>
      <c r="BI241" s="288" t="e">
        <f>+Z241+AQ241+BH241</f>
        <v>#REF!</v>
      </c>
      <c r="BJ241" s="126" t="e">
        <f t="shared" si="50"/>
        <v>#REF!</v>
      </c>
    </row>
    <row r="242" spans="1:62" ht="12.75" hidden="1" customHeight="1" x14ac:dyDescent="0.25">
      <c r="A242" s="100" t="e">
        <f>+#REF!</f>
        <v>#REF!</v>
      </c>
      <c r="B242" s="199" t="e">
        <f>+#REF!</f>
        <v>#REF!</v>
      </c>
      <c r="C242" s="56" t="e">
        <f>+#REF!</f>
        <v>#REF!</v>
      </c>
      <c r="D242" s="61"/>
      <c r="E242" s="57">
        <f>+'Formato de costeo C1 '!F398</f>
        <v>0</v>
      </c>
      <c r="F242" s="57" t="e">
        <f>SUM(F243:F247)</f>
        <v>#REF!</v>
      </c>
      <c r="G242" s="503" t="e">
        <f>+#REF!</f>
        <v>#REF!</v>
      </c>
      <c r="H242" s="57" t="e">
        <f>SUM(H243:H247)</f>
        <v>#REF!</v>
      </c>
      <c r="I242" s="57" t="e">
        <f t="shared" ref="I242:BH242" si="58">SUM(I243:I247)</f>
        <v>#REF!</v>
      </c>
      <c r="J242" s="57" t="e">
        <f t="shared" si="58"/>
        <v>#REF!</v>
      </c>
      <c r="K242" s="57" t="e">
        <f t="shared" si="58"/>
        <v>#REF!</v>
      </c>
      <c r="L242" s="57" t="e">
        <f t="shared" si="58"/>
        <v>#REF!</v>
      </c>
      <c r="M242" s="57" t="e">
        <f t="shared" si="58"/>
        <v>#REF!</v>
      </c>
      <c r="N242" s="57" t="e">
        <f t="shared" si="58"/>
        <v>#REF!</v>
      </c>
      <c r="O242" s="57" t="e">
        <f t="shared" si="58"/>
        <v>#REF!</v>
      </c>
      <c r="P242" s="57" t="e">
        <f t="shared" si="58"/>
        <v>#REF!</v>
      </c>
      <c r="Q242" s="57" t="e">
        <f t="shared" si="58"/>
        <v>#REF!</v>
      </c>
      <c r="R242" s="57" t="e">
        <f t="shared" si="58"/>
        <v>#REF!</v>
      </c>
      <c r="S242" s="57" t="e">
        <f t="shared" si="58"/>
        <v>#REF!</v>
      </c>
      <c r="T242" s="57" t="e">
        <f t="shared" si="58"/>
        <v>#REF!</v>
      </c>
      <c r="U242" s="57" t="e">
        <f t="shared" si="58"/>
        <v>#REF!</v>
      </c>
      <c r="V242" s="57" t="e">
        <f t="shared" si="58"/>
        <v>#REF!</v>
      </c>
      <c r="W242" s="57" t="e">
        <f t="shared" si="58"/>
        <v>#REF!</v>
      </c>
      <c r="X242" s="57" t="e">
        <f t="shared" si="58"/>
        <v>#REF!</v>
      </c>
      <c r="Y242" s="57" t="e">
        <f t="shared" si="58"/>
        <v>#REF!</v>
      </c>
      <c r="Z242" s="57" t="e">
        <f t="shared" si="58"/>
        <v>#REF!</v>
      </c>
      <c r="AA242" s="57" t="e">
        <f t="shared" si="58"/>
        <v>#REF!</v>
      </c>
      <c r="AB242" s="57" t="e">
        <f t="shared" si="58"/>
        <v>#REF!</v>
      </c>
      <c r="AC242" s="57" t="e">
        <f t="shared" si="58"/>
        <v>#REF!</v>
      </c>
      <c r="AD242" s="57" t="e">
        <f t="shared" si="58"/>
        <v>#REF!</v>
      </c>
      <c r="AE242" s="57" t="e">
        <f t="shared" si="58"/>
        <v>#REF!</v>
      </c>
      <c r="AF242" s="57" t="e">
        <f t="shared" si="58"/>
        <v>#REF!</v>
      </c>
      <c r="AG242" s="57" t="e">
        <f t="shared" si="58"/>
        <v>#REF!</v>
      </c>
      <c r="AH242" s="57" t="e">
        <f t="shared" si="58"/>
        <v>#REF!</v>
      </c>
      <c r="AI242" s="57" t="e">
        <f t="shared" si="58"/>
        <v>#REF!</v>
      </c>
      <c r="AJ242" s="57" t="e">
        <f t="shared" si="58"/>
        <v>#REF!</v>
      </c>
      <c r="AK242" s="57" t="e">
        <f t="shared" si="58"/>
        <v>#REF!</v>
      </c>
      <c r="AL242" s="57" t="e">
        <f t="shared" si="58"/>
        <v>#REF!</v>
      </c>
      <c r="AM242" s="57" t="e">
        <f t="shared" si="58"/>
        <v>#REF!</v>
      </c>
      <c r="AN242" s="57" t="e">
        <f t="shared" si="58"/>
        <v>#REF!</v>
      </c>
      <c r="AO242" s="57" t="e">
        <f t="shared" si="58"/>
        <v>#REF!</v>
      </c>
      <c r="AP242" s="57" t="e">
        <f t="shared" si="58"/>
        <v>#REF!</v>
      </c>
      <c r="AQ242" s="57" t="e">
        <f t="shared" si="58"/>
        <v>#REF!</v>
      </c>
      <c r="AR242" s="57" t="e">
        <f t="shared" si="58"/>
        <v>#REF!</v>
      </c>
      <c r="AS242" s="57" t="e">
        <f t="shared" si="58"/>
        <v>#REF!</v>
      </c>
      <c r="AT242" s="57" t="e">
        <f t="shared" si="58"/>
        <v>#REF!</v>
      </c>
      <c r="AU242" s="57" t="e">
        <f t="shared" si="58"/>
        <v>#REF!</v>
      </c>
      <c r="AV242" s="57" t="e">
        <f t="shared" si="58"/>
        <v>#REF!</v>
      </c>
      <c r="AW242" s="57" t="e">
        <f t="shared" si="58"/>
        <v>#REF!</v>
      </c>
      <c r="AX242" s="57" t="e">
        <f t="shared" si="58"/>
        <v>#REF!</v>
      </c>
      <c r="AY242" s="57" t="e">
        <f t="shared" si="58"/>
        <v>#REF!</v>
      </c>
      <c r="AZ242" s="57" t="e">
        <f t="shared" si="58"/>
        <v>#REF!</v>
      </c>
      <c r="BA242" s="57" t="e">
        <f t="shared" si="58"/>
        <v>#REF!</v>
      </c>
      <c r="BB242" s="57" t="e">
        <f t="shared" si="58"/>
        <v>#REF!</v>
      </c>
      <c r="BC242" s="57" t="e">
        <f t="shared" si="58"/>
        <v>#REF!</v>
      </c>
      <c r="BD242" s="57" t="e">
        <f t="shared" si="58"/>
        <v>#REF!</v>
      </c>
      <c r="BE242" s="57" t="e">
        <f t="shared" si="58"/>
        <v>#REF!</v>
      </c>
      <c r="BF242" s="57" t="e">
        <f t="shared" si="58"/>
        <v>#REF!</v>
      </c>
      <c r="BG242" s="57" t="e">
        <f t="shared" si="58"/>
        <v>#REF!</v>
      </c>
      <c r="BH242" s="57" t="e">
        <f t="shared" si="58"/>
        <v>#REF!</v>
      </c>
      <c r="BI242" s="285" t="e">
        <f>SUM(BI243:BI247)</f>
        <v>#REF!</v>
      </c>
      <c r="BJ242" s="126" t="e">
        <f t="shared" si="50"/>
        <v>#REF!</v>
      </c>
    </row>
    <row r="243" spans="1:62" ht="12.75" hidden="1" customHeight="1" x14ac:dyDescent="0.25">
      <c r="A243" s="295" t="e">
        <f>+#REF!</f>
        <v>#REF!</v>
      </c>
      <c r="B243" s="296" t="e">
        <f>+#REF!</f>
        <v>#REF!</v>
      </c>
      <c r="C243" s="577"/>
      <c r="D243" s="296"/>
      <c r="E243" s="312"/>
      <c r="F243" s="104" t="e">
        <f>+#REF!</f>
        <v>#REF!</v>
      </c>
      <c r="G243" s="507"/>
      <c r="H243" s="104" t="e">
        <f>+#REF!</f>
        <v>#REF!</v>
      </c>
      <c r="I243" s="104" t="e">
        <f>+#REF!</f>
        <v>#REF!</v>
      </c>
      <c r="J243" s="104" t="e">
        <f>IF( $H243=0,0,($F243*'Cronograma de Actividades'!#REF!)*($I243/$H243))</f>
        <v>#REF!</v>
      </c>
      <c r="K243" s="104" t="e">
        <f>IF( $H243=0,0,($F243*'Cronograma de Actividades'!#REF!)*($I243/$H243))</f>
        <v>#REF!</v>
      </c>
      <c r="L243" s="104" t="e">
        <f>IF( $H243=0,0,($F243*'Cronograma de Actividades'!#REF!)*($I243/$H243))</f>
        <v>#REF!</v>
      </c>
      <c r="M243" s="104" t="e">
        <f>SUM(J243:L243)</f>
        <v>#REF!</v>
      </c>
      <c r="N243" s="104" t="e">
        <f>IF( $H243=0,0,($F243*'Cronograma de Actividades'!#REF!)*($I243/$H243))</f>
        <v>#REF!</v>
      </c>
      <c r="O243" s="104" t="e">
        <f>IF( $H243=0,0,($F243*'Cronograma de Actividades'!#REF!)*($I243/$H243))</f>
        <v>#REF!</v>
      </c>
      <c r="P243" s="104" t="e">
        <f>IF( $H243=0,0,($F243*'Cronograma de Actividades'!#REF!)*($I243/$H243))</f>
        <v>#REF!</v>
      </c>
      <c r="Q243" s="104" t="e">
        <f>SUM(N243:P243)</f>
        <v>#REF!</v>
      </c>
      <c r="R243" s="104" t="e">
        <f>IF( $H243=0,0,($F243*'Cronograma de Actividades'!#REF!)*($I243/$H243))</f>
        <v>#REF!</v>
      </c>
      <c r="S243" s="104" t="e">
        <f>IF( $H243=0,0,($F243*'Cronograma de Actividades'!#REF!)*($I243/$H243))</f>
        <v>#REF!</v>
      </c>
      <c r="T243" s="104" t="e">
        <f>IF( $H243=0,0,($F243*'Cronograma de Actividades'!#REF!)*($I243/$H243))</f>
        <v>#REF!</v>
      </c>
      <c r="U243" s="104" t="e">
        <f>SUM(R243:T243)</f>
        <v>#REF!</v>
      </c>
      <c r="V243" s="104" t="e">
        <f>IF( $H243=0,0,($F243*'Cronograma de Actividades'!#REF!)*($I243/$H243))</f>
        <v>#REF!</v>
      </c>
      <c r="W243" s="104" t="e">
        <f>IF( $H243=0,0,($F243*'Cronograma de Actividades'!#REF!)*($I243/$H243))</f>
        <v>#REF!</v>
      </c>
      <c r="X243" s="104" t="e">
        <f>IF( $H243=0,0,($F243*'Cronograma de Actividades'!#REF!)*($I243/$H243))</f>
        <v>#REF!</v>
      </c>
      <c r="Y243" s="104" t="e">
        <f>SUM(V243:X243)</f>
        <v>#REF!</v>
      </c>
      <c r="Z243" s="104" t="e">
        <f>+M243+Q243+U243+Y243</f>
        <v>#REF!</v>
      </c>
      <c r="AA243" s="104" t="e">
        <f>IF( $H243=0,0,($F243*'Cronograma de Actividades'!#REF!)*($I243/$H243))</f>
        <v>#REF!</v>
      </c>
      <c r="AB243" s="104" t="e">
        <f>IF( $H243=0,0,($F243*'Cronograma de Actividades'!#REF!)*($I243/$H243))</f>
        <v>#REF!</v>
      </c>
      <c r="AC243" s="104" t="e">
        <f>IF( $H243=0,0,($F243*'Cronograma de Actividades'!#REF!)*($I243/$H243))</f>
        <v>#REF!</v>
      </c>
      <c r="AD243" s="104" t="e">
        <f>SUM(AA243:AC243)</f>
        <v>#REF!</v>
      </c>
      <c r="AE243" s="104" t="e">
        <f>IF( $H243=0,0,($F243*'Cronograma de Actividades'!#REF!)*($I243/$H243))</f>
        <v>#REF!</v>
      </c>
      <c r="AF243" s="104" t="e">
        <f>IF( $H243=0,0,($F243*'Cronograma de Actividades'!#REF!)*($I243/$H243))</f>
        <v>#REF!</v>
      </c>
      <c r="AG243" s="104" t="e">
        <f>IF( $H243=0,0,($F243*'Cronograma de Actividades'!#REF!)*($I243/$H243))</f>
        <v>#REF!</v>
      </c>
      <c r="AH243" s="104" t="e">
        <f>SUM(AE243:AG243)</f>
        <v>#REF!</v>
      </c>
      <c r="AI243" s="104" t="e">
        <f>IF( $H243=0,0,($F243*'Cronograma de Actividades'!#REF!)*($I243/$H243))</f>
        <v>#REF!</v>
      </c>
      <c r="AJ243" s="104" t="e">
        <f>IF( $H243=0,0,($F243*'Cronograma de Actividades'!#REF!)*($I243/$H243))</f>
        <v>#REF!</v>
      </c>
      <c r="AK243" s="104" t="e">
        <f>IF( $H243=0,0,($F243*'Cronograma de Actividades'!#REF!)*($I243/$H243))</f>
        <v>#REF!</v>
      </c>
      <c r="AL243" s="104" t="e">
        <f>SUM(AI243:AK243)</f>
        <v>#REF!</v>
      </c>
      <c r="AM243" s="104" t="e">
        <f>IF( $H243=0,0,($F243*'Cronograma de Actividades'!#REF!)*($I243/$H243))</f>
        <v>#REF!</v>
      </c>
      <c r="AN243" s="104" t="e">
        <f>IF( $H243=0,0,($F243*'Cronograma de Actividades'!#REF!)*($I243/$H243))</f>
        <v>#REF!</v>
      </c>
      <c r="AO243" s="104" t="e">
        <f>IF( $H243=0,0,($F243*'Cronograma de Actividades'!#REF!)*($I243/$H243))</f>
        <v>#REF!</v>
      </c>
      <c r="AP243" s="104" t="e">
        <f>SUM(AM243:AO243)</f>
        <v>#REF!</v>
      </c>
      <c r="AQ243" s="104" t="e">
        <f>+AD243+AH243+AL243+AP243</f>
        <v>#REF!</v>
      </c>
      <c r="AR243" s="104" t="e">
        <f>IF( $H243=0,0,($F243*'Cronograma de Actividades'!#REF!)*($I243/$H243))</f>
        <v>#REF!</v>
      </c>
      <c r="AS243" s="104" t="e">
        <f>IF( $H243=0,0,($F243*'Cronograma de Actividades'!#REF!)*($I243/$H243))</f>
        <v>#REF!</v>
      </c>
      <c r="AT243" s="104" t="e">
        <f>IF( $H243=0,0,($F243*'Cronograma de Actividades'!#REF!)*($I243/$H243))</f>
        <v>#REF!</v>
      </c>
      <c r="AU243" s="104" t="e">
        <f>SUM(AR243:AT243)</f>
        <v>#REF!</v>
      </c>
      <c r="AV243" s="104" t="e">
        <f>IF( $H243=0,0,($F243*'Cronograma de Actividades'!#REF!)*($I243/$H243))</f>
        <v>#REF!</v>
      </c>
      <c r="AW243" s="104" t="e">
        <f>IF( $H243=0,0,($F243*'Cronograma de Actividades'!#REF!)*($I243/$H243))</f>
        <v>#REF!</v>
      </c>
      <c r="AX243" s="104" t="e">
        <f>IF( $H243=0,0,($F243*'Cronograma de Actividades'!#REF!)*($I243/$H243))</f>
        <v>#REF!</v>
      </c>
      <c r="AY243" s="104" t="e">
        <f>SUM(AV243:AX243)</f>
        <v>#REF!</v>
      </c>
      <c r="AZ243" s="104" t="e">
        <f>IF( $H243=0,0,($F243*'Cronograma de Actividades'!#REF!)*($I243/$H243))</f>
        <v>#REF!</v>
      </c>
      <c r="BA243" s="104" t="e">
        <f>IF( $H243=0,0,($F243*'Cronograma de Actividades'!#REF!)*($I243/$H243))</f>
        <v>#REF!</v>
      </c>
      <c r="BB243" s="104" t="e">
        <f>IF( $H243=0,0,($F243*'Cronograma de Actividades'!#REF!)*($I243/$H243))</f>
        <v>#REF!</v>
      </c>
      <c r="BC243" s="104" t="e">
        <f>SUM(AZ243:BB243)</f>
        <v>#REF!</v>
      </c>
      <c r="BD243" s="104" t="e">
        <f>IF( $H243=0,0,($F243*'Cronograma de Actividades'!#REF!)*($I243/$H243))</f>
        <v>#REF!</v>
      </c>
      <c r="BE243" s="104" t="e">
        <f>IF( $H243=0,0,($F243*'Cronograma de Actividades'!#REF!)*($I243/$H243))</f>
        <v>#REF!</v>
      </c>
      <c r="BF243" s="104" t="e">
        <f>IF( $H243=0,0,($F243*'Cronograma de Actividades'!#REF!)*($I243/$H243))</f>
        <v>#REF!</v>
      </c>
      <c r="BG243" s="104" t="e">
        <f>SUM(BD243:BF243)</f>
        <v>#REF!</v>
      </c>
      <c r="BH243" s="104" t="e">
        <f>+AU243+AY243+BC243+BG243</f>
        <v>#REF!</v>
      </c>
      <c r="BI243" s="286" t="e">
        <f>+Z243+AQ243+BH243</f>
        <v>#REF!</v>
      </c>
      <c r="BJ243" s="126" t="e">
        <f t="shared" si="50"/>
        <v>#REF!</v>
      </c>
    </row>
    <row r="244" spans="1:62" ht="12.75" hidden="1" customHeight="1" x14ac:dyDescent="0.25">
      <c r="A244" s="297" t="e">
        <f>+#REF!</f>
        <v>#REF!</v>
      </c>
      <c r="B244" s="298" t="e">
        <f>+#REF!</f>
        <v>#REF!</v>
      </c>
      <c r="C244" s="578"/>
      <c r="D244" s="298"/>
      <c r="E244" s="315"/>
      <c r="F244" s="105" t="e">
        <f>+#REF!</f>
        <v>#REF!</v>
      </c>
      <c r="G244" s="508"/>
      <c r="H244" s="105" t="e">
        <f>+#REF!</f>
        <v>#REF!</v>
      </c>
      <c r="I244" s="105" t="e">
        <f>+#REF!</f>
        <v>#REF!</v>
      </c>
      <c r="J244" s="105" t="e">
        <f>IF( $H244=0,0,($F244*'Cronograma de Actividades'!#REF!)*($I244/$H244))</f>
        <v>#REF!</v>
      </c>
      <c r="K244" s="105" t="e">
        <f>IF( $H244=0,0,($F244*'Cronograma de Actividades'!#REF!)*($I244/$H244))</f>
        <v>#REF!</v>
      </c>
      <c r="L244" s="105" t="e">
        <f>IF( $H244=0,0,($F244*'Cronograma de Actividades'!#REF!)*($I244/$H244))</f>
        <v>#REF!</v>
      </c>
      <c r="M244" s="105" t="e">
        <f>SUM(J244:L244)</f>
        <v>#REF!</v>
      </c>
      <c r="N244" s="105" t="e">
        <f>IF( $H244=0,0,($F244*'Cronograma de Actividades'!#REF!)*($I244/$H244))</f>
        <v>#REF!</v>
      </c>
      <c r="O244" s="105" t="e">
        <f>IF( $H244=0,0,($F244*'Cronograma de Actividades'!#REF!)*($I244/$H244))</f>
        <v>#REF!</v>
      </c>
      <c r="P244" s="105" t="e">
        <f>IF( $H244=0,0,($F244*'Cronograma de Actividades'!#REF!)*($I244/$H244))</f>
        <v>#REF!</v>
      </c>
      <c r="Q244" s="105" t="e">
        <f>SUM(N244:P244)</f>
        <v>#REF!</v>
      </c>
      <c r="R244" s="105" t="e">
        <f>IF( $H244=0,0,($F244*'Cronograma de Actividades'!#REF!)*($I244/$H244))</f>
        <v>#REF!</v>
      </c>
      <c r="S244" s="105" t="e">
        <f>IF( $H244=0,0,($F244*'Cronograma de Actividades'!#REF!)*($I244/$H244))</f>
        <v>#REF!</v>
      </c>
      <c r="T244" s="105" t="e">
        <f>IF( $H244=0,0,($F244*'Cronograma de Actividades'!#REF!)*($I244/$H244))</f>
        <v>#REF!</v>
      </c>
      <c r="U244" s="105" t="e">
        <f>SUM(R244:T244)</f>
        <v>#REF!</v>
      </c>
      <c r="V244" s="105" t="e">
        <f>IF( $H244=0,0,($F244*'Cronograma de Actividades'!#REF!)*($I244/$H244))</f>
        <v>#REF!</v>
      </c>
      <c r="W244" s="105" t="e">
        <f>IF( $H244=0,0,($F244*'Cronograma de Actividades'!#REF!)*($I244/$H244))</f>
        <v>#REF!</v>
      </c>
      <c r="X244" s="105" t="e">
        <f>IF( $H244=0,0,($F244*'Cronograma de Actividades'!#REF!)*($I244/$H244))</f>
        <v>#REF!</v>
      </c>
      <c r="Y244" s="105" t="e">
        <f>SUM(V244:X244)</f>
        <v>#REF!</v>
      </c>
      <c r="Z244" s="105" t="e">
        <f>+M244+Q244+U244+Y244</f>
        <v>#REF!</v>
      </c>
      <c r="AA244" s="105" t="e">
        <f>IF( $H244=0,0,($F244*'Cronograma de Actividades'!#REF!)*($I244/$H244))</f>
        <v>#REF!</v>
      </c>
      <c r="AB244" s="105" t="e">
        <f>IF( $H244=0,0,($F244*'Cronograma de Actividades'!#REF!)*($I244/$H244))</f>
        <v>#REF!</v>
      </c>
      <c r="AC244" s="105" t="e">
        <f>IF( $H244=0,0,($F244*'Cronograma de Actividades'!#REF!)*($I244/$H244))</f>
        <v>#REF!</v>
      </c>
      <c r="AD244" s="105" t="e">
        <f>SUM(AA244:AC244)</f>
        <v>#REF!</v>
      </c>
      <c r="AE244" s="105" t="e">
        <f>IF( $H244=0,0,($F244*'Cronograma de Actividades'!#REF!)*($I244/$H244))</f>
        <v>#REF!</v>
      </c>
      <c r="AF244" s="105" t="e">
        <f>IF( $H244=0,0,($F244*'Cronograma de Actividades'!#REF!)*($I244/$H244))</f>
        <v>#REF!</v>
      </c>
      <c r="AG244" s="105" t="e">
        <f>IF( $H244=0,0,($F244*'Cronograma de Actividades'!#REF!)*($I244/$H244))</f>
        <v>#REF!</v>
      </c>
      <c r="AH244" s="105" t="e">
        <f>SUM(AE244:AG244)</f>
        <v>#REF!</v>
      </c>
      <c r="AI244" s="105" t="e">
        <f>IF( $H244=0,0,($F244*'Cronograma de Actividades'!#REF!)*($I244/$H244))</f>
        <v>#REF!</v>
      </c>
      <c r="AJ244" s="105" t="e">
        <f>IF( $H244=0,0,($F244*'Cronograma de Actividades'!#REF!)*($I244/$H244))</f>
        <v>#REF!</v>
      </c>
      <c r="AK244" s="105" t="e">
        <f>IF( $H244=0,0,($F244*'Cronograma de Actividades'!#REF!)*($I244/$H244))</f>
        <v>#REF!</v>
      </c>
      <c r="AL244" s="105" t="e">
        <f>SUM(AI244:AK244)</f>
        <v>#REF!</v>
      </c>
      <c r="AM244" s="105" t="e">
        <f>IF( $H244=0,0,($F244*'Cronograma de Actividades'!#REF!)*($I244/$H244))</f>
        <v>#REF!</v>
      </c>
      <c r="AN244" s="105" t="e">
        <f>IF( $H244=0,0,($F244*'Cronograma de Actividades'!#REF!)*($I244/$H244))</f>
        <v>#REF!</v>
      </c>
      <c r="AO244" s="105" t="e">
        <f>IF( $H244=0,0,($F244*'Cronograma de Actividades'!#REF!)*($I244/$H244))</f>
        <v>#REF!</v>
      </c>
      <c r="AP244" s="105" t="e">
        <f>SUM(AM244:AO244)</f>
        <v>#REF!</v>
      </c>
      <c r="AQ244" s="105" t="e">
        <f>+AD244+AH244+AL244+AP244</f>
        <v>#REF!</v>
      </c>
      <c r="AR244" s="105" t="e">
        <f>IF( $H244=0,0,($F244*'Cronograma de Actividades'!#REF!)*($I244/$H244))</f>
        <v>#REF!</v>
      </c>
      <c r="AS244" s="105" t="e">
        <f>IF( $H244=0,0,($F244*'Cronograma de Actividades'!#REF!)*($I244/$H244))</f>
        <v>#REF!</v>
      </c>
      <c r="AT244" s="105" t="e">
        <f>IF( $H244=0,0,($F244*'Cronograma de Actividades'!#REF!)*($I244/$H244))</f>
        <v>#REF!</v>
      </c>
      <c r="AU244" s="105" t="e">
        <f>SUM(AR244:AT244)</f>
        <v>#REF!</v>
      </c>
      <c r="AV244" s="105" t="e">
        <f>IF( $H244=0,0,($F244*'Cronograma de Actividades'!#REF!)*($I244/$H244))</f>
        <v>#REF!</v>
      </c>
      <c r="AW244" s="105" t="e">
        <f>IF( $H244=0,0,($F244*'Cronograma de Actividades'!#REF!)*($I244/$H244))</f>
        <v>#REF!</v>
      </c>
      <c r="AX244" s="105" t="e">
        <f>IF( $H244=0,0,($F244*'Cronograma de Actividades'!#REF!)*($I244/$H244))</f>
        <v>#REF!</v>
      </c>
      <c r="AY244" s="105" t="e">
        <f>SUM(AV244:AX244)</f>
        <v>#REF!</v>
      </c>
      <c r="AZ244" s="105" t="e">
        <f>IF( $H244=0,0,($F244*'Cronograma de Actividades'!#REF!)*($I244/$H244))</f>
        <v>#REF!</v>
      </c>
      <c r="BA244" s="105" t="e">
        <f>IF( $H244=0,0,($F244*'Cronograma de Actividades'!#REF!)*($I244/$H244))</f>
        <v>#REF!</v>
      </c>
      <c r="BB244" s="105" t="e">
        <f>IF( $H244=0,0,($F244*'Cronograma de Actividades'!#REF!)*($I244/$H244))</f>
        <v>#REF!</v>
      </c>
      <c r="BC244" s="105" t="e">
        <f>SUM(AZ244:BB244)</f>
        <v>#REF!</v>
      </c>
      <c r="BD244" s="105" t="e">
        <f>IF( $H244=0,0,($F244*'Cronograma de Actividades'!#REF!)*($I244/$H244))</f>
        <v>#REF!</v>
      </c>
      <c r="BE244" s="105" t="e">
        <f>IF( $H244=0,0,($F244*'Cronograma de Actividades'!#REF!)*($I244/$H244))</f>
        <v>#REF!</v>
      </c>
      <c r="BF244" s="105" t="e">
        <f>IF( $H244=0,0,($F244*'Cronograma de Actividades'!#REF!)*($I244/$H244))</f>
        <v>#REF!</v>
      </c>
      <c r="BG244" s="105" t="e">
        <f>SUM(BD244:BF244)</f>
        <v>#REF!</v>
      </c>
      <c r="BH244" s="105" t="e">
        <f>+AU244+AY244+BC244+BG244</f>
        <v>#REF!</v>
      </c>
      <c r="BI244" s="287" t="e">
        <f>+Z244+AQ244+BH244</f>
        <v>#REF!</v>
      </c>
      <c r="BJ244" s="126" t="e">
        <f t="shared" si="50"/>
        <v>#REF!</v>
      </c>
    </row>
    <row r="245" spans="1:62" ht="12.75" hidden="1" customHeight="1" x14ac:dyDescent="0.25">
      <c r="A245" s="297" t="e">
        <f>+#REF!</f>
        <v>#REF!</v>
      </c>
      <c r="B245" s="298" t="e">
        <f>+#REF!</f>
        <v>#REF!</v>
      </c>
      <c r="C245" s="578"/>
      <c r="D245" s="298"/>
      <c r="E245" s="315"/>
      <c r="F245" s="105" t="e">
        <f>+#REF!</f>
        <v>#REF!</v>
      </c>
      <c r="G245" s="508"/>
      <c r="H245" s="105" t="e">
        <f>+#REF!</f>
        <v>#REF!</v>
      </c>
      <c r="I245" s="105" t="e">
        <f>+#REF!</f>
        <v>#REF!</v>
      </c>
      <c r="J245" s="105" t="e">
        <f>IF( $H245=0,0,($F245*'Cronograma de Actividades'!#REF!)*($I245/$H245))</f>
        <v>#REF!</v>
      </c>
      <c r="K245" s="105" t="e">
        <f>IF( $H245=0,0,($F245*'Cronograma de Actividades'!#REF!)*($I245/$H245))</f>
        <v>#REF!</v>
      </c>
      <c r="L245" s="105" t="e">
        <f>IF( $H245=0,0,($F245*'Cronograma de Actividades'!#REF!)*($I245/$H245))</f>
        <v>#REF!</v>
      </c>
      <c r="M245" s="105" t="e">
        <f>SUM(J245:L245)</f>
        <v>#REF!</v>
      </c>
      <c r="N245" s="105" t="e">
        <f>IF( $H245=0,0,($F245*'Cronograma de Actividades'!#REF!)*($I245/$H245))</f>
        <v>#REF!</v>
      </c>
      <c r="O245" s="105" t="e">
        <f>IF( $H245=0,0,($F245*'Cronograma de Actividades'!#REF!)*($I245/$H245))</f>
        <v>#REF!</v>
      </c>
      <c r="P245" s="105" t="e">
        <f>IF( $H245=0,0,($F245*'Cronograma de Actividades'!#REF!)*($I245/$H245))</f>
        <v>#REF!</v>
      </c>
      <c r="Q245" s="105" t="e">
        <f>SUM(N245:P245)</f>
        <v>#REF!</v>
      </c>
      <c r="R245" s="105" t="e">
        <f>IF( $H245=0,0,($F245*'Cronograma de Actividades'!#REF!)*($I245/$H245))</f>
        <v>#REF!</v>
      </c>
      <c r="S245" s="105" t="e">
        <f>IF( $H245=0,0,($F245*'Cronograma de Actividades'!#REF!)*($I245/$H245))</f>
        <v>#REF!</v>
      </c>
      <c r="T245" s="105" t="e">
        <f>IF( $H245=0,0,($F245*'Cronograma de Actividades'!#REF!)*($I245/$H245))</f>
        <v>#REF!</v>
      </c>
      <c r="U245" s="105" t="e">
        <f>SUM(R245:T245)</f>
        <v>#REF!</v>
      </c>
      <c r="V245" s="105" t="e">
        <f>IF( $H245=0,0,($F245*'Cronograma de Actividades'!#REF!)*($I245/$H245))</f>
        <v>#REF!</v>
      </c>
      <c r="W245" s="105" t="e">
        <f>IF( $H245=0,0,($F245*'Cronograma de Actividades'!#REF!)*($I245/$H245))</f>
        <v>#REF!</v>
      </c>
      <c r="X245" s="105" t="e">
        <f>IF( $H245=0,0,($F245*'Cronograma de Actividades'!#REF!)*($I245/$H245))</f>
        <v>#REF!</v>
      </c>
      <c r="Y245" s="105" t="e">
        <f>SUM(V245:X245)</f>
        <v>#REF!</v>
      </c>
      <c r="Z245" s="105" t="e">
        <f>+M245+Q245+U245+Y245</f>
        <v>#REF!</v>
      </c>
      <c r="AA245" s="105" t="e">
        <f>IF( $H245=0,0,($F245*'Cronograma de Actividades'!#REF!)*($I245/$H245))</f>
        <v>#REF!</v>
      </c>
      <c r="AB245" s="105" t="e">
        <f>IF( $H245=0,0,($F245*'Cronograma de Actividades'!#REF!)*($I245/$H245))</f>
        <v>#REF!</v>
      </c>
      <c r="AC245" s="105" t="e">
        <f>IF( $H245=0,0,($F245*'Cronograma de Actividades'!#REF!)*($I245/$H245))</f>
        <v>#REF!</v>
      </c>
      <c r="AD245" s="105" t="e">
        <f>SUM(AA245:AC245)</f>
        <v>#REF!</v>
      </c>
      <c r="AE245" s="105" t="e">
        <f>IF( $H245=0,0,($F245*'Cronograma de Actividades'!#REF!)*($I245/$H245))</f>
        <v>#REF!</v>
      </c>
      <c r="AF245" s="105" t="e">
        <f>IF( $H245=0,0,($F245*'Cronograma de Actividades'!#REF!)*($I245/$H245))</f>
        <v>#REF!</v>
      </c>
      <c r="AG245" s="105" t="e">
        <f>IF( $H245=0,0,($F245*'Cronograma de Actividades'!#REF!)*($I245/$H245))</f>
        <v>#REF!</v>
      </c>
      <c r="AH245" s="105" t="e">
        <f>SUM(AE245:AG245)</f>
        <v>#REF!</v>
      </c>
      <c r="AI245" s="105" t="e">
        <f>IF( $H245=0,0,($F245*'Cronograma de Actividades'!#REF!)*($I245/$H245))</f>
        <v>#REF!</v>
      </c>
      <c r="AJ245" s="105" t="e">
        <f>IF( $H245=0,0,($F245*'Cronograma de Actividades'!#REF!)*($I245/$H245))</f>
        <v>#REF!</v>
      </c>
      <c r="AK245" s="105" t="e">
        <f>IF( $H245=0,0,($F245*'Cronograma de Actividades'!#REF!)*($I245/$H245))</f>
        <v>#REF!</v>
      </c>
      <c r="AL245" s="105" t="e">
        <f>SUM(AI245:AK245)</f>
        <v>#REF!</v>
      </c>
      <c r="AM245" s="105" t="e">
        <f>IF( $H245=0,0,($F245*'Cronograma de Actividades'!#REF!)*($I245/$H245))</f>
        <v>#REF!</v>
      </c>
      <c r="AN245" s="105" t="e">
        <f>IF( $H245=0,0,($F245*'Cronograma de Actividades'!#REF!)*($I245/$H245))</f>
        <v>#REF!</v>
      </c>
      <c r="AO245" s="105" t="e">
        <f>IF( $H245=0,0,($F245*'Cronograma de Actividades'!#REF!)*($I245/$H245))</f>
        <v>#REF!</v>
      </c>
      <c r="AP245" s="105" t="e">
        <f>SUM(AM245:AO245)</f>
        <v>#REF!</v>
      </c>
      <c r="AQ245" s="105" t="e">
        <f>+AD245+AH245+AL245+AP245</f>
        <v>#REF!</v>
      </c>
      <c r="AR245" s="105" t="e">
        <f>IF( $H245=0,0,($F245*'Cronograma de Actividades'!#REF!)*($I245/$H245))</f>
        <v>#REF!</v>
      </c>
      <c r="AS245" s="105" t="e">
        <f>IF( $H245=0,0,($F245*'Cronograma de Actividades'!#REF!)*($I245/$H245))</f>
        <v>#REF!</v>
      </c>
      <c r="AT245" s="105" t="e">
        <f>IF( $H245=0,0,($F245*'Cronograma de Actividades'!#REF!)*($I245/$H245))</f>
        <v>#REF!</v>
      </c>
      <c r="AU245" s="105" t="e">
        <f>SUM(AR245:AT245)</f>
        <v>#REF!</v>
      </c>
      <c r="AV245" s="105" t="e">
        <f>IF( $H245=0,0,($F245*'Cronograma de Actividades'!#REF!)*($I245/$H245))</f>
        <v>#REF!</v>
      </c>
      <c r="AW245" s="105" t="e">
        <f>IF( $H245=0,0,($F245*'Cronograma de Actividades'!#REF!)*($I245/$H245))</f>
        <v>#REF!</v>
      </c>
      <c r="AX245" s="105" t="e">
        <f>IF( $H245=0,0,($F245*'Cronograma de Actividades'!#REF!)*($I245/$H245))</f>
        <v>#REF!</v>
      </c>
      <c r="AY245" s="105" t="e">
        <f>SUM(AV245:AX245)</f>
        <v>#REF!</v>
      </c>
      <c r="AZ245" s="105" t="e">
        <f>IF( $H245=0,0,($F245*'Cronograma de Actividades'!#REF!)*($I245/$H245))</f>
        <v>#REF!</v>
      </c>
      <c r="BA245" s="105" t="e">
        <f>IF( $H245=0,0,($F245*'Cronograma de Actividades'!#REF!)*($I245/$H245))</f>
        <v>#REF!</v>
      </c>
      <c r="BB245" s="105" t="e">
        <f>IF( $H245=0,0,($F245*'Cronograma de Actividades'!#REF!)*($I245/$H245))</f>
        <v>#REF!</v>
      </c>
      <c r="BC245" s="105" t="e">
        <f>SUM(AZ245:BB245)</f>
        <v>#REF!</v>
      </c>
      <c r="BD245" s="105" t="e">
        <f>IF( $H245=0,0,($F245*'Cronograma de Actividades'!#REF!)*($I245/$H245))</f>
        <v>#REF!</v>
      </c>
      <c r="BE245" s="105" t="e">
        <f>IF( $H245=0,0,($F245*'Cronograma de Actividades'!#REF!)*($I245/$H245))</f>
        <v>#REF!</v>
      </c>
      <c r="BF245" s="105" t="e">
        <f>IF( $H245=0,0,($F245*'Cronograma de Actividades'!#REF!)*($I245/$H245))</f>
        <v>#REF!</v>
      </c>
      <c r="BG245" s="105" t="e">
        <f>SUM(BD245:BF245)</f>
        <v>#REF!</v>
      </c>
      <c r="BH245" s="105" t="e">
        <f>+AU245+AY245+BC245+BG245</f>
        <v>#REF!</v>
      </c>
      <c r="BI245" s="287" t="e">
        <f>+Z245+AQ245+BH245</f>
        <v>#REF!</v>
      </c>
      <c r="BJ245" s="126" t="e">
        <f t="shared" si="50"/>
        <v>#REF!</v>
      </c>
    </row>
    <row r="246" spans="1:62" ht="12.75" hidden="1" customHeight="1" x14ac:dyDescent="0.25">
      <c r="A246" s="297" t="e">
        <f>+#REF!</f>
        <v>#REF!</v>
      </c>
      <c r="B246" s="298" t="e">
        <f>+#REF!</f>
        <v>#REF!</v>
      </c>
      <c r="C246" s="578"/>
      <c r="D246" s="298"/>
      <c r="E246" s="315"/>
      <c r="F246" s="105" t="e">
        <f>+#REF!</f>
        <v>#REF!</v>
      </c>
      <c r="G246" s="508"/>
      <c r="H246" s="105" t="e">
        <f>+#REF!</f>
        <v>#REF!</v>
      </c>
      <c r="I246" s="105" t="e">
        <f>+#REF!</f>
        <v>#REF!</v>
      </c>
      <c r="J246" s="105" t="e">
        <f>IF( $H246=0,0,($F246*'Cronograma de Actividades'!#REF!)*($I246/$H246))</f>
        <v>#REF!</v>
      </c>
      <c r="K246" s="105" t="e">
        <f>IF( $H246=0,0,($F246*'Cronograma de Actividades'!#REF!)*($I246/$H246))</f>
        <v>#REF!</v>
      </c>
      <c r="L246" s="105" t="e">
        <f>IF( $H246=0,0,($F246*'Cronograma de Actividades'!#REF!)*($I246/$H246))</f>
        <v>#REF!</v>
      </c>
      <c r="M246" s="105" t="e">
        <f>SUM(J246:L246)</f>
        <v>#REF!</v>
      </c>
      <c r="N246" s="105" t="e">
        <f>IF( $H246=0,0,($F246*'Cronograma de Actividades'!#REF!)*($I246/$H246))</f>
        <v>#REF!</v>
      </c>
      <c r="O246" s="105" t="e">
        <f>IF( $H246=0,0,($F246*'Cronograma de Actividades'!#REF!)*($I246/$H246))</f>
        <v>#REF!</v>
      </c>
      <c r="P246" s="105" t="e">
        <f>IF( $H246=0,0,($F246*'Cronograma de Actividades'!#REF!)*($I246/$H246))</f>
        <v>#REF!</v>
      </c>
      <c r="Q246" s="105" t="e">
        <f>SUM(N246:P246)</f>
        <v>#REF!</v>
      </c>
      <c r="R246" s="105" t="e">
        <f>IF( $H246=0,0,($F246*'Cronograma de Actividades'!#REF!)*($I246/$H246))</f>
        <v>#REF!</v>
      </c>
      <c r="S246" s="105" t="e">
        <f>IF( $H246=0,0,($F246*'Cronograma de Actividades'!#REF!)*($I246/$H246))</f>
        <v>#REF!</v>
      </c>
      <c r="T246" s="105" t="e">
        <f>IF( $H246=0,0,($F246*'Cronograma de Actividades'!#REF!)*($I246/$H246))</f>
        <v>#REF!</v>
      </c>
      <c r="U246" s="105" t="e">
        <f>SUM(R246:T246)</f>
        <v>#REF!</v>
      </c>
      <c r="V246" s="105" t="e">
        <f>IF( $H246=0,0,($F246*'Cronograma de Actividades'!#REF!)*($I246/$H246))</f>
        <v>#REF!</v>
      </c>
      <c r="W246" s="105" t="e">
        <f>IF( $H246=0,0,($F246*'Cronograma de Actividades'!#REF!)*($I246/$H246))</f>
        <v>#REF!</v>
      </c>
      <c r="X246" s="105" t="e">
        <f>IF( $H246=0,0,($F246*'Cronograma de Actividades'!#REF!)*($I246/$H246))</f>
        <v>#REF!</v>
      </c>
      <c r="Y246" s="105" t="e">
        <f>SUM(V246:X246)</f>
        <v>#REF!</v>
      </c>
      <c r="Z246" s="105" t="e">
        <f>+M246+Q246+U246+Y246</f>
        <v>#REF!</v>
      </c>
      <c r="AA246" s="105" t="e">
        <f>IF( $H246=0,0,($F246*'Cronograma de Actividades'!#REF!)*($I246/$H246))</f>
        <v>#REF!</v>
      </c>
      <c r="AB246" s="105" t="e">
        <f>IF( $H246=0,0,($F246*'Cronograma de Actividades'!#REF!)*($I246/$H246))</f>
        <v>#REF!</v>
      </c>
      <c r="AC246" s="105" t="e">
        <f>IF( $H246=0,0,($F246*'Cronograma de Actividades'!#REF!)*($I246/$H246))</f>
        <v>#REF!</v>
      </c>
      <c r="AD246" s="105" t="e">
        <f>SUM(AA246:AC246)</f>
        <v>#REF!</v>
      </c>
      <c r="AE246" s="105" t="e">
        <f>IF( $H246=0,0,($F246*'Cronograma de Actividades'!#REF!)*($I246/$H246))</f>
        <v>#REF!</v>
      </c>
      <c r="AF246" s="105" t="e">
        <f>IF( $H246=0,0,($F246*'Cronograma de Actividades'!#REF!)*($I246/$H246))</f>
        <v>#REF!</v>
      </c>
      <c r="AG246" s="105" t="e">
        <f>IF( $H246=0,0,($F246*'Cronograma de Actividades'!#REF!)*($I246/$H246))</f>
        <v>#REF!</v>
      </c>
      <c r="AH246" s="105" t="e">
        <f>SUM(AE246:AG246)</f>
        <v>#REF!</v>
      </c>
      <c r="AI246" s="105" t="e">
        <f>IF( $H246=0,0,($F246*'Cronograma de Actividades'!#REF!)*($I246/$H246))</f>
        <v>#REF!</v>
      </c>
      <c r="AJ246" s="105" t="e">
        <f>IF( $H246=0,0,($F246*'Cronograma de Actividades'!#REF!)*($I246/$H246))</f>
        <v>#REF!</v>
      </c>
      <c r="AK246" s="105" t="e">
        <f>IF( $H246=0,0,($F246*'Cronograma de Actividades'!#REF!)*($I246/$H246))</f>
        <v>#REF!</v>
      </c>
      <c r="AL246" s="105" t="e">
        <f>SUM(AI246:AK246)</f>
        <v>#REF!</v>
      </c>
      <c r="AM246" s="105" t="e">
        <f>IF( $H246=0,0,($F246*'Cronograma de Actividades'!#REF!)*($I246/$H246))</f>
        <v>#REF!</v>
      </c>
      <c r="AN246" s="105" t="e">
        <f>IF( $H246=0,0,($F246*'Cronograma de Actividades'!#REF!)*($I246/$H246))</f>
        <v>#REF!</v>
      </c>
      <c r="AO246" s="105" t="e">
        <f>IF( $H246=0,0,($F246*'Cronograma de Actividades'!#REF!)*($I246/$H246))</f>
        <v>#REF!</v>
      </c>
      <c r="AP246" s="105" t="e">
        <f>SUM(AM246:AO246)</f>
        <v>#REF!</v>
      </c>
      <c r="AQ246" s="105" t="e">
        <f>+AD246+AH246+AL246+AP246</f>
        <v>#REF!</v>
      </c>
      <c r="AR246" s="105" t="e">
        <f>IF( $H246=0,0,($F246*'Cronograma de Actividades'!#REF!)*($I246/$H246))</f>
        <v>#REF!</v>
      </c>
      <c r="AS246" s="105" t="e">
        <f>IF( $H246=0,0,($F246*'Cronograma de Actividades'!#REF!)*($I246/$H246))</f>
        <v>#REF!</v>
      </c>
      <c r="AT246" s="105" t="e">
        <f>IF( $H246=0,0,($F246*'Cronograma de Actividades'!#REF!)*($I246/$H246))</f>
        <v>#REF!</v>
      </c>
      <c r="AU246" s="105" t="e">
        <f>SUM(AR246:AT246)</f>
        <v>#REF!</v>
      </c>
      <c r="AV246" s="105" t="e">
        <f>IF( $H246=0,0,($F246*'Cronograma de Actividades'!#REF!)*($I246/$H246))</f>
        <v>#REF!</v>
      </c>
      <c r="AW246" s="105" t="e">
        <f>IF( $H246=0,0,($F246*'Cronograma de Actividades'!#REF!)*($I246/$H246))</f>
        <v>#REF!</v>
      </c>
      <c r="AX246" s="105" t="e">
        <f>IF( $H246=0,0,($F246*'Cronograma de Actividades'!#REF!)*($I246/$H246))</f>
        <v>#REF!</v>
      </c>
      <c r="AY246" s="105" t="e">
        <f>SUM(AV246:AX246)</f>
        <v>#REF!</v>
      </c>
      <c r="AZ246" s="105" t="e">
        <f>IF( $H246=0,0,($F246*'Cronograma de Actividades'!#REF!)*($I246/$H246))</f>
        <v>#REF!</v>
      </c>
      <c r="BA246" s="105" t="e">
        <f>IF( $H246=0,0,($F246*'Cronograma de Actividades'!#REF!)*($I246/$H246))</f>
        <v>#REF!</v>
      </c>
      <c r="BB246" s="105" t="e">
        <f>IF( $H246=0,0,($F246*'Cronograma de Actividades'!#REF!)*($I246/$H246))</f>
        <v>#REF!</v>
      </c>
      <c r="BC246" s="105" t="e">
        <f>SUM(AZ246:BB246)</f>
        <v>#REF!</v>
      </c>
      <c r="BD246" s="105" t="e">
        <f>IF( $H246=0,0,($F246*'Cronograma de Actividades'!#REF!)*($I246/$H246))</f>
        <v>#REF!</v>
      </c>
      <c r="BE246" s="105" t="e">
        <f>IF( $H246=0,0,($F246*'Cronograma de Actividades'!#REF!)*($I246/$H246))</f>
        <v>#REF!</v>
      </c>
      <c r="BF246" s="105" t="e">
        <f>IF( $H246=0,0,($F246*'Cronograma de Actividades'!#REF!)*($I246/$H246))</f>
        <v>#REF!</v>
      </c>
      <c r="BG246" s="105" t="e">
        <f>SUM(BD246:BF246)</f>
        <v>#REF!</v>
      </c>
      <c r="BH246" s="105" t="e">
        <f>+AU246+AY246+BC246+BG246</f>
        <v>#REF!</v>
      </c>
      <c r="BI246" s="287" t="e">
        <f>+Z246+AQ246+BH246</f>
        <v>#REF!</v>
      </c>
      <c r="BJ246" s="126" t="e">
        <f t="shared" si="50"/>
        <v>#REF!</v>
      </c>
    </row>
    <row r="247" spans="1:62" ht="12.75" hidden="1" customHeight="1" x14ac:dyDescent="0.25">
      <c r="A247" s="299" t="e">
        <f>+#REF!</f>
        <v>#REF!</v>
      </c>
      <c r="B247" s="300" t="e">
        <f>+#REF!</f>
        <v>#REF!</v>
      </c>
      <c r="C247" s="579"/>
      <c r="D247" s="300"/>
      <c r="E247" s="318"/>
      <c r="F247" s="106" t="e">
        <f>+#REF!</f>
        <v>#REF!</v>
      </c>
      <c r="G247" s="509"/>
      <c r="H247" s="106" t="e">
        <f>+#REF!</f>
        <v>#REF!</v>
      </c>
      <c r="I247" s="106" t="e">
        <f>+#REF!</f>
        <v>#REF!</v>
      </c>
      <c r="J247" s="106" t="e">
        <f>IF( $H247=0,0,($F247*'Cronograma de Actividades'!#REF!)*($I247/$H247))</f>
        <v>#REF!</v>
      </c>
      <c r="K247" s="106" t="e">
        <f>IF( $H247=0,0,($F247*'Cronograma de Actividades'!#REF!)*($I247/$H247))</f>
        <v>#REF!</v>
      </c>
      <c r="L247" s="106" t="e">
        <f>IF( $H247=0,0,($F247*'Cronograma de Actividades'!#REF!)*($I247/$H247))</f>
        <v>#REF!</v>
      </c>
      <c r="M247" s="106" t="e">
        <f>SUM(J247:L247)</f>
        <v>#REF!</v>
      </c>
      <c r="N247" s="106" t="e">
        <f>IF( $H247=0,0,($F247*'Cronograma de Actividades'!#REF!)*($I247/$H247))</f>
        <v>#REF!</v>
      </c>
      <c r="O247" s="106" t="e">
        <f>IF( $H247=0,0,($F247*'Cronograma de Actividades'!#REF!)*($I247/$H247))</f>
        <v>#REF!</v>
      </c>
      <c r="P247" s="106" t="e">
        <f>IF( $H247=0,0,($F247*'Cronograma de Actividades'!#REF!)*($I247/$H247))</f>
        <v>#REF!</v>
      </c>
      <c r="Q247" s="106" t="e">
        <f>SUM(N247:P247)</f>
        <v>#REF!</v>
      </c>
      <c r="R247" s="106" t="e">
        <f>IF( $H247=0,0,($F247*'Cronograma de Actividades'!#REF!)*($I247/$H247))</f>
        <v>#REF!</v>
      </c>
      <c r="S247" s="106" t="e">
        <f>IF( $H247=0,0,($F247*'Cronograma de Actividades'!#REF!)*($I247/$H247))</f>
        <v>#REF!</v>
      </c>
      <c r="T247" s="106" t="e">
        <f>IF( $H247=0,0,($F247*'Cronograma de Actividades'!#REF!)*($I247/$H247))</f>
        <v>#REF!</v>
      </c>
      <c r="U247" s="106" t="e">
        <f>SUM(R247:T247)</f>
        <v>#REF!</v>
      </c>
      <c r="V247" s="106" t="e">
        <f>IF( $H247=0,0,($F247*'Cronograma de Actividades'!#REF!)*($I247/$H247))</f>
        <v>#REF!</v>
      </c>
      <c r="W247" s="106" t="e">
        <f>IF( $H247=0,0,($F247*'Cronograma de Actividades'!#REF!)*($I247/$H247))</f>
        <v>#REF!</v>
      </c>
      <c r="X247" s="106" t="e">
        <f>IF( $H247=0,0,($F247*'Cronograma de Actividades'!#REF!)*($I247/$H247))</f>
        <v>#REF!</v>
      </c>
      <c r="Y247" s="106" t="e">
        <f>SUM(V247:X247)</f>
        <v>#REF!</v>
      </c>
      <c r="Z247" s="106" t="e">
        <f>+M247+Q247+U247+Y247</f>
        <v>#REF!</v>
      </c>
      <c r="AA247" s="106" t="e">
        <f>IF( $H247=0,0,($F247*'Cronograma de Actividades'!#REF!)*($I247/$H247))</f>
        <v>#REF!</v>
      </c>
      <c r="AB247" s="106" t="e">
        <f>IF( $H247=0,0,($F247*'Cronograma de Actividades'!#REF!)*($I247/$H247))</f>
        <v>#REF!</v>
      </c>
      <c r="AC247" s="106" t="e">
        <f>IF( $H247=0,0,($F247*'Cronograma de Actividades'!#REF!)*($I247/$H247))</f>
        <v>#REF!</v>
      </c>
      <c r="AD247" s="106" t="e">
        <f>SUM(AA247:AC247)</f>
        <v>#REF!</v>
      </c>
      <c r="AE247" s="106" t="e">
        <f>IF( $H247=0,0,($F247*'Cronograma de Actividades'!#REF!)*($I247/$H247))</f>
        <v>#REF!</v>
      </c>
      <c r="AF247" s="106" t="e">
        <f>IF( $H247=0,0,($F247*'Cronograma de Actividades'!#REF!)*($I247/$H247))</f>
        <v>#REF!</v>
      </c>
      <c r="AG247" s="106" t="e">
        <f>IF( $H247=0,0,($F247*'Cronograma de Actividades'!#REF!)*($I247/$H247))</f>
        <v>#REF!</v>
      </c>
      <c r="AH247" s="106" t="e">
        <f>SUM(AE247:AG247)</f>
        <v>#REF!</v>
      </c>
      <c r="AI247" s="106" t="e">
        <f>IF( $H247=0,0,($F247*'Cronograma de Actividades'!#REF!)*($I247/$H247))</f>
        <v>#REF!</v>
      </c>
      <c r="AJ247" s="106" t="e">
        <f>IF( $H247=0,0,($F247*'Cronograma de Actividades'!#REF!)*($I247/$H247))</f>
        <v>#REF!</v>
      </c>
      <c r="AK247" s="106" t="e">
        <f>IF( $H247=0,0,($F247*'Cronograma de Actividades'!#REF!)*($I247/$H247))</f>
        <v>#REF!</v>
      </c>
      <c r="AL247" s="106" t="e">
        <f>SUM(AI247:AK247)</f>
        <v>#REF!</v>
      </c>
      <c r="AM247" s="106" t="e">
        <f>IF( $H247=0,0,($F247*'Cronograma de Actividades'!#REF!)*($I247/$H247))</f>
        <v>#REF!</v>
      </c>
      <c r="AN247" s="106" t="e">
        <f>IF( $H247=0,0,($F247*'Cronograma de Actividades'!#REF!)*($I247/$H247))</f>
        <v>#REF!</v>
      </c>
      <c r="AO247" s="106" t="e">
        <f>IF( $H247=0,0,($F247*'Cronograma de Actividades'!#REF!)*($I247/$H247))</f>
        <v>#REF!</v>
      </c>
      <c r="AP247" s="106" t="e">
        <f>SUM(AM247:AO247)</f>
        <v>#REF!</v>
      </c>
      <c r="AQ247" s="106" t="e">
        <f>+AD247+AH247+AL247+AP247</f>
        <v>#REF!</v>
      </c>
      <c r="AR247" s="106" t="e">
        <f>IF( $H247=0,0,($F247*'Cronograma de Actividades'!#REF!)*($I247/$H247))</f>
        <v>#REF!</v>
      </c>
      <c r="AS247" s="106" t="e">
        <f>IF( $H247=0,0,($F247*'Cronograma de Actividades'!#REF!)*($I247/$H247))</f>
        <v>#REF!</v>
      </c>
      <c r="AT247" s="106" t="e">
        <f>IF( $H247=0,0,($F247*'Cronograma de Actividades'!#REF!)*($I247/$H247))</f>
        <v>#REF!</v>
      </c>
      <c r="AU247" s="106" t="e">
        <f>SUM(AR247:AT247)</f>
        <v>#REF!</v>
      </c>
      <c r="AV247" s="106" t="e">
        <f>IF( $H247=0,0,($F247*'Cronograma de Actividades'!#REF!)*($I247/$H247))</f>
        <v>#REF!</v>
      </c>
      <c r="AW247" s="106" t="e">
        <f>IF( $H247=0,0,($F247*'Cronograma de Actividades'!#REF!)*($I247/$H247))</f>
        <v>#REF!</v>
      </c>
      <c r="AX247" s="106" t="e">
        <f>IF( $H247=0,0,($F247*'Cronograma de Actividades'!#REF!)*($I247/$H247))</f>
        <v>#REF!</v>
      </c>
      <c r="AY247" s="106" t="e">
        <f>SUM(AV247:AX247)</f>
        <v>#REF!</v>
      </c>
      <c r="AZ247" s="106" t="e">
        <f>IF( $H247=0,0,($F247*'Cronograma de Actividades'!#REF!)*($I247/$H247))</f>
        <v>#REF!</v>
      </c>
      <c r="BA247" s="106" t="e">
        <f>IF( $H247=0,0,($F247*'Cronograma de Actividades'!#REF!)*($I247/$H247))</f>
        <v>#REF!</v>
      </c>
      <c r="BB247" s="106" t="e">
        <f>IF( $H247=0,0,($F247*'Cronograma de Actividades'!#REF!)*($I247/$H247))</f>
        <v>#REF!</v>
      </c>
      <c r="BC247" s="106" t="e">
        <f>SUM(AZ247:BB247)</f>
        <v>#REF!</v>
      </c>
      <c r="BD247" s="106" t="e">
        <f>IF( $H247=0,0,($F247*'Cronograma de Actividades'!#REF!)*($I247/$H247))</f>
        <v>#REF!</v>
      </c>
      <c r="BE247" s="106" t="e">
        <f>IF( $H247=0,0,($F247*'Cronograma de Actividades'!#REF!)*($I247/$H247))</f>
        <v>#REF!</v>
      </c>
      <c r="BF247" s="106" t="e">
        <f>IF( $H247=0,0,($F247*'Cronograma de Actividades'!#REF!)*($I247/$H247))</f>
        <v>#REF!</v>
      </c>
      <c r="BG247" s="106" t="e">
        <f>SUM(BD247:BF247)</f>
        <v>#REF!</v>
      </c>
      <c r="BH247" s="106" t="e">
        <f>+AU247+AY247+BC247+BG247</f>
        <v>#REF!</v>
      </c>
      <c r="BI247" s="288" t="e">
        <f>+Z247+AQ247+BH247</f>
        <v>#REF!</v>
      </c>
      <c r="BJ247" s="126" t="e">
        <f t="shared" si="50"/>
        <v>#REF!</v>
      </c>
    </row>
    <row r="248" spans="1:62" ht="12.75" hidden="1" customHeight="1" x14ac:dyDescent="0.25">
      <c r="A248" s="100" t="e">
        <f>+#REF!</f>
        <v>#REF!</v>
      </c>
      <c r="B248" s="199" t="e">
        <f>+#REF!</f>
        <v>#REF!</v>
      </c>
      <c r="C248" s="56" t="e">
        <f>+#REF!</f>
        <v>#REF!</v>
      </c>
      <c r="D248" s="61"/>
      <c r="E248" s="57">
        <f>+'Formato de costeo C1 '!F407</f>
        <v>0</v>
      </c>
      <c r="F248" s="57" t="e">
        <f>SUM(F249:F253)</f>
        <v>#REF!</v>
      </c>
      <c r="G248" s="503" t="e">
        <f>+#REF!</f>
        <v>#REF!</v>
      </c>
      <c r="H248" s="57" t="e">
        <f>SUM(H249:H253)</f>
        <v>#REF!</v>
      </c>
      <c r="I248" s="57" t="e">
        <f t="shared" ref="I248:BH248" si="59">SUM(I249:I253)</f>
        <v>#REF!</v>
      </c>
      <c r="J248" s="57" t="e">
        <f t="shared" si="59"/>
        <v>#REF!</v>
      </c>
      <c r="K248" s="57" t="e">
        <f t="shared" si="59"/>
        <v>#REF!</v>
      </c>
      <c r="L248" s="57" t="e">
        <f t="shared" si="59"/>
        <v>#REF!</v>
      </c>
      <c r="M248" s="57" t="e">
        <f t="shared" si="59"/>
        <v>#REF!</v>
      </c>
      <c r="N248" s="57" t="e">
        <f t="shared" si="59"/>
        <v>#REF!</v>
      </c>
      <c r="O248" s="57" t="e">
        <f t="shared" si="59"/>
        <v>#REF!</v>
      </c>
      <c r="P248" s="57" t="e">
        <f t="shared" si="59"/>
        <v>#REF!</v>
      </c>
      <c r="Q248" s="57" t="e">
        <f t="shared" si="59"/>
        <v>#REF!</v>
      </c>
      <c r="R248" s="57" t="e">
        <f t="shared" si="59"/>
        <v>#REF!</v>
      </c>
      <c r="S248" s="57" t="e">
        <f t="shared" si="59"/>
        <v>#REF!</v>
      </c>
      <c r="T248" s="57" t="e">
        <f t="shared" si="59"/>
        <v>#REF!</v>
      </c>
      <c r="U248" s="57" t="e">
        <f t="shared" si="59"/>
        <v>#REF!</v>
      </c>
      <c r="V248" s="57" t="e">
        <f t="shared" si="59"/>
        <v>#REF!</v>
      </c>
      <c r="W248" s="57" t="e">
        <f t="shared" si="59"/>
        <v>#REF!</v>
      </c>
      <c r="X248" s="57" t="e">
        <f t="shared" si="59"/>
        <v>#REF!</v>
      </c>
      <c r="Y248" s="57" t="e">
        <f t="shared" si="59"/>
        <v>#REF!</v>
      </c>
      <c r="Z248" s="57" t="e">
        <f t="shared" si="59"/>
        <v>#REF!</v>
      </c>
      <c r="AA248" s="57" t="e">
        <f t="shared" si="59"/>
        <v>#REF!</v>
      </c>
      <c r="AB248" s="57" t="e">
        <f t="shared" si="59"/>
        <v>#REF!</v>
      </c>
      <c r="AC248" s="57" t="e">
        <f t="shared" si="59"/>
        <v>#REF!</v>
      </c>
      <c r="AD248" s="57" t="e">
        <f t="shared" si="59"/>
        <v>#REF!</v>
      </c>
      <c r="AE248" s="57" t="e">
        <f t="shared" si="59"/>
        <v>#REF!</v>
      </c>
      <c r="AF248" s="57" t="e">
        <f t="shared" si="59"/>
        <v>#REF!</v>
      </c>
      <c r="AG248" s="57" t="e">
        <f t="shared" si="59"/>
        <v>#REF!</v>
      </c>
      <c r="AH248" s="57" t="e">
        <f t="shared" si="59"/>
        <v>#REF!</v>
      </c>
      <c r="AI248" s="57" t="e">
        <f t="shared" si="59"/>
        <v>#REF!</v>
      </c>
      <c r="AJ248" s="57" t="e">
        <f t="shared" si="59"/>
        <v>#REF!</v>
      </c>
      <c r="AK248" s="57" t="e">
        <f t="shared" si="59"/>
        <v>#REF!</v>
      </c>
      <c r="AL248" s="57" t="e">
        <f t="shared" si="59"/>
        <v>#REF!</v>
      </c>
      <c r="AM248" s="57" t="e">
        <f t="shared" si="59"/>
        <v>#REF!</v>
      </c>
      <c r="AN248" s="57" t="e">
        <f t="shared" si="59"/>
        <v>#REF!</v>
      </c>
      <c r="AO248" s="57" t="e">
        <f t="shared" si="59"/>
        <v>#REF!</v>
      </c>
      <c r="AP248" s="57" t="e">
        <f t="shared" si="59"/>
        <v>#REF!</v>
      </c>
      <c r="AQ248" s="57" t="e">
        <f t="shared" si="59"/>
        <v>#REF!</v>
      </c>
      <c r="AR248" s="57" t="e">
        <f t="shared" si="59"/>
        <v>#REF!</v>
      </c>
      <c r="AS248" s="57" t="e">
        <f t="shared" si="59"/>
        <v>#REF!</v>
      </c>
      <c r="AT248" s="57" t="e">
        <f t="shared" si="59"/>
        <v>#REF!</v>
      </c>
      <c r="AU248" s="57" t="e">
        <f t="shared" si="59"/>
        <v>#REF!</v>
      </c>
      <c r="AV248" s="57" t="e">
        <f t="shared" si="59"/>
        <v>#REF!</v>
      </c>
      <c r="AW248" s="57" t="e">
        <f t="shared" si="59"/>
        <v>#REF!</v>
      </c>
      <c r="AX248" s="57" t="e">
        <f t="shared" si="59"/>
        <v>#REF!</v>
      </c>
      <c r="AY248" s="57" t="e">
        <f t="shared" si="59"/>
        <v>#REF!</v>
      </c>
      <c r="AZ248" s="57" t="e">
        <f t="shared" si="59"/>
        <v>#REF!</v>
      </c>
      <c r="BA248" s="57" t="e">
        <f t="shared" si="59"/>
        <v>#REF!</v>
      </c>
      <c r="BB248" s="57" t="e">
        <f t="shared" si="59"/>
        <v>#REF!</v>
      </c>
      <c r="BC248" s="57" t="e">
        <f t="shared" si="59"/>
        <v>#REF!</v>
      </c>
      <c r="BD248" s="57" t="e">
        <f t="shared" si="59"/>
        <v>#REF!</v>
      </c>
      <c r="BE248" s="57" t="e">
        <f t="shared" si="59"/>
        <v>#REF!</v>
      </c>
      <c r="BF248" s="57" t="e">
        <f t="shared" si="59"/>
        <v>#REF!</v>
      </c>
      <c r="BG248" s="57" t="e">
        <f t="shared" si="59"/>
        <v>#REF!</v>
      </c>
      <c r="BH248" s="57" t="e">
        <f t="shared" si="59"/>
        <v>#REF!</v>
      </c>
      <c r="BI248" s="285" t="e">
        <f>SUM(BI249:BI253)</f>
        <v>#REF!</v>
      </c>
      <c r="BJ248" s="126" t="e">
        <f t="shared" si="50"/>
        <v>#REF!</v>
      </c>
    </row>
    <row r="249" spans="1:62" ht="12.75" hidden="1" customHeight="1" x14ac:dyDescent="0.25">
      <c r="A249" s="295" t="e">
        <f>+#REF!</f>
        <v>#REF!</v>
      </c>
      <c r="B249" s="296" t="e">
        <f>+#REF!</f>
        <v>#REF!</v>
      </c>
      <c r="C249" s="577"/>
      <c r="D249" s="296"/>
      <c r="E249" s="312"/>
      <c r="F249" s="104" t="e">
        <f>+#REF!</f>
        <v>#REF!</v>
      </c>
      <c r="G249" s="507"/>
      <c r="H249" s="104" t="e">
        <f>+#REF!</f>
        <v>#REF!</v>
      </c>
      <c r="I249" s="104" t="e">
        <f>+#REF!</f>
        <v>#REF!</v>
      </c>
      <c r="J249" s="104" t="e">
        <f>IF( $H249=0,0,($F249*'Cronograma de Actividades'!#REF!)*($I249/$H249))</f>
        <v>#REF!</v>
      </c>
      <c r="K249" s="104" t="e">
        <f>IF( $H249=0,0,($F249*'Cronograma de Actividades'!#REF!)*($I249/$H249))</f>
        <v>#REF!</v>
      </c>
      <c r="L249" s="104" t="e">
        <f>IF( $H249=0,0,($F249*'Cronograma de Actividades'!#REF!)*($I249/$H249))</f>
        <v>#REF!</v>
      </c>
      <c r="M249" s="104" t="e">
        <f>SUM(J249:L249)</f>
        <v>#REF!</v>
      </c>
      <c r="N249" s="104" t="e">
        <f>IF( $H249=0,0,($F249*'Cronograma de Actividades'!#REF!)*($I249/$H249))</f>
        <v>#REF!</v>
      </c>
      <c r="O249" s="104" t="e">
        <f>IF( $H249=0,0,($F249*'Cronograma de Actividades'!#REF!)*($I249/$H249))</f>
        <v>#REF!</v>
      </c>
      <c r="P249" s="104" t="e">
        <f>IF( $H249=0,0,($F249*'Cronograma de Actividades'!#REF!)*($I249/$H249))</f>
        <v>#REF!</v>
      </c>
      <c r="Q249" s="104" t="e">
        <f>SUM(N249:P249)</f>
        <v>#REF!</v>
      </c>
      <c r="R249" s="104" t="e">
        <f>IF( $H249=0,0,($F249*'Cronograma de Actividades'!#REF!)*($I249/$H249))</f>
        <v>#REF!</v>
      </c>
      <c r="S249" s="104" t="e">
        <f>IF( $H249=0,0,($F249*'Cronograma de Actividades'!#REF!)*($I249/$H249))</f>
        <v>#REF!</v>
      </c>
      <c r="T249" s="104" t="e">
        <f>IF( $H249=0,0,($F249*'Cronograma de Actividades'!#REF!)*($I249/$H249))</f>
        <v>#REF!</v>
      </c>
      <c r="U249" s="104" t="e">
        <f>SUM(R249:T249)</f>
        <v>#REF!</v>
      </c>
      <c r="V249" s="104" t="e">
        <f>IF( $H249=0,0,($F249*'Cronograma de Actividades'!#REF!)*($I249/$H249))</f>
        <v>#REF!</v>
      </c>
      <c r="W249" s="104" t="e">
        <f>IF( $H249=0,0,($F249*'Cronograma de Actividades'!#REF!)*($I249/$H249))</f>
        <v>#REF!</v>
      </c>
      <c r="X249" s="104" t="e">
        <f>IF( $H249=0,0,($F249*'Cronograma de Actividades'!#REF!)*($I249/$H249))</f>
        <v>#REF!</v>
      </c>
      <c r="Y249" s="104" t="e">
        <f>SUM(V249:X249)</f>
        <v>#REF!</v>
      </c>
      <c r="Z249" s="104" t="e">
        <f>+M249+Q249+U249+Y249</f>
        <v>#REF!</v>
      </c>
      <c r="AA249" s="104" t="e">
        <f>IF( $H249=0,0,($F249*'Cronograma de Actividades'!#REF!)*($I249/$H249))</f>
        <v>#REF!</v>
      </c>
      <c r="AB249" s="104" t="e">
        <f>IF( $H249=0,0,($F249*'Cronograma de Actividades'!#REF!)*($I249/$H249))</f>
        <v>#REF!</v>
      </c>
      <c r="AC249" s="104" t="e">
        <f>IF( $H249=0,0,($F249*'Cronograma de Actividades'!#REF!)*($I249/$H249))</f>
        <v>#REF!</v>
      </c>
      <c r="AD249" s="104" t="e">
        <f>SUM(AA249:AC249)</f>
        <v>#REF!</v>
      </c>
      <c r="AE249" s="104" t="e">
        <f>IF( $H249=0,0,($F249*'Cronograma de Actividades'!#REF!)*($I249/$H249))</f>
        <v>#REF!</v>
      </c>
      <c r="AF249" s="104" t="e">
        <f>IF( $H249=0,0,($F249*'Cronograma de Actividades'!#REF!)*($I249/$H249))</f>
        <v>#REF!</v>
      </c>
      <c r="AG249" s="104" t="e">
        <f>IF( $H249=0,0,($F249*'Cronograma de Actividades'!#REF!)*($I249/$H249))</f>
        <v>#REF!</v>
      </c>
      <c r="AH249" s="104" t="e">
        <f>SUM(AE249:AG249)</f>
        <v>#REF!</v>
      </c>
      <c r="AI249" s="104" t="e">
        <f>IF( $H249=0,0,($F249*'Cronograma de Actividades'!#REF!)*($I249/$H249))</f>
        <v>#REF!</v>
      </c>
      <c r="AJ249" s="104" t="e">
        <f>IF( $H249=0,0,($F249*'Cronograma de Actividades'!#REF!)*($I249/$H249))</f>
        <v>#REF!</v>
      </c>
      <c r="AK249" s="104" t="e">
        <f>IF( $H249=0,0,($F249*'Cronograma de Actividades'!#REF!)*($I249/$H249))</f>
        <v>#REF!</v>
      </c>
      <c r="AL249" s="104" t="e">
        <f>SUM(AI249:AK249)</f>
        <v>#REF!</v>
      </c>
      <c r="AM249" s="104" t="e">
        <f>IF( $H249=0,0,($F249*'Cronograma de Actividades'!#REF!)*($I249/$H249))</f>
        <v>#REF!</v>
      </c>
      <c r="AN249" s="104" t="e">
        <f>IF( $H249=0,0,($F249*'Cronograma de Actividades'!#REF!)*($I249/$H249))</f>
        <v>#REF!</v>
      </c>
      <c r="AO249" s="104" t="e">
        <f>IF( $H249=0,0,($F249*'Cronograma de Actividades'!#REF!)*($I249/$H249))</f>
        <v>#REF!</v>
      </c>
      <c r="AP249" s="104" t="e">
        <f>SUM(AM249:AO249)</f>
        <v>#REF!</v>
      </c>
      <c r="AQ249" s="104" t="e">
        <f>+AD249+AH249+AL249+AP249</f>
        <v>#REF!</v>
      </c>
      <c r="AR249" s="104" t="e">
        <f>IF( $H249=0,0,($F249*'Cronograma de Actividades'!#REF!)*($I249/$H249))</f>
        <v>#REF!</v>
      </c>
      <c r="AS249" s="104" t="e">
        <f>IF( $H249=0,0,($F249*'Cronograma de Actividades'!#REF!)*($I249/$H249))</f>
        <v>#REF!</v>
      </c>
      <c r="AT249" s="104" t="e">
        <f>IF( $H249=0,0,($F249*'Cronograma de Actividades'!#REF!)*($I249/$H249))</f>
        <v>#REF!</v>
      </c>
      <c r="AU249" s="104" t="e">
        <f>SUM(AR249:AT249)</f>
        <v>#REF!</v>
      </c>
      <c r="AV249" s="104" t="e">
        <f>IF( $H249=0,0,($F249*'Cronograma de Actividades'!#REF!)*($I249/$H249))</f>
        <v>#REF!</v>
      </c>
      <c r="AW249" s="104" t="e">
        <f>IF( $H249=0,0,($F249*'Cronograma de Actividades'!#REF!)*($I249/$H249))</f>
        <v>#REF!</v>
      </c>
      <c r="AX249" s="104" t="e">
        <f>IF( $H249=0,0,($F249*'Cronograma de Actividades'!#REF!)*($I249/$H249))</f>
        <v>#REF!</v>
      </c>
      <c r="AY249" s="104" t="e">
        <f>SUM(AV249:AX249)</f>
        <v>#REF!</v>
      </c>
      <c r="AZ249" s="104" t="e">
        <f>IF( $H249=0,0,($F249*'Cronograma de Actividades'!#REF!)*($I249/$H249))</f>
        <v>#REF!</v>
      </c>
      <c r="BA249" s="104" t="e">
        <f>IF( $H249=0,0,($F249*'Cronograma de Actividades'!#REF!)*($I249/$H249))</f>
        <v>#REF!</v>
      </c>
      <c r="BB249" s="104" t="e">
        <f>IF( $H249=0,0,($F249*'Cronograma de Actividades'!#REF!)*($I249/$H249))</f>
        <v>#REF!</v>
      </c>
      <c r="BC249" s="104" t="e">
        <f>SUM(AZ249:BB249)</f>
        <v>#REF!</v>
      </c>
      <c r="BD249" s="104" t="e">
        <f>IF( $H249=0,0,($F249*'Cronograma de Actividades'!#REF!)*($I249/$H249))</f>
        <v>#REF!</v>
      </c>
      <c r="BE249" s="104" t="e">
        <f>IF( $H249=0,0,($F249*'Cronograma de Actividades'!#REF!)*($I249/$H249))</f>
        <v>#REF!</v>
      </c>
      <c r="BF249" s="104" t="e">
        <f>IF( $H249=0,0,($F249*'Cronograma de Actividades'!#REF!)*($I249/$H249))</f>
        <v>#REF!</v>
      </c>
      <c r="BG249" s="104" t="e">
        <f>SUM(BD249:BF249)</f>
        <v>#REF!</v>
      </c>
      <c r="BH249" s="104" t="e">
        <f>+AU249+AY249+BC249+BG249</f>
        <v>#REF!</v>
      </c>
      <c r="BI249" s="286" t="e">
        <f>+Z249+AQ249+BH249</f>
        <v>#REF!</v>
      </c>
      <c r="BJ249" s="126" t="e">
        <f t="shared" si="50"/>
        <v>#REF!</v>
      </c>
    </row>
    <row r="250" spans="1:62" ht="12.75" hidden="1" customHeight="1" x14ac:dyDescent="0.25">
      <c r="A250" s="297" t="e">
        <f>+#REF!</f>
        <v>#REF!</v>
      </c>
      <c r="B250" s="298" t="e">
        <f>+#REF!</f>
        <v>#REF!</v>
      </c>
      <c r="C250" s="578"/>
      <c r="D250" s="298"/>
      <c r="E250" s="315"/>
      <c r="F250" s="105" t="e">
        <f>+#REF!</f>
        <v>#REF!</v>
      </c>
      <c r="G250" s="508"/>
      <c r="H250" s="105" t="e">
        <f>+#REF!</f>
        <v>#REF!</v>
      </c>
      <c r="I250" s="105" t="e">
        <f>+#REF!</f>
        <v>#REF!</v>
      </c>
      <c r="J250" s="105" t="e">
        <f>IF( $H250=0,0,($F250*'Cronograma de Actividades'!#REF!)*($I250/$H250))</f>
        <v>#REF!</v>
      </c>
      <c r="K250" s="105" t="e">
        <f>IF( $H250=0,0,($F250*'Cronograma de Actividades'!#REF!)*($I250/$H250))</f>
        <v>#REF!</v>
      </c>
      <c r="L250" s="105" t="e">
        <f>IF( $H250=0,0,($F250*'Cronograma de Actividades'!#REF!)*($I250/$H250))</f>
        <v>#REF!</v>
      </c>
      <c r="M250" s="105" t="e">
        <f>SUM(J250:L250)</f>
        <v>#REF!</v>
      </c>
      <c r="N250" s="105" t="e">
        <f>IF( $H250=0,0,($F250*'Cronograma de Actividades'!#REF!)*($I250/$H250))</f>
        <v>#REF!</v>
      </c>
      <c r="O250" s="105" t="e">
        <f>IF( $H250=0,0,($F250*'Cronograma de Actividades'!#REF!)*($I250/$H250))</f>
        <v>#REF!</v>
      </c>
      <c r="P250" s="105" t="e">
        <f>IF( $H250=0,0,($F250*'Cronograma de Actividades'!#REF!)*($I250/$H250))</f>
        <v>#REF!</v>
      </c>
      <c r="Q250" s="105" t="e">
        <f>SUM(N250:P250)</f>
        <v>#REF!</v>
      </c>
      <c r="R250" s="105" t="e">
        <f>IF( $H250=0,0,($F250*'Cronograma de Actividades'!#REF!)*($I250/$H250))</f>
        <v>#REF!</v>
      </c>
      <c r="S250" s="105" t="e">
        <f>IF( $H250=0,0,($F250*'Cronograma de Actividades'!#REF!)*($I250/$H250))</f>
        <v>#REF!</v>
      </c>
      <c r="T250" s="105" t="e">
        <f>IF( $H250=0,0,($F250*'Cronograma de Actividades'!#REF!)*($I250/$H250))</f>
        <v>#REF!</v>
      </c>
      <c r="U250" s="105" t="e">
        <f>SUM(R250:T250)</f>
        <v>#REF!</v>
      </c>
      <c r="V250" s="105" t="e">
        <f>IF( $H250=0,0,($F250*'Cronograma de Actividades'!#REF!)*($I250/$H250))</f>
        <v>#REF!</v>
      </c>
      <c r="W250" s="105" t="e">
        <f>IF( $H250=0,0,($F250*'Cronograma de Actividades'!#REF!)*($I250/$H250))</f>
        <v>#REF!</v>
      </c>
      <c r="X250" s="105" t="e">
        <f>IF( $H250=0,0,($F250*'Cronograma de Actividades'!#REF!)*($I250/$H250))</f>
        <v>#REF!</v>
      </c>
      <c r="Y250" s="105" t="e">
        <f>SUM(V250:X250)</f>
        <v>#REF!</v>
      </c>
      <c r="Z250" s="105" t="e">
        <f>+M250+Q250+U250+Y250</f>
        <v>#REF!</v>
      </c>
      <c r="AA250" s="105" t="e">
        <f>IF( $H250=0,0,($F250*'Cronograma de Actividades'!#REF!)*($I250/$H250))</f>
        <v>#REF!</v>
      </c>
      <c r="AB250" s="105" t="e">
        <f>IF( $H250=0,0,($F250*'Cronograma de Actividades'!#REF!)*($I250/$H250))</f>
        <v>#REF!</v>
      </c>
      <c r="AC250" s="105" t="e">
        <f>IF( $H250=0,0,($F250*'Cronograma de Actividades'!#REF!)*($I250/$H250))</f>
        <v>#REF!</v>
      </c>
      <c r="AD250" s="105" t="e">
        <f>SUM(AA250:AC250)</f>
        <v>#REF!</v>
      </c>
      <c r="AE250" s="105" t="e">
        <f>IF( $H250=0,0,($F250*'Cronograma de Actividades'!#REF!)*($I250/$H250))</f>
        <v>#REF!</v>
      </c>
      <c r="AF250" s="105" t="e">
        <f>IF( $H250=0,0,($F250*'Cronograma de Actividades'!#REF!)*($I250/$H250))</f>
        <v>#REF!</v>
      </c>
      <c r="AG250" s="105" t="e">
        <f>IF( $H250=0,0,($F250*'Cronograma de Actividades'!#REF!)*($I250/$H250))</f>
        <v>#REF!</v>
      </c>
      <c r="AH250" s="105" t="e">
        <f>SUM(AE250:AG250)</f>
        <v>#REF!</v>
      </c>
      <c r="AI250" s="105" t="e">
        <f>IF( $H250=0,0,($F250*'Cronograma de Actividades'!#REF!)*($I250/$H250))</f>
        <v>#REF!</v>
      </c>
      <c r="AJ250" s="105" t="e">
        <f>IF( $H250=0,0,($F250*'Cronograma de Actividades'!#REF!)*($I250/$H250))</f>
        <v>#REF!</v>
      </c>
      <c r="AK250" s="105" t="e">
        <f>IF( $H250=0,0,($F250*'Cronograma de Actividades'!#REF!)*($I250/$H250))</f>
        <v>#REF!</v>
      </c>
      <c r="AL250" s="105" t="e">
        <f>SUM(AI250:AK250)</f>
        <v>#REF!</v>
      </c>
      <c r="AM250" s="105" t="e">
        <f>IF( $H250=0,0,($F250*'Cronograma de Actividades'!#REF!)*($I250/$H250))</f>
        <v>#REF!</v>
      </c>
      <c r="AN250" s="105" t="e">
        <f>IF( $H250=0,0,($F250*'Cronograma de Actividades'!#REF!)*($I250/$H250))</f>
        <v>#REF!</v>
      </c>
      <c r="AO250" s="105" t="e">
        <f>IF( $H250=0,0,($F250*'Cronograma de Actividades'!#REF!)*($I250/$H250))</f>
        <v>#REF!</v>
      </c>
      <c r="AP250" s="105" t="e">
        <f>SUM(AM250:AO250)</f>
        <v>#REF!</v>
      </c>
      <c r="AQ250" s="105" t="e">
        <f>+AD250+AH250+AL250+AP250</f>
        <v>#REF!</v>
      </c>
      <c r="AR250" s="105" t="e">
        <f>IF( $H250=0,0,($F250*'Cronograma de Actividades'!#REF!)*($I250/$H250))</f>
        <v>#REF!</v>
      </c>
      <c r="AS250" s="105" t="e">
        <f>IF( $H250=0,0,($F250*'Cronograma de Actividades'!#REF!)*($I250/$H250))</f>
        <v>#REF!</v>
      </c>
      <c r="AT250" s="105" t="e">
        <f>IF( $H250=0,0,($F250*'Cronograma de Actividades'!#REF!)*($I250/$H250))</f>
        <v>#REF!</v>
      </c>
      <c r="AU250" s="105" t="e">
        <f>SUM(AR250:AT250)</f>
        <v>#REF!</v>
      </c>
      <c r="AV250" s="105" t="e">
        <f>IF( $H250=0,0,($F250*'Cronograma de Actividades'!#REF!)*($I250/$H250))</f>
        <v>#REF!</v>
      </c>
      <c r="AW250" s="105" t="e">
        <f>IF( $H250=0,0,($F250*'Cronograma de Actividades'!#REF!)*($I250/$H250))</f>
        <v>#REF!</v>
      </c>
      <c r="AX250" s="105" t="e">
        <f>IF( $H250=0,0,($F250*'Cronograma de Actividades'!#REF!)*($I250/$H250))</f>
        <v>#REF!</v>
      </c>
      <c r="AY250" s="105" t="e">
        <f>SUM(AV250:AX250)</f>
        <v>#REF!</v>
      </c>
      <c r="AZ250" s="105" t="e">
        <f>IF( $H250=0,0,($F250*'Cronograma de Actividades'!#REF!)*($I250/$H250))</f>
        <v>#REF!</v>
      </c>
      <c r="BA250" s="105" t="e">
        <f>IF( $H250=0,0,($F250*'Cronograma de Actividades'!#REF!)*($I250/$H250))</f>
        <v>#REF!</v>
      </c>
      <c r="BB250" s="105" t="e">
        <f>IF( $H250=0,0,($F250*'Cronograma de Actividades'!#REF!)*($I250/$H250))</f>
        <v>#REF!</v>
      </c>
      <c r="BC250" s="105" t="e">
        <f>SUM(AZ250:BB250)</f>
        <v>#REF!</v>
      </c>
      <c r="BD250" s="105" t="e">
        <f>IF( $H250=0,0,($F250*'Cronograma de Actividades'!#REF!)*($I250/$H250))</f>
        <v>#REF!</v>
      </c>
      <c r="BE250" s="105" t="e">
        <f>IF( $H250=0,0,($F250*'Cronograma de Actividades'!#REF!)*($I250/$H250))</f>
        <v>#REF!</v>
      </c>
      <c r="BF250" s="105" t="e">
        <f>IF( $H250=0,0,($F250*'Cronograma de Actividades'!#REF!)*($I250/$H250))</f>
        <v>#REF!</v>
      </c>
      <c r="BG250" s="105" t="e">
        <f>SUM(BD250:BF250)</f>
        <v>#REF!</v>
      </c>
      <c r="BH250" s="105" t="e">
        <f>+AU250+AY250+BC250+BG250</f>
        <v>#REF!</v>
      </c>
      <c r="BI250" s="287" t="e">
        <f>+Z250+AQ250+BH250</f>
        <v>#REF!</v>
      </c>
      <c r="BJ250" s="126" t="e">
        <f t="shared" si="50"/>
        <v>#REF!</v>
      </c>
    </row>
    <row r="251" spans="1:62" ht="12.75" hidden="1" customHeight="1" x14ac:dyDescent="0.25">
      <c r="A251" s="297" t="e">
        <f>+#REF!</f>
        <v>#REF!</v>
      </c>
      <c r="B251" s="298" t="e">
        <f>+#REF!</f>
        <v>#REF!</v>
      </c>
      <c r="C251" s="578"/>
      <c r="D251" s="298"/>
      <c r="E251" s="315"/>
      <c r="F251" s="105" t="e">
        <f>+#REF!</f>
        <v>#REF!</v>
      </c>
      <c r="G251" s="508"/>
      <c r="H251" s="105" t="e">
        <f>+#REF!</f>
        <v>#REF!</v>
      </c>
      <c r="I251" s="105" t="e">
        <f>+#REF!</f>
        <v>#REF!</v>
      </c>
      <c r="J251" s="105" t="e">
        <f>IF( $H251=0,0,($F251*'Cronograma de Actividades'!#REF!)*($I251/$H251))</f>
        <v>#REF!</v>
      </c>
      <c r="K251" s="105" t="e">
        <f>IF( $H251=0,0,($F251*'Cronograma de Actividades'!#REF!)*($I251/$H251))</f>
        <v>#REF!</v>
      </c>
      <c r="L251" s="105" t="e">
        <f>IF( $H251=0,0,($F251*'Cronograma de Actividades'!#REF!)*($I251/$H251))</f>
        <v>#REF!</v>
      </c>
      <c r="M251" s="105" t="e">
        <f>SUM(J251:L251)</f>
        <v>#REF!</v>
      </c>
      <c r="N251" s="105" t="e">
        <f>IF( $H251=0,0,($F251*'Cronograma de Actividades'!#REF!)*($I251/$H251))</f>
        <v>#REF!</v>
      </c>
      <c r="O251" s="105" t="e">
        <f>IF( $H251=0,0,($F251*'Cronograma de Actividades'!#REF!)*($I251/$H251))</f>
        <v>#REF!</v>
      </c>
      <c r="P251" s="105" t="e">
        <f>IF( $H251=0,0,($F251*'Cronograma de Actividades'!#REF!)*($I251/$H251))</f>
        <v>#REF!</v>
      </c>
      <c r="Q251" s="105" t="e">
        <f>SUM(N251:P251)</f>
        <v>#REF!</v>
      </c>
      <c r="R251" s="105" t="e">
        <f>IF( $H251=0,0,($F251*'Cronograma de Actividades'!#REF!)*($I251/$H251))</f>
        <v>#REF!</v>
      </c>
      <c r="S251" s="105" t="e">
        <f>IF( $H251=0,0,($F251*'Cronograma de Actividades'!#REF!)*($I251/$H251))</f>
        <v>#REF!</v>
      </c>
      <c r="T251" s="105" t="e">
        <f>IF( $H251=0,0,($F251*'Cronograma de Actividades'!#REF!)*($I251/$H251))</f>
        <v>#REF!</v>
      </c>
      <c r="U251" s="105" t="e">
        <f>SUM(R251:T251)</f>
        <v>#REF!</v>
      </c>
      <c r="V251" s="105" t="e">
        <f>IF( $H251=0,0,($F251*'Cronograma de Actividades'!#REF!)*($I251/$H251))</f>
        <v>#REF!</v>
      </c>
      <c r="W251" s="105" t="e">
        <f>IF( $H251=0,0,($F251*'Cronograma de Actividades'!#REF!)*($I251/$H251))</f>
        <v>#REF!</v>
      </c>
      <c r="X251" s="105" t="e">
        <f>IF( $H251=0,0,($F251*'Cronograma de Actividades'!#REF!)*($I251/$H251))</f>
        <v>#REF!</v>
      </c>
      <c r="Y251" s="105" t="e">
        <f>SUM(V251:X251)</f>
        <v>#REF!</v>
      </c>
      <c r="Z251" s="105" t="e">
        <f>+M251+Q251+U251+Y251</f>
        <v>#REF!</v>
      </c>
      <c r="AA251" s="105" t="e">
        <f>IF( $H251=0,0,($F251*'Cronograma de Actividades'!#REF!)*($I251/$H251))</f>
        <v>#REF!</v>
      </c>
      <c r="AB251" s="105" t="e">
        <f>IF( $H251=0,0,($F251*'Cronograma de Actividades'!#REF!)*($I251/$H251))</f>
        <v>#REF!</v>
      </c>
      <c r="AC251" s="105" t="e">
        <f>IF( $H251=0,0,($F251*'Cronograma de Actividades'!#REF!)*($I251/$H251))</f>
        <v>#REF!</v>
      </c>
      <c r="AD251" s="105" t="e">
        <f>SUM(AA251:AC251)</f>
        <v>#REF!</v>
      </c>
      <c r="AE251" s="105" t="e">
        <f>IF( $H251=0,0,($F251*'Cronograma de Actividades'!#REF!)*($I251/$H251))</f>
        <v>#REF!</v>
      </c>
      <c r="AF251" s="105" t="e">
        <f>IF( $H251=0,0,($F251*'Cronograma de Actividades'!#REF!)*($I251/$H251))</f>
        <v>#REF!</v>
      </c>
      <c r="AG251" s="105" t="e">
        <f>IF( $H251=0,0,($F251*'Cronograma de Actividades'!#REF!)*($I251/$H251))</f>
        <v>#REF!</v>
      </c>
      <c r="AH251" s="105" t="e">
        <f>SUM(AE251:AG251)</f>
        <v>#REF!</v>
      </c>
      <c r="AI251" s="105" t="e">
        <f>IF( $H251=0,0,($F251*'Cronograma de Actividades'!#REF!)*($I251/$H251))</f>
        <v>#REF!</v>
      </c>
      <c r="AJ251" s="105" t="e">
        <f>IF( $H251=0,0,($F251*'Cronograma de Actividades'!#REF!)*($I251/$H251))</f>
        <v>#REF!</v>
      </c>
      <c r="AK251" s="105" t="e">
        <f>IF( $H251=0,0,($F251*'Cronograma de Actividades'!#REF!)*($I251/$H251))</f>
        <v>#REF!</v>
      </c>
      <c r="AL251" s="105" t="e">
        <f>SUM(AI251:AK251)</f>
        <v>#REF!</v>
      </c>
      <c r="AM251" s="105" t="e">
        <f>IF( $H251=0,0,($F251*'Cronograma de Actividades'!#REF!)*($I251/$H251))</f>
        <v>#REF!</v>
      </c>
      <c r="AN251" s="105" t="e">
        <f>IF( $H251=0,0,($F251*'Cronograma de Actividades'!#REF!)*($I251/$H251))</f>
        <v>#REF!</v>
      </c>
      <c r="AO251" s="105" t="e">
        <f>IF( $H251=0,0,($F251*'Cronograma de Actividades'!#REF!)*($I251/$H251))</f>
        <v>#REF!</v>
      </c>
      <c r="AP251" s="105" t="e">
        <f>SUM(AM251:AO251)</f>
        <v>#REF!</v>
      </c>
      <c r="AQ251" s="105" t="e">
        <f>+AD251+AH251+AL251+AP251</f>
        <v>#REF!</v>
      </c>
      <c r="AR251" s="105" t="e">
        <f>IF( $H251=0,0,($F251*'Cronograma de Actividades'!#REF!)*($I251/$H251))</f>
        <v>#REF!</v>
      </c>
      <c r="AS251" s="105" t="e">
        <f>IF( $H251=0,0,($F251*'Cronograma de Actividades'!#REF!)*($I251/$H251))</f>
        <v>#REF!</v>
      </c>
      <c r="AT251" s="105" t="e">
        <f>IF( $H251=0,0,($F251*'Cronograma de Actividades'!#REF!)*($I251/$H251))</f>
        <v>#REF!</v>
      </c>
      <c r="AU251" s="105" t="e">
        <f>SUM(AR251:AT251)</f>
        <v>#REF!</v>
      </c>
      <c r="AV251" s="105" t="e">
        <f>IF( $H251=0,0,($F251*'Cronograma de Actividades'!#REF!)*($I251/$H251))</f>
        <v>#REF!</v>
      </c>
      <c r="AW251" s="105" t="e">
        <f>IF( $H251=0,0,($F251*'Cronograma de Actividades'!#REF!)*($I251/$H251))</f>
        <v>#REF!</v>
      </c>
      <c r="AX251" s="105" t="e">
        <f>IF( $H251=0,0,($F251*'Cronograma de Actividades'!#REF!)*($I251/$H251))</f>
        <v>#REF!</v>
      </c>
      <c r="AY251" s="105" t="e">
        <f>SUM(AV251:AX251)</f>
        <v>#REF!</v>
      </c>
      <c r="AZ251" s="105" t="e">
        <f>IF( $H251=0,0,($F251*'Cronograma de Actividades'!#REF!)*($I251/$H251))</f>
        <v>#REF!</v>
      </c>
      <c r="BA251" s="105" t="e">
        <f>IF( $H251=0,0,($F251*'Cronograma de Actividades'!#REF!)*($I251/$H251))</f>
        <v>#REF!</v>
      </c>
      <c r="BB251" s="105" t="e">
        <f>IF( $H251=0,0,($F251*'Cronograma de Actividades'!#REF!)*($I251/$H251))</f>
        <v>#REF!</v>
      </c>
      <c r="BC251" s="105" t="e">
        <f>SUM(AZ251:BB251)</f>
        <v>#REF!</v>
      </c>
      <c r="BD251" s="105" t="e">
        <f>IF( $H251=0,0,($F251*'Cronograma de Actividades'!#REF!)*($I251/$H251))</f>
        <v>#REF!</v>
      </c>
      <c r="BE251" s="105" t="e">
        <f>IF( $H251=0,0,($F251*'Cronograma de Actividades'!#REF!)*($I251/$H251))</f>
        <v>#REF!</v>
      </c>
      <c r="BF251" s="105" t="e">
        <f>IF( $H251=0,0,($F251*'Cronograma de Actividades'!#REF!)*($I251/$H251))</f>
        <v>#REF!</v>
      </c>
      <c r="BG251" s="105" t="e">
        <f>SUM(BD251:BF251)</f>
        <v>#REF!</v>
      </c>
      <c r="BH251" s="105" t="e">
        <f>+AU251+AY251+BC251+BG251</f>
        <v>#REF!</v>
      </c>
      <c r="BI251" s="287" t="e">
        <f>+Z251+AQ251+BH251</f>
        <v>#REF!</v>
      </c>
      <c r="BJ251" s="126" t="e">
        <f t="shared" si="50"/>
        <v>#REF!</v>
      </c>
    </row>
    <row r="252" spans="1:62" ht="12.75" hidden="1" customHeight="1" x14ac:dyDescent="0.25">
      <c r="A252" s="297" t="e">
        <f>+#REF!</f>
        <v>#REF!</v>
      </c>
      <c r="B252" s="298" t="e">
        <f>+#REF!</f>
        <v>#REF!</v>
      </c>
      <c r="C252" s="578"/>
      <c r="D252" s="298"/>
      <c r="E252" s="315"/>
      <c r="F252" s="105" t="e">
        <f>+#REF!</f>
        <v>#REF!</v>
      </c>
      <c r="G252" s="508"/>
      <c r="H252" s="105" t="e">
        <f>+#REF!</f>
        <v>#REF!</v>
      </c>
      <c r="I252" s="105" t="e">
        <f>+#REF!</f>
        <v>#REF!</v>
      </c>
      <c r="J252" s="105" t="e">
        <f>IF( $H252=0,0,($F252*'Cronograma de Actividades'!#REF!)*($I252/$H252))</f>
        <v>#REF!</v>
      </c>
      <c r="K252" s="105" t="e">
        <f>IF( $H252=0,0,($F252*'Cronograma de Actividades'!#REF!)*($I252/$H252))</f>
        <v>#REF!</v>
      </c>
      <c r="L252" s="105" t="e">
        <f>IF( $H252=0,0,($F252*'Cronograma de Actividades'!#REF!)*($I252/$H252))</f>
        <v>#REF!</v>
      </c>
      <c r="M252" s="105" t="e">
        <f>SUM(J252:L252)</f>
        <v>#REF!</v>
      </c>
      <c r="N252" s="105" t="e">
        <f>IF( $H252=0,0,($F252*'Cronograma de Actividades'!#REF!)*($I252/$H252))</f>
        <v>#REF!</v>
      </c>
      <c r="O252" s="105" t="e">
        <f>IF( $H252=0,0,($F252*'Cronograma de Actividades'!#REF!)*($I252/$H252))</f>
        <v>#REF!</v>
      </c>
      <c r="P252" s="105" t="e">
        <f>IF( $H252=0,0,($F252*'Cronograma de Actividades'!#REF!)*($I252/$H252))</f>
        <v>#REF!</v>
      </c>
      <c r="Q252" s="105" t="e">
        <f>SUM(N252:P252)</f>
        <v>#REF!</v>
      </c>
      <c r="R252" s="105" t="e">
        <f>IF( $H252=0,0,($F252*'Cronograma de Actividades'!#REF!)*($I252/$H252))</f>
        <v>#REF!</v>
      </c>
      <c r="S252" s="105" t="e">
        <f>IF( $H252=0,0,($F252*'Cronograma de Actividades'!#REF!)*($I252/$H252))</f>
        <v>#REF!</v>
      </c>
      <c r="T252" s="105" t="e">
        <f>IF( $H252=0,0,($F252*'Cronograma de Actividades'!#REF!)*($I252/$H252))</f>
        <v>#REF!</v>
      </c>
      <c r="U252" s="105" t="e">
        <f>SUM(R252:T252)</f>
        <v>#REF!</v>
      </c>
      <c r="V252" s="105" t="e">
        <f>IF( $H252=0,0,($F252*'Cronograma de Actividades'!#REF!)*($I252/$H252))</f>
        <v>#REF!</v>
      </c>
      <c r="W252" s="105" t="e">
        <f>IF( $H252=0,0,($F252*'Cronograma de Actividades'!#REF!)*($I252/$H252))</f>
        <v>#REF!</v>
      </c>
      <c r="X252" s="105" t="e">
        <f>IF( $H252=0,0,($F252*'Cronograma de Actividades'!#REF!)*($I252/$H252))</f>
        <v>#REF!</v>
      </c>
      <c r="Y252" s="105" t="e">
        <f>SUM(V252:X252)</f>
        <v>#REF!</v>
      </c>
      <c r="Z252" s="105" t="e">
        <f>+M252+Q252+U252+Y252</f>
        <v>#REF!</v>
      </c>
      <c r="AA252" s="105" t="e">
        <f>IF( $H252=0,0,($F252*'Cronograma de Actividades'!#REF!)*($I252/$H252))</f>
        <v>#REF!</v>
      </c>
      <c r="AB252" s="105" t="e">
        <f>IF( $H252=0,0,($F252*'Cronograma de Actividades'!#REF!)*($I252/$H252))</f>
        <v>#REF!</v>
      </c>
      <c r="AC252" s="105" t="e">
        <f>IF( $H252=0,0,($F252*'Cronograma de Actividades'!#REF!)*($I252/$H252))</f>
        <v>#REF!</v>
      </c>
      <c r="AD252" s="105" t="e">
        <f>SUM(AA252:AC252)</f>
        <v>#REF!</v>
      </c>
      <c r="AE252" s="105" t="e">
        <f>IF( $H252=0,0,($F252*'Cronograma de Actividades'!#REF!)*($I252/$H252))</f>
        <v>#REF!</v>
      </c>
      <c r="AF252" s="105" t="e">
        <f>IF( $H252=0,0,($F252*'Cronograma de Actividades'!#REF!)*($I252/$H252))</f>
        <v>#REF!</v>
      </c>
      <c r="AG252" s="105" t="e">
        <f>IF( $H252=0,0,($F252*'Cronograma de Actividades'!#REF!)*($I252/$H252))</f>
        <v>#REF!</v>
      </c>
      <c r="AH252" s="105" t="e">
        <f>SUM(AE252:AG252)</f>
        <v>#REF!</v>
      </c>
      <c r="AI252" s="105" t="e">
        <f>IF( $H252=0,0,($F252*'Cronograma de Actividades'!#REF!)*($I252/$H252))</f>
        <v>#REF!</v>
      </c>
      <c r="AJ252" s="105" t="e">
        <f>IF( $H252=0,0,($F252*'Cronograma de Actividades'!#REF!)*($I252/$H252))</f>
        <v>#REF!</v>
      </c>
      <c r="AK252" s="105" t="e">
        <f>IF( $H252=0,0,($F252*'Cronograma de Actividades'!#REF!)*($I252/$H252))</f>
        <v>#REF!</v>
      </c>
      <c r="AL252" s="105" t="e">
        <f>SUM(AI252:AK252)</f>
        <v>#REF!</v>
      </c>
      <c r="AM252" s="105" t="e">
        <f>IF( $H252=0,0,($F252*'Cronograma de Actividades'!#REF!)*($I252/$H252))</f>
        <v>#REF!</v>
      </c>
      <c r="AN252" s="105" t="e">
        <f>IF( $H252=0,0,($F252*'Cronograma de Actividades'!#REF!)*($I252/$H252))</f>
        <v>#REF!</v>
      </c>
      <c r="AO252" s="105" t="e">
        <f>IF( $H252=0,0,($F252*'Cronograma de Actividades'!#REF!)*($I252/$H252))</f>
        <v>#REF!</v>
      </c>
      <c r="AP252" s="105" t="e">
        <f>SUM(AM252:AO252)</f>
        <v>#REF!</v>
      </c>
      <c r="AQ252" s="105" t="e">
        <f>+AD252+AH252+AL252+AP252</f>
        <v>#REF!</v>
      </c>
      <c r="AR252" s="105" t="e">
        <f>IF( $H252=0,0,($F252*'Cronograma de Actividades'!#REF!)*($I252/$H252))</f>
        <v>#REF!</v>
      </c>
      <c r="AS252" s="105" t="e">
        <f>IF( $H252=0,0,($F252*'Cronograma de Actividades'!#REF!)*($I252/$H252))</f>
        <v>#REF!</v>
      </c>
      <c r="AT252" s="105" t="e">
        <f>IF( $H252=0,0,($F252*'Cronograma de Actividades'!#REF!)*($I252/$H252))</f>
        <v>#REF!</v>
      </c>
      <c r="AU252" s="105" t="e">
        <f>SUM(AR252:AT252)</f>
        <v>#REF!</v>
      </c>
      <c r="AV252" s="105" t="e">
        <f>IF( $H252=0,0,($F252*'Cronograma de Actividades'!#REF!)*($I252/$H252))</f>
        <v>#REF!</v>
      </c>
      <c r="AW252" s="105" t="e">
        <f>IF( $H252=0,0,($F252*'Cronograma de Actividades'!#REF!)*($I252/$H252))</f>
        <v>#REF!</v>
      </c>
      <c r="AX252" s="105" t="e">
        <f>IF( $H252=0,0,($F252*'Cronograma de Actividades'!#REF!)*($I252/$H252))</f>
        <v>#REF!</v>
      </c>
      <c r="AY252" s="105" t="e">
        <f>SUM(AV252:AX252)</f>
        <v>#REF!</v>
      </c>
      <c r="AZ252" s="105" t="e">
        <f>IF( $H252=0,0,($F252*'Cronograma de Actividades'!#REF!)*($I252/$H252))</f>
        <v>#REF!</v>
      </c>
      <c r="BA252" s="105" t="e">
        <f>IF( $H252=0,0,($F252*'Cronograma de Actividades'!#REF!)*($I252/$H252))</f>
        <v>#REF!</v>
      </c>
      <c r="BB252" s="105" t="e">
        <f>IF( $H252=0,0,($F252*'Cronograma de Actividades'!#REF!)*($I252/$H252))</f>
        <v>#REF!</v>
      </c>
      <c r="BC252" s="105" t="e">
        <f>SUM(AZ252:BB252)</f>
        <v>#REF!</v>
      </c>
      <c r="BD252" s="105" t="e">
        <f>IF( $H252=0,0,($F252*'Cronograma de Actividades'!#REF!)*($I252/$H252))</f>
        <v>#REF!</v>
      </c>
      <c r="BE252" s="105" t="e">
        <f>IF( $H252=0,0,($F252*'Cronograma de Actividades'!#REF!)*($I252/$H252))</f>
        <v>#REF!</v>
      </c>
      <c r="BF252" s="105" t="e">
        <f>IF( $H252=0,0,($F252*'Cronograma de Actividades'!#REF!)*($I252/$H252))</f>
        <v>#REF!</v>
      </c>
      <c r="BG252" s="105" t="e">
        <f>SUM(BD252:BF252)</f>
        <v>#REF!</v>
      </c>
      <c r="BH252" s="105" t="e">
        <f>+AU252+AY252+BC252+BG252</f>
        <v>#REF!</v>
      </c>
      <c r="BI252" s="287" t="e">
        <f>+Z252+AQ252+BH252</f>
        <v>#REF!</v>
      </c>
      <c r="BJ252" s="126" t="e">
        <f t="shared" si="50"/>
        <v>#REF!</v>
      </c>
    </row>
    <row r="253" spans="1:62" ht="12.75" hidden="1" customHeight="1" x14ac:dyDescent="0.25">
      <c r="A253" s="299" t="e">
        <f>+#REF!</f>
        <v>#REF!</v>
      </c>
      <c r="B253" s="300" t="e">
        <f>+#REF!</f>
        <v>#REF!</v>
      </c>
      <c r="C253" s="579"/>
      <c r="D253" s="300"/>
      <c r="E253" s="318"/>
      <c r="F253" s="106" t="e">
        <f>+#REF!</f>
        <v>#REF!</v>
      </c>
      <c r="G253" s="509"/>
      <c r="H253" s="106" t="e">
        <f>+#REF!</f>
        <v>#REF!</v>
      </c>
      <c r="I253" s="106" t="e">
        <f>+#REF!</f>
        <v>#REF!</v>
      </c>
      <c r="J253" s="106" t="e">
        <f>IF( $H253=0,0,($F253*'Cronograma de Actividades'!#REF!)*($I253/$H253))</f>
        <v>#REF!</v>
      </c>
      <c r="K253" s="106" t="e">
        <f>IF( $H253=0,0,($F253*'Cronograma de Actividades'!#REF!)*($I253/$H253))</f>
        <v>#REF!</v>
      </c>
      <c r="L253" s="106" t="e">
        <f>IF( $H253=0,0,($F253*'Cronograma de Actividades'!#REF!)*($I253/$H253))</f>
        <v>#REF!</v>
      </c>
      <c r="M253" s="106" t="e">
        <f>SUM(J253:L253)</f>
        <v>#REF!</v>
      </c>
      <c r="N253" s="106" t="e">
        <f>IF( $H253=0,0,($F253*'Cronograma de Actividades'!#REF!)*($I253/$H253))</f>
        <v>#REF!</v>
      </c>
      <c r="O253" s="106" t="e">
        <f>IF( $H253=0,0,($F253*'Cronograma de Actividades'!#REF!)*($I253/$H253))</f>
        <v>#REF!</v>
      </c>
      <c r="P253" s="106" t="e">
        <f>IF( $H253=0,0,($F253*'Cronograma de Actividades'!#REF!)*($I253/$H253))</f>
        <v>#REF!</v>
      </c>
      <c r="Q253" s="106" t="e">
        <f>SUM(N253:P253)</f>
        <v>#REF!</v>
      </c>
      <c r="R253" s="106" t="e">
        <f>IF( $H253=0,0,($F253*'Cronograma de Actividades'!#REF!)*($I253/$H253))</f>
        <v>#REF!</v>
      </c>
      <c r="S253" s="106" t="e">
        <f>IF( $H253=0,0,($F253*'Cronograma de Actividades'!#REF!)*($I253/$H253))</f>
        <v>#REF!</v>
      </c>
      <c r="T253" s="106" t="e">
        <f>IF( $H253=0,0,($F253*'Cronograma de Actividades'!#REF!)*($I253/$H253))</f>
        <v>#REF!</v>
      </c>
      <c r="U253" s="106" t="e">
        <f>SUM(R253:T253)</f>
        <v>#REF!</v>
      </c>
      <c r="V253" s="106" t="e">
        <f>IF( $H253=0,0,($F253*'Cronograma de Actividades'!#REF!)*($I253/$H253))</f>
        <v>#REF!</v>
      </c>
      <c r="W253" s="106" t="e">
        <f>IF( $H253=0,0,($F253*'Cronograma de Actividades'!#REF!)*($I253/$H253))</f>
        <v>#REF!</v>
      </c>
      <c r="X253" s="106" t="e">
        <f>IF( $H253=0,0,($F253*'Cronograma de Actividades'!#REF!)*($I253/$H253))</f>
        <v>#REF!</v>
      </c>
      <c r="Y253" s="106" t="e">
        <f>SUM(V253:X253)</f>
        <v>#REF!</v>
      </c>
      <c r="Z253" s="106" t="e">
        <f>+M253+Q253+U253+Y253</f>
        <v>#REF!</v>
      </c>
      <c r="AA253" s="106" t="e">
        <f>IF( $H253=0,0,($F253*'Cronograma de Actividades'!#REF!)*($I253/$H253))</f>
        <v>#REF!</v>
      </c>
      <c r="AB253" s="106" t="e">
        <f>IF( $H253=0,0,($F253*'Cronograma de Actividades'!#REF!)*($I253/$H253))</f>
        <v>#REF!</v>
      </c>
      <c r="AC253" s="106" t="e">
        <f>IF( $H253=0,0,($F253*'Cronograma de Actividades'!#REF!)*($I253/$H253))</f>
        <v>#REF!</v>
      </c>
      <c r="AD253" s="106" t="e">
        <f>SUM(AA253:AC253)</f>
        <v>#REF!</v>
      </c>
      <c r="AE253" s="106" t="e">
        <f>IF( $H253=0,0,($F253*'Cronograma de Actividades'!#REF!)*($I253/$H253))</f>
        <v>#REF!</v>
      </c>
      <c r="AF253" s="106" t="e">
        <f>IF( $H253=0,0,($F253*'Cronograma de Actividades'!#REF!)*($I253/$H253))</f>
        <v>#REF!</v>
      </c>
      <c r="AG253" s="106" t="e">
        <f>IF( $H253=0,0,($F253*'Cronograma de Actividades'!#REF!)*($I253/$H253))</f>
        <v>#REF!</v>
      </c>
      <c r="AH253" s="106" t="e">
        <f>SUM(AE253:AG253)</f>
        <v>#REF!</v>
      </c>
      <c r="AI253" s="106" t="e">
        <f>IF( $H253=0,0,($F253*'Cronograma de Actividades'!#REF!)*($I253/$H253))</f>
        <v>#REF!</v>
      </c>
      <c r="AJ253" s="106" t="e">
        <f>IF( $H253=0,0,($F253*'Cronograma de Actividades'!#REF!)*($I253/$H253))</f>
        <v>#REF!</v>
      </c>
      <c r="AK253" s="106" t="e">
        <f>IF( $H253=0,0,($F253*'Cronograma de Actividades'!#REF!)*($I253/$H253))</f>
        <v>#REF!</v>
      </c>
      <c r="AL253" s="106" t="e">
        <f>SUM(AI253:AK253)</f>
        <v>#REF!</v>
      </c>
      <c r="AM253" s="106" t="e">
        <f>IF( $H253=0,0,($F253*'Cronograma de Actividades'!#REF!)*($I253/$H253))</f>
        <v>#REF!</v>
      </c>
      <c r="AN253" s="106" t="e">
        <f>IF( $H253=0,0,($F253*'Cronograma de Actividades'!#REF!)*($I253/$H253))</f>
        <v>#REF!</v>
      </c>
      <c r="AO253" s="106" t="e">
        <f>IF( $H253=0,0,($F253*'Cronograma de Actividades'!#REF!)*($I253/$H253))</f>
        <v>#REF!</v>
      </c>
      <c r="AP253" s="106" t="e">
        <f>SUM(AM253:AO253)</f>
        <v>#REF!</v>
      </c>
      <c r="AQ253" s="106" t="e">
        <f>+AD253+AH253+AL253+AP253</f>
        <v>#REF!</v>
      </c>
      <c r="AR253" s="106" t="e">
        <f>IF( $H253=0,0,($F253*'Cronograma de Actividades'!#REF!)*($I253/$H253))</f>
        <v>#REF!</v>
      </c>
      <c r="AS253" s="106" t="e">
        <f>IF( $H253=0,0,($F253*'Cronograma de Actividades'!#REF!)*($I253/$H253))</f>
        <v>#REF!</v>
      </c>
      <c r="AT253" s="106" t="e">
        <f>IF( $H253=0,0,($F253*'Cronograma de Actividades'!#REF!)*($I253/$H253))</f>
        <v>#REF!</v>
      </c>
      <c r="AU253" s="106" t="e">
        <f>SUM(AR253:AT253)</f>
        <v>#REF!</v>
      </c>
      <c r="AV253" s="106" t="e">
        <f>IF( $H253=0,0,($F253*'Cronograma de Actividades'!#REF!)*($I253/$H253))</f>
        <v>#REF!</v>
      </c>
      <c r="AW253" s="106" t="e">
        <f>IF( $H253=0,0,($F253*'Cronograma de Actividades'!#REF!)*($I253/$H253))</f>
        <v>#REF!</v>
      </c>
      <c r="AX253" s="106" t="e">
        <f>IF( $H253=0,0,($F253*'Cronograma de Actividades'!#REF!)*($I253/$H253))</f>
        <v>#REF!</v>
      </c>
      <c r="AY253" s="106" t="e">
        <f>SUM(AV253:AX253)</f>
        <v>#REF!</v>
      </c>
      <c r="AZ253" s="106" t="e">
        <f>IF( $H253=0,0,($F253*'Cronograma de Actividades'!#REF!)*($I253/$H253))</f>
        <v>#REF!</v>
      </c>
      <c r="BA253" s="106" t="e">
        <f>IF( $H253=0,0,($F253*'Cronograma de Actividades'!#REF!)*($I253/$H253))</f>
        <v>#REF!</v>
      </c>
      <c r="BB253" s="106" t="e">
        <f>IF( $H253=0,0,($F253*'Cronograma de Actividades'!#REF!)*($I253/$H253))</f>
        <v>#REF!</v>
      </c>
      <c r="BC253" s="106" t="e">
        <f>SUM(AZ253:BB253)</f>
        <v>#REF!</v>
      </c>
      <c r="BD253" s="106" t="e">
        <f>IF( $H253=0,0,($F253*'Cronograma de Actividades'!#REF!)*($I253/$H253))</f>
        <v>#REF!</v>
      </c>
      <c r="BE253" s="106" t="e">
        <f>IF( $H253=0,0,($F253*'Cronograma de Actividades'!#REF!)*($I253/$H253))</f>
        <v>#REF!</v>
      </c>
      <c r="BF253" s="106" t="e">
        <f>IF( $H253=0,0,($F253*'Cronograma de Actividades'!#REF!)*($I253/$H253))</f>
        <v>#REF!</v>
      </c>
      <c r="BG253" s="106" t="e">
        <f>SUM(BD253:BF253)</f>
        <v>#REF!</v>
      </c>
      <c r="BH253" s="106" t="e">
        <f>+AU253+AY253+BC253+BG253</f>
        <v>#REF!</v>
      </c>
      <c r="BI253" s="288" t="e">
        <f>+Z253+AQ253+BH253</f>
        <v>#REF!</v>
      </c>
      <c r="BJ253" s="126" t="e">
        <f t="shared" si="50"/>
        <v>#REF!</v>
      </c>
    </row>
    <row r="254" spans="1:62" ht="12.75" hidden="1" customHeight="1" x14ac:dyDescent="0.25">
      <c r="A254" s="100" t="e">
        <f>+#REF!</f>
        <v>#REF!</v>
      </c>
      <c r="B254" s="199" t="e">
        <f>+#REF!</f>
        <v>#REF!</v>
      </c>
      <c r="C254" s="56" t="e">
        <f>+#REF!</f>
        <v>#REF!</v>
      </c>
      <c r="D254" s="61"/>
      <c r="E254" s="57">
        <f>+'Formato de costeo C1 '!F416</f>
        <v>0</v>
      </c>
      <c r="F254" s="57" t="e">
        <f>SUM(F255:F259)</f>
        <v>#REF!</v>
      </c>
      <c r="G254" s="503" t="e">
        <f>+#REF!</f>
        <v>#REF!</v>
      </c>
      <c r="H254" s="57" t="e">
        <f>SUM(H255:H259)</f>
        <v>#REF!</v>
      </c>
      <c r="I254" s="57" t="e">
        <f t="shared" ref="I254:BH254" si="60">SUM(I255:I259)</f>
        <v>#REF!</v>
      </c>
      <c r="J254" s="57" t="e">
        <f t="shared" si="60"/>
        <v>#REF!</v>
      </c>
      <c r="K254" s="57" t="e">
        <f t="shared" si="60"/>
        <v>#REF!</v>
      </c>
      <c r="L254" s="57" t="e">
        <f t="shared" si="60"/>
        <v>#REF!</v>
      </c>
      <c r="M254" s="57" t="e">
        <f t="shared" si="60"/>
        <v>#REF!</v>
      </c>
      <c r="N254" s="57" t="e">
        <f t="shared" si="60"/>
        <v>#REF!</v>
      </c>
      <c r="O254" s="57" t="e">
        <f t="shared" si="60"/>
        <v>#REF!</v>
      </c>
      <c r="P254" s="57" t="e">
        <f t="shared" si="60"/>
        <v>#REF!</v>
      </c>
      <c r="Q254" s="57" t="e">
        <f t="shared" si="60"/>
        <v>#REF!</v>
      </c>
      <c r="R254" s="57" t="e">
        <f t="shared" si="60"/>
        <v>#REF!</v>
      </c>
      <c r="S254" s="57" t="e">
        <f t="shared" si="60"/>
        <v>#REF!</v>
      </c>
      <c r="T254" s="57" t="e">
        <f t="shared" si="60"/>
        <v>#REF!</v>
      </c>
      <c r="U254" s="57" t="e">
        <f t="shared" si="60"/>
        <v>#REF!</v>
      </c>
      <c r="V254" s="57" t="e">
        <f t="shared" si="60"/>
        <v>#REF!</v>
      </c>
      <c r="W254" s="57" t="e">
        <f t="shared" si="60"/>
        <v>#REF!</v>
      </c>
      <c r="X254" s="57" t="e">
        <f t="shared" si="60"/>
        <v>#REF!</v>
      </c>
      <c r="Y254" s="57" t="e">
        <f t="shared" si="60"/>
        <v>#REF!</v>
      </c>
      <c r="Z254" s="57" t="e">
        <f t="shared" si="60"/>
        <v>#REF!</v>
      </c>
      <c r="AA254" s="57" t="e">
        <f t="shared" si="60"/>
        <v>#REF!</v>
      </c>
      <c r="AB254" s="57" t="e">
        <f t="shared" si="60"/>
        <v>#REF!</v>
      </c>
      <c r="AC254" s="57" t="e">
        <f t="shared" si="60"/>
        <v>#REF!</v>
      </c>
      <c r="AD254" s="57" t="e">
        <f t="shared" si="60"/>
        <v>#REF!</v>
      </c>
      <c r="AE254" s="57" t="e">
        <f t="shared" si="60"/>
        <v>#REF!</v>
      </c>
      <c r="AF254" s="57" t="e">
        <f t="shared" si="60"/>
        <v>#REF!</v>
      </c>
      <c r="AG254" s="57" t="e">
        <f t="shared" si="60"/>
        <v>#REF!</v>
      </c>
      <c r="AH254" s="57" t="e">
        <f t="shared" si="60"/>
        <v>#REF!</v>
      </c>
      <c r="AI254" s="57" t="e">
        <f t="shared" si="60"/>
        <v>#REF!</v>
      </c>
      <c r="AJ254" s="57" t="e">
        <f t="shared" si="60"/>
        <v>#REF!</v>
      </c>
      <c r="AK254" s="57" t="e">
        <f t="shared" si="60"/>
        <v>#REF!</v>
      </c>
      <c r="AL254" s="57" t="e">
        <f t="shared" si="60"/>
        <v>#REF!</v>
      </c>
      <c r="AM254" s="57" t="e">
        <f t="shared" si="60"/>
        <v>#REF!</v>
      </c>
      <c r="AN254" s="57" t="e">
        <f t="shared" si="60"/>
        <v>#REF!</v>
      </c>
      <c r="AO254" s="57" t="e">
        <f t="shared" si="60"/>
        <v>#REF!</v>
      </c>
      <c r="AP254" s="57" t="e">
        <f t="shared" si="60"/>
        <v>#REF!</v>
      </c>
      <c r="AQ254" s="57" t="e">
        <f t="shared" si="60"/>
        <v>#REF!</v>
      </c>
      <c r="AR254" s="57" t="e">
        <f t="shared" si="60"/>
        <v>#REF!</v>
      </c>
      <c r="AS254" s="57" t="e">
        <f t="shared" si="60"/>
        <v>#REF!</v>
      </c>
      <c r="AT254" s="57" t="e">
        <f t="shared" si="60"/>
        <v>#REF!</v>
      </c>
      <c r="AU254" s="57" t="e">
        <f t="shared" si="60"/>
        <v>#REF!</v>
      </c>
      <c r="AV254" s="57" t="e">
        <f t="shared" si="60"/>
        <v>#REF!</v>
      </c>
      <c r="AW254" s="57" t="e">
        <f t="shared" si="60"/>
        <v>#REF!</v>
      </c>
      <c r="AX254" s="57" t="e">
        <f t="shared" si="60"/>
        <v>#REF!</v>
      </c>
      <c r="AY254" s="57" t="e">
        <f t="shared" si="60"/>
        <v>#REF!</v>
      </c>
      <c r="AZ254" s="57" t="e">
        <f t="shared" si="60"/>
        <v>#REF!</v>
      </c>
      <c r="BA254" s="57" t="e">
        <f t="shared" si="60"/>
        <v>#REF!</v>
      </c>
      <c r="BB254" s="57" t="e">
        <f t="shared" si="60"/>
        <v>#REF!</v>
      </c>
      <c r="BC254" s="57" t="e">
        <f t="shared" si="60"/>
        <v>#REF!</v>
      </c>
      <c r="BD254" s="57" t="e">
        <f t="shared" si="60"/>
        <v>#REF!</v>
      </c>
      <c r="BE254" s="57" t="e">
        <f t="shared" si="60"/>
        <v>#REF!</v>
      </c>
      <c r="BF254" s="57" t="e">
        <f t="shared" si="60"/>
        <v>#REF!</v>
      </c>
      <c r="BG254" s="57" t="e">
        <f t="shared" si="60"/>
        <v>#REF!</v>
      </c>
      <c r="BH254" s="57" t="e">
        <f t="shared" si="60"/>
        <v>#REF!</v>
      </c>
      <c r="BI254" s="285" t="e">
        <f>SUM(BI255:BI259)</f>
        <v>#REF!</v>
      </c>
      <c r="BJ254" s="126" t="e">
        <f t="shared" si="50"/>
        <v>#REF!</v>
      </c>
    </row>
    <row r="255" spans="1:62" ht="12.75" hidden="1" customHeight="1" x14ac:dyDescent="0.25">
      <c r="A255" s="295" t="e">
        <f>+#REF!</f>
        <v>#REF!</v>
      </c>
      <c r="B255" s="296" t="e">
        <f>+#REF!</f>
        <v>#REF!</v>
      </c>
      <c r="C255" s="577"/>
      <c r="D255" s="296"/>
      <c r="E255" s="312"/>
      <c r="F255" s="104" t="e">
        <f>+#REF!</f>
        <v>#REF!</v>
      </c>
      <c r="G255" s="507"/>
      <c r="H255" s="104" t="e">
        <f>+#REF!</f>
        <v>#REF!</v>
      </c>
      <c r="I255" s="104" t="e">
        <f>+#REF!</f>
        <v>#REF!</v>
      </c>
      <c r="J255" s="104" t="e">
        <f>IF( $H255=0,0,($F255*'Cronograma de Actividades'!#REF!)*($I255/$H255))</f>
        <v>#REF!</v>
      </c>
      <c r="K255" s="104" t="e">
        <f>IF( $H255=0,0,($F255*'Cronograma de Actividades'!#REF!)*($I255/$H255))</f>
        <v>#REF!</v>
      </c>
      <c r="L255" s="104" t="e">
        <f>IF( $H255=0,0,($F255*'Cronograma de Actividades'!#REF!)*($I255/$H255))</f>
        <v>#REF!</v>
      </c>
      <c r="M255" s="104" t="e">
        <f>SUM(J255:L255)</f>
        <v>#REF!</v>
      </c>
      <c r="N255" s="104" t="e">
        <f>IF( $H255=0,0,($F255*'Cronograma de Actividades'!#REF!)*($I255/$H255))</f>
        <v>#REF!</v>
      </c>
      <c r="O255" s="104" t="e">
        <f>IF( $H255=0,0,($F255*'Cronograma de Actividades'!#REF!)*($I255/$H255))</f>
        <v>#REF!</v>
      </c>
      <c r="P255" s="104" t="e">
        <f>IF( $H255=0,0,($F255*'Cronograma de Actividades'!#REF!)*($I255/$H255))</f>
        <v>#REF!</v>
      </c>
      <c r="Q255" s="104" t="e">
        <f>SUM(N255:P255)</f>
        <v>#REF!</v>
      </c>
      <c r="R255" s="104" t="e">
        <f>IF( $H255=0,0,($F255*'Cronograma de Actividades'!#REF!)*($I255/$H255))</f>
        <v>#REF!</v>
      </c>
      <c r="S255" s="104" t="e">
        <f>IF( $H255=0,0,($F255*'Cronograma de Actividades'!#REF!)*($I255/$H255))</f>
        <v>#REF!</v>
      </c>
      <c r="T255" s="104" t="e">
        <f>IF( $H255=0,0,($F255*'Cronograma de Actividades'!#REF!)*($I255/$H255))</f>
        <v>#REF!</v>
      </c>
      <c r="U255" s="104" t="e">
        <f>SUM(R255:T255)</f>
        <v>#REF!</v>
      </c>
      <c r="V255" s="104" t="e">
        <f>IF( $H255=0,0,($F255*'Cronograma de Actividades'!#REF!)*($I255/$H255))</f>
        <v>#REF!</v>
      </c>
      <c r="W255" s="104" t="e">
        <f>IF( $H255=0,0,($F255*'Cronograma de Actividades'!#REF!)*($I255/$H255))</f>
        <v>#REF!</v>
      </c>
      <c r="X255" s="104" t="e">
        <f>IF( $H255=0,0,($F255*'Cronograma de Actividades'!#REF!)*($I255/$H255))</f>
        <v>#REF!</v>
      </c>
      <c r="Y255" s="104" t="e">
        <f>SUM(V255:X255)</f>
        <v>#REF!</v>
      </c>
      <c r="Z255" s="104" t="e">
        <f>+M255+Q255+U255+Y255</f>
        <v>#REF!</v>
      </c>
      <c r="AA255" s="104" t="e">
        <f>IF( $H255=0,0,($F255*'Cronograma de Actividades'!#REF!)*($I255/$H255))</f>
        <v>#REF!</v>
      </c>
      <c r="AB255" s="104" t="e">
        <f>IF( $H255=0,0,($F255*'Cronograma de Actividades'!#REF!)*($I255/$H255))</f>
        <v>#REF!</v>
      </c>
      <c r="AC255" s="104" t="e">
        <f>IF( $H255=0,0,($F255*'Cronograma de Actividades'!#REF!)*($I255/$H255))</f>
        <v>#REF!</v>
      </c>
      <c r="AD255" s="104" t="e">
        <f>SUM(AA255:AC255)</f>
        <v>#REF!</v>
      </c>
      <c r="AE255" s="104" t="e">
        <f>IF( $H255=0,0,($F255*'Cronograma de Actividades'!#REF!)*($I255/$H255))</f>
        <v>#REF!</v>
      </c>
      <c r="AF255" s="104" t="e">
        <f>IF( $H255=0,0,($F255*'Cronograma de Actividades'!#REF!)*($I255/$H255))</f>
        <v>#REF!</v>
      </c>
      <c r="AG255" s="104" t="e">
        <f>IF( $H255=0,0,($F255*'Cronograma de Actividades'!#REF!)*($I255/$H255))</f>
        <v>#REF!</v>
      </c>
      <c r="AH255" s="104" t="e">
        <f>SUM(AE255:AG255)</f>
        <v>#REF!</v>
      </c>
      <c r="AI255" s="104" t="e">
        <f>IF( $H255=0,0,($F255*'Cronograma de Actividades'!#REF!)*($I255/$H255))</f>
        <v>#REF!</v>
      </c>
      <c r="AJ255" s="104" t="e">
        <f>IF( $H255=0,0,($F255*'Cronograma de Actividades'!#REF!)*($I255/$H255))</f>
        <v>#REF!</v>
      </c>
      <c r="AK255" s="104" t="e">
        <f>IF( $H255=0,0,($F255*'Cronograma de Actividades'!#REF!)*($I255/$H255))</f>
        <v>#REF!</v>
      </c>
      <c r="AL255" s="104" t="e">
        <f>SUM(AI255:AK255)</f>
        <v>#REF!</v>
      </c>
      <c r="AM255" s="104" t="e">
        <f>IF( $H255=0,0,($F255*'Cronograma de Actividades'!#REF!)*($I255/$H255))</f>
        <v>#REF!</v>
      </c>
      <c r="AN255" s="104" t="e">
        <f>IF( $H255=0,0,($F255*'Cronograma de Actividades'!#REF!)*($I255/$H255))</f>
        <v>#REF!</v>
      </c>
      <c r="AO255" s="104" t="e">
        <f>IF( $H255=0,0,($F255*'Cronograma de Actividades'!#REF!)*($I255/$H255))</f>
        <v>#REF!</v>
      </c>
      <c r="AP255" s="104" t="e">
        <f>SUM(AM255:AO255)</f>
        <v>#REF!</v>
      </c>
      <c r="AQ255" s="104" t="e">
        <f>+AD255+AH255+AL255+AP255</f>
        <v>#REF!</v>
      </c>
      <c r="AR255" s="104" t="e">
        <f>IF( $H255=0,0,($F255*'Cronograma de Actividades'!#REF!)*($I255/$H255))</f>
        <v>#REF!</v>
      </c>
      <c r="AS255" s="104" t="e">
        <f>IF( $H255=0,0,($F255*'Cronograma de Actividades'!#REF!)*($I255/$H255))</f>
        <v>#REF!</v>
      </c>
      <c r="AT255" s="104" t="e">
        <f>IF( $H255=0,0,($F255*'Cronograma de Actividades'!#REF!)*($I255/$H255))</f>
        <v>#REF!</v>
      </c>
      <c r="AU255" s="104" t="e">
        <f>SUM(AR255:AT255)</f>
        <v>#REF!</v>
      </c>
      <c r="AV255" s="104" t="e">
        <f>IF( $H255=0,0,($F255*'Cronograma de Actividades'!#REF!)*($I255/$H255))</f>
        <v>#REF!</v>
      </c>
      <c r="AW255" s="104" t="e">
        <f>IF( $H255=0,0,($F255*'Cronograma de Actividades'!#REF!)*($I255/$H255))</f>
        <v>#REF!</v>
      </c>
      <c r="AX255" s="104" t="e">
        <f>IF( $H255=0,0,($F255*'Cronograma de Actividades'!#REF!)*($I255/$H255))</f>
        <v>#REF!</v>
      </c>
      <c r="AY255" s="104" t="e">
        <f>SUM(AV255:AX255)</f>
        <v>#REF!</v>
      </c>
      <c r="AZ255" s="104" t="e">
        <f>IF( $H255=0,0,($F255*'Cronograma de Actividades'!#REF!)*($I255/$H255))</f>
        <v>#REF!</v>
      </c>
      <c r="BA255" s="104" t="e">
        <f>IF( $H255=0,0,($F255*'Cronograma de Actividades'!#REF!)*($I255/$H255))</f>
        <v>#REF!</v>
      </c>
      <c r="BB255" s="104" t="e">
        <f>IF( $H255=0,0,($F255*'Cronograma de Actividades'!#REF!)*($I255/$H255))</f>
        <v>#REF!</v>
      </c>
      <c r="BC255" s="104" t="e">
        <f>SUM(AZ255:BB255)</f>
        <v>#REF!</v>
      </c>
      <c r="BD255" s="104" t="e">
        <f>IF( $H255=0,0,($F255*'Cronograma de Actividades'!#REF!)*($I255/$H255))</f>
        <v>#REF!</v>
      </c>
      <c r="BE255" s="104" t="e">
        <f>IF( $H255=0,0,($F255*'Cronograma de Actividades'!#REF!)*($I255/$H255))</f>
        <v>#REF!</v>
      </c>
      <c r="BF255" s="104" t="e">
        <f>IF( $H255=0,0,($F255*'Cronograma de Actividades'!#REF!)*($I255/$H255))</f>
        <v>#REF!</v>
      </c>
      <c r="BG255" s="104" t="e">
        <f>SUM(BD255:BF255)</f>
        <v>#REF!</v>
      </c>
      <c r="BH255" s="104" t="e">
        <f>+AU255+AY255+BC255+BG255</f>
        <v>#REF!</v>
      </c>
      <c r="BI255" s="286" t="e">
        <f>+Z255+AQ255+BH255</f>
        <v>#REF!</v>
      </c>
      <c r="BJ255" s="126" t="e">
        <f t="shared" si="50"/>
        <v>#REF!</v>
      </c>
    </row>
    <row r="256" spans="1:62" ht="12.75" hidden="1" customHeight="1" x14ac:dyDescent="0.25">
      <c r="A256" s="297" t="e">
        <f>+#REF!</f>
        <v>#REF!</v>
      </c>
      <c r="B256" s="298" t="e">
        <f>+#REF!</f>
        <v>#REF!</v>
      </c>
      <c r="C256" s="578"/>
      <c r="D256" s="298"/>
      <c r="E256" s="315"/>
      <c r="F256" s="105" t="e">
        <f>+#REF!</f>
        <v>#REF!</v>
      </c>
      <c r="G256" s="508"/>
      <c r="H256" s="105" t="e">
        <f>+#REF!</f>
        <v>#REF!</v>
      </c>
      <c r="I256" s="105" t="e">
        <f>+#REF!</f>
        <v>#REF!</v>
      </c>
      <c r="J256" s="105" t="e">
        <f>IF( $H256=0,0,($F256*'Cronograma de Actividades'!#REF!)*($I256/$H256))</f>
        <v>#REF!</v>
      </c>
      <c r="K256" s="105" t="e">
        <f>IF( $H256=0,0,($F256*'Cronograma de Actividades'!#REF!)*($I256/$H256))</f>
        <v>#REF!</v>
      </c>
      <c r="L256" s="105" t="e">
        <f>IF( $H256=0,0,($F256*'Cronograma de Actividades'!#REF!)*($I256/$H256))</f>
        <v>#REF!</v>
      </c>
      <c r="M256" s="105" t="e">
        <f>SUM(J256:L256)</f>
        <v>#REF!</v>
      </c>
      <c r="N256" s="105" t="e">
        <f>IF( $H256=0,0,($F256*'Cronograma de Actividades'!#REF!)*($I256/$H256))</f>
        <v>#REF!</v>
      </c>
      <c r="O256" s="105" t="e">
        <f>IF( $H256=0,0,($F256*'Cronograma de Actividades'!#REF!)*($I256/$H256))</f>
        <v>#REF!</v>
      </c>
      <c r="P256" s="105" t="e">
        <f>IF( $H256=0,0,($F256*'Cronograma de Actividades'!#REF!)*($I256/$H256))</f>
        <v>#REF!</v>
      </c>
      <c r="Q256" s="105" t="e">
        <f>SUM(N256:P256)</f>
        <v>#REF!</v>
      </c>
      <c r="R256" s="105" t="e">
        <f>IF( $H256=0,0,($F256*'Cronograma de Actividades'!#REF!)*($I256/$H256))</f>
        <v>#REF!</v>
      </c>
      <c r="S256" s="105" t="e">
        <f>IF( $H256=0,0,($F256*'Cronograma de Actividades'!#REF!)*($I256/$H256))</f>
        <v>#REF!</v>
      </c>
      <c r="T256" s="105" t="e">
        <f>IF( $H256=0,0,($F256*'Cronograma de Actividades'!#REF!)*($I256/$H256))</f>
        <v>#REF!</v>
      </c>
      <c r="U256" s="105" t="e">
        <f>SUM(R256:T256)</f>
        <v>#REF!</v>
      </c>
      <c r="V256" s="105" t="e">
        <f>IF( $H256=0,0,($F256*'Cronograma de Actividades'!#REF!)*($I256/$H256))</f>
        <v>#REF!</v>
      </c>
      <c r="W256" s="105" t="e">
        <f>IF( $H256=0,0,($F256*'Cronograma de Actividades'!#REF!)*($I256/$H256))</f>
        <v>#REF!</v>
      </c>
      <c r="X256" s="105" t="e">
        <f>IF( $H256=0,0,($F256*'Cronograma de Actividades'!#REF!)*($I256/$H256))</f>
        <v>#REF!</v>
      </c>
      <c r="Y256" s="105" t="e">
        <f>SUM(V256:X256)</f>
        <v>#REF!</v>
      </c>
      <c r="Z256" s="105" t="e">
        <f>+M256+Q256+U256+Y256</f>
        <v>#REF!</v>
      </c>
      <c r="AA256" s="105" t="e">
        <f>IF( $H256=0,0,($F256*'Cronograma de Actividades'!#REF!)*($I256/$H256))</f>
        <v>#REF!</v>
      </c>
      <c r="AB256" s="105" t="e">
        <f>IF( $H256=0,0,($F256*'Cronograma de Actividades'!#REF!)*($I256/$H256))</f>
        <v>#REF!</v>
      </c>
      <c r="AC256" s="105" t="e">
        <f>IF( $H256=0,0,($F256*'Cronograma de Actividades'!#REF!)*($I256/$H256))</f>
        <v>#REF!</v>
      </c>
      <c r="AD256" s="105" t="e">
        <f>SUM(AA256:AC256)</f>
        <v>#REF!</v>
      </c>
      <c r="AE256" s="105" t="e">
        <f>IF( $H256=0,0,($F256*'Cronograma de Actividades'!#REF!)*($I256/$H256))</f>
        <v>#REF!</v>
      </c>
      <c r="AF256" s="105" t="e">
        <f>IF( $H256=0,0,($F256*'Cronograma de Actividades'!#REF!)*($I256/$H256))</f>
        <v>#REF!</v>
      </c>
      <c r="AG256" s="105" t="e">
        <f>IF( $H256=0,0,($F256*'Cronograma de Actividades'!#REF!)*($I256/$H256))</f>
        <v>#REF!</v>
      </c>
      <c r="AH256" s="105" t="e">
        <f>SUM(AE256:AG256)</f>
        <v>#REF!</v>
      </c>
      <c r="AI256" s="105" t="e">
        <f>IF( $H256=0,0,($F256*'Cronograma de Actividades'!#REF!)*($I256/$H256))</f>
        <v>#REF!</v>
      </c>
      <c r="AJ256" s="105" t="e">
        <f>IF( $H256=0,0,($F256*'Cronograma de Actividades'!#REF!)*($I256/$H256))</f>
        <v>#REF!</v>
      </c>
      <c r="AK256" s="105" t="e">
        <f>IF( $H256=0,0,($F256*'Cronograma de Actividades'!#REF!)*($I256/$H256))</f>
        <v>#REF!</v>
      </c>
      <c r="AL256" s="105" t="e">
        <f>SUM(AI256:AK256)</f>
        <v>#REF!</v>
      </c>
      <c r="AM256" s="105" t="e">
        <f>IF( $H256=0,0,($F256*'Cronograma de Actividades'!#REF!)*($I256/$H256))</f>
        <v>#REF!</v>
      </c>
      <c r="AN256" s="105" t="e">
        <f>IF( $H256=0,0,($F256*'Cronograma de Actividades'!#REF!)*($I256/$H256))</f>
        <v>#REF!</v>
      </c>
      <c r="AO256" s="105" t="e">
        <f>IF( $H256=0,0,($F256*'Cronograma de Actividades'!#REF!)*($I256/$H256))</f>
        <v>#REF!</v>
      </c>
      <c r="AP256" s="105" t="e">
        <f>SUM(AM256:AO256)</f>
        <v>#REF!</v>
      </c>
      <c r="AQ256" s="105" t="e">
        <f>+AD256+AH256+AL256+AP256</f>
        <v>#REF!</v>
      </c>
      <c r="AR256" s="105" t="e">
        <f>IF( $H256=0,0,($F256*'Cronograma de Actividades'!#REF!)*($I256/$H256))</f>
        <v>#REF!</v>
      </c>
      <c r="AS256" s="105" t="e">
        <f>IF( $H256=0,0,($F256*'Cronograma de Actividades'!#REF!)*($I256/$H256))</f>
        <v>#REF!</v>
      </c>
      <c r="AT256" s="105" t="e">
        <f>IF( $H256=0,0,($F256*'Cronograma de Actividades'!#REF!)*($I256/$H256))</f>
        <v>#REF!</v>
      </c>
      <c r="AU256" s="105" t="e">
        <f>SUM(AR256:AT256)</f>
        <v>#REF!</v>
      </c>
      <c r="AV256" s="105" t="e">
        <f>IF( $H256=0,0,($F256*'Cronograma de Actividades'!#REF!)*($I256/$H256))</f>
        <v>#REF!</v>
      </c>
      <c r="AW256" s="105" t="e">
        <f>IF( $H256=0,0,($F256*'Cronograma de Actividades'!#REF!)*($I256/$H256))</f>
        <v>#REF!</v>
      </c>
      <c r="AX256" s="105" t="e">
        <f>IF( $H256=0,0,($F256*'Cronograma de Actividades'!#REF!)*($I256/$H256))</f>
        <v>#REF!</v>
      </c>
      <c r="AY256" s="105" t="e">
        <f>SUM(AV256:AX256)</f>
        <v>#REF!</v>
      </c>
      <c r="AZ256" s="105" t="e">
        <f>IF( $H256=0,0,($F256*'Cronograma de Actividades'!#REF!)*($I256/$H256))</f>
        <v>#REF!</v>
      </c>
      <c r="BA256" s="105" t="e">
        <f>IF( $H256=0,0,($F256*'Cronograma de Actividades'!#REF!)*($I256/$H256))</f>
        <v>#REF!</v>
      </c>
      <c r="BB256" s="105" t="e">
        <f>IF( $H256=0,0,($F256*'Cronograma de Actividades'!#REF!)*($I256/$H256))</f>
        <v>#REF!</v>
      </c>
      <c r="BC256" s="105" t="e">
        <f>SUM(AZ256:BB256)</f>
        <v>#REF!</v>
      </c>
      <c r="BD256" s="105" t="e">
        <f>IF( $H256=0,0,($F256*'Cronograma de Actividades'!#REF!)*($I256/$H256))</f>
        <v>#REF!</v>
      </c>
      <c r="BE256" s="105" t="e">
        <f>IF( $H256=0,0,($F256*'Cronograma de Actividades'!#REF!)*($I256/$H256))</f>
        <v>#REF!</v>
      </c>
      <c r="BF256" s="105" t="e">
        <f>IF( $H256=0,0,($F256*'Cronograma de Actividades'!#REF!)*($I256/$H256))</f>
        <v>#REF!</v>
      </c>
      <c r="BG256" s="105" t="e">
        <f>SUM(BD256:BF256)</f>
        <v>#REF!</v>
      </c>
      <c r="BH256" s="105" t="e">
        <f>+AU256+AY256+BC256+BG256</f>
        <v>#REF!</v>
      </c>
      <c r="BI256" s="287" t="e">
        <f>+Z256+AQ256+BH256</f>
        <v>#REF!</v>
      </c>
      <c r="BJ256" s="126" t="e">
        <f t="shared" si="50"/>
        <v>#REF!</v>
      </c>
    </row>
    <row r="257" spans="1:62" ht="12.75" hidden="1" customHeight="1" x14ac:dyDescent="0.25">
      <c r="A257" s="297" t="e">
        <f>+#REF!</f>
        <v>#REF!</v>
      </c>
      <c r="B257" s="298" t="e">
        <f>+#REF!</f>
        <v>#REF!</v>
      </c>
      <c r="C257" s="578"/>
      <c r="D257" s="298"/>
      <c r="E257" s="315"/>
      <c r="F257" s="105" t="e">
        <f>+#REF!</f>
        <v>#REF!</v>
      </c>
      <c r="G257" s="508"/>
      <c r="H257" s="105" t="e">
        <f>+#REF!</f>
        <v>#REF!</v>
      </c>
      <c r="I257" s="105" t="e">
        <f>+#REF!</f>
        <v>#REF!</v>
      </c>
      <c r="J257" s="105" t="e">
        <f>IF( $H257=0,0,($F257*'Cronograma de Actividades'!#REF!)*($I257/$H257))</f>
        <v>#REF!</v>
      </c>
      <c r="K257" s="105" t="e">
        <f>IF( $H257=0,0,($F257*'Cronograma de Actividades'!#REF!)*($I257/$H257))</f>
        <v>#REF!</v>
      </c>
      <c r="L257" s="105" t="e">
        <f>IF( $H257=0,0,($F257*'Cronograma de Actividades'!#REF!)*($I257/$H257))</f>
        <v>#REF!</v>
      </c>
      <c r="M257" s="105" t="e">
        <f>SUM(J257:L257)</f>
        <v>#REF!</v>
      </c>
      <c r="N257" s="105" t="e">
        <f>IF( $H257=0,0,($F257*'Cronograma de Actividades'!#REF!)*($I257/$H257))</f>
        <v>#REF!</v>
      </c>
      <c r="O257" s="105" t="e">
        <f>IF( $H257=0,0,($F257*'Cronograma de Actividades'!#REF!)*($I257/$H257))</f>
        <v>#REF!</v>
      </c>
      <c r="P257" s="105" t="e">
        <f>IF( $H257=0,0,($F257*'Cronograma de Actividades'!#REF!)*($I257/$H257))</f>
        <v>#REF!</v>
      </c>
      <c r="Q257" s="105" t="e">
        <f>SUM(N257:P257)</f>
        <v>#REF!</v>
      </c>
      <c r="R257" s="105" t="e">
        <f>IF( $H257=0,0,($F257*'Cronograma de Actividades'!#REF!)*($I257/$H257))</f>
        <v>#REF!</v>
      </c>
      <c r="S257" s="105" t="e">
        <f>IF( $H257=0,0,($F257*'Cronograma de Actividades'!#REF!)*($I257/$H257))</f>
        <v>#REF!</v>
      </c>
      <c r="T257" s="105" t="e">
        <f>IF( $H257=0,0,($F257*'Cronograma de Actividades'!#REF!)*($I257/$H257))</f>
        <v>#REF!</v>
      </c>
      <c r="U257" s="105" t="e">
        <f>SUM(R257:T257)</f>
        <v>#REF!</v>
      </c>
      <c r="V257" s="105" t="e">
        <f>IF( $H257=0,0,($F257*'Cronograma de Actividades'!#REF!)*($I257/$H257))</f>
        <v>#REF!</v>
      </c>
      <c r="W257" s="105" t="e">
        <f>IF( $H257=0,0,($F257*'Cronograma de Actividades'!#REF!)*($I257/$H257))</f>
        <v>#REF!</v>
      </c>
      <c r="X257" s="105" t="e">
        <f>IF( $H257=0,0,($F257*'Cronograma de Actividades'!#REF!)*($I257/$H257))</f>
        <v>#REF!</v>
      </c>
      <c r="Y257" s="105" t="e">
        <f>SUM(V257:X257)</f>
        <v>#REF!</v>
      </c>
      <c r="Z257" s="105" t="e">
        <f>+M257+Q257+U257+Y257</f>
        <v>#REF!</v>
      </c>
      <c r="AA257" s="105" t="e">
        <f>IF( $H257=0,0,($F257*'Cronograma de Actividades'!#REF!)*($I257/$H257))</f>
        <v>#REF!</v>
      </c>
      <c r="AB257" s="105" t="e">
        <f>IF( $H257=0,0,($F257*'Cronograma de Actividades'!#REF!)*($I257/$H257))</f>
        <v>#REF!</v>
      </c>
      <c r="AC257" s="105" t="e">
        <f>IF( $H257=0,0,($F257*'Cronograma de Actividades'!#REF!)*($I257/$H257))</f>
        <v>#REF!</v>
      </c>
      <c r="AD257" s="105" t="e">
        <f>SUM(AA257:AC257)</f>
        <v>#REF!</v>
      </c>
      <c r="AE257" s="105" t="e">
        <f>IF( $H257=0,0,($F257*'Cronograma de Actividades'!#REF!)*($I257/$H257))</f>
        <v>#REF!</v>
      </c>
      <c r="AF257" s="105" t="e">
        <f>IF( $H257=0,0,($F257*'Cronograma de Actividades'!#REF!)*($I257/$H257))</f>
        <v>#REF!</v>
      </c>
      <c r="AG257" s="105" t="e">
        <f>IF( $H257=0,0,($F257*'Cronograma de Actividades'!#REF!)*($I257/$H257))</f>
        <v>#REF!</v>
      </c>
      <c r="AH257" s="105" t="e">
        <f>SUM(AE257:AG257)</f>
        <v>#REF!</v>
      </c>
      <c r="AI257" s="105" t="e">
        <f>IF( $H257=0,0,($F257*'Cronograma de Actividades'!#REF!)*($I257/$H257))</f>
        <v>#REF!</v>
      </c>
      <c r="AJ257" s="105" t="e">
        <f>IF( $H257=0,0,($F257*'Cronograma de Actividades'!#REF!)*($I257/$H257))</f>
        <v>#REF!</v>
      </c>
      <c r="AK257" s="105" t="e">
        <f>IF( $H257=0,0,($F257*'Cronograma de Actividades'!#REF!)*($I257/$H257))</f>
        <v>#REF!</v>
      </c>
      <c r="AL257" s="105" t="e">
        <f>SUM(AI257:AK257)</f>
        <v>#REF!</v>
      </c>
      <c r="AM257" s="105" t="e">
        <f>IF( $H257=0,0,($F257*'Cronograma de Actividades'!#REF!)*($I257/$H257))</f>
        <v>#REF!</v>
      </c>
      <c r="AN257" s="105" t="e">
        <f>IF( $H257=0,0,($F257*'Cronograma de Actividades'!#REF!)*($I257/$H257))</f>
        <v>#REF!</v>
      </c>
      <c r="AO257" s="105" t="e">
        <f>IF( $H257=0,0,($F257*'Cronograma de Actividades'!#REF!)*($I257/$H257))</f>
        <v>#REF!</v>
      </c>
      <c r="AP257" s="105" t="e">
        <f>SUM(AM257:AO257)</f>
        <v>#REF!</v>
      </c>
      <c r="AQ257" s="105" t="e">
        <f>+AD257+AH257+AL257+AP257</f>
        <v>#REF!</v>
      </c>
      <c r="AR257" s="105" t="e">
        <f>IF( $H257=0,0,($F257*'Cronograma de Actividades'!#REF!)*($I257/$H257))</f>
        <v>#REF!</v>
      </c>
      <c r="AS257" s="105" t="e">
        <f>IF( $H257=0,0,($F257*'Cronograma de Actividades'!#REF!)*($I257/$H257))</f>
        <v>#REF!</v>
      </c>
      <c r="AT257" s="105" t="e">
        <f>IF( $H257=0,0,($F257*'Cronograma de Actividades'!#REF!)*($I257/$H257))</f>
        <v>#REF!</v>
      </c>
      <c r="AU257" s="105" t="e">
        <f>SUM(AR257:AT257)</f>
        <v>#REF!</v>
      </c>
      <c r="AV257" s="105" t="e">
        <f>IF( $H257=0,0,($F257*'Cronograma de Actividades'!#REF!)*($I257/$H257))</f>
        <v>#REF!</v>
      </c>
      <c r="AW257" s="105" t="e">
        <f>IF( $H257=0,0,($F257*'Cronograma de Actividades'!#REF!)*($I257/$H257))</f>
        <v>#REF!</v>
      </c>
      <c r="AX257" s="105" t="e">
        <f>IF( $H257=0,0,($F257*'Cronograma de Actividades'!#REF!)*($I257/$H257))</f>
        <v>#REF!</v>
      </c>
      <c r="AY257" s="105" t="e">
        <f>SUM(AV257:AX257)</f>
        <v>#REF!</v>
      </c>
      <c r="AZ257" s="105" t="e">
        <f>IF( $H257=0,0,($F257*'Cronograma de Actividades'!#REF!)*($I257/$H257))</f>
        <v>#REF!</v>
      </c>
      <c r="BA257" s="105" t="e">
        <f>IF( $H257=0,0,($F257*'Cronograma de Actividades'!#REF!)*($I257/$H257))</f>
        <v>#REF!</v>
      </c>
      <c r="BB257" s="105" t="e">
        <f>IF( $H257=0,0,($F257*'Cronograma de Actividades'!#REF!)*($I257/$H257))</f>
        <v>#REF!</v>
      </c>
      <c r="BC257" s="105" t="e">
        <f>SUM(AZ257:BB257)</f>
        <v>#REF!</v>
      </c>
      <c r="BD257" s="105" t="e">
        <f>IF( $H257=0,0,($F257*'Cronograma de Actividades'!#REF!)*($I257/$H257))</f>
        <v>#REF!</v>
      </c>
      <c r="BE257" s="105" t="e">
        <f>IF( $H257=0,0,($F257*'Cronograma de Actividades'!#REF!)*($I257/$H257))</f>
        <v>#REF!</v>
      </c>
      <c r="BF257" s="105" t="e">
        <f>IF( $H257=0,0,($F257*'Cronograma de Actividades'!#REF!)*($I257/$H257))</f>
        <v>#REF!</v>
      </c>
      <c r="BG257" s="105" t="e">
        <f>SUM(BD257:BF257)</f>
        <v>#REF!</v>
      </c>
      <c r="BH257" s="105" t="e">
        <f>+AU257+AY257+BC257+BG257</f>
        <v>#REF!</v>
      </c>
      <c r="BI257" s="287" t="e">
        <f>+Z257+AQ257+BH257</f>
        <v>#REF!</v>
      </c>
      <c r="BJ257" s="126" t="e">
        <f t="shared" si="50"/>
        <v>#REF!</v>
      </c>
    </row>
    <row r="258" spans="1:62" ht="12.75" hidden="1" customHeight="1" x14ac:dyDescent="0.25">
      <c r="A258" s="297" t="e">
        <f>+#REF!</f>
        <v>#REF!</v>
      </c>
      <c r="B258" s="298" t="e">
        <f>+#REF!</f>
        <v>#REF!</v>
      </c>
      <c r="C258" s="578"/>
      <c r="D258" s="298"/>
      <c r="E258" s="315"/>
      <c r="F258" s="105" t="e">
        <f>+#REF!</f>
        <v>#REF!</v>
      </c>
      <c r="G258" s="508"/>
      <c r="H258" s="105" t="e">
        <f>+#REF!</f>
        <v>#REF!</v>
      </c>
      <c r="I258" s="105" t="e">
        <f>+#REF!</f>
        <v>#REF!</v>
      </c>
      <c r="J258" s="105" t="e">
        <f>IF( $H258=0,0,($F258*'Cronograma de Actividades'!#REF!)*($I258/$H258))</f>
        <v>#REF!</v>
      </c>
      <c r="K258" s="105" t="e">
        <f>IF( $H258=0,0,($F258*'Cronograma de Actividades'!#REF!)*($I258/$H258))</f>
        <v>#REF!</v>
      </c>
      <c r="L258" s="105" t="e">
        <f>IF( $H258=0,0,($F258*'Cronograma de Actividades'!#REF!)*($I258/$H258))</f>
        <v>#REF!</v>
      </c>
      <c r="M258" s="105" t="e">
        <f>SUM(J258:L258)</f>
        <v>#REF!</v>
      </c>
      <c r="N258" s="105" t="e">
        <f>IF( $H258=0,0,($F258*'Cronograma de Actividades'!#REF!)*($I258/$H258))</f>
        <v>#REF!</v>
      </c>
      <c r="O258" s="105" t="e">
        <f>IF( $H258=0,0,($F258*'Cronograma de Actividades'!#REF!)*($I258/$H258))</f>
        <v>#REF!</v>
      </c>
      <c r="P258" s="105" t="e">
        <f>IF( $H258=0,0,($F258*'Cronograma de Actividades'!#REF!)*($I258/$H258))</f>
        <v>#REF!</v>
      </c>
      <c r="Q258" s="105" t="e">
        <f>SUM(N258:P258)</f>
        <v>#REF!</v>
      </c>
      <c r="R258" s="105" t="e">
        <f>IF( $H258=0,0,($F258*'Cronograma de Actividades'!#REF!)*($I258/$H258))</f>
        <v>#REF!</v>
      </c>
      <c r="S258" s="105" t="e">
        <f>IF( $H258=0,0,($F258*'Cronograma de Actividades'!#REF!)*($I258/$H258))</f>
        <v>#REF!</v>
      </c>
      <c r="T258" s="105" t="e">
        <f>IF( $H258=0,0,($F258*'Cronograma de Actividades'!#REF!)*($I258/$H258))</f>
        <v>#REF!</v>
      </c>
      <c r="U258" s="105" t="e">
        <f>SUM(R258:T258)</f>
        <v>#REF!</v>
      </c>
      <c r="V258" s="105" t="e">
        <f>IF( $H258=0,0,($F258*'Cronograma de Actividades'!#REF!)*($I258/$H258))</f>
        <v>#REF!</v>
      </c>
      <c r="W258" s="105" t="e">
        <f>IF( $H258=0,0,($F258*'Cronograma de Actividades'!#REF!)*($I258/$H258))</f>
        <v>#REF!</v>
      </c>
      <c r="X258" s="105" t="e">
        <f>IF( $H258=0,0,($F258*'Cronograma de Actividades'!#REF!)*($I258/$H258))</f>
        <v>#REF!</v>
      </c>
      <c r="Y258" s="105" t="e">
        <f>SUM(V258:X258)</f>
        <v>#REF!</v>
      </c>
      <c r="Z258" s="105" t="e">
        <f>+M258+Q258+U258+Y258</f>
        <v>#REF!</v>
      </c>
      <c r="AA258" s="105" t="e">
        <f>IF( $H258=0,0,($F258*'Cronograma de Actividades'!#REF!)*($I258/$H258))</f>
        <v>#REF!</v>
      </c>
      <c r="AB258" s="105" t="e">
        <f>IF( $H258=0,0,($F258*'Cronograma de Actividades'!#REF!)*($I258/$H258))</f>
        <v>#REF!</v>
      </c>
      <c r="AC258" s="105" t="e">
        <f>IF( $H258=0,0,($F258*'Cronograma de Actividades'!#REF!)*($I258/$H258))</f>
        <v>#REF!</v>
      </c>
      <c r="AD258" s="105" t="e">
        <f>SUM(AA258:AC258)</f>
        <v>#REF!</v>
      </c>
      <c r="AE258" s="105" t="e">
        <f>IF( $H258=0,0,($F258*'Cronograma de Actividades'!#REF!)*($I258/$H258))</f>
        <v>#REF!</v>
      </c>
      <c r="AF258" s="105" t="e">
        <f>IF( $H258=0,0,($F258*'Cronograma de Actividades'!#REF!)*($I258/$H258))</f>
        <v>#REF!</v>
      </c>
      <c r="AG258" s="105" t="e">
        <f>IF( $H258=0,0,($F258*'Cronograma de Actividades'!#REF!)*($I258/$H258))</f>
        <v>#REF!</v>
      </c>
      <c r="AH258" s="105" t="e">
        <f>SUM(AE258:AG258)</f>
        <v>#REF!</v>
      </c>
      <c r="AI258" s="105" t="e">
        <f>IF( $H258=0,0,($F258*'Cronograma de Actividades'!#REF!)*($I258/$H258))</f>
        <v>#REF!</v>
      </c>
      <c r="AJ258" s="105" t="e">
        <f>IF( $H258=0,0,($F258*'Cronograma de Actividades'!#REF!)*($I258/$H258))</f>
        <v>#REF!</v>
      </c>
      <c r="AK258" s="105" t="e">
        <f>IF( $H258=0,0,($F258*'Cronograma de Actividades'!#REF!)*($I258/$H258))</f>
        <v>#REF!</v>
      </c>
      <c r="AL258" s="105" t="e">
        <f>SUM(AI258:AK258)</f>
        <v>#REF!</v>
      </c>
      <c r="AM258" s="105" t="e">
        <f>IF( $H258=0,0,($F258*'Cronograma de Actividades'!#REF!)*($I258/$H258))</f>
        <v>#REF!</v>
      </c>
      <c r="AN258" s="105" t="e">
        <f>IF( $H258=0,0,($F258*'Cronograma de Actividades'!#REF!)*($I258/$H258))</f>
        <v>#REF!</v>
      </c>
      <c r="AO258" s="105" t="e">
        <f>IF( $H258=0,0,($F258*'Cronograma de Actividades'!#REF!)*($I258/$H258))</f>
        <v>#REF!</v>
      </c>
      <c r="AP258" s="105" t="e">
        <f>SUM(AM258:AO258)</f>
        <v>#REF!</v>
      </c>
      <c r="AQ258" s="105" t="e">
        <f>+AD258+AH258+AL258+AP258</f>
        <v>#REF!</v>
      </c>
      <c r="AR258" s="105" t="e">
        <f>IF( $H258=0,0,($F258*'Cronograma de Actividades'!#REF!)*($I258/$H258))</f>
        <v>#REF!</v>
      </c>
      <c r="AS258" s="105" t="e">
        <f>IF( $H258=0,0,($F258*'Cronograma de Actividades'!#REF!)*($I258/$H258))</f>
        <v>#REF!</v>
      </c>
      <c r="AT258" s="105" t="e">
        <f>IF( $H258=0,0,($F258*'Cronograma de Actividades'!#REF!)*($I258/$H258))</f>
        <v>#REF!</v>
      </c>
      <c r="AU258" s="105" t="e">
        <f>SUM(AR258:AT258)</f>
        <v>#REF!</v>
      </c>
      <c r="AV258" s="105" t="e">
        <f>IF( $H258=0,0,($F258*'Cronograma de Actividades'!#REF!)*($I258/$H258))</f>
        <v>#REF!</v>
      </c>
      <c r="AW258" s="105" t="e">
        <f>IF( $H258=0,0,($F258*'Cronograma de Actividades'!#REF!)*($I258/$H258))</f>
        <v>#REF!</v>
      </c>
      <c r="AX258" s="105" t="e">
        <f>IF( $H258=0,0,($F258*'Cronograma de Actividades'!#REF!)*($I258/$H258))</f>
        <v>#REF!</v>
      </c>
      <c r="AY258" s="105" t="e">
        <f>SUM(AV258:AX258)</f>
        <v>#REF!</v>
      </c>
      <c r="AZ258" s="105" t="e">
        <f>IF( $H258=0,0,($F258*'Cronograma de Actividades'!#REF!)*($I258/$H258))</f>
        <v>#REF!</v>
      </c>
      <c r="BA258" s="105" t="e">
        <f>IF( $H258=0,0,($F258*'Cronograma de Actividades'!#REF!)*($I258/$H258))</f>
        <v>#REF!</v>
      </c>
      <c r="BB258" s="105" t="e">
        <f>IF( $H258=0,0,($F258*'Cronograma de Actividades'!#REF!)*($I258/$H258))</f>
        <v>#REF!</v>
      </c>
      <c r="BC258" s="105" t="e">
        <f>SUM(AZ258:BB258)</f>
        <v>#REF!</v>
      </c>
      <c r="BD258" s="105" t="e">
        <f>IF( $H258=0,0,($F258*'Cronograma de Actividades'!#REF!)*($I258/$H258))</f>
        <v>#REF!</v>
      </c>
      <c r="BE258" s="105" t="e">
        <f>IF( $H258=0,0,($F258*'Cronograma de Actividades'!#REF!)*($I258/$H258))</f>
        <v>#REF!</v>
      </c>
      <c r="BF258" s="105" t="e">
        <f>IF( $H258=0,0,($F258*'Cronograma de Actividades'!#REF!)*($I258/$H258))</f>
        <v>#REF!</v>
      </c>
      <c r="BG258" s="105" t="e">
        <f>SUM(BD258:BF258)</f>
        <v>#REF!</v>
      </c>
      <c r="BH258" s="105" t="e">
        <f>+AU258+AY258+BC258+BG258</f>
        <v>#REF!</v>
      </c>
      <c r="BI258" s="287" t="e">
        <f>+Z258+AQ258+BH258</f>
        <v>#REF!</v>
      </c>
      <c r="BJ258" s="126" t="e">
        <f t="shared" si="50"/>
        <v>#REF!</v>
      </c>
    </row>
    <row r="259" spans="1:62" ht="12.75" hidden="1" customHeight="1" x14ac:dyDescent="0.25">
      <c r="A259" s="299" t="e">
        <f>+#REF!</f>
        <v>#REF!</v>
      </c>
      <c r="B259" s="300" t="e">
        <f>+#REF!</f>
        <v>#REF!</v>
      </c>
      <c r="C259" s="579"/>
      <c r="D259" s="300"/>
      <c r="E259" s="318"/>
      <c r="F259" s="106" t="e">
        <f>+#REF!</f>
        <v>#REF!</v>
      </c>
      <c r="G259" s="509"/>
      <c r="H259" s="106" t="e">
        <f>+#REF!</f>
        <v>#REF!</v>
      </c>
      <c r="I259" s="106" t="e">
        <f>+#REF!</f>
        <v>#REF!</v>
      </c>
      <c r="J259" s="106" t="e">
        <f>IF( $H259=0,0,($F259*'Cronograma de Actividades'!#REF!)*($I259/$H259))</f>
        <v>#REF!</v>
      </c>
      <c r="K259" s="106" t="e">
        <f>IF( $H259=0,0,($F259*'Cronograma de Actividades'!#REF!)*($I259/$H259))</f>
        <v>#REF!</v>
      </c>
      <c r="L259" s="106" t="e">
        <f>IF( $H259=0,0,($F259*'Cronograma de Actividades'!#REF!)*($I259/$H259))</f>
        <v>#REF!</v>
      </c>
      <c r="M259" s="106" t="e">
        <f>SUM(J259:L259)</f>
        <v>#REF!</v>
      </c>
      <c r="N259" s="106" t="e">
        <f>IF( $H259=0,0,($F259*'Cronograma de Actividades'!#REF!)*($I259/$H259))</f>
        <v>#REF!</v>
      </c>
      <c r="O259" s="106" t="e">
        <f>IF( $H259=0,0,($F259*'Cronograma de Actividades'!#REF!)*($I259/$H259))</f>
        <v>#REF!</v>
      </c>
      <c r="P259" s="106" t="e">
        <f>IF( $H259=0,0,($F259*'Cronograma de Actividades'!#REF!)*($I259/$H259))</f>
        <v>#REF!</v>
      </c>
      <c r="Q259" s="106" t="e">
        <f>SUM(N259:P259)</f>
        <v>#REF!</v>
      </c>
      <c r="R259" s="106" t="e">
        <f>IF( $H259=0,0,($F259*'Cronograma de Actividades'!#REF!)*($I259/$H259))</f>
        <v>#REF!</v>
      </c>
      <c r="S259" s="106" t="e">
        <f>IF( $H259=0,0,($F259*'Cronograma de Actividades'!#REF!)*($I259/$H259))</f>
        <v>#REF!</v>
      </c>
      <c r="T259" s="106" t="e">
        <f>IF( $H259=0,0,($F259*'Cronograma de Actividades'!#REF!)*($I259/$H259))</f>
        <v>#REF!</v>
      </c>
      <c r="U259" s="106" t="e">
        <f>SUM(R259:T259)</f>
        <v>#REF!</v>
      </c>
      <c r="V259" s="106" t="e">
        <f>IF( $H259=0,0,($F259*'Cronograma de Actividades'!#REF!)*($I259/$H259))</f>
        <v>#REF!</v>
      </c>
      <c r="W259" s="106" t="e">
        <f>IF( $H259=0,0,($F259*'Cronograma de Actividades'!#REF!)*($I259/$H259))</f>
        <v>#REF!</v>
      </c>
      <c r="X259" s="106" t="e">
        <f>IF( $H259=0,0,($F259*'Cronograma de Actividades'!#REF!)*($I259/$H259))</f>
        <v>#REF!</v>
      </c>
      <c r="Y259" s="106" t="e">
        <f>SUM(V259:X259)</f>
        <v>#REF!</v>
      </c>
      <c r="Z259" s="106" t="e">
        <f>+M259+Q259+U259+Y259</f>
        <v>#REF!</v>
      </c>
      <c r="AA259" s="106" t="e">
        <f>IF( $H259=0,0,($F259*'Cronograma de Actividades'!#REF!)*($I259/$H259))</f>
        <v>#REF!</v>
      </c>
      <c r="AB259" s="106" t="e">
        <f>IF( $H259=0,0,($F259*'Cronograma de Actividades'!#REF!)*($I259/$H259))</f>
        <v>#REF!</v>
      </c>
      <c r="AC259" s="106" t="e">
        <f>IF( $H259=0,0,($F259*'Cronograma de Actividades'!#REF!)*($I259/$H259))</f>
        <v>#REF!</v>
      </c>
      <c r="AD259" s="106" t="e">
        <f>SUM(AA259:AC259)</f>
        <v>#REF!</v>
      </c>
      <c r="AE259" s="106" t="e">
        <f>IF( $H259=0,0,($F259*'Cronograma de Actividades'!#REF!)*($I259/$H259))</f>
        <v>#REF!</v>
      </c>
      <c r="AF259" s="106" t="e">
        <f>IF( $H259=0,0,($F259*'Cronograma de Actividades'!#REF!)*($I259/$H259))</f>
        <v>#REF!</v>
      </c>
      <c r="AG259" s="106" t="e">
        <f>IF( $H259=0,0,($F259*'Cronograma de Actividades'!#REF!)*($I259/$H259))</f>
        <v>#REF!</v>
      </c>
      <c r="AH259" s="106" t="e">
        <f>SUM(AE259:AG259)</f>
        <v>#REF!</v>
      </c>
      <c r="AI259" s="106" t="e">
        <f>IF( $H259=0,0,($F259*'Cronograma de Actividades'!#REF!)*($I259/$H259))</f>
        <v>#REF!</v>
      </c>
      <c r="AJ259" s="106" t="e">
        <f>IF( $H259=0,0,($F259*'Cronograma de Actividades'!#REF!)*($I259/$H259))</f>
        <v>#REF!</v>
      </c>
      <c r="AK259" s="106" t="e">
        <f>IF( $H259=0,0,($F259*'Cronograma de Actividades'!#REF!)*($I259/$H259))</f>
        <v>#REF!</v>
      </c>
      <c r="AL259" s="106" t="e">
        <f>SUM(AI259:AK259)</f>
        <v>#REF!</v>
      </c>
      <c r="AM259" s="106" t="e">
        <f>IF( $H259=0,0,($F259*'Cronograma de Actividades'!#REF!)*($I259/$H259))</f>
        <v>#REF!</v>
      </c>
      <c r="AN259" s="106" t="e">
        <f>IF( $H259=0,0,($F259*'Cronograma de Actividades'!#REF!)*($I259/$H259))</f>
        <v>#REF!</v>
      </c>
      <c r="AO259" s="106" t="e">
        <f>IF( $H259=0,0,($F259*'Cronograma de Actividades'!#REF!)*($I259/$H259))</f>
        <v>#REF!</v>
      </c>
      <c r="AP259" s="106" t="e">
        <f>SUM(AM259:AO259)</f>
        <v>#REF!</v>
      </c>
      <c r="AQ259" s="106" t="e">
        <f>+AD259+AH259+AL259+AP259</f>
        <v>#REF!</v>
      </c>
      <c r="AR259" s="106" t="e">
        <f>IF( $H259=0,0,($F259*'Cronograma de Actividades'!#REF!)*($I259/$H259))</f>
        <v>#REF!</v>
      </c>
      <c r="AS259" s="106" t="e">
        <f>IF( $H259=0,0,($F259*'Cronograma de Actividades'!#REF!)*($I259/$H259))</f>
        <v>#REF!</v>
      </c>
      <c r="AT259" s="106" t="e">
        <f>IF( $H259=0,0,($F259*'Cronograma de Actividades'!#REF!)*($I259/$H259))</f>
        <v>#REF!</v>
      </c>
      <c r="AU259" s="106" t="e">
        <f>SUM(AR259:AT259)</f>
        <v>#REF!</v>
      </c>
      <c r="AV259" s="106" t="e">
        <f>IF( $H259=0,0,($F259*'Cronograma de Actividades'!#REF!)*($I259/$H259))</f>
        <v>#REF!</v>
      </c>
      <c r="AW259" s="106" t="e">
        <f>IF( $H259=0,0,($F259*'Cronograma de Actividades'!#REF!)*($I259/$H259))</f>
        <v>#REF!</v>
      </c>
      <c r="AX259" s="106" t="e">
        <f>IF( $H259=0,0,($F259*'Cronograma de Actividades'!#REF!)*($I259/$H259))</f>
        <v>#REF!</v>
      </c>
      <c r="AY259" s="106" t="e">
        <f>SUM(AV259:AX259)</f>
        <v>#REF!</v>
      </c>
      <c r="AZ259" s="106" t="e">
        <f>IF( $H259=0,0,($F259*'Cronograma de Actividades'!#REF!)*($I259/$H259))</f>
        <v>#REF!</v>
      </c>
      <c r="BA259" s="106" t="e">
        <f>IF( $H259=0,0,($F259*'Cronograma de Actividades'!#REF!)*($I259/$H259))</f>
        <v>#REF!</v>
      </c>
      <c r="BB259" s="106" t="e">
        <f>IF( $H259=0,0,($F259*'Cronograma de Actividades'!#REF!)*($I259/$H259))</f>
        <v>#REF!</v>
      </c>
      <c r="BC259" s="106" t="e">
        <f>SUM(AZ259:BB259)</f>
        <v>#REF!</v>
      </c>
      <c r="BD259" s="106" t="e">
        <f>IF( $H259=0,0,($F259*'Cronograma de Actividades'!#REF!)*($I259/$H259))</f>
        <v>#REF!</v>
      </c>
      <c r="BE259" s="106" t="e">
        <f>IF( $H259=0,0,($F259*'Cronograma de Actividades'!#REF!)*($I259/$H259))</f>
        <v>#REF!</v>
      </c>
      <c r="BF259" s="106" t="e">
        <f>IF( $H259=0,0,($F259*'Cronograma de Actividades'!#REF!)*($I259/$H259))</f>
        <v>#REF!</v>
      </c>
      <c r="BG259" s="106" t="e">
        <f>SUM(BD259:BF259)</f>
        <v>#REF!</v>
      </c>
      <c r="BH259" s="106" t="e">
        <f>+AU259+AY259+BC259+BG259</f>
        <v>#REF!</v>
      </c>
      <c r="BI259" s="288" t="e">
        <f>+Z259+AQ259+BH259</f>
        <v>#REF!</v>
      </c>
      <c r="BJ259" s="126" t="e">
        <f t="shared" si="50"/>
        <v>#REF!</v>
      </c>
    </row>
    <row r="260" spans="1:62" ht="12.75" hidden="1" customHeight="1" x14ac:dyDescent="0.25">
      <c r="A260" s="110" t="e">
        <f>+#REF!</f>
        <v>#REF!</v>
      </c>
      <c r="B260" s="839" t="e">
        <f>+#REF!</f>
        <v>#REF!</v>
      </c>
      <c r="C260" s="111"/>
      <c r="D260" s="112"/>
      <c r="E260" s="113"/>
      <c r="F260" s="80"/>
      <c r="G260" s="304"/>
      <c r="H260" s="80" t="e">
        <f>+H261+H267+H273+H279+H285</f>
        <v>#REF!</v>
      </c>
      <c r="I260" s="80" t="e">
        <f t="shared" ref="I260:BH260" si="61">+I261+I267+I273+I279+I285</f>
        <v>#REF!</v>
      </c>
      <c r="J260" s="80" t="e">
        <f t="shared" si="61"/>
        <v>#REF!</v>
      </c>
      <c r="K260" s="80" t="e">
        <f t="shared" si="61"/>
        <v>#REF!</v>
      </c>
      <c r="L260" s="80" t="e">
        <f t="shared" si="61"/>
        <v>#REF!</v>
      </c>
      <c r="M260" s="80" t="e">
        <f t="shared" si="61"/>
        <v>#REF!</v>
      </c>
      <c r="N260" s="80" t="e">
        <f t="shared" si="61"/>
        <v>#REF!</v>
      </c>
      <c r="O260" s="80" t="e">
        <f t="shared" si="61"/>
        <v>#REF!</v>
      </c>
      <c r="P260" s="80" t="e">
        <f t="shared" si="61"/>
        <v>#REF!</v>
      </c>
      <c r="Q260" s="80" t="e">
        <f t="shared" si="61"/>
        <v>#REF!</v>
      </c>
      <c r="R260" s="80" t="e">
        <f t="shared" si="61"/>
        <v>#REF!</v>
      </c>
      <c r="S260" s="80" t="e">
        <f t="shared" si="61"/>
        <v>#REF!</v>
      </c>
      <c r="T260" s="80" t="e">
        <f t="shared" si="61"/>
        <v>#REF!</v>
      </c>
      <c r="U260" s="80" t="e">
        <f t="shared" si="61"/>
        <v>#REF!</v>
      </c>
      <c r="V260" s="80" t="e">
        <f t="shared" si="61"/>
        <v>#REF!</v>
      </c>
      <c r="W260" s="80" t="e">
        <f t="shared" si="61"/>
        <v>#REF!</v>
      </c>
      <c r="X260" s="80" t="e">
        <f t="shared" si="61"/>
        <v>#REF!</v>
      </c>
      <c r="Y260" s="80" t="e">
        <f t="shared" si="61"/>
        <v>#REF!</v>
      </c>
      <c r="Z260" s="80" t="e">
        <f t="shared" si="61"/>
        <v>#REF!</v>
      </c>
      <c r="AA260" s="80" t="e">
        <f t="shared" si="61"/>
        <v>#REF!</v>
      </c>
      <c r="AB260" s="80" t="e">
        <f t="shared" si="61"/>
        <v>#REF!</v>
      </c>
      <c r="AC260" s="80" t="e">
        <f t="shared" si="61"/>
        <v>#REF!</v>
      </c>
      <c r="AD260" s="80" t="e">
        <f t="shared" si="61"/>
        <v>#REF!</v>
      </c>
      <c r="AE260" s="80" t="e">
        <f t="shared" si="61"/>
        <v>#REF!</v>
      </c>
      <c r="AF260" s="80" t="e">
        <f t="shared" si="61"/>
        <v>#REF!</v>
      </c>
      <c r="AG260" s="80" t="e">
        <f t="shared" si="61"/>
        <v>#REF!</v>
      </c>
      <c r="AH260" s="80" t="e">
        <f t="shared" si="61"/>
        <v>#REF!</v>
      </c>
      <c r="AI260" s="80" t="e">
        <f t="shared" si="61"/>
        <v>#REF!</v>
      </c>
      <c r="AJ260" s="80" t="e">
        <f t="shared" si="61"/>
        <v>#REF!</v>
      </c>
      <c r="AK260" s="80" t="e">
        <f t="shared" si="61"/>
        <v>#REF!</v>
      </c>
      <c r="AL260" s="80" t="e">
        <f t="shared" si="61"/>
        <v>#REF!</v>
      </c>
      <c r="AM260" s="80" t="e">
        <f t="shared" si="61"/>
        <v>#REF!</v>
      </c>
      <c r="AN260" s="80" t="e">
        <f t="shared" si="61"/>
        <v>#REF!</v>
      </c>
      <c r="AO260" s="80" t="e">
        <f t="shared" si="61"/>
        <v>#REF!</v>
      </c>
      <c r="AP260" s="80" t="e">
        <f t="shared" si="61"/>
        <v>#REF!</v>
      </c>
      <c r="AQ260" s="80" t="e">
        <f t="shared" si="61"/>
        <v>#REF!</v>
      </c>
      <c r="AR260" s="80" t="e">
        <f t="shared" si="61"/>
        <v>#REF!</v>
      </c>
      <c r="AS260" s="80" t="e">
        <f t="shared" si="61"/>
        <v>#REF!</v>
      </c>
      <c r="AT260" s="80" t="e">
        <f t="shared" si="61"/>
        <v>#REF!</v>
      </c>
      <c r="AU260" s="80" t="e">
        <f t="shared" si="61"/>
        <v>#REF!</v>
      </c>
      <c r="AV260" s="80" t="e">
        <f t="shared" si="61"/>
        <v>#REF!</v>
      </c>
      <c r="AW260" s="80" t="e">
        <f t="shared" si="61"/>
        <v>#REF!</v>
      </c>
      <c r="AX260" s="80" t="e">
        <f t="shared" si="61"/>
        <v>#REF!</v>
      </c>
      <c r="AY260" s="80" t="e">
        <f t="shared" si="61"/>
        <v>#REF!</v>
      </c>
      <c r="AZ260" s="80" t="e">
        <f t="shared" si="61"/>
        <v>#REF!</v>
      </c>
      <c r="BA260" s="80" t="e">
        <f t="shared" si="61"/>
        <v>#REF!</v>
      </c>
      <c r="BB260" s="80" t="e">
        <f t="shared" si="61"/>
        <v>#REF!</v>
      </c>
      <c r="BC260" s="80" t="e">
        <f t="shared" si="61"/>
        <v>#REF!</v>
      </c>
      <c r="BD260" s="80" t="e">
        <f t="shared" si="61"/>
        <v>#REF!</v>
      </c>
      <c r="BE260" s="80" t="e">
        <f t="shared" si="61"/>
        <v>#REF!</v>
      </c>
      <c r="BF260" s="80" t="e">
        <f t="shared" si="61"/>
        <v>#REF!</v>
      </c>
      <c r="BG260" s="80" t="e">
        <f t="shared" si="61"/>
        <v>#REF!</v>
      </c>
      <c r="BH260" s="80" t="e">
        <f t="shared" si="61"/>
        <v>#REF!</v>
      </c>
      <c r="BI260" s="81" t="e">
        <f>+BI261+BI267+BI273+BI279+BI285</f>
        <v>#REF!</v>
      </c>
      <c r="BJ260" s="126" t="e">
        <f t="shared" si="50"/>
        <v>#REF!</v>
      </c>
    </row>
    <row r="261" spans="1:62" ht="12.75" hidden="1" customHeight="1" x14ac:dyDescent="0.25">
      <c r="A261" s="100" t="e">
        <f>+#REF!</f>
        <v>#REF!</v>
      </c>
      <c r="B261" s="199" t="e">
        <f>+#REF!</f>
        <v>#REF!</v>
      </c>
      <c r="C261" s="56" t="e">
        <f>+#REF!</f>
        <v>#REF!</v>
      </c>
      <c r="D261" s="61"/>
      <c r="E261" s="57">
        <f>+'Formato de costeo C1 '!F389</f>
        <v>0</v>
      </c>
      <c r="F261" s="57" t="e">
        <f>SUM(F262:F266)</f>
        <v>#REF!</v>
      </c>
      <c r="G261" s="503" t="e">
        <f>+#REF!</f>
        <v>#REF!</v>
      </c>
      <c r="H261" s="57" t="e">
        <f>SUM(H262:H266)</f>
        <v>#REF!</v>
      </c>
      <c r="I261" s="57" t="e">
        <f t="shared" ref="I261:BH261" si="62">SUM(I262:I266)</f>
        <v>#REF!</v>
      </c>
      <c r="J261" s="57" t="e">
        <f t="shared" si="62"/>
        <v>#REF!</v>
      </c>
      <c r="K261" s="57" t="e">
        <f t="shared" si="62"/>
        <v>#REF!</v>
      </c>
      <c r="L261" s="57" t="e">
        <f t="shared" si="62"/>
        <v>#REF!</v>
      </c>
      <c r="M261" s="57" t="e">
        <f t="shared" si="62"/>
        <v>#REF!</v>
      </c>
      <c r="N261" s="57" t="e">
        <f t="shared" si="62"/>
        <v>#REF!</v>
      </c>
      <c r="O261" s="57" t="e">
        <f t="shared" si="62"/>
        <v>#REF!</v>
      </c>
      <c r="P261" s="57" t="e">
        <f t="shared" si="62"/>
        <v>#REF!</v>
      </c>
      <c r="Q261" s="57" t="e">
        <f t="shared" si="62"/>
        <v>#REF!</v>
      </c>
      <c r="R261" s="57" t="e">
        <f t="shared" si="62"/>
        <v>#REF!</v>
      </c>
      <c r="S261" s="57" t="e">
        <f t="shared" si="62"/>
        <v>#REF!</v>
      </c>
      <c r="T261" s="57" t="e">
        <f t="shared" si="62"/>
        <v>#REF!</v>
      </c>
      <c r="U261" s="57" t="e">
        <f t="shared" si="62"/>
        <v>#REF!</v>
      </c>
      <c r="V261" s="57" t="e">
        <f t="shared" si="62"/>
        <v>#REF!</v>
      </c>
      <c r="W261" s="57" t="e">
        <f t="shared" si="62"/>
        <v>#REF!</v>
      </c>
      <c r="X261" s="57" t="e">
        <f t="shared" si="62"/>
        <v>#REF!</v>
      </c>
      <c r="Y261" s="57" t="e">
        <f t="shared" si="62"/>
        <v>#REF!</v>
      </c>
      <c r="Z261" s="57" t="e">
        <f t="shared" si="62"/>
        <v>#REF!</v>
      </c>
      <c r="AA261" s="57" t="e">
        <f t="shared" si="62"/>
        <v>#REF!</v>
      </c>
      <c r="AB261" s="57" t="e">
        <f t="shared" si="62"/>
        <v>#REF!</v>
      </c>
      <c r="AC261" s="57" t="e">
        <f t="shared" si="62"/>
        <v>#REF!</v>
      </c>
      <c r="AD261" s="57" t="e">
        <f t="shared" si="62"/>
        <v>#REF!</v>
      </c>
      <c r="AE261" s="57" t="e">
        <f t="shared" si="62"/>
        <v>#REF!</v>
      </c>
      <c r="AF261" s="57" t="e">
        <f t="shared" si="62"/>
        <v>#REF!</v>
      </c>
      <c r="AG261" s="57" t="e">
        <f t="shared" si="62"/>
        <v>#REF!</v>
      </c>
      <c r="AH261" s="57" t="e">
        <f t="shared" si="62"/>
        <v>#REF!</v>
      </c>
      <c r="AI261" s="57" t="e">
        <f t="shared" si="62"/>
        <v>#REF!</v>
      </c>
      <c r="AJ261" s="57" t="e">
        <f t="shared" si="62"/>
        <v>#REF!</v>
      </c>
      <c r="AK261" s="57" t="e">
        <f t="shared" si="62"/>
        <v>#REF!</v>
      </c>
      <c r="AL261" s="57" t="e">
        <f t="shared" si="62"/>
        <v>#REF!</v>
      </c>
      <c r="AM261" s="57" t="e">
        <f t="shared" si="62"/>
        <v>#REF!</v>
      </c>
      <c r="AN261" s="57" t="e">
        <f t="shared" si="62"/>
        <v>#REF!</v>
      </c>
      <c r="AO261" s="57" t="e">
        <f t="shared" si="62"/>
        <v>#REF!</v>
      </c>
      <c r="AP261" s="57" t="e">
        <f t="shared" si="62"/>
        <v>#REF!</v>
      </c>
      <c r="AQ261" s="57" t="e">
        <f t="shared" si="62"/>
        <v>#REF!</v>
      </c>
      <c r="AR261" s="57" t="e">
        <f t="shared" si="62"/>
        <v>#REF!</v>
      </c>
      <c r="AS261" s="57" t="e">
        <f t="shared" si="62"/>
        <v>#REF!</v>
      </c>
      <c r="AT261" s="57" t="e">
        <f t="shared" si="62"/>
        <v>#REF!</v>
      </c>
      <c r="AU261" s="57" t="e">
        <f t="shared" si="62"/>
        <v>#REF!</v>
      </c>
      <c r="AV261" s="57" t="e">
        <f t="shared" si="62"/>
        <v>#REF!</v>
      </c>
      <c r="AW261" s="57" t="e">
        <f t="shared" si="62"/>
        <v>#REF!</v>
      </c>
      <c r="AX261" s="57" t="e">
        <f t="shared" si="62"/>
        <v>#REF!</v>
      </c>
      <c r="AY261" s="57" t="e">
        <f t="shared" si="62"/>
        <v>#REF!</v>
      </c>
      <c r="AZ261" s="57" t="e">
        <f t="shared" si="62"/>
        <v>#REF!</v>
      </c>
      <c r="BA261" s="57" t="e">
        <f t="shared" si="62"/>
        <v>#REF!</v>
      </c>
      <c r="BB261" s="57" t="e">
        <f t="shared" si="62"/>
        <v>#REF!</v>
      </c>
      <c r="BC261" s="57" t="e">
        <f t="shared" si="62"/>
        <v>#REF!</v>
      </c>
      <c r="BD261" s="57" t="e">
        <f t="shared" si="62"/>
        <v>#REF!</v>
      </c>
      <c r="BE261" s="57" t="e">
        <f t="shared" si="62"/>
        <v>#REF!</v>
      </c>
      <c r="BF261" s="57" t="e">
        <f t="shared" si="62"/>
        <v>#REF!</v>
      </c>
      <c r="BG261" s="57" t="e">
        <f t="shared" si="62"/>
        <v>#REF!</v>
      </c>
      <c r="BH261" s="57" t="e">
        <f t="shared" si="62"/>
        <v>#REF!</v>
      </c>
      <c r="BI261" s="285" t="e">
        <f>SUM(BI262:BI266)</f>
        <v>#REF!</v>
      </c>
      <c r="BJ261" s="126" t="e">
        <f t="shared" si="50"/>
        <v>#REF!</v>
      </c>
    </row>
    <row r="262" spans="1:62" ht="12.75" hidden="1" customHeight="1" x14ac:dyDescent="0.25">
      <c r="A262" s="295" t="e">
        <f>+#REF!</f>
        <v>#REF!</v>
      </c>
      <c r="B262" s="296" t="e">
        <f>+#REF!</f>
        <v>#REF!</v>
      </c>
      <c r="C262" s="312"/>
      <c r="D262" s="313"/>
      <c r="E262" s="314"/>
      <c r="F262" s="104" t="e">
        <f>+#REF!</f>
        <v>#REF!</v>
      </c>
      <c r="G262" s="504"/>
      <c r="H262" s="104" t="e">
        <f>+#REF!</f>
        <v>#REF!</v>
      </c>
      <c r="I262" s="104" t="e">
        <f>+#REF!</f>
        <v>#REF!</v>
      </c>
      <c r="J262" s="104" t="e">
        <f>IF( $H262=0,0,($F262*'Cronograma de Actividades'!#REF!)*($I262/$H262))</f>
        <v>#REF!</v>
      </c>
      <c r="K262" s="104" t="e">
        <f>IF( $H262=0,0,($F262*'Cronograma de Actividades'!#REF!)*($I262/$H262))</f>
        <v>#REF!</v>
      </c>
      <c r="L262" s="104" t="e">
        <f>IF( $H262=0,0,($F262*'Cronograma de Actividades'!#REF!)*($I262/$H262))</f>
        <v>#REF!</v>
      </c>
      <c r="M262" s="104" t="e">
        <f>SUM(J262:L262)</f>
        <v>#REF!</v>
      </c>
      <c r="N262" s="104" t="e">
        <f>IF( $H262=0,0,($F262*'Cronograma de Actividades'!#REF!)*($I262/$H262))</f>
        <v>#REF!</v>
      </c>
      <c r="O262" s="104" t="e">
        <f>IF( $H262=0,0,($F262*'Cronograma de Actividades'!#REF!)*($I262/$H262))</f>
        <v>#REF!</v>
      </c>
      <c r="P262" s="104" t="e">
        <f>IF( $H262=0,0,($F262*'Cronograma de Actividades'!#REF!)*($I262/$H262))</f>
        <v>#REF!</v>
      </c>
      <c r="Q262" s="104" t="e">
        <f>SUM(N262:P262)</f>
        <v>#REF!</v>
      </c>
      <c r="R262" s="104" t="e">
        <f>IF( $H262=0,0,($F262*'Cronograma de Actividades'!#REF!)*($I262/$H262))</f>
        <v>#REF!</v>
      </c>
      <c r="S262" s="104" t="e">
        <f>IF( $H262=0,0,($F262*'Cronograma de Actividades'!#REF!)*($I262/$H262))</f>
        <v>#REF!</v>
      </c>
      <c r="T262" s="104" t="e">
        <f>IF( $H262=0,0,($F262*'Cronograma de Actividades'!#REF!)*($I262/$H262))</f>
        <v>#REF!</v>
      </c>
      <c r="U262" s="104" t="e">
        <f>SUM(R262:T262)</f>
        <v>#REF!</v>
      </c>
      <c r="V262" s="104" t="e">
        <f>IF( $H262=0,0,($F262*'Cronograma de Actividades'!#REF!)*($I262/$H262))</f>
        <v>#REF!</v>
      </c>
      <c r="W262" s="104" t="e">
        <f>IF( $H262=0,0,($F262*'Cronograma de Actividades'!#REF!)*($I262/$H262))</f>
        <v>#REF!</v>
      </c>
      <c r="X262" s="104" t="e">
        <f>IF( $H262=0,0,($F262*'Cronograma de Actividades'!#REF!)*($I262/$H262))</f>
        <v>#REF!</v>
      </c>
      <c r="Y262" s="104" t="e">
        <f>SUM(V262:X262)</f>
        <v>#REF!</v>
      </c>
      <c r="Z262" s="104" t="e">
        <f>+M262+Q262+U262+Y262</f>
        <v>#REF!</v>
      </c>
      <c r="AA262" s="104" t="e">
        <f>IF( $H262=0,0,($F262*'Cronograma de Actividades'!#REF!)*($I262/$H262))</f>
        <v>#REF!</v>
      </c>
      <c r="AB262" s="104" t="e">
        <f>IF( $H262=0,0,($F262*'Cronograma de Actividades'!#REF!)*($I262/$H262))</f>
        <v>#REF!</v>
      </c>
      <c r="AC262" s="104" t="e">
        <f>IF( $H262=0,0,($F262*'Cronograma de Actividades'!#REF!)*($I262/$H262))</f>
        <v>#REF!</v>
      </c>
      <c r="AD262" s="104" t="e">
        <f>SUM(AA262:AC262)</f>
        <v>#REF!</v>
      </c>
      <c r="AE262" s="104" t="e">
        <f>IF( $H262=0,0,($F262*'Cronograma de Actividades'!#REF!)*($I262/$H262))</f>
        <v>#REF!</v>
      </c>
      <c r="AF262" s="104" t="e">
        <f>IF( $H262=0,0,($F262*'Cronograma de Actividades'!#REF!)*($I262/$H262))</f>
        <v>#REF!</v>
      </c>
      <c r="AG262" s="104" t="e">
        <f>IF( $H262=0,0,($F262*'Cronograma de Actividades'!#REF!)*($I262/$H262))</f>
        <v>#REF!</v>
      </c>
      <c r="AH262" s="104" t="e">
        <f>SUM(AE262:AG262)</f>
        <v>#REF!</v>
      </c>
      <c r="AI262" s="104" t="e">
        <f>IF( $H262=0,0,($F262*'Cronograma de Actividades'!#REF!)*($I262/$H262))</f>
        <v>#REF!</v>
      </c>
      <c r="AJ262" s="104" t="e">
        <f>IF( $H262=0,0,($F262*'Cronograma de Actividades'!#REF!)*($I262/$H262))</f>
        <v>#REF!</v>
      </c>
      <c r="AK262" s="104" t="e">
        <f>IF( $H262=0,0,($F262*'Cronograma de Actividades'!#REF!)*($I262/$H262))</f>
        <v>#REF!</v>
      </c>
      <c r="AL262" s="104" t="e">
        <f>SUM(AI262:AK262)</f>
        <v>#REF!</v>
      </c>
      <c r="AM262" s="104" t="e">
        <f>IF( $H262=0,0,($F262*'Cronograma de Actividades'!#REF!)*($I262/$H262))</f>
        <v>#REF!</v>
      </c>
      <c r="AN262" s="104" t="e">
        <f>IF( $H262=0,0,($F262*'Cronograma de Actividades'!#REF!)*($I262/$H262))</f>
        <v>#REF!</v>
      </c>
      <c r="AO262" s="104" t="e">
        <f>IF( $H262=0,0,($F262*'Cronograma de Actividades'!#REF!)*($I262/$H262))</f>
        <v>#REF!</v>
      </c>
      <c r="AP262" s="104" t="e">
        <f>SUM(AM262:AO262)</f>
        <v>#REF!</v>
      </c>
      <c r="AQ262" s="104" t="e">
        <f>+AD262+AH262+AL262+AP262</f>
        <v>#REF!</v>
      </c>
      <c r="AR262" s="104" t="e">
        <f>IF( $H262=0,0,($F262*'Cronograma de Actividades'!#REF!)*($I262/$H262))</f>
        <v>#REF!</v>
      </c>
      <c r="AS262" s="104" t="e">
        <f>IF( $H262=0,0,($F262*'Cronograma de Actividades'!#REF!)*($I262/$H262))</f>
        <v>#REF!</v>
      </c>
      <c r="AT262" s="104" t="e">
        <f>IF( $H262=0,0,($F262*'Cronograma de Actividades'!#REF!)*($I262/$H262))</f>
        <v>#REF!</v>
      </c>
      <c r="AU262" s="104" t="e">
        <f>SUM(AR262:AT262)</f>
        <v>#REF!</v>
      </c>
      <c r="AV262" s="104" t="e">
        <f>IF( $H262=0,0,($F262*'Cronograma de Actividades'!#REF!)*($I262/$H262))</f>
        <v>#REF!</v>
      </c>
      <c r="AW262" s="104" t="e">
        <f>IF( $H262=0,0,($F262*'Cronograma de Actividades'!#REF!)*($I262/$H262))</f>
        <v>#REF!</v>
      </c>
      <c r="AX262" s="104" t="e">
        <f>IF( $H262=0,0,($F262*'Cronograma de Actividades'!#REF!)*($I262/$H262))</f>
        <v>#REF!</v>
      </c>
      <c r="AY262" s="104" t="e">
        <f>SUM(AV262:AX262)</f>
        <v>#REF!</v>
      </c>
      <c r="AZ262" s="104" t="e">
        <f>IF( $H262=0,0,($F262*'Cronograma de Actividades'!#REF!)*($I262/$H262))</f>
        <v>#REF!</v>
      </c>
      <c r="BA262" s="104" t="e">
        <f>IF( $H262=0,0,($F262*'Cronograma de Actividades'!#REF!)*($I262/$H262))</f>
        <v>#REF!</v>
      </c>
      <c r="BB262" s="104" t="e">
        <f>IF( $H262=0,0,($F262*'Cronograma de Actividades'!#REF!)*($I262/$H262))</f>
        <v>#REF!</v>
      </c>
      <c r="BC262" s="104" t="e">
        <f>SUM(AZ262:BB262)</f>
        <v>#REF!</v>
      </c>
      <c r="BD262" s="104" t="e">
        <f>IF( $H262=0,0,($F262*'Cronograma de Actividades'!#REF!)*($I262/$H262))</f>
        <v>#REF!</v>
      </c>
      <c r="BE262" s="104" t="e">
        <f>IF( $H262=0,0,($F262*'Cronograma de Actividades'!#REF!)*($I262/$H262))</f>
        <v>#REF!</v>
      </c>
      <c r="BF262" s="104" t="e">
        <f>IF( $H262=0,0,($F262*'Cronograma de Actividades'!#REF!)*($I262/$H262))</f>
        <v>#REF!</v>
      </c>
      <c r="BG262" s="104" t="e">
        <f>SUM(BD262:BF262)</f>
        <v>#REF!</v>
      </c>
      <c r="BH262" s="104" t="e">
        <f>+AU262+AY262+BC262+BG262</f>
        <v>#REF!</v>
      </c>
      <c r="BI262" s="286" t="e">
        <f>+Z262+AQ262+BH262</f>
        <v>#REF!</v>
      </c>
      <c r="BJ262" s="126" t="e">
        <f t="shared" si="50"/>
        <v>#REF!</v>
      </c>
    </row>
    <row r="263" spans="1:62" ht="12.75" hidden="1" customHeight="1" x14ac:dyDescent="0.25">
      <c r="A263" s="297" t="e">
        <f>+#REF!</f>
        <v>#REF!</v>
      </c>
      <c r="B263" s="298" t="e">
        <f>+#REF!</f>
        <v>#REF!</v>
      </c>
      <c r="C263" s="315"/>
      <c r="D263" s="316"/>
      <c r="E263" s="317"/>
      <c r="F263" s="105" t="e">
        <f>+#REF!</f>
        <v>#REF!</v>
      </c>
      <c r="G263" s="505"/>
      <c r="H263" s="105" t="e">
        <f>+#REF!</f>
        <v>#REF!</v>
      </c>
      <c r="I263" s="105" t="e">
        <f>+#REF!</f>
        <v>#REF!</v>
      </c>
      <c r="J263" s="105" t="e">
        <f>IF( $H263=0,0,($F263*'Cronograma de Actividades'!#REF!)*($I263/$H263))</f>
        <v>#REF!</v>
      </c>
      <c r="K263" s="105" t="e">
        <f>IF( $H263=0,0,($F263*'Cronograma de Actividades'!#REF!)*($I263/$H263))</f>
        <v>#REF!</v>
      </c>
      <c r="L263" s="105" t="e">
        <f>IF( $H263=0,0,($F263*'Cronograma de Actividades'!#REF!)*($I263/$H263))</f>
        <v>#REF!</v>
      </c>
      <c r="M263" s="105" t="e">
        <f>SUM(J263:L263)</f>
        <v>#REF!</v>
      </c>
      <c r="N263" s="105" t="e">
        <f>IF( $H263=0,0,($F263*'Cronograma de Actividades'!#REF!)*($I263/$H263))</f>
        <v>#REF!</v>
      </c>
      <c r="O263" s="105" t="e">
        <f>IF( $H263=0,0,($F263*'Cronograma de Actividades'!#REF!)*($I263/$H263))</f>
        <v>#REF!</v>
      </c>
      <c r="P263" s="105" t="e">
        <f>IF( $H263=0,0,($F263*'Cronograma de Actividades'!#REF!)*($I263/$H263))</f>
        <v>#REF!</v>
      </c>
      <c r="Q263" s="105" t="e">
        <f>SUM(N263:P263)</f>
        <v>#REF!</v>
      </c>
      <c r="R263" s="105" t="e">
        <f>IF( $H263=0,0,($F263*'Cronograma de Actividades'!#REF!)*($I263/$H263))</f>
        <v>#REF!</v>
      </c>
      <c r="S263" s="105" t="e">
        <f>IF( $H263=0,0,($F263*'Cronograma de Actividades'!#REF!)*($I263/$H263))</f>
        <v>#REF!</v>
      </c>
      <c r="T263" s="105" t="e">
        <f>IF( $H263=0,0,($F263*'Cronograma de Actividades'!#REF!)*($I263/$H263))</f>
        <v>#REF!</v>
      </c>
      <c r="U263" s="105" t="e">
        <f>SUM(R263:T263)</f>
        <v>#REF!</v>
      </c>
      <c r="V263" s="105" t="e">
        <f>IF( $H263=0,0,($F263*'Cronograma de Actividades'!#REF!)*($I263/$H263))</f>
        <v>#REF!</v>
      </c>
      <c r="W263" s="105" t="e">
        <f>IF( $H263=0,0,($F263*'Cronograma de Actividades'!#REF!)*($I263/$H263))</f>
        <v>#REF!</v>
      </c>
      <c r="X263" s="105" t="e">
        <f>IF( $H263=0,0,($F263*'Cronograma de Actividades'!#REF!)*($I263/$H263))</f>
        <v>#REF!</v>
      </c>
      <c r="Y263" s="105" t="e">
        <f>SUM(V263:X263)</f>
        <v>#REF!</v>
      </c>
      <c r="Z263" s="105" t="e">
        <f>+M263+Q263+U263+Y263</f>
        <v>#REF!</v>
      </c>
      <c r="AA263" s="105" t="e">
        <f>IF( $H263=0,0,($F263*'Cronograma de Actividades'!#REF!)*($I263/$H263))</f>
        <v>#REF!</v>
      </c>
      <c r="AB263" s="105" t="e">
        <f>IF( $H263=0,0,($F263*'Cronograma de Actividades'!#REF!)*($I263/$H263))</f>
        <v>#REF!</v>
      </c>
      <c r="AC263" s="105" t="e">
        <f>IF( $H263=0,0,($F263*'Cronograma de Actividades'!#REF!)*($I263/$H263))</f>
        <v>#REF!</v>
      </c>
      <c r="AD263" s="105" t="e">
        <f>SUM(AA263:AC263)</f>
        <v>#REF!</v>
      </c>
      <c r="AE263" s="105" t="e">
        <f>IF( $H263=0,0,($F263*'Cronograma de Actividades'!#REF!)*($I263/$H263))</f>
        <v>#REF!</v>
      </c>
      <c r="AF263" s="105" t="e">
        <f>IF( $H263=0,0,($F263*'Cronograma de Actividades'!#REF!)*($I263/$H263))</f>
        <v>#REF!</v>
      </c>
      <c r="AG263" s="105" t="e">
        <f>IF( $H263=0,0,($F263*'Cronograma de Actividades'!#REF!)*($I263/$H263))</f>
        <v>#REF!</v>
      </c>
      <c r="AH263" s="105" t="e">
        <f>SUM(AE263:AG263)</f>
        <v>#REF!</v>
      </c>
      <c r="AI263" s="105" t="e">
        <f>IF( $H263=0,0,($F263*'Cronograma de Actividades'!#REF!)*($I263/$H263))</f>
        <v>#REF!</v>
      </c>
      <c r="AJ263" s="105" t="e">
        <f>IF( $H263=0,0,($F263*'Cronograma de Actividades'!#REF!)*($I263/$H263))</f>
        <v>#REF!</v>
      </c>
      <c r="AK263" s="105" t="e">
        <f>IF( $H263=0,0,($F263*'Cronograma de Actividades'!#REF!)*($I263/$H263))</f>
        <v>#REF!</v>
      </c>
      <c r="AL263" s="105" t="e">
        <f>SUM(AI263:AK263)</f>
        <v>#REF!</v>
      </c>
      <c r="AM263" s="105" t="e">
        <f>IF( $H263=0,0,($F263*'Cronograma de Actividades'!#REF!)*($I263/$H263))</f>
        <v>#REF!</v>
      </c>
      <c r="AN263" s="105" t="e">
        <f>IF( $H263=0,0,($F263*'Cronograma de Actividades'!#REF!)*($I263/$H263))</f>
        <v>#REF!</v>
      </c>
      <c r="AO263" s="105" t="e">
        <f>IF( $H263=0,0,($F263*'Cronograma de Actividades'!#REF!)*($I263/$H263))</f>
        <v>#REF!</v>
      </c>
      <c r="AP263" s="105" t="e">
        <f>SUM(AM263:AO263)</f>
        <v>#REF!</v>
      </c>
      <c r="AQ263" s="105" t="e">
        <f>+AD263+AH263+AL263+AP263</f>
        <v>#REF!</v>
      </c>
      <c r="AR263" s="105" t="e">
        <f>IF( $H263=0,0,($F263*'Cronograma de Actividades'!#REF!)*($I263/$H263))</f>
        <v>#REF!</v>
      </c>
      <c r="AS263" s="105" t="e">
        <f>IF( $H263=0,0,($F263*'Cronograma de Actividades'!#REF!)*($I263/$H263))</f>
        <v>#REF!</v>
      </c>
      <c r="AT263" s="105" t="e">
        <f>IF( $H263=0,0,($F263*'Cronograma de Actividades'!#REF!)*($I263/$H263))</f>
        <v>#REF!</v>
      </c>
      <c r="AU263" s="105" t="e">
        <f>SUM(AR263:AT263)</f>
        <v>#REF!</v>
      </c>
      <c r="AV263" s="105" t="e">
        <f>IF( $H263=0,0,($F263*'Cronograma de Actividades'!#REF!)*($I263/$H263))</f>
        <v>#REF!</v>
      </c>
      <c r="AW263" s="105" t="e">
        <f>IF( $H263=0,0,($F263*'Cronograma de Actividades'!#REF!)*($I263/$H263))</f>
        <v>#REF!</v>
      </c>
      <c r="AX263" s="105" t="e">
        <f>IF( $H263=0,0,($F263*'Cronograma de Actividades'!#REF!)*($I263/$H263))</f>
        <v>#REF!</v>
      </c>
      <c r="AY263" s="105" t="e">
        <f>SUM(AV263:AX263)</f>
        <v>#REF!</v>
      </c>
      <c r="AZ263" s="105" t="e">
        <f>IF( $H263=0,0,($F263*'Cronograma de Actividades'!#REF!)*($I263/$H263))</f>
        <v>#REF!</v>
      </c>
      <c r="BA263" s="105" t="e">
        <f>IF( $H263=0,0,($F263*'Cronograma de Actividades'!#REF!)*($I263/$H263))</f>
        <v>#REF!</v>
      </c>
      <c r="BB263" s="105" t="e">
        <f>IF( $H263=0,0,($F263*'Cronograma de Actividades'!#REF!)*($I263/$H263))</f>
        <v>#REF!</v>
      </c>
      <c r="BC263" s="105" t="e">
        <f>SUM(AZ263:BB263)</f>
        <v>#REF!</v>
      </c>
      <c r="BD263" s="105" t="e">
        <f>IF( $H263=0,0,($F263*'Cronograma de Actividades'!#REF!)*($I263/$H263))</f>
        <v>#REF!</v>
      </c>
      <c r="BE263" s="105" t="e">
        <f>IF( $H263=0,0,($F263*'Cronograma de Actividades'!#REF!)*($I263/$H263))</f>
        <v>#REF!</v>
      </c>
      <c r="BF263" s="105" t="e">
        <f>IF( $H263=0,0,($F263*'Cronograma de Actividades'!#REF!)*($I263/$H263))</f>
        <v>#REF!</v>
      </c>
      <c r="BG263" s="105" t="e">
        <f>SUM(BD263:BF263)</f>
        <v>#REF!</v>
      </c>
      <c r="BH263" s="105" t="e">
        <f>+AU263+AY263+BC263+BG263</f>
        <v>#REF!</v>
      </c>
      <c r="BI263" s="287" t="e">
        <f>+Z263+AQ263+BH263</f>
        <v>#REF!</v>
      </c>
      <c r="BJ263" s="126" t="e">
        <f t="shared" si="50"/>
        <v>#REF!</v>
      </c>
    </row>
    <row r="264" spans="1:62" ht="12.75" hidden="1" customHeight="1" x14ac:dyDescent="0.25">
      <c r="A264" s="297" t="e">
        <f>+#REF!</f>
        <v>#REF!</v>
      </c>
      <c r="B264" s="298" t="e">
        <f>+#REF!</f>
        <v>#REF!</v>
      </c>
      <c r="C264" s="315"/>
      <c r="D264" s="316"/>
      <c r="E264" s="317"/>
      <c r="F264" s="105" t="e">
        <f>+#REF!</f>
        <v>#REF!</v>
      </c>
      <c r="G264" s="505"/>
      <c r="H264" s="105" t="e">
        <f>+#REF!</f>
        <v>#REF!</v>
      </c>
      <c r="I264" s="105" t="e">
        <f>+#REF!</f>
        <v>#REF!</v>
      </c>
      <c r="J264" s="105" t="e">
        <f>IF( $H264=0,0,($F264*'Cronograma de Actividades'!#REF!)*($I264/$H264))</f>
        <v>#REF!</v>
      </c>
      <c r="K264" s="105" t="e">
        <f>IF( $H264=0,0,($F264*'Cronograma de Actividades'!#REF!)*($I264/$H264))</f>
        <v>#REF!</v>
      </c>
      <c r="L264" s="105" t="e">
        <f>IF( $H264=0,0,($F264*'Cronograma de Actividades'!#REF!)*($I264/$H264))</f>
        <v>#REF!</v>
      </c>
      <c r="M264" s="105" t="e">
        <f>SUM(J264:L264)</f>
        <v>#REF!</v>
      </c>
      <c r="N264" s="105" t="e">
        <f>IF( $H264=0,0,($F264*'Cronograma de Actividades'!#REF!)*($I264/$H264))</f>
        <v>#REF!</v>
      </c>
      <c r="O264" s="105" t="e">
        <f>IF( $H264=0,0,($F264*'Cronograma de Actividades'!#REF!)*($I264/$H264))</f>
        <v>#REF!</v>
      </c>
      <c r="P264" s="105" t="e">
        <f>IF( $H264=0,0,($F264*'Cronograma de Actividades'!#REF!)*($I264/$H264))</f>
        <v>#REF!</v>
      </c>
      <c r="Q264" s="105" t="e">
        <f>SUM(N264:P264)</f>
        <v>#REF!</v>
      </c>
      <c r="R264" s="105" t="e">
        <f>IF( $H264=0,0,($F264*'Cronograma de Actividades'!#REF!)*($I264/$H264))</f>
        <v>#REF!</v>
      </c>
      <c r="S264" s="105" t="e">
        <f>IF( $H264=0,0,($F264*'Cronograma de Actividades'!#REF!)*($I264/$H264))</f>
        <v>#REF!</v>
      </c>
      <c r="T264" s="105" t="e">
        <f>IF( $H264=0,0,($F264*'Cronograma de Actividades'!#REF!)*($I264/$H264))</f>
        <v>#REF!</v>
      </c>
      <c r="U264" s="105" t="e">
        <f>SUM(R264:T264)</f>
        <v>#REF!</v>
      </c>
      <c r="V264" s="105" t="e">
        <f>IF( $H264=0,0,($F264*'Cronograma de Actividades'!#REF!)*($I264/$H264))</f>
        <v>#REF!</v>
      </c>
      <c r="W264" s="105" t="e">
        <f>IF( $H264=0,0,($F264*'Cronograma de Actividades'!#REF!)*($I264/$H264))</f>
        <v>#REF!</v>
      </c>
      <c r="X264" s="105" t="e">
        <f>IF( $H264=0,0,($F264*'Cronograma de Actividades'!#REF!)*($I264/$H264))</f>
        <v>#REF!</v>
      </c>
      <c r="Y264" s="105" t="e">
        <f>SUM(V264:X264)</f>
        <v>#REF!</v>
      </c>
      <c r="Z264" s="105" t="e">
        <f>+M264+Q264+U264+Y264</f>
        <v>#REF!</v>
      </c>
      <c r="AA264" s="105" t="e">
        <f>IF( $H264=0,0,($F264*'Cronograma de Actividades'!#REF!)*($I264/$H264))</f>
        <v>#REF!</v>
      </c>
      <c r="AB264" s="105" t="e">
        <f>IF( $H264=0,0,($F264*'Cronograma de Actividades'!#REF!)*($I264/$H264))</f>
        <v>#REF!</v>
      </c>
      <c r="AC264" s="105" t="e">
        <f>IF( $H264=0,0,($F264*'Cronograma de Actividades'!#REF!)*($I264/$H264))</f>
        <v>#REF!</v>
      </c>
      <c r="AD264" s="105" t="e">
        <f>SUM(AA264:AC264)</f>
        <v>#REF!</v>
      </c>
      <c r="AE264" s="105" t="e">
        <f>IF( $H264=0,0,($F264*'Cronograma de Actividades'!#REF!)*($I264/$H264))</f>
        <v>#REF!</v>
      </c>
      <c r="AF264" s="105" t="e">
        <f>IF( $H264=0,0,($F264*'Cronograma de Actividades'!#REF!)*($I264/$H264))</f>
        <v>#REF!</v>
      </c>
      <c r="AG264" s="105" t="e">
        <f>IF( $H264=0,0,($F264*'Cronograma de Actividades'!#REF!)*($I264/$H264))</f>
        <v>#REF!</v>
      </c>
      <c r="AH264" s="105" t="e">
        <f>SUM(AE264:AG264)</f>
        <v>#REF!</v>
      </c>
      <c r="AI264" s="105" t="e">
        <f>IF( $H264=0,0,($F264*'Cronograma de Actividades'!#REF!)*($I264/$H264))</f>
        <v>#REF!</v>
      </c>
      <c r="AJ264" s="105" t="e">
        <f>IF( $H264=0,0,($F264*'Cronograma de Actividades'!#REF!)*($I264/$H264))</f>
        <v>#REF!</v>
      </c>
      <c r="AK264" s="105" t="e">
        <f>IF( $H264=0,0,($F264*'Cronograma de Actividades'!#REF!)*($I264/$H264))</f>
        <v>#REF!</v>
      </c>
      <c r="AL264" s="105" t="e">
        <f>SUM(AI264:AK264)</f>
        <v>#REF!</v>
      </c>
      <c r="AM264" s="105" t="e">
        <f>IF( $H264=0,0,($F264*'Cronograma de Actividades'!#REF!)*($I264/$H264))</f>
        <v>#REF!</v>
      </c>
      <c r="AN264" s="105" t="e">
        <f>IF( $H264=0,0,($F264*'Cronograma de Actividades'!#REF!)*($I264/$H264))</f>
        <v>#REF!</v>
      </c>
      <c r="AO264" s="105" t="e">
        <f>IF( $H264=0,0,($F264*'Cronograma de Actividades'!#REF!)*($I264/$H264))</f>
        <v>#REF!</v>
      </c>
      <c r="AP264" s="105" t="e">
        <f>SUM(AM264:AO264)</f>
        <v>#REF!</v>
      </c>
      <c r="AQ264" s="105" t="e">
        <f>+AD264+AH264+AL264+AP264</f>
        <v>#REF!</v>
      </c>
      <c r="AR264" s="105" t="e">
        <f>IF( $H264=0,0,($F264*'Cronograma de Actividades'!#REF!)*($I264/$H264))</f>
        <v>#REF!</v>
      </c>
      <c r="AS264" s="105" t="e">
        <f>IF( $H264=0,0,($F264*'Cronograma de Actividades'!#REF!)*($I264/$H264))</f>
        <v>#REF!</v>
      </c>
      <c r="AT264" s="105" t="e">
        <f>IF( $H264=0,0,($F264*'Cronograma de Actividades'!#REF!)*($I264/$H264))</f>
        <v>#REF!</v>
      </c>
      <c r="AU264" s="105" t="e">
        <f>SUM(AR264:AT264)</f>
        <v>#REF!</v>
      </c>
      <c r="AV264" s="105" t="e">
        <f>IF( $H264=0,0,($F264*'Cronograma de Actividades'!#REF!)*($I264/$H264))</f>
        <v>#REF!</v>
      </c>
      <c r="AW264" s="105" t="e">
        <f>IF( $H264=0,0,($F264*'Cronograma de Actividades'!#REF!)*($I264/$H264))</f>
        <v>#REF!</v>
      </c>
      <c r="AX264" s="105" t="e">
        <f>IF( $H264=0,0,($F264*'Cronograma de Actividades'!#REF!)*($I264/$H264))</f>
        <v>#REF!</v>
      </c>
      <c r="AY264" s="105" t="e">
        <f>SUM(AV264:AX264)</f>
        <v>#REF!</v>
      </c>
      <c r="AZ264" s="105" t="e">
        <f>IF( $H264=0,0,($F264*'Cronograma de Actividades'!#REF!)*($I264/$H264))</f>
        <v>#REF!</v>
      </c>
      <c r="BA264" s="105" t="e">
        <f>IF( $H264=0,0,($F264*'Cronograma de Actividades'!#REF!)*($I264/$H264))</f>
        <v>#REF!</v>
      </c>
      <c r="BB264" s="105" t="e">
        <f>IF( $H264=0,0,($F264*'Cronograma de Actividades'!#REF!)*($I264/$H264))</f>
        <v>#REF!</v>
      </c>
      <c r="BC264" s="105" t="e">
        <f>SUM(AZ264:BB264)</f>
        <v>#REF!</v>
      </c>
      <c r="BD264" s="105" t="e">
        <f>IF( $H264=0,0,($F264*'Cronograma de Actividades'!#REF!)*($I264/$H264))</f>
        <v>#REF!</v>
      </c>
      <c r="BE264" s="105" t="e">
        <f>IF( $H264=0,0,($F264*'Cronograma de Actividades'!#REF!)*($I264/$H264))</f>
        <v>#REF!</v>
      </c>
      <c r="BF264" s="105" t="e">
        <f>IF( $H264=0,0,($F264*'Cronograma de Actividades'!#REF!)*($I264/$H264))</f>
        <v>#REF!</v>
      </c>
      <c r="BG264" s="105" t="e">
        <f>SUM(BD264:BF264)</f>
        <v>#REF!</v>
      </c>
      <c r="BH264" s="105" t="e">
        <f>+AU264+AY264+BC264+BG264</f>
        <v>#REF!</v>
      </c>
      <c r="BI264" s="287" t="e">
        <f>+Z264+AQ264+BH264</f>
        <v>#REF!</v>
      </c>
      <c r="BJ264" s="126" t="e">
        <f t="shared" si="50"/>
        <v>#REF!</v>
      </c>
    </row>
    <row r="265" spans="1:62" ht="12.75" hidden="1" customHeight="1" x14ac:dyDescent="0.25">
      <c r="A265" s="297" t="e">
        <f>+#REF!</f>
        <v>#REF!</v>
      </c>
      <c r="B265" s="298" t="e">
        <f>+#REF!</f>
        <v>#REF!</v>
      </c>
      <c r="C265" s="315"/>
      <c r="D265" s="316"/>
      <c r="E265" s="317"/>
      <c r="F265" s="105" t="e">
        <f>+#REF!</f>
        <v>#REF!</v>
      </c>
      <c r="G265" s="505"/>
      <c r="H265" s="105" t="e">
        <f>+#REF!</f>
        <v>#REF!</v>
      </c>
      <c r="I265" s="105" t="e">
        <f>+#REF!</f>
        <v>#REF!</v>
      </c>
      <c r="J265" s="105" t="e">
        <f>IF( $H265=0,0,($F265*'Cronograma de Actividades'!#REF!)*($I265/$H265))</f>
        <v>#REF!</v>
      </c>
      <c r="K265" s="105" t="e">
        <f>IF( $H265=0,0,($F265*'Cronograma de Actividades'!#REF!)*($I265/$H265))</f>
        <v>#REF!</v>
      </c>
      <c r="L265" s="105" t="e">
        <f>IF( $H265=0,0,($F265*'Cronograma de Actividades'!#REF!)*($I265/$H265))</f>
        <v>#REF!</v>
      </c>
      <c r="M265" s="105" t="e">
        <f>SUM(J265:L265)</f>
        <v>#REF!</v>
      </c>
      <c r="N265" s="105" t="e">
        <f>IF( $H265=0,0,($F265*'Cronograma de Actividades'!#REF!)*($I265/$H265))</f>
        <v>#REF!</v>
      </c>
      <c r="O265" s="105" t="e">
        <f>IF( $H265=0,0,($F265*'Cronograma de Actividades'!#REF!)*($I265/$H265))</f>
        <v>#REF!</v>
      </c>
      <c r="P265" s="105" t="e">
        <f>IF( $H265=0,0,($F265*'Cronograma de Actividades'!#REF!)*($I265/$H265))</f>
        <v>#REF!</v>
      </c>
      <c r="Q265" s="105" t="e">
        <f>SUM(N265:P265)</f>
        <v>#REF!</v>
      </c>
      <c r="R265" s="105" t="e">
        <f>IF( $H265=0,0,($F265*'Cronograma de Actividades'!#REF!)*($I265/$H265))</f>
        <v>#REF!</v>
      </c>
      <c r="S265" s="105" t="e">
        <f>IF( $H265=0,0,($F265*'Cronograma de Actividades'!#REF!)*($I265/$H265))</f>
        <v>#REF!</v>
      </c>
      <c r="T265" s="105" t="e">
        <f>IF( $H265=0,0,($F265*'Cronograma de Actividades'!#REF!)*($I265/$H265))</f>
        <v>#REF!</v>
      </c>
      <c r="U265" s="105" t="e">
        <f>SUM(R265:T265)</f>
        <v>#REF!</v>
      </c>
      <c r="V265" s="105" t="e">
        <f>IF( $H265=0,0,($F265*'Cronograma de Actividades'!#REF!)*($I265/$H265))</f>
        <v>#REF!</v>
      </c>
      <c r="W265" s="105" t="e">
        <f>IF( $H265=0,0,($F265*'Cronograma de Actividades'!#REF!)*($I265/$H265))</f>
        <v>#REF!</v>
      </c>
      <c r="X265" s="105" t="e">
        <f>IF( $H265=0,0,($F265*'Cronograma de Actividades'!#REF!)*($I265/$H265))</f>
        <v>#REF!</v>
      </c>
      <c r="Y265" s="105" t="e">
        <f>SUM(V265:X265)</f>
        <v>#REF!</v>
      </c>
      <c r="Z265" s="105" t="e">
        <f>+M265+Q265+U265+Y265</f>
        <v>#REF!</v>
      </c>
      <c r="AA265" s="105" t="e">
        <f>IF( $H265=0,0,($F265*'Cronograma de Actividades'!#REF!)*($I265/$H265))</f>
        <v>#REF!</v>
      </c>
      <c r="AB265" s="105" t="e">
        <f>IF( $H265=0,0,($F265*'Cronograma de Actividades'!#REF!)*($I265/$H265))</f>
        <v>#REF!</v>
      </c>
      <c r="AC265" s="105" t="e">
        <f>IF( $H265=0,0,($F265*'Cronograma de Actividades'!#REF!)*($I265/$H265))</f>
        <v>#REF!</v>
      </c>
      <c r="AD265" s="105" t="e">
        <f>SUM(AA265:AC265)</f>
        <v>#REF!</v>
      </c>
      <c r="AE265" s="105" t="e">
        <f>IF( $H265=0,0,($F265*'Cronograma de Actividades'!#REF!)*($I265/$H265))</f>
        <v>#REF!</v>
      </c>
      <c r="AF265" s="105" t="e">
        <f>IF( $H265=0,0,($F265*'Cronograma de Actividades'!#REF!)*($I265/$H265))</f>
        <v>#REF!</v>
      </c>
      <c r="AG265" s="105" t="e">
        <f>IF( $H265=0,0,($F265*'Cronograma de Actividades'!#REF!)*($I265/$H265))</f>
        <v>#REF!</v>
      </c>
      <c r="AH265" s="105" t="e">
        <f>SUM(AE265:AG265)</f>
        <v>#REF!</v>
      </c>
      <c r="AI265" s="105" t="e">
        <f>IF( $H265=0,0,($F265*'Cronograma de Actividades'!#REF!)*($I265/$H265))</f>
        <v>#REF!</v>
      </c>
      <c r="AJ265" s="105" t="e">
        <f>IF( $H265=0,0,($F265*'Cronograma de Actividades'!#REF!)*($I265/$H265))</f>
        <v>#REF!</v>
      </c>
      <c r="AK265" s="105" t="e">
        <f>IF( $H265=0,0,($F265*'Cronograma de Actividades'!#REF!)*($I265/$H265))</f>
        <v>#REF!</v>
      </c>
      <c r="AL265" s="105" t="e">
        <f>SUM(AI265:AK265)</f>
        <v>#REF!</v>
      </c>
      <c r="AM265" s="105" t="e">
        <f>IF( $H265=0,0,($F265*'Cronograma de Actividades'!#REF!)*($I265/$H265))</f>
        <v>#REF!</v>
      </c>
      <c r="AN265" s="105" t="e">
        <f>IF( $H265=0,0,($F265*'Cronograma de Actividades'!#REF!)*($I265/$H265))</f>
        <v>#REF!</v>
      </c>
      <c r="AO265" s="105" t="e">
        <f>IF( $H265=0,0,($F265*'Cronograma de Actividades'!#REF!)*($I265/$H265))</f>
        <v>#REF!</v>
      </c>
      <c r="AP265" s="105" t="e">
        <f>SUM(AM265:AO265)</f>
        <v>#REF!</v>
      </c>
      <c r="AQ265" s="105" t="e">
        <f>+AD265+AH265+AL265+AP265</f>
        <v>#REF!</v>
      </c>
      <c r="AR265" s="105" t="e">
        <f>IF( $H265=0,0,($F265*'Cronograma de Actividades'!#REF!)*($I265/$H265))</f>
        <v>#REF!</v>
      </c>
      <c r="AS265" s="105" t="e">
        <f>IF( $H265=0,0,($F265*'Cronograma de Actividades'!#REF!)*($I265/$H265))</f>
        <v>#REF!</v>
      </c>
      <c r="AT265" s="105" t="e">
        <f>IF( $H265=0,0,($F265*'Cronograma de Actividades'!#REF!)*($I265/$H265))</f>
        <v>#REF!</v>
      </c>
      <c r="AU265" s="105" t="e">
        <f>SUM(AR265:AT265)</f>
        <v>#REF!</v>
      </c>
      <c r="AV265" s="105" t="e">
        <f>IF( $H265=0,0,($F265*'Cronograma de Actividades'!#REF!)*($I265/$H265))</f>
        <v>#REF!</v>
      </c>
      <c r="AW265" s="105" t="e">
        <f>IF( $H265=0,0,($F265*'Cronograma de Actividades'!#REF!)*($I265/$H265))</f>
        <v>#REF!</v>
      </c>
      <c r="AX265" s="105" t="e">
        <f>IF( $H265=0,0,($F265*'Cronograma de Actividades'!#REF!)*($I265/$H265))</f>
        <v>#REF!</v>
      </c>
      <c r="AY265" s="105" t="e">
        <f>SUM(AV265:AX265)</f>
        <v>#REF!</v>
      </c>
      <c r="AZ265" s="105" t="e">
        <f>IF( $H265=0,0,($F265*'Cronograma de Actividades'!#REF!)*($I265/$H265))</f>
        <v>#REF!</v>
      </c>
      <c r="BA265" s="105" t="e">
        <f>IF( $H265=0,0,($F265*'Cronograma de Actividades'!#REF!)*($I265/$H265))</f>
        <v>#REF!</v>
      </c>
      <c r="BB265" s="105" t="e">
        <f>IF( $H265=0,0,($F265*'Cronograma de Actividades'!#REF!)*($I265/$H265))</f>
        <v>#REF!</v>
      </c>
      <c r="BC265" s="105" t="e">
        <f>SUM(AZ265:BB265)</f>
        <v>#REF!</v>
      </c>
      <c r="BD265" s="105" t="e">
        <f>IF( $H265=0,0,($F265*'Cronograma de Actividades'!#REF!)*($I265/$H265))</f>
        <v>#REF!</v>
      </c>
      <c r="BE265" s="105" t="e">
        <f>IF( $H265=0,0,($F265*'Cronograma de Actividades'!#REF!)*($I265/$H265))</f>
        <v>#REF!</v>
      </c>
      <c r="BF265" s="105" t="e">
        <f>IF( $H265=0,0,($F265*'Cronograma de Actividades'!#REF!)*($I265/$H265))</f>
        <v>#REF!</v>
      </c>
      <c r="BG265" s="105" t="e">
        <f>SUM(BD265:BF265)</f>
        <v>#REF!</v>
      </c>
      <c r="BH265" s="105" t="e">
        <f>+AU265+AY265+BC265+BG265</f>
        <v>#REF!</v>
      </c>
      <c r="BI265" s="287" t="e">
        <f>+Z265+AQ265+BH265</f>
        <v>#REF!</v>
      </c>
      <c r="BJ265" s="126" t="e">
        <f t="shared" si="50"/>
        <v>#REF!</v>
      </c>
    </row>
    <row r="266" spans="1:62" ht="12.75" hidden="1" customHeight="1" x14ac:dyDescent="0.25">
      <c r="A266" s="299" t="e">
        <f>+#REF!</f>
        <v>#REF!</v>
      </c>
      <c r="B266" s="300" t="e">
        <f>+#REF!</f>
        <v>#REF!</v>
      </c>
      <c r="C266" s="318"/>
      <c r="D266" s="319"/>
      <c r="E266" s="320"/>
      <c r="F266" s="106" t="e">
        <f>+#REF!</f>
        <v>#REF!</v>
      </c>
      <c r="G266" s="506"/>
      <c r="H266" s="106" t="e">
        <f>+#REF!</f>
        <v>#REF!</v>
      </c>
      <c r="I266" s="106" t="e">
        <f>+#REF!</f>
        <v>#REF!</v>
      </c>
      <c r="J266" s="106" t="e">
        <f>IF( $H266=0,0,($F266*'Cronograma de Actividades'!#REF!)*($I266/$H266))</f>
        <v>#REF!</v>
      </c>
      <c r="K266" s="106" t="e">
        <f>IF( $H266=0,0,($F266*'Cronograma de Actividades'!#REF!)*($I266/$H266))</f>
        <v>#REF!</v>
      </c>
      <c r="L266" s="106" t="e">
        <f>IF( $H266=0,0,($F266*'Cronograma de Actividades'!#REF!)*($I266/$H266))</f>
        <v>#REF!</v>
      </c>
      <c r="M266" s="106" t="e">
        <f>SUM(J266:L266)</f>
        <v>#REF!</v>
      </c>
      <c r="N266" s="106" t="e">
        <f>IF( $H266=0,0,($F266*'Cronograma de Actividades'!#REF!)*($I266/$H266))</f>
        <v>#REF!</v>
      </c>
      <c r="O266" s="106" t="e">
        <f>IF( $H266=0,0,($F266*'Cronograma de Actividades'!#REF!)*($I266/$H266))</f>
        <v>#REF!</v>
      </c>
      <c r="P266" s="106" t="e">
        <f>IF( $H266=0,0,($F266*'Cronograma de Actividades'!#REF!)*($I266/$H266))</f>
        <v>#REF!</v>
      </c>
      <c r="Q266" s="106" t="e">
        <f>SUM(N266:P266)</f>
        <v>#REF!</v>
      </c>
      <c r="R266" s="106" t="e">
        <f>IF( $H266=0,0,($F266*'Cronograma de Actividades'!#REF!)*($I266/$H266))</f>
        <v>#REF!</v>
      </c>
      <c r="S266" s="106" t="e">
        <f>IF( $H266=0,0,($F266*'Cronograma de Actividades'!#REF!)*($I266/$H266))</f>
        <v>#REF!</v>
      </c>
      <c r="T266" s="106" t="e">
        <f>IF( $H266=0,0,($F266*'Cronograma de Actividades'!#REF!)*($I266/$H266))</f>
        <v>#REF!</v>
      </c>
      <c r="U266" s="106" t="e">
        <f>SUM(R266:T266)</f>
        <v>#REF!</v>
      </c>
      <c r="V266" s="106" t="e">
        <f>IF( $H266=0,0,($F266*'Cronograma de Actividades'!#REF!)*($I266/$H266))</f>
        <v>#REF!</v>
      </c>
      <c r="W266" s="106" t="e">
        <f>IF( $H266=0,0,($F266*'Cronograma de Actividades'!#REF!)*($I266/$H266))</f>
        <v>#REF!</v>
      </c>
      <c r="X266" s="106" t="e">
        <f>IF( $H266=0,0,($F266*'Cronograma de Actividades'!#REF!)*($I266/$H266))</f>
        <v>#REF!</v>
      </c>
      <c r="Y266" s="106" t="e">
        <f>SUM(V266:X266)</f>
        <v>#REF!</v>
      </c>
      <c r="Z266" s="106" t="e">
        <f>+M266+Q266+U266+Y266</f>
        <v>#REF!</v>
      </c>
      <c r="AA266" s="106" t="e">
        <f>IF( $H266=0,0,($F266*'Cronograma de Actividades'!#REF!)*($I266/$H266))</f>
        <v>#REF!</v>
      </c>
      <c r="AB266" s="106" t="e">
        <f>IF( $H266=0,0,($F266*'Cronograma de Actividades'!#REF!)*($I266/$H266))</f>
        <v>#REF!</v>
      </c>
      <c r="AC266" s="106" t="e">
        <f>IF( $H266=0,0,($F266*'Cronograma de Actividades'!#REF!)*($I266/$H266))</f>
        <v>#REF!</v>
      </c>
      <c r="AD266" s="106" t="e">
        <f>SUM(AA266:AC266)</f>
        <v>#REF!</v>
      </c>
      <c r="AE266" s="106" t="e">
        <f>IF( $H266=0,0,($F266*'Cronograma de Actividades'!#REF!)*($I266/$H266))</f>
        <v>#REF!</v>
      </c>
      <c r="AF266" s="106" t="e">
        <f>IF( $H266=0,0,($F266*'Cronograma de Actividades'!#REF!)*($I266/$H266))</f>
        <v>#REF!</v>
      </c>
      <c r="AG266" s="106" t="e">
        <f>IF( $H266=0,0,($F266*'Cronograma de Actividades'!#REF!)*($I266/$H266))</f>
        <v>#REF!</v>
      </c>
      <c r="AH266" s="106" t="e">
        <f>SUM(AE266:AG266)</f>
        <v>#REF!</v>
      </c>
      <c r="AI266" s="106" t="e">
        <f>IF( $H266=0,0,($F266*'Cronograma de Actividades'!#REF!)*($I266/$H266))</f>
        <v>#REF!</v>
      </c>
      <c r="AJ266" s="106" t="e">
        <f>IF( $H266=0,0,($F266*'Cronograma de Actividades'!#REF!)*($I266/$H266))</f>
        <v>#REF!</v>
      </c>
      <c r="AK266" s="106" t="e">
        <f>IF( $H266=0,0,($F266*'Cronograma de Actividades'!#REF!)*($I266/$H266))</f>
        <v>#REF!</v>
      </c>
      <c r="AL266" s="106" t="e">
        <f>SUM(AI266:AK266)</f>
        <v>#REF!</v>
      </c>
      <c r="AM266" s="106" t="e">
        <f>IF( $H266=0,0,($F266*'Cronograma de Actividades'!#REF!)*($I266/$H266))</f>
        <v>#REF!</v>
      </c>
      <c r="AN266" s="106" t="e">
        <f>IF( $H266=0,0,($F266*'Cronograma de Actividades'!#REF!)*($I266/$H266))</f>
        <v>#REF!</v>
      </c>
      <c r="AO266" s="106" t="e">
        <f>IF( $H266=0,0,($F266*'Cronograma de Actividades'!#REF!)*($I266/$H266))</f>
        <v>#REF!</v>
      </c>
      <c r="AP266" s="106" t="e">
        <f>SUM(AM266:AO266)</f>
        <v>#REF!</v>
      </c>
      <c r="AQ266" s="106" t="e">
        <f>+AD266+AH266+AL266+AP266</f>
        <v>#REF!</v>
      </c>
      <c r="AR266" s="106" t="e">
        <f>IF( $H266=0,0,($F266*'Cronograma de Actividades'!#REF!)*($I266/$H266))</f>
        <v>#REF!</v>
      </c>
      <c r="AS266" s="106" t="e">
        <f>IF( $H266=0,0,($F266*'Cronograma de Actividades'!#REF!)*($I266/$H266))</f>
        <v>#REF!</v>
      </c>
      <c r="AT266" s="106" t="e">
        <f>IF( $H266=0,0,($F266*'Cronograma de Actividades'!#REF!)*($I266/$H266))</f>
        <v>#REF!</v>
      </c>
      <c r="AU266" s="106" t="e">
        <f>SUM(AR266:AT266)</f>
        <v>#REF!</v>
      </c>
      <c r="AV266" s="106" t="e">
        <f>IF( $H266=0,0,($F266*'Cronograma de Actividades'!#REF!)*($I266/$H266))</f>
        <v>#REF!</v>
      </c>
      <c r="AW266" s="106" t="e">
        <f>IF( $H266=0,0,($F266*'Cronograma de Actividades'!#REF!)*($I266/$H266))</f>
        <v>#REF!</v>
      </c>
      <c r="AX266" s="106" t="e">
        <f>IF( $H266=0,0,($F266*'Cronograma de Actividades'!#REF!)*($I266/$H266))</f>
        <v>#REF!</v>
      </c>
      <c r="AY266" s="106" t="e">
        <f>SUM(AV266:AX266)</f>
        <v>#REF!</v>
      </c>
      <c r="AZ266" s="106" t="e">
        <f>IF( $H266=0,0,($F266*'Cronograma de Actividades'!#REF!)*($I266/$H266))</f>
        <v>#REF!</v>
      </c>
      <c r="BA266" s="106" t="e">
        <f>IF( $H266=0,0,($F266*'Cronograma de Actividades'!#REF!)*($I266/$H266))</f>
        <v>#REF!</v>
      </c>
      <c r="BB266" s="106" t="e">
        <f>IF( $H266=0,0,($F266*'Cronograma de Actividades'!#REF!)*($I266/$H266))</f>
        <v>#REF!</v>
      </c>
      <c r="BC266" s="106" t="e">
        <f>SUM(AZ266:BB266)</f>
        <v>#REF!</v>
      </c>
      <c r="BD266" s="106" t="e">
        <f>IF( $H266=0,0,($F266*'Cronograma de Actividades'!#REF!)*($I266/$H266))</f>
        <v>#REF!</v>
      </c>
      <c r="BE266" s="106" t="e">
        <f>IF( $H266=0,0,($F266*'Cronograma de Actividades'!#REF!)*($I266/$H266))</f>
        <v>#REF!</v>
      </c>
      <c r="BF266" s="106" t="e">
        <f>IF( $H266=0,0,($F266*'Cronograma de Actividades'!#REF!)*($I266/$H266))</f>
        <v>#REF!</v>
      </c>
      <c r="BG266" s="106" t="e">
        <f>SUM(BD266:BF266)</f>
        <v>#REF!</v>
      </c>
      <c r="BH266" s="106" t="e">
        <f>+AU266+AY266+BC266+BG266</f>
        <v>#REF!</v>
      </c>
      <c r="BI266" s="288" t="e">
        <f>+Z266+AQ266+BH266</f>
        <v>#REF!</v>
      </c>
      <c r="BJ266" s="126" t="e">
        <f t="shared" si="50"/>
        <v>#REF!</v>
      </c>
    </row>
    <row r="267" spans="1:62" ht="12.75" hidden="1" customHeight="1" x14ac:dyDescent="0.25">
      <c r="A267" s="100" t="e">
        <f>+#REF!</f>
        <v>#REF!</v>
      </c>
      <c r="B267" s="199" t="e">
        <f>+#REF!</f>
        <v>#REF!</v>
      </c>
      <c r="C267" s="56" t="e">
        <f>+#REF!</f>
        <v>#REF!</v>
      </c>
      <c r="D267" s="61"/>
      <c r="E267" s="57">
        <f>+'Formato de costeo C1 '!F435</f>
        <v>0</v>
      </c>
      <c r="F267" s="57" t="e">
        <f>SUM(F268:F272)</f>
        <v>#REF!</v>
      </c>
      <c r="G267" s="503" t="e">
        <f>+#REF!</f>
        <v>#REF!</v>
      </c>
      <c r="H267" s="57" t="e">
        <f>SUM(H268:H272)</f>
        <v>#REF!</v>
      </c>
      <c r="I267" s="57" t="e">
        <f t="shared" ref="I267:BH267" si="63">SUM(I268:I272)</f>
        <v>#REF!</v>
      </c>
      <c r="J267" s="57" t="e">
        <f t="shared" si="63"/>
        <v>#REF!</v>
      </c>
      <c r="K267" s="57" t="e">
        <f t="shared" si="63"/>
        <v>#REF!</v>
      </c>
      <c r="L267" s="57" t="e">
        <f t="shared" si="63"/>
        <v>#REF!</v>
      </c>
      <c r="M267" s="57" t="e">
        <f t="shared" si="63"/>
        <v>#REF!</v>
      </c>
      <c r="N267" s="57" t="e">
        <f t="shared" si="63"/>
        <v>#REF!</v>
      </c>
      <c r="O267" s="57" t="e">
        <f t="shared" si="63"/>
        <v>#REF!</v>
      </c>
      <c r="P267" s="57" t="e">
        <f t="shared" si="63"/>
        <v>#REF!</v>
      </c>
      <c r="Q267" s="57" t="e">
        <f t="shared" si="63"/>
        <v>#REF!</v>
      </c>
      <c r="R267" s="57" t="e">
        <f t="shared" si="63"/>
        <v>#REF!</v>
      </c>
      <c r="S267" s="57" t="e">
        <f t="shared" si="63"/>
        <v>#REF!</v>
      </c>
      <c r="T267" s="57" t="e">
        <f t="shared" si="63"/>
        <v>#REF!</v>
      </c>
      <c r="U267" s="57" t="e">
        <f t="shared" si="63"/>
        <v>#REF!</v>
      </c>
      <c r="V267" s="57" t="e">
        <f t="shared" si="63"/>
        <v>#REF!</v>
      </c>
      <c r="W267" s="57" t="e">
        <f t="shared" si="63"/>
        <v>#REF!</v>
      </c>
      <c r="X267" s="57" t="e">
        <f t="shared" si="63"/>
        <v>#REF!</v>
      </c>
      <c r="Y267" s="57" t="e">
        <f t="shared" si="63"/>
        <v>#REF!</v>
      </c>
      <c r="Z267" s="57" t="e">
        <f t="shared" si="63"/>
        <v>#REF!</v>
      </c>
      <c r="AA267" s="57" t="e">
        <f t="shared" si="63"/>
        <v>#REF!</v>
      </c>
      <c r="AB267" s="57" t="e">
        <f t="shared" si="63"/>
        <v>#REF!</v>
      </c>
      <c r="AC267" s="57" t="e">
        <f t="shared" si="63"/>
        <v>#REF!</v>
      </c>
      <c r="AD267" s="57" t="e">
        <f t="shared" si="63"/>
        <v>#REF!</v>
      </c>
      <c r="AE267" s="57" t="e">
        <f t="shared" si="63"/>
        <v>#REF!</v>
      </c>
      <c r="AF267" s="57" t="e">
        <f t="shared" si="63"/>
        <v>#REF!</v>
      </c>
      <c r="AG267" s="57" t="e">
        <f t="shared" si="63"/>
        <v>#REF!</v>
      </c>
      <c r="AH267" s="57" t="e">
        <f t="shared" si="63"/>
        <v>#REF!</v>
      </c>
      <c r="AI267" s="57" t="e">
        <f t="shared" si="63"/>
        <v>#REF!</v>
      </c>
      <c r="AJ267" s="57" t="e">
        <f t="shared" si="63"/>
        <v>#REF!</v>
      </c>
      <c r="AK267" s="57" t="e">
        <f t="shared" si="63"/>
        <v>#REF!</v>
      </c>
      <c r="AL267" s="57" t="e">
        <f t="shared" si="63"/>
        <v>#REF!</v>
      </c>
      <c r="AM267" s="57" t="e">
        <f t="shared" si="63"/>
        <v>#REF!</v>
      </c>
      <c r="AN267" s="57" t="e">
        <f t="shared" si="63"/>
        <v>#REF!</v>
      </c>
      <c r="AO267" s="57" t="e">
        <f t="shared" si="63"/>
        <v>#REF!</v>
      </c>
      <c r="AP267" s="57" t="e">
        <f t="shared" si="63"/>
        <v>#REF!</v>
      </c>
      <c r="AQ267" s="57" t="e">
        <f t="shared" si="63"/>
        <v>#REF!</v>
      </c>
      <c r="AR267" s="57" t="e">
        <f t="shared" si="63"/>
        <v>#REF!</v>
      </c>
      <c r="AS267" s="57" t="e">
        <f t="shared" si="63"/>
        <v>#REF!</v>
      </c>
      <c r="AT267" s="57" t="e">
        <f t="shared" si="63"/>
        <v>#REF!</v>
      </c>
      <c r="AU267" s="57" t="e">
        <f t="shared" si="63"/>
        <v>#REF!</v>
      </c>
      <c r="AV267" s="57" t="e">
        <f t="shared" si="63"/>
        <v>#REF!</v>
      </c>
      <c r="AW267" s="57" t="e">
        <f t="shared" si="63"/>
        <v>#REF!</v>
      </c>
      <c r="AX267" s="57" t="e">
        <f t="shared" si="63"/>
        <v>#REF!</v>
      </c>
      <c r="AY267" s="57" t="e">
        <f t="shared" si="63"/>
        <v>#REF!</v>
      </c>
      <c r="AZ267" s="57" t="e">
        <f t="shared" si="63"/>
        <v>#REF!</v>
      </c>
      <c r="BA267" s="57" t="e">
        <f t="shared" si="63"/>
        <v>#REF!</v>
      </c>
      <c r="BB267" s="57" t="e">
        <f t="shared" si="63"/>
        <v>#REF!</v>
      </c>
      <c r="BC267" s="57" t="e">
        <f t="shared" si="63"/>
        <v>#REF!</v>
      </c>
      <c r="BD267" s="57" t="e">
        <f t="shared" si="63"/>
        <v>#REF!</v>
      </c>
      <c r="BE267" s="57" t="e">
        <f t="shared" si="63"/>
        <v>#REF!</v>
      </c>
      <c r="BF267" s="57" t="e">
        <f t="shared" si="63"/>
        <v>#REF!</v>
      </c>
      <c r="BG267" s="57" t="e">
        <f t="shared" si="63"/>
        <v>#REF!</v>
      </c>
      <c r="BH267" s="57" t="e">
        <f t="shared" si="63"/>
        <v>#REF!</v>
      </c>
      <c r="BI267" s="285" t="e">
        <f>SUM(BI268:BI272)</f>
        <v>#REF!</v>
      </c>
      <c r="BJ267" s="126" t="e">
        <f t="shared" ref="BJ267:BJ321" si="64">+BI267-I267</f>
        <v>#REF!</v>
      </c>
    </row>
    <row r="268" spans="1:62" ht="12.75" hidden="1" customHeight="1" x14ac:dyDescent="0.25">
      <c r="A268" s="295" t="e">
        <f>+#REF!</f>
        <v>#REF!</v>
      </c>
      <c r="B268" s="296" t="e">
        <f>+#REF!</f>
        <v>#REF!</v>
      </c>
      <c r="C268" s="577"/>
      <c r="D268" s="296"/>
      <c r="E268" s="312"/>
      <c r="F268" s="104" t="e">
        <f>+#REF!</f>
        <v>#REF!</v>
      </c>
      <c r="G268" s="507"/>
      <c r="H268" s="104" t="e">
        <f>+#REF!</f>
        <v>#REF!</v>
      </c>
      <c r="I268" s="104" t="e">
        <f>+#REF!</f>
        <v>#REF!</v>
      </c>
      <c r="J268" s="104" t="e">
        <f>IF( $H268=0,0,($F268*'Cronograma de Actividades'!#REF!)*($I268/$H268))</f>
        <v>#REF!</v>
      </c>
      <c r="K268" s="104" t="e">
        <f>IF( $H268=0,0,($F268*'Cronograma de Actividades'!#REF!)*($I268/$H268))</f>
        <v>#REF!</v>
      </c>
      <c r="L268" s="104" t="e">
        <f>IF( $H268=0,0,($F268*'Cronograma de Actividades'!#REF!)*($I268/$H268))</f>
        <v>#REF!</v>
      </c>
      <c r="M268" s="104" t="e">
        <f>SUM(J268:L268)</f>
        <v>#REF!</v>
      </c>
      <c r="N268" s="104" t="e">
        <f>IF( $H268=0,0,($F268*'Cronograma de Actividades'!#REF!)*($I268/$H268))</f>
        <v>#REF!</v>
      </c>
      <c r="O268" s="104" t="e">
        <f>IF( $H268=0,0,($F268*'Cronograma de Actividades'!#REF!)*($I268/$H268))</f>
        <v>#REF!</v>
      </c>
      <c r="P268" s="104" t="e">
        <f>IF( $H268=0,0,($F268*'Cronograma de Actividades'!#REF!)*($I268/$H268))</f>
        <v>#REF!</v>
      </c>
      <c r="Q268" s="104" t="e">
        <f>SUM(N268:P268)</f>
        <v>#REF!</v>
      </c>
      <c r="R268" s="104" t="e">
        <f>IF( $H268=0,0,($F268*'Cronograma de Actividades'!#REF!)*($I268/$H268))</f>
        <v>#REF!</v>
      </c>
      <c r="S268" s="104" t="e">
        <f>IF( $H268=0,0,($F268*'Cronograma de Actividades'!#REF!)*($I268/$H268))</f>
        <v>#REF!</v>
      </c>
      <c r="T268" s="104" t="e">
        <f>IF( $H268=0,0,($F268*'Cronograma de Actividades'!#REF!)*($I268/$H268))</f>
        <v>#REF!</v>
      </c>
      <c r="U268" s="104" t="e">
        <f>SUM(R268:T268)</f>
        <v>#REF!</v>
      </c>
      <c r="V268" s="104" t="e">
        <f>IF( $H268=0,0,($F268*'Cronograma de Actividades'!#REF!)*($I268/$H268))</f>
        <v>#REF!</v>
      </c>
      <c r="W268" s="104" t="e">
        <f>IF( $H268=0,0,($F268*'Cronograma de Actividades'!#REF!)*($I268/$H268))</f>
        <v>#REF!</v>
      </c>
      <c r="X268" s="104" t="e">
        <f>IF( $H268=0,0,($F268*'Cronograma de Actividades'!#REF!)*($I268/$H268))</f>
        <v>#REF!</v>
      </c>
      <c r="Y268" s="104" t="e">
        <f>SUM(V268:X268)</f>
        <v>#REF!</v>
      </c>
      <c r="Z268" s="104" t="e">
        <f>+M268+Q268+U268+Y268</f>
        <v>#REF!</v>
      </c>
      <c r="AA268" s="104" t="e">
        <f>IF( $H268=0,0,($F268*'Cronograma de Actividades'!#REF!)*($I268/$H268))</f>
        <v>#REF!</v>
      </c>
      <c r="AB268" s="104" t="e">
        <f>IF( $H268=0,0,($F268*'Cronograma de Actividades'!#REF!)*($I268/$H268))</f>
        <v>#REF!</v>
      </c>
      <c r="AC268" s="104" t="e">
        <f>IF( $H268=0,0,($F268*'Cronograma de Actividades'!#REF!)*($I268/$H268))</f>
        <v>#REF!</v>
      </c>
      <c r="AD268" s="104" t="e">
        <f>SUM(AA268:AC268)</f>
        <v>#REF!</v>
      </c>
      <c r="AE268" s="104" t="e">
        <f>IF( $H268=0,0,($F268*'Cronograma de Actividades'!#REF!)*($I268/$H268))</f>
        <v>#REF!</v>
      </c>
      <c r="AF268" s="104" t="e">
        <f>IF( $H268=0,0,($F268*'Cronograma de Actividades'!#REF!)*($I268/$H268))</f>
        <v>#REF!</v>
      </c>
      <c r="AG268" s="104" t="e">
        <f>IF( $H268=0,0,($F268*'Cronograma de Actividades'!#REF!)*($I268/$H268))</f>
        <v>#REF!</v>
      </c>
      <c r="AH268" s="104" t="e">
        <f>SUM(AE268:AG268)</f>
        <v>#REF!</v>
      </c>
      <c r="AI268" s="104" t="e">
        <f>IF( $H268=0,0,($F268*'Cronograma de Actividades'!#REF!)*($I268/$H268))</f>
        <v>#REF!</v>
      </c>
      <c r="AJ268" s="104" t="e">
        <f>IF( $H268=0,0,($F268*'Cronograma de Actividades'!#REF!)*($I268/$H268))</f>
        <v>#REF!</v>
      </c>
      <c r="AK268" s="104" t="e">
        <f>IF( $H268=0,0,($F268*'Cronograma de Actividades'!#REF!)*($I268/$H268))</f>
        <v>#REF!</v>
      </c>
      <c r="AL268" s="104" t="e">
        <f>SUM(AI268:AK268)</f>
        <v>#REF!</v>
      </c>
      <c r="AM268" s="104" t="e">
        <f>IF( $H268=0,0,($F268*'Cronograma de Actividades'!#REF!)*($I268/$H268))</f>
        <v>#REF!</v>
      </c>
      <c r="AN268" s="104" t="e">
        <f>IF( $H268=0,0,($F268*'Cronograma de Actividades'!#REF!)*($I268/$H268))</f>
        <v>#REF!</v>
      </c>
      <c r="AO268" s="104" t="e">
        <f>IF( $H268=0,0,($F268*'Cronograma de Actividades'!#REF!)*($I268/$H268))</f>
        <v>#REF!</v>
      </c>
      <c r="AP268" s="104" t="e">
        <f>SUM(AM268:AO268)</f>
        <v>#REF!</v>
      </c>
      <c r="AQ268" s="104" t="e">
        <f>+AD268+AH268+AL268+AP268</f>
        <v>#REF!</v>
      </c>
      <c r="AR268" s="104" t="e">
        <f>IF( $H268=0,0,($F268*'Cronograma de Actividades'!#REF!)*($I268/$H268))</f>
        <v>#REF!</v>
      </c>
      <c r="AS268" s="104" t="e">
        <f>IF( $H268=0,0,($F268*'Cronograma de Actividades'!#REF!)*($I268/$H268))</f>
        <v>#REF!</v>
      </c>
      <c r="AT268" s="104" t="e">
        <f>IF( $H268=0,0,($F268*'Cronograma de Actividades'!#REF!)*($I268/$H268))</f>
        <v>#REF!</v>
      </c>
      <c r="AU268" s="104" t="e">
        <f>SUM(AR268:AT268)</f>
        <v>#REF!</v>
      </c>
      <c r="AV268" s="104" t="e">
        <f>IF( $H268=0,0,($F268*'Cronograma de Actividades'!#REF!)*($I268/$H268))</f>
        <v>#REF!</v>
      </c>
      <c r="AW268" s="104" t="e">
        <f>IF( $H268=0,0,($F268*'Cronograma de Actividades'!#REF!)*($I268/$H268))</f>
        <v>#REF!</v>
      </c>
      <c r="AX268" s="104" t="e">
        <f>IF( $H268=0,0,($F268*'Cronograma de Actividades'!#REF!)*($I268/$H268))</f>
        <v>#REF!</v>
      </c>
      <c r="AY268" s="104" t="e">
        <f>SUM(AV268:AX268)</f>
        <v>#REF!</v>
      </c>
      <c r="AZ268" s="104" t="e">
        <f>IF( $H268=0,0,($F268*'Cronograma de Actividades'!#REF!)*($I268/$H268))</f>
        <v>#REF!</v>
      </c>
      <c r="BA268" s="104" t="e">
        <f>IF( $H268=0,0,($F268*'Cronograma de Actividades'!#REF!)*($I268/$H268))</f>
        <v>#REF!</v>
      </c>
      <c r="BB268" s="104" t="e">
        <f>IF( $H268=0,0,($F268*'Cronograma de Actividades'!#REF!)*($I268/$H268))</f>
        <v>#REF!</v>
      </c>
      <c r="BC268" s="104" t="e">
        <f>SUM(AZ268:BB268)</f>
        <v>#REF!</v>
      </c>
      <c r="BD268" s="104" t="e">
        <f>IF( $H268=0,0,($F268*'Cronograma de Actividades'!#REF!)*($I268/$H268))</f>
        <v>#REF!</v>
      </c>
      <c r="BE268" s="104" t="e">
        <f>IF( $H268=0,0,($F268*'Cronograma de Actividades'!#REF!)*($I268/$H268))</f>
        <v>#REF!</v>
      </c>
      <c r="BF268" s="104" t="e">
        <f>IF( $H268=0,0,($F268*'Cronograma de Actividades'!#REF!)*($I268/$H268))</f>
        <v>#REF!</v>
      </c>
      <c r="BG268" s="104" t="e">
        <f>SUM(BD268:BF268)</f>
        <v>#REF!</v>
      </c>
      <c r="BH268" s="104" t="e">
        <f>+AU268+AY268+BC268+BG268</f>
        <v>#REF!</v>
      </c>
      <c r="BI268" s="286" t="e">
        <f>+Z268+AQ268+BH268</f>
        <v>#REF!</v>
      </c>
      <c r="BJ268" s="126" t="e">
        <f t="shared" si="64"/>
        <v>#REF!</v>
      </c>
    </row>
    <row r="269" spans="1:62" ht="12.75" hidden="1" customHeight="1" x14ac:dyDescent="0.25">
      <c r="A269" s="297" t="e">
        <f>+#REF!</f>
        <v>#REF!</v>
      </c>
      <c r="B269" s="298" t="e">
        <f>+#REF!</f>
        <v>#REF!</v>
      </c>
      <c r="C269" s="578"/>
      <c r="D269" s="298"/>
      <c r="E269" s="315"/>
      <c r="F269" s="105" t="e">
        <f>+#REF!</f>
        <v>#REF!</v>
      </c>
      <c r="G269" s="508"/>
      <c r="H269" s="105" t="e">
        <f>+#REF!</f>
        <v>#REF!</v>
      </c>
      <c r="I269" s="105" t="e">
        <f>+#REF!</f>
        <v>#REF!</v>
      </c>
      <c r="J269" s="105" t="e">
        <f>IF( $H269=0,0,($F269*'Cronograma de Actividades'!#REF!)*($I269/$H269))</f>
        <v>#REF!</v>
      </c>
      <c r="K269" s="105" t="e">
        <f>IF( $H269=0,0,($F269*'Cronograma de Actividades'!#REF!)*($I269/$H269))</f>
        <v>#REF!</v>
      </c>
      <c r="L269" s="105" t="e">
        <f>IF( $H269=0,0,($F269*'Cronograma de Actividades'!#REF!)*($I269/$H269))</f>
        <v>#REF!</v>
      </c>
      <c r="M269" s="105" t="e">
        <f>SUM(J269:L269)</f>
        <v>#REF!</v>
      </c>
      <c r="N269" s="105" t="e">
        <f>IF( $H269=0,0,($F269*'Cronograma de Actividades'!#REF!)*($I269/$H269))</f>
        <v>#REF!</v>
      </c>
      <c r="O269" s="105" t="e">
        <f>IF( $H269=0,0,($F269*'Cronograma de Actividades'!#REF!)*($I269/$H269))</f>
        <v>#REF!</v>
      </c>
      <c r="P269" s="105" t="e">
        <f>IF( $H269=0,0,($F269*'Cronograma de Actividades'!#REF!)*($I269/$H269))</f>
        <v>#REF!</v>
      </c>
      <c r="Q269" s="105" t="e">
        <f>SUM(N269:P269)</f>
        <v>#REF!</v>
      </c>
      <c r="R269" s="105" t="e">
        <f>IF( $H269=0,0,($F269*'Cronograma de Actividades'!#REF!)*($I269/$H269))</f>
        <v>#REF!</v>
      </c>
      <c r="S269" s="105" t="e">
        <f>IF( $H269=0,0,($F269*'Cronograma de Actividades'!#REF!)*($I269/$H269))</f>
        <v>#REF!</v>
      </c>
      <c r="T269" s="105" t="e">
        <f>IF( $H269=0,0,($F269*'Cronograma de Actividades'!#REF!)*($I269/$H269))</f>
        <v>#REF!</v>
      </c>
      <c r="U269" s="105" t="e">
        <f>SUM(R269:T269)</f>
        <v>#REF!</v>
      </c>
      <c r="V269" s="105" t="e">
        <f>IF( $H269=0,0,($F269*'Cronograma de Actividades'!#REF!)*($I269/$H269))</f>
        <v>#REF!</v>
      </c>
      <c r="W269" s="105" t="e">
        <f>IF( $H269=0,0,($F269*'Cronograma de Actividades'!#REF!)*($I269/$H269))</f>
        <v>#REF!</v>
      </c>
      <c r="X269" s="105" t="e">
        <f>IF( $H269=0,0,($F269*'Cronograma de Actividades'!#REF!)*($I269/$H269))</f>
        <v>#REF!</v>
      </c>
      <c r="Y269" s="105" t="e">
        <f>SUM(V269:X269)</f>
        <v>#REF!</v>
      </c>
      <c r="Z269" s="105" t="e">
        <f>+M269+Q269+U269+Y269</f>
        <v>#REF!</v>
      </c>
      <c r="AA269" s="105" t="e">
        <f>IF( $H269=0,0,($F269*'Cronograma de Actividades'!#REF!)*($I269/$H269))</f>
        <v>#REF!</v>
      </c>
      <c r="AB269" s="105" t="e">
        <f>IF( $H269=0,0,($F269*'Cronograma de Actividades'!#REF!)*($I269/$H269))</f>
        <v>#REF!</v>
      </c>
      <c r="AC269" s="105" t="e">
        <f>IF( $H269=0,0,($F269*'Cronograma de Actividades'!#REF!)*($I269/$H269))</f>
        <v>#REF!</v>
      </c>
      <c r="AD269" s="105" t="e">
        <f>SUM(AA269:AC269)</f>
        <v>#REF!</v>
      </c>
      <c r="AE269" s="105" t="e">
        <f>IF( $H269=0,0,($F269*'Cronograma de Actividades'!#REF!)*($I269/$H269))</f>
        <v>#REF!</v>
      </c>
      <c r="AF269" s="105" t="e">
        <f>IF( $H269=0,0,($F269*'Cronograma de Actividades'!#REF!)*($I269/$H269))</f>
        <v>#REF!</v>
      </c>
      <c r="AG269" s="105" t="e">
        <f>IF( $H269=0,0,($F269*'Cronograma de Actividades'!#REF!)*($I269/$H269))</f>
        <v>#REF!</v>
      </c>
      <c r="AH269" s="105" t="e">
        <f>SUM(AE269:AG269)</f>
        <v>#REF!</v>
      </c>
      <c r="AI269" s="105" t="e">
        <f>IF( $H269=0,0,($F269*'Cronograma de Actividades'!#REF!)*($I269/$H269))</f>
        <v>#REF!</v>
      </c>
      <c r="AJ269" s="105" t="e">
        <f>IF( $H269=0,0,($F269*'Cronograma de Actividades'!#REF!)*($I269/$H269))</f>
        <v>#REF!</v>
      </c>
      <c r="AK269" s="105" t="e">
        <f>IF( $H269=0,0,($F269*'Cronograma de Actividades'!#REF!)*($I269/$H269))</f>
        <v>#REF!</v>
      </c>
      <c r="AL269" s="105" t="e">
        <f>SUM(AI269:AK269)</f>
        <v>#REF!</v>
      </c>
      <c r="AM269" s="105" t="e">
        <f>IF( $H269=0,0,($F269*'Cronograma de Actividades'!#REF!)*($I269/$H269))</f>
        <v>#REF!</v>
      </c>
      <c r="AN269" s="105" t="e">
        <f>IF( $H269=0,0,($F269*'Cronograma de Actividades'!#REF!)*($I269/$H269))</f>
        <v>#REF!</v>
      </c>
      <c r="AO269" s="105" t="e">
        <f>IF( $H269=0,0,($F269*'Cronograma de Actividades'!#REF!)*($I269/$H269))</f>
        <v>#REF!</v>
      </c>
      <c r="AP269" s="105" t="e">
        <f>SUM(AM269:AO269)</f>
        <v>#REF!</v>
      </c>
      <c r="AQ269" s="105" t="e">
        <f>+AD269+AH269+AL269+AP269</f>
        <v>#REF!</v>
      </c>
      <c r="AR269" s="105" t="e">
        <f>IF( $H269=0,0,($F269*'Cronograma de Actividades'!#REF!)*($I269/$H269))</f>
        <v>#REF!</v>
      </c>
      <c r="AS269" s="105" t="e">
        <f>IF( $H269=0,0,($F269*'Cronograma de Actividades'!#REF!)*($I269/$H269))</f>
        <v>#REF!</v>
      </c>
      <c r="AT269" s="105" t="e">
        <f>IF( $H269=0,0,($F269*'Cronograma de Actividades'!#REF!)*($I269/$H269))</f>
        <v>#REF!</v>
      </c>
      <c r="AU269" s="105" t="e">
        <f>SUM(AR269:AT269)</f>
        <v>#REF!</v>
      </c>
      <c r="AV269" s="105" t="e">
        <f>IF( $H269=0,0,($F269*'Cronograma de Actividades'!#REF!)*($I269/$H269))</f>
        <v>#REF!</v>
      </c>
      <c r="AW269" s="105" t="e">
        <f>IF( $H269=0,0,($F269*'Cronograma de Actividades'!#REF!)*($I269/$H269))</f>
        <v>#REF!</v>
      </c>
      <c r="AX269" s="105" t="e">
        <f>IF( $H269=0,0,($F269*'Cronograma de Actividades'!#REF!)*($I269/$H269))</f>
        <v>#REF!</v>
      </c>
      <c r="AY269" s="105" t="e">
        <f>SUM(AV269:AX269)</f>
        <v>#REF!</v>
      </c>
      <c r="AZ269" s="105" t="e">
        <f>IF( $H269=0,0,($F269*'Cronograma de Actividades'!#REF!)*($I269/$H269))</f>
        <v>#REF!</v>
      </c>
      <c r="BA269" s="105" t="e">
        <f>IF( $H269=0,0,($F269*'Cronograma de Actividades'!#REF!)*($I269/$H269))</f>
        <v>#REF!</v>
      </c>
      <c r="BB269" s="105" t="e">
        <f>IF( $H269=0,0,($F269*'Cronograma de Actividades'!#REF!)*($I269/$H269))</f>
        <v>#REF!</v>
      </c>
      <c r="BC269" s="105" t="e">
        <f>SUM(AZ269:BB269)</f>
        <v>#REF!</v>
      </c>
      <c r="BD269" s="105" t="e">
        <f>IF( $H269=0,0,($F269*'Cronograma de Actividades'!#REF!)*($I269/$H269))</f>
        <v>#REF!</v>
      </c>
      <c r="BE269" s="105" t="e">
        <f>IF( $H269=0,0,($F269*'Cronograma de Actividades'!#REF!)*($I269/$H269))</f>
        <v>#REF!</v>
      </c>
      <c r="BF269" s="105" t="e">
        <f>IF( $H269=0,0,($F269*'Cronograma de Actividades'!#REF!)*($I269/$H269))</f>
        <v>#REF!</v>
      </c>
      <c r="BG269" s="105" t="e">
        <f>SUM(BD269:BF269)</f>
        <v>#REF!</v>
      </c>
      <c r="BH269" s="105" t="e">
        <f>+AU269+AY269+BC269+BG269</f>
        <v>#REF!</v>
      </c>
      <c r="BI269" s="287" t="e">
        <f>+Z269+AQ269+BH269</f>
        <v>#REF!</v>
      </c>
      <c r="BJ269" s="126" t="e">
        <f t="shared" si="64"/>
        <v>#REF!</v>
      </c>
    </row>
    <row r="270" spans="1:62" ht="12.75" hidden="1" customHeight="1" x14ac:dyDescent="0.25">
      <c r="A270" s="297" t="e">
        <f>+#REF!</f>
        <v>#REF!</v>
      </c>
      <c r="B270" s="298" t="e">
        <f>+#REF!</f>
        <v>#REF!</v>
      </c>
      <c r="C270" s="578"/>
      <c r="D270" s="298"/>
      <c r="E270" s="315"/>
      <c r="F270" s="105" t="e">
        <f>+#REF!</f>
        <v>#REF!</v>
      </c>
      <c r="G270" s="508"/>
      <c r="H270" s="105" t="e">
        <f>+#REF!</f>
        <v>#REF!</v>
      </c>
      <c r="I270" s="105" t="e">
        <f>+#REF!</f>
        <v>#REF!</v>
      </c>
      <c r="J270" s="105" t="e">
        <f>IF( $H270=0,0,($F270*'Cronograma de Actividades'!#REF!)*($I270/$H270))</f>
        <v>#REF!</v>
      </c>
      <c r="K270" s="105" t="e">
        <f>IF( $H270=0,0,($F270*'Cronograma de Actividades'!#REF!)*($I270/$H270))</f>
        <v>#REF!</v>
      </c>
      <c r="L270" s="105" t="e">
        <f>IF( $H270=0,0,($F270*'Cronograma de Actividades'!#REF!)*($I270/$H270))</f>
        <v>#REF!</v>
      </c>
      <c r="M270" s="105" t="e">
        <f>SUM(J270:L270)</f>
        <v>#REF!</v>
      </c>
      <c r="N270" s="105" t="e">
        <f>IF( $H270=0,0,($F270*'Cronograma de Actividades'!#REF!)*($I270/$H270))</f>
        <v>#REF!</v>
      </c>
      <c r="O270" s="105" t="e">
        <f>IF( $H270=0,0,($F270*'Cronograma de Actividades'!#REF!)*($I270/$H270))</f>
        <v>#REF!</v>
      </c>
      <c r="P270" s="105" t="e">
        <f>IF( $H270=0,0,($F270*'Cronograma de Actividades'!#REF!)*($I270/$H270))</f>
        <v>#REF!</v>
      </c>
      <c r="Q270" s="105" t="e">
        <f>SUM(N270:P270)</f>
        <v>#REF!</v>
      </c>
      <c r="R270" s="105" t="e">
        <f>IF( $H270=0,0,($F270*'Cronograma de Actividades'!#REF!)*($I270/$H270))</f>
        <v>#REF!</v>
      </c>
      <c r="S270" s="105" t="e">
        <f>IF( $H270=0,0,($F270*'Cronograma de Actividades'!#REF!)*($I270/$H270))</f>
        <v>#REF!</v>
      </c>
      <c r="T270" s="105" t="e">
        <f>IF( $H270=0,0,($F270*'Cronograma de Actividades'!#REF!)*($I270/$H270))</f>
        <v>#REF!</v>
      </c>
      <c r="U270" s="105" t="e">
        <f>SUM(R270:T270)</f>
        <v>#REF!</v>
      </c>
      <c r="V270" s="105" t="e">
        <f>IF( $H270=0,0,($F270*'Cronograma de Actividades'!#REF!)*($I270/$H270))</f>
        <v>#REF!</v>
      </c>
      <c r="W270" s="105" t="e">
        <f>IF( $H270=0,0,($F270*'Cronograma de Actividades'!#REF!)*($I270/$H270))</f>
        <v>#REF!</v>
      </c>
      <c r="X270" s="105" t="e">
        <f>IF( $H270=0,0,($F270*'Cronograma de Actividades'!#REF!)*($I270/$H270))</f>
        <v>#REF!</v>
      </c>
      <c r="Y270" s="105" t="e">
        <f>SUM(V270:X270)</f>
        <v>#REF!</v>
      </c>
      <c r="Z270" s="105" t="e">
        <f>+M270+Q270+U270+Y270</f>
        <v>#REF!</v>
      </c>
      <c r="AA270" s="105" t="e">
        <f>IF( $H270=0,0,($F270*'Cronograma de Actividades'!#REF!)*($I270/$H270))</f>
        <v>#REF!</v>
      </c>
      <c r="AB270" s="105" t="e">
        <f>IF( $H270=0,0,($F270*'Cronograma de Actividades'!#REF!)*($I270/$H270))</f>
        <v>#REF!</v>
      </c>
      <c r="AC270" s="105" t="e">
        <f>IF( $H270=0,0,($F270*'Cronograma de Actividades'!#REF!)*($I270/$H270))</f>
        <v>#REF!</v>
      </c>
      <c r="AD270" s="105" t="e">
        <f>SUM(AA270:AC270)</f>
        <v>#REF!</v>
      </c>
      <c r="AE270" s="105" t="e">
        <f>IF( $H270=0,0,($F270*'Cronograma de Actividades'!#REF!)*($I270/$H270))</f>
        <v>#REF!</v>
      </c>
      <c r="AF270" s="105" t="e">
        <f>IF( $H270=0,0,($F270*'Cronograma de Actividades'!#REF!)*($I270/$H270))</f>
        <v>#REF!</v>
      </c>
      <c r="AG270" s="105" t="e">
        <f>IF( $H270=0,0,($F270*'Cronograma de Actividades'!#REF!)*($I270/$H270))</f>
        <v>#REF!</v>
      </c>
      <c r="AH270" s="105" t="e">
        <f>SUM(AE270:AG270)</f>
        <v>#REF!</v>
      </c>
      <c r="AI270" s="105" t="e">
        <f>IF( $H270=0,0,($F270*'Cronograma de Actividades'!#REF!)*($I270/$H270))</f>
        <v>#REF!</v>
      </c>
      <c r="AJ270" s="105" t="e">
        <f>IF( $H270=0,0,($F270*'Cronograma de Actividades'!#REF!)*($I270/$H270))</f>
        <v>#REF!</v>
      </c>
      <c r="AK270" s="105" t="e">
        <f>IF( $H270=0,0,($F270*'Cronograma de Actividades'!#REF!)*($I270/$H270))</f>
        <v>#REF!</v>
      </c>
      <c r="AL270" s="105" t="e">
        <f>SUM(AI270:AK270)</f>
        <v>#REF!</v>
      </c>
      <c r="AM270" s="105" t="e">
        <f>IF( $H270=0,0,($F270*'Cronograma de Actividades'!#REF!)*($I270/$H270))</f>
        <v>#REF!</v>
      </c>
      <c r="AN270" s="105" t="e">
        <f>IF( $H270=0,0,($F270*'Cronograma de Actividades'!#REF!)*($I270/$H270))</f>
        <v>#REF!</v>
      </c>
      <c r="AO270" s="105" t="e">
        <f>IF( $H270=0,0,($F270*'Cronograma de Actividades'!#REF!)*($I270/$H270))</f>
        <v>#REF!</v>
      </c>
      <c r="AP270" s="105" t="e">
        <f>SUM(AM270:AO270)</f>
        <v>#REF!</v>
      </c>
      <c r="AQ270" s="105" t="e">
        <f>+AD270+AH270+AL270+AP270</f>
        <v>#REF!</v>
      </c>
      <c r="AR270" s="105" t="e">
        <f>IF( $H270=0,0,($F270*'Cronograma de Actividades'!#REF!)*($I270/$H270))</f>
        <v>#REF!</v>
      </c>
      <c r="AS270" s="105" t="e">
        <f>IF( $H270=0,0,($F270*'Cronograma de Actividades'!#REF!)*($I270/$H270))</f>
        <v>#REF!</v>
      </c>
      <c r="AT270" s="105" t="e">
        <f>IF( $H270=0,0,($F270*'Cronograma de Actividades'!#REF!)*($I270/$H270))</f>
        <v>#REF!</v>
      </c>
      <c r="AU270" s="105" t="e">
        <f>SUM(AR270:AT270)</f>
        <v>#REF!</v>
      </c>
      <c r="AV270" s="105" t="e">
        <f>IF( $H270=0,0,($F270*'Cronograma de Actividades'!#REF!)*($I270/$H270))</f>
        <v>#REF!</v>
      </c>
      <c r="AW270" s="105" t="e">
        <f>IF( $H270=0,0,($F270*'Cronograma de Actividades'!#REF!)*($I270/$H270))</f>
        <v>#REF!</v>
      </c>
      <c r="AX270" s="105" t="e">
        <f>IF( $H270=0,0,($F270*'Cronograma de Actividades'!#REF!)*($I270/$H270))</f>
        <v>#REF!</v>
      </c>
      <c r="AY270" s="105" t="e">
        <f>SUM(AV270:AX270)</f>
        <v>#REF!</v>
      </c>
      <c r="AZ270" s="105" t="e">
        <f>IF( $H270=0,0,($F270*'Cronograma de Actividades'!#REF!)*($I270/$H270))</f>
        <v>#REF!</v>
      </c>
      <c r="BA270" s="105" t="e">
        <f>IF( $H270=0,0,($F270*'Cronograma de Actividades'!#REF!)*($I270/$H270))</f>
        <v>#REF!</v>
      </c>
      <c r="BB270" s="105" t="e">
        <f>IF( $H270=0,0,($F270*'Cronograma de Actividades'!#REF!)*($I270/$H270))</f>
        <v>#REF!</v>
      </c>
      <c r="BC270" s="105" t="e">
        <f>SUM(AZ270:BB270)</f>
        <v>#REF!</v>
      </c>
      <c r="BD270" s="105" t="e">
        <f>IF( $H270=0,0,($F270*'Cronograma de Actividades'!#REF!)*($I270/$H270))</f>
        <v>#REF!</v>
      </c>
      <c r="BE270" s="105" t="e">
        <f>IF( $H270=0,0,($F270*'Cronograma de Actividades'!#REF!)*($I270/$H270))</f>
        <v>#REF!</v>
      </c>
      <c r="BF270" s="105" t="e">
        <f>IF( $H270=0,0,($F270*'Cronograma de Actividades'!#REF!)*($I270/$H270))</f>
        <v>#REF!</v>
      </c>
      <c r="BG270" s="105" t="e">
        <f>SUM(BD270:BF270)</f>
        <v>#REF!</v>
      </c>
      <c r="BH270" s="105" t="e">
        <f>+AU270+AY270+BC270+BG270</f>
        <v>#REF!</v>
      </c>
      <c r="BI270" s="287" t="e">
        <f>+Z270+AQ270+BH270</f>
        <v>#REF!</v>
      </c>
      <c r="BJ270" s="126" t="e">
        <f t="shared" si="64"/>
        <v>#REF!</v>
      </c>
    </row>
    <row r="271" spans="1:62" ht="12.75" hidden="1" customHeight="1" x14ac:dyDescent="0.25">
      <c r="A271" s="297" t="e">
        <f>+#REF!</f>
        <v>#REF!</v>
      </c>
      <c r="B271" s="298" t="e">
        <f>+#REF!</f>
        <v>#REF!</v>
      </c>
      <c r="C271" s="578"/>
      <c r="D271" s="298"/>
      <c r="E271" s="315"/>
      <c r="F271" s="105" t="e">
        <f>+#REF!</f>
        <v>#REF!</v>
      </c>
      <c r="G271" s="508"/>
      <c r="H271" s="105" t="e">
        <f>+#REF!</f>
        <v>#REF!</v>
      </c>
      <c r="I271" s="105" t="e">
        <f>+#REF!</f>
        <v>#REF!</v>
      </c>
      <c r="J271" s="105" t="e">
        <f>IF( $H271=0,0,($F271*'Cronograma de Actividades'!#REF!)*($I271/$H271))</f>
        <v>#REF!</v>
      </c>
      <c r="K271" s="105" t="e">
        <f>IF( $H271=0,0,($F271*'Cronograma de Actividades'!#REF!)*($I271/$H271))</f>
        <v>#REF!</v>
      </c>
      <c r="L271" s="105" t="e">
        <f>IF( $H271=0,0,($F271*'Cronograma de Actividades'!#REF!)*($I271/$H271))</f>
        <v>#REF!</v>
      </c>
      <c r="M271" s="105" t="e">
        <f>SUM(J271:L271)</f>
        <v>#REF!</v>
      </c>
      <c r="N271" s="105" t="e">
        <f>IF( $H271=0,0,($F271*'Cronograma de Actividades'!#REF!)*($I271/$H271))</f>
        <v>#REF!</v>
      </c>
      <c r="O271" s="105" t="e">
        <f>IF( $H271=0,0,($F271*'Cronograma de Actividades'!#REF!)*($I271/$H271))</f>
        <v>#REF!</v>
      </c>
      <c r="P271" s="105" t="e">
        <f>IF( $H271=0,0,($F271*'Cronograma de Actividades'!#REF!)*($I271/$H271))</f>
        <v>#REF!</v>
      </c>
      <c r="Q271" s="105" t="e">
        <f>SUM(N271:P271)</f>
        <v>#REF!</v>
      </c>
      <c r="R271" s="105" t="e">
        <f>IF( $H271=0,0,($F271*'Cronograma de Actividades'!#REF!)*($I271/$H271))</f>
        <v>#REF!</v>
      </c>
      <c r="S271" s="105" t="e">
        <f>IF( $H271=0,0,($F271*'Cronograma de Actividades'!#REF!)*($I271/$H271))</f>
        <v>#REF!</v>
      </c>
      <c r="T271" s="105" t="e">
        <f>IF( $H271=0,0,($F271*'Cronograma de Actividades'!#REF!)*($I271/$H271))</f>
        <v>#REF!</v>
      </c>
      <c r="U271" s="105" t="e">
        <f>SUM(R271:T271)</f>
        <v>#REF!</v>
      </c>
      <c r="V271" s="105" t="e">
        <f>IF( $H271=0,0,($F271*'Cronograma de Actividades'!#REF!)*($I271/$H271))</f>
        <v>#REF!</v>
      </c>
      <c r="W271" s="105" t="e">
        <f>IF( $H271=0,0,($F271*'Cronograma de Actividades'!#REF!)*($I271/$H271))</f>
        <v>#REF!</v>
      </c>
      <c r="X271" s="105" t="e">
        <f>IF( $H271=0,0,($F271*'Cronograma de Actividades'!#REF!)*($I271/$H271))</f>
        <v>#REF!</v>
      </c>
      <c r="Y271" s="105" t="e">
        <f>SUM(V271:X271)</f>
        <v>#REF!</v>
      </c>
      <c r="Z271" s="105" t="e">
        <f>+M271+Q271+U271+Y271</f>
        <v>#REF!</v>
      </c>
      <c r="AA271" s="105" t="e">
        <f>IF( $H271=0,0,($F271*'Cronograma de Actividades'!#REF!)*($I271/$H271))</f>
        <v>#REF!</v>
      </c>
      <c r="AB271" s="105" t="e">
        <f>IF( $H271=0,0,($F271*'Cronograma de Actividades'!#REF!)*($I271/$H271))</f>
        <v>#REF!</v>
      </c>
      <c r="AC271" s="105" t="e">
        <f>IF( $H271=0,0,($F271*'Cronograma de Actividades'!#REF!)*($I271/$H271))</f>
        <v>#REF!</v>
      </c>
      <c r="AD271" s="105" t="e">
        <f>SUM(AA271:AC271)</f>
        <v>#REF!</v>
      </c>
      <c r="AE271" s="105" t="e">
        <f>IF( $H271=0,0,($F271*'Cronograma de Actividades'!#REF!)*($I271/$H271))</f>
        <v>#REF!</v>
      </c>
      <c r="AF271" s="105" t="e">
        <f>IF( $H271=0,0,($F271*'Cronograma de Actividades'!#REF!)*($I271/$H271))</f>
        <v>#REF!</v>
      </c>
      <c r="AG271" s="105" t="e">
        <f>IF( $H271=0,0,($F271*'Cronograma de Actividades'!#REF!)*($I271/$H271))</f>
        <v>#REF!</v>
      </c>
      <c r="AH271" s="105" t="e">
        <f>SUM(AE271:AG271)</f>
        <v>#REF!</v>
      </c>
      <c r="AI271" s="105" t="e">
        <f>IF( $H271=0,0,($F271*'Cronograma de Actividades'!#REF!)*($I271/$H271))</f>
        <v>#REF!</v>
      </c>
      <c r="AJ271" s="105" t="e">
        <f>IF( $H271=0,0,($F271*'Cronograma de Actividades'!#REF!)*($I271/$H271))</f>
        <v>#REF!</v>
      </c>
      <c r="AK271" s="105" t="e">
        <f>IF( $H271=0,0,($F271*'Cronograma de Actividades'!#REF!)*($I271/$H271))</f>
        <v>#REF!</v>
      </c>
      <c r="AL271" s="105" t="e">
        <f>SUM(AI271:AK271)</f>
        <v>#REF!</v>
      </c>
      <c r="AM271" s="105" t="e">
        <f>IF( $H271=0,0,($F271*'Cronograma de Actividades'!#REF!)*($I271/$H271))</f>
        <v>#REF!</v>
      </c>
      <c r="AN271" s="105" t="e">
        <f>IF( $H271=0,0,($F271*'Cronograma de Actividades'!#REF!)*($I271/$H271))</f>
        <v>#REF!</v>
      </c>
      <c r="AO271" s="105" t="e">
        <f>IF( $H271=0,0,($F271*'Cronograma de Actividades'!#REF!)*($I271/$H271))</f>
        <v>#REF!</v>
      </c>
      <c r="AP271" s="105" t="e">
        <f>SUM(AM271:AO271)</f>
        <v>#REF!</v>
      </c>
      <c r="AQ271" s="105" t="e">
        <f>+AD271+AH271+AL271+AP271</f>
        <v>#REF!</v>
      </c>
      <c r="AR271" s="105" t="e">
        <f>IF( $H271=0,0,($F271*'Cronograma de Actividades'!#REF!)*($I271/$H271))</f>
        <v>#REF!</v>
      </c>
      <c r="AS271" s="105" t="e">
        <f>IF( $H271=0,0,($F271*'Cronograma de Actividades'!#REF!)*($I271/$H271))</f>
        <v>#REF!</v>
      </c>
      <c r="AT271" s="105" t="e">
        <f>IF( $H271=0,0,($F271*'Cronograma de Actividades'!#REF!)*($I271/$H271))</f>
        <v>#REF!</v>
      </c>
      <c r="AU271" s="105" t="e">
        <f>SUM(AR271:AT271)</f>
        <v>#REF!</v>
      </c>
      <c r="AV271" s="105" t="e">
        <f>IF( $H271=0,0,($F271*'Cronograma de Actividades'!#REF!)*($I271/$H271))</f>
        <v>#REF!</v>
      </c>
      <c r="AW271" s="105" t="e">
        <f>IF( $H271=0,0,($F271*'Cronograma de Actividades'!#REF!)*($I271/$H271))</f>
        <v>#REF!</v>
      </c>
      <c r="AX271" s="105" t="e">
        <f>IF( $H271=0,0,($F271*'Cronograma de Actividades'!#REF!)*($I271/$H271))</f>
        <v>#REF!</v>
      </c>
      <c r="AY271" s="105" t="e">
        <f>SUM(AV271:AX271)</f>
        <v>#REF!</v>
      </c>
      <c r="AZ271" s="105" t="e">
        <f>IF( $H271=0,0,($F271*'Cronograma de Actividades'!#REF!)*($I271/$H271))</f>
        <v>#REF!</v>
      </c>
      <c r="BA271" s="105" t="e">
        <f>IF( $H271=0,0,($F271*'Cronograma de Actividades'!#REF!)*($I271/$H271))</f>
        <v>#REF!</v>
      </c>
      <c r="BB271" s="105" t="e">
        <f>IF( $H271=0,0,($F271*'Cronograma de Actividades'!#REF!)*($I271/$H271))</f>
        <v>#REF!</v>
      </c>
      <c r="BC271" s="105" t="e">
        <f>SUM(AZ271:BB271)</f>
        <v>#REF!</v>
      </c>
      <c r="BD271" s="105" t="e">
        <f>IF( $H271=0,0,($F271*'Cronograma de Actividades'!#REF!)*($I271/$H271))</f>
        <v>#REF!</v>
      </c>
      <c r="BE271" s="105" t="e">
        <f>IF( $H271=0,0,($F271*'Cronograma de Actividades'!#REF!)*($I271/$H271))</f>
        <v>#REF!</v>
      </c>
      <c r="BF271" s="105" t="e">
        <f>IF( $H271=0,0,($F271*'Cronograma de Actividades'!#REF!)*($I271/$H271))</f>
        <v>#REF!</v>
      </c>
      <c r="BG271" s="105" t="e">
        <f>SUM(BD271:BF271)</f>
        <v>#REF!</v>
      </c>
      <c r="BH271" s="105" t="e">
        <f>+AU271+AY271+BC271+BG271</f>
        <v>#REF!</v>
      </c>
      <c r="BI271" s="287" t="e">
        <f>+Z271+AQ271+BH271</f>
        <v>#REF!</v>
      </c>
      <c r="BJ271" s="126" t="e">
        <f t="shared" si="64"/>
        <v>#REF!</v>
      </c>
    </row>
    <row r="272" spans="1:62" ht="12.75" hidden="1" customHeight="1" x14ac:dyDescent="0.25">
      <c r="A272" s="299" t="e">
        <f>+#REF!</f>
        <v>#REF!</v>
      </c>
      <c r="B272" s="300" t="e">
        <f>+#REF!</f>
        <v>#REF!</v>
      </c>
      <c r="C272" s="579"/>
      <c r="D272" s="300"/>
      <c r="E272" s="318"/>
      <c r="F272" s="106" t="e">
        <f>+#REF!</f>
        <v>#REF!</v>
      </c>
      <c r="G272" s="509"/>
      <c r="H272" s="106" t="e">
        <f>+#REF!</f>
        <v>#REF!</v>
      </c>
      <c r="I272" s="106" t="e">
        <f>+#REF!</f>
        <v>#REF!</v>
      </c>
      <c r="J272" s="106" t="e">
        <f>IF( $H272=0,0,($F272*'Cronograma de Actividades'!#REF!)*($I272/$H272))</f>
        <v>#REF!</v>
      </c>
      <c r="K272" s="106" t="e">
        <f>IF( $H272=0,0,($F272*'Cronograma de Actividades'!#REF!)*($I272/$H272))</f>
        <v>#REF!</v>
      </c>
      <c r="L272" s="106" t="e">
        <f>IF( $H272=0,0,($F272*'Cronograma de Actividades'!#REF!)*($I272/$H272))</f>
        <v>#REF!</v>
      </c>
      <c r="M272" s="106" t="e">
        <f>SUM(J272:L272)</f>
        <v>#REF!</v>
      </c>
      <c r="N272" s="106" t="e">
        <f>IF( $H272=0,0,($F272*'Cronograma de Actividades'!#REF!)*($I272/$H272))</f>
        <v>#REF!</v>
      </c>
      <c r="O272" s="106" t="e">
        <f>IF( $H272=0,0,($F272*'Cronograma de Actividades'!#REF!)*($I272/$H272))</f>
        <v>#REF!</v>
      </c>
      <c r="P272" s="106" t="e">
        <f>IF( $H272=0,0,($F272*'Cronograma de Actividades'!#REF!)*($I272/$H272))</f>
        <v>#REF!</v>
      </c>
      <c r="Q272" s="106" t="e">
        <f>SUM(N272:P272)</f>
        <v>#REF!</v>
      </c>
      <c r="R272" s="106" t="e">
        <f>IF( $H272=0,0,($F272*'Cronograma de Actividades'!#REF!)*($I272/$H272))</f>
        <v>#REF!</v>
      </c>
      <c r="S272" s="106" t="e">
        <f>IF( $H272=0,0,($F272*'Cronograma de Actividades'!#REF!)*($I272/$H272))</f>
        <v>#REF!</v>
      </c>
      <c r="T272" s="106" t="e">
        <f>IF( $H272=0,0,($F272*'Cronograma de Actividades'!#REF!)*($I272/$H272))</f>
        <v>#REF!</v>
      </c>
      <c r="U272" s="106" t="e">
        <f>SUM(R272:T272)</f>
        <v>#REF!</v>
      </c>
      <c r="V272" s="106" t="e">
        <f>IF( $H272=0,0,($F272*'Cronograma de Actividades'!#REF!)*($I272/$H272))</f>
        <v>#REF!</v>
      </c>
      <c r="W272" s="106" t="e">
        <f>IF( $H272=0,0,($F272*'Cronograma de Actividades'!#REF!)*($I272/$H272))</f>
        <v>#REF!</v>
      </c>
      <c r="X272" s="106" t="e">
        <f>IF( $H272=0,0,($F272*'Cronograma de Actividades'!#REF!)*($I272/$H272))</f>
        <v>#REF!</v>
      </c>
      <c r="Y272" s="106" t="e">
        <f>SUM(V272:X272)</f>
        <v>#REF!</v>
      </c>
      <c r="Z272" s="106" t="e">
        <f>+M272+Q272+U272+Y272</f>
        <v>#REF!</v>
      </c>
      <c r="AA272" s="106" t="e">
        <f>IF( $H272=0,0,($F272*'Cronograma de Actividades'!#REF!)*($I272/$H272))</f>
        <v>#REF!</v>
      </c>
      <c r="AB272" s="106" t="e">
        <f>IF( $H272=0,0,($F272*'Cronograma de Actividades'!#REF!)*($I272/$H272))</f>
        <v>#REF!</v>
      </c>
      <c r="AC272" s="106" t="e">
        <f>IF( $H272=0,0,($F272*'Cronograma de Actividades'!#REF!)*($I272/$H272))</f>
        <v>#REF!</v>
      </c>
      <c r="AD272" s="106" t="e">
        <f>SUM(AA272:AC272)</f>
        <v>#REF!</v>
      </c>
      <c r="AE272" s="106" t="e">
        <f>IF( $H272=0,0,($F272*'Cronograma de Actividades'!#REF!)*($I272/$H272))</f>
        <v>#REF!</v>
      </c>
      <c r="AF272" s="106" t="e">
        <f>IF( $H272=0,0,($F272*'Cronograma de Actividades'!#REF!)*($I272/$H272))</f>
        <v>#REF!</v>
      </c>
      <c r="AG272" s="106" t="e">
        <f>IF( $H272=0,0,($F272*'Cronograma de Actividades'!#REF!)*($I272/$H272))</f>
        <v>#REF!</v>
      </c>
      <c r="AH272" s="106" t="e">
        <f>SUM(AE272:AG272)</f>
        <v>#REF!</v>
      </c>
      <c r="AI272" s="106" t="e">
        <f>IF( $H272=0,0,($F272*'Cronograma de Actividades'!#REF!)*($I272/$H272))</f>
        <v>#REF!</v>
      </c>
      <c r="AJ272" s="106" t="e">
        <f>IF( $H272=0,0,($F272*'Cronograma de Actividades'!#REF!)*($I272/$H272))</f>
        <v>#REF!</v>
      </c>
      <c r="AK272" s="106" t="e">
        <f>IF( $H272=0,0,($F272*'Cronograma de Actividades'!#REF!)*($I272/$H272))</f>
        <v>#REF!</v>
      </c>
      <c r="AL272" s="106" t="e">
        <f>SUM(AI272:AK272)</f>
        <v>#REF!</v>
      </c>
      <c r="AM272" s="106" t="e">
        <f>IF( $H272=0,0,($F272*'Cronograma de Actividades'!#REF!)*($I272/$H272))</f>
        <v>#REF!</v>
      </c>
      <c r="AN272" s="106" t="e">
        <f>IF( $H272=0,0,($F272*'Cronograma de Actividades'!#REF!)*($I272/$H272))</f>
        <v>#REF!</v>
      </c>
      <c r="AO272" s="106" t="e">
        <f>IF( $H272=0,0,($F272*'Cronograma de Actividades'!#REF!)*($I272/$H272))</f>
        <v>#REF!</v>
      </c>
      <c r="AP272" s="106" t="e">
        <f>SUM(AM272:AO272)</f>
        <v>#REF!</v>
      </c>
      <c r="AQ272" s="106" t="e">
        <f>+AD272+AH272+AL272+AP272</f>
        <v>#REF!</v>
      </c>
      <c r="AR272" s="106" t="e">
        <f>IF( $H272=0,0,($F272*'Cronograma de Actividades'!#REF!)*($I272/$H272))</f>
        <v>#REF!</v>
      </c>
      <c r="AS272" s="106" t="e">
        <f>IF( $H272=0,0,($F272*'Cronograma de Actividades'!#REF!)*($I272/$H272))</f>
        <v>#REF!</v>
      </c>
      <c r="AT272" s="106" t="e">
        <f>IF( $H272=0,0,($F272*'Cronograma de Actividades'!#REF!)*($I272/$H272))</f>
        <v>#REF!</v>
      </c>
      <c r="AU272" s="106" t="e">
        <f>SUM(AR272:AT272)</f>
        <v>#REF!</v>
      </c>
      <c r="AV272" s="106" t="e">
        <f>IF( $H272=0,0,($F272*'Cronograma de Actividades'!#REF!)*($I272/$H272))</f>
        <v>#REF!</v>
      </c>
      <c r="AW272" s="106" t="e">
        <f>IF( $H272=0,0,($F272*'Cronograma de Actividades'!#REF!)*($I272/$H272))</f>
        <v>#REF!</v>
      </c>
      <c r="AX272" s="106" t="e">
        <f>IF( $H272=0,0,($F272*'Cronograma de Actividades'!#REF!)*($I272/$H272))</f>
        <v>#REF!</v>
      </c>
      <c r="AY272" s="106" t="e">
        <f>SUM(AV272:AX272)</f>
        <v>#REF!</v>
      </c>
      <c r="AZ272" s="106" t="e">
        <f>IF( $H272=0,0,($F272*'Cronograma de Actividades'!#REF!)*($I272/$H272))</f>
        <v>#REF!</v>
      </c>
      <c r="BA272" s="106" t="e">
        <f>IF( $H272=0,0,($F272*'Cronograma de Actividades'!#REF!)*($I272/$H272))</f>
        <v>#REF!</v>
      </c>
      <c r="BB272" s="106" t="e">
        <f>IF( $H272=0,0,($F272*'Cronograma de Actividades'!#REF!)*($I272/$H272))</f>
        <v>#REF!</v>
      </c>
      <c r="BC272" s="106" t="e">
        <f>SUM(AZ272:BB272)</f>
        <v>#REF!</v>
      </c>
      <c r="BD272" s="106" t="e">
        <f>IF( $H272=0,0,($F272*'Cronograma de Actividades'!#REF!)*($I272/$H272))</f>
        <v>#REF!</v>
      </c>
      <c r="BE272" s="106" t="e">
        <f>IF( $H272=0,0,($F272*'Cronograma de Actividades'!#REF!)*($I272/$H272))</f>
        <v>#REF!</v>
      </c>
      <c r="BF272" s="106" t="e">
        <f>IF( $H272=0,0,($F272*'Cronograma de Actividades'!#REF!)*($I272/$H272))</f>
        <v>#REF!</v>
      </c>
      <c r="BG272" s="106" t="e">
        <f>SUM(BD272:BF272)</f>
        <v>#REF!</v>
      </c>
      <c r="BH272" s="106" t="e">
        <f>+AU272+AY272+BC272+BG272</f>
        <v>#REF!</v>
      </c>
      <c r="BI272" s="288" t="e">
        <f>+Z272+AQ272+BH272</f>
        <v>#REF!</v>
      </c>
      <c r="BJ272" s="126" t="e">
        <f t="shared" si="64"/>
        <v>#REF!</v>
      </c>
    </row>
    <row r="273" spans="1:62" ht="12.75" hidden="1" customHeight="1" x14ac:dyDescent="0.25">
      <c r="A273" s="100" t="e">
        <f>+#REF!</f>
        <v>#REF!</v>
      </c>
      <c r="B273" s="199" t="e">
        <f>+#REF!</f>
        <v>#REF!</v>
      </c>
      <c r="C273" s="56" t="e">
        <f>+#REF!</f>
        <v>#REF!</v>
      </c>
      <c r="D273" s="61"/>
      <c r="E273" s="57">
        <f>+'Formato de costeo C1 '!F444</f>
        <v>0</v>
      </c>
      <c r="F273" s="57" t="e">
        <f>SUM(F274:F278)</f>
        <v>#REF!</v>
      </c>
      <c r="G273" s="503" t="e">
        <f>+#REF!</f>
        <v>#REF!</v>
      </c>
      <c r="H273" s="57" t="e">
        <f>SUM(H274:H278)</f>
        <v>#REF!</v>
      </c>
      <c r="I273" s="57" t="e">
        <f t="shared" ref="I273:BH273" si="65">SUM(I274:I278)</f>
        <v>#REF!</v>
      </c>
      <c r="J273" s="57" t="e">
        <f t="shared" si="65"/>
        <v>#REF!</v>
      </c>
      <c r="K273" s="57" t="e">
        <f t="shared" si="65"/>
        <v>#REF!</v>
      </c>
      <c r="L273" s="57" t="e">
        <f t="shared" si="65"/>
        <v>#REF!</v>
      </c>
      <c r="M273" s="57" t="e">
        <f t="shared" si="65"/>
        <v>#REF!</v>
      </c>
      <c r="N273" s="57" t="e">
        <f t="shared" si="65"/>
        <v>#REF!</v>
      </c>
      <c r="O273" s="57" t="e">
        <f t="shared" si="65"/>
        <v>#REF!</v>
      </c>
      <c r="P273" s="57" t="e">
        <f t="shared" si="65"/>
        <v>#REF!</v>
      </c>
      <c r="Q273" s="57" t="e">
        <f t="shared" si="65"/>
        <v>#REF!</v>
      </c>
      <c r="R273" s="57" t="e">
        <f t="shared" si="65"/>
        <v>#REF!</v>
      </c>
      <c r="S273" s="57" t="e">
        <f t="shared" si="65"/>
        <v>#REF!</v>
      </c>
      <c r="T273" s="57" t="e">
        <f t="shared" si="65"/>
        <v>#REF!</v>
      </c>
      <c r="U273" s="57" t="e">
        <f t="shared" si="65"/>
        <v>#REF!</v>
      </c>
      <c r="V273" s="57" t="e">
        <f t="shared" si="65"/>
        <v>#REF!</v>
      </c>
      <c r="W273" s="57" t="e">
        <f t="shared" si="65"/>
        <v>#REF!</v>
      </c>
      <c r="X273" s="57" t="e">
        <f t="shared" si="65"/>
        <v>#REF!</v>
      </c>
      <c r="Y273" s="57" t="e">
        <f t="shared" si="65"/>
        <v>#REF!</v>
      </c>
      <c r="Z273" s="57" t="e">
        <f t="shared" si="65"/>
        <v>#REF!</v>
      </c>
      <c r="AA273" s="57" t="e">
        <f t="shared" si="65"/>
        <v>#REF!</v>
      </c>
      <c r="AB273" s="57" t="e">
        <f t="shared" si="65"/>
        <v>#REF!</v>
      </c>
      <c r="AC273" s="57" t="e">
        <f t="shared" si="65"/>
        <v>#REF!</v>
      </c>
      <c r="AD273" s="57" t="e">
        <f t="shared" si="65"/>
        <v>#REF!</v>
      </c>
      <c r="AE273" s="57" t="e">
        <f t="shared" si="65"/>
        <v>#REF!</v>
      </c>
      <c r="AF273" s="57" t="e">
        <f t="shared" si="65"/>
        <v>#REF!</v>
      </c>
      <c r="AG273" s="57" t="e">
        <f t="shared" si="65"/>
        <v>#REF!</v>
      </c>
      <c r="AH273" s="57" t="e">
        <f t="shared" si="65"/>
        <v>#REF!</v>
      </c>
      <c r="AI273" s="57" t="e">
        <f t="shared" si="65"/>
        <v>#REF!</v>
      </c>
      <c r="AJ273" s="57" t="e">
        <f t="shared" si="65"/>
        <v>#REF!</v>
      </c>
      <c r="AK273" s="57" t="e">
        <f t="shared" si="65"/>
        <v>#REF!</v>
      </c>
      <c r="AL273" s="57" t="e">
        <f t="shared" si="65"/>
        <v>#REF!</v>
      </c>
      <c r="AM273" s="57" t="e">
        <f t="shared" si="65"/>
        <v>#REF!</v>
      </c>
      <c r="AN273" s="57" t="e">
        <f t="shared" si="65"/>
        <v>#REF!</v>
      </c>
      <c r="AO273" s="57" t="e">
        <f t="shared" si="65"/>
        <v>#REF!</v>
      </c>
      <c r="AP273" s="57" t="e">
        <f t="shared" si="65"/>
        <v>#REF!</v>
      </c>
      <c r="AQ273" s="57" t="e">
        <f t="shared" si="65"/>
        <v>#REF!</v>
      </c>
      <c r="AR273" s="57" t="e">
        <f t="shared" si="65"/>
        <v>#REF!</v>
      </c>
      <c r="AS273" s="57" t="e">
        <f t="shared" si="65"/>
        <v>#REF!</v>
      </c>
      <c r="AT273" s="57" t="e">
        <f t="shared" si="65"/>
        <v>#REF!</v>
      </c>
      <c r="AU273" s="57" t="e">
        <f t="shared" si="65"/>
        <v>#REF!</v>
      </c>
      <c r="AV273" s="57" t="e">
        <f t="shared" si="65"/>
        <v>#REF!</v>
      </c>
      <c r="AW273" s="57" t="e">
        <f t="shared" si="65"/>
        <v>#REF!</v>
      </c>
      <c r="AX273" s="57" t="e">
        <f t="shared" si="65"/>
        <v>#REF!</v>
      </c>
      <c r="AY273" s="57" t="e">
        <f t="shared" si="65"/>
        <v>#REF!</v>
      </c>
      <c r="AZ273" s="57" t="e">
        <f t="shared" si="65"/>
        <v>#REF!</v>
      </c>
      <c r="BA273" s="57" t="e">
        <f t="shared" si="65"/>
        <v>#REF!</v>
      </c>
      <c r="BB273" s="57" t="e">
        <f t="shared" si="65"/>
        <v>#REF!</v>
      </c>
      <c r="BC273" s="57" t="e">
        <f t="shared" si="65"/>
        <v>#REF!</v>
      </c>
      <c r="BD273" s="57" t="e">
        <f t="shared" si="65"/>
        <v>#REF!</v>
      </c>
      <c r="BE273" s="57" t="e">
        <f t="shared" si="65"/>
        <v>#REF!</v>
      </c>
      <c r="BF273" s="57" t="e">
        <f t="shared" si="65"/>
        <v>#REF!</v>
      </c>
      <c r="BG273" s="57" t="e">
        <f t="shared" si="65"/>
        <v>#REF!</v>
      </c>
      <c r="BH273" s="57" t="e">
        <f t="shared" si="65"/>
        <v>#REF!</v>
      </c>
      <c r="BI273" s="285" t="e">
        <f>SUM(BI274:BI278)</f>
        <v>#REF!</v>
      </c>
      <c r="BJ273" s="126" t="e">
        <f t="shared" si="64"/>
        <v>#REF!</v>
      </c>
    </row>
    <row r="274" spans="1:62" ht="12.75" hidden="1" customHeight="1" x14ac:dyDescent="0.25">
      <c r="A274" s="295" t="e">
        <f>+#REF!</f>
        <v>#REF!</v>
      </c>
      <c r="B274" s="296" t="e">
        <f>+#REF!</f>
        <v>#REF!</v>
      </c>
      <c r="C274" s="577"/>
      <c r="D274" s="296"/>
      <c r="E274" s="312"/>
      <c r="F274" s="104" t="e">
        <f>+#REF!</f>
        <v>#REF!</v>
      </c>
      <c r="G274" s="507"/>
      <c r="H274" s="104" t="e">
        <f>+#REF!</f>
        <v>#REF!</v>
      </c>
      <c r="I274" s="104" t="e">
        <f>+#REF!</f>
        <v>#REF!</v>
      </c>
      <c r="J274" s="104" t="e">
        <f>IF( $H274=0,0,($F274*'Cronograma de Actividades'!#REF!)*($I274/$H274))</f>
        <v>#REF!</v>
      </c>
      <c r="K274" s="104" t="e">
        <f>IF( $H274=0,0,($F274*'Cronograma de Actividades'!#REF!)*($I274/$H274))</f>
        <v>#REF!</v>
      </c>
      <c r="L274" s="104" t="e">
        <f>IF( $H274=0,0,($F274*'Cronograma de Actividades'!#REF!)*($I274/$H274))</f>
        <v>#REF!</v>
      </c>
      <c r="M274" s="104" t="e">
        <f>SUM(J274:L274)</f>
        <v>#REF!</v>
      </c>
      <c r="N274" s="104" t="e">
        <f>IF( $H274=0,0,($F274*'Cronograma de Actividades'!#REF!)*($I274/$H274))</f>
        <v>#REF!</v>
      </c>
      <c r="O274" s="104" t="e">
        <f>IF( $H274=0,0,($F274*'Cronograma de Actividades'!#REF!)*($I274/$H274))</f>
        <v>#REF!</v>
      </c>
      <c r="P274" s="104" t="e">
        <f>IF( $H274=0,0,($F274*'Cronograma de Actividades'!#REF!)*($I274/$H274))</f>
        <v>#REF!</v>
      </c>
      <c r="Q274" s="104" t="e">
        <f>SUM(N274:P274)</f>
        <v>#REF!</v>
      </c>
      <c r="R274" s="104" t="e">
        <f>IF( $H274=0,0,($F274*'Cronograma de Actividades'!#REF!)*($I274/$H274))</f>
        <v>#REF!</v>
      </c>
      <c r="S274" s="104" t="e">
        <f>IF( $H274=0,0,($F274*'Cronograma de Actividades'!#REF!)*($I274/$H274))</f>
        <v>#REF!</v>
      </c>
      <c r="T274" s="104" t="e">
        <f>IF( $H274=0,0,($F274*'Cronograma de Actividades'!#REF!)*($I274/$H274))</f>
        <v>#REF!</v>
      </c>
      <c r="U274" s="104" t="e">
        <f>SUM(R274:T274)</f>
        <v>#REF!</v>
      </c>
      <c r="V274" s="104" t="e">
        <f>IF( $H274=0,0,($F274*'Cronograma de Actividades'!#REF!)*($I274/$H274))</f>
        <v>#REF!</v>
      </c>
      <c r="W274" s="104" t="e">
        <f>IF( $H274=0,0,($F274*'Cronograma de Actividades'!#REF!)*($I274/$H274))</f>
        <v>#REF!</v>
      </c>
      <c r="X274" s="104" t="e">
        <f>IF( $H274=0,0,($F274*'Cronograma de Actividades'!#REF!)*($I274/$H274))</f>
        <v>#REF!</v>
      </c>
      <c r="Y274" s="104" t="e">
        <f>SUM(V274:X274)</f>
        <v>#REF!</v>
      </c>
      <c r="Z274" s="104" t="e">
        <f>+M274+Q274+U274+Y274</f>
        <v>#REF!</v>
      </c>
      <c r="AA274" s="104" t="e">
        <f>IF( $H274=0,0,($F274*'Cronograma de Actividades'!#REF!)*($I274/$H274))</f>
        <v>#REF!</v>
      </c>
      <c r="AB274" s="104" t="e">
        <f>IF( $H274=0,0,($F274*'Cronograma de Actividades'!#REF!)*($I274/$H274))</f>
        <v>#REF!</v>
      </c>
      <c r="AC274" s="104" t="e">
        <f>IF( $H274=0,0,($F274*'Cronograma de Actividades'!#REF!)*($I274/$H274))</f>
        <v>#REF!</v>
      </c>
      <c r="AD274" s="104" t="e">
        <f>SUM(AA274:AC274)</f>
        <v>#REF!</v>
      </c>
      <c r="AE274" s="104" t="e">
        <f>IF( $H274=0,0,($F274*'Cronograma de Actividades'!#REF!)*($I274/$H274))</f>
        <v>#REF!</v>
      </c>
      <c r="AF274" s="104" t="e">
        <f>IF( $H274=0,0,($F274*'Cronograma de Actividades'!#REF!)*($I274/$H274))</f>
        <v>#REF!</v>
      </c>
      <c r="AG274" s="104" t="e">
        <f>IF( $H274=0,0,($F274*'Cronograma de Actividades'!#REF!)*($I274/$H274))</f>
        <v>#REF!</v>
      </c>
      <c r="AH274" s="104" t="e">
        <f>SUM(AE274:AG274)</f>
        <v>#REF!</v>
      </c>
      <c r="AI274" s="104" t="e">
        <f>IF( $H274=0,0,($F274*'Cronograma de Actividades'!#REF!)*($I274/$H274))</f>
        <v>#REF!</v>
      </c>
      <c r="AJ274" s="104" t="e">
        <f>IF( $H274=0,0,($F274*'Cronograma de Actividades'!#REF!)*($I274/$H274))</f>
        <v>#REF!</v>
      </c>
      <c r="AK274" s="104" t="e">
        <f>IF( $H274=0,0,($F274*'Cronograma de Actividades'!#REF!)*($I274/$H274))</f>
        <v>#REF!</v>
      </c>
      <c r="AL274" s="104" t="e">
        <f>SUM(AI274:AK274)</f>
        <v>#REF!</v>
      </c>
      <c r="AM274" s="104" t="e">
        <f>IF( $H274=0,0,($F274*'Cronograma de Actividades'!#REF!)*($I274/$H274))</f>
        <v>#REF!</v>
      </c>
      <c r="AN274" s="104" t="e">
        <f>IF( $H274=0,0,($F274*'Cronograma de Actividades'!#REF!)*($I274/$H274))</f>
        <v>#REF!</v>
      </c>
      <c r="AO274" s="104" t="e">
        <f>IF( $H274=0,0,($F274*'Cronograma de Actividades'!#REF!)*($I274/$H274))</f>
        <v>#REF!</v>
      </c>
      <c r="AP274" s="104" t="e">
        <f>SUM(AM274:AO274)</f>
        <v>#REF!</v>
      </c>
      <c r="AQ274" s="104" t="e">
        <f>+AD274+AH274+AL274+AP274</f>
        <v>#REF!</v>
      </c>
      <c r="AR274" s="104" t="e">
        <f>IF( $H274=0,0,($F274*'Cronograma de Actividades'!#REF!)*($I274/$H274))</f>
        <v>#REF!</v>
      </c>
      <c r="AS274" s="104" t="e">
        <f>IF( $H274=0,0,($F274*'Cronograma de Actividades'!#REF!)*($I274/$H274))</f>
        <v>#REF!</v>
      </c>
      <c r="AT274" s="104" t="e">
        <f>IF( $H274=0,0,($F274*'Cronograma de Actividades'!#REF!)*($I274/$H274))</f>
        <v>#REF!</v>
      </c>
      <c r="AU274" s="104" t="e">
        <f>SUM(AR274:AT274)</f>
        <v>#REF!</v>
      </c>
      <c r="AV274" s="104" t="e">
        <f>IF( $H274=0,0,($F274*'Cronograma de Actividades'!#REF!)*($I274/$H274))</f>
        <v>#REF!</v>
      </c>
      <c r="AW274" s="104" t="e">
        <f>IF( $H274=0,0,($F274*'Cronograma de Actividades'!#REF!)*($I274/$H274))</f>
        <v>#REF!</v>
      </c>
      <c r="AX274" s="104" t="e">
        <f>IF( $H274=0,0,($F274*'Cronograma de Actividades'!#REF!)*($I274/$H274))</f>
        <v>#REF!</v>
      </c>
      <c r="AY274" s="104" t="e">
        <f>SUM(AV274:AX274)</f>
        <v>#REF!</v>
      </c>
      <c r="AZ274" s="104" t="e">
        <f>IF( $H274=0,0,($F274*'Cronograma de Actividades'!#REF!)*($I274/$H274))</f>
        <v>#REF!</v>
      </c>
      <c r="BA274" s="104" t="e">
        <f>IF( $H274=0,0,($F274*'Cronograma de Actividades'!#REF!)*($I274/$H274))</f>
        <v>#REF!</v>
      </c>
      <c r="BB274" s="104" t="e">
        <f>IF( $H274=0,0,($F274*'Cronograma de Actividades'!#REF!)*($I274/$H274))</f>
        <v>#REF!</v>
      </c>
      <c r="BC274" s="104" t="e">
        <f>SUM(AZ274:BB274)</f>
        <v>#REF!</v>
      </c>
      <c r="BD274" s="104" t="e">
        <f>IF( $H274=0,0,($F274*'Cronograma de Actividades'!#REF!)*($I274/$H274))</f>
        <v>#REF!</v>
      </c>
      <c r="BE274" s="104" t="e">
        <f>IF( $H274=0,0,($F274*'Cronograma de Actividades'!#REF!)*($I274/$H274))</f>
        <v>#REF!</v>
      </c>
      <c r="BF274" s="104" t="e">
        <f>IF( $H274=0,0,($F274*'Cronograma de Actividades'!#REF!)*($I274/$H274))</f>
        <v>#REF!</v>
      </c>
      <c r="BG274" s="104" t="e">
        <f>SUM(BD274:BF274)</f>
        <v>#REF!</v>
      </c>
      <c r="BH274" s="104" t="e">
        <f>+AU274+AY274+BC274+BG274</f>
        <v>#REF!</v>
      </c>
      <c r="BI274" s="286" t="e">
        <f>+Z274+AQ274+BH274</f>
        <v>#REF!</v>
      </c>
      <c r="BJ274" s="126" t="e">
        <f t="shared" si="64"/>
        <v>#REF!</v>
      </c>
    </row>
    <row r="275" spans="1:62" ht="12.75" hidden="1" customHeight="1" x14ac:dyDescent="0.25">
      <c r="A275" s="297" t="e">
        <f>+#REF!</f>
        <v>#REF!</v>
      </c>
      <c r="B275" s="298" t="e">
        <f>+#REF!</f>
        <v>#REF!</v>
      </c>
      <c r="C275" s="578"/>
      <c r="D275" s="298"/>
      <c r="E275" s="315"/>
      <c r="F275" s="105" t="e">
        <f>+#REF!</f>
        <v>#REF!</v>
      </c>
      <c r="G275" s="508"/>
      <c r="H275" s="105" t="e">
        <f>+#REF!</f>
        <v>#REF!</v>
      </c>
      <c r="I275" s="105" t="e">
        <f>+#REF!</f>
        <v>#REF!</v>
      </c>
      <c r="J275" s="105" t="e">
        <f>IF( $H275=0,0,($F275*'Cronograma de Actividades'!#REF!)*($I275/$H275))</f>
        <v>#REF!</v>
      </c>
      <c r="K275" s="105" t="e">
        <f>IF( $H275=0,0,($F275*'Cronograma de Actividades'!#REF!)*($I275/$H275))</f>
        <v>#REF!</v>
      </c>
      <c r="L275" s="105" t="e">
        <f>IF( $H275=0,0,($F275*'Cronograma de Actividades'!#REF!)*($I275/$H275))</f>
        <v>#REF!</v>
      </c>
      <c r="M275" s="105" t="e">
        <f>SUM(J275:L275)</f>
        <v>#REF!</v>
      </c>
      <c r="N275" s="105" t="e">
        <f>IF( $H275=0,0,($F275*'Cronograma de Actividades'!#REF!)*($I275/$H275))</f>
        <v>#REF!</v>
      </c>
      <c r="O275" s="105" t="e">
        <f>IF( $H275=0,0,($F275*'Cronograma de Actividades'!#REF!)*($I275/$H275))</f>
        <v>#REF!</v>
      </c>
      <c r="P275" s="105" t="e">
        <f>IF( $H275=0,0,($F275*'Cronograma de Actividades'!#REF!)*($I275/$H275))</f>
        <v>#REF!</v>
      </c>
      <c r="Q275" s="105" t="e">
        <f>SUM(N275:P275)</f>
        <v>#REF!</v>
      </c>
      <c r="R275" s="105" t="e">
        <f>IF( $H275=0,0,($F275*'Cronograma de Actividades'!#REF!)*($I275/$H275))</f>
        <v>#REF!</v>
      </c>
      <c r="S275" s="105" t="e">
        <f>IF( $H275=0,0,($F275*'Cronograma de Actividades'!#REF!)*($I275/$H275))</f>
        <v>#REF!</v>
      </c>
      <c r="T275" s="105" t="e">
        <f>IF( $H275=0,0,($F275*'Cronograma de Actividades'!#REF!)*($I275/$H275))</f>
        <v>#REF!</v>
      </c>
      <c r="U275" s="105" t="e">
        <f>SUM(R275:T275)</f>
        <v>#REF!</v>
      </c>
      <c r="V275" s="105" t="e">
        <f>IF( $H275=0,0,($F275*'Cronograma de Actividades'!#REF!)*($I275/$H275))</f>
        <v>#REF!</v>
      </c>
      <c r="W275" s="105" t="e">
        <f>IF( $H275=0,0,($F275*'Cronograma de Actividades'!#REF!)*($I275/$H275))</f>
        <v>#REF!</v>
      </c>
      <c r="X275" s="105" t="e">
        <f>IF( $H275=0,0,($F275*'Cronograma de Actividades'!#REF!)*($I275/$H275))</f>
        <v>#REF!</v>
      </c>
      <c r="Y275" s="105" t="e">
        <f>SUM(V275:X275)</f>
        <v>#REF!</v>
      </c>
      <c r="Z275" s="105" t="e">
        <f>+M275+Q275+U275+Y275</f>
        <v>#REF!</v>
      </c>
      <c r="AA275" s="105" t="e">
        <f>IF( $H275=0,0,($F275*'Cronograma de Actividades'!#REF!)*($I275/$H275))</f>
        <v>#REF!</v>
      </c>
      <c r="AB275" s="105" t="e">
        <f>IF( $H275=0,0,($F275*'Cronograma de Actividades'!#REF!)*($I275/$H275))</f>
        <v>#REF!</v>
      </c>
      <c r="AC275" s="105" t="e">
        <f>IF( $H275=0,0,($F275*'Cronograma de Actividades'!#REF!)*($I275/$H275))</f>
        <v>#REF!</v>
      </c>
      <c r="AD275" s="105" t="e">
        <f>SUM(AA275:AC275)</f>
        <v>#REF!</v>
      </c>
      <c r="AE275" s="105" t="e">
        <f>IF( $H275=0,0,($F275*'Cronograma de Actividades'!#REF!)*($I275/$H275))</f>
        <v>#REF!</v>
      </c>
      <c r="AF275" s="105" t="e">
        <f>IF( $H275=0,0,($F275*'Cronograma de Actividades'!#REF!)*($I275/$H275))</f>
        <v>#REF!</v>
      </c>
      <c r="AG275" s="105" t="e">
        <f>IF( $H275=0,0,($F275*'Cronograma de Actividades'!#REF!)*($I275/$H275))</f>
        <v>#REF!</v>
      </c>
      <c r="AH275" s="105" t="e">
        <f>SUM(AE275:AG275)</f>
        <v>#REF!</v>
      </c>
      <c r="AI275" s="105" t="e">
        <f>IF( $H275=0,0,($F275*'Cronograma de Actividades'!#REF!)*($I275/$H275))</f>
        <v>#REF!</v>
      </c>
      <c r="AJ275" s="105" t="e">
        <f>IF( $H275=0,0,($F275*'Cronograma de Actividades'!#REF!)*($I275/$H275))</f>
        <v>#REF!</v>
      </c>
      <c r="AK275" s="105" t="e">
        <f>IF( $H275=0,0,($F275*'Cronograma de Actividades'!#REF!)*($I275/$H275))</f>
        <v>#REF!</v>
      </c>
      <c r="AL275" s="105" t="e">
        <f>SUM(AI275:AK275)</f>
        <v>#REF!</v>
      </c>
      <c r="AM275" s="105" t="e">
        <f>IF( $H275=0,0,($F275*'Cronograma de Actividades'!#REF!)*($I275/$H275))</f>
        <v>#REF!</v>
      </c>
      <c r="AN275" s="105" t="e">
        <f>IF( $H275=0,0,($F275*'Cronograma de Actividades'!#REF!)*($I275/$H275))</f>
        <v>#REF!</v>
      </c>
      <c r="AO275" s="105" t="e">
        <f>IF( $H275=0,0,($F275*'Cronograma de Actividades'!#REF!)*($I275/$H275))</f>
        <v>#REF!</v>
      </c>
      <c r="AP275" s="105" t="e">
        <f>SUM(AM275:AO275)</f>
        <v>#REF!</v>
      </c>
      <c r="AQ275" s="105" t="e">
        <f>+AD275+AH275+AL275+AP275</f>
        <v>#REF!</v>
      </c>
      <c r="AR275" s="105" t="e">
        <f>IF( $H275=0,0,($F275*'Cronograma de Actividades'!#REF!)*($I275/$H275))</f>
        <v>#REF!</v>
      </c>
      <c r="AS275" s="105" t="e">
        <f>IF( $H275=0,0,($F275*'Cronograma de Actividades'!#REF!)*($I275/$H275))</f>
        <v>#REF!</v>
      </c>
      <c r="AT275" s="105" t="e">
        <f>IF( $H275=0,0,($F275*'Cronograma de Actividades'!#REF!)*($I275/$H275))</f>
        <v>#REF!</v>
      </c>
      <c r="AU275" s="105" t="e">
        <f>SUM(AR275:AT275)</f>
        <v>#REF!</v>
      </c>
      <c r="AV275" s="105" t="e">
        <f>IF( $H275=0,0,($F275*'Cronograma de Actividades'!#REF!)*($I275/$H275))</f>
        <v>#REF!</v>
      </c>
      <c r="AW275" s="105" t="e">
        <f>IF( $H275=0,0,($F275*'Cronograma de Actividades'!#REF!)*($I275/$H275))</f>
        <v>#REF!</v>
      </c>
      <c r="AX275" s="105" t="e">
        <f>IF( $H275=0,0,($F275*'Cronograma de Actividades'!#REF!)*($I275/$H275))</f>
        <v>#REF!</v>
      </c>
      <c r="AY275" s="105" t="e">
        <f>SUM(AV275:AX275)</f>
        <v>#REF!</v>
      </c>
      <c r="AZ275" s="105" t="e">
        <f>IF( $H275=0,0,($F275*'Cronograma de Actividades'!#REF!)*($I275/$H275))</f>
        <v>#REF!</v>
      </c>
      <c r="BA275" s="105" t="e">
        <f>IF( $H275=0,0,($F275*'Cronograma de Actividades'!#REF!)*($I275/$H275))</f>
        <v>#REF!</v>
      </c>
      <c r="BB275" s="105" t="e">
        <f>IF( $H275=0,0,($F275*'Cronograma de Actividades'!#REF!)*($I275/$H275))</f>
        <v>#REF!</v>
      </c>
      <c r="BC275" s="105" t="e">
        <f>SUM(AZ275:BB275)</f>
        <v>#REF!</v>
      </c>
      <c r="BD275" s="105" t="e">
        <f>IF( $H275=0,0,($F275*'Cronograma de Actividades'!#REF!)*($I275/$H275))</f>
        <v>#REF!</v>
      </c>
      <c r="BE275" s="105" t="e">
        <f>IF( $H275=0,0,($F275*'Cronograma de Actividades'!#REF!)*($I275/$H275))</f>
        <v>#REF!</v>
      </c>
      <c r="BF275" s="105" t="e">
        <f>IF( $H275=0,0,($F275*'Cronograma de Actividades'!#REF!)*($I275/$H275))</f>
        <v>#REF!</v>
      </c>
      <c r="BG275" s="105" t="e">
        <f>SUM(BD275:BF275)</f>
        <v>#REF!</v>
      </c>
      <c r="BH275" s="105" t="e">
        <f>+AU275+AY275+BC275+BG275</f>
        <v>#REF!</v>
      </c>
      <c r="BI275" s="287" t="e">
        <f>+Z275+AQ275+BH275</f>
        <v>#REF!</v>
      </c>
      <c r="BJ275" s="126" t="e">
        <f t="shared" si="64"/>
        <v>#REF!</v>
      </c>
    </row>
    <row r="276" spans="1:62" ht="12.75" hidden="1" customHeight="1" x14ac:dyDescent="0.25">
      <c r="A276" s="297" t="e">
        <f>+#REF!</f>
        <v>#REF!</v>
      </c>
      <c r="B276" s="298" t="e">
        <f>+#REF!</f>
        <v>#REF!</v>
      </c>
      <c r="C276" s="578"/>
      <c r="D276" s="298"/>
      <c r="E276" s="315"/>
      <c r="F276" s="105" t="e">
        <f>+#REF!</f>
        <v>#REF!</v>
      </c>
      <c r="G276" s="508"/>
      <c r="H276" s="105" t="e">
        <f>+#REF!</f>
        <v>#REF!</v>
      </c>
      <c r="I276" s="105" t="e">
        <f>+#REF!</f>
        <v>#REF!</v>
      </c>
      <c r="J276" s="105" t="e">
        <f>IF( $H276=0,0,($F276*'Cronograma de Actividades'!#REF!)*($I276/$H276))</f>
        <v>#REF!</v>
      </c>
      <c r="K276" s="105" t="e">
        <f>IF( $H276=0,0,($F276*'Cronograma de Actividades'!#REF!)*($I276/$H276))</f>
        <v>#REF!</v>
      </c>
      <c r="L276" s="105" t="e">
        <f>IF( $H276=0,0,($F276*'Cronograma de Actividades'!#REF!)*($I276/$H276))</f>
        <v>#REF!</v>
      </c>
      <c r="M276" s="105" t="e">
        <f>SUM(J276:L276)</f>
        <v>#REF!</v>
      </c>
      <c r="N276" s="105" t="e">
        <f>IF( $H276=0,0,($F276*'Cronograma de Actividades'!#REF!)*($I276/$H276))</f>
        <v>#REF!</v>
      </c>
      <c r="O276" s="105" t="e">
        <f>IF( $H276=0,0,($F276*'Cronograma de Actividades'!#REF!)*($I276/$H276))</f>
        <v>#REF!</v>
      </c>
      <c r="P276" s="105" t="e">
        <f>IF( $H276=0,0,($F276*'Cronograma de Actividades'!#REF!)*($I276/$H276))</f>
        <v>#REF!</v>
      </c>
      <c r="Q276" s="105" t="e">
        <f>SUM(N276:P276)</f>
        <v>#REF!</v>
      </c>
      <c r="R276" s="105" t="e">
        <f>IF( $H276=0,0,($F276*'Cronograma de Actividades'!#REF!)*($I276/$H276))</f>
        <v>#REF!</v>
      </c>
      <c r="S276" s="105" t="e">
        <f>IF( $H276=0,0,($F276*'Cronograma de Actividades'!#REF!)*($I276/$H276))</f>
        <v>#REF!</v>
      </c>
      <c r="T276" s="105" t="e">
        <f>IF( $H276=0,0,($F276*'Cronograma de Actividades'!#REF!)*($I276/$H276))</f>
        <v>#REF!</v>
      </c>
      <c r="U276" s="105" t="e">
        <f>SUM(R276:T276)</f>
        <v>#REF!</v>
      </c>
      <c r="V276" s="105" t="e">
        <f>IF( $H276=0,0,($F276*'Cronograma de Actividades'!#REF!)*($I276/$H276))</f>
        <v>#REF!</v>
      </c>
      <c r="W276" s="105" t="e">
        <f>IF( $H276=0,0,($F276*'Cronograma de Actividades'!#REF!)*($I276/$H276))</f>
        <v>#REF!</v>
      </c>
      <c r="X276" s="105" t="e">
        <f>IF( $H276=0,0,($F276*'Cronograma de Actividades'!#REF!)*($I276/$H276))</f>
        <v>#REF!</v>
      </c>
      <c r="Y276" s="105" t="e">
        <f>SUM(V276:X276)</f>
        <v>#REF!</v>
      </c>
      <c r="Z276" s="105" t="e">
        <f>+M276+Q276+U276+Y276</f>
        <v>#REF!</v>
      </c>
      <c r="AA276" s="105" t="e">
        <f>IF( $H276=0,0,($F276*'Cronograma de Actividades'!#REF!)*($I276/$H276))</f>
        <v>#REF!</v>
      </c>
      <c r="AB276" s="105" t="e">
        <f>IF( $H276=0,0,($F276*'Cronograma de Actividades'!#REF!)*($I276/$H276))</f>
        <v>#REF!</v>
      </c>
      <c r="AC276" s="105" t="e">
        <f>IF( $H276=0,0,($F276*'Cronograma de Actividades'!#REF!)*($I276/$H276))</f>
        <v>#REF!</v>
      </c>
      <c r="AD276" s="105" t="e">
        <f>SUM(AA276:AC276)</f>
        <v>#REF!</v>
      </c>
      <c r="AE276" s="105" t="e">
        <f>IF( $H276=0,0,($F276*'Cronograma de Actividades'!#REF!)*($I276/$H276))</f>
        <v>#REF!</v>
      </c>
      <c r="AF276" s="105" t="e">
        <f>IF( $H276=0,0,($F276*'Cronograma de Actividades'!#REF!)*($I276/$H276))</f>
        <v>#REF!</v>
      </c>
      <c r="AG276" s="105" t="e">
        <f>IF( $H276=0,0,($F276*'Cronograma de Actividades'!#REF!)*($I276/$H276))</f>
        <v>#REF!</v>
      </c>
      <c r="AH276" s="105" t="e">
        <f>SUM(AE276:AG276)</f>
        <v>#REF!</v>
      </c>
      <c r="AI276" s="105" t="e">
        <f>IF( $H276=0,0,($F276*'Cronograma de Actividades'!#REF!)*($I276/$H276))</f>
        <v>#REF!</v>
      </c>
      <c r="AJ276" s="105" t="e">
        <f>IF( $H276=0,0,($F276*'Cronograma de Actividades'!#REF!)*($I276/$H276))</f>
        <v>#REF!</v>
      </c>
      <c r="AK276" s="105" t="e">
        <f>IF( $H276=0,0,($F276*'Cronograma de Actividades'!#REF!)*($I276/$H276))</f>
        <v>#REF!</v>
      </c>
      <c r="AL276" s="105" t="e">
        <f>SUM(AI276:AK276)</f>
        <v>#REF!</v>
      </c>
      <c r="AM276" s="105" t="e">
        <f>IF( $H276=0,0,($F276*'Cronograma de Actividades'!#REF!)*($I276/$H276))</f>
        <v>#REF!</v>
      </c>
      <c r="AN276" s="105" t="e">
        <f>IF( $H276=0,0,($F276*'Cronograma de Actividades'!#REF!)*($I276/$H276))</f>
        <v>#REF!</v>
      </c>
      <c r="AO276" s="105" t="e">
        <f>IF( $H276=0,0,($F276*'Cronograma de Actividades'!#REF!)*($I276/$H276))</f>
        <v>#REF!</v>
      </c>
      <c r="AP276" s="105" t="e">
        <f>SUM(AM276:AO276)</f>
        <v>#REF!</v>
      </c>
      <c r="AQ276" s="105" t="e">
        <f>+AD276+AH276+AL276+AP276</f>
        <v>#REF!</v>
      </c>
      <c r="AR276" s="105" t="e">
        <f>IF( $H276=0,0,($F276*'Cronograma de Actividades'!#REF!)*($I276/$H276))</f>
        <v>#REF!</v>
      </c>
      <c r="AS276" s="105" t="e">
        <f>IF( $H276=0,0,($F276*'Cronograma de Actividades'!#REF!)*($I276/$H276))</f>
        <v>#REF!</v>
      </c>
      <c r="AT276" s="105" t="e">
        <f>IF( $H276=0,0,($F276*'Cronograma de Actividades'!#REF!)*($I276/$H276))</f>
        <v>#REF!</v>
      </c>
      <c r="AU276" s="105" t="e">
        <f>SUM(AR276:AT276)</f>
        <v>#REF!</v>
      </c>
      <c r="AV276" s="105" t="e">
        <f>IF( $H276=0,0,($F276*'Cronograma de Actividades'!#REF!)*($I276/$H276))</f>
        <v>#REF!</v>
      </c>
      <c r="AW276" s="105" t="e">
        <f>IF( $H276=0,0,($F276*'Cronograma de Actividades'!#REF!)*($I276/$H276))</f>
        <v>#REF!</v>
      </c>
      <c r="AX276" s="105" t="e">
        <f>IF( $H276=0,0,($F276*'Cronograma de Actividades'!#REF!)*($I276/$H276))</f>
        <v>#REF!</v>
      </c>
      <c r="AY276" s="105" t="e">
        <f>SUM(AV276:AX276)</f>
        <v>#REF!</v>
      </c>
      <c r="AZ276" s="105" t="e">
        <f>IF( $H276=0,0,($F276*'Cronograma de Actividades'!#REF!)*($I276/$H276))</f>
        <v>#REF!</v>
      </c>
      <c r="BA276" s="105" t="e">
        <f>IF( $H276=0,0,($F276*'Cronograma de Actividades'!#REF!)*($I276/$H276))</f>
        <v>#REF!</v>
      </c>
      <c r="BB276" s="105" t="e">
        <f>IF( $H276=0,0,($F276*'Cronograma de Actividades'!#REF!)*($I276/$H276))</f>
        <v>#REF!</v>
      </c>
      <c r="BC276" s="105" t="e">
        <f>SUM(AZ276:BB276)</f>
        <v>#REF!</v>
      </c>
      <c r="BD276" s="105" t="e">
        <f>IF( $H276=0,0,($F276*'Cronograma de Actividades'!#REF!)*($I276/$H276))</f>
        <v>#REF!</v>
      </c>
      <c r="BE276" s="105" t="e">
        <f>IF( $H276=0,0,($F276*'Cronograma de Actividades'!#REF!)*($I276/$H276))</f>
        <v>#REF!</v>
      </c>
      <c r="BF276" s="105" t="e">
        <f>IF( $H276=0,0,($F276*'Cronograma de Actividades'!#REF!)*($I276/$H276))</f>
        <v>#REF!</v>
      </c>
      <c r="BG276" s="105" t="e">
        <f>SUM(BD276:BF276)</f>
        <v>#REF!</v>
      </c>
      <c r="BH276" s="105" t="e">
        <f>+AU276+AY276+BC276+BG276</f>
        <v>#REF!</v>
      </c>
      <c r="BI276" s="287" t="e">
        <f>+Z276+AQ276+BH276</f>
        <v>#REF!</v>
      </c>
      <c r="BJ276" s="126" t="e">
        <f t="shared" si="64"/>
        <v>#REF!</v>
      </c>
    </row>
    <row r="277" spans="1:62" ht="12.75" hidden="1" customHeight="1" x14ac:dyDescent="0.25">
      <c r="A277" s="297" t="e">
        <f>+#REF!</f>
        <v>#REF!</v>
      </c>
      <c r="B277" s="298" t="e">
        <f>+#REF!</f>
        <v>#REF!</v>
      </c>
      <c r="C277" s="578"/>
      <c r="D277" s="298"/>
      <c r="E277" s="315"/>
      <c r="F277" s="105" t="e">
        <f>+#REF!</f>
        <v>#REF!</v>
      </c>
      <c r="G277" s="508"/>
      <c r="H277" s="105" t="e">
        <f>+#REF!</f>
        <v>#REF!</v>
      </c>
      <c r="I277" s="105" t="e">
        <f>+#REF!</f>
        <v>#REF!</v>
      </c>
      <c r="J277" s="105" t="e">
        <f>IF( $H277=0,0,($F277*'Cronograma de Actividades'!#REF!)*($I277/$H277))</f>
        <v>#REF!</v>
      </c>
      <c r="K277" s="105" t="e">
        <f>IF( $H277=0,0,($F277*'Cronograma de Actividades'!#REF!)*($I277/$H277))</f>
        <v>#REF!</v>
      </c>
      <c r="L277" s="105" t="e">
        <f>IF( $H277=0,0,($F277*'Cronograma de Actividades'!#REF!)*($I277/$H277))</f>
        <v>#REF!</v>
      </c>
      <c r="M277" s="105" t="e">
        <f>SUM(J277:L277)</f>
        <v>#REF!</v>
      </c>
      <c r="N277" s="105" t="e">
        <f>IF( $H277=0,0,($F277*'Cronograma de Actividades'!#REF!)*($I277/$H277))</f>
        <v>#REF!</v>
      </c>
      <c r="O277" s="105" t="e">
        <f>IF( $H277=0,0,($F277*'Cronograma de Actividades'!#REF!)*($I277/$H277))</f>
        <v>#REF!</v>
      </c>
      <c r="P277" s="105" t="e">
        <f>IF( $H277=0,0,($F277*'Cronograma de Actividades'!#REF!)*($I277/$H277))</f>
        <v>#REF!</v>
      </c>
      <c r="Q277" s="105" t="e">
        <f>SUM(N277:P277)</f>
        <v>#REF!</v>
      </c>
      <c r="R277" s="105" t="e">
        <f>IF( $H277=0,0,($F277*'Cronograma de Actividades'!#REF!)*($I277/$H277))</f>
        <v>#REF!</v>
      </c>
      <c r="S277" s="105" t="e">
        <f>IF( $H277=0,0,($F277*'Cronograma de Actividades'!#REF!)*($I277/$H277))</f>
        <v>#REF!</v>
      </c>
      <c r="T277" s="105" t="e">
        <f>IF( $H277=0,0,($F277*'Cronograma de Actividades'!#REF!)*($I277/$H277))</f>
        <v>#REF!</v>
      </c>
      <c r="U277" s="105" t="e">
        <f>SUM(R277:T277)</f>
        <v>#REF!</v>
      </c>
      <c r="V277" s="105" t="e">
        <f>IF( $H277=0,0,($F277*'Cronograma de Actividades'!#REF!)*($I277/$H277))</f>
        <v>#REF!</v>
      </c>
      <c r="W277" s="105" t="e">
        <f>IF( $H277=0,0,($F277*'Cronograma de Actividades'!#REF!)*($I277/$H277))</f>
        <v>#REF!</v>
      </c>
      <c r="X277" s="105" t="e">
        <f>IF( $H277=0,0,($F277*'Cronograma de Actividades'!#REF!)*($I277/$H277))</f>
        <v>#REF!</v>
      </c>
      <c r="Y277" s="105" t="e">
        <f>SUM(V277:X277)</f>
        <v>#REF!</v>
      </c>
      <c r="Z277" s="105" t="e">
        <f>+M277+Q277+U277+Y277</f>
        <v>#REF!</v>
      </c>
      <c r="AA277" s="105" t="e">
        <f>IF( $H277=0,0,($F277*'Cronograma de Actividades'!#REF!)*($I277/$H277))</f>
        <v>#REF!</v>
      </c>
      <c r="AB277" s="105" t="e">
        <f>IF( $H277=0,0,($F277*'Cronograma de Actividades'!#REF!)*($I277/$H277))</f>
        <v>#REF!</v>
      </c>
      <c r="AC277" s="105" t="e">
        <f>IF( $H277=0,0,($F277*'Cronograma de Actividades'!#REF!)*($I277/$H277))</f>
        <v>#REF!</v>
      </c>
      <c r="AD277" s="105" t="e">
        <f>SUM(AA277:AC277)</f>
        <v>#REF!</v>
      </c>
      <c r="AE277" s="105" t="e">
        <f>IF( $H277=0,0,($F277*'Cronograma de Actividades'!#REF!)*($I277/$H277))</f>
        <v>#REF!</v>
      </c>
      <c r="AF277" s="105" t="e">
        <f>IF( $H277=0,0,($F277*'Cronograma de Actividades'!#REF!)*($I277/$H277))</f>
        <v>#REF!</v>
      </c>
      <c r="AG277" s="105" t="e">
        <f>IF( $H277=0,0,($F277*'Cronograma de Actividades'!#REF!)*($I277/$H277))</f>
        <v>#REF!</v>
      </c>
      <c r="AH277" s="105" t="e">
        <f>SUM(AE277:AG277)</f>
        <v>#REF!</v>
      </c>
      <c r="AI277" s="105" t="e">
        <f>IF( $H277=0,0,($F277*'Cronograma de Actividades'!#REF!)*($I277/$H277))</f>
        <v>#REF!</v>
      </c>
      <c r="AJ277" s="105" t="e">
        <f>IF( $H277=0,0,($F277*'Cronograma de Actividades'!#REF!)*($I277/$H277))</f>
        <v>#REF!</v>
      </c>
      <c r="AK277" s="105" t="e">
        <f>IF( $H277=0,0,($F277*'Cronograma de Actividades'!#REF!)*($I277/$H277))</f>
        <v>#REF!</v>
      </c>
      <c r="AL277" s="105" t="e">
        <f>SUM(AI277:AK277)</f>
        <v>#REF!</v>
      </c>
      <c r="AM277" s="105" t="e">
        <f>IF( $H277=0,0,($F277*'Cronograma de Actividades'!#REF!)*($I277/$H277))</f>
        <v>#REF!</v>
      </c>
      <c r="AN277" s="105" t="e">
        <f>IF( $H277=0,0,($F277*'Cronograma de Actividades'!#REF!)*($I277/$H277))</f>
        <v>#REF!</v>
      </c>
      <c r="AO277" s="105" t="e">
        <f>IF( $H277=0,0,($F277*'Cronograma de Actividades'!#REF!)*($I277/$H277))</f>
        <v>#REF!</v>
      </c>
      <c r="AP277" s="105" t="e">
        <f>SUM(AM277:AO277)</f>
        <v>#REF!</v>
      </c>
      <c r="AQ277" s="105" t="e">
        <f>+AD277+AH277+AL277+AP277</f>
        <v>#REF!</v>
      </c>
      <c r="AR277" s="105" t="e">
        <f>IF( $H277=0,0,($F277*'Cronograma de Actividades'!#REF!)*($I277/$H277))</f>
        <v>#REF!</v>
      </c>
      <c r="AS277" s="105" t="e">
        <f>IF( $H277=0,0,($F277*'Cronograma de Actividades'!#REF!)*($I277/$H277))</f>
        <v>#REF!</v>
      </c>
      <c r="AT277" s="105" t="e">
        <f>IF( $H277=0,0,($F277*'Cronograma de Actividades'!#REF!)*($I277/$H277))</f>
        <v>#REF!</v>
      </c>
      <c r="AU277" s="105" t="e">
        <f>SUM(AR277:AT277)</f>
        <v>#REF!</v>
      </c>
      <c r="AV277" s="105" t="e">
        <f>IF( $H277=0,0,($F277*'Cronograma de Actividades'!#REF!)*($I277/$H277))</f>
        <v>#REF!</v>
      </c>
      <c r="AW277" s="105" t="e">
        <f>IF( $H277=0,0,($F277*'Cronograma de Actividades'!#REF!)*($I277/$H277))</f>
        <v>#REF!</v>
      </c>
      <c r="AX277" s="105" t="e">
        <f>IF( $H277=0,0,($F277*'Cronograma de Actividades'!#REF!)*($I277/$H277))</f>
        <v>#REF!</v>
      </c>
      <c r="AY277" s="105" t="e">
        <f>SUM(AV277:AX277)</f>
        <v>#REF!</v>
      </c>
      <c r="AZ277" s="105" t="e">
        <f>IF( $H277=0,0,($F277*'Cronograma de Actividades'!#REF!)*($I277/$H277))</f>
        <v>#REF!</v>
      </c>
      <c r="BA277" s="105" t="e">
        <f>IF( $H277=0,0,($F277*'Cronograma de Actividades'!#REF!)*($I277/$H277))</f>
        <v>#REF!</v>
      </c>
      <c r="BB277" s="105" t="e">
        <f>IF( $H277=0,0,($F277*'Cronograma de Actividades'!#REF!)*($I277/$H277))</f>
        <v>#REF!</v>
      </c>
      <c r="BC277" s="105" t="e">
        <f>SUM(AZ277:BB277)</f>
        <v>#REF!</v>
      </c>
      <c r="BD277" s="105" t="e">
        <f>IF( $H277=0,0,($F277*'Cronograma de Actividades'!#REF!)*($I277/$H277))</f>
        <v>#REF!</v>
      </c>
      <c r="BE277" s="105" t="e">
        <f>IF( $H277=0,0,($F277*'Cronograma de Actividades'!#REF!)*($I277/$H277))</f>
        <v>#REF!</v>
      </c>
      <c r="BF277" s="105" t="e">
        <f>IF( $H277=0,0,($F277*'Cronograma de Actividades'!#REF!)*($I277/$H277))</f>
        <v>#REF!</v>
      </c>
      <c r="BG277" s="105" t="e">
        <f>SUM(BD277:BF277)</f>
        <v>#REF!</v>
      </c>
      <c r="BH277" s="105" t="e">
        <f>+AU277+AY277+BC277+BG277</f>
        <v>#REF!</v>
      </c>
      <c r="BI277" s="287" t="e">
        <f>+Z277+AQ277+BH277</f>
        <v>#REF!</v>
      </c>
      <c r="BJ277" s="126" t="e">
        <f t="shared" si="64"/>
        <v>#REF!</v>
      </c>
    </row>
    <row r="278" spans="1:62" ht="12.75" hidden="1" customHeight="1" x14ac:dyDescent="0.25">
      <c r="A278" s="299" t="e">
        <f>+#REF!</f>
        <v>#REF!</v>
      </c>
      <c r="B278" s="300" t="e">
        <f>+#REF!</f>
        <v>#REF!</v>
      </c>
      <c r="C278" s="579"/>
      <c r="D278" s="300"/>
      <c r="E278" s="318"/>
      <c r="F278" s="106" t="e">
        <f>+#REF!</f>
        <v>#REF!</v>
      </c>
      <c r="G278" s="509"/>
      <c r="H278" s="106" t="e">
        <f>+#REF!</f>
        <v>#REF!</v>
      </c>
      <c r="I278" s="106" t="e">
        <f>+#REF!</f>
        <v>#REF!</v>
      </c>
      <c r="J278" s="106" t="e">
        <f>IF( $H278=0,0,($F278*'Cronograma de Actividades'!#REF!)*($I278/$H278))</f>
        <v>#REF!</v>
      </c>
      <c r="K278" s="106" t="e">
        <f>IF( $H278=0,0,($F278*'Cronograma de Actividades'!#REF!)*($I278/$H278))</f>
        <v>#REF!</v>
      </c>
      <c r="L278" s="106" t="e">
        <f>IF( $H278=0,0,($F278*'Cronograma de Actividades'!#REF!)*($I278/$H278))</f>
        <v>#REF!</v>
      </c>
      <c r="M278" s="106" t="e">
        <f>SUM(J278:L278)</f>
        <v>#REF!</v>
      </c>
      <c r="N278" s="106" t="e">
        <f>IF( $H278=0,0,($F278*'Cronograma de Actividades'!#REF!)*($I278/$H278))</f>
        <v>#REF!</v>
      </c>
      <c r="O278" s="106" t="e">
        <f>IF( $H278=0,0,($F278*'Cronograma de Actividades'!#REF!)*($I278/$H278))</f>
        <v>#REF!</v>
      </c>
      <c r="P278" s="106" t="e">
        <f>IF( $H278=0,0,($F278*'Cronograma de Actividades'!#REF!)*($I278/$H278))</f>
        <v>#REF!</v>
      </c>
      <c r="Q278" s="106" t="e">
        <f>SUM(N278:P278)</f>
        <v>#REF!</v>
      </c>
      <c r="R278" s="106" t="e">
        <f>IF( $H278=0,0,($F278*'Cronograma de Actividades'!#REF!)*($I278/$H278))</f>
        <v>#REF!</v>
      </c>
      <c r="S278" s="106" t="e">
        <f>IF( $H278=0,0,($F278*'Cronograma de Actividades'!#REF!)*($I278/$H278))</f>
        <v>#REF!</v>
      </c>
      <c r="T278" s="106" t="e">
        <f>IF( $H278=0,0,($F278*'Cronograma de Actividades'!#REF!)*($I278/$H278))</f>
        <v>#REF!</v>
      </c>
      <c r="U278" s="106" t="e">
        <f>SUM(R278:T278)</f>
        <v>#REF!</v>
      </c>
      <c r="V278" s="106" t="e">
        <f>IF( $H278=0,0,($F278*'Cronograma de Actividades'!#REF!)*($I278/$H278))</f>
        <v>#REF!</v>
      </c>
      <c r="W278" s="106" t="e">
        <f>IF( $H278=0,0,($F278*'Cronograma de Actividades'!#REF!)*($I278/$H278))</f>
        <v>#REF!</v>
      </c>
      <c r="X278" s="106" t="e">
        <f>IF( $H278=0,0,($F278*'Cronograma de Actividades'!#REF!)*($I278/$H278))</f>
        <v>#REF!</v>
      </c>
      <c r="Y278" s="106" t="e">
        <f>SUM(V278:X278)</f>
        <v>#REF!</v>
      </c>
      <c r="Z278" s="106" t="e">
        <f>+M278+Q278+U278+Y278</f>
        <v>#REF!</v>
      </c>
      <c r="AA278" s="106" t="e">
        <f>IF( $H278=0,0,($F278*'Cronograma de Actividades'!#REF!)*($I278/$H278))</f>
        <v>#REF!</v>
      </c>
      <c r="AB278" s="106" t="e">
        <f>IF( $H278=0,0,($F278*'Cronograma de Actividades'!#REF!)*($I278/$H278))</f>
        <v>#REF!</v>
      </c>
      <c r="AC278" s="106" t="e">
        <f>IF( $H278=0,0,($F278*'Cronograma de Actividades'!#REF!)*($I278/$H278))</f>
        <v>#REF!</v>
      </c>
      <c r="AD278" s="106" t="e">
        <f>SUM(AA278:AC278)</f>
        <v>#REF!</v>
      </c>
      <c r="AE278" s="106" t="e">
        <f>IF( $H278=0,0,($F278*'Cronograma de Actividades'!#REF!)*($I278/$H278))</f>
        <v>#REF!</v>
      </c>
      <c r="AF278" s="106" t="e">
        <f>IF( $H278=0,0,($F278*'Cronograma de Actividades'!#REF!)*($I278/$H278))</f>
        <v>#REF!</v>
      </c>
      <c r="AG278" s="106" t="e">
        <f>IF( $H278=0,0,($F278*'Cronograma de Actividades'!#REF!)*($I278/$H278))</f>
        <v>#REF!</v>
      </c>
      <c r="AH278" s="106" t="e">
        <f>SUM(AE278:AG278)</f>
        <v>#REF!</v>
      </c>
      <c r="AI278" s="106" t="e">
        <f>IF( $H278=0,0,($F278*'Cronograma de Actividades'!#REF!)*($I278/$H278))</f>
        <v>#REF!</v>
      </c>
      <c r="AJ278" s="106" t="e">
        <f>IF( $H278=0,0,($F278*'Cronograma de Actividades'!#REF!)*($I278/$H278))</f>
        <v>#REF!</v>
      </c>
      <c r="AK278" s="106" t="e">
        <f>IF( $H278=0,0,($F278*'Cronograma de Actividades'!#REF!)*($I278/$H278))</f>
        <v>#REF!</v>
      </c>
      <c r="AL278" s="106" t="e">
        <f>SUM(AI278:AK278)</f>
        <v>#REF!</v>
      </c>
      <c r="AM278" s="106" t="e">
        <f>IF( $H278=0,0,($F278*'Cronograma de Actividades'!#REF!)*($I278/$H278))</f>
        <v>#REF!</v>
      </c>
      <c r="AN278" s="106" t="e">
        <f>IF( $H278=0,0,($F278*'Cronograma de Actividades'!#REF!)*($I278/$H278))</f>
        <v>#REF!</v>
      </c>
      <c r="AO278" s="106" t="e">
        <f>IF( $H278=0,0,($F278*'Cronograma de Actividades'!#REF!)*($I278/$H278))</f>
        <v>#REF!</v>
      </c>
      <c r="AP278" s="106" t="e">
        <f>SUM(AM278:AO278)</f>
        <v>#REF!</v>
      </c>
      <c r="AQ278" s="106" t="e">
        <f>+AD278+AH278+AL278+AP278</f>
        <v>#REF!</v>
      </c>
      <c r="AR278" s="106" t="e">
        <f>IF( $H278=0,0,($F278*'Cronograma de Actividades'!#REF!)*($I278/$H278))</f>
        <v>#REF!</v>
      </c>
      <c r="AS278" s="106" t="e">
        <f>IF( $H278=0,0,($F278*'Cronograma de Actividades'!#REF!)*($I278/$H278))</f>
        <v>#REF!</v>
      </c>
      <c r="AT278" s="106" t="e">
        <f>IF( $H278=0,0,($F278*'Cronograma de Actividades'!#REF!)*($I278/$H278))</f>
        <v>#REF!</v>
      </c>
      <c r="AU278" s="106" t="e">
        <f>SUM(AR278:AT278)</f>
        <v>#REF!</v>
      </c>
      <c r="AV278" s="106" t="e">
        <f>IF( $H278=0,0,($F278*'Cronograma de Actividades'!#REF!)*($I278/$H278))</f>
        <v>#REF!</v>
      </c>
      <c r="AW278" s="106" t="e">
        <f>IF( $H278=0,0,($F278*'Cronograma de Actividades'!#REF!)*($I278/$H278))</f>
        <v>#REF!</v>
      </c>
      <c r="AX278" s="106" t="e">
        <f>IF( $H278=0,0,($F278*'Cronograma de Actividades'!#REF!)*($I278/$H278))</f>
        <v>#REF!</v>
      </c>
      <c r="AY278" s="106" t="e">
        <f>SUM(AV278:AX278)</f>
        <v>#REF!</v>
      </c>
      <c r="AZ278" s="106" t="e">
        <f>IF( $H278=0,0,($F278*'Cronograma de Actividades'!#REF!)*($I278/$H278))</f>
        <v>#REF!</v>
      </c>
      <c r="BA278" s="106" t="e">
        <f>IF( $H278=0,0,($F278*'Cronograma de Actividades'!#REF!)*($I278/$H278))</f>
        <v>#REF!</v>
      </c>
      <c r="BB278" s="106" t="e">
        <f>IF( $H278=0,0,($F278*'Cronograma de Actividades'!#REF!)*($I278/$H278))</f>
        <v>#REF!</v>
      </c>
      <c r="BC278" s="106" t="e">
        <f>SUM(AZ278:BB278)</f>
        <v>#REF!</v>
      </c>
      <c r="BD278" s="106" t="e">
        <f>IF( $H278=0,0,($F278*'Cronograma de Actividades'!#REF!)*($I278/$H278))</f>
        <v>#REF!</v>
      </c>
      <c r="BE278" s="106" t="e">
        <f>IF( $H278=0,0,($F278*'Cronograma de Actividades'!#REF!)*($I278/$H278))</f>
        <v>#REF!</v>
      </c>
      <c r="BF278" s="106" t="e">
        <f>IF( $H278=0,0,($F278*'Cronograma de Actividades'!#REF!)*($I278/$H278))</f>
        <v>#REF!</v>
      </c>
      <c r="BG278" s="106" t="e">
        <f>SUM(BD278:BF278)</f>
        <v>#REF!</v>
      </c>
      <c r="BH278" s="106" t="e">
        <f>+AU278+AY278+BC278+BG278</f>
        <v>#REF!</v>
      </c>
      <c r="BI278" s="288" t="e">
        <f>+Z278+AQ278+BH278</f>
        <v>#REF!</v>
      </c>
      <c r="BJ278" s="126" t="e">
        <f t="shared" si="64"/>
        <v>#REF!</v>
      </c>
    </row>
    <row r="279" spans="1:62" ht="12.75" hidden="1" customHeight="1" x14ac:dyDescent="0.25">
      <c r="A279" s="100" t="e">
        <f>+#REF!</f>
        <v>#REF!</v>
      </c>
      <c r="B279" s="199" t="e">
        <f>+#REF!</f>
        <v>#REF!</v>
      </c>
      <c r="C279" s="56" t="e">
        <f>+#REF!</f>
        <v>#REF!</v>
      </c>
      <c r="D279" s="61"/>
      <c r="E279" s="57">
        <f>+'Formato de costeo C1 '!F453</f>
        <v>0</v>
      </c>
      <c r="F279" s="57" t="e">
        <f>SUM(F280:F284)</f>
        <v>#REF!</v>
      </c>
      <c r="G279" s="503" t="e">
        <f>+#REF!</f>
        <v>#REF!</v>
      </c>
      <c r="H279" s="57" t="e">
        <f>SUM(H280:H284)</f>
        <v>#REF!</v>
      </c>
      <c r="I279" s="57" t="e">
        <f t="shared" ref="I279:BH279" si="66">SUM(I280:I284)</f>
        <v>#REF!</v>
      </c>
      <c r="J279" s="57" t="e">
        <f t="shared" si="66"/>
        <v>#REF!</v>
      </c>
      <c r="K279" s="57" t="e">
        <f t="shared" si="66"/>
        <v>#REF!</v>
      </c>
      <c r="L279" s="57" t="e">
        <f t="shared" si="66"/>
        <v>#REF!</v>
      </c>
      <c r="M279" s="57" t="e">
        <f t="shared" si="66"/>
        <v>#REF!</v>
      </c>
      <c r="N279" s="57" t="e">
        <f t="shared" si="66"/>
        <v>#REF!</v>
      </c>
      <c r="O279" s="57" t="e">
        <f t="shared" si="66"/>
        <v>#REF!</v>
      </c>
      <c r="P279" s="57" t="e">
        <f t="shared" si="66"/>
        <v>#REF!</v>
      </c>
      <c r="Q279" s="57" t="e">
        <f t="shared" si="66"/>
        <v>#REF!</v>
      </c>
      <c r="R279" s="57" t="e">
        <f t="shared" si="66"/>
        <v>#REF!</v>
      </c>
      <c r="S279" s="57" t="e">
        <f t="shared" si="66"/>
        <v>#REF!</v>
      </c>
      <c r="T279" s="57" t="e">
        <f t="shared" si="66"/>
        <v>#REF!</v>
      </c>
      <c r="U279" s="57" t="e">
        <f t="shared" si="66"/>
        <v>#REF!</v>
      </c>
      <c r="V279" s="57" t="e">
        <f t="shared" si="66"/>
        <v>#REF!</v>
      </c>
      <c r="W279" s="57" t="e">
        <f t="shared" si="66"/>
        <v>#REF!</v>
      </c>
      <c r="X279" s="57" t="e">
        <f t="shared" si="66"/>
        <v>#REF!</v>
      </c>
      <c r="Y279" s="57" t="e">
        <f t="shared" si="66"/>
        <v>#REF!</v>
      </c>
      <c r="Z279" s="57" t="e">
        <f t="shared" si="66"/>
        <v>#REF!</v>
      </c>
      <c r="AA279" s="57" t="e">
        <f t="shared" si="66"/>
        <v>#REF!</v>
      </c>
      <c r="AB279" s="57" t="e">
        <f t="shared" si="66"/>
        <v>#REF!</v>
      </c>
      <c r="AC279" s="57" t="e">
        <f t="shared" si="66"/>
        <v>#REF!</v>
      </c>
      <c r="AD279" s="57" t="e">
        <f t="shared" si="66"/>
        <v>#REF!</v>
      </c>
      <c r="AE279" s="57" t="e">
        <f t="shared" si="66"/>
        <v>#REF!</v>
      </c>
      <c r="AF279" s="57" t="e">
        <f t="shared" si="66"/>
        <v>#REF!</v>
      </c>
      <c r="AG279" s="57" t="e">
        <f t="shared" si="66"/>
        <v>#REF!</v>
      </c>
      <c r="AH279" s="57" t="e">
        <f t="shared" si="66"/>
        <v>#REF!</v>
      </c>
      <c r="AI279" s="57" t="e">
        <f t="shared" si="66"/>
        <v>#REF!</v>
      </c>
      <c r="AJ279" s="57" t="e">
        <f t="shared" si="66"/>
        <v>#REF!</v>
      </c>
      <c r="AK279" s="57" t="e">
        <f t="shared" si="66"/>
        <v>#REF!</v>
      </c>
      <c r="AL279" s="57" t="e">
        <f t="shared" si="66"/>
        <v>#REF!</v>
      </c>
      <c r="AM279" s="57" t="e">
        <f t="shared" si="66"/>
        <v>#REF!</v>
      </c>
      <c r="AN279" s="57" t="e">
        <f t="shared" si="66"/>
        <v>#REF!</v>
      </c>
      <c r="AO279" s="57" t="e">
        <f t="shared" si="66"/>
        <v>#REF!</v>
      </c>
      <c r="AP279" s="57" t="e">
        <f t="shared" si="66"/>
        <v>#REF!</v>
      </c>
      <c r="AQ279" s="57" t="e">
        <f t="shared" si="66"/>
        <v>#REF!</v>
      </c>
      <c r="AR279" s="57" t="e">
        <f t="shared" si="66"/>
        <v>#REF!</v>
      </c>
      <c r="AS279" s="57" t="e">
        <f t="shared" si="66"/>
        <v>#REF!</v>
      </c>
      <c r="AT279" s="57" t="e">
        <f t="shared" si="66"/>
        <v>#REF!</v>
      </c>
      <c r="AU279" s="57" t="e">
        <f t="shared" si="66"/>
        <v>#REF!</v>
      </c>
      <c r="AV279" s="57" t="e">
        <f t="shared" si="66"/>
        <v>#REF!</v>
      </c>
      <c r="AW279" s="57" t="e">
        <f t="shared" si="66"/>
        <v>#REF!</v>
      </c>
      <c r="AX279" s="57" t="e">
        <f t="shared" si="66"/>
        <v>#REF!</v>
      </c>
      <c r="AY279" s="57" t="e">
        <f t="shared" si="66"/>
        <v>#REF!</v>
      </c>
      <c r="AZ279" s="57" t="e">
        <f t="shared" si="66"/>
        <v>#REF!</v>
      </c>
      <c r="BA279" s="57" t="e">
        <f t="shared" si="66"/>
        <v>#REF!</v>
      </c>
      <c r="BB279" s="57" t="e">
        <f t="shared" si="66"/>
        <v>#REF!</v>
      </c>
      <c r="BC279" s="57" t="e">
        <f t="shared" si="66"/>
        <v>#REF!</v>
      </c>
      <c r="BD279" s="57" t="e">
        <f t="shared" si="66"/>
        <v>#REF!</v>
      </c>
      <c r="BE279" s="57" t="e">
        <f t="shared" si="66"/>
        <v>#REF!</v>
      </c>
      <c r="BF279" s="57" t="e">
        <f t="shared" si="66"/>
        <v>#REF!</v>
      </c>
      <c r="BG279" s="57" t="e">
        <f t="shared" si="66"/>
        <v>#REF!</v>
      </c>
      <c r="BH279" s="57" t="e">
        <f t="shared" si="66"/>
        <v>#REF!</v>
      </c>
      <c r="BI279" s="285" t="e">
        <f>SUM(BI280:BI284)</f>
        <v>#REF!</v>
      </c>
      <c r="BJ279" s="126" t="e">
        <f t="shared" si="64"/>
        <v>#REF!</v>
      </c>
    </row>
    <row r="280" spans="1:62" ht="12.75" hidden="1" customHeight="1" x14ac:dyDescent="0.25">
      <c r="A280" s="295" t="e">
        <f>+#REF!</f>
        <v>#REF!</v>
      </c>
      <c r="B280" s="296" t="e">
        <f>+#REF!</f>
        <v>#REF!</v>
      </c>
      <c r="C280" s="577"/>
      <c r="D280" s="296"/>
      <c r="E280" s="312"/>
      <c r="F280" s="104" t="e">
        <f>+#REF!</f>
        <v>#REF!</v>
      </c>
      <c r="G280" s="507"/>
      <c r="H280" s="104" t="e">
        <f>+#REF!</f>
        <v>#REF!</v>
      </c>
      <c r="I280" s="104" t="e">
        <f>+#REF!</f>
        <v>#REF!</v>
      </c>
      <c r="J280" s="104" t="e">
        <f>IF( $H280=0,0,($F280*'Cronograma de Actividades'!#REF!)*($I280/$H280))</f>
        <v>#REF!</v>
      </c>
      <c r="K280" s="104" t="e">
        <f>IF( $H280=0,0,($F280*'Cronograma de Actividades'!#REF!)*($I280/$H280))</f>
        <v>#REF!</v>
      </c>
      <c r="L280" s="104" t="e">
        <f>IF( $H280=0,0,($F280*'Cronograma de Actividades'!#REF!)*($I280/$H280))</f>
        <v>#REF!</v>
      </c>
      <c r="M280" s="104" t="e">
        <f>SUM(J280:L280)</f>
        <v>#REF!</v>
      </c>
      <c r="N280" s="104" t="e">
        <f>IF( $H280=0,0,($F280*'Cronograma de Actividades'!#REF!)*($I280/$H280))</f>
        <v>#REF!</v>
      </c>
      <c r="O280" s="104" t="e">
        <f>IF( $H280=0,0,($F280*'Cronograma de Actividades'!#REF!)*($I280/$H280))</f>
        <v>#REF!</v>
      </c>
      <c r="P280" s="104" t="e">
        <f>IF( $H280=0,0,($F280*'Cronograma de Actividades'!#REF!)*($I280/$H280))</f>
        <v>#REF!</v>
      </c>
      <c r="Q280" s="104" t="e">
        <f>SUM(N280:P280)</f>
        <v>#REF!</v>
      </c>
      <c r="R280" s="104" t="e">
        <f>IF( $H280=0,0,($F280*'Cronograma de Actividades'!#REF!)*($I280/$H280))</f>
        <v>#REF!</v>
      </c>
      <c r="S280" s="104" t="e">
        <f>IF( $H280=0,0,($F280*'Cronograma de Actividades'!#REF!)*($I280/$H280))</f>
        <v>#REF!</v>
      </c>
      <c r="T280" s="104" t="e">
        <f>IF( $H280=0,0,($F280*'Cronograma de Actividades'!#REF!)*($I280/$H280))</f>
        <v>#REF!</v>
      </c>
      <c r="U280" s="104" t="e">
        <f>SUM(R280:T280)</f>
        <v>#REF!</v>
      </c>
      <c r="V280" s="104" t="e">
        <f>IF( $H280=0,0,($F280*'Cronograma de Actividades'!#REF!)*($I280/$H280))</f>
        <v>#REF!</v>
      </c>
      <c r="W280" s="104" t="e">
        <f>IF( $H280=0,0,($F280*'Cronograma de Actividades'!#REF!)*($I280/$H280))</f>
        <v>#REF!</v>
      </c>
      <c r="X280" s="104" t="e">
        <f>IF( $H280=0,0,($F280*'Cronograma de Actividades'!#REF!)*($I280/$H280))</f>
        <v>#REF!</v>
      </c>
      <c r="Y280" s="104" t="e">
        <f>SUM(V280:X280)</f>
        <v>#REF!</v>
      </c>
      <c r="Z280" s="104" t="e">
        <f>+M280+Q280+U280+Y280</f>
        <v>#REF!</v>
      </c>
      <c r="AA280" s="104" t="e">
        <f>IF( $H280=0,0,($F280*'Cronograma de Actividades'!#REF!)*($I280/$H280))</f>
        <v>#REF!</v>
      </c>
      <c r="AB280" s="104" t="e">
        <f>IF( $H280=0,0,($F280*'Cronograma de Actividades'!#REF!)*($I280/$H280))</f>
        <v>#REF!</v>
      </c>
      <c r="AC280" s="104" t="e">
        <f>IF( $H280=0,0,($F280*'Cronograma de Actividades'!#REF!)*($I280/$H280))</f>
        <v>#REF!</v>
      </c>
      <c r="AD280" s="104" t="e">
        <f>SUM(AA280:AC280)</f>
        <v>#REF!</v>
      </c>
      <c r="AE280" s="104" t="e">
        <f>IF( $H280=0,0,($F280*'Cronograma de Actividades'!#REF!)*($I280/$H280))</f>
        <v>#REF!</v>
      </c>
      <c r="AF280" s="104" t="e">
        <f>IF( $H280=0,0,($F280*'Cronograma de Actividades'!#REF!)*($I280/$H280))</f>
        <v>#REF!</v>
      </c>
      <c r="AG280" s="104" t="e">
        <f>IF( $H280=0,0,($F280*'Cronograma de Actividades'!#REF!)*($I280/$H280))</f>
        <v>#REF!</v>
      </c>
      <c r="AH280" s="104" t="e">
        <f>SUM(AE280:AG280)</f>
        <v>#REF!</v>
      </c>
      <c r="AI280" s="104" t="e">
        <f>IF( $H280=0,0,($F280*'Cronograma de Actividades'!#REF!)*($I280/$H280))</f>
        <v>#REF!</v>
      </c>
      <c r="AJ280" s="104" t="e">
        <f>IF( $H280=0,0,($F280*'Cronograma de Actividades'!#REF!)*($I280/$H280))</f>
        <v>#REF!</v>
      </c>
      <c r="AK280" s="104" t="e">
        <f>IF( $H280=0,0,($F280*'Cronograma de Actividades'!#REF!)*($I280/$H280))</f>
        <v>#REF!</v>
      </c>
      <c r="AL280" s="104" t="e">
        <f>SUM(AI280:AK280)</f>
        <v>#REF!</v>
      </c>
      <c r="AM280" s="104" t="e">
        <f>IF( $H280=0,0,($F280*'Cronograma de Actividades'!#REF!)*($I280/$H280))</f>
        <v>#REF!</v>
      </c>
      <c r="AN280" s="104" t="e">
        <f>IF( $H280=0,0,($F280*'Cronograma de Actividades'!#REF!)*($I280/$H280))</f>
        <v>#REF!</v>
      </c>
      <c r="AO280" s="104" t="e">
        <f>IF( $H280=0,0,($F280*'Cronograma de Actividades'!#REF!)*($I280/$H280))</f>
        <v>#REF!</v>
      </c>
      <c r="AP280" s="104" t="e">
        <f>SUM(AM280:AO280)</f>
        <v>#REF!</v>
      </c>
      <c r="AQ280" s="104" t="e">
        <f>+AD280+AH280+AL280+AP280</f>
        <v>#REF!</v>
      </c>
      <c r="AR280" s="104" t="e">
        <f>IF( $H280=0,0,($F280*'Cronograma de Actividades'!#REF!)*($I280/$H280))</f>
        <v>#REF!</v>
      </c>
      <c r="AS280" s="104" t="e">
        <f>IF( $H280=0,0,($F280*'Cronograma de Actividades'!#REF!)*($I280/$H280))</f>
        <v>#REF!</v>
      </c>
      <c r="AT280" s="104" t="e">
        <f>IF( $H280=0,0,($F280*'Cronograma de Actividades'!#REF!)*($I280/$H280))</f>
        <v>#REF!</v>
      </c>
      <c r="AU280" s="104" t="e">
        <f>SUM(AR280:AT280)</f>
        <v>#REF!</v>
      </c>
      <c r="AV280" s="104" t="e">
        <f>IF( $H280=0,0,($F280*'Cronograma de Actividades'!#REF!)*($I280/$H280))</f>
        <v>#REF!</v>
      </c>
      <c r="AW280" s="104" t="e">
        <f>IF( $H280=0,0,($F280*'Cronograma de Actividades'!#REF!)*($I280/$H280))</f>
        <v>#REF!</v>
      </c>
      <c r="AX280" s="104" t="e">
        <f>IF( $H280=0,0,($F280*'Cronograma de Actividades'!#REF!)*($I280/$H280))</f>
        <v>#REF!</v>
      </c>
      <c r="AY280" s="104" t="e">
        <f>SUM(AV280:AX280)</f>
        <v>#REF!</v>
      </c>
      <c r="AZ280" s="104" t="e">
        <f>IF( $H280=0,0,($F280*'Cronograma de Actividades'!#REF!)*($I280/$H280))</f>
        <v>#REF!</v>
      </c>
      <c r="BA280" s="104" t="e">
        <f>IF( $H280=0,0,($F280*'Cronograma de Actividades'!#REF!)*($I280/$H280))</f>
        <v>#REF!</v>
      </c>
      <c r="BB280" s="104" t="e">
        <f>IF( $H280=0,0,($F280*'Cronograma de Actividades'!#REF!)*($I280/$H280))</f>
        <v>#REF!</v>
      </c>
      <c r="BC280" s="104" t="e">
        <f>SUM(AZ280:BB280)</f>
        <v>#REF!</v>
      </c>
      <c r="BD280" s="104" t="e">
        <f>IF( $H280=0,0,($F280*'Cronograma de Actividades'!#REF!)*($I280/$H280))</f>
        <v>#REF!</v>
      </c>
      <c r="BE280" s="104" t="e">
        <f>IF( $H280=0,0,($F280*'Cronograma de Actividades'!#REF!)*($I280/$H280))</f>
        <v>#REF!</v>
      </c>
      <c r="BF280" s="104" t="e">
        <f>IF( $H280=0,0,($F280*'Cronograma de Actividades'!#REF!)*($I280/$H280))</f>
        <v>#REF!</v>
      </c>
      <c r="BG280" s="104" t="e">
        <f>SUM(BD280:BF280)</f>
        <v>#REF!</v>
      </c>
      <c r="BH280" s="104" t="e">
        <f>+AU280+AY280+BC280+BG280</f>
        <v>#REF!</v>
      </c>
      <c r="BI280" s="286" t="e">
        <f>+Z280+AQ280+BH280</f>
        <v>#REF!</v>
      </c>
      <c r="BJ280" s="126" t="e">
        <f t="shared" si="64"/>
        <v>#REF!</v>
      </c>
    </row>
    <row r="281" spans="1:62" ht="12.75" hidden="1" customHeight="1" x14ac:dyDescent="0.25">
      <c r="A281" s="297" t="e">
        <f>+#REF!</f>
        <v>#REF!</v>
      </c>
      <c r="B281" s="298" t="e">
        <f>+#REF!</f>
        <v>#REF!</v>
      </c>
      <c r="C281" s="578"/>
      <c r="D281" s="298"/>
      <c r="E281" s="315"/>
      <c r="F281" s="105" t="e">
        <f>+#REF!</f>
        <v>#REF!</v>
      </c>
      <c r="G281" s="508"/>
      <c r="H281" s="105" t="e">
        <f>+#REF!</f>
        <v>#REF!</v>
      </c>
      <c r="I281" s="105" t="e">
        <f>+#REF!</f>
        <v>#REF!</v>
      </c>
      <c r="J281" s="105" t="e">
        <f>IF( $H281=0,0,($F281*'Cronograma de Actividades'!#REF!)*($I281/$H281))</f>
        <v>#REF!</v>
      </c>
      <c r="K281" s="105" t="e">
        <f>IF( $H281=0,0,($F281*'Cronograma de Actividades'!#REF!)*($I281/$H281))</f>
        <v>#REF!</v>
      </c>
      <c r="L281" s="105" t="e">
        <f>IF( $H281=0,0,($F281*'Cronograma de Actividades'!#REF!)*($I281/$H281))</f>
        <v>#REF!</v>
      </c>
      <c r="M281" s="105" t="e">
        <f>SUM(J281:L281)</f>
        <v>#REF!</v>
      </c>
      <c r="N281" s="105" t="e">
        <f>IF( $H281=0,0,($F281*'Cronograma de Actividades'!#REF!)*($I281/$H281))</f>
        <v>#REF!</v>
      </c>
      <c r="O281" s="105" t="e">
        <f>IF( $H281=0,0,($F281*'Cronograma de Actividades'!#REF!)*($I281/$H281))</f>
        <v>#REF!</v>
      </c>
      <c r="P281" s="105" t="e">
        <f>IF( $H281=0,0,($F281*'Cronograma de Actividades'!#REF!)*($I281/$H281))</f>
        <v>#REF!</v>
      </c>
      <c r="Q281" s="105" t="e">
        <f>SUM(N281:P281)</f>
        <v>#REF!</v>
      </c>
      <c r="R281" s="105" t="e">
        <f>IF( $H281=0,0,($F281*'Cronograma de Actividades'!#REF!)*($I281/$H281))</f>
        <v>#REF!</v>
      </c>
      <c r="S281" s="105" t="e">
        <f>IF( $H281=0,0,($F281*'Cronograma de Actividades'!#REF!)*($I281/$H281))</f>
        <v>#REF!</v>
      </c>
      <c r="T281" s="105" t="e">
        <f>IF( $H281=0,0,($F281*'Cronograma de Actividades'!#REF!)*($I281/$H281))</f>
        <v>#REF!</v>
      </c>
      <c r="U281" s="105" t="e">
        <f>SUM(R281:T281)</f>
        <v>#REF!</v>
      </c>
      <c r="V281" s="105" t="e">
        <f>IF( $H281=0,0,($F281*'Cronograma de Actividades'!#REF!)*($I281/$H281))</f>
        <v>#REF!</v>
      </c>
      <c r="W281" s="105" t="e">
        <f>IF( $H281=0,0,($F281*'Cronograma de Actividades'!#REF!)*($I281/$H281))</f>
        <v>#REF!</v>
      </c>
      <c r="X281" s="105" t="e">
        <f>IF( $H281=0,0,($F281*'Cronograma de Actividades'!#REF!)*($I281/$H281))</f>
        <v>#REF!</v>
      </c>
      <c r="Y281" s="105" t="e">
        <f>SUM(V281:X281)</f>
        <v>#REF!</v>
      </c>
      <c r="Z281" s="105" t="e">
        <f>+M281+Q281+U281+Y281</f>
        <v>#REF!</v>
      </c>
      <c r="AA281" s="105" t="e">
        <f>IF( $H281=0,0,($F281*'Cronograma de Actividades'!#REF!)*($I281/$H281))</f>
        <v>#REF!</v>
      </c>
      <c r="AB281" s="105" t="e">
        <f>IF( $H281=0,0,($F281*'Cronograma de Actividades'!#REF!)*($I281/$H281))</f>
        <v>#REF!</v>
      </c>
      <c r="AC281" s="105" t="e">
        <f>IF( $H281=0,0,($F281*'Cronograma de Actividades'!#REF!)*($I281/$H281))</f>
        <v>#REF!</v>
      </c>
      <c r="AD281" s="105" t="e">
        <f>SUM(AA281:AC281)</f>
        <v>#REF!</v>
      </c>
      <c r="AE281" s="105" t="e">
        <f>IF( $H281=0,0,($F281*'Cronograma de Actividades'!#REF!)*($I281/$H281))</f>
        <v>#REF!</v>
      </c>
      <c r="AF281" s="105" t="e">
        <f>IF( $H281=0,0,($F281*'Cronograma de Actividades'!#REF!)*($I281/$H281))</f>
        <v>#REF!</v>
      </c>
      <c r="AG281" s="105" t="e">
        <f>IF( $H281=0,0,($F281*'Cronograma de Actividades'!#REF!)*($I281/$H281))</f>
        <v>#REF!</v>
      </c>
      <c r="AH281" s="105" t="e">
        <f>SUM(AE281:AG281)</f>
        <v>#REF!</v>
      </c>
      <c r="AI281" s="105" t="e">
        <f>IF( $H281=0,0,($F281*'Cronograma de Actividades'!#REF!)*($I281/$H281))</f>
        <v>#REF!</v>
      </c>
      <c r="AJ281" s="105" t="e">
        <f>IF( $H281=0,0,($F281*'Cronograma de Actividades'!#REF!)*($I281/$H281))</f>
        <v>#REF!</v>
      </c>
      <c r="AK281" s="105" t="e">
        <f>IF( $H281=0,0,($F281*'Cronograma de Actividades'!#REF!)*($I281/$H281))</f>
        <v>#REF!</v>
      </c>
      <c r="AL281" s="105" t="e">
        <f>SUM(AI281:AK281)</f>
        <v>#REF!</v>
      </c>
      <c r="AM281" s="105" t="e">
        <f>IF( $H281=0,0,($F281*'Cronograma de Actividades'!#REF!)*($I281/$H281))</f>
        <v>#REF!</v>
      </c>
      <c r="AN281" s="105" t="e">
        <f>IF( $H281=0,0,($F281*'Cronograma de Actividades'!#REF!)*($I281/$H281))</f>
        <v>#REF!</v>
      </c>
      <c r="AO281" s="105" t="e">
        <f>IF( $H281=0,0,($F281*'Cronograma de Actividades'!#REF!)*($I281/$H281))</f>
        <v>#REF!</v>
      </c>
      <c r="AP281" s="105" t="e">
        <f>SUM(AM281:AO281)</f>
        <v>#REF!</v>
      </c>
      <c r="AQ281" s="105" t="e">
        <f>+AD281+AH281+AL281+AP281</f>
        <v>#REF!</v>
      </c>
      <c r="AR281" s="105" t="e">
        <f>IF( $H281=0,0,($F281*'Cronograma de Actividades'!#REF!)*($I281/$H281))</f>
        <v>#REF!</v>
      </c>
      <c r="AS281" s="105" t="e">
        <f>IF( $H281=0,0,($F281*'Cronograma de Actividades'!#REF!)*($I281/$H281))</f>
        <v>#REF!</v>
      </c>
      <c r="AT281" s="105" t="e">
        <f>IF( $H281=0,0,($F281*'Cronograma de Actividades'!#REF!)*($I281/$H281))</f>
        <v>#REF!</v>
      </c>
      <c r="AU281" s="105" t="e">
        <f>SUM(AR281:AT281)</f>
        <v>#REF!</v>
      </c>
      <c r="AV281" s="105" t="e">
        <f>IF( $H281=0,0,($F281*'Cronograma de Actividades'!#REF!)*($I281/$H281))</f>
        <v>#REF!</v>
      </c>
      <c r="AW281" s="105" t="e">
        <f>IF( $H281=0,0,($F281*'Cronograma de Actividades'!#REF!)*($I281/$H281))</f>
        <v>#REF!</v>
      </c>
      <c r="AX281" s="105" t="e">
        <f>IF( $H281=0,0,($F281*'Cronograma de Actividades'!#REF!)*($I281/$H281))</f>
        <v>#REF!</v>
      </c>
      <c r="AY281" s="105" t="e">
        <f>SUM(AV281:AX281)</f>
        <v>#REF!</v>
      </c>
      <c r="AZ281" s="105" t="e">
        <f>IF( $H281=0,0,($F281*'Cronograma de Actividades'!#REF!)*($I281/$H281))</f>
        <v>#REF!</v>
      </c>
      <c r="BA281" s="105" t="e">
        <f>IF( $H281=0,0,($F281*'Cronograma de Actividades'!#REF!)*($I281/$H281))</f>
        <v>#REF!</v>
      </c>
      <c r="BB281" s="105" t="e">
        <f>IF( $H281=0,0,($F281*'Cronograma de Actividades'!#REF!)*($I281/$H281))</f>
        <v>#REF!</v>
      </c>
      <c r="BC281" s="105" t="e">
        <f>SUM(AZ281:BB281)</f>
        <v>#REF!</v>
      </c>
      <c r="BD281" s="105" t="e">
        <f>IF( $H281=0,0,($F281*'Cronograma de Actividades'!#REF!)*($I281/$H281))</f>
        <v>#REF!</v>
      </c>
      <c r="BE281" s="105" t="e">
        <f>IF( $H281=0,0,($F281*'Cronograma de Actividades'!#REF!)*($I281/$H281))</f>
        <v>#REF!</v>
      </c>
      <c r="BF281" s="105" t="e">
        <f>IF( $H281=0,0,($F281*'Cronograma de Actividades'!#REF!)*($I281/$H281))</f>
        <v>#REF!</v>
      </c>
      <c r="BG281" s="105" t="e">
        <f>SUM(BD281:BF281)</f>
        <v>#REF!</v>
      </c>
      <c r="BH281" s="105" t="e">
        <f>+AU281+AY281+BC281+BG281</f>
        <v>#REF!</v>
      </c>
      <c r="BI281" s="287" t="e">
        <f>+Z281+AQ281+BH281</f>
        <v>#REF!</v>
      </c>
      <c r="BJ281" s="126" t="e">
        <f t="shared" si="64"/>
        <v>#REF!</v>
      </c>
    </row>
    <row r="282" spans="1:62" ht="12.75" hidden="1" customHeight="1" x14ac:dyDescent="0.25">
      <c r="A282" s="297" t="e">
        <f>+#REF!</f>
        <v>#REF!</v>
      </c>
      <c r="B282" s="298" t="e">
        <f>+#REF!</f>
        <v>#REF!</v>
      </c>
      <c r="C282" s="578"/>
      <c r="D282" s="298"/>
      <c r="E282" s="315"/>
      <c r="F282" s="105" t="e">
        <f>+#REF!</f>
        <v>#REF!</v>
      </c>
      <c r="G282" s="508"/>
      <c r="H282" s="105" t="e">
        <f>+#REF!</f>
        <v>#REF!</v>
      </c>
      <c r="I282" s="105" t="e">
        <f>+#REF!</f>
        <v>#REF!</v>
      </c>
      <c r="J282" s="105" t="e">
        <f>IF( $H282=0,0,($F282*'Cronograma de Actividades'!#REF!)*($I282/$H282))</f>
        <v>#REF!</v>
      </c>
      <c r="K282" s="105" t="e">
        <f>IF( $H282=0,0,($F282*'Cronograma de Actividades'!#REF!)*($I282/$H282))</f>
        <v>#REF!</v>
      </c>
      <c r="L282" s="105" t="e">
        <f>IF( $H282=0,0,($F282*'Cronograma de Actividades'!#REF!)*($I282/$H282))</f>
        <v>#REF!</v>
      </c>
      <c r="M282" s="105" t="e">
        <f>SUM(J282:L282)</f>
        <v>#REF!</v>
      </c>
      <c r="N282" s="105" t="e">
        <f>IF( $H282=0,0,($F282*'Cronograma de Actividades'!#REF!)*($I282/$H282))</f>
        <v>#REF!</v>
      </c>
      <c r="O282" s="105" t="e">
        <f>IF( $H282=0,0,($F282*'Cronograma de Actividades'!#REF!)*($I282/$H282))</f>
        <v>#REF!</v>
      </c>
      <c r="P282" s="105" t="e">
        <f>IF( $H282=0,0,($F282*'Cronograma de Actividades'!#REF!)*($I282/$H282))</f>
        <v>#REF!</v>
      </c>
      <c r="Q282" s="105" t="e">
        <f>SUM(N282:P282)</f>
        <v>#REF!</v>
      </c>
      <c r="R282" s="105" t="e">
        <f>IF( $H282=0,0,($F282*'Cronograma de Actividades'!#REF!)*($I282/$H282))</f>
        <v>#REF!</v>
      </c>
      <c r="S282" s="105" t="e">
        <f>IF( $H282=0,0,($F282*'Cronograma de Actividades'!#REF!)*($I282/$H282))</f>
        <v>#REF!</v>
      </c>
      <c r="T282" s="105" t="e">
        <f>IF( $H282=0,0,($F282*'Cronograma de Actividades'!#REF!)*($I282/$H282))</f>
        <v>#REF!</v>
      </c>
      <c r="U282" s="105" t="e">
        <f>SUM(R282:T282)</f>
        <v>#REF!</v>
      </c>
      <c r="V282" s="105" t="e">
        <f>IF( $H282=0,0,($F282*'Cronograma de Actividades'!#REF!)*($I282/$H282))</f>
        <v>#REF!</v>
      </c>
      <c r="W282" s="105" t="e">
        <f>IF( $H282=0,0,($F282*'Cronograma de Actividades'!#REF!)*($I282/$H282))</f>
        <v>#REF!</v>
      </c>
      <c r="X282" s="105" t="e">
        <f>IF( $H282=0,0,($F282*'Cronograma de Actividades'!#REF!)*($I282/$H282))</f>
        <v>#REF!</v>
      </c>
      <c r="Y282" s="105" t="e">
        <f>SUM(V282:X282)</f>
        <v>#REF!</v>
      </c>
      <c r="Z282" s="105" t="e">
        <f>+M282+Q282+U282+Y282</f>
        <v>#REF!</v>
      </c>
      <c r="AA282" s="105" t="e">
        <f>IF( $H282=0,0,($F282*'Cronograma de Actividades'!#REF!)*($I282/$H282))</f>
        <v>#REF!</v>
      </c>
      <c r="AB282" s="105" t="e">
        <f>IF( $H282=0,0,($F282*'Cronograma de Actividades'!#REF!)*($I282/$H282))</f>
        <v>#REF!</v>
      </c>
      <c r="AC282" s="105" t="e">
        <f>IF( $H282=0,0,($F282*'Cronograma de Actividades'!#REF!)*($I282/$H282))</f>
        <v>#REF!</v>
      </c>
      <c r="AD282" s="105" t="e">
        <f>SUM(AA282:AC282)</f>
        <v>#REF!</v>
      </c>
      <c r="AE282" s="105" t="e">
        <f>IF( $H282=0,0,($F282*'Cronograma de Actividades'!#REF!)*($I282/$H282))</f>
        <v>#REF!</v>
      </c>
      <c r="AF282" s="105" t="e">
        <f>IF( $H282=0,0,($F282*'Cronograma de Actividades'!#REF!)*($I282/$H282))</f>
        <v>#REF!</v>
      </c>
      <c r="AG282" s="105" t="e">
        <f>IF( $H282=0,0,($F282*'Cronograma de Actividades'!#REF!)*($I282/$H282))</f>
        <v>#REF!</v>
      </c>
      <c r="AH282" s="105" t="e">
        <f>SUM(AE282:AG282)</f>
        <v>#REF!</v>
      </c>
      <c r="AI282" s="105" t="e">
        <f>IF( $H282=0,0,($F282*'Cronograma de Actividades'!#REF!)*($I282/$H282))</f>
        <v>#REF!</v>
      </c>
      <c r="AJ282" s="105" t="e">
        <f>IF( $H282=0,0,($F282*'Cronograma de Actividades'!#REF!)*($I282/$H282))</f>
        <v>#REF!</v>
      </c>
      <c r="AK282" s="105" t="e">
        <f>IF( $H282=0,0,($F282*'Cronograma de Actividades'!#REF!)*($I282/$H282))</f>
        <v>#REF!</v>
      </c>
      <c r="AL282" s="105" t="e">
        <f>SUM(AI282:AK282)</f>
        <v>#REF!</v>
      </c>
      <c r="AM282" s="105" t="e">
        <f>IF( $H282=0,0,($F282*'Cronograma de Actividades'!#REF!)*($I282/$H282))</f>
        <v>#REF!</v>
      </c>
      <c r="AN282" s="105" t="e">
        <f>IF( $H282=0,0,($F282*'Cronograma de Actividades'!#REF!)*($I282/$H282))</f>
        <v>#REF!</v>
      </c>
      <c r="AO282" s="105" t="e">
        <f>IF( $H282=0,0,($F282*'Cronograma de Actividades'!#REF!)*($I282/$H282))</f>
        <v>#REF!</v>
      </c>
      <c r="AP282" s="105" t="e">
        <f>SUM(AM282:AO282)</f>
        <v>#REF!</v>
      </c>
      <c r="AQ282" s="105" t="e">
        <f>+AD282+AH282+AL282+AP282</f>
        <v>#REF!</v>
      </c>
      <c r="AR282" s="105" t="e">
        <f>IF( $H282=0,0,($F282*'Cronograma de Actividades'!#REF!)*($I282/$H282))</f>
        <v>#REF!</v>
      </c>
      <c r="AS282" s="105" t="e">
        <f>IF( $H282=0,0,($F282*'Cronograma de Actividades'!#REF!)*($I282/$H282))</f>
        <v>#REF!</v>
      </c>
      <c r="AT282" s="105" t="e">
        <f>IF( $H282=0,0,($F282*'Cronograma de Actividades'!#REF!)*($I282/$H282))</f>
        <v>#REF!</v>
      </c>
      <c r="AU282" s="105" t="e">
        <f>SUM(AR282:AT282)</f>
        <v>#REF!</v>
      </c>
      <c r="AV282" s="105" t="e">
        <f>IF( $H282=0,0,($F282*'Cronograma de Actividades'!#REF!)*($I282/$H282))</f>
        <v>#REF!</v>
      </c>
      <c r="AW282" s="105" t="e">
        <f>IF( $H282=0,0,($F282*'Cronograma de Actividades'!#REF!)*($I282/$H282))</f>
        <v>#REF!</v>
      </c>
      <c r="AX282" s="105" t="e">
        <f>IF( $H282=0,0,($F282*'Cronograma de Actividades'!#REF!)*($I282/$H282))</f>
        <v>#REF!</v>
      </c>
      <c r="AY282" s="105" t="e">
        <f>SUM(AV282:AX282)</f>
        <v>#REF!</v>
      </c>
      <c r="AZ282" s="105" t="e">
        <f>IF( $H282=0,0,($F282*'Cronograma de Actividades'!#REF!)*($I282/$H282))</f>
        <v>#REF!</v>
      </c>
      <c r="BA282" s="105" t="e">
        <f>IF( $H282=0,0,($F282*'Cronograma de Actividades'!#REF!)*($I282/$H282))</f>
        <v>#REF!</v>
      </c>
      <c r="BB282" s="105" t="e">
        <f>IF( $H282=0,0,($F282*'Cronograma de Actividades'!#REF!)*($I282/$H282))</f>
        <v>#REF!</v>
      </c>
      <c r="BC282" s="105" t="e">
        <f>SUM(AZ282:BB282)</f>
        <v>#REF!</v>
      </c>
      <c r="BD282" s="105" t="e">
        <f>IF( $H282=0,0,($F282*'Cronograma de Actividades'!#REF!)*($I282/$H282))</f>
        <v>#REF!</v>
      </c>
      <c r="BE282" s="105" t="e">
        <f>IF( $H282=0,0,($F282*'Cronograma de Actividades'!#REF!)*($I282/$H282))</f>
        <v>#REF!</v>
      </c>
      <c r="BF282" s="105" t="e">
        <f>IF( $H282=0,0,($F282*'Cronograma de Actividades'!#REF!)*($I282/$H282))</f>
        <v>#REF!</v>
      </c>
      <c r="BG282" s="105" t="e">
        <f>SUM(BD282:BF282)</f>
        <v>#REF!</v>
      </c>
      <c r="BH282" s="105" t="e">
        <f>+AU282+AY282+BC282+BG282</f>
        <v>#REF!</v>
      </c>
      <c r="BI282" s="287" t="e">
        <f>+Z282+AQ282+BH282</f>
        <v>#REF!</v>
      </c>
      <c r="BJ282" s="126" t="e">
        <f t="shared" si="64"/>
        <v>#REF!</v>
      </c>
    </row>
    <row r="283" spans="1:62" ht="12.75" hidden="1" customHeight="1" x14ac:dyDescent="0.25">
      <c r="A283" s="297" t="e">
        <f>+#REF!</f>
        <v>#REF!</v>
      </c>
      <c r="B283" s="298" t="e">
        <f>+#REF!</f>
        <v>#REF!</v>
      </c>
      <c r="C283" s="578"/>
      <c r="D283" s="298"/>
      <c r="E283" s="315"/>
      <c r="F283" s="105" t="e">
        <f>+#REF!</f>
        <v>#REF!</v>
      </c>
      <c r="G283" s="508"/>
      <c r="H283" s="105" t="e">
        <f>+#REF!</f>
        <v>#REF!</v>
      </c>
      <c r="I283" s="105" t="e">
        <f>+#REF!</f>
        <v>#REF!</v>
      </c>
      <c r="J283" s="105" t="e">
        <f>IF( $H283=0,0,($F283*'Cronograma de Actividades'!#REF!)*($I283/$H283))</f>
        <v>#REF!</v>
      </c>
      <c r="K283" s="105" t="e">
        <f>IF( $H283=0,0,($F283*'Cronograma de Actividades'!#REF!)*($I283/$H283))</f>
        <v>#REF!</v>
      </c>
      <c r="L283" s="105" t="e">
        <f>IF( $H283=0,0,($F283*'Cronograma de Actividades'!#REF!)*($I283/$H283))</f>
        <v>#REF!</v>
      </c>
      <c r="M283" s="105" t="e">
        <f>SUM(J283:L283)</f>
        <v>#REF!</v>
      </c>
      <c r="N283" s="105" t="e">
        <f>IF( $H283=0,0,($F283*'Cronograma de Actividades'!#REF!)*($I283/$H283))</f>
        <v>#REF!</v>
      </c>
      <c r="O283" s="105" t="e">
        <f>IF( $H283=0,0,($F283*'Cronograma de Actividades'!#REF!)*($I283/$H283))</f>
        <v>#REF!</v>
      </c>
      <c r="P283" s="105" t="e">
        <f>IF( $H283=0,0,($F283*'Cronograma de Actividades'!#REF!)*($I283/$H283))</f>
        <v>#REF!</v>
      </c>
      <c r="Q283" s="105" t="e">
        <f>SUM(N283:P283)</f>
        <v>#REF!</v>
      </c>
      <c r="R283" s="105" t="e">
        <f>IF( $H283=0,0,($F283*'Cronograma de Actividades'!#REF!)*($I283/$H283))</f>
        <v>#REF!</v>
      </c>
      <c r="S283" s="105" t="e">
        <f>IF( $H283=0,0,($F283*'Cronograma de Actividades'!#REF!)*($I283/$H283))</f>
        <v>#REF!</v>
      </c>
      <c r="T283" s="105" t="e">
        <f>IF( $H283=0,0,($F283*'Cronograma de Actividades'!#REF!)*($I283/$H283))</f>
        <v>#REF!</v>
      </c>
      <c r="U283" s="105" t="e">
        <f>SUM(R283:T283)</f>
        <v>#REF!</v>
      </c>
      <c r="V283" s="105" t="e">
        <f>IF( $H283=0,0,($F283*'Cronograma de Actividades'!#REF!)*($I283/$H283))</f>
        <v>#REF!</v>
      </c>
      <c r="W283" s="105" t="e">
        <f>IF( $H283=0,0,($F283*'Cronograma de Actividades'!#REF!)*($I283/$H283))</f>
        <v>#REF!</v>
      </c>
      <c r="X283" s="105" t="e">
        <f>IF( $H283=0,0,($F283*'Cronograma de Actividades'!#REF!)*($I283/$H283))</f>
        <v>#REF!</v>
      </c>
      <c r="Y283" s="105" t="e">
        <f>SUM(V283:X283)</f>
        <v>#REF!</v>
      </c>
      <c r="Z283" s="105" t="e">
        <f>+M283+Q283+U283+Y283</f>
        <v>#REF!</v>
      </c>
      <c r="AA283" s="105" t="e">
        <f>IF( $H283=0,0,($F283*'Cronograma de Actividades'!#REF!)*($I283/$H283))</f>
        <v>#REF!</v>
      </c>
      <c r="AB283" s="105" t="e">
        <f>IF( $H283=0,0,($F283*'Cronograma de Actividades'!#REF!)*($I283/$H283))</f>
        <v>#REF!</v>
      </c>
      <c r="AC283" s="105" t="e">
        <f>IF( $H283=0,0,($F283*'Cronograma de Actividades'!#REF!)*($I283/$H283))</f>
        <v>#REF!</v>
      </c>
      <c r="AD283" s="105" t="e">
        <f>SUM(AA283:AC283)</f>
        <v>#REF!</v>
      </c>
      <c r="AE283" s="105" t="e">
        <f>IF( $H283=0,0,($F283*'Cronograma de Actividades'!#REF!)*($I283/$H283))</f>
        <v>#REF!</v>
      </c>
      <c r="AF283" s="105" t="e">
        <f>IF( $H283=0,0,($F283*'Cronograma de Actividades'!#REF!)*($I283/$H283))</f>
        <v>#REF!</v>
      </c>
      <c r="AG283" s="105" t="e">
        <f>IF( $H283=0,0,($F283*'Cronograma de Actividades'!#REF!)*($I283/$H283))</f>
        <v>#REF!</v>
      </c>
      <c r="AH283" s="105" t="e">
        <f>SUM(AE283:AG283)</f>
        <v>#REF!</v>
      </c>
      <c r="AI283" s="105" t="e">
        <f>IF( $H283=0,0,($F283*'Cronograma de Actividades'!#REF!)*($I283/$H283))</f>
        <v>#REF!</v>
      </c>
      <c r="AJ283" s="105" t="e">
        <f>IF( $H283=0,0,($F283*'Cronograma de Actividades'!#REF!)*($I283/$H283))</f>
        <v>#REF!</v>
      </c>
      <c r="AK283" s="105" t="e">
        <f>IF( $H283=0,0,($F283*'Cronograma de Actividades'!#REF!)*($I283/$H283))</f>
        <v>#REF!</v>
      </c>
      <c r="AL283" s="105" t="e">
        <f>SUM(AI283:AK283)</f>
        <v>#REF!</v>
      </c>
      <c r="AM283" s="105" t="e">
        <f>IF( $H283=0,0,($F283*'Cronograma de Actividades'!#REF!)*($I283/$H283))</f>
        <v>#REF!</v>
      </c>
      <c r="AN283" s="105" t="e">
        <f>IF( $H283=0,0,($F283*'Cronograma de Actividades'!#REF!)*($I283/$H283))</f>
        <v>#REF!</v>
      </c>
      <c r="AO283" s="105" t="e">
        <f>IF( $H283=0,0,($F283*'Cronograma de Actividades'!#REF!)*($I283/$H283))</f>
        <v>#REF!</v>
      </c>
      <c r="AP283" s="105" t="e">
        <f>SUM(AM283:AO283)</f>
        <v>#REF!</v>
      </c>
      <c r="AQ283" s="105" t="e">
        <f>+AD283+AH283+AL283+AP283</f>
        <v>#REF!</v>
      </c>
      <c r="AR283" s="105" t="e">
        <f>IF( $H283=0,0,($F283*'Cronograma de Actividades'!#REF!)*($I283/$H283))</f>
        <v>#REF!</v>
      </c>
      <c r="AS283" s="105" t="e">
        <f>IF( $H283=0,0,($F283*'Cronograma de Actividades'!#REF!)*($I283/$H283))</f>
        <v>#REF!</v>
      </c>
      <c r="AT283" s="105" t="e">
        <f>IF( $H283=0,0,($F283*'Cronograma de Actividades'!#REF!)*($I283/$H283))</f>
        <v>#REF!</v>
      </c>
      <c r="AU283" s="105" t="e">
        <f>SUM(AR283:AT283)</f>
        <v>#REF!</v>
      </c>
      <c r="AV283" s="105" t="e">
        <f>IF( $H283=0,0,($F283*'Cronograma de Actividades'!#REF!)*($I283/$H283))</f>
        <v>#REF!</v>
      </c>
      <c r="AW283" s="105" t="e">
        <f>IF( $H283=0,0,($F283*'Cronograma de Actividades'!#REF!)*($I283/$H283))</f>
        <v>#REF!</v>
      </c>
      <c r="AX283" s="105" t="e">
        <f>IF( $H283=0,0,($F283*'Cronograma de Actividades'!#REF!)*($I283/$H283))</f>
        <v>#REF!</v>
      </c>
      <c r="AY283" s="105" t="e">
        <f>SUM(AV283:AX283)</f>
        <v>#REF!</v>
      </c>
      <c r="AZ283" s="105" t="e">
        <f>IF( $H283=0,0,($F283*'Cronograma de Actividades'!#REF!)*($I283/$H283))</f>
        <v>#REF!</v>
      </c>
      <c r="BA283" s="105" t="e">
        <f>IF( $H283=0,0,($F283*'Cronograma de Actividades'!#REF!)*($I283/$H283))</f>
        <v>#REF!</v>
      </c>
      <c r="BB283" s="105" t="e">
        <f>IF( $H283=0,0,($F283*'Cronograma de Actividades'!#REF!)*($I283/$H283))</f>
        <v>#REF!</v>
      </c>
      <c r="BC283" s="105" t="e">
        <f>SUM(AZ283:BB283)</f>
        <v>#REF!</v>
      </c>
      <c r="BD283" s="105" t="e">
        <f>IF( $H283=0,0,($F283*'Cronograma de Actividades'!#REF!)*($I283/$H283))</f>
        <v>#REF!</v>
      </c>
      <c r="BE283" s="105" t="e">
        <f>IF( $H283=0,0,($F283*'Cronograma de Actividades'!#REF!)*($I283/$H283))</f>
        <v>#REF!</v>
      </c>
      <c r="BF283" s="105" t="e">
        <f>IF( $H283=0,0,($F283*'Cronograma de Actividades'!#REF!)*($I283/$H283))</f>
        <v>#REF!</v>
      </c>
      <c r="BG283" s="105" t="e">
        <f>SUM(BD283:BF283)</f>
        <v>#REF!</v>
      </c>
      <c r="BH283" s="105" t="e">
        <f>+AU283+AY283+BC283+BG283</f>
        <v>#REF!</v>
      </c>
      <c r="BI283" s="287" t="e">
        <f>+Z283+AQ283+BH283</f>
        <v>#REF!</v>
      </c>
      <c r="BJ283" s="126" t="e">
        <f t="shared" si="64"/>
        <v>#REF!</v>
      </c>
    </row>
    <row r="284" spans="1:62" ht="12.75" hidden="1" customHeight="1" x14ac:dyDescent="0.25">
      <c r="A284" s="299" t="e">
        <f>+#REF!</f>
        <v>#REF!</v>
      </c>
      <c r="B284" s="300" t="e">
        <f>+#REF!</f>
        <v>#REF!</v>
      </c>
      <c r="C284" s="579"/>
      <c r="D284" s="300"/>
      <c r="E284" s="318"/>
      <c r="F284" s="106" t="e">
        <f>+#REF!</f>
        <v>#REF!</v>
      </c>
      <c r="G284" s="509"/>
      <c r="H284" s="106" t="e">
        <f>+#REF!</f>
        <v>#REF!</v>
      </c>
      <c r="I284" s="106" t="e">
        <f>+#REF!</f>
        <v>#REF!</v>
      </c>
      <c r="J284" s="106" t="e">
        <f>IF( $H284=0,0,($F284*'Cronograma de Actividades'!#REF!)*($I284/$H284))</f>
        <v>#REF!</v>
      </c>
      <c r="K284" s="106" t="e">
        <f>IF( $H284=0,0,($F284*'Cronograma de Actividades'!#REF!)*($I284/$H284))</f>
        <v>#REF!</v>
      </c>
      <c r="L284" s="106" t="e">
        <f>IF( $H284=0,0,($F284*'Cronograma de Actividades'!#REF!)*($I284/$H284))</f>
        <v>#REF!</v>
      </c>
      <c r="M284" s="106" t="e">
        <f>SUM(J284:L284)</f>
        <v>#REF!</v>
      </c>
      <c r="N284" s="106" t="e">
        <f>IF( $H284=0,0,($F284*'Cronograma de Actividades'!#REF!)*($I284/$H284))</f>
        <v>#REF!</v>
      </c>
      <c r="O284" s="106" t="e">
        <f>IF( $H284=0,0,($F284*'Cronograma de Actividades'!#REF!)*($I284/$H284))</f>
        <v>#REF!</v>
      </c>
      <c r="P284" s="106" t="e">
        <f>IF( $H284=0,0,($F284*'Cronograma de Actividades'!#REF!)*($I284/$H284))</f>
        <v>#REF!</v>
      </c>
      <c r="Q284" s="106" t="e">
        <f>SUM(N284:P284)</f>
        <v>#REF!</v>
      </c>
      <c r="R284" s="106" t="e">
        <f>IF( $H284=0,0,($F284*'Cronograma de Actividades'!#REF!)*($I284/$H284))</f>
        <v>#REF!</v>
      </c>
      <c r="S284" s="106" t="e">
        <f>IF( $H284=0,0,($F284*'Cronograma de Actividades'!#REF!)*($I284/$H284))</f>
        <v>#REF!</v>
      </c>
      <c r="T284" s="106" t="e">
        <f>IF( $H284=0,0,($F284*'Cronograma de Actividades'!#REF!)*($I284/$H284))</f>
        <v>#REF!</v>
      </c>
      <c r="U284" s="106" t="e">
        <f>SUM(R284:T284)</f>
        <v>#REF!</v>
      </c>
      <c r="V284" s="106" t="e">
        <f>IF( $H284=0,0,($F284*'Cronograma de Actividades'!#REF!)*($I284/$H284))</f>
        <v>#REF!</v>
      </c>
      <c r="W284" s="106" t="e">
        <f>IF( $H284=0,0,($F284*'Cronograma de Actividades'!#REF!)*($I284/$H284))</f>
        <v>#REF!</v>
      </c>
      <c r="X284" s="106" t="e">
        <f>IF( $H284=0,0,($F284*'Cronograma de Actividades'!#REF!)*($I284/$H284))</f>
        <v>#REF!</v>
      </c>
      <c r="Y284" s="106" t="e">
        <f>SUM(V284:X284)</f>
        <v>#REF!</v>
      </c>
      <c r="Z284" s="106" t="e">
        <f>+M284+Q284+U284+Y284</f>
        <v>#REF!</v>
      </c>
      <c r="AA284" s="106" t="e">
        <f>IF( $H284=0,0,($F284*'Cronograma de Actividades'!#REF!)*($I284/$H284))</f>
        <v>#REF!</v>
      </c>
      <c r="AB284" s="106" t="e">
        <f>IF( $H284=0,0,($F284*'Cronograma de Actividades'!#REF!)*($I284/$H284))</f>
        <v>#REF!</v>
      </c>
      <c r="AC284" s="106" t="e">
        <f>IF( $H284=0,0,($F284*'Cronograma de Actividades'!#REF!)*($I284/$H284))</f>
        <v>#REF!</v>
      </c>
      <c r="AD284" s="106" t="e">
        <f>SUM(AA284:AC284)</f>
        <v>#REF!</v>
      </c>
      <c r="AE284" s="106" t="e">
        <f>IF( $H284=0,0,($F284*'Cronograma de Actividades'!#REF!)*($I284/$H284))</f>
        <v>#REF!</v>
      </c>
      <c r="AF284" s="106" t="e">
        <f>IF( $H284=0,0,($F284*'Cronograma de Actividades'!#REF!)*($I284/$H284))</f>
        <v>#REF!</v>
      </c>
      <c r="AG284" s="106" t="e">
        <f>IF( $H284=0,0,($F284*'Cronograma de Actividades'!#REF!)*($I284/$H284))</f>
        <v>#REF!</v>
      </c>
      <c r="AH284" s="106" t="e">
        <f>SUM(AE284:AG284)</f>
        <v>#REF!</v>
      </c>
      <c r="AI284" s="106" t="e">
        <f>IF( $H284=0,0,($F284*'Cronograma de Actividades'!#REF!)*($I284/$H284))</f>
        <v>#REF!</v>
      </c>
      <c r="AJ284" s="106" t="e">
        <f>IF( $H284=0,0,($F284*'Cronograma de Actividades'!#REF!)*($I284/$H284))</f>
        <v>#REF!</v>
      </c>
      <c r="AK284" s="106" t="e">
        <f>IF( $H284=0,0,($F284*'Cronograma de Actividades'!#REF!)*($I284/$H284))</f>
        <v>#REF!</v>
      </c>
      <c r="AL284" s="106" t="e">
        <f>SUM(AI284:AK284)</f>
        <v>#REF!</v>
      </c>
      <c r="AM284" s="106" t="e">
        <f>IF( $H284=0,0,($F284*'Cronograma de Actividades'!#REF!)*($I284/$H284))</f>
        <v>#REF!</v>
      </c>
      <c r="AN284" s="106" t="e">
        <f>IF( $H284=0,0,($F284*'Cronograma de Actividades'!#REF!)*($I284/$H284))</f>
        <v>#REF!</v>
      </c>
      <c r="AO284" s="106" t="e">
        <f>IF( $H284=0,0,($F284*'Cronograma de Actividades'!#REF!)*($I284/$H284))</f>
        <v>#REF!</v>
      </c>
      <c r="AP284" s="106" t="e">
        <f>SUM(AM284:AO284)</f>
        <v>#REF!</v>
      </c>
      <c r="AQ284" s="106" t="e">
        <f>+AD284+AH284+AL284+AP284</f>
        <v>#REF!</v>
      </c>
      <c r="AR284" s="106" t="e">
        <f>IF( $H284=0,0,($F284*'Cronograma de Actividades'!#REF!)*($I284/$H284))</f>
        <v>#REF!</v>
      </c>
      <c r="AS284" s="106" t="e">
        <f>IF( $H284=0,0,($F284*'Cronograma de Actividades'!#REF!)*($I284/$H284))</f>
        <v>#REF!</v>
      </c>
      <c r="AT284" s="106" t="e">
        <f>IF( $H284=0,0,($F284*'Cronograma de Actividades'!#REF!)*($I284/$H284))</f>
        <v>#REF!</v>
      </c>
      <c r="AU284" s="106" t="e">
        <f>SUM(AR284:AT284)</f>
        <v>#REF!</v>
      </c>
      <c r="AV284" s="106" t="e">
        <f>IF( $H284=0,0,($F284*'Cronograma de Actividades'!#REF!)*($I284/$H284))</f>
        <v>#REF!</v>
      </c>
      <c r="AW284" s="106" t="e">
        <f>IF( $H284=0,0,($F284*'Cronograma de Actividades'!#REF!)*($I284/$H284))</f>
        <v>#REF!</v>
      </c>
      <c r="AX284" s="106" t="e">
        <f>IF( $H284=0,0,($F284*'Cronograma de Actividades'!#REF!)*($I284/$H284))</f>
        <v>#REF!</v>
      </c>
      <c r="AY284" s="106" t="e">
        <f>SUM(AV284:AX284)</f>
        <v>#REF!</v>
      </c>
      <c r="AZ284" s="106" t="e">
        <f>IF( $H284=0,0,($F284*'Cronograma de Actividades'!#REF!)*($I284/$H284))</f>
        <v>#REF!</v>
      </c>
      <c r="BA284" s="106" t="e">
        <f>IF( $H284=0,0,($F284*'Cronograma de Actividades'!#REF!)*($I284/$H284))</f>
        <v>#REF!</v>
      </c>
      <c r="BB284" s="106" t="e">
        <f>IF( $H284=0,0,($F284*'Cronograma de Actividades'!#REF!)*($I284/$H284))</f>
        <v>#REF!</v>
      </c>
      <c r="BC284" s="106" t="e">
        <f>SUM(AZ284:BB284)</f>
        <v>#REF!</v>
      </c>
      <c r="BD284" s="106" t="e">
        <f>IF( $H284=0,0,($F284*'Cronograma de Actividades'!#REF!)*($I284/$H284))</f>
        <v>#REF!</v>
      </c>
      <c r="BE284" s="106" t="e">
        <f>IF( $H284=0,0,($F284*'Cronograma de Actividades'!#REF!)*($I284/$H284))</f>
        <v>#REF!</v>
      </c>
      <c r="BF284" s="106" t="e">
        <f>IF( $H284=0,0,($F284*'Cronograma de Actividades'!#REF!)*($I284/$H284))</f>
        <v>#REF!</v>
      </c>
      <c r="BG284" s="106" t="e">
        <f>SUM(BD284:BF284)</f>
        <v>#REF!</v>
      </c>
      <c r="BH284" s="106" t="e">
        <f>+AU284+AY284+BC284+BG284</f>
        <v>#REF!</v>
      </c>
      <c r="BI284" s="288" t="e">
        <f>+Z284+AQ284+BH284</f>
        <v>#REF!</v>
      </c>
      <c r="BJ284" s="126" t="e">
        <f t="shared" si="64"/>
        <v>#REF!</v>
      </c>
    </row>
    <row r="285" spans="1:62" ht="12.75" hidden="1" customHeight="1" x14ac:dyDescent="0.25">
      <c r="A285" s="100" t="e">
        <f>+#REF!</f>
        <v>#REF!</v>
      </c>
      <c r="B285" s="199" t="e">
        <f>+#REF!</f>
        <v>#REF!</v>
      </c>
      <c r="C285" s="56" t="e">
        <f>+#REF!</f>
        <v>#REF!</v>
      </c>
      <c r="D285" s="61"/>
      <c r="E285" s="57">
        <f>+'Formato de costeo C1 '!F462</f>
        <v>0</v>
      </c>
      <c r="F285" s="57" t="e">
        <f>SUM(F286:F290)</f>
        <v>#REF!</v>
      </c>
      <c r="G285" s="503" t="e">
        <f>+#REF!</f>
        <v>#REF!</v>
      </c>
      <c r="H285" s="57" t="e">
        <f>SUM(H286:H290)</f>
        <v>#REF!</v>
      </c>
      <c r="I285" s="57" t="e">
        <f t="shared" ref="I285:BH285" si="67">SUM(I286:I290)</f>
        <v>#REF!</v>
      </c>
      <c r="J285" s="57" t="e">
        <f t="shared" si="67"/>
        <v>#REF!</v>
      </c>
      <c r="K285" s="57" t="e">
        <f t="shared" si="67"/>
        <v>#REF!</v>
      </c>
      <c r="L285" s="57" t="e">
        <f t="shared" si="67"/>
        <v>#REF!</v>
      </c>
      <c r="M285" s="57" t="e">
        <f t="shared" si="67"/>
        <v>#REF!</v>
      </c>
      <c r="N285" s="57" t="e">
        <f t="shared" si="67"/>
        <v>#REF!</v>
      </c>
      <c r="O285" s="57" t="e">
        <f t="shared" si="67"/>
        <v>#REF!</v>
      </c>
      <c r="P285" s="57" t="e">
        <f t="shared" si="67"/>
        <v>#REF!</v>
      </c>
      <c r="Q285" s="57" t="e">
        <f t="shared" si="67"/>
        <v>#REF!</v>
      </c>
      <c r="R285" s="57" t="e">
        <f t="shared" si="67"/>
        <v>#REF!</v>
      </c>
      <c r="S285" s="57" t="e">
        <f t="shared" si="67"/>
        <v>#REF!</v>
      </c>
      <c r="T285" s="57" t="e">
        <f t="shared" si="67"/>
        <v>#REF!</v>
      </c>
      <c r="U285" s="57" t="e">
        <f t="shared" si="67"/>
        <v>#REF!</v>
      </c>
      <c r="V285" s="57" t="e">
        <f t="shared" si="67"/>
        <v>#REF!</v>
      </c>
      <c r="W285" s="57" t="e">
        <f t="shared" si="67"/>
        <v>#REF!</v>
      </c>
      <c r="X285" s="57" t="e">
        <f t="shared" si="67"/>
        <v>#REF!</v>
      </c>
      <c r="Y285" s="57" t="e">
        <f t="shared" si="67"/>
        <v>#REF!</v>
      </c>
      <c r="Z285" s="57" t="e">
        <f t="shared" si="67"/>
        <v>#REF!</v>
      </c>
      <c r="AA285" s="57" t="e">
        <f t="shared" si="67"/>
        <v>#REF!</v>
      </c>
      <c r="AB285" s="57" t="e">
        <f t="shared" si="67"/>
        <v>#REF!</v>
      </c>
      <c r="AC285" s="57" t="e">
        <f t="shared" si="67"/>
        <v>#REF!</v>
      </c>
      <c r="AD285" s="57" t="e">
        <f t="shared" si="67"/>
        <v>#REF!</v>
      </c>
      <c r="AE285" s="57" t="e">
        <f t="shared" si="67"/>
        <v>#REF!</v>
      </c>
      <c r="AF285" s="57" t="e">
        <f t="shared" si="67"/>
        <v>#REF!</v>
      </c>
      <c r="AG285" s="57" t="e">
        <f t="shared" si="67"/>
        <v>#REF!</v>
      </c>
      <c r="AH285" s="57" t="e">
        <f t="shared" si="67"/>
        <v>#REF!</v>
      </c>
      <c r="AI285" s="57" t="e">
        <f t="shared" si="67"/>
        <v>#REF!</v>
      </c>
      <c r="AJ285" s="57" t="e">
        <f t="shared" si="67"/>
        <v>#REF!</v>
      </c>
      <c r="AK285" s="57" t="e">
        <f t="shared" si="67"/>
        <v>#REF!</v>
      </c>
      <c r="AL285" s="57" t="e">
        <f t="shared" si="67"/>
        <v>#REF!</v>
      </c>
      <c r="AM285" s="57" t="e">
        <f t="shared" si="67"/>
        <v>#REF!</v>
      </c>
      <c r="AN285" s="57" t="e">
        <f t="shared" si="67"/>
        <v>#REF!</v>
      </c>
      <c r="AO285" s="57" t="e">
        <f t="shared" si="67"/>
        <v>#REF!</v>
      </c>
      <c r="AP285" s="57" t="e">
        <f t="shared" si="67"/>
        <v>#REF!</v>
      </c>
      <c r="AQ285" s="57" t="e">
        <f t="shared" si="67"/>
        <v>#REF!</v>
      </c>
      <c r="AR285" s="57" t="e">
        <f t="shared" si="67"/>
        <v>#REF!</v>
      </c>
      <c r="AS285" s="57" t="e">
        <f t="shared" si="67"/>
        <v>#REF!</v>
      </c>
      <c r="AT285" s="57" t="e">
        <f t="shared" si="67"/>
        <v>#REF!</v>
      </c>
      <c r="AU285" s="57" t="e">
        <f t="shared" si="67"/>
        <v>#REF!</v>
      </c>
      <c r="AV285" s="57" t="e">
        <f t="shared" si="67"/>
        <v>#REF!</v>
      </c>
      <c r="AW285" s="57" t="e">
        <f t="shared" si="67"/>
        <v>#REF!</v>
      </c>
      <c r="AX285" s="57" t="e">
        <f t="shared" si="67"/>
        <v>#REF!</v>
      </c>
      <c r="AY285" s="57" t="e">
        <f t="shared" si="67"/>
        <v>#REF!</v>
      </c>
      <c r="AZ285" s="57" t="e">
        <f t="shared" si="67"/>
        <v>#REF!</v>
      </c>
      <c r="BA285" s="57" t="e">
        <f t="shared" si="67"/>
        <v>#REF!</v>
      </c>
      <c r="BB285" s="57" t="e">
        <f t="shared" si="67"/>
        <v>#REF!</v>
      </c>
      <c r="BC285" s="57" t="e">
        <f t="shared" si="67"/>
        <v>#REF!</v>
      </c>
      <c r="BD285" s="57" t="e">
        <f t="shared" si="67"/>
        <v>#REF!</v>
      </c>
      <c r="BE285" s="57" t="e">
        <f t="shared" si="67"/>
        <v>#REF!</v>
      </c>
      <c r="BF285" s="57" t="e">
        <f t="shared" si="67"/>
        <v>#REF!</v>
      </c>
      <c r="BG285" s="57" t="e">
        <f t="shared" si="67"/>
        <v>#REF!</v>
      </c>
      <c r="BH285" s="57" t="e">
        <f t="shared" si="67"/>
        <v>#REF!</v>
      </c>
      <c r="BI285" s="285" t="e">
        <f>SUM(BI286:BI290)</f>
        <v>#REF!</v>
      </c>
      <c r="BJ285" s="126" t="e">
        <f t="shared" si="64"/>
        <v>#REF!</v>
      </c>
    </row>
    <row r="286" spans="1:62" ht="12.75" hidden="1" customHeight="1" x14ac:dyDescent="0.25">
      <c r="A286" s="295" t="e">
        <f>+#REF!</f>
        <v>#REF!</v>
      </c>
      <c r="B286" s="296" t="e">
        <f>+#REF!</f>
        <v>#REF!</v>
      </c>
      <c r="C286" s="577"/>
      <c r="D286" s="296"/>
      <c r="E286" s="312"/>
      <c r="F286" s="104" t="e">
        <f>+#REF!</f>
        <v>#REF!</v>
      </c>
      <c r="G286" s="507"/>
      <c r="H286" s="104" t="e">
        <f>+#REF!</f>
        <v>#REF!</v>
      </c>
      <c r="I286" s="104" t="e">
        <f>+#REF!</f>
        <v>#REF!</v>
      </c>
      <c r="J286" s="104" t="e">
        <f>IF( $H286=0,0,($F286*'Cronograma de Actividades'!#REF!)*($I286/$H286))</f>
        <v>#REF!</v>
      </c>
      <c r="K286" s="104" t="e">
        <f>IF( $H286=0,0,($F286*'Cronograma de Actividades'!#REF!)*($I286/$H286))</f>
        <v>#REF!</v>
      </c>
      <c r="L286" s="104" t="e">
        <f>IF( $H286=0,0,($F286*'Cronograma de Actividades'!#REF!)*($I286/$H286))</f>
        <v>#REF!</v>
      </c>
      <c r="M286" s="104" t="e">
        <f>SUM(J286:L286)</f>
        <v>#REF!</v>
      </c>
      <c r="N286" s="104" t="e">
        <f>IF( $H286=0,0,($F286*'Cronograma de Actividades'!#REF!)*($I286/$H286))</f>
        <v>#REF!</v>
      </c>
      <c r="O286" s="104" t="e">
        <f>IF( $H286=0,0,($F286*'Cronograma de Actividades'!#REF!)*($I286/$H286))</f>
        <v>#REF!</v>
      </c>
      <c r="P286" s="104" t="e">
        <f>IF( $H286=0,0,($F286*'Cronograma de Actividades'!#REF!)*($I286/$H286))</f>
        <v>#REF!</v>
      </c>
      <c r="Q286" s="104" t="e">
        <f>SUM(N286:P286)</f>
        <v>#REF!</v>
      </c>
      <c r="R286" s="104" t="e">
        <f>IF( $H286=0,0,($F286*'Cronograma de Actividades'!#REF!)*($I286/$H286))</f>
        <v>#REF!</v>
      </c>
      <c r="S286" s="104" t="e">
        <f>IF( $H286=0,0,($F286*'Cronograma de Actividades'!#REF!)*($I286/$H286))</f>
        <v>#REF!</v>
      </c>
      <c r="T286" s="104" t="e">
        <f>IF( $H286=0,0,($F286*'Cronograma de Actividades'!#REF!)*($I286/$H286))</f>
        <v>#REF!</v>
      </c>
      <c r="U286" s="104" t="e">
        <f>SUM(R286:T286)</f>
        <v>#REF!</v>
      </c>
      <c r="V286" s="104" t="e">
        <f>IF( $H286=0,0,($F286*'Cronograma de Actividades'!#REF!)*($I286/$H286))</f>
        <v>#REF!</v>
      </c>
      <c r="W286" s="104" t="e">
        <f>IF( $H286=0,0,($F286*'Cronograma de Actividades'!#REF!)*($I286/$H286))</f>
        <v>#REF!</v>
      </c>
      <c r="X286" s="104" t="e">
        <f>IF( $H286=0,0,($F286*'Cronograma de Actividades'!#REF!)*($I286/$H286))</f>
        <v>#REF!</v>
      </c>
      <c r="Y286" s="104" t="e">
        <f>SUM(V286:X286)</f>
        <v>#REF!</v>
      </c>
      <c r="Z286" s="104" t="e">
        <f>+M286+Q286+U286+Y286</f>
        <v>#REF!</v>
      </c>
      <c r="AA286" s="104" t="e">
        <f>IF( $H286=0,0,($F286*'Cronograma de Actividades'!#REF!)*($I286/$H286))</f>
        <v>#REF!</v>
      </c>
      <c r="AB286" s="104" t="e">
        <f>IF( $H286=0,0,($F286*'Cronograma de Actividades'!#REF!)*($I286/$H286))</f>
        <v>#REF!</v>
      </c>
      <c r="AC286" s="104" t="e">
        <f>IF( $H286=0,0,($F286*'Cronograma de Actividades'!#REF!)*($I286/$H286))</f>
        <v>#REF!</v>
      </c>
      <c r="AD286" s="104" t="e">
        <f>SUM(AA286:AC286)</f>
        <v>#REF!</v>
      </c>
      <c r="AE286" s="104" t="e">
        <f>IF( $H286=0,0,($F286*'Cronograma de Actividades'!#REF!)*($I286/$H286))</f>
        <v>#REF!</v>
      </c>
      <c r="AF286" s="104" t="e">
        <f>IF( $H286=0,0,($F286*'Cronograma de Actividades'!#REF!)*($I286/$H286))</f>
        <v>#REF!</v>
      </c>
      <c r="AG286" s="104" t="e">
        <f>IF( $H286=0,0,($F286*'Cronograma de Actividades'!#REF!)*($I286/$H286))</f>
        <v>#REF!</v>
      </c>
      <c r="AH286" s="104" t="e">
        <f>SUM(AE286:AG286)</f>
        <v>#REF!</v>
      </c>
      <c r="AI286" s="104" t="e">
        <f>IF( $H286=0,0,($F286*'Cronograma de Actividades'!#REF!)*($I286/$H286))</f>
        <v>#REF!</v>
      </c>
      <c r="AJ286" s="104" t="e">
        <f>IF( $H286=0,0,($F286*'Cronograma de Actividades'!#REF!)*($I286/$H286))</f>
        <v>#REF!</v>
      </c>
      <c r="AK286" s="104" t="e">
        <f>IF( $H286=0,0,($F286*'Cronograma de Actividades'!#REF!)*($I286/$H286))</f>
        <v>#REF!</v>
      </c>
      <c r="AL286" s="104" t="e">
        <f>SUM(AI286:AK286)</f>
        <v>#REF!</v>
      </c>
      <c r="AM286" s="104" t="e">
        <f>IF( $H286=0,0,($F286*'Cronograma de Actividades'!#REF!)*($I286/$H286))</f>
        <v>#REF!</v>
      </c>
      <c r="AN286" s="104" t="e">
        <f>IF( $H286=0,0,($F286*'Cronograma de Actividades'!#REF!)*($I286/$H286))</f>
        <v>#REF!</v>
      </c>
      <c r="AO286" s="104" t="e">
        <f>IF( $H286=0,0,($F286*'Cronograma de Actividades'!#REF!)*($I286/$H286))</f>
        <v>#REF!</v>
      </c>
      <c r="AP286" s="104" t="e">
        <f>SUM(AM286:AO286)</f>
        <v>#REF!</v>
      </c>
      <c r="AQ286" s="104" t="e">
        <f>+AD286+AH286+AL286+AP286</f>
        <v>#REF!</v>
      </c>
      <c r="AR286" s="104" t="e">
        <f>IF( $H286=0,0,($F286*'Cronograma de Actividades'!#REF!)*($I286/$H286))</f>
        <v>#REF!</v>
      </c>
      <c r="AS286" s="104" t="e">
        <f>IF( $H286=0,0,($F286*'Cronograma de Actividades'!#REF!)*($I286/$H286))</f>
        <v>#REF!</v>
      </c>
      <c r="AT286" s="104" t="e">
        <f>IF( $H286=0,0,($F286*'Cronograma de Actividades'!#REF!)*($I286/$H286))</f>
        <v>#REF!</v>
      </c>
      <c r="AU286" s="104" t="e">
        <f>SUM(AR286:AT286)</f>
        <v>#REF!</v>
      </c>
      <c r="AV286" s="104" t="e">
        <f>IF( $H286=0,0,($F286*'Cronograma de Actividades'!#REF!)*($I286/$H286))</f>
        <v>#REF!</v>
      </c>
      <c r="AW286" s="104" t="e">
        <f>IF( $H286=0,0,($F286*'Cronograma de Actividades'!#REF!)*($I286/$H286))</f>
        <v>#REF!</v>
      </c>
      <c r="AX286" s="104" t="e">
        <f>IF( $H286=0,0,($F286*'Cronograma de Actividades'!#REF!)*($I286/$H286))</f>
        <v>#REF!</v>
      </c>
      <c r="AY286" s="104" t="e">
        <f>SUM(AV286:AX286)</f>
        <v>#REF!</v>
      </c>
      <c r="AZ286" s="104" t="e">
        <f>IF( $H286=0,0,($F286*'Cronograma de Actividades'!#REF!)*($I286/$H286))</f>
        <v>#REF!</v>
      </c>
      <c r="BA286" s="104" t="e">
        <f>IF( $H286=0,0,($F286*'Cronograma de Actividades'!#REF!)*($I286/$H286))</f>
        <v>#REF!</v>
      </c>
      <c r="BB286" s="104" t="e">
        <f>IF( $H286=0,0,($F286*'Cronograma de Actividades'!#REF!)*($I286/$H286))</f>
        <v>#REF!</v>
      </c>
      <c r="BC286" s="104" t="e">
        <f>SUM(AZ286:BB286)</f>
        <v>#REF!</v>
      </c>
      <c r="BD286" s="104" t="e">
        <f>IF( $H286=0,0,($F286*'Cronograma de Actividades'!#REF!)*($I286/$H286))</f>
        <v>#REF!</v>
      </c>
      <c r="BE286" s="104" t="e">
        <f>IF( $H286=0,0,($F286*'Cronograma de Actividades'!#REF!)*($I286/$H286))</f>
        <v>#REF!</v>
      </c>
      <c r="BF286" s="104" t="e">
        <f>IF( $H286=0,0,($F286*'Cronograma de Actividades'!#REF!)*($I286/$H286))</f>
        <v>#REF!</v>
      </c>
      <c r="BG286" s="104" t="e">
        <f>SUM(BD286:BF286)</f>
        <v>#REF!</v>
      </c>
      <c r="BH286" s="104" t="e">
        <f>+AU286+AY286+BC286+BG286</f>
        <v>#REF!</v>
      </c>
      <c r="BI286" s="286" t="e">
        <f>+Z286+AQ286+BH286</f>
        <v>#REF!</v>
      </c>
      <c r="BJ286" s="126" t="e">
        <f t="shared" si="64"/>
        <v>#REF!</v>
      </c>
    </row>
    <row r="287" spans="1:62" ht="12.75" hidden="1" customHeight="1" x14ac:dyDescent="0.25">
      <c r="A287" s="297" t="e">
        <f>+#REF!</f>
        <v>#REF!</v>
      </c>
      <c r="B287" s="298" t="e">
        <f>+#REF!</f>
        <v>#REF!</v>
      </c>
      <c r="C287" s="578"/>
      <c r="D287" s="298"/>
      <c r="E287" s="315"/>
      <c r="F287" s="105" t="e">
        <f>+#REF!</f>
        <v>#REF!</v>
      </c>
      <c r="G287" s="508"/>
      <c r="H287" s="105" t="e">
        <f>+#REF!</f>
        <v>#REF!</v>
      </c>
      <c r="I287" s="105" t="e">
        <f>+#REF!</f>
        <v>#REF!</v>
      </c>
      <c r="J287" s="105" t="e">
        <f>IF( $H287=0,0,($F287*'Cronograma de Actividades'!#REF!)*($I287/$H287))</f>
        <v>#REF!</v>
      </c>
      <c r="K287" s="105" t="e">
        <f>IF( $H287=0,0,($F287*'Cronograma de Actividades'!#REF!)*($I287/$H287))</f>
        <v>#REF!</v>
      </c>
      <c r="L287" s="105" t="e">
        <f>IF( $H287=0,0,($F287*'Cronograma de Actividades'!#REF!)*($I287/$H287))</f>
        <v>#REF!</v>
      </c>
      <c r="M287" s="105" t="e">
        <f>SUM(J287:L287)</f>
        <v>#REF!</v>
      </c>
      <c r="N287" s="105" t="e">
        <f>IF( $H287=0,0,($F287*'Cronograma de Actividades'!#REF!)*($I287/$H287))</f>
        <v>#REF!</v>
      </c>
      <c r="O287" s="105" t="e">
        <f>IF( $H287=0,0,($F287*'Cronograma de Actividades'!#REF!)*($I287/$H287))</f>
        <v>#REF!</v>
      </c>
      <c r="P287" s="105" t="e">
        <f>IF( $H287=0,0,($F287*'Cronograma de Actividades'!#REF!)*($I287/$H287))</f>
        <v>#REF!</v>
      </c>
      <c r="Q287" s="105" t="e">
        <f>SUM(N287:P287)</f>
        <v>#REF!</v>
      </c>
      <c r="R287" s="105" t="e">
        <f>IF( $H287=0,0,($F287*'Cronograma de Actividades'!#REF!)*($I287/$H287))</f>
        <v>#REF!</v>
      </c>
      <c r="S287" s="105" t="e">
        <f>IF( $H287=0,0,($F287*'Cronograma de Actividades'!#REF!)*($I287/$H287))</f>
        <v>#REF!</v>
      </c>
      <c r="T287" s="105" t="e">
        <f>IF( $H287=0,0,($F287*'Cronograma de Actividades'!#REF!)*($I287/$H287))</f>
        <v>#REF!</v>
      </c>
      <c r="U287" s="105" t="e">
        <f>SUM(R287:T287)</f>
        <v>#REF!</v>
      </c>
      <c r="V287" s="105" t="e">
        <f>IF( $H287=0,0,($F287*'Cronograma de Actividades'!#REF!)*($I287/$H287))</f>
        <v>#REF!</v>
      </c>
      <c r="W287" s="105" t="e">
        <f>IF( $H287=0,0,($F287*'Cronograma de Actividades'!#REF!)*($I287/$H287))</f>
        <v>#REF!</v>
      </c>
      <c r="X287" s="105" t="e">
        <f>IF( $H287=0,0,($F287*'Cronograma de Actividades'!#REF!)*($I287/$H287))</f>
        <v>#REF!</v>
      </c>
      <c r="Y287" s="105" t="e">
        <f>SUM(V287:X287)</f>
        <v>#REF!</v>
      </c>
      <c r="Z287" s="105" t="e">
        <f>+M287+Q287+U287+Y287</f>
        <v>#REF!</v>
      </c>
      <c r="AA287" s="105" t="e">
        <f>IF( $H287=0,0,($F287*'Cronograma de Actividades'!#REF!)*($I287/$H287))</f>
        <v>#REF!</v>
      </c>
      <c r="AB287" s="105" t="e">
        <f>IF( $H287=0,0,($F287*'Cronograma de Actividades'!#REF!)*($I287/$H287))</f>
        <v>#REF!</v>
      </c>
      <c r="AC287" s="105" t="e">
        <f>IF( $H287=0,0,($F287*'Cronograma de Actividades'!#REF!)*($I287/$H287))</f>
        <v>#REF!</v>
      </c>
      <c r="AD287" s="105" t="e">
        <f>SUM(AA287:AC287)</f>
        <v>#REF!</v>
      </c>
      <c r="AE287" s="105" t="e">
        <f>IF( $H287=0,0,($F287*'Cronograma de Actividades'!#REF!)*($I287/$H287))</f>
        <v>#REF!</v>
      </c>
      <c r="AF287" s="105" t="e">
        <f>IF( $H287=0,0,($F287*'Cronograma de Actividades'!#REF!)*($I287/$H287))</f>
        <v>#REF!</v>
      </c>
      <c r="AG287" s="105" t="e">
        <f>IF( $H287=0,0,($F287*'Cronograma de Actividades'!#REF!)*($I287/$H287))</f>
        <v>#REF!</v>
      </c>
      <c r="AH287" s="105" t="e">
        <f>SUM(AE287:AG287)</f>
        <v>#REF!</v>
      </c>
      <c r="AI287" s="105" t="e">
        <f>IF( $H287=0,0,($F287*'Cronograma de Actividades'!#REF!)*($I287/$H287))</f>
        <v>#REF!</v>
      </c>
      <c r="AJ287" s="105" t="e">
        <f>IF( $H287=0,0,($F287*'Cronograma de Actividades'!#REF!)*($I287/$H287))</f>
        <v>#REF!</v>
      </c>
      <c r="AK287" s="105" t="e">
        <f>IF( $H287=0,0,($F287*'Cronograma de Actividades'!#REF!)*($I287/$H287))</f>
        <v>#REF!</v>
      </c>
      <c r="AL287" s="105" t="e">
        <f>SUM(AI287:AK287)</f>
        <v>#REF!</v>
      </c>
      <c r="AM287" s="105" t="e">
        <f>IF( $H287=0,0,($F287*'Cronograma de Actividades'!#REF!)*($I287/$H287))</f>
        <v>#REF!</v>
      </c>
      <c r="AN287" s="105" t="e">
        <f>IF( $H287=0,0,($F287*'Cronograma de Actividades'!#REF!)*($I287/$H287))</f>
        <v>#REF!</v>
      </c>
      <c r="AO287" s="105" t="e">
        <f>IF( $H287=0,0,($F287*'Cronograma de Actividades'!#REF!)*($I287/$H287))</f>
        <v>#REF!</v>
      </c>
      <c r="AP287" s="105" t="e">
        <f>SUM(AM287:AO287)</f>
        <v>#REF!</v>
      </c>
      <c r="AQ287" s="105" t="e">
        <f>+AD287+AH287+AL287+AP287</f>
        <v>#REF!</v>
      </c>
      <c r="AR287" s="105" t="e">
        <f>IF( $H287=0,0,($F287*'Cronograma de Actividades'!#REF!)*($I287/$H287))</f>
        <v>#REF!</v>
      </c>
      <c r="AS287" s="105" t="e">
        <f>IF( $H287=0,0,($F287*'Cronograma de Actividades'!#REF!)*($I287/$H287))</f>
        <v>#REF!</v>
      </c>
      <c r="AT287" s="105" t="e">
        <f>IF( $H287=0,0,($F287*'Cronograma de Actividades'!#REF!)*($I287/$H287))</f>
        <v>#REF!</v>
      </c>
      <c r="AU287" s="105" t="e">
        <f>SUM(AR287:AT287)</f>
        <v>#REF!</v>
      </c>
      <c r="AV287" s="105" t="e">
        <f>IF( $H287=0,0,($F287*'Cronograma de Actividades'!#REF!)*($I287/$H287))</f>
        <v>#REF!</v>
      </c>
      <c r="AW287" s="105" t="e">
        <f>IF( $H287=0,0,($F287*'Cronograma de Actividades'!#REF!)*($I287/$H287))</f>
        <v>#REF!</v>
      </c>
      <c r="AX287" s="105" t="e">
        <f>IF( $H287=0,0,($F287*'Cronograma de Actividades'!#REF!)*($I287/$H287))</f>
        <v>#REF!</v>
      </c>
      <c r="AY287" s="105" t="e">
        <f>SUM(AV287:AX287)</f>
        <v>#REF!</v>
      </c>
      <c r="AZ287" s="105" t="e">
        <f>IF( $H287=0,0,($F287*'Cronograma de Actividades'!#REF!)*($I287/$H287))</f>
        <v>#REF!</v>
      </c>
      <c r="BA287" s="105" t="e">
        <f>IF( $H287=0,0,($F287*'Cronograma de Actividades'!#REF!)*($I287/$H287))</f>
        <v>#REF!</v>
      </c>
      <c r="BB287" s="105" t="e">
        <f>IF( $H287=0,0,($F287*'Cronograma de Actividades'!#REF!)*($I287/$H287))</f>
        <v>#REF!</v>
      </c>
      <c r="BC287" s="105" t="e">
        <f>SUM(AZ287:BB287)</f>
        <v>#REF!</v>
      </c>
      <c r="BD287" s="105" t="e">
        <f>IF( $H287=0,0,($F287*'Cronograma de Actividades'!#REF!)*($I287/$H287))</f>
        <v>#REF!</v>
      </c>
      <c r="BE287" s="105" t="e">
        <f>IF( $H287=0,0,($F287*'Cronograma de Actividades'!#REF!)*($I287/$H287))</f>
        <v>#REF!</v>
      </c>
      <c r="BF287" s="105" t="e">
        <f>IF( $H287=0,0,($F287*'Cronograma de Actividades'!#REF!)*($I287/$H287))</f>
        <v>#REF!</v>
      </c>
      <c r="BG287" s="105" t="e">
        <f>SUM(BD287:BF287)</f>
        <v>#REF!</v>
      </c>
      <c r="BH287" s="105" t="e">
        <f>+AU287+AY287+BC287+BG287</f>
        <v>#REF!</v>
      </c>
      <c r="BI287" s="287" t="e">
        <f>+Z287+AQ287+BH287</f>
        <v>#REF!</v>
      </c>
      <c r="BJ287" s="126" t="e">
        <f t="shared" si="64"/>
        <v>#REF!</v>
      </c>
    </row>
    <row r="288" spans="1:62" ht="12.75" hidden="1" customHeight="1" x14ac:dyDescent="0.25">
      <c r="A288" s="297" t="e">
        <f>+#REF!</f>
        <v>#REF!</v>
      </c>
      <c r="B288" s="298" t="e">
        <f>+#REF!</f>
        <v>#REF!</v>
      </c>
      <c r="C288" s="578"/>
      <c r="D288" s="298"/>
      <c r="E288" s="315"/>
      <c r="F288" s="105" t="e">
        <f>+#REF!</f>
        <v>#REF!</v>
      </c>
      <c r="G288" s="508"/>
      <c r="H288" s="105" t="e">
        <f>+#REF!</f>
        <v>#REF!</v>
      </c>
      <c r="I288" s="105" t="e">
        <f>+#REF!</f>
        <v>#REF!</v>
      </c>
      <c r="J288" s="105" t="e">
        <f>IF( $H288=0,0,($F288*'Cronograma de Actividades'!#REF!)*($I288/$H288))</f>
        <v>#REF!</v>
      </c>
      <c r="K288" s="105" t="e">
        <f>IF( $H288=0,0,($F288*'Cronograma de Actividades'!#REF!)*($I288/$H288))</f>
        <v>#REF!</v>
      </c>
      <c r="L288" s="105" t="e">
        <f>IF( $H288=0,0,($F288*'Cronograma de Actividades'!#REF!)*($I288/$H288))</f>
        <v>#REF!</v>
      </c>
      <c r="M288" s="105" t="e">
        <f>SUM(J288:L288)</f>
        <v>#REF!</v>
      </c>
      <c r="N288" s="105" t="e">
        <f>IF( $H288=0,0,($F288*'Cronograma de Actividades'!#REF!)*($I288/$H288))</f>
        <v>#REF!</v>
      </c>
      <c r="O288" s="105" t="e">
        <f>IF( $H288=0,0,($F288*'Cronograma de Actividades'!#REF!)*($I288/$H288))</f>
        <v>#REF!</v>
      </c>
      <c r="P288" s="105" t="e">
        <f>IF( $H288=0,0,($F288*'Cronograma de Actividades'!#REF!)*($I288/$H288))</f>
        <v>#REF!</v>
      </c>
      <c r="Q288" s="105" t="e">
        <f>SUM(N288:P288)</f>
        <v>#REF!</v>
      </c>
      <c r="R288" s="105" t="e">
        <f>IF( $H288=0,0,($F288*'Cronograma de Actividades'!#REF!)*($I288/$H288))</f>
        <v>#REF!</v>
      </c>
      <c r="S288" s="105" t="e">
        <f>IF( $H288=0,0,($F288*'Cronograma de Actividades'!#REF!)*($I288/$H288))</f>
        <v>#REF!</v>
      </c>
      <c r="T288" s="105" t="e">
        <f>IF( $H288=0,0,($F288*'Cronograma de Actividades'!#REF!)*($I288/$H288))</f>
        <v>#REF!</v>
      </c>
      <c r="U288" s="105" t="e">
        <f>SUM(R288:T288)</f>
        <v>#REF!</v>
      </c>
      <c r="V288" s="105" t="e">
        <f>IF( $H288=0,0,($F288*'Cronograma de Actividades'!#REF!)*($I288/$H288))</f>
        <v>#REF!</v>
      </c>
      <c r="W288" s="105" t="e">
        <f>IF( $H288=0,0,($F288*'Cronograma de Actividades'!#REF!)*($I288/$H288))</f>
        <v>#REF!</v>
      </c>
      <c r="X288" s="105" t="e">
        <f>IF( $H288=0,0,($F288*'Cronograma de Actividades'!#REF!)*($I288/$H288))</f>
        <v>#REF!</v>
      </c>
      <c r="Y288" s="105" t="e">
        <f>SUM(V288:X288)</f>
        <v>#REF!</v>
      </c>
      <c r="Z288" s="105" t="e">
        <f>+M288+Q288+U288+Y288</f>
        <v>#REF!</v>
      </c>
      <c r="AA288" s="105" t="e">
        <f>IF( $H288=0,0,($F288*'Cronograma de Actividades'!#REF!)*($I288/$H288))</f>
        <v>#REF!</v>
      </c>
      <c r="AB288" s="105" t="e">
        <f>IF( $H288=0,0,($F288*'Cronograma de Actividades'!#REF!)*($I288/$H288))</f>
        <v>#REF!</v>
      </c>
      <c r="AC288" s="105" t="e">
        <f>IF( $H288=0,0,($F288*'Cronograma de Actividades'!#REF!)*($I288/$H288))</f>
        <v>#REF!</v>
      </c>
      <c r="AD288" s="105" t="e">
        <f>SUM(AA288:AC288)</f>
        <v>#REF!</v>
      </c>
      <c r="AE288" s="105" t="e">
        <f>IF( $H288=0,0,($F288*'Cronograma de Actividades'!#REF!)*($I288/$H288))</f>
        <v>#REF!</v>
      </c>
      <c r="AF288" s="105" t="e">
        <f>IF( $H288=0,0,($F288*'Cronograma de Actividades'!#REF!)*($I288/$H288))</f>
        <v>#REF!</v>
      </c>
      <c r="AG288" s="105" t="e">
        <f>IF( $H288=0,0,($F288*'Cronograma de Actividades'!#REF!)*($I288/$H288))</f>
        <v>#REF!</v>
      </c>
      <c r="AH288" s="105" t="e">
        <f>SUM(AE288:AG288)</f>
        <v>#REF!</v>
      </c>
      <c r="AI288" s="105" t="e">
        <f>IF( $H288=0,0,($F288*'Cronograma de Actividades'!#REF!)*($I288/$H288))</f>
        <v>#REF!</v>
      </c>
      <c r="AJ288" s="105" t="e">
        <f>IF( $H288=0,0,($F288*'Cronograma de Actividades'!#REF!)*($I288/$H288))</f>
        <v>#REF!</v>
      </c>
      <c r="AK288" s="105" t="e">
        <f>IF( $H288=0,0,($F288*'Cronograma de Actividades'!#REF!)*($I288/$H288))</f>
        <v>#REF!</v>
      </c>
      <c r="AL288" s="105" t="e">
        <f>SUM(AI288:AK288)</f>
        <v>#REF!</v>
      </c>
      <c r="AM288" s="105" t="e">
        <f>IF( $H288=0,0,($F288*'Cronograma de Actividades'!#REF!)*($I288/$H288))</f>
        <v>#REF!</v>
      </c>
      <c r="AN288" s="105" t="e">
        <f>IF( $H288=0,0,($F288*'Cronograma de Actividades'!#REF!)*($I288/$H288))</f>
        <v>#REF!</v>
      </c>
      <c r="AO288" s="105" t="e">
        <f>IF( $H288=0,0,($F288*'Cronograma de Actividades'!#REF!)*($I288/$H288))</f>
        <v>#REF!</v>
      </c>
      <c r="AP288" s="105" t="e">
        <f>SUM(AM288:AO288)</f>
        <v>#REF!</v>
      </c>
      <c r="AQ288" s="105" t="e">
        <f>+AD288+AH288+AL288+AP288</f>
        <v>#REF!</v>
      </c>
      <c r="AR288" s="105" t="e">
        <f>IF( $H288=0,0,($F288*'Cronograma de Actividades'!#REF!)*($I288/$H288))</f>
        <v>#REF!</v>
      </c>
      <c r="AS288" s="105" t="e">
        <f>IF( $H288=0,0,($F288*'Cronograma de Actividades'!#REF!)*($I288/$H288))</f>
        <v>#REF!</v>
      </c>
      <c r="AT288" s="105" t="e">
        <f>IF( $H288=0,0,($F288*'Cronograma de Actividades'!#REF!)*($I288/$H288))</f>
        <v>#REF!</v>
      </c>
      <c r="AU288" s="105" t="e">
        <f>SUM(AR288:AT288)</f>
        <v>#REF!</v>
      </c>
      <c r="AV288" s="105" t="e">
        <f>IF( $H288=0,0,($F288*'Cronograma de Actividades'!#REF!)*($I288/$H288))</f>
        <v>#REF!</v>
      </c>
      <c r="AW288" s="105" t="e">
        <f>IF( $H288=0,0,($F288*'Cronograma de Actividades'!#REF!)*($I288/$H288))</f>
        <v>#REF!</v>
      </c>
      <c r="AX288" s="105" t="e">
        <f>IF( $H288=0,0,($F288*'Cronograma de Actividades'!#REF!)*($I288/$H288))</f>
        <v>#REF!</v>
      </c>
      <c r="AY288" s="105" t="e">
        <f>SUM(AV288:AX288)</f>
        <v>#REF!</v>
      </c>
      <c r="AZ288" s="105" t="e">
        <f>IF( $H288=0,0,($F288*'Cronograma de Actividades'!#REF!)*($I288/$H288))</f>
        <v>#REF!</v>
      </c>
      <c r="BA288" s="105" t="e">
        <f>IF( $H288=0,0,($F288*'Cronograma de Actividades'!#REF!)*($I288/$H288))</f>
        <v>#REF!</v>
      </c>
      <c r="BB288" s="105" t="e">
        <f>IF( $H288=0,0,($F288*'Cronograma de Actividades'!#REF!)*($I288/$H288))</f>
        <v>#REF!</v>
      </c>
      <c r="BC288" s="105" t="e">
        <f>SUM(AZ288:BB288)</f>
        <v>#REF!</v>
      </c>
      <c r="BD288" s="105" t="e">
        <f>IF( $H288=0,0,($F288*'Cronograma de Actividades'!#REF!)*($I288/$H288))</f>
        <v>#REF!</v>
      </c>
      <c r="BE288" s="105" t="e">
        <f>IF( $H288=0,0,($F288*'Cronograma de Actividades'!#REF!)*($I288/$H288))</f>
        <v>#REF!</v>
      </c>
      <c r="BF288" s="105" t="e">
        <f>IF( $H288=0,0,($F288*'Cronograma de Actividades'!#REF!)*($I288/$H288))</f>
        <v>#REF!</v>
      </c>
      <c r="BG288" s="105" t="e">
        <f>SUM(BD288:BF288)</f>
        <v>#REF!</v>
      </c>
      <c r="BH288" s="105" t="e">
        <f>+AU288+AY288+BC288+BG288</f>
        <v>#REF!</v>
      </c>
      <c r="BI288" s="287" t="e">
        <f>+Z288+AQ288+BH288</f>
        <v>#REF!</v>
      </c>
      <c r="BJ288" s="126" t="e">
        <f t="shared" si="64"/>
        <v>#REF!</v>
      </c>
    </row>
    <row r="289" spans="1:62" ht="12.75" hidden="1" customHeight="1" x14ac:dyDescent="0.25">
      <c r="A289" s="297" t="e">
        <f>+#REF!</f>
        <v>#REF!</v>
      </c>
      <c r="B289" s="298" t="e">
        <f>+#REF!</f>
        <v>#REF!</v>
      </c>
      <c r="C289" s="578"/>
      <c r="D289" s="298"/>
      <c r="E289" s="315"/>
      <c r="F289" s="105" t="e">
        <f>+#REF!</f>
        <v>#REF!</v>
      </c>
      <c r="G289" s="508"/>
      <c r="H289" s="105" t="e">
        <f>+#REF!</f>
        <v>#REF!</v>
      </c>
      <c r="I289" s="105" t="e">
        <f>+#REF!</f>
        <v>#REF!</v>
      </c>
      <c r="J289" s="105" t="e">
        <f>IF( $H289=0,0,($F289*'Cronograma de Actividades'!#REF!)*($I289/$H289))</f>
        <v>#REF!</v>
      </c>
      <c r="K289" s="105" t="e">
        <f>IF( $H289=0,0,($F289*'Cronograma de Actividades'!#REF!)*($I289/$H289))</f>
        <v>#REF!</v>
      </c>
      <c r="L289" s="105" t="e">
        <f>IF( $H289=0,0,($F289*'Cronograma de Actividades'!#REF!)*($I289/$H289))</f>
        <v>#REF!</v>
      </c>
      <c r="M289" s="105" t="e">
        <f>SUM(J289:L289)</f>
        <v>#REF!</v>
      </c>
      <c r="N289" s="105" t="e">
        <f>IF( $H289=0,0,($F289*'Cronograma de Actividades'!#REF!)*($I289/$H289))</f>
        <v>#REF!</v>
      </c>
      <c r="O289" s="105" t="e">
        <f>IF( $H289=0,0,($F289*'Cronograma de Actividades'!#REF!)*($I289/$H289))</f>
        <v>#REF!</v>
      </c>
      <c r="P289" s="105" t="e">
        <f>IF( $H289=0,0,($F289*'Cronograma de Actividades'!#REF!)*($I289/$H289))</f>
        <v>#REF!</v>
      </c>
      <c r="Q289" s="105" t="e">
        <f>SUM(N289:P289)</f>
        <v>#REF!</v>
      </c>
      <c r="R289" s="105" t="e">
        <f>IF( $H289=0,0,($F289*'Cronograma de Actividades'!#REF!)*($I289/$H289))</f>
        <v>#REF!</v>
      </c>
      <c r="S289" s="105" t="e">
        <f>IF( $H289=0,0,($F289*'Cronograma de Actividades'!#REF!)*($I289/$H289))</f>
        <v>#REF!</v>
      </c>
      <c r="T289" s="105" t="e">
        <f>IF( $H289=0,0,($F289*'Cronograma de Actividades'!#REF!)*($I289/$H289))</f>
        <v>#REF!</v>
      </c>
      <c r="U289" s="105" t="e">
        <f>SUM(R289:T289)</f>
        <v>#REF!</v>
      </c>
      <c r="V289" s="105" t="e">
        <f>IF( $H289=0,0,($F289*'Cronograma de Actividades'!#REF!)*($I289/$H289))</f>
        <v>#REF!</v>
      </c>
      <c r="W289" s="105" t="e">
        <f>IF( $H289=0,0,($F289*'Cronograma de Actividades'!#REF!)*($I289/$H289))</f>
        <v>#REF!</v>
      </c>
      <c r="X289" s="105" t="e">
        <f>IF( $H289=0,0,($F289*'Cronograma de Actividades'!#REF!)*($I289/$H289))</f>
        <v>#REF!</v>
      </c>
      <c r="Y289" s="105" t="e">
        <f>SUM(V289:X289)</f>
        <v>#REF!</v>
      </c>
      <c r="Z289" s="105" t="e">
        <f>+M289+Q289+U289+Y289</f>
        <v>#REF!</v>
      </c>
      <c r="AA289" s="105" t="e">
        <f>IF( $H289=0,0,($F289*'Cronograma de Actividades'!#REF!)*($I289/$H289))</f>
        <v>#REF!</v>
      </c>
      <c r="AB289" s="105" t="e">
        <f>IF( $H289=0,0,($F289*'Cronograma de Actividades'!#REF!)*($I289/$H289))</f>
        <v>#REF!</v>
      </c>
      <c r="AC289" s="105" t="e">
        <f>IF( $H289=0,0,($F289*'Cronograma de Actividades'!#REF!)*($I289/$H289))</f>
        <v>#REF!</v>
      </c>
      <c r="AD289" s="105" t="e">
        <f>SUM(AA289:AC289)</f>
        <v>#REF!</v>
      </c>
      <c r="AE289" s="105" t="e">
        <f>IF( $H289=0,0,($F289*'Cronograma de Actividades'!#REF!)*($I289/$H289))</f>
        <v>#REF!</v>
      </c>
      <c r="AF289" s="105" t="e">
        <f>IF( $H289=0,0,($F289*'Cronograma de Actividades'!#REF!)*($I289/$H289))</f>
        <v>#REF!</v>
      </c>
      <c r="AG289" s="105" t="e">
        <f>IF( $H289=0,0,($F289*'Cronograma de Actividades'!#REF!)*($I289/$H289))</f>
        <v>#REF!</v>
      </c>
      <c r="AH289" s="105" t="e">
        <f>SUM(AE289:AG289)</f>
        <v>#REF!</v>
      </c>
      <c r="AI289" s="105" t="e">
        <f>IF( $H289=0,0,($F289*'Cronograma de Actividades'!#REF!)*($I289/$H289))</f>
        <v>#REF!</v>
      </c>
      <c r="AJ289" s="105" t="e">
        <f>IF( $H289=0,0,($F289*'Cronograma de Actividades'!#REF!)*($I289/$H289))</f>
        <v>#REF!</v>
      </c>
      <c r="AK289" s="105" t="e">
        <f>IF( $H289=0,0,($F289*'Cronograma de Actividades'!#REF!)*($I289/$H289))</f>
        <v>#REF!</v>
      </c>
      <c r="AL289" s="105" t="e">
        <f>SUM(AI289:AK289)</f>
        <v>#REF!</v>
      </c>
      <c r="AM289" s="105" t="e">
        <f>IF( $H289=0,0,($F289*'Cronograma de Actividades'!#REF!)*($I289/$H289))</f>
        <v>#REF!</v>
      </c>
      <c r="AN289" s="105" t="e">
        <f>IF( $H289=0,0,($F289*'Cronograma de Actividades'!#REF!)*($I289/$H289))</f>
        <v>#REF!</v>
      </c>
      <c r="AO289" s="105" t="e">
        <f>IF( $H289=0,0,($F289*'Cronograma de Actividades'!#REF!)*($I289/$H289))</f>
        <v>#REF!</v>
      </c>
      <c r="AP289" s="105" t="e">
        <f>SUM(AM289:AO289)</f>
        <v>#REF!</v>
      </c>
      <c r="AQ289" s="105" t="e">
        <f>+AD289+AH289+AL289+AP289</f>
        <v>#REF!</v>
      </c>
      <c r="AR289" s="105" t="e">
        <f>IF( $H289=0,0,($F289*'Cronograma de Actividades'!#REF!)*($I289/$H289))</f>
        <v>#REF!</v>
      </c>
      <c r="AS289" s="105" t="e">
        <f>IF( $H289=0,0,($F289*'Cronograma de Actividades'!#REF!)*($I289/$H289))</f>
        <v>#REF!</v>
      </c>
      <c r="AT289" s="105" t="e">
        <f>IF( $H289=0,0,($F289*'Cronograma de Actividades'!#REF!)*($I289/$H289))</f>
        <v>#REF!</v>
      </c>
      <c r="AU289" s="105" t="e">
        <f>SUM(AR289:AT289)</f>
        <v>#REF!</v>
      </c>
      <c r="AV289" s="105" t="e">
        <f>IF( $H289=0,0,($F289*'Cronograma de Actividades'!#REF!)*($I289/$H289))</f>
        <v>#REF!</v>
      </c>
      <c r="AW289" s="105" t="e">
        <f>IF( $H289=0,0,($F289*'Cronograma de Actividades'!#REF!)*($I289/$H289))</f>
        <v>#REF!</v>
      </c>
      <c r="AX289" s="105" t="e">
        <f>IF( $H289=0,0,($F289*'Cronograma de Actividades'!#REF!)*($I289/$H289))</f>
        <v>#REF!</v>
      </c>
      <c r="AY289" s="105" t="e">
        <f>SUM(AV289:AX289)</f>
        <v>#REF!</v>
      </c>
      <c r="AZ289" s="105" t="e">
        <f>IF( $H289=0,0,($F289*'Cronograma de Actividades'!#REF!)*($I289/$H289))</f>
        <v>#REF!</v>
      </c>
      <c r="BA289" s="105" t="e">
        <f>IF( $H289=0,0,($F289*'Cronograma de Actividades'!#REF!)*($I289/$H289))</f>
        <v>#REF!</v>
      </c>
      <c r="BB289" s="105" t="e">
        <f>IF( $H289=0,0,($F289*'Cronograma de Actividades'!#REF!)*($I289/$H289))</f>
        <v>#REF!</v>
      </c>
      <c r="BC289" s="105" t="e">
        <f>SUM(AZ289:BB289)</f>
        <v>#REF!</v>
      </c>
      <c r="BD289" s="105" t="e">
        <f>IF( $H289=0,0,($F289*'Cronograma de Actividades'!#REF!)*($I289/$H289))</f>
        <v>#REF!</v>
      </c>
      <c r="BE289" s="105" t="e">
        <f>IF( $H289=0,0,($F289*'Cronograma de Actividades'!#REF!)*($I289/$H289))</f>
        <v>#REF!</v>
      </c>
      <c r="BF289" s="105" t="e">
        <f>IF( $H289=0,0,($F289*'Cronograma de Actividades'!#REF!)*($I289/$H289))</f>
        <v>#REF!</v>
      </c>
      <c r="BG289" s="105" t="e">
        <f>SUM(BD289:BF289)</f>
        <v>#REF!</v>
      </c>
      <c r="BH289" s="105" t="e">
        <f>+AU289+AY289+BC289+BG289</f>
        <v>#REF!</v>
      </c>
      <c r="BI289" s="287" t="e">
        <f>+Z289+AQ289+BH289</f>
        <v>#REF!</v>
      </c>
      <c r="BJ289" s="126" t="e">
        <f t="shared" si="64"/>
        <v>#REF!</v>
      </c>
    </row>
    <row r="290" spans="1:62" ht="12.75" hidden="1" customHeight="1" x14ac:dyDescent="0.25">
      <c r="A290" s="299" t="e">
        <f>+#REF!</f>
        <v>#REF!</v>
      </c>
      <c r="B290" s="300" t="e">
        <f>+#REF!</f>
        <v>#REF!</v>
      </c>
      <c r="C290" s="579"/>
      <c r="D290" s="300"/>
      <c r="E290" s="318"/>
      <c r="F290" s="106" t="e">
        <f>+#REF!</f>
        <v>#REF!</v>
      </c>
      <c r="G290" s="509"/>
      <c r="H290" s="106" t="e">
        <f>+#REF!</f>
        <v>#REF!</v>
      </c>
      <c r="I290" s="106" t="e">
        <f>+#REF!</f>
        <v>#REF!</v>
      </c>
      <c r="J290" s="106" t="e">
        <f>IF( $H290=0,0,($F290*'Cronograma de Actividades'!#REF!)*($I290/$H290))</f>
        <v>#REF!</v>
      </c>
      <c r="K290" s="106" t="e">
        <f>IF( $H290=0,0,($F290*'Cronograma de Actividades'!#REF!)*($I290/$H290))</f>
        <v>#REF!</v>
      </c>
      <c r="L290" s="106" t="e">
        <f>IF( $H290=0,0,($F290*'Cronograma de Actividades'!#REF!)*($I290/$H290))</f>
        <v>#REF!</v>
      </c>
      <c r="M290" s="106" t="e">
        <f>SUM(J290:L290)</f>
        <v>#REF!</v>
      </c>
      <c r="N290" s="106" t="e">
        <f>IF( $H290=0,0,($F290*'Cronograma de Actividades'!#REF!)*($I290/$H290))</f>
        <v>#REF!</v>
      </c>
      <c r="O290" s="106" t="e">
        <f>IF( $H290=0,0,($F290*'Cronograma de Actividades'!#REF!)*($I290/$H290))</f>
        <v>#REF!</v>
      </c>
      <c r="P290" s="106" t="e">
        <f>IF( $H290=0,0,($F290*'Cronograma de Actividades'!#REF!)*($I290/$H290))</f>
        <v>#REF!</v>
      </c>
      <c r="Q290" s="106" t="e">
        <f>SUM(N290:P290)</f>
        <v>#REF!</v>
      </c>
      <c r="R290" s="106" t="e">
        <f>IF( $H290=0,0,($F290*'Cronograma de Actividades'!#REF!)*($I290/$H290))</f>
        <v>#REF!</v>
      </c>
      <c r="S290" s="106" t="e">
        <f>IF( $H290=0,0,($F290*'Cronograma de Actividades'!#REF!)*($I290/$H290))</f>
        <v>#REF!</v>
      </c>
      <c r="T290" s="106" t="e">
        <f>IF( $H290=0,0,($F290*'Cronograma de Actividades'!#REF!)*($I290/$H290))</f>
        <v>#REF!</v>
      </c>
      <c r="U290" s="106" t="e">
        <f>SUM(R290:T290)</f>
        <v>#REF!</v>
      </c>
      <c r="V290" s="106" t="e">
        <f>IF( $H290=0,0,($F290*'Cronograma de Actividades'!#REF!)*($I290/$H290))</f>
        <v>#REF!</v>
      </c>
      <c r="W290" s="106" t="e">
        <f>IF( $H290=0,0,($F290*'Cronograma de Actividades'!#REF!)*($I290/$H290))</f>
        <v>#REF!</v>
      </c>
      <c r="X290" s="106" t="e">
        <f>IF( $H290=0,0,($F290*'Cronograma de Actividades'!#REF!)*($I290/$H290))</f>
        <v>#REF!</v>
      </c>
      <c r="Y290" s="106" t="e">
        <f>SUM(V290:X290)</f>
        <v>#REF!</v>
      </c>
      <c r="Z290" s="106" t="e">
        <f>+M290+Q290+U290+Y290</f>
        <v>#REF!</v>
      </c>
      <c r="AA290" s="106" t="e">
        <f>IF( $H290=0,0,($F290*'Cronograma de Actividades'!#REF!)*($I290/$H290))</f>
        <v>#REF!</v>
      </c>
      <c r="AB290" s="106" t="e">
        <f>IF( $H290=0,0,($F290*'Cronograma de Actividades'!#REF!)*($I290/$H290))</f>
        <v>#REF!</v>
      </c>
      <c r="AC290" s="106" t="e">
        <f>IF( $H290=0,0,($F290*'Cronograma de Actividades'!#REF!)*($I290/$H290))</f>
        <v>#REF!</v>
      </c>
      <c r="AD290" s="106" t="e">
        <f>SUM(AA290:AC290)</f>
        <v>#REF!</v>
      </c>
      <c r="AE290" s="106" t="e">
        <f>IF( $H290=0,0,($F290*'Cronograma de Actividades'!#REF!)*($I290/$H290))</f>
        <v>#REF!</v>
      </c>
      <c r="AF290" s="106" t="e">
        <f>IF( $H290=0,0,($F290*'Cronograma de Actividades'!#REF!)*($I290/$H290))</f>
        <v>#REF!</v>
      </c>
      <c r="AG290" s="106" t="e">
        <f>IF( $H290=0,0,($F290*'Cronograma de Actividades'!#REF!)*($I290/$H290))</f>
        <v>#REF!</v>
      </c>
      <c r="AH290" s="106" t="e">
        <f>SUM(AE290:AG290)</f>
        <v>#REF!</v>
      </c>
      <c r="AI290" s="106" t="e">
        <f>IF( $H290=0,0,($F290*'Cronograma de Actividades'!#REF!)*($I290/$H290))</f>
        <v>#REF!</v>
      </c>
      <c r="AJ290" s="106" t="e">
        <f>IF( $H290=0,0,($F290*'Cronograma de Actividades'!#REF!)*($I290/$H290))</f>
        <v>#REF!</v>
      </c>
      <c r="AK290" s="106" t="e">
        <f>IF( $H290=0,0,($F290*'Cronograma de Actividades'!#REF!)*($I290/$H290))</f>
        <v>#REF!</v>
      </c>
      <c r="AL290" s="106" t="e">
        <f>SUM(AI290:AK290)</f>
        <v>#REF!</v>
      </c>
      <c r="AM290" s="106" t="e">
        <f>IF( $H290=0,0,($F290*'Cronograma de Actividades'!#REF!)*($I290/$H290))</f>
        <v>#REF!</v>
      </c>
      <c r="AN290" s="106" t="e">
        <f>IF( $H290=0,0,($F290*'Cronograma de Actividades'!#REF!)*($I290/$H290))</f>
        <v>#REF!</v>
      </c>
      <c r="AO290" s="106" t="e">
        <f>IF( $H290=0,0,($F290*'Cronograma de Actividades'!#REF!)*($I290/$H290))</f>
        <v>#REF!</v>
      </c>
      <c r="AP290" s="106" t="e">
        <f>SUM(AM290:AO290)</f>
        <v>#REF!</v>
      </c>
      <c r="AQ290" s="106" t="e">
        <f>+AD290+AH290+AL290+AP290</f>
        <v>#REF!</v>
      </c>
      <c r="AR290" s="106" t="e">
        <f>IF( $H290=0,0,($F290*'Cronograma de Actividades'!#REF!)*($I290/$H290))</f>
        <v>#REF!</v>
      </c>
      <c r="AS290" s="106" t="e">
        <f>IF( $H290=0,0,($F290*'Cronograma de Actividades'!#REF!)*($I290/$H290))</f>
        <v>#REF!</v>
      </c>
      <c r="AT290" s="106" t="e">
        <f>IF( $H290=0,0,($F290*'Cronograma de Actividades'!#REF!)*($I290/$H290))</f>
        <v>#REF!</v>
      </c>
      <c r="AU290" s="106" t="e">
        <f>SUM(AR290:AT290)</f>
        <v>#REF!</v>
      </c>
      <c r="AV290" s="106" t="e">
        <f>IF( $H290=0,0,($F290*'Cronograma de Actividades'!#REF!)*($I290/$H290))</f>
        <v>#REF!</v>
      </c>
      <c r="AW290" s="106" t="e">
        <f>IF( $H290=0,0,($F290*'Cronograma de Actividades'!#REF!)*($I290/$H290))</f>
        <v>#REF!</v>
      </c>
      <c r="AX290" s="106" t="e">
        <f>IF( $H290=0,0,($F290*'Cronograma de Actividades'!#REF!)*($I290/$H290))</f>
        <v>#REF!</v>
      </c>
      <c r="AY290" s="106" t="e">
        <f>SUM(AV290:AX290)</f>
        <v>#REF!</v>
      </c>
      <c r="AZ290" s="106" t="e">
        <f>IF( $H290=0,0,($F290*'Cronograma de Actividades'!#REF!)*($I290/$H290))</f>
        <v>#REF!</v>
      </c>
      <c r="BA290" s="106" t="e">
        <f>IF( $H290=0,0,($F290*'Cronograma de Actividades'!#REF!)*($I290/$H290))</f>
        <v>#REF!</v>
      </c>
      <c r="BB290" s="106" t="e">
        <f>IF( $H290=0,0,($F290*'Cronograma de Actividades'!#REF!)*($I290/$H290))</f>
        <v>#REF!</v>
      </c>
      <c r="BC290" s="106" t="e">
        <f>SUM(AZ290:BB290)</f>
        <v>#REF!</v>
      </c>
      <c r="BD290" s="106" t="e">
        <f>IF( $H290=0,0,($F290*'Cronograma de Actividades'!#REF!)*($I290/$H290))</f>
        <v>#REF!</v>
      </c>
      <c r="BE290" s="106" t="e">
        <f>IF( $H290=0,0,($F290*'Cronograma de Actividades'!#REF!)*($I290/$H290))</f>
        <v>#REF!</v>
      </c>
      <c r="BF290" s="106" t="e">
        <f>IF( $H290=0,0,($F290*'Cronograma de Actividades'!#REF!)*($I290/$H290))</f>
        <v>#REF!</v>
      </c>
      <c r="BG290" s="106" t="e">
        <f>SUM(BD290:BF290)</f>
        <v>#REF!</v>
      </c>
      <c r="BH290" s="106" t="e">
        <f>+AU290+AY290+BC290+BG290</f>
        <v>#REF!</v>
      </c>
      <c r="BI290" s="288" t="e">
        <f>+Z290+AQ290+BH290</f>
        <v>#REF!</v>
      </c>
      <c r="BJ290" s="126" t="e">
        <f t="shared" si="64"/>
        <v>#REF!</v>
      </c>
    </row>
    <row r="291" spans="1:62" ht="12.75" hidden="1" customHeight="1" x14ac:dyDescent="0.25">
      <c r="A291" s="110" t="e">
        <f>+#REF!</f>
        <v>#REF!</v>
      </c>
      <c r="B291" s="839" t="e">
        <f>+#REF!</f>
        <v>#REF!</v>
      </c>
      <c r="C291" s="116"/>
      <c r="D291" s="112"/>
      <c r="E291" s="113"/>
      <c r="F291" s="80"/>
      <c r="G291" s="304"/>
      <c r="H291" s="80" t="e">
        <f>+H292+H298+H304+H310+H316</f>
        <v>#REF!</v>
      </c>
      <c r="I291" s="80" t="e">
        <f t="shared" ref="I291:BH291" si="68">+I292+I298+I304+I310+I316</f>
        <v>#REF!</v>
      </c>
      <c r="J291" s="80" t="e">
        <f t="shared" si="68"/>
        <v>#REF!</v>
      </c>
      <c r="K291" s="80" t="e">
        <f t="shared" si="68"/>
        <v>#REF!</v>
      </c>
      <c r="L291" s="80" t="e">
        <f t="shared" si="68"/>
        <v>#REF!</v>
      </c>
      <c r="M291" s="80" t="e">
        <f t="shared" si="68"/>
        <v>#REF!</v>
      </c>
      <c r="N291" s="80" t="e">
        <f t="shared" si="68"/>
        <v>#REF!</v>
      </c>
      <c r="O291" s="80" t="e">
        <f t="shared" si="68"/>
        <v>#REF!</v>
      </c>
      <c r="P291" s="80" t="e">
        <f t="shared" si="68"/>
        <v>#REF!</v>
      </c>
      <c r="Q291" s="80" t="e">
        <f t="shared" si="68"/>
        <v>#REF!</v>
      </c>
      <c r="R291" s="80" t="e">
        <f t="shared" si="68"/>
        <v>#REF!</v>
      </c>
      <c r="S291" s="80" t="e">
        <f t="shared" si="68"/>
        <v>#REF!</v>
      </c>
      <c r="T291" s="80" t="e">
        <f t="shared" si="68"/>
        <v>#REF!</v>
      </c>
      <c r="U291" s="80" t="e">
        <f t="shared" si="68"/>
        <v>#REF!</v>
      </c>
      <c r="V291" s="80" t="e">
        <f t="shared" si="68"/>
        <v>#REF!</v>
      </c>
      <c r="W291" s="80" t="e">
        <f t="shared" si="68"/>
        <v>#REF!</v>
      </c>
      <c r="X291" s="80" t="e">
        <f t="shared" si="68"/>
        <v>#REF!</v>
      </c>
      <c r="Y291" s="80" t="e">
        <f t="shared" si="68"/>
        <v>#REF!</v>
      </c>
      <c r="Z291" s="80" t="e">
        <f t="shared" si="68"/>
        <v>#REF!</v>
      </c>
      <c r="AA291" s="80" t="e">
        <f t="shared" si="68"/>
        <v>#REF!</v>
      </c>
      <c r="AB291" s="80" t="e">
        <f t="shared" si="68"/>
        <v>#REF!</v>
      </c>
      <c r="AC291" s="80" t="e">
        <f t="shared" si="68"/>
        <v>#REF!</v>
      </c>
      <c r="AD291" s="80" t="e">
        <f t="shared" si="68"/>
        <v>#REF!</v>
      </c>
      <c r="AE291" s="80" t="e">
        <f t="shared" si="68"/>
        <v>#REF!</v>
      </c>
      <c r="AF291" s="80" t="e">
        <f t="shared" si="68"/>
        <v>#REF!</v>
      </c>
      <c r="AG291" s="80" t="e">
        <f t="shared" si="68"/>
        <v>#REF!</v>
      </c>
      <c r="AH291" s="80" t="e">
        <f t="shared" si="68"/>
        <v>#REF!</v>
      </c>
      <c r="AI291" s="80" t="e">
        <f t="shared" si="68"/>
        <v>#REF!</v>
      </c>
      <c r="AJ291" s="80" t="e">
        <f t="shared" si="68"/>
        <v>#REF!</v>
      </c>
      <c r="AK291" s="80" t="e">
        <f t="shared" si="68"/>
        <v>#REF!</v>
      </c>
      <c r="AL291" s="80" t="e">
        <f t="shared" si="68"/>
        <v>#REF!</v>
      </c>
      <c r="AM291" s="80" t="e">
        <f t="shared" si="68"/>
        <v>#REF!</v>
      </c>
      <c r="AN291" s="80" t="e">
        <f t="shared" si="68"/>
        <v>#REF!</v>
      </c>
      <c r="AO291" s="80" t="e">
        <f t="shared" si="68"/>
        <v>#REF!</v>
      </c>
      <c r="AP291" s="80" t="e">
        <f t="shared" si="68"/>
        <v>#REF!</v>
      </c>
      <c r="AQ291" s="80" t="e">
        <f t="shared" si="68"/>
        <v>#REF!</v>
      </c>
      <c r="AR291" s="80" t="e">
        <f t="shared" si="68"/>
        <v>#REF!</v>
      </c>
      <c r="AS291" s="80" t="e">
        <f t="shared" si="68"/>
        <v>#REF!</v>
      </c>
      <c r="AT291" s="80" t="e">
        <f t="shared" si="68"/>
        <v>#REF!</v>
      </c>
      <c r="AU291" s="80" t="e">
        <f t="shared" si="68"/>
        <v>#REF!</v>
      </c>
      <c r="AV291" s="80" t="e">
        <f t="shared" si="68"/>
        <v>#REF!</v>
      </c>
      <c r="AW291" s="80" t="e">
        <f t="shared" si="68"/>
        <v>#REF!</v>
      </c>
      <c r="AX291" s="80" t="e">
        <f t="shared" si="68"/>
        <v>#REF!</v>
      </c>
      <c r="AY291" s="80" t="e">
        <f t="shared" si="68"/>
        <v>#REF!</v>
      </c>
      <c r="AZ291" s="80" t="e">
        <f t="shared" si="68"/>
        <v>#REF!</v>
      </c>
      <c r="BA291" s="80" t="e">
        <f t="shared" si="68"/>
        <v>#REF!</v>
      </c>
      <c r="BB291" s="80" t="e">
        <f t="shared" si="68"/>
        <v>#REF!</v>
      </c>
      <c r="BC291" s="80" t="e">
        <f t="shared" si="68"/>
        <v>#REF!</v>
      </c>
      <c r="BD291" s="80" t="e">
        <f t="shared" si="68"/>
        <v>#REF!</v>
      </c>
      <c r="BE291" s="80" t="e">
        <f t="shared" si="68"/>
        <v>#REF!</v>
      </c>
      <c r="BF291" s="80" t="e">
        <f t="shared" si="68"/>
        <v>#REF!</v>
      </c>
      <c r="BG291" s="80" t="e">
        <f t="shared" si="68"/>
        <v>#REF!</v>
      </c>
      <c r="BH291" s="80" t="e">
        <f t="shared" si="68"/>
        <v>#REF!</v>
      </c>
      <c r="BI291" s="81" t="e">
        <f>+BI292+BI298+BI304+BI310+BI316</f>
        <v>#REF!</v>
      </c>
      <c r="BJ291" s="126" t="e">
        <f t="shared" si="64"/>
        <v>#REF!</v>
      </c>
    </row>
    <row r="292" spans="1:62" ht="12.75" hidden="1" customHeight="1" x14ac:dyDescent="0.25">
      <c r="A292" s="100" t="e">
        <f>+#REF!</f>
        <v>#REF!</v>
      </c>
      <c r="B292" s="199" t="e">
        <f>+#REF!</f>
        <v>#REF!</v>
      </c>
      <c r="C292" s="56" t="e">
        <f>+#REF!</f>
        <v>#REF!</v>
      </c>
      <c r="D292" s="61"/>
      <c r="E292" s="57">
        <f>+'Formato de costeo C1 '!F454</f>
        <v>0</v>
      </c>
      <c r="F292" s="57" t="e">
        <f>SUM(F293:F297)</f>
        <v>#REF!</v>
      </c>
      <c r="G292" s="503" t="e">
        <f>+#REF!</f>
        <v>#REF!</v>
      </c>
      <c r="H292" s="57" t="e">
        <f>SUM(H293:H297)</f>
        <v>#REF!</v>
      </c>
      <c r="I292" s="57" t="e">
        <f t="shared" ref="I292:BH292" si="69">SUM(I293:I297)</f>
        <v>#REF!</v>
      </c>
      <c r="J292" s="57" t="e">
        <f t="shared" si="69"/>
        <v>#REF!</v>
      </c>
      <c r="K292" s="57" t="e">
        <f t="shared" si="69"/>
        <v>#REF!</v>
      </c>
      <c r="L292" s="57" t="e">
        <f t="shared" si="69"/>
        <v>#REF!</v>
      </c>
      <c r="M292" s="57" t="e">
        <f t="shared" si="69"/>
        <v>#REF!</v>
      </c>
      <c r="N292" s="57" t="e">
        <f t="shared" si="69"/>
        <v>#REF!</v>
      </c>
      <c r="O292" s="57" t="e">
        <f t="shared" si="69"/>
        <v>#REF!</v>
      </c>
      <c r="P292" s="57" t="e">
        <f t="shared" si="69"/>
        <v>#REF!</v>
      </c>
      <c r="Q292" s="57" t="e">
        <f t="shared" si="69"/>
        <v>#REF!</v>
      </c>
      <c r="R292" s="57" t="e">
        <f t="shared" si="69"/>
        <v>#REF!</v>
      </c>
      <c r="S292" s="57" t="e">
        <f t="shared" si="69"/>
        <v>#REF!</v>
      </c>
      <c r="T292" s="57" t="e">
        <f t="shared" si="69"/>
        <v>#REF!</v>
      </c>
      <c r="U292" s="57" t="e">
        <f t="shared" si="69"/>
        <v>#REF!</v>
      </c>
      <c r="V292" s="57" t="e">
        <f t="shared" si="69"/>
        <v>#REF!</v>
      </c>
      <c r="W292" s="57" t="e">
        <f t="shared" si="69"/>
        <v>#REF!</v>
      </c>
      <c r="X292" s="57" t="e">
        <f t="shared" si="69"/>
        <v>#REF!</v>
      </c>
      <c r="Y292" s="57" t="e">
        <f t="shared" si="69"/>
        <v>#REF!</v>
      </c>
      <c r="Z292" s="57" t="e">
        <f t="shared" si="69"/>
        <v>#REF!</v>
      </c>
      <c r="AA292" s="57" t="e">
        <f t="shared" si="69"/>
        <v>#REF!</v>
      </c>
      <c r="AB292" s="57" t="e">
        <f t="shared" si="69"/>
        <v>#REF!</v>
      </c>
      <c r="AC292" s="57" t="e">
        <f t="shared" si="69"/>
        <v>#REF!</v>
      </c>
      <c r="AD292" s="57" t="e">
        <f t="shared" si="69"/>
        <v>#REF!</v>
      </c>
      <c r="AE292" s="57" t="e">
        <f t="shared" si="69"/>
        <v>#REF!</v>
      </c>
      <c r="AF292" s="57" t="e">
        <f t="shared" si="69"/>
        <v>#REF!</v>
      </c>
      <c r="AG292" s="57" t="e">
        <f t="shared" si="69"/>
        <v>#REF!</v>
      </c>
      <c r="AH292" s="57" t="e">
        <f t="shared" si="69"/>
        <v>#REF!</v>
      </c>
      <c r="AI292" s="57" t="e">
        <f t="shared" si="69"/>
        <v>#REF!</v>
      </c>
      <c r="AJ292" s="57" t="e">
        <f t="shared" si="69"/>
        <v>#REF!</v>
      </c>
      <c r="AK292" s="57" t="e">
        <f t="shared" si="69"/>
        <v>#REF!</v>
      </c>
      <c r="AL292" s="57" t="e">
        <f t="shared" si="69"/>
        <v>#REF!</v>
      </c>
      <c r="AM292" s="57" t="e">
        <f t="shared" si="69"/>
        <v>#REF!</v>
      </c>
      <c r="AN292" s="57" t="e">
        <f t="shared" si="69"/>
        <v>#REF!</v>
      </c>
      <c r="AO292" s="57" t="e">
        <f t="shared" si="69"/>
        <v>#REF!</v>
      </c>
      <c r="AP292" s="57" t="e">
        <f t="shared" si="69"/>
        <v>#REF!</v>
      </c>
      <c r="AQ292" s="57" t="e">
        <f t="shared" si="69"/>
        <v>#REF!</v>
      </c>
      <c r="AR292" s="57" t="e">
        <f t="shared" si="69"/>
        <v>#REF!</v>
      </c>
      <c r="AS292" s="57" t="e">
        <f t="shared" si="69"/>
        <v>#REF!</v>
      </c>
      <c r="AT292" s="57" t="e">
        <f t="shared" si="69"/>
        <v>#REF!</v>
      </c>
      <c r="AU292" s="57" t="e">
        <f t="shared" si="69"/>
        <v>#REF!</v>
      </c>
      <c r="AV292" s="57" t="e">
        <f t="shared" si="69"/>
        <v>#REF!</v>
      </c>
      <c r="AW292" s="57" t="e">
        <f t="shared" si="69"/>
        <v>#REF!</v>
      </c>
      <c r="AX292" s="57" t="e">
        <f t="shared" si="69"/>
        <v>#REF!</v>
      </c>
      <c r="AY292" s="57" t="e">
        <f t="shared" si="69"/>
        <v>#REF!</v>
      </c>
      <c r="AZ292" s="57" t="e">
        <f t="shared" si="69"/>
        <v>#REF!</v>
      </c>
      <c r="BA292" s="57" t="e">
        <f t="shared" si="69"/>
        <v>#REF!</v>
      </c>
      <c r="BB292" s="57" t="e">
        <f t="shared" si="69"/>
        <v>#REF!</v>
      </c>
      <c r="BC292" s="57" t="e">
        <f t="shared" si="69"/>
        <v>#REF!</v>
      </c>
      <c r="BD292" s="57" t="e">
        <f t="shared" si="69"/>
        <v>#REF!</v>
      </c>
      <c r="BE292" s="57" t="e">
        <f t="shared" si="69"/>
        <v>#REF!</v>
      </c>
      <c r="BF292" s="57" t="e">
        <f t="shared" si="69"/>
        <v>#REF!</v>
      </c>
      <c r="BG292" s="57" t="e">
        <f t="shared" si="69"/>
        <v>#REF!</v>
      </c>
      <c r="BH292" s="57" t="e">
        <f t="shared" si="69"/>
        <v>#REF!</v>
      </c>
      <c r="BI292" s="285" t="e">
        <f>SUM(BI293:BI297)</f>
        <v>#REF!</v>
      </c>
      <c r="BJ292" s="126" t="e">
        <f t="shared" si="64"/>
        <v>#REF!</v>
      </c>
    </row>
    <row r="293" spans="1:62" ht="12.75" hidden="1" customHeight="1" x14ac:dyDescent="0.25">
      <c r="A293" s="295" t="e">
        <f>+#REF!</f>
        <v>#REF!</v>
      </c>
      <c r="B293" s="296" t="e">
        <f>+#REF!</f>
        <v>#REF!</v>
      </c>
      <c r="C293" s="312"/>
      <c r="D293" s="313"/>
      <c r="E293" s="314"/>
      <c r="F293" s="104" t="e">
        <f>+#REF!</f>
        <v>#REF!</v>
      </c>
      <c r="G293" s="504"/>
      <c r="H293" s="104" t="e">
        <f>+#REF!</f>
        <v>#REF!</v>
      </c>
      <c r="I293" s="104" t="e">
        <f>+#REF!</f>
        <v>#REF!</v>
      </c>
      <c r="J293" s="104" t="e">
        <f>IF( $H293=0,0,($F293*'Cronograma de Actividades'!#REF!)*($I293/$H293))</f>
        <v>#REF!</v>
      </c>
      <c r="K293" s="104" t="e">
        <f>IF( $H293=0,0,($F293*'Cronograma de Actividades'!#REF!)*($I293/$H293))</f>
        <v>#REF!</v>
      </c>
      <c r="L293" s="104" t="e">
        <f>IF( $H293=0,0,($F293*'Cronograma de Actividades'!#REF!)*($I293/$H293))</f>
        <v>#REF!</v>
      </c>
      <c r="M293" s="104" t="e">
        <f>SUM(J293:L293)</f>
        <v>#REF!</v>
      </c>
      <c r="N293" s="104" t="e">
        <f>IF( $H293=0,0,($F293*'Cronograma de Actividades'!#REF!)*($I293/$H293))</f>
        <v>#REF!</v>
      </c>
      <c r="O293" s="104" t="e">
        <f>IF( $H293=0,0,($F293*'Cronograma de Actividades'!#REF!)*($I293/$H293))</f>
        <v>#REF!</v>
      </c>
      <c r="P293" s="104" t="e">
        <f>IF( $H293=0,0,($F293*'Cronograma de Actividades'!#REF!)*($I293/$H293))</f>
        <v>#REF!</v>
      </c>
      <c r="Q293" s="104" t="e">
        <f>SUM(N293:P293)</f>
        <v>#REF!</v>
      </c>
      <c r="R293" s="104" t="e">
        <f>IF( $H293=0,0,($F293*'Cronograma de Actividades'!#REF!)*($I293/$H293))</f>
        <v>#REF!</v>
      </c>
      <c r="S293" s="104" t="e">
        <f>IF( $H293=0,0,($F293*'Cronograma de Actividades'!#REF!)*($I293/$H293))</f>
        <v>#REF!</v>
      </c>
      <c r="T293" s="104" t="e">
        <f>IF( $H293=0,0,($F293*'Cronograma de Actividades'!#REF!)*($I293/$H293))</f>
        <v>#REF!</v>
      </c>
      <c r="U293" s="104" t="e">
        <f>SUM(R293:T293)</f>
        <v>#REF!</v>
      </c>
      <c r="V293" s="104" t="e">
        <f>IF( $H293=0,0,($F293*'Cronograma de Actividades'!#REF!)*($I293/$H293))</f>
        <v>#REF!</v>
      </c>
      <c r="W293" s="104" t="e">
        <f>IF( $H293=0,0,($F293*'Cronograma de Actividades'!#REF!)*($I293/$H293))</f>
        <v>#REF!</v>
      </c>
      <c r="X293" s="104" t="e">
        <f>IF( $H293=0,0,($F293*'Cronograma de Actividades'!#REF!)*($I293/$H293))</f>
        <v>#REF!</v>
      </c>
      <c r="Y293" s="104" t="e">
        <f>SUM(V293:X293)</f>
        <v>#REF!</v>
      </c>
      <c r="Z293" s="104" t="e">
        <f>+M293+Q293+U293+Y293</f>
        <v>#REF!</v>
      </c>
      <c r="AA293" s="104" t="e">
        <f>IF( $H293=0,0,($F293*'Cronograma de Actividades'!#REF!)*($I293/$H293))</f>
        <v>#REF!</v>
      </c>
      <c r="AB293" s="104" t="e">
        <f>IF( $H293=0,0,($F293*'Cronograma de Actividades'!#REF!)*($I293/$H293))</f>
        <v>#REF!</v>
      </c>
      <c r="AC293" s="104" t="e">
        <f>IF( $H293=0,0,($F293*'Cronograma de Actividades'!#REF!)*($I293/$H293))</f>
        <v>#REF!</v>
      </c>
      <c r="AD293" s="104" t="e">
        <f>SUM(AA293:AC293)</f>
        <v>#REF!</v>
      </c>
      <c r="AE293" s="104" t="e">
        <f>IF( $H293=0,0,($F293*'Cronograma de Actividades'!#REF!)*($I293/$H293))</f>
        <v>#REF!</v>
      </c>
      <c r="AF293" s="104" t="e">
        <f>IF( $H293=0,0,($F293*'Cronograma de Actividades'!#REF!)*($I293/$H293))</f>
        <v>#REF!</v>
      </c>
      <c r="AG293" s="104" t="e">
        <f>IF( $H293=0,0,($F293*'Cronograma de Actividades'!#REF!)*($I293/$H293))</f>
        <v>#REF!</v>
      </c>
      <c r="AH293" s="104" t="e">
        <f>SUM(AE293:AG293)</f>
        <v>#REF!</v>
      </c>
      <c r="AI293" s="104" t="e">
        <f>IF( $H293=0,0,($F293*'Cronograma de Actividades'!#REF!)*($I293/$H293))</f>
        <v>#REF!</v>
      </c>
      <c r="AJ293" s="104" t="e">
        <f>IF( $H293=0,0,($F293*'Cronograma de Actividades'!#REF!)*($I293/$H293))</f>
        <v>#REF!</v>
      </c>
      <c r="AK293" s="104" t="e">
        <f>IF( $H293=0,0,($F293*'Cronograma de Actividades'!#REF!)*($I293/$H293))</f>
        <v>#REF!</v>
      </c>
      <c r="AL293" s="104" t="e">
        <f>SUM(AI293:AK293)</f>
        <v>#REF!</v>
      </c>
      <c r="AM293" s="104" t="e">
        <f>IF( $H293=0,0,($F293*'Cronograma de Actividades'!#REF!)*($I293/$H293))</f>
        <v>#REF!</v>
      </c>
      <c r="AN293" s="104" t="e">
        <f>IF( $H293=0,0,($F293*'Cronograma de Actividades'!#REF!)*($I293/$H293))</f>
        <v>#REF!</v>
      </c>
      <c r="AO293" s="104" t="e">
        <f>IF( $H293=0,0,($F293*'Cronograma de Actividades'!#REF!)*($I293/$H293))</f>
        <v>#REF!</v>
      </c>
      <c r="AP293" s="104" t="e">
        <f>SUM(AM293:AO293)</f>
        <v>#REF!</v>
      </c>
      <c r="AQ293" s="104" t="e">
        <f>+AD293+AH293+AL293+AP293</f>
        <v>#REF!</v>
      </c>
      <c r="AR293" s="104" t="e">
        <f>IF( $H293=0,0,($F293*'Cronograma de Actividades'!#REF!)*($I293/$H293))</f>
        <v>#REF!</v>
      </c>
      <c r="AS293" s="104" t="e">
        <f>IF( $H293=0,0,($F293*'Cronograma de Actividades'!#REF!)*($I293/$H293))</f>
        <v>#REF!</v>
      </c>
      <c r="AT293" s="104" t="e">
        <f>IF( $H293=0,0,($F293*'Cronograma de Actividades'!#REF!)*($I293/$H293))</f>
        <v>#REF!</v>
      </c>
      <c r="AU293" s="104" t="e">
        <f>SUM(AR293:AT293)</f>
        <v>#REF!</v>
      </c>
      <c r="AV293" s="104" t="e">
        <f>IF( $H293=0,0,($F293*'Cronograma de Actividades'!#REF!)*($I293/$H293))</f>
        <v>#REF!</v>
      </c>
      <c r="AW293" s="104" t="e">
        <f>IF( $H293=0,0,($F293*'Cronograma de Actividades'!#REF!)*($I293/$H293))</f>
        <v>#REF!</v>
      </c>
      <c r="AX293" s="104" t="e">
        <f>IF( $H293=0,0,($F293*'Cronograma de Actividades'!#REF!)*($I293/$H293))</f>
        <v>#REF!</v>
      </c>
      <c r="AY293" s="104" t="e">
        <f>SUM(AV293:AX293)</f>
        <v>#REF!</v>
      </c>
      <c r="AZ293" s="104" t="e">
        <f>IF( $H293=0,0,($F293*'Cronograma de Actividades'!#REF!)*($I293/$H293))</f>
        <v>#REF!</v>
      </c>
      <c r="BA293" s="104" t="e">
        <f>IF( $H293=0,0,($F293*'Cronograma de Actividades'!#REF!)*($I293/$H293))</f>
        <v>#REF!</v>
      </c>
      <c r="BB293" s="104" t="e">
        <f>IF( $H293=0,0,($F293*'Cronograma de Actividades'!#REF!)*($I293/$H293))</f>
        <v>#REF!</v>
      </c>
      <c r="BC293" s="104" t="e">
        <f>SUM(AZ293:BB293)</f>
        <v>#REF!</v>
      </c>
      <c r="BD293" s="104" t="e">
        <f>IF( $H293=0,0,($F293*'Cronograma de Actividades'!#REF!)*($I293/$H293))</f>
        <v>#REF!</v>
      </c>
      <c r="BE293" s="104" t="e">
        <f>IF( $H293=0,0,($F293*'Cronograma de Actividades'!#REF!)*($I293/$H293))</f>
        <v>#REF!</v>
      </c>
      <c r="BF293" s="104" t="e">
        <f>IF( $H293=0,0,($F293*'Cronograma de Actividades'!#REF!)*($I293/$H293))</f>
        <v>#REF!</v>
      </c>
      <c r="BG293" s="104" t="e">
        <f>SUM(BD293:BF293)</f>
        <v>#REF!</v>
      </c>
      <c r="BH293" s="104" t="e">
        <f>+AU293+AY293+BC293+BG293</f>
        <v>#REF!</v>
      </c>
      <c r="BI293" s="286" t="e">
        <f>+Z293+AQ293+BH293</f>
        <v>#REF!</v>
      </c>
      <c r="BJ293" s="126" t="e">
        <f t="shared" si="64"/>
        <v>#REF!</v>
      </c>
    </row>
    <row r="294" spans="1:62" ht="12.75" hidden="1" customHeight="1" x14ac:dyDescent="0.25">
      <c r="A294" s="297" t="e">
        <f>+#REF!</f>
        <v>#REF!</v>
      </c>
      <c r="B294" s="298" t="e">
        <f>+#REF!</f>
        <v>#REF!</v>
      </c>
      <c r="C294" s="315"/>
      <c r="D294" s="316"/>
      <c r="E294" s="317"/>
      <c r="F294" s="105" t="e">
        <f>+#REF!</f>
        <v>#REF!</v>
      </c>
      <c r="G294" s="505"/>
      <c r="H294" s="105" t="e">
        <f>+#REF!</f>
        <v>#REF!</v>
      </c>
      <c r="I294" s="105" t="e">
        <f>+#REF!</f>
        <v>#REF!</v>
      </c>
      <c r="J294" s="105" t="e">
        <f>IF( $H294=0,0,($F294*'Cronograma de Actividades'!#REF!)*($I294/$H294))</f>
        <v>#REF!</v>
      </c>
      <c r="K294" s="105" t="e">
        <f>IF( $H294=0,0,($F294*'Cronograma de Actividades'!#REF!)*($I294/$H294))</f>
        <v>#REF!</v>
      </c>
      <c r="L294" s="105" t="e">
        <f>IF( $H294=0,0,($F294*'Cronograma de Actividades'!#REF!)*($I294/$H294))</f>
        <v>#REF!</v>
      </c>
      <c r="M294" s="105" t="e">
        <f>SUM(J294:L294)</f>
        <v>#REF!</v>
      </c>
      <c r="N294" s="105" t="e">
        <f>IF( $H294=0,0,($F294*'Cronograma de Actividades'!#REF!)*($I294/$H294))</f>
        <v>#REF!</v>
      </c>
      <c r="O294" s="105" t="e">
        <f>IF( $H294=0,0,($F294*'Cronograma de Actividades'!#REF!)*($I294/$H294))</f>
        <v>#REF!</v>
      </c>
      <c r="P294" s="105" t="e">
        <f>IF( $H294=0,0,($F294*'Cronograma de Actividades'!#REF!)*($I294/$H294))</f>
        <v>#REF!</v>
      </c>
      <c r="Q294" s="105" t="e">
        <f>SUM(N294:P294)</f>
        <v>#REF!</v>
      </c>
      <c r="R294" s="105" t="e">
        <f>IF( $H294=0,0,($F294*'Cronograma de Actividades'!#REF!)*($I294/$H294))</f>
        <v>#REF!</v>
      </c>
      <c r="S294" s="105" t="e">
        <f>IF( $H294=0,0,($F294*'Cronograma de Actividades'!#REF!)*($I294/$H294))</f>
        <v>#REF!</v>
      </c>
      <c r="T294" s="105" t="e">
        <f>IF( $H294=0,0,($F294*'Cronograma de Actividades'!#REF!)*($I294/$H294))</f>
        <v>#REF!</v>
      </c>
      <c r="U294" s="105" t="e">
        <f>SUM(R294:T294)</f>
        <v>#REF!</v>
      </c>
      <c r="V294" s="105" t="e">
        <f>IF( $H294=0,0,($F294*'Cronograma de Actividades'!#REF!)*($I294/$H294))</f>
        <v>#REF!</v>
      </c>
      <c r="W294" s="105" t="e">
        <f>IF( $H294=0,0,($F294*'Cronograma de Actividades'!#REF!)*($I294/$H294))</f>
        <v>#REF!</v>
      </c>
      <c r="X294" s="105" t="e">
        <f>IF( $H294=0,0,($F294*'Cronograma de Actividades'!#REF!)*($I294/$H294))</f>
        <v>#REF!</v>
      </c>
      <c r="Y294" s="105" t="e">
        <f>SUM(V294:X294)</f>
        <v>#REF!</v>
      </c>
      <c r="Z294" s="105" t="e">
        <f>+M294+Q294+U294+Y294</f>
        <v>#REF!</v>
      </c>
      <c r="AA294" s="105" t="e">
        <f>IF( $H294=0,0,($F294*'Cronograma de Actividades'!#REF!)*($I294/$H294))</f>
        <v>#REF!</v>
      </c>
      <c r="AB294" s="105" t="e">
        <f>IF( $H294=0,0,($F294*'Cronograma de Actividades'!#REF!)*($I294/$H294))</f>
        <v>#REF!</v>
      </c>
      <c r="AC294" s="105" t="e">
        <f>IF( $H294=0,0,($F294*'Cronograma de Actividades'!#REF!)*($I294/$H294))</f>
        <v>#REF!</v>
      </c>
      <c r="AD294" s="105" t="e">
        <f>SUM(AA294:AC294)</f>
        <v>#REF!</v>
      </c>
      <c r="AE294" s="105" t="e">
        <f>IF( $H294=0,0,($F294*'Cronograma de Actividades'!#REF!)*($I294/$H294))</f>
        <v>#REF!</v>
      </c>
      <c r="AF294" s="105" t="e">
        <f>IF( $H294=0,0,($F294*'Cronograma de Actividades'!#REF!)*($I294/$H294))</f>
        <v>#REF!</v>
      </c>
      <c r="AG294" s="105" t="e">
        <f>IF( $H294=0,0,($F294*'Cronograma de Actividades'!#REF!)*($I294/$H294))</f>
        <v>#REF!</v>
      </c>
      <c r="AH294" s="105" t="e">
        <f>SUM(AE294:AG294)</f>
        <v>#REF!</v>
      </c>
      <c r="AI294" s="105" t="e">
        <f>IF( $H294=0,0,($F294*'Cronograma de Actividades'!#REF!)*($I294/$H294))</f>
        <v>#REF!</v>
      </c>
      <c r="AJ294" s="105" t="e">
        <f>IF( $H294=0,0,($F294*'Cronograma de Actividades'!#REF!)*($I294/$H294))</f>
        <v>#REF!</v>
      </c>
      <c r="AK294" s="105" t="e">
        <f>IF( $H294=0,0,($F294*'Cronograma de Actividades'!#REF!)*($I294/$H294))</f>
        <v>#REF!</v>
      </c>
      <c r="AL294" s="105" t="e">
        <f>SUM(AI294:AK294)</f>
        <v>#REF!</v>
      </c>
      <c r="AM294" s="105" t="e">
        <f>IF( $H294=0,0,($F294*'Cronograma de Actividades'!#REF!)*($I294/$H294))</f>
        <v>#REF!</v>
      </c>
      <c r="AN294" s="105" t="e">
        <f>IF( $H294=0,0,($F294*'Cronograma de Actividades'!#REF!)*($I294/$H294))</f>
        <v>#REF!</v>
      </c>
      <c r="AO294" s="105" t="e">
        <f>IF( $H294=0,0,($F294*'Cronograma de Actividades'!#REF!)*($I294/$H294))</f>
        <v>#REF!</v>
      </c>
      <c r="AP294" s="105" t="e">
        <f>SUM(AM294:AO294)</f>
        <v>#REF!</v>
      </c>
      <c r="AQ294" s="105" t="e">
        <f>+AD294+AH294+AL294+AP294</f>
        <v>#REF!</v>
      </c>
      <c r="AR294" s="105" t="e">
        <f>IF( $H294=0,0,($F294*'Cronograma de Actividades'!#REF!)*($I294/$H294))</f>
        <v>#REF!</v>
      </c>
      <c r="AS294" s="105" t="e">
        <f>IF( $H294=0,0,($F294*'Cronograma de Actividades'!#REF!)*($I294/$H294))</f>
        <v>#REF!</v>
      </c>
      <c r="AT294" s="105" t="e">
        <f>IF( $H294=0,0,($F294*'Cronograma de Actividades'!#REF!)*($I294/$H294))</f>
        <v>#REF!</v>
      </c>
      <c r="AU294" s="105" t="e">
        <f>SUM(AR294:AT294)</f>
        <v>#REF!</v>
      </c>
      <c r="AV294" s="105" t="e">
        <f>IF( $H294=0,0,($F294*'Cronograma de Actividades'!#REF!)*($I294/$H294))</f>
        <v>#REF!</v>
      </c>
      <c r="AW294" s="105" t="e">
        <f>IF( $H294=0,0,($F294*'Cronograma de Actividades'!#REF!)*($I294/$H294))</f>
        <v>#REF!</v>
      </c>
      <c r="AX294" s="105" t="e">
        <f>IF( $H294=0,0,($F294*'Cronograma de Actividades'!#REF!)*($I294/$H294))</f>
        <v>#REF!</v>
      </c>
      <c r="AY294" s="105" t="e">
        <f>SUM(AV294:AX294)</f>
        <v>#REF!</v>
      </c>
      <c r="AZ294" s="105" t="e">
        <f>IF( $H294=0,0,($F294*'Cronograma de Actividades'!#REF!)*($I294/$H294))</f>
        <v>#REF!</v>
      </c>
      <c r="BA294" s="105" t="e">
        <f>IF( $H294=0,0,($F294*'Cronograma de Actividades'!#REF!)*($I294/$H294))</f>
        <v>#REF!</v>
      </c>
      <c r="BB294" s="105" t="e">
        <f>IF( $H294=0,0,($F294*'Cronograma de Actividades'!#REF!)*($I294/$H294))</f>
        <v>#REF!</v>
      </c>
      <c r="BC294" s="105" t="e">
        <f>SUM(AZ294:BB294)</f>
        <v>#REF!</v>
      </c>
      <c r="BD294" s="105" t="e">
        <f>IF( $H294=0,0,($F294*'Cronograma de Actividades'!#REF!)*($I294/$H294))</f>
        <v>#REF!</v>
      </c>
      <c r="BE294" s="105" t="e">
        <f>IF( $H294=0,0,($F294*'Cronograma de Actividades'!#REF!)*($I294/$H294))</f>
        <v>#REF!</v>
      </c>
      <c r="BF294" s="105" t="e">
        <f>IF( $H294=0,0,($F294*'Cronograma de Actividades'!#REF!)*($I294/$H294))</f>
        <v>#REF!</v>
      </c>
      <c r="BG294" s="105" t="e">
        <f>SUM(BD294:BF294)</f>
        <v>#REF!</v>
      </c>
      <c r="BH294" s="105" t="e">
        <f>+AU294+AY294+BC294+BG294</f>
        <v>#REF!</v>
      </c>
      <c r="BI294" s="287" t="e">
        <f>+Z294+AQ294+BH294</f>
        <v>#REF!</v>
      </c>
      <c r="BJ294" s="126" t="e">
        <f t="shared" si="64"/>
        <v>#REF!</v>
      </c>
    </row>
    <row r="295" spans="1:62" ht="12.75" hidden="1" customHeight="1" x14ac:dyDescent="0.25">
      <c r="A295" s="297" t="e">
        <f>+#REF!</f>
        <v>#REF!</v>
      </c>
      <c r="B295" s="298" t="e">
        <f>+#REF!</f>
        <v>#REF!</v>
      </c>
      <c r="C295" s="315"/>
      <c r="D295" s="316"/>
      <c r="E295" s="317"/>
      <c r="F295" s="105" t="e">
        <f>+#REF!</f>
        <v>#REF!</v>
      </c>
      <c r="G295" s="505"/>
      <c r="H295" s="105" t="e">
        <f>+#REF!</f>
        <v>#REF!</v>
      </c>
      <c r="I295" s="105" t="e">
        <f>+#REF!</f>
        <v>#REF!</v>
      </c>
      <c r="J295" s="105" t="e">
        <f>IF( $H295=0,0,($F295*'Cronograma de Actividades'!#REF!)*($I295/$H295))</f>
        <v>#REF!</v>
      </c>
      <c r="K295" s="105" t="e">
        <f>IF( $H295=0,0,($F295*'Cronograma de Actividades'!#REF!)*($I295/$H295))</f>
        <v>#REF!</v>
      </c>
      <c r="L295" s="105" t="e">
        <f>IF( $H295=0,0,($F295*'Cronograma de Actividades'!#REF!)*($I295/$H295))</f>
        <v>#REF!</v>
      </c>
      <c r="M295" s="105" t="e">
        <f>SUM(J295:L295)</f>
        <v>#REF!</v>
      </c>
      <c r="N295" s="105" t="e">
        <f>IF( $H295=0,0,($F295*'Cronograma de Actividades'!#REF!)*($I295/$H295))</f>
        <v>#REF!</v>
      </c>
      <c r="O295" s="105" t="e">
        <f>IF( $H295=0,0,($F295*'Cronograma de Actividades'!#REF!)*($I295/$H295))</f>
        <v>#REF!</v>
      </c>
      <c r="P295" s="105" t="e">
        <f>IF( $H295=0,0,($F295*'Cronograma de Actividades'!#REF!)*($I295/$H295))</f>
        <v>#REF!</v>
      </c>
      <c r="Q295" s="105" t="e">
        <f>SUM(N295:P295)</f>
        <v>#REF!</v>
      </c>
      <c r="R295" s="105" t="e">
        <f>IF( $H295=0,0,($F295*'Cronograma de Actividades'!#REF!)*($I295/$H295))</f>
        <v>#REF!</v>
      </c>
      <c r="S295" s="105" t="e">
        <f>IF( $H295=0,0,($F295*'Cronograma de Actividades'!#REF!)*($I295/$H295))</f>
        <v>#REF!</v>
      </c>
      <c r="T295" s="105" t="e">
        <f>IF( $H295=0,0,($F295*'Cronograma de Actividades'!#REF!)*($I295/$H295))</f>
        <v>#REF!</v>
      </c>
      <c r="U295" s="105" t="e">
        <f>SUM(R295:T295)</f>
        <v>#REF!</v>
      </c>
      <c r="V295" s="105" t="e">
        <f>IF( $H295=0,0,($F295*'Cronograma de Actividades'!#REF!)*($I295/$H295))</f>
        <v>#REF!</v>
      </c>
      <c r="W295" s="105" t="e">
        <f>IF( $H295=0,0,($F295*'Cronograma de Actividades'!#REF!)*($I295/$H295))</f>
        <v>#REF!</v>
      </c>
      <c r="X295" s="105" t="e">
        <f>IF( $H295=0,0,($F295*'Cronograma de Actividades'!#REF!)*($I295/$H295))</f>
        <v>#REF!</v>
      </c>
      <c r="Y295" s="105" t="e">
        <f>SUM(V295:X295)</f>
        <v>#REF!</v>
      </c>
      <c r="Z295" s="105" t="e">
        <f>+M295+Q295+U295+Y295</f>
        <v>#REF!</v>
      </c>
      <c r="AA295" s="105" t="e">
        <f>IF( $H295=0,0,($F295*'Cronograma de Actividades'!#REF!)*($I295/$H295))</f>
        <v>#REF!</v>
      </c>
      <c r="AB295" s="105" t="e">
        <f>IF( $H295=0,0,($F295*'Cronograma de Actividades'!#REF!)*($I295/$H295))</f>
        <v>#REF!</v>
      </c>
      <c r="AC295" s="105" t="e">
        <f>IF( $H295=0,0,($F295*'Cronograma de Actividades'!#REF!)*($I295/$H295))</f>
        <v>#REF!</v>
      </c>
      <c r="AD295" s="105" t="e">
        <f>SUM(AA295:AC295)</f>
        <v>#REF!</v>
      </c>
      <c r="AE295" s="105" t="e">
        <f>IF( $H295=0,0,($F295*'Cronograma de Actividades'!#REF!)*($I295/$H295))</f>
        <v>#REF!</v>
      </c>
      <c r="AF295" s="105" t="e">
        <f>IF( $H295=0,0,($F295*'Cronograma de Actividades'!#REF!)*($I295/$H295))</f>
        <v>#REF!</v>
      </c>
      <c r="AG295" s="105" t="e">
        <f>IF( $H295=0,0,($F295*'Cronograma de Actividades'!#REF!)*($I295/$H295))</f>
        <v>#REF!</v>
      </c>
      <c r="AH295" s="105" t="e">
        <f>SUM(AE295:AG295)</f>
        <v>#REF!</v>
      </c>
      <c r="AI295" s="105" t="e">
        <f>IF( $H295=0,0,($F295*'Cronograma de Actividades'!#REF!)*($I295/$H295))</f>
        <v>#REF!</v>
      </c>
      <c r="AJ295" s="105" t="e">
        <f>IF( $H295=0,0,($F295*'Cronograma de Actividades'!#REF!)*($I295/$H295))</f>
        <v>#REF!</v>
      </c>
      <c r="AK295" s="105" t="e">
        <f>IF( $H295=0,0,($F295*'Cronograma de Actividades'!#REF!)*($I295/$H295))</f>
        <v>#REF!</v>
      </c>
      <c r="AL295" s="105" t="e">
        <f>SUM(AI295:AK295)</f>
        <v>#REF!</v>
      </c>
      <c r="AM295" s="105" t="e">
        <f>IF( $H295=0,0,($F295*'Cronograma de Actividades'!#REF!)*($I295/$H295))</f>
        <v>#REF!</v>
      </c>
      <c r="AN295" s="105" t="e">
        <f>IF( $H295=0,0,($F295*'Cronograma de Actividades'!#REF!)*($I295/$H295))</f>
        <v>#REF!</v>
      </c>
      <c r="AO295" s="105" t="e">
        <f>IF( $H295=0,0,($F295*'Cronograma de Actividades'!#REF!)*($I295/$H295))</f>
        <v>#REF!</v>
      </c>
      <c r="AP295" s="105" t="e">
        <f>SUM(AM295:AO295)</f>
        <v>#REF!</v>
      </c>
      <c r="AQ295" s="105" t="e">
        <f>+AD295+AH295+AL295+AP295</f>
        <v>#REF!</v>
      </c>
      <c r="AR295" s="105" t="e">
        <f>IF( $H295=0,0,($F295*'Cronograma de Actividades'!#REF!)*($I295/$H295))</f>
        <v>#REF!</v>
      </c>
      <c r="AS295" s="105" t="e">
        <f>IF( $H295=0,0,($F295*'Cronograma de Actividades'!#REF!)*($I295/$H295))</f>
        <v>#REF!</v>
      </c>
      <c r="AT295" s="105" t="e">
        <f>IF( $H295=0,0,($F295*'Cronograma de Actividades'!#REF!)*($I295/$H295))</f>
        <v>#REF!</v>
      </c>
      <c r="AU295" s="105" t="e">
        <f>SUM(AR295:AT295)</f>
        <v>#REF!</v>
      </c>
      <c r="AV295" s="105" t="e">
        <f>IF( $H295=0,0,($F295*'Cronograma de Actividades'!#REF!)*($I295/$H295))</f>
        <v>#REF!</v>
      </c>
      <c r="AW295" s="105" t="e">
        <f>IF( $H295=0,0,($F295*'Cronograma de Actividades'!#REF!)*($I295/$H295))</f>
        <v>#REF!</v>
      </c>
      <c r="AX295" s="105" t="e">
        <f>IF( $H295=0,0,($F295*'Cronograma de Actividades'!#REF!)*($I295/$H295))</f>
        <v>#REF!</v>
      </c>
      <c r="AY295" s="105" t="e">
        <f>SUM(AV295:AX295)</f>
        <v>#REF!</v>
      </c>
      <c r="AZ295" s="105" t="e">
        <f>IF( $H295=0,0,($F295*'Cronograma de Actividades'!#REF!)*($I295/$H295))</f>
        <v>#REF!</v>
      </c>
      <c r="BA295" s="105" t="e">
        <f>IF( $H295=0,0,($F295*'Cronograma de Actividades'!#REF!)*($I295/$H295))</f>
        <v>#REF!</v>
      </c>
      <c r="BB295" s="105" t="e">
        <f>IF( $H295=0,0,($F295*'Cronograma de Actividades'!#REF!)*($I295/$H295))</f>
        <v>#REF!</v>
      </c>
      <c r="BC295" s="105" t="e">
        <f>SUM(AZ295:BB295)</f>
        <v>#REF!</v>
      </c>
      <c r="BD295" s="105" t="e">
        <f>IF( $H295=0,0,($F295*'Cronograma de Actividades'!#REF!)*($I295/$H295))</f>
        <v>#REF!</v>
      </c>
      <c r="BE295" s="105" t="e">
        <f>IF( $H295=0,0,($F295*'Cronograma de Actividades'!#REF!)*($I295/$H295))</f>
        <v>#REF!</v>
      </c>
      <c r="BF295" s="105" t="e">
        <f>IF( $H295=0,0,($F295*'Cronograma de Actividades'!#REF!)*($I295/$H295))</f>
        <v>#REF!</v>
      </c>
      <c r="BG295" s="105" t="e">
        <f>SUM(BD295:BF295)</f>
        <v>#REF!</v>
      </c>
      <c r="BH295" s="105" t="e">
        <f>+AU295+AY295+BC295+BG295</f>
        <v>#REF!</v>
      </c>
      <c r="BI295" s="287" t="e">
        <f>+Z295+AQ295+BH295</f>
        <v>#REF!</v>
      </c>
      <c r="BJ295" s="126" t="e">
        <f t="shared" si="64"/>
        <v>#REF!</v>
      </c>
    </row>
    <row r="296" spans="1:62" ht="12.75" hidden="1" customHeight="1" x14ac:dyDescent="0.25">
      <c r="A296" s="297" t="e">
        <f>+#REF!</f>
        <v>#REF!</v>
      </c>
      <c r="B296" s="298" t="e">
        <f>+#REF!</f>
        <v>#REF!</v>
      </c>
      <c r="C296" s="315"/>
      <c r="D296" s="316"/>
      <c r="E296" s="317"/>
      <c r="F296" s="105" t="e">
        <f>+#REF!</f>
        <v>#REF!</v>
      </c>
      <c r="G296" s="505"/>
      <c r="H296" s="105" t="e">
        <f>+#REF!</f>
        <v>#REF!</v>
      </c>
      <c r="I296" s="105" t="e">
        <f>+#REF!</f>
        <v>#REF!</v>
      </c>
      <c r="J296" s="105" t="e">
        <f>IF( $H296=0,0,($F296*'Cronograma de Actividades'!#REF!)*($I296/$H296))</f>
        <v>#REF!</v>
      </c>
      <c r="K296" s="105" t="e">
        <f>IF( $H296=0,0,($F296*'Cronograma de Actividades'!#REF!)*($I296/$H296))</f>
        <v>#REF!</v>
      </c>
      <c r="L296" s="105" t="e">
        <f>IF( $H296=0,0,($F296*'Cronograma de Actividades'!#REF!)*($I296/$H296))</f>
        <v>#REF!</v>
      </c>
      <c r="M296" s="105" t="e">
        <f>SUM(J296:L296)</f>
        <v>#REF!</v>
      </c>
      <c r="N296" s="105" t="e">
        <f>IF( $H296=0,0,($F296*'Cronograma de Actividades'!#REF!)*($I296/$H296))</f>
        <v>#REF!</v>
      </c>
      <c r="O296" s="105" t="e">
        <f>IF( $H296=0,0,($F296*'Cronograma de Actividades'!#REF!)*($I296/$H296))</f>
        <v>#REF!</v>
      </c>
      <c r="P296" s="105" t="e">
        <f>IF( $H296=0,0,($F296*'Cronograma de Actividades'!#REF!)*($I296/$H296))</f>
        <v>#REF!</v>
      </c>
      <c r="Q296" s="105" t="e">
        <f>SUM(N296:P296)</f>
        <v>#REF!</v>
      </c>
      <c r="R296" s="105" t="e">
        <f>IF( $H296=0,0,($F296*'Cronograma de Actividades'!#REF!)*($I296/$H296))</f>
        <v>#REF!</v>
      </c>
      <c r="S296" s="105" t="e">
        <f>IF( $H296=0,0,($F296*'Cronograma de Actividades'!#REF!)*($I296/$H296))</f>
        <v>#REF!</v>
      </c>
      <c r="T296" s="105" t="e">
        <f>IF( $H296=0,0,($F296*'Cronograma de Actividades'!#REF!)*($I296/$H296))</f>
        <v>#REF!</v>
      </c>
      <c r="U296" s="105" t="e">
        <f>SUM(R296:T296)</f>
        <v>#REF!</v>
      </c>
      <c r="V296" s="105" t="e">
        <f>IF( $H296=0,0,($F296*'Cronograma de Actividades'!#REF!)*($I296/$H296))</f>
        <v>#REF!</v>
      </c>
      <c r="W296" s="105" t="e">
        <f>IF( $H296=0,0,($F296*'Cronograma de Actividades'!#REF!)*($I296/$H296))</f>
        <v>#REF!</v>
      </c>
      <c r="X296" s="105" t="e">
        <f>IF( $H296=0,0,($F296*'Cronograma de Actividades'!#REF!)*($I296/$H296))</f>
        <v>#REF!</v>
      </c>
      <c r="Y296" s="105" t="e">
        <f>SUM(V296:X296)</f>
        <v>#REF!</v>
      </c>
      <c r="Z296" s="105" t="e">
        <f>+M296+Q296+U296+Y296</f>
        <v>#REF!</v>
      </c>
      <c r="AA296" s="105" t="e">
        <f>IF( $H296=0,0,($F296*'Cronograma de Actividades'!#REF!)*($I296/$H296))</f>
        <v>#REF!</v>
      </c>
      <c r="AB296" s="105" t="e">
        <f>IF( $H296=0,0,($F296*'Cronograma de Actividades'!#REF!)*($I296/$H296))</f>
        <v>#REF!</v>
      </c>
      <c r="AC296" s="105" t="e">
        <f>IF( $H296=0,0,($F296*'Cronograma de Actividades'!#REF!)*($I296/$H296))</f>
        <v>#REF!</v>
      </c>
      <c r="AD296" s="105" t="e">
        <f>SUM(AA296:AC296)</f>
        <v>#REF!</v>
      </c>
      <c r="AE296" s="105" t="e">
        <f>IF( $H296=0,0,($F296*'Cronograma de Actividades'!#REF!)*($I296/$H296))</f>
        <v>#REF!</v>
      </c>
      <c r="AF296" s="105" t="e">
        <f>IF( $H296=0,0,($F296*'Cronograma de Actividades'!#REF!)*($I296/$H296))</f>
        <v>#REF!</v>
      </c>
      <c r="AG296" s="105" t="e">
        <f>IF( $H296=0,0,($F296*'Cronograma de Actividades'!#REF!)*($I296/$H296))</f>
        <v>#REF!</v>
      </c>
      <c r="AH296" s="105" t="e">
        <f>SUM(AE296:AG296)</f>
        <v>#REF!</v>
      </c>
      <c r="AI296" s="105" t="e">
        <f>IF( $H296=0,0,($F296*'Cronograma de Actividades'!#REF!)*($I296/$H296))</f>
        <v>#REF!</v>
      </c>
      <c r="AJ296" s="105" t="e">
        <f>IF( $H296=0,0,($F296*'Cronograma de Actividades'!#REF!)*($I296/$H296))</f>
        <v>#REF!</v>
      </c>
      <c r="AK296" s="105" t="e">
        <f>IF( $H296=0,0,($F296*'Cronograma de Actividades'!#REF!)*($I296/$H296))</f>
        <v>#REF!</v>
      </c>
      <c r="AL296" s="105" t="e">
        <f>SUM(AI296:AK296)</f>
        <v>#REF!</v>
      </c>
      <c r="AM296" s="105" t="e">
        <f>IF( $H296=0,0,($F296*'Cronograma de Actividades'!#REF!)*($I296/$H296))</f>
        <v>#REF!</v>
      </c>
      <c r="AN296" s="105" t="e">
        <f>IF( $H296=0,0,($F296*'Cronograma de Actividades'!#REF!)*($I296/$H296))</f>
        <v>#REF!</v>
      </c>
      <c r="AO296" s="105" t="e">
        <f>IF( $H296=0,0,($F296*'Cronograma de Actividades'!#REF!)*($I296/$H296))</f>
        <v>#REF!</v>
      </c>
      <c r="AP296" s="105" t="e">
        <f>SUM(AM296:AO296)</f>
        <v>#REF!</v>
      </c>
      <c r="AQ296" s="105" t="e">
        <f>+AD296+AH296+AL296+AP296</f>
        <v>#REF!</v>
      </c>
      <c r="AR296" s="105" t="e">
        <f>IF( $H296=0,0,($F296*'Cronograma de Actividades'!#REF!)*($I296/$H296))</f>
        <v>#REF!</v>
      </c>
      <c r="AS296" s="105" t="e">
        <f>IF( $H296=0,0,($F296*'Cronograma de Actividades'!#REF!)*($I296/$H296))</f>
        <v>#REF!</v>
      </c>
      <c r="AT296" s="105" t="e">
        <f>IF( $H296=0,0,($F296*'Cronograma de Actividades'!#REF!)*($I296/$H296))</f>
        <v>#REF!</v>
      </c>
      <c r="AU296" s="105" t="e">
        <f>SUM(AR296:AT296)</f>
        <v>#REF!</v>
      </c>
      <c r="AV296" s="105" t="e">
        <f>IF( $H296=0,0,($F296*'Cronograma de Actividades'!#REF!)*($I296/$H296))</f>
        <v>#REF!</v>
      </c>
      <c r="AW296" s="105" t="e">
        <f>IF( $H296=0,0,($F296*'Cronograma de Actividades'!#REF!)*($I296/$H296))</f>
        <v>#REF!</v>
      </c>
      <c r="AX296" s="105" t="e">
        <f>IF( $H296=0,0,($F296*'Cronograma de Actividades'!#REF!)*($I296/$H296))</f>
        <v>#REF!</v>
      </c>
      <c r="AY296" s="105" t="e">
        <f>SUM(AV296:AX296)</f>
        <v>#REF!</v>
      </c>
      <c r="AZ296" s="105" t="e">
        <f>IF( $H296=0,0,($F296*'Cronograma de Actividades'!#REF!)*($I296/$H296))</f>
        <v>#REF!</v>
      </c>
      <c r="BA296" s="105" t="e">
        <f>IF( $H296=0,0,($F296*'Cronograma de Actividades'!#REF!)*($I296/$H296))</f>
        <v>#REF!</v>
      </c>
      <c r="BB296" s="105" t="e">
        <f>IF( $H296=0,0,($F296*'Cronograma de Actividades'!#REF!)*($I296/$H296))</f>
        <v>#REF!</v>
      </c>
      <c r="BC296" s="105" t="e">
        <f>SUM(AZ296:BB296)</f>
        <v>#REF!</v>
      </c>
      <c r="BD296" s="105" t="e">
        <f>IF( $H296=0,0,($F296*'Cronograma de Actividades'!#REF!)*($I296/$H296))</f>
        <v>#REF!</v>
      </c>
      <c r="BE296" s="105" t="e">
        <f>IF( $H296=0,0,($F296*'Cronograma de Actividades'!#REF!)*($I296/$H296))</f>
        <v>#REF!</v>
      </c>
      <c r="BF296" s="105" t="e">
        <f>IF( $H296=0,0,($F296*'Cronograma de Actividades'!#REF!)*($I296/$H296))</f>
        <v>#REF!</v>
      </c>
      <c r="BG296" s="105" t="e">
        <f>SUM(BD296:BF296)</f>
        <v>#REF!</v>
      </c>
      <c r="BH296" s="105" t="e">
        <f>+AU296+AY296+BC296+BG296</f>
        <v>#REF!</v>
      </c>
      <c r="BI296" s="287" t="e">
        <f>+Z296+AQ296+BH296</f>
        <v>#REF!</v>
      </c>
      <c r="BJ296" s="126" t="e">
        <f t="shared" si="64"/>
        <v>#REF!</v>
      </c>
    </row>
    <row r="297" spans="1:62" ht="12.75" hidden="1" customHeight="1" x14ac:dyDescent="0.25">
      <c r="A297" s="299" t="e">
        <f>+#REF!</f>
        <v>#REF!</v>
      </c>
      <c r="B297" s="300" t="e">
        <f>+#REF!</f>
        <v>#REF!</v>
      </c>
      <c r="C297" s="318"/>
      <c r="D297" s="319"/>
      <c r="E297" s="320"/>
      <c r="F297" s="106" t="e">
        <f>+#REF!</f>
        <v>#REF!</v>
      </c>
      <c r="G297" s="506"/>
      <c r="H297" s="106" t="e">
        <f>+#REF!</f>
        <v>#REF!</v>
      </c>
      <c r="I297" s="106" t="e">
        <f>+#REF!</f>
        <v>#REF!</v>
      </c>
      <c r="J297" s="106" t="e">
        <f>IF( $H297=0,0,($F297*'Cronograma de Actividades'!#REF!)*($I297/$H297))</f>
        <v>#REF!</v>
      </c>
      <c r="K297" s="106" t="e">
        <f>IF( $H297=0,0,($F297*'Cronograma de Actividades'!#REF!)*($I297/$H297))</f>
        <v>#REF!</v>
      </c>
      <c r="L297" s="106" t="e">
        <f>IF( $H297=0,0,($F297*'Cronograma de Actividades'!#REF!)*($I297/$H297))</f>
        <v>#REF!</v>
      </c>
      <c r="M297" s="106" t="e">
        <f>SUM(J297:L297)</f>
        <v>#REF!</v>
      </c>
      <c r="N297" s="106" t="e">
        <f>IF( $H297=0,0,($F297*'Cronograma de Actividades'!#REF!)*($I297/$H297))</f>
        <v>#REF!</v>
      </c>
      <c r="O297" s="106" t="e">
        <f>IF( $H297=0,0,($F297*'Cronograma de Actividades'!#REF!)*($I297/$H297))</f>
        <v>#REF!</v>
      </c>
      <c r="P297" s="106" t="e">
        <f>IF( $H297=0,0,($F297*'Cronograma de Actividades'!#REF!)*($I297/$H297))</f>
        <v>#REF!</v>
      </c>
      <c r="Q297" s="106" t="e">
        <f>SUM(N297:P297)</f>
        <v>#REF!</v>
      </c>
      <c r="R297" s="106" t="e">
        <f>IF( $H297=0,0,($F297*'Cronograma de Actividades'!#REF!)*($I297/$H297))</f>
        <v>#REF!</v>
      </c>
      <c r="S297" s="106" t="e">
        <f>IF( $H297=0,0,($F297*'Cronograma de Actividades'!#REF!)*($I297/$H297))</f>
        <v>#REF!</v>
      </c>
      <c r="T297" s="106" t="e">
        <f>IF( $H297=0,0,($F297*'Cronograma de Actividades'!#REF!)*($I297/$H297))</f>
        <v>#REF!</v>
      </c>
      <c r="U297" s="106" t="e">
        <f>SUM(R297:T297)</f>
        <v>#REF!</v>
      </c>
      <c r="V297" s="106" t="e">
        <f>IF( $H297=0,0,($F297*'Cronograma de Actividades'!#REF!)*($I297/$H297))</f>
        <v>#REF!</v>
      </c>
      <c r="W297" s="106" t="e">
        <f>IF( $H297=0,0,($F297*'Cronograma de Actividades'!#REF!)*($I297/$H297))</f>
        <v>#REF!</v>
      </c>
      <c r="X297" s="106" t="e">
        <f>IF( $H297=0,0,($F297*'Cronograma de Actividades'!#REF!)*($I297/$H297))</f>
        <v>#REF!</v>
      </c>
      <c r="Y297" s="106" t="e">
        <f>SUM(V297:X297)</f>
        <v>#REF!</v>
      </c>
      <c r="Z297" s="106" t="e">
        <f>+M297+Q297+U297+Y297</f>
        <v>#REF!</v>
      </c>
      <c r="AA297" s="106" t="e">
        <f>IF( $H297=0,0,($F297*'Cronograma de Actividades'!#REF!)*($I297/$H297))</f>
        <v>#REF!</v>
      </c>
      <c r="AB297" s="106" t="e">
        <f>IF( $H297=0,0,($F297*'Cronograma de Actividades'!#REF!)*($I297/$H297))</f>
        <v>#REF!</v>
      </c>
      <c r="AC297" s="106" t="e">
        <f>IF( $H297=0,0,($F297*'Cronograma de Actividades'!#REF!)*($I297/$H297))</f>
        <v>#REF!</v>
      </c>
      <c r="AD297" s="106" t="e">
        <f>SUM(AA297:AC297)</f>
        <v>#REF!</v>
      </c>
      <c r="AE297" s="106" t="e">
        <f>IF( $H297=0,0,($F297*'Cronograma de Actividades'!#REF!)*($I297/$H297))</f>
        <v>#REF!</v>
      </c>
      <c r="AF297" s="106" t="e">
        <f>IF( $H297=0,0,($F297*'Cronograma de Actividades'!#REF!)*($I297/$H297))</f>
        <v>#REF!</v>
      </c>
      <c r="AG297" s="106" t="e">
        <f>IF( $H297=0,0,($F297*'Cronograma de Actividades'!#REF!)*($I297/$H297))</f>
        <v>#REF!</v>
      </c>
      <c r="AH297" s="106" t="e">
        <f>SUM(AE297:AG297)</f>
        <v>#REF!</v>
      </c>
      <c r="AI297" s="106" t="e">
        <f>IF( $H297=0,0,($F297*'Cronograma de Actividades'!#REF!)*($I297/$H297))</f>
        <v>#REF!</v>
      </c>
      <c r="AJ297" s="106" t="e">
        <f>IF( $H297=0,0,($F297*'Cronograma de Actividades'!#REF!)*($I297/$H297))</f>
        <v>#REF!</v>
      </c>
      <c r="AK297" s="106" t="e">
        <f>IF( $H297=0,0,($F297*'Cronograma de Actividades'!#REF!)*($I297/$H297))</f>
        <v>#REF!</v>
      </c>
      <c r="AL297" s="106" t="e">
        <f>SUM(AI297:AK297)</f>
        <v>#REF!</v>
      </c>
      <c r="AM297" s="106" t="e">
        <f>IF( $H297=0,0,($F297*'Cronograma de Actividades'!#REF!)*($I297/$H297))</f>
        <v>#REF!</v>
      </c>
      <c r="AN297" s="106" t="e">
        <f>IF( $H297=0,0,($F297*'Cronograma de Actividades'!#REF!)*($I297/$H297))</f>
        <v>#REF!</v>
      </c>
      <c r="AO297" s="106" t="e">
        <f>IF( $H297=0,0,($F297*'Cronograma de Actividades'!#REF!)*($I297/$H297))</f>
        <v>#REF!</v>
      </c>
      <c r="AP297" s="106" t="e">
        <f>SUM(AM297:AO297)</f>
        <v>#REF!</v>
      </c>
      <c r="AQ297" s="106" t="e">
        <f>+AD297+AH297+AL297+AP297</f>
        <v>#REF!</v>
      </c>
      <c r="AR297" s="106" t="e">
        <f>IF( $H297=0,0,($F297*'Cronograma de Actividades'!#REF!)*($I297/$H297))</f>
        <v>#REF!</v>
      </c>
      <c r="AS297" s="106" t="e">
        <f>IF( $H297=0,0,($F297*'Cronograma de Actividades'!#REF!)*($I297/$H297))</f>
        <v>#REF!</v>
      </c>
      <c r="AT297" s="106" t="e">
        <f>IF( $H297=0,0,($F297*'Cronograma de Actividades'!#REF!)*($I297/$H297))</f>
        <v>#REF!</v>
      </c>
      <c r="AU297" s="106" t="e">
        <f>SUM(AR297:AT297)</f>
        <v>#REF!</v>
      </c>
      <c r="AV297" s="106" t="e">
        <f>IF( $H297=0,0,($F297*'Cronograma de Actividades'!#REF!)*($I297/$H297))</f>
        <v>#REF!</v>
      </c>
      <c r="AW297" s="106" t="e">
        <f>IF( $H297=0,0,($F297*'Cronograma de Actividades'!#REF!)*($I297/$H297))</f>
        <v>#REF!</v>
      </c>
      <c r="AX297" s="106" t="e">
        <f>IF( $H297=0,0,($F297*'Cronograma de Actividades'!#REF!)*($I297/$H297))</f>
        <v>#REF!</v>
      </c>
      <c r="AY297" s="106" t="e">
        <f>SUM(AV297:AX297)</f>
        <v>#REF!</v>
      </c>
      <c r="AZ297" s="106" t="e">
        <f>IF( $H297=0,0,($F297*'Cronograma de Actividades'!#REF!)*($I297/$H297))</f>
        <v>#REF!</v>
      </c>
      <c r="BA297" s="106" t="e">
        <f>IF( $H297=0,0,($F297*'Cronograma de Actividades'!#REF!)*($I297/$H297))</f>
        <v>#REF!</v>
      </c>
      <c r="BB297" s="106" t="e">
        <f>IF( $H297=0,0,($F297*'Cronograma de Actividades'!#REF!)*($I297/$H297))</f>
        <v>#REF!</v>
      </c>
      <c r="BC297" s="106" t="e">
        <f>SUM(AZ297:BB297)</f>
        <v>#REF!</v>
      </c>
      <c r="BD297" s="106" t="e">
        <f>IF( $H297=0,0,($F297*'Cronograma de Actividades'!#REF!)*($I297/$H297))</f>
        <v>#REF!</v>
      </c>
      <c r="BE297" s="106" t="e">
        <f>IF( $H297=0,0,($F297*'Cronograma de Actividades'!#REF!)*($I297/$H297))</f>
        <v>#REF!</v>
      </c>
      <c r="BF297" s="106" t="e">
        <f>IF( $H297=0,0,($F297*'Cronograma de Actividades'!#REF!)*($I297/$H297))</f>
        <v>#REF!</v>
      </c>
      <c r="BG297" s="106" t="e">
        <f>SUM(BD297:BF297)</f>
        <v>#REF!</v>
      </c>
      <c r="BH297" s="106" t="e">
        <f>+AU297+AY297+BC297+BG297</f>
        <v>#REF!</v>
      </c>
      <c r="BI297" s="288" t="e">
        <f>+Z297+AQ297+BH297</f>
        <v>#REF!</v>
      </c>
      <c r="BJ297" s="126" t="e">
        <f t="shared" si="64"/>
        <v>#REF!</v>
      </c>
    </row>
    <row r="298" spans="1:62" ht="12.75" hidden="1" customHeight="1" x14ac:dyDescent="0.25">
      <c r="A298" s="100" t="e">
        <f>+#REF!</f>
        <v>#REF!</v>
      </c>
      <c r="B298" s="199" t="e">
        <f>+#REF!</f>
        <v>#REF!</v>
      </c>
      <c r="C298" s="56" t="e">
        <f>+#REF!</f>
        <v>#REF!</v>
      </c>
      <c r="D298" s="61"/>
      <c r="E298" s="57">
        <f>+'Formato de costeo C1 '!F515</f>
        <v>0</v>
      </c>
      <c r="F298" s="57" t="e">
        <f>SUM(F299:F303)</f>
        <v>#REF!</v>
      </c>
      <c r="G298" s="503" t="e">
        <f>+#REF!</f>
        <v>#REF!</v>
      </c>
      <c r="H298" s="57" t="e">
        <f>SUM(H299:H303)</f>
        <v>#REF!</v>
      </c>
      <c r="I298" s="57" t="e">
        <f t="shared" ref="I298:BH298" si="70">SUM(I299:I303)</f>
        <v>#REF!</v>
      </c>
      <c r="J298" s="57" t="e">
        <f t="shared" si="70"/>
        <v>#REF!</v>
      </c>
      <c r="K298" s="57" t="e">
        <f t="shared" si="70"/>
        <v>#REF!</v>
      </c>
      <c r="L298" s="57" t="e">
        <f t="shared" si="70"/>
        <v>#REF!</v>
      </c>
      <c r="M298" s="57" t="e">
        <f t="shared" si="70"/>
        <v>#REF!</v>
      </c>
      <c r="N298" s="57" t="e">
        <f t="shared" si="70"/>
        <v>#REF!</v>
      </c>
      <c r="O298" s="57" t="e">
        <f t="shared" si="70"/>
        <v>#REF!</v>
      </c>
      <c r="P298" s="57" t="e">
        <f t="shared" si="70"/>
        <v>#REF!</v>
      </c>
      <c r="Q298" s="57" t="e">
        <f t="shared" si="70"/>
        <v>#REF!</v>
      </c>
      <c r="R298" s="57" t="e">
        <f t="shared" si="70"/>
        <v>#REF!</v>
      </c>
      <c r="S298" s="57" t="e">
        <f t="shared" si="70"/>
        <v>#REF!</v>
      </c>
      <c r="T298" s="57" t="e">
        <f t="shared" si="70"/>
        <v>#REF!</v>
      </c>
      <c r="U298" s="57" t="e">
        <f t="shared" si="70"/>
        <v>#REF!</v>
      </c>
      <c r="V298" s="57" t="e">
        <f t="shared" si="70"/>
        <v>#REF!</v>
      </c>
      <c r="W298" s="57" t="e">
        <f t="shared" si="70"/>
        <v>#REF!</v>
      </c>
      <c r="X298" s="57" t="e">
        <f t="shared" si="70"/>
        <v>#REF!</v>
      </c>
      <c r="Y298" s="57" t="e">
        <f t="shared" si="70"/>
        <v>#REF!</v>
      </c>
      <c r="Z298" s="57" t="e">
        <f t="shared" si="70"/>
        <v>#REF!</v>
      </c>
      <c r="AA298" s="57" t="e">
        <f t="shared" si="70"/>
        <v>#REF!</v>
      </c>
      <c r="AB298" s="57" t="e">
        <f t="shared" si="70"/>
        <v>#REF!</v>
      </c>
      <c r="AC298" s="57" t="e">
        <f t="shared" si="70"/>
        <v>#REF!</v>
      </c>
      <c r="AD298" s="57" t="e">
        <f t="shared" si="70"/>
        <v>#REF!</v>
      </c>
      <c r="AE298" s="57" t="e">
        <f t="shared" si="70"/>
        <v>#REF!</v>
      </c>
      <c r="AF298" s="57" t="e">
        <f t="shared" si="70"/>
        <v>#REF!</v>
      </c>
      <c r="AG298" s="57" t="e">
        <f t="shared" si="70"/>
        <v>#REF!</v>
      </c>
      <c r="AH298" s="57" t="e">
        <f t="shared" si="70"/>
        <v>#REF!</v>
      </c>
      <c r="AI298" s="57" t="e">
        <f t="shared" si="70"/>
        <v>#REF!</v>
      </c>
      <c r="AJ298" s="57" t="e">
        <f t="shared" si="70"/>
        <v>#REF!</v>
      </c>
      <c r="AK298" s="57" t="e">
        <f t="shared" si="70"/>
        <v>#REF!</v>
      </c>
      <c r="AL298" s="57" t="e">
        <f t="shared" si="70"/>
        <v>#REF!</v>
      </c>
      <c r="AM298" s="57" t="e">
        <f t="shared" si="70"/>
        <v>#REF!</v>
      </c>
      <c r="AN298" s="57" t="e">
        <f t="shared" si="70"/>
        <v>#REF!</v>
      </c>
      <c r="AO298" s="57" t="e">
        <f t="shared" si="70"/>
        <v>#REF!</v>
      </c>
      <c r="AP298" s="57" t="e">
        <f t="shared" si="70"/>
        <v>#REF!</v>
      </c>
      <c r="AQ298" s="57" t="e">
        <f t="shared" si="70"/>
        <v>#REF!</v>
      </c>
      <c r="AR298" s="57" t="e">
        <f t="shared" si="70"/>
        <v>#REF!</v>
      </c>
      <c r="AS298" s="57" t="e">
        <f t="shared" si="70"/>
        <v>#REF!</v>
      </c>
      <c r="AT298" s="57" t="e">
        <f t="shared" si="70"/>
        <v>#REF!</v>
      </c>
      <c r="AU298" s="57" t="e">
        <f t="shared" si="70"/>
        <v>#REF!</v>
      </c>
      <c r="AV298" s="57" t="e">
        <f t="shared" si="70"/>
        <v>#REF!</v>
      </c>
      <c r="AW298" s="57" t="e">
        <f t="shared" si="70"/>
        <v>#REF!</v>
      </c>
      <c r="AX298" s="57" t="e">
        <f t="shared" si="70"/>
        <v>#REF!</v>
      </c>
      <c r="AY298" s="57" t="e">
        <f t="shared" si="70"/>
        <v>#REF!</v>
      </c>
      <c r="AZ298" s="57" t="e">
        <f t="shared" si="70"/>
        <v>#REF!</v>
      </c>
      <c r="BA298" s="57" t="e">
        <f t="shared" si="70"/>
        <v>#REF!</v>
      </c>
      <c r="BB298" s="57" t="e">
        <f t="shared" si="70"/>
        <v>#REF!</v>
      </c>
      <c r="BC298" s="57" t="e">
        <f t="shared" si="70"/>
        <v>#REF!</v>
      </c>
      <c r="BD298" s="57" t="e">
        <f t="shared" si="70"/>
        <v>#REF!</v>
      </c>
      <c r="BE298" s="57" t="e">
        <f t="shared" si="70"/>
        <v>#REF!</v>
      </c>
      <c r="BF298" s="57" t="e">
        <f t="shared" si="70"/>
        <v>#REF!</v>
      </c>
      <c r="BG298" s="57" t="e">
        <f t="shared" si="70"/>
        <v>#REF!</v>
      </c>
      <c r="BH298" s="57" t="e">
        <f t="shared" si="70"/>
        <v>#REF!</v>
      </c>
      <c r="BI298" s="285" t="e">
        <f>SUM(BI299:BI303)</f>
        <v>#REF!</v>
      </c>
      <c r="BJ298" s="126" t="e">
        <f t="shared" si="64"/>
        <v>#REF!</v>
      </c>
    </row>
    <row r="299" spans="1:62" ht="12.75" hidden="1" customHeight="1" x14ac:dyDescent="0.25">
      <c r="A299" s="295" t="e">
        <f>+#REF!</f>
        <v>#REF!</v>
      </c>
      <c r="B299" s="296" t="e">
        <f>+#REF!</f>
        <v>#REF!</v>
      </c>
      <c r="C299" s="577"/>
      <c r="D299" s="296"/>
      <c r="E299" s="312"/>
      <c r="F299" s="104" t="e">
        <f>+#REF!</f>
        <v>#REF!</v>
      </c>
      <c r="G299" s="507"/>
      <c r="H299" s="104" t="e">
        <f>+#REF!</f>
        <v>#REF!</v>
      </c>
      <c r="I299" s="104" t="e">
        <f>+#REF!</f>
        <v>#REF!</v>
      </c>
      <c r="J299" s="104" t="e">
        <f>IF( $H299=0,0,($F299*'Cronograma de Actividades'!#REF!)*($I299/$H299))</f>
        <v>#REF!</v>
      </c>
      <c r="K299" s="104" t="e">
        <f>IF( $H299=0,0,($F299*'Cronograma de Actividades'!#REF!)*($I299/$H299))</f>
        <v>#REF!</v>
      </c>
      <c r="L299" s="104" t="e">
        <f>IF( $H299=0,0,($F299*'Cronograma de Actividades'!#REF!)*($I299/$H299))</f>
        <v>#REF!</v>
      </c>
      <c r="M299" s="104" t="e">
        <f>SUM(J299:L299)</f>
        <v>#REF!</v>
      </c>
      <c r="N299" s="104" t="e">
        <f>IF( $H299=0,0,($F299*'Cronograma de Actividades'!#REF!)*($I299/$H299))</f>
        <v>#REF!</v>
      </c>
      <c r="O299" s="104" t="e">
        <f>IF( $H299=0,0,($F299*'Cronograma de Actividades'!#REF!)*($I299/$H299))</f>
        <v>#REF!</v>
      </c>
      <c r="P299" s="104" t="e">
        <f>IF( $H299=0,0,($F299*'Cronograma de Actividades'!#REF!)*($I299/$H299))</f>
        <v>#REF!</v>
      </c>
      <c r="Q299" s="104" t="e">
        <f>SUM(N299:P299)</f>
        <v>#REF!</v>
      </c>
      <c r="R299" s="104" t="e">
        <f>IF( $H299=0,0,($F299*'Cronograma de Actividades'!#REF!)*($I299/$H299))</f>
        <v>#REF!</v>
      </c>
      <c r="S299" s="104" t="e">
        <f>IF( $H299=0,0,($F299*'Cronograma de Actividades'!#REF!)*($I299/$H299))</f>
        <v>#REF!</v>
      </c>
      <c r="T299" s="104" t="e">
        <f>IF( $H299=0,0,($F299*'Cronograma de Actividades'!#REF!)*($I299/$H299))</f>
        <v>#REF!</v>
      </c>
      <c r="U299" s="104" t="e">
        <f>SUM(R299:T299)</f>
        <v>#REF!</v>
      </c>
      <c r="V299" s="104" t="e">
        <f>IF( $H299=0,0,($F299*'Cronograma de Actividades'!#REF!)*($I299/$H299))</f>
        <v>#REF!</v>
      </c>
      <c r="W299" s="104" t="e">
        <f>IF( $H299=0,0,($F299*'Cronograma de Actividades'!#REF!)*($I299/$H299))</f>
        <v>#REF!</v>
      </c>
      <c r="X299" s="104" t="e">
        <f>IF( $H299=0,0,($F299*'Cronograma de Actividades'!#REF!)*($I299/$H299))</f>
        <v>#REF!</v>
      </c>
      <c r="Y299" s="104" t="e">
        <f>SUM(V299:X299)</f>
        <v>#REF!</v>
      </c>
      <c r="Z299" s="104" t="e">
        <f>+M299+Q299+U299+Y299</f>
        <v>#REF!</v>
      </c>
      <c r="AA299" s="104" t="e">
        <f>IF( $H299=0,0,($F299*'Cronograma de Actividades'!#REF!)*($I299/$H299))</f>
        <v>#REF!</v>
      </c>
      <c r="AB299" s="104" t="e">
        <f>IF( $H299=0,0,($F299*'Cronograma de Actividades'!#REF!)*($I299/$H299))</f>
        <v>#REF!</v>
      </c>
      <c r="AC299" s="104" t="e">
        <f>IF( $H299=0,0,($F299*'Cronograma de Actividades'!#REF!)*($I299/$H299))</f>
        <v>#REF!</v>
      </c>
      <c r="AD299" s="104" t="e">
        <f>SUM(AA299:AC299)</f>
        <v>#REF!</v>
      </c>
      <c r="AE299" s="104" t="e">
        <f>IF( $H299=0,0,($F299*'Cronograma de Actividades'!#REF!)*($I299/$H299))</f>
        <v>#REF!</v>
      </c>
      <c r="AF299" s="104" t="e">
        <f>IF( $H299=0,0,($F299*'Cronograma de Actividades'!#REF!)*($I299/$H299))</f>
        <v>#REF!</v>
      </c>
      <c r="AG299" s="104" t="e">
        <f>IF( $H299=0,0,($F299*'Cronograma de Actividades'!#REF!)*($I299/$H299))</f>
        <v>#REF!</v>
      </c>
      <c r="AH299" s="104" t="e">
        <f>SUM(AE299:AG299)</f>
        <v>#REF!</v>
      </c>
      <c r="AI299" s="104" t="e">
        <f>IF( $H299=0,0,($F299*'Cronograma de Actividades'!#REF!)*($I299/$H299))</f>
        <v>#REF!</v>
      </c>
      <c r="AJ299" s="104" t="e">
        <f>IF( $H299=0,0,($F299*'Cronograma de Actividades'!#REF!)*($I299/$H299))</f>
        <v>#REF!</v>
      </c>
      <c r="AK299" s="104" t="e">
        <f>IF( $H299=0,0,($F299*'Cronograma de Actividades'!#REF!)*($I299/$H299))</f>
        <v>#REF!</v>
      </c>
      <c r="AL299" s="104" t="e">
        <f>SUM(AI299:AK299)</f>
        <v>#REF!</v>
      </c>
      <c r="AM299" s="104" t="e">
        <f>IF( $H299=0,0,($F299*'Cronograma de Actividades'!#REF!)*($I299/$H299))</f>
        <v>#REF!</v>
      </c>
      <c r="AN299" s="104" t="e">
        <f>IF( $H299=0,0,($F299*'Cronograma de Actividades'!#REF!)*($I299/$H299))</f>
        <v>#REF!</v>
      </c>
      <c r="AO299" s="104" t="e">
        <f>IF( $H299=0,0,($F299*'Cronograma de Actividades'!#REF!)*($I299/$H299))</f>
        <v>#REF!</v>
      </c>
      <c r="AP299" s="104" t="e">
        <f>SUM(AM299:AO299)</f>
        <v>#REF!</v>
      </c>
      <c r="AQ299" s="104" t="e">
        <f>+AD299+AH299+AL299+AP299</f>
        <v>#REF!</v>
      </c>
      <c r="AR299" s="104" t="e">
        <f>IF( $H299=0,0,($F299*'Cronograma de Actividades'!#REF!)*($I299/$H299))</f>
        <v>#REF!</v>
      </c>
      <c r="AS299" s="104" t="e">
        <f>IF( $H299=0,0,($F299*'Cronograma de Actividades'!#REF!)*($I299/$H299))</f>
        <v>#REF!</v>
      </c>
      <c r="AT299" s="104" t="e">
        <f>IF( $H299=0,0,($F299*'Cronograma de Actividades'!#REF!)*($I299/$H299))</f>
        <v>#REF!</v>
      </c>
      <c r="AU299" s="104" t="e">
        <f>SUM(AR299:AT299)</f>
        <v>#REF!</v>
      </c>
      <c r="AV299" s="104" t="e">
        <f>IF( $H299=0,0,($F299*'Cronograma de Actividades'!#REF!)*($I299/$H299))</f>
        <v>#REF!</v>
      </c>
      <c r="AW299" s="104" t="e">
        <f>IF( $H299=0,0,($F299*'Cronograma de Actividades'!#REF!)*($I299/$H299))</f>
        <v>#REF!</v>
      </c>
      <c r="AX299" s="104" t="e">
        <f>IF( $H299=0,0,($F299*'Cronograma de Actividades'!#REF!)*($I299/$H299))</f>
        <v>#REF!</v>
      </c>
      <c r="AY299" s="104" t="e">
        <f>SUM(AV299:AX299)</f>
        <v>#REF!</v>
      </c>
      <c r="AZ299" s="104" t="e">
        <f>IF( $H299=0,0,($F299*'Cronograma de Actividades'!#REF!)*($I299/$H299))</f>
        <v>#REF!</v>
      </c>
      <c r="BA299" s="104" t="e">
        <f>IF( $H299=0,0,($F299*'Cronograma de Actividades'!#REF!)*($I299/$H299))</f>
        <v>#REF!</v>
      </c>
      <c r="BB299" s="104" t="e">
        <f>IF( $H299=0,0,($F299*'Cronograma de Actividades'!#REF!)*($I299/$H299))</f>
        <v>#REF!</v>
      </c>
      <c r="BC299" s="104" t="e">
        <f>SUM(AZ299:BB299)</f>
        <v>#REF!</v>
      </c>
      <c r="BD299" s="104" t="e">
        <f>IF( $H299=0,0,($F299*'Cronograma de Actividades'!#REF!)*($I299/$H299))</f>
        <v>#REF!</v>
      </c>
      <c r="BE299" s="104" t="e">
        <f>IF( $H299=0,0,($F299*'Cronograma de Actividades'!#REF!)*($I299/$H299))</f>
        <v>#REF!</v>
      </c>
      <c r="BF299" s="104" t="e">
        <f>IF( $H299=0,0,($F299*'Cronograma de Actividades'!#REF!)*($I299/$H299))</f>
        <v>#REF!</v>
      </c>
      <c r="BG299" s="104" t="e">
        <f>SUM(BD299:BF299)</f>
        <v>#REF!</v>
      </c>
      <c r="BH299" s="104" t="e">
        <f>+AU299+AY299+BC299+BG299</f>
        <v>#REF!</v>
      </c>
      <c r="BI299" s="286" t="e">
        <f>+Z299+AQ299+BH299</f>
        <v>#REF!</v>
      </c>
      <c r="BJ299" s="126" t="e">
        <f t="shared" si="64"/>
        <v>#REF!</v>
      </c>
    </row>
    <row r="300" spans="1:62" ht="12.75" hidden="1" customHeight="1" x14ac:dyDescent="0.25">
      <c r="A300" s="297" t="e">
        <f>+#REF!</f>
        <v>#REF!</v>
      </c>
      <c r="B300" s="298" t="e">
        <f>+#REF!</f>
        <v>#REF!</v>
      </c>
      <c r="C300" s="578"/>
      <c r="D300" s="298"/>
      <c r="E300" s="315"/>
      <c r="F300" s="105" t="e">
        <f>+#REF!</f>
        <v>#REF!</v>
      </c>
      <c r="G300" s="508"/>
      <c r="H300" s="105" t="e">
        <f>+#REF!</f>
        <v>#REF!</v>
      </c>
      <c r="I300" s="105" t="e">
        <f>+#REF!</f>
        <v>#REF!</v>
      </c>
      <c r="J300" s="105" t="e">
        <f>IF( $H300=0,0,($F300*'Cronograma de Actividades'!#REF!)*($I300/$H300))</f>
        <v>#REF!</v>
      </c>
      <c r="K300" s="105" t="e">
        <f>IF( $H300=0,0,($F300*'Cronograma de Actividades'!#REF!)*($I300/$H300))</f>
        <v>#REF!</v>
      </c>
      <c r="L300" s="105" t="e">
        <f>IF( $H300=0,0,($F300*'Cronograma de Actividades'!#REF!)*($I300/$H300))</f>
        <v>#REF!</v>
      </c>
      <c r="M300" s="105" t="e">
        <f>SUM(J300:L300)</f>
        <v>#REF!</v>
      </c>
      <c r="N300" s="105" t="e">
        <f>IF( $H300=0,0,($F300*'Cronograma de Actividades'!#REF!)*($I300/$H300))</f>
        <v>#REF!</v>
      </c>
      <c r="O300" s="105" t="e">
        <f>IF( $H300=0,0,($F300*'Cronograma de Actividades'!#REF!)*($I300/$H300))</f>
        <v>#REF!</v>
      </c>
      <c r="P300" s="105" t="e">
        <f>IF( $H300=0,0,($F300*'Cronograma de Actividades'!#REF!)*($I300/$H300))</f>
        <v>#REF!</v>
      </c>
      <c r="Q300" s="105" t="e">
        <f>SUM(N300:P300)</f>
        <v>#REF!</v>
      </c>
      <c r="R300" s="105" t="e">
        <f>IF( $H300=0,0,($F300*'Cronograma de Actividades'!#REF!)*($I300/$H300))</f>
        <v>#REF!</v>
      </c>
      <c r="S300" s="105" t="e">
        <f>IF( $H300=0,0,($F300*'Cronograma de Actividades'!#REF!)*($I300/$H300))</f>
        <v>#REF!</v>
      </c>
      <c r="T300" s="105" t="e">
        <f>IF( $H300=0,0,($F300*'Cronograma de Actividades'!#REF!)*($I300/$H300))</f>
        <v>#REF!</v>
      </c>
      <c r="U300" s="105" t="e">
        <f>SUM(R300:T300)</f>
        <v>#REF!</v>
      </c>
      <c r="V300" s="105" t="e">
        <f>IF( $H300=0,0,($F300*'Cronograma de Actividades'!#REF!)*($I300/$H300))</f>
        <v>#REF!</v>
      </c>
      <c r="W300" s="105" t="e">
        <f>IF( $H300=0,0,($F300*'Cronograma de Actividades'!#REF!)*($I300/$H300))</f>
        <v>#REF!</v>
      </c>
      <c r="X300" s="105" t="e">
        <f>IF( $H300=0,0,($F300*'Cronograma de Actividades'!#REF!)*($I300/$H300))</f>
        <v>#REF!</v>
      </c>
      <c r="Y300" s="105" t="e">
        <f>SUM(V300:X300)</f>
        <v>#REF!</v>
      </c>
      <c r="Z300" s="105" t="e">
        <f>+M300+Q300+U300+Y300</f>
        <v>#REF!</v>
      </c>
      <c r="AA300" s="105" t="e">
        <f>IF( $H300=0,0,($F300*'Cronograma de Actividades'!#REF!)*($I300/$H300))</f>
        <v>#REF!</v>
      </c>
      <c r="AB300" s="105" t="e">
        <f>IF( $H300=0,0,($F300*'Cronograma de Actividades'!#REF!)*($I300/$H300))</f>
        <v>#REF!</v>
      </c>
      <c r="AC300" s="105" t="e">
        <f>IF( $H300=0,0,($F300*'Cronograma de Actividades'!#REF!)*($I300/$H300))</f>
        <v>#REF!</v>
      </c>
      <c r="AD300" s="105" t="e">
        <f>SUM(AA300:AC300)</f>
        <v>#REF!</v>
      </c>
      <c r="AE300" s="105" t="e">
        <f>IF( $H300=0,0,($F300*'Cronograma de Actividades'!#REF!)*($I300/$H300))</f>
        <v>#REF!</v>
      </c>
      <c r="AF300" s="105" t="e">
        <f>IF( $H300=0,0,($F300*'Cronograma de Actividades'!#REF!)*($I300/$H300))</f>
        <v>#REF!</v>
      </c>
      <c r="AG300" s="105" t="e">
        <f>IF( $H300=0,0,($F300*'Cronograma de Actividades'!#REF!)*($I300/$H300))</f>
        <v>#REF!</v>
      </c>
      <c r="AH300" s="105" t="e">
        <f>SUM(AE300:AG300)</f>
        <v>#REF!</v>
      </c>
      <c r="AI300" s="105" t="e">
        <f>IF( $H300=0,0,($F300*'Cronograma de Actividades'!#REF!)*($I300/$H300))</f>
        <v>#REF!</v>
      </c>
      <c r="AJ300" s="105" t="e">
        <f>IF( $H300=0,0,($F300*'Cronograma de Actividades'!#REF!)*($I300/$H300))</f>
        <v>#REF!</v>
      </c>
      <c r="AK300" s="105" t="e">
        <f>IF( $H300=0,0,($F300*'Cronograma de Actividades'!#REF!)*($I300/$H300))</f>
        <v>#REF!</v>
      </c>
      <c r="AL300" s="105" t="e">
        <f>SUM(AI300:AK300)</f>
        <v>#REF!</v>
      </c>
      <c r="AM300" s="105" t="e">
        <f>IF( $H300=0,0,($F300*'Cronograma de Actividades'!#REF!)*($I300/$H300))</f>
        <v>#REF!</v>
      </c>
      <c r="AN300" s="105" t="e">
        <f>IF( $H300=0,0,($F300*'Cronograma de Actividades'!#REF!)*($I300/$H300))</f>
        <v>#REF!</v>
      </c>
      <c r="AO300" s="105" t="e">
        <f>IF( $H300=0,0,($F300*'Cronograma de Actividades'!#REF!)*($I300/$H300))</f>
        <v>#REF!</v>
      </c>
      <c r="AP300" s="105" t="e">
        <f>SUM(AM300:AO300)</f>
        <v>#REF!</v>
      </c>
      <c r="AQ300" s="105" t="e">
        <f>+AD300+AH300+AL300+AP300</f>
        <v>#REF!</v>
      </c>
      <c r="AR300" s="105" t="e">
        <f>IF( $H300=0,0,($F300*'Cronograma de Actividades'!#REF!)*($I300/$H300))</f>
        <v>#REF!</v>
      </c>
      <c r="AS300" s="105" t="e">
        <f>IF( $H300=0,0,($F300*'Cronograma de Actividades'!#REF!)*($I300/$H300))</f>
        <v>#REF!</v>
      </c>
      <c r="AT300" s="105" t="e">
        <f>IF( $H300=0,0,($F300*'Cronograma de Actividades'!#REF!)*($I300/$H300))</f>
        <v>#REF!</v>
      </c>
      <c r="AU300" s="105" t="e">
        <f>SUM(AR300:AT300)</f>
        <v>#REF!</v>
      </c>
      <c r="AV300" s="105" t="e">
        <f>IF( $H300=0,0,($F300*'Cronograma de Actividades'!#REF!)*($I300/$H300))</f>
        <v>#REF!</v>
      </c>
      <c r="AW300" s="105" t="e">
        <f>IF( $H300=0,0,($F300*'Cronograma de Actividades'!#REF!)*($I300/$H300))</f>
        <v>#REF!</v>
      </c>
      <c r="AX300" s="105" t="e">
        <f>IF( $H300=0,0,($F300*'Cronograma de Actividades'!#REF!)*($I300/$H300))</f>
        <v>#REF!</v>
      </c>
      <c r="AY300" s="105" t="e">
        <f>SUM(AV300:AX300)</f>
        <v>#REF!</v>
      </c>
      <c r="AZ300" s="105" t="e">
        <f>IF( $H300=0,0,($F300*'Cronograma de Actividades'!#REF!)*($I300/$H300))</f>
        <v>#REF!</v>
      </c>
      <c r="BA300" s="105" t="e">
        <f>IF( $H300=0,0,($F300*'Cronograma de Actividades'!#REF!)*($I300/$H300))</f>
        <v>#REF!</v>
      </c>
      <c r="BB300" s="105" t="e">
        <f>IF( $H300=0,0,($F300*'Cronograma de Actividades'!#REF!)*($I300/$H300))</f>
        <v>#REF!</v>
      </c>
      <c r="BC300" s="105" t="e">
        <f>SUM(AZ300:BB300)</f>
        <v>#REF!</v>
      </c>
      <c r="BD300" s="105" t="e">
        <f>IF( $H300=0,0,($F300*'Cronograma de Actividades'!#REF!)*($I300/$H300))</f>
        <v>#REF!</v>
      </c>
      <c r="BE300" s="105" t="e">
        <f>IF( $H300=0,0,($F300*'Cronograma de Actividades'!#REF!)*($I300/$H300))</f>
        <v>#REF!</v>
      </c>
      <c r="BF300" s="105" t="e">
        <f>IF( $H300=0,0,($F300*'Cronograma de Actividades'!#REF!)*($I300/$H300))</f>
        <v>#REF!</v>
      </c>
      <c r="BG300" s="105" t="e">
        <f>SUM(BD300:BF300)</f>
        <v>#REF!</v>
      </c>
      <c r="BH300" s="105" t="e">
        <f>+AU300+AY300+BC300+BG300</f>
        <v>#REF!</v>
      </c>
      <c r="BI300" s="287" t="e">
        <f>+Z300+AQ300+BH300</f>
        <v>#REF!</v>
      </c>
      <c r="BJ300" s="126" t="e">
        <f t="shared" si="64"/>
        <v>#REF!</v>
      </c>
    </row>
    <row r="301" spans="1:62" ht="12.75" hidden="1" customHeight="1" x14ac:dyDescent="0.25">
      <c r="A301" s="297" t="e">
        <f>+#REF!</f>
        <v>#REF!</v>
      </c>
      <c r="B301" s="298" t="e">
        <f>+#REF!</f>
        <v>#REF!</v>
      </c>
      <c r="C301" s="578"/>
      <c r="D301" s="298"/>
      <c r="E301" s="315"/>
      <c r="F301" s="105" t="e">
        <f>+#REF!</f>
        <v>#REF!</v>
      </c>
      <c r="G301" s="508"/>
      <c r="H301" s="105" t="e">
        <f>+#REF!</f>
        <v>#REF!</v>
      </c>
      <c r="I301" s="105" t="e">
        <f>+#REF!</f>
        <v>#REF!</v>
      </c>
      <c r="J301" s="105" t="e">
        <f>IF( $H301=0,0,($F301*'Cronograma de Actividades'!#REF!)*($I301/$H301))</f>
        <v>#REF!</v>
      </c>
      <c r="K301" s="105" t="e">
        <f>IF( $H301=0,0,($F301*'Cronograma de Actividades'!#REF!)*($I301/$H301))</f>
        <v>#REF!</v>
      </c>
      <c r="L301" s="105" t="e">
        <f>IF( $H301=0,0,($F301*'Cronograma de Actividades'!#REF!)*($I301/$H301))</f>
        <v>#REF!</v>
      </c>
      <c r="M301" s="105" t="e">
        <f>SUM(J301:L301)</f>
        <v>#REF!</v>
      </c>
      <c r="N301" s="105" t="e">
        <f>IF( $H301=0,0,($F301*'Cronograma de Actividades'!#REF!)*($I301/$H301))</f>
        <v>#REF!</v>
      </c>
      <c r="O301" s="105" t="e">
        <f>IF( $H301=0,0,($F301*'Cronograma de Actividades'!#REF!)*($I301/$H301))</f>
        <v>#REF!</v>
      </c>
      <c r="P301" s="105" t="e">
        <f>IF( $H301=0,0,($F301*'Cronograma de Actividades'!#REF!)*($I301/$H301))</f>
        <v>#REF!</v>
      </c>
      <c r="Q301" s="105" t="e">
        <f>SUM(N301:P301)</f>
        <v>#REF!</v>
      </c>
      <c r="R301" s="105" t="e">
        <f>IF( $H301=0,0,($F301*'Cronograma de Actividades'!#REF!)*($I301/$H301))</f>
        <v>#REF!</v>
      </c>
      <c r="S301" s="105" t="e">
        <f>IF( $H301=0,0,($F301*'Cronograma de Actividades'!#REF!)*($I301/$H301))</f>
        <v>#REF!</v>
      </c>
      <c r="T301" s="105" t="e">
        <f>IF( $H301=0,0,($F301*'Cronograma de Actividades'!#REF!)*($I301/$H301))</f>
        <v>#REF!</v>
      </c>
      <c r="U301" s="105" t="e">
        <f>SUM(R301:T301)</f>
        <v>#REF!</v>
      </c>
      <c r="V301" s="105" t="e">
        <f>IF( $H301=0,0,($F301*'Cronograma de Actividades'!#REF!)*($I301/$H301))</f>
        <v>#REF!</v>
      </c>
      <c r="W301" s="105" t="e">
        <f>IF( $H301=0,0,($F301*'Cronograma de Actividades'!#REF!)*($I301/$H301))</f>
        <v>#REF!</v>
      </c>
      <c r="X301" s="105" t="e">
        <f>IF( $H301=0,0,($F301*'Cronograma de Actividades'!#REF!)*($I301/$H301))</f>
        <v>#REF!</v>
      </c>
      <c r="Y301" s="105" t="e">
        <f>SUM(V301:X301)</f>
        <v>#REF!</v>
      </c>
      <c r="Z301" s="105" t="e">
        <f>+M301+Q301+U301+Y301</f>
        <v>#REF!</v>
      </c>
      <c r="AA301" s="105" t="e">
        <f>IF( $H301=0,0,($F301*'Cronograma de Actividades'!#REF!)*($I301/$H301))</f>
        <v>#REF!</v>
      </c>
      <c r="AB301" s="105" t="e">
        <f>IF( $H301=0,0,($F301*'Cronograma de Actividades'!#REF!)*($I301/$H301))</f>
        <v>#REF!</v>
      </c>
      <c r="AC301" s="105" t="e">
        <f>IF( $H301=0,0,($F301*'Cronograma de Actividades'!#REF!)*($I301/$H301))</f>
        <v>#REF!</v>
      </c>
      <c r="AD301" s="105" t="e">
        <f>SUM(AA301:AC301)</f>
        <v>#REF!</v>
      </c>
      <c r="AE301" s="105" t="e">
        <f>IF( $H301=0,0,($F301*'Cronograma de Actividades'!#REF!)*($I301/$H301))</f>
        <v>#REF!</v>
      </c>
      <c r="AF301" s="105" t="e">
        <f>IF( $H301=0,0,($F301*'Cronograma de Actividades'!#REF!)*($I301/$H301))</f>
        <v>#REF!</v>
      </c>
      <c r="AG301" s="105" t="e">
        <f>IF( $H301=0,0,($F301*'Cronograma de Actividades'!#REF!)*($I301/$H301))</f>
        <v>#REF!</v>
      </c>
      <c r="AH301" s="105" t="e">
        <f>SUM(AE301:AG301)</f>
        <v>#REF!</v>
      </c>
      <c r="AI301" s="105" t="e">
        <f>IF( $H301=0,0,($F301*'Cronograma de Actividades'!#REF!)*($I301/$H301))</f>
        <v>#REF!</v>
      </c>
      <c r="AJ301" s="105" t="e">
        <f>IF( $H301=0,0,($F301*'Cronograma de Actividades'!#REF!)*($I301/$H301))</f>
        <v>#REF!</v>
      </c>
      <c r="AK301" s="105" t="e">
        <f>IF( $H301=0,0,($F301*'Cronograma de Actividades'!#REF!)*($I301/$H301))</f>
        <v>#REF!</v>
      </c>
      <c r="AL301" s="105" t="e">
        <f>SUM(AI301:AK301)</f>
        <v>#REF!</v>
      </c>
      <c r="AM301" s="105" t="e">
        <f>IF( $H301=0,0,($F301*'Cronograma de Actividades'!#REF!)*($I301/$H301))</f>
        <v>#REF!</v>
      </c>
      <c r="AN301" s="105" t="e">
        <f>IF( $H301=0,0,($F301*'Cronograma de Actividades'!#REF!)*($I301/$H301))</f>
        <v>#REF!</v>
      </c>
      <c r="AO301" s="105" t="e">
        <f>IF( $H301=0,0,($F301*'Cronograma de Actividades'!#REF!)*($I301/$H301))</f>
        <v>#REF!</v>
      </c>
      <c r="AP301" s="105" t="e">
        <f>SUM(AM301:AO301)</f>
        <v>#REF!</v>
      </c>
      <c r="AQ301" s="105" t="e">
        <f>+AD301+AH301+AL301+AP301</f>
        <v>#REF!</v>
      </c>
      <c r="AR301" s="105" t="e">
        <f>IF( $H301=0,0,($F301*'Cronograma de Actividades'!#REF!)*($I301/$H301))</f>
        <v>#REF!</v>
      </c>
      <c r="AS301" s="105" t="e">
        <f>IF( $H301=0,0,($F301*'Cronograma de Actividades'!#REF!)*($I301/$H301))</f>
        <v>#REF!</v>
      </c>
      <c r="AT301" s="105" t="e">
        <f>IF( $H301=0,0,($F301*'Cronograma de Actividades'!#REF!)*($I301/$H301))</f>
        <v>#REF!</v>
      </c>
      <c r="AU301" s="105" t="e">
        <f>SUM(AR301:AT301)</f>
        <v>#REF!</v>
      </c>
      <c r="AV301" s="105" t="e">
        <f>IF( $H301=0,0,($F301*'Cronograma de Actividades'!#REF!)*($I301/$H301))</f>
        <v>#REF!</v>
      </c>
      <c r="AW301" s="105" t="e">
        <f>IF( $H301=0,0,($F301*'Cronograma de Actividades'!#REF!)*($I301/$H301))</f>
        <v>#REF!</v>
      </c>
      <c r="AX301" s="105" t="e">
        <f>IF( $H301=0,0,($F301*'Cronograma de Actividades'!#REF!)*($I301/$H301))</f>
        <v>#REF!</v>
      </c>
      <c r="AY301" s="105" t="e">
        <f>SUM(AV301:AX301)</f>
        <v>#REF!</v>
      </c>
      <c r="AZ301" s="105" t="e">
        <f>IF( $H301=0,0,($F301*'Cronograma de Actividades'!#REF!)*($I301/$H301))</f>
        <v>#REF!</v>
      </c>
      <c r="BA301" s="105" t="e">
        <f>IF( $H301=0,0,($F301*'Cronograma de Actividades'!#REF!)*($I301/$H301))</f>
        <v>#REF!</v>
      </c>
      <c r="BB301" s="105" t="e">
        <f>IF( $H301=0,0,($F301*'Cronograma de Actividades'!#REF!)*($I301/$H301))</f>
        <v>#REF!</v>
      </c>
      <c r="BC301" s="105" t="e">
        <f>SUM(AZ301:BB301)</f>
        <v>#REF!</v>
      </c>
      <c r="BD301" s="105" t="e">
        <f>IF( $H301=0,0,($F301*'Cronograma de Actividades'!#REF!)*($I301/$H301))</f>
        <v>#REF!</v>
      </c>
      <c r="BE301" s="105" t="e">
        <f>IF( $H301=0,0,($F301*'Cronograma de Actividades'!#REF!)*($I301/$H301))</f>
        <v>#REF!</v>
      </c>
      <c r="BF301" s="105" t="e">
        <f>IF( $H301=0,0,($F301*'Cronograma de Actividades'!#REF!)*($I301/$H301))</f>
        <v>#REF!</v>
      </c>
      <c r="BG301" s="105" t="e">
        <f>SUM(BD301:BF301)</f>
        <v>#REF!</v>
      </c>
      <c r="BH301" s="105" t="e">
        <f>+AU301+AY301+BC301+BG301</f>
        <v>#REF!</v>
      </c>
      <c r="BI301" s="287" t="e">
        <f>+Z301+AQ301+BH301</f>
        <v>#REF!</v>
      </c>
      <c r="BJ301" s="126" t="e">
        <f t="shared" si="64"/>
        <v>#REF!</v>
      </c>
    </row>
    <row r="302" spans="1:62" ht="12.75" hidden="1" customHeight="1" x14ac:dyDescent="0.25">
      <c r="A302" s="297" t="e">
        <f>+#REF!</f>
        <v>#REF!</v>
      </c>
      <c r="B302" s="298" t="e">
        <f>+#REF!</f>
        <v>#REF!</v>
      </c>
      <c r="C302" s="578"/>
      <c r="D302" s="298"/>
      <c r="E302" s="315"/>
      <c r="F302" s="105" t="e">
        <f>+#REF!</f>
        <v>#REF!</v>
      </c>
      <c r="G302" s="508"/>
      <c r="H302" s="105" t="e">
        <f>+#REF!</f>
        <v>#REF!</v>
      </c>
      <c r="I302" s="105" t="e">
        <f>+#REF!</f>
        <v>#REF!</v>
      </c>
      <c r="J302" s="105" t="e">
        <f>IF( $H302=0,0,($F302*'Cronograma de Actividades'!#REF!)*($I302/$H302))</f>
        <v>#REF!</v>
      </c>
      <c r="K302" s="105" t="e">
        <f>IF( $H302=0,0,($F302*'Cronograma de Actividades'!#REF!)*($I302/$H302))</f>
        <v>#REF!</v>
      </c>
      <c r="L302" s="105" t="e">
        <f>IF( $H302=0,0,($F302*'Cronograma de Actividades'!#REF!)*($I302/$H302))</f>
        <v>#REF!</v>
      </c>
      <c r="M302" s="105" t="e">
        <f>SUM(J302:L302)</f>
        <v>#REF!</v>
      </c>
      <c r="N302" s="105" t="e">
        <f>IF( $H302=0,0,($F302*'Cronograma de Actividades'!#REF!)*($I302/$H302))</f>
        <v>#REF!</v>
      </c>
      <c r="O302" s="105" t="e">
        <f>IF( $H302=0,0,($F302*'Cronograma de Actividades'!#REF!)*($I302/$H302))</f>
        <v>#REF!</v>
      </c>
      <c r="P302" s="105" t="e">
        <f>IF( $H302=0,0,($F302*'Cronograma de Actividades'!#REF!)*($I302/$H302))</f>
        <v>#REF!</v>
      </c>
      <c r="Q302" s="105" t="e">
        <f>SUM(N302:P302)</f>
        <v>#REF!</v>
      </c>
      <c r="R302" s="105" t="e">
        <f>IF( $H302=0,0,($F302*'Cronograma de Actividades'!#REF!)*($I302/$H302))</f>
        <v>#REF!</v>
      </c>
      <c r="S302" s="105" t="e">
        <f>IF( $H302=0,0,($F302*'Cronograma de Actividades'!#REF!)*($I302/$H302))</f>
        <v>#REF!</v>
      </c>
      <c r="T302" s="105" t="e">
        <f>IF( $H302=0,0,($F302*'Cronograma de Actividades'!#REF!)*($I302/$H302))</f>
        <v>#REF!</v>
      </c>
      <c r="U302" s="105" t="e">
        <f>SUM(R302:T302)</f>
        <v>#REF!</v>
      </c>
      <c r="V302" s="105" t="e">
        <f>IF( $H302=0,0,($F302*'Cronograma de Actividades'!#REF!)*($I302/$H302))</f>
        <v>#REF!</v>
      </c>
      <c r="W302" s="105" t="e">
        <f>IF( $H302=0,0,($F302*'Cronograma de Actividades'!#REF!)*($I302/$H302))</f>
        <v>#REF!</v>
      </c>
      <c r="X302" s="105" t="e">
        <f>IF( $H302=0,0,($F302*'Cronograma de Actividades'!#REF!)*($I302/$H302))</f>
        <v>#REF!</v>
      </c>
      <c r="Y302" s="105" t="e">
        <f>SUM(V302:X302)</f>
        <v>#REF!</v>
      </c>
      <c r="Z302" s="105" t="e">
        <f>+M302+Q302+U302+Y302</f>
        <v>#REF!</v>
      </c>
      <c r="AA302" s="105" t="e">
        <f>IF( $H302=0,0,($F302*'Cronograma de Actividades'!#REF!)*($I302/$H302))</f>
        <v>#REF!</v>
      </c>
      <c r="AB302" s="105" t="e">
        <f>IF( $H302=0,0,($F302*'Cronograma de Actividades'!#REF!)*($I302/$H302))</f>
        <v>#REF!</v>
      </c>
      <c r="AC302" s="105" t="e">
        <f>IF( $H302=0,0,($F302*'Cronograma de Actividades'!#REF!)*($I302/$H302))</f>
        <v>#REF!</v>
      </c>
      <c r="AD302" s="105" t="e">
        <f>SUM(AA302:AC302)</f>
        <v>#REF!</v>
      </c>
      <c r="AE302" s="105" t="e">
        <f>IF( $H302=0,0,($F302*'Cronograma de Actividades'!#REF!)*($I302/$H302))</f>
        <v>#REF!</v>
      </c>
      <c r="AF302" s="105" t="e">
        <f>IF( $H302=0,0,($F302*'Cronograma de Actividades'!#REF!)*($I302/$H302))</f>
        <v>#REF!</v>
      </c>
      <c r="AG302" s="105" t="e">
        <f>IF( $H302=0,0,($F302*'Cronograma de Actividades'!#REF!)*($I302/$H302))</f>
        <v>#REF!</v>
      </c>
      <c r="AH302" s="105" t="e">
        <f>SUM(AE302:AG302)</f>
        <v>#REF!</v>
      </c>
      <c r="AI302" s="105" t="e">
        <f>IF( $H302=0,0,($F302*'Cronograma de Actividades'!#REF!)*($I302/$H302))</f>
        <v>#REF!</v>
      </c>
      <c r="AJ302" s="105" t="e">
        <f>IF( $H302=0,0,($F302*'Cronograma de Actividades'!#REF!)*($I302/$H302))</f>
        <v>#REF!</v>
      </c>
      <c r="AK302" s="105" t="e">
        <f>IF( $H302=0,0,($F302*'Cronograma de Actividades'!#REF!)*($I302/$H302))</f>
        <v>#REF!</v>
      </c>
      <c r="AL302" s="105" t="e">
        <f>SUM(AI302:AK302)</f>
        <v>#REF!</v>
      </c>
      <c r="AM302" s="105" t="e">
        <f>IF( $H302=0,0,($F302*'Cronograma de Actividades'!#REF!)*($I302/$H302))</f>
        <v>#REF!</v>
      </c>
      <c r="AN302" s="105" t="e">
        <f>IF( $H302=0,0,($F302*'Cronograma de Actividades'!#REF!)*($I302/$H302))</f>
        <v>#REF!</v>
      </c>
      <c r="AO302" s="105" t="e">
        <f>IF( $H302=0,0,($F302*'Cronograma de Actividades'!#REF!)*($I302/$H302))</f>
        <v>#REF!</v>
      </c>
      <c r="AP302" s="105" t="e">
        <f>SUM(AM302:AO302)</f>
        <v>#REF!</v>
      </c>
      <c r="AQ302" s="105" t="e">
        <f>+AD302+AH302+AL302+AP302</f>
        <v>#REF!</v>
      </c>
      <c r="AR302" s="105" t="e">
        <f>IF( $H302=0,0,($F302*'Cronograma de Actividades'!#REF!)*($I302/$H302))</f>
        <v>#REF!</v>
      </c>
      <c r="AS302" s="105" t="e">
        <f>IF( $H302=0,0,($F302*'Cronograma de Actividades'!#REF!)*($I302/$H302))</f>
        <v>#REF!</v>
      </c>
      <c r="AT302" s="105" t="e">
        <f>IF( $H302=0,0,($F302*'Cronograma de Actividades'!#REF!)*($I302/$H302))</f>
        <v>#REF!</v>
      </c>
      <c r="AU302" s="105" t="e">
        <f>SUM(AR302:AT302)</f>
        <v>#REF!</v>
      </c>
      <c r="AV302" s="105" t="e">
        <f>IF( $H302=0,0,($F302*'Cronograma de Actividades'!#REF!)*($I302/$H302))</f>
        <v>#REF!</v>
      </c>
      <c r="AW302" s="105" t="e">
        <f>IF( $H302=0,0,($F302*'Cronograma de Actividades'!#REF!)*($I302/$H302))</f>
        <v>#REF!</v>
      </c>
      <c r="AX302" s="105" t="e">
        <f>IF( $H302=0,0,($F302*'Cronograma de Actividades'!#REF!)*($I302/$H302))</f>
        <v>#REF!</v>
      </c>
      <c r="AY302" s="105" t="e">
        <f>SUM(AV302:AX302)</f>
        <v>#REF!</v>
      </c>
      <c r="AZ302" s="105" t="e">
        <f>IF( $H302=0,0,($F302*'Cronograma de Actividades'!#REF!)*($I302/$H302))</f>
        <v>#REF!</v>
      </c>
      <c r="BA302" s="105" t="e">
        <f>IF( $H302=0,0,($F302*'Cronograma de Actividades'!#REF!)*($I302/$H302))</f>
        <v>#REF!</v>
      </c>
      <c r="BB302" s="105" t="e">
        <f>IF( $H302=0,0,($F302*'Cronograma de Actividades'!#REF!)*($I302/$H302))</f>
        <v>#REF!</v>
      </c>
      <c r="BC302" s="105" t="e">
        <f>SUM(AZ302:BB302)</f>
        <v>#REF!</v>
      </c>
      <c r="BD302" s="105" t="e">
        <f>IF( $H302=0,0,($F302*'Cronograma de Actividades'!#REF!)*($I302/$H302))</f>
        <v>#REF!</v>
      </c>
      <c r="BE302" s="105" t="e">
        <f>IF( $H302=0,0,($F302*'Cronograma de Actividades'!#REF!)*($I302/$H302))</f>
        <v>#REF!</v>
      </c>
      <c r="BF302" s="105" t="e">
        <f>IF( $H302=0,0,($F302*'Cronograma de Actividades'!#REF!)*($I302/$H302))</f>
        <v>#REF!</v>
      </c>
      <c r="BG302" s="105" t="e">
        <f>SUM(BD302:BF302)</f>
        <v>#REF!</v>
      </c>
      <c r="BH302" s="105" t="e">
        <f>+AU302+AY302+BC302+BG302</f>
        <v>#REF!</v>
      </c>
      <c r="BI302" s="287" t="e">
        <f>+Z302+AQ302+BH302</f>
        <v>#REF!</v>
      </c>
      <c r="BJ302" s="126" t="e">
        <f t="shared" si="64"/>
        <v>#REF!</v>
      </c>
    </row>
    <row r="303" spans="1:62" ht="12.75" hidden="1" customHeight="1" x14ac:dyDescent="0.25">
      <c r="A303" s="299" t="e">
        <f>+#REF!</f>
        <v>#REF!</v>
      </c>
      <c r="B303" s="300" t="e">
        <f>+#REF!</f>
        <v>#REF!</v>
      </c>
      <c r="C303" s="579"/>
      <c r="D303" s="300"/>
      <c r="E303" s="318"/>
      <c r="F303" s="106" t="e">
        <f>+#REF!</f>
        <v>#REF!</v>
      </c>
      <c r="G303" s="509"/>
      <c r="H303" s="106" t="e">
        <f>+#REF!</f>
        <v>#REF!</v>
      </c>
      <c r="I303" s="106" t="e">
        <f>+#REF!</f>
        <v>#REF!</v>
      </c>
      <c r="J303" s="106" t="e">
        <f>IF( $H303=0,0,($F303*'Cronograma de Actividades'!#REF!)*($I303/$H303))</f>
        <v>#REF!</v>
      </c>
      <c r="K303" s="106" t="e">
        <f>IF( $H303=0,0,($F303*'Cronograma de Actividades'!#REF!)*($I303/$H303))</f>
        <v>#REF!</v>
      </c>
      <c r="L303" s="106" t="e">
        <f>IF( $H303=0,0,($F303*'Cronograma de Actividades'!#REF!)*($I303/$H303))</f>
        <v>#REF!</v>
      </c>
      <c r="M303" s="106" t="e">
        <f>SUM(J303:L303)</f>
        <v>#REF!</v>
      </c>
      <c r="N303" s="106" t="e">
        <f>IF( $H303=0,0,($F303*'Cronograma de Actividades'!#REF!)*($I303/$H303))</f>
        <v>#REF!</v>
      </c>
      <c r="O303" s="106" t="e">
        <f>IF( $H303=0,0,($F303*'Cronograma de Actividades'!#REF!)*($I303/$H303))</f>
        <v>#REF!</v>
      </c>
      <c r="P303" s="106" t="e">
        <f>IF( $H303=0,0,($F303*'Cronograma de Actividades'!#REF!)*($I303/$H303))</f>
        <v>#REF!</v>
      </c>
      <c r="Q303" s="106" t="e">
        <f>SUM(N303:P303)</f>
        <v>#REF!</v>
      </c>
      <c r="R303" s="106" t="e">
        <f>IF( $H303=0,0,($F303*'Cronograma de Actividades'!#REF!)*($I303/$H303))</f>
        <v>#REF!</v>
      </c>
      <c r="S303" s="106" t="e">
        <f>IF( $H303=0,0,($F303*'Cronograma de Actividades'!#REF!)*($I303/$H303))</f>
        <v>#REF!</v>
      </c>
      <c r="T303" s="106" t="e">
        <f>IF( $H303=0,0,($F303*'Cronograma de Actividades'!#REF!)*($I303/$H303))</f>
        <v>#REF!</v>
      </c>
      <c r="U303" s="106" t="e">
        <f>SUM(R303:T303)</f>
        <v>#REF!</v>
      </c>
      <c r="V303" s="106" t="e">
        <f>IF( $H303=0,0,($F303*'Cronograma de Actividades'!#REF!)*($I303/$H303))</f>
        <v>#REF!</v>
      </c>
      <c r="W303" s="106" t="e">
        <f>IF( $H303=0,0,($F303*'Cronograma de Actividades'!#REF!)*($I303/$H303))</f>
        <v>#REF!</v>
      </c>
      <c r="X303" s="106" t="e">
        <f>IF( $H303=0,0,($F303*'Cronograma de Actividades'!#REF!)*($I303/$H303))</f>
        <v>#REF!</v>
      </c>
      <c r="Y303" s="106" t="e">
        <f>SUM(V303:X303)</f>
        <v>#REF!</v>
      </c>
      <c r="Z303" s="106" t="e">
        <f>+M303+Q303+U303+Y303</f>
        <v>#REF!</v>
      </c>
      <c r="AA303" s="106" t="e">
        <f>IF( $H303=0,0,($F303*'Cronograma de Actividades'!#REF!)*($I303/$H303))</f>
        <v>#REF!</v>
      </c>
      <c r="AB303" s="106" t="e">
        <f>IF( $H303=0,0,($F303*'Cronograma de Actividades'!#REF!)*($I303/$H303))</f>
        <v>#REF!</v>
      </c>
      <c r="AC303" s="106" t="e">
        <f>IF( $H303=0,0,($F303*'Cronograma de Actividades'!#REF!)*($I303/$H303))</f>
        <v>#REF!</v>
      </c>
      <c r="AD303" s="106" t="e">
        <f>SUM(AA303:AC303)</f>
        <v>#REF!</v>
      </c>
      <c r="AE303" s="106" t="e">
        <f>IF( $H303=0,0,($F303*'Cronograma de Actividades'!#REF!)*($I303/$H303))</f>
        <v>#REF!</v>
      </c>
      <c r="AF303" s="106" t="e">
        <f>IF( $H303=0,0,($F303*'Cronograma de Actividades'!#REF!)*($I303/$H303))</f>
        <v>#REF!</v>
      </c>
      <c r="AG303" s="106" t="e">
        <f>IF( $H303=0,0,($F303*'Cronograma de Actividades'!#REF!)*($I303/$H303))</f>
        <v>#REF!</v>
      </c>
      <c r="AH303" s="106" t="e">
        <f>SUM(AE303:AG303)</f>
        <v>#REF!</v>
      </c>
      <c r="AI303" s="106" t="e">
        <f>IF( $H303=0,0,($F303*'Cronograma de Actividades'!#REF!)*($I303/$H303))</f>
        <v>#REF!</v>
      </c>
      <c r="AJ303" s="106" t="e">
        <f>IF( $H303=0,0,($F303*'Cronograma de Actividades'!#REF!)*($I303/$H303))</f>
        <v>#REF!</v>
      </c>
      <c r="AK303" s="106" t="e">
        <f>IF( $H303=0,0,($F303*'Cronograma de Actividades'!#REF!)*($I303/$H303))</f>
        <v>#REF!</v>
      </c>
      <c r="AL303" s="106" t="e">
        <f>SUM(AI303:AK303)</f>
        <v>#REF!</v>
      </c>
      <c r="AM303" s="106" t="e">
        <f>IF( $H303=0,0,($F303*'Cronograma de Actividades'!#REF!)*($I303/$H303))</f>
        <v>#REF!</v>
      </c>
      <c r="AN303" s="106" t="e">
        <f>IF( $H303=0,0,($F303*'Cronograma de Actividades'!#REF!)*($I303/$H303))</f>
        <v>#REF!</v>
      </c>
      <c r="AO303" s="106" t="e">
        <f>IF( $H303=0,0,($F303*'Cronograma de Actividades'!#REF!)*($I303/$H303))</f>
        <v>#REF!</v>
      </c>
      <c r="AP303" s="106" t="e">
        <f>SUM(AM303:AO303)</f>
        <v>#REF!</v>
      </c>
      <c r="AQ303" s="106" t="e">
        <f>+AD303+AH303+AL303+AP303</f>
        <v>#REF!</v>
      </c>
      <c r="AR303" s="106" t="e">
        <f>IF( $H303=0,0,($F303*'Cronograma de Actividades'!#REF!)*($I303/$H303))</f>
        <v>#REF!</v>
      </c>
      <c r="AS303" s="106" t="e">
        <f>IF( $H303=0,0,($F303*'Cronograma de Actividades'!#REF!)*($I303/$H303))</f>
        <v>#REF!</v>
      </c>
      <c r="AT303" s="106" t="e">
        <f>IF( $H303=0,0,($F303*'Cronograma de Actividades'!#REF!)*($I303/$H303))</f>
        <v>#REF!</v>
      </c>
      <c r="AU303" s="106" t="e">
        <f>SUM(AR303:AT303)</f>
        <v>#REF!</v>
      </c>
      <c r="AV303" s="106" t="e">
        <f>IF( $H303=0,0,($F303*'Cronograma de Actividades'!#REF!)*($I303/$H303))</f>
        <v>#REF!</v>
      </c>
      <c r="AW303" s="106" t="e">
        <f>IF( $H303=0,0,($F303*'Cronograma de Actividades'!#REF!)*($I303/$H303))</f>
        <v>#REF!</v>
      </c>
      <c r="AX303" s="106" t="e">
        <f>IF( $H303=0,0,($F303*'Cronograma de Actividades'!#REF!)*($I303/$H303))</f>
        <v>#REF!</v>
      </c>
      <c r="AY303" s="106" t="e">
        <f>SUM(AV303:AX303)</f>
        <v>#REF!</v>
      </c>
      <c r="AZ303" s="106" t="e">
        <f>IF( $H303=0,0,($F303*'Cronograma de Actividades'!#REF!)*($I303/$H303))</f>
        <v>#REF!</v>
      </c>
      <c r="BA303" s="106" t="e">
        <f>IF( $H303=0,0,($F303*'Cronograma de Actividades'!#REF!)*($I303/$H303))</f>
        <v>#REF!</v>
      </c>
      <c r="BB303" s="106" t="e">
        <f>IF( $H303=0,0,($F303*'Cronograma de Actividades'!#REF!)*($I303/$H303))</f>
        <v>#REF!</v>
      </c>
      <c r="BC303" s="106" t="e">
        <f>SUM(AZ303:BB303)</f>
        <v>#REF!</v>
      </c>
      <c r="BD303" s="106" t="e">
        <f>IF( $H303=0,0,($F303*'Cronograma de Actividades'!#REF!)*($I303/$H303))</f>
        <v>#REF!</v>
      </c>
      <c r="BE303" s="106" t="e">
        <f>IF( $H303=0,0,($F303*'Cronograma de Actividades'!#REF!)*($I303/$H303))</f>
        <v>#REF!</v>
      </c>
      <c r="BF303" s="106" t="e">
        <f>IF( $H303=0,0,($F303*'Cronograma de Actividades'!#REF!)*($I303/$H303))</f>
        <v>#REF!</v>
      </c>
      <c r="BG303" s="106" t="e">
        <f>SUM(BD303:BF303)</f>
        <v>#REF!</v>
      </c>
      <c r="BH303" s="106" t="e">
        <f>+AU303+AY303+BC303+BG303</f>
        <v>#REF!</v>
      </c>
      <c r="BI303" s="288" t="e">
        <f>+Z303+AQ303+BH303</f>
        <v>#REF!</v>
      </c>
      <c r="BJ303" s="126" t="e">
        <f t="shared" si="64"/>
        <v>#REF!</v>
      </c>
    </row>
    <row r="304" spans="1:62" ht="12.75" hidden="1" customHeight="1" x14ac:dyDescent="0.25">
      <c r="A304" s="100" t="e">
        <f>+#REF!</f>
        <v>#REF!</v>
      </c>
      <c r="B304" s="199" t="e">
        <f>+#REF!</f>
        <v>#REF!</v>
      </c>
      <c r="C304" s="56" t="e">
        <f>+#REF!</f>
        <v>#REF!</v>
      </c>
      <c r="D304" s="61"/>
      <c r="E304" s="57">
        <f>+'Formato de costeo C1 '!F521</f>
        <v>0</v>
      </c>
      <c r="F304" s="57" t="e">
        <f>SUM(F305:F309)</f>
        <v>#REF!</v>
      </c>
      <c r="G304" s="503" t="e">
        <f>+#REF!</f>
        <v>#REF!</v>
      </c>
      <c r="H304" s="57" t="e">
        <f>SUM(H305:H309)</f>
        <v>#REF!</v>
      </c>
      <c r="I304" s="57" t="e">
        <f t="shared" ref="I304:BH304" si="71">SUM(I305:I309)</f>
        <v>#REF!</v>
      </c>
      <c r="J304" s="57" t="e">
        <f t="shared" si="71"/>
        <v>#REF!</v>
      </c>
      <c r="K304" s="57" t="e">
        <f t="shared" si="71"/>
        <v>#REF!</v>
      </c>
      <c r="L304" s="57" t="e">
        <f t="shared" si="71"/>
        <v>#REF!</v>
      </c>
      <c r="M304" s="57" t="e">
        <f t="shared" si="71"/>
        <v>#REF!</v>
      </c>
      <c r="N304" s="57" t="e">
        <f t="shared" si="71"/>
        <v>#REF!</v>
      </c>
      <c r="O304" s="57" t="e">
        <f t="shared" si="71"/>
        <v>#REF!</v>
      </c>
      <c r="P304" s="57" t="e">
        <f t="shared" si="71"/>
        <v>#REF!</v>
      </c>
      <c r="Q304" s="57" t="e">
        <f t="shared" si="71"/>
        <v>#REF!</v>
      </c>
      <c r="R304" s="57" t="e">
        <f t="shared" si="71"/>
        <v>#REF!</v>
      </c>
      <c r="S304" s="57" t="e">
        <f t="shared" si="71"/>
        <v>#REF!</v>
      </c>
      <c r="T304" s="57" t="e">
        <f t="shared" si="71"/>
        <v>#REF!</v>
      </c>
      <c r="U304" s="57" t="e">
        <f t="shared" si="71"/>
        <v>#REF!</v>
      </c>
      <c r="V304" s="57" t="e">
        <f t="shared" si="71"/>
        <v>#REF!</v>
      </c>
      <c r="W304" s="57" t="e">
        <f t="shared" si="71"/>
        <v>#REF!</v>
      </c>
      <c r="X304" s="57" t="e">
        <f t="shared" si="71"/>
        <v>#REF!</v>
      </c>
      <c r="Y304" s="57" t="e">
        <f t="shared" si="71"/>
        <v>#REF!</v>
      </c>
      <c r="Z304" s="57" t="e">
        <f t="shared" si="71"/>
        <v>#REF!</v>
      </c>
      <c r="AA304" s="57" t="e">
        <f t="shared" si="71"/>
        <v>#REF!</v>
      </c>
      <c r="AB304" s="57" t="e">
        <f t="shared" si="71"/>
        <v>#REF!</v>
      </c>
      <c r="AC304" s="57" t="e">
        <f t="shared" si="71"/>
        <v>#REF!</v>
      </c>
      <c r="AD304" s="57" t="e">
        <f t="shared" si="71"/>
        <v>#REF!</v>
      </c>
      <c r="AE304" s="57" t="e">
        <f t="shared" si="71"/>
        <v>#REF!</v>
      </c>
      <c r="AF304" s="57" t="e">
        <f t="shared" si="71"/>
        <v>#REF!</v>
      </c>
      <c r="AG304" s="57" t="e">
        <f t="shared" si="71"/>
        <v>#REF!</v>
      </c>
      <c r="AH304" s="57" t="e">
        <f t="shared" si="71"/>
        <v>#REF!</v>
      </c>
      <c r="AI304" s="57" t="e">
        <f t="shared" si="71"/>
        <v>#REF!</v>
      </c>
      <c r="AJ304" s="57" t="e">
        <f t="shared" si="71"/>
        <v>#REF!</v>
      </c>
      <c r="AK304" s="57" t="e">
        <f t="shared" si="71"/>
        <v>#REF!</v>
      </c>
      <c r="AL304" s="57" t="e">
        <f t="shared" si="71"/>
        <v>#REF!</v>
      </c>
      <c r="AM304" s="57" t="e">
        <f t="shared" si="71"/>
        <v>#REF!</v>
      </c>
      <c r="AN304" s="57" t="e">
        <f t="shared" si="71"/>
        <v>#REF!</v>
      </c>
      <c r="AO304" s="57" t="e">
        <f t="shared" si="71"/>
        <v>#REF!</v>
      </c>
      <c r="AP304" s="57" t="e">
        <f t="shared" si="71"/>
        <v>#REF!</v>
      </c>
      <c r="AQ304" s="57" t="e">
        <f t="shared" si="71"/>
        <v>#REF!</v>
      </c>
      <c r="AR304" s="57" t="e">
        <f t="shared" si="71"/>
        <v>#REF!</v>
      </c>
      <c r="AS304" s="57" t="e">
        <f t="shared" si="71"/>
        <v>#REF!</v>
      </c>
      <c r="AT304" s="57" t="e">
        <f t="shared" si="71"/>
        <v>#REF!</v>
      </c>
      <c r="AU304" s="57" t="e">
        <f t="shared" si="71"/>
        <v>#REF!</v>
      </c>
      <c r="AV304" s="57" t="e">
        <f t="shared" si="71"/>
        <v>#REF!</v>
      </c>
      <c r="AW304" s="57" t="e">
        <f t="shared" si="71"/>
        <v>#REF!</v>
      </c>
      <c r="AX304" s="57" t="e">
        <f t="shared" si="71"/>
        <v>#REF!</v>
      </c>
      <c r="AY304" s="57" t="e">
        <f t="shared" si="71"/>
        <v>#REF!</v>
      </c>
      <c r="AZ304" s="57" t="e">
        <f t="shared" si="71"/>
        <v>#REF!</v>
      </c>
      <c r="BA304" s="57" t="e">
        <f t="shared" si="71"/>
        <v>#REF!</v>
      </c>
      <c r="BB304" s="57" t="e">
        <f t="shared" si="71"/>
        <v>#REF!</v>
      </c>
      <c r="BC304" s="57" t="e">
        <f t="shared" si="71"/>
        <v>#REF!</v>
      </c>
      <c r="BD304" s="57" t="e">
        <f t="shared" si="71"/>
        <v>#REF!</v>
      </c>
      <c r="BE304" s="57" t="e">
        <f t="shared" si="71"/>
        <v>#REF!</v>
      </c>
      <c r="BF304" s="57" t="e">
        <f t="shared" si="71"/>
        <v>#REF!</v>
      </c>
      <c r="BG304" s="57" t="e">
        <f t="shared" si="71"/>
        <v>#REF!</v>
      </c>
      <c r="BH304" s="57" t="e">
        <f t="shared" si="71"/>
        <v>#REF!</v>
      </c>
      <c r="BI304" s="285" t="e">
        <f>SUM(BI305:BI309)</f>
        <v>#REF!</v>
      </c>
      <c r="BJ304" s="126" t="e">
        <f t="shared" si="64"/>
        <v>#REF!</v>
      </c>
    </row>
    <row r="305" spans="1:62" ht="12.75" hidden="1" customHeight="1" x14ac:dyDescent="0.25">
      <c r="A305" s="295" t="e">
        <f>+#REF!</f>
        <v>#REF!</v>
      </c>
      <c r="B305" s="296" t="e">
        <f>+#REF!</f>
        <v>#REF!</v>
      </c>
      <c r="C305" s="577"/>
      <c r="D305" s="296"/>
      <c r="E305" s="312"/>
      <c r="F305" s="104" t="e">
        <f>+#REF!</f>
        <v>#REF!</v>
      </c>
      <c r="G305" s="507"/>
      <c r="H305" s="104" t="e">
        <f>+#REF!</f>
        <v>#REF!</v>
      </c>
      <c r="I305" s="104" t="e">
        <f>+#REF!</f>
        <v>#REF!</v>
      </c>
      <c r="J305" s="104" t="e">
        <f>IF( $H305=0,0,($F305*'Cronograma de Actividades'!#REF!)*($I305/$H305))</f>
        <v>#REF!</v>
      </c>
      <c r="K305" s="104" t="e">
        <f>IF( $H305=0,0,($F305*'Cronograma de Actividades'!#REF!)*($I305/$H305))</f>
        <v>#REF!</v>
      </c>
      <c r="L305" s="104" t="e">
        <f>IF( $H305=0,0,($F305*'Cronograma de Actividades'!#REF!)*($I305/$H305))</f>
        <v>#REF!</v>
      </c>
      <c r="M305" s="104" t="e">
        <f>SUM(J305:L305)</f>
        <v>#REF!</v>
      </c>
      <c r="N305" s="104" t="e">
        <f>IF( $H305=0,0,($F305*'Cronograma de Actividades'!#REF!)*($I305/$H305))</f>
        <v>#REF!</v>
      </c>
      <c r="O305" s="104" t="e">
        <f>IF( $H305=0,0,($F305*'Cronograma de Actividades'!#REF!)*($I305/$H305))</f>
        <v>#REF!</v>
      </c>
      <c r="P305" s="104" t="e">
        <f>IF( $H305=0,0,($F305*'Cronograma de Actividades'!#REF!)*($I305/$H305))</f>
        <v>#REF!</v>
      </c>
      <c r="Q305" s="104" t="e">
        <f>SUM(N305:P305)</f>
        <v>#REF!</v>
      </c>
      <c r="R305" s="104" t="e">
        <f>IF( $H305=0,0,($F305*'Cronograma de Actividades'!#REF!)*($I305/$H305))</f>
        <v>#REF!</v>
      </c>
      <c r="S305" s="104" t="e">
        <f>IF( $H305=0,0,($F305*'Cronograma de Actividades'!#REF!)*($I305/$H305))</f>
        <v>#REF!</v>
      </c>
      <c r="T305" s="104" t="e">
        <f>IF( $H305=0,0,($F305*'Cronograma de Actividades'!#REF!)*($I305/$H305))</f>
        <v>#REF!</v>
      </c>
      <c r="U305" s="104" t="e">
        <f>SUM(R305:T305)</f>
        <v>#REF!</v>
      </c>
      <c r="V305" s="104" t="e">
        <f>IF( $H305=0,0,($F305*'Cronograma de Actividades'!#REF!)*($I305/$H305))</f>
        <v>#REF!</v>
      </c>
      <c r="W305" s="104" t="e">
        <f>IF( $H305=0,0,($F305*'Cronograma de Actividades'!#REF!)*($I305/$H305))</f>
        <v>#REF!</v>
      </c>
      <c r="X305" s="104" t="e">
        <f>IF( $H305=0,0,($F305*'Cronograma de Actividades'!#REF!)*($I305/$H305))</f>
        <v>#REF!</v>
      </c>
      <c r="Y305" s="104" t="e">
        <f>SUM(V305:X305)</f>
        <v>#REF!</v>
      </c>
      <c r="Z305" s="104" t="e">
        <f>+M305+Q305+U305+Y305</f>
        <v>#REF!</v>
      </c>
      <c r="AA305" s="104" t="e">
        <f>IF( $H305=0,0,($F305*'Cronograma de Actividades'!#REF!)*($I305/$H305))</f>
        <v>#REF!</v>
      </c>
      <c r="AB305" s="104" t="e">
        <f>IF( $H305=0,0,($F305*'Cronograma de Actividades'!#REF!)*($I305/$H305))</f>
        <v>#REF!</v>
      </c>
      <c r="AC305" s="104" t="e">
        <f>IF( $H305=0,0,($F305*'Cronograma de Actividades'!#REF!)*($I305/$H305))</f>
        <v>#REF!</v>
      </c>
      <c r="AD305" s="104" t="e">
        <f>SUM(AA305:AC305)</f>
        <v>#REF!</v>
      </c>
      <c r="AE305" s="104" t="e">
        <f>IF( $H305=0,0,($F305*'Cronograma de Actividades'!#REF!)*($I305/$H305))</f>
        <v>#REF!</v>
      </c>
      <c r="AF305" s="104" t="e">
        <f>IF( $H305=0,0,($F305*'Cronograma de Actividades'!#REF!)*($I305/$H305))</f>
        <v>#REF!</v>
      </c>
      <c r="AG305" s="104" t="e">
        <f>IF( $H305=0,0,($F305*'Cronograma de Actividades'!#REF!)*($I305/$H305))</f>
        <v>#REF!</v>
      </c>
      <c r="AH305" s="104" t="e">
        <f>SUM(AE305:AG305)</f>
        <v>#REF!</v>
      </c>
      <c r="AI305" s="104" t="e">
        <f>IF( $H305=0,0,($F305*'Cronograma de Actividades'!#REF!)*($I305/$H305))</f>
        <v>#REF!</v>
      </c>
      <c r="AJ305" s="104" t="e">
        <f>IF( $H305=0,0,($F305*'Cronograma de Actividades'!#REF!)*($I305/$H305))</f>
        <v>#REF!</v>
      </c>
      <c r="AK305" s="104" t="e">
        <f>IF( $H305=0,0,($F305*'Cronograma de Actividades'!#REF!)*($I305/$H305))</f>
        <v>#REF!</v>
      </c>
      <c r="AL305" s="104" t="e">
        <f>SUM(AI305:AK305)</f>
        <v>#REF!</v>
      </c>
      <c r="AM305" s="104" t="e">
        <f>IF( $H305=0,0,($F305*'Cronograma de Actividades'!#REF!)*($I305/$H305))</f>
        <v>#REF!</v>
      </c>
      <c r="AN305" s="104" t="e">
        <f>IF( $H305=0,0,($F305*'Cronograma de Actividades'!#REF!)*($I305/$H305))</f>
        <v>#REF!</v>
      </c>
      <c r="AO305" s="104" t="e">
        <f>IF( $H305=0,0,($F305*'Cronograma de Actividades'!#REF!)*($I305/$H305))</f>
        <v>#REF!</v>
      </c>
      <c r="AP305" s="104" t="e">
        <f>SUM(AM305:AO305)</f>
        <v>#REF!</v>
      </c>
      <c r="AQ305" s="104" t="e">
        <f>+AD305+AH305+AL305+AP305</f>
        <v>#REF!</v>
      </c>
      <c r="AR305" s="104" t="e">
        <f>IF( $H305=0,0,($F305*'Cronograma de Actividades'!#REF!)*($I305/$H305))</f>
        <v>#REF!</v>
      </c>
      <c r="AS305" s="104" t="e">
        <f>IF( $H305=0,0,($F305*'Cronograma de Actividades'!#REF!)*($I305/$H305))</f>
        <v>#REF!</v>
      </c>
      <c r="AT305" s="104" t="e">
        <f>IF( $H305=0,0,($F305*'Cronograma de Actividades'!#REF!)*($I305/$H305))</f>
        <v>#REF!</v>
      </c>
      <c r="AU305" s="104" t="e">
        <f>SUM(AR305:AT305)</f>
        <v>#REF!</v>
      </c>
      <c r="AV305" s="104" t="e">
        <f>IF( $H305=0,0,($F305*'Cronograma de Actividades'!#REF!)*($I305/$H305))</f>
        <v>#REF!</v>
      </c>
      <c r="AW305" s="104" t="e">
        <f>IF( $H305=0,0,($F305*'Cronograma de Actividades'!#REF!)*($I305/$H305))</f>
        <v>#REF!</v>
      </c>
      <c r="AX305" s="104" t="e">
        <f>IF( $H305=0,0,($F305*'Cronograma de Actividades'!#REF!)*($I305/$H305))</f>
        <v>#REF!</v>
      </c>
      <c r="AY305" s="104" t="e">
        <f>SUM(AV305:AX305)</f>
        <v>#REF!</v>
      </c>
      <c r="AZ305" s="104" t="e">
        <f>IF( $H305=0,0,($F305*'Cronograma de Actividades'!#REF!)*($I305/$H305))</f>
        <v>#REF!</v>
      </c>
      <c r="BA305" s="104" t="e">
        <f>IF( $H305=0,0,($F305*'Cronograma de Actividades'!#REF!)*($I305/$H305))</f>
        <v>#REF!</v>
      </c>
      <c r="BB305" s="104" t="e">
        <f>IF( $H305=0,0,($F305*'Cronograma de Actividades'!#REF!)*($I305/$H305))</f>
        <v>#REF!</v>
      </c>
      <c r="BC305" s="104" t="e">
        <f>SUM(AZ305:BB305)</f>
        <v>#REF!</v>
      </c>
      <c r="BD305" s="104" t="e">
        <f>IF( $H305=0,0,($F305*'Cronograma de Actividades'!#REF!)*($I305/$H305))</f>
        <v>#REF!</v>
      </c>
      <c r="BE305" s="104" t="e">
        <f>IF( $H305=0,0,($F305*'Cronograma de Actividades'!#REF!)*($I305/$H305))</f>
        <v>#REF!</v>
      </c>
      <c r="BF305" s="104" t="e">
        <f>IF( $H305=0,0,($F305*'Cronograma de Actividades'!#REF!)*($I305/$H305))</f>
        <v>#REF!</v>
      </c>
      <c r="BG305" s="104" t="e">
        <f>SUM(BD305:BF305)</f>
        <v>#REF!</v>
      </c>
      <c r="BH305" s="104" t="e">
        <f>+AU305+AY305+BC305+BG305</f>
        <v>#REF!</v>
      </c>
      <c r="BI305" s="286" t="e">
        <f>+Z305+AQ305+BH305</f>
        <v>#REF!</v>
      </c>
      <c r="BJ305" s="126" t="e">
        <f t="shared" si="64"/>
        <v>#REF!</v>
      </c>
    </row>
    <row r="306" spans="1:62" ht="12.75" hidden="1" customHeight="1" x14ac:dyDescent="0.25">
      <c r="A306" s="297" t="e">
        <f>+#REF!</f>
        <v>#REF!</v>
      </c>
      <c r="B306" s="298" t="e">
        <f>+#REF!</f>
        <v>#REF!</v>
      </c>
      <c r="C306" s="578"/>
      <c r="D306" s="298"/>
      <c r="E306" s="315"/>
      <c r="F306" s="105" t="e">
        <f>+#REF!</f>
        <v>#REF!</v>
      </c>
      <c r="G306" s="508"/>
      <c r="H306" s="105" t="e">
        <f>+#REF!</f>
        <v>#REF!</v>
      </c>
      <c r="I306" s="105" t="e">
        <f>+#REF!</f>
        <v>#REF!</v>
      </c>
      <c r="J306" s="105" t="e">
        <f>IF( $H306=0,0,($F306*'Cronograma de Actividades'!#REF!)*($I306/$H306))</f>
        <v>#REF!</v>
      </c>
      <c r="K306" s="105" t="e">
        <f>IF( $H306=0,0,($F306*'Cronograma de Actividades'!#REF!)*($I306/$H306))</f>
        <v>#REF!</v>
      </c>
      <c r="L306" s="105" t="e">
        <f>IF( $H306=0,0,($F306*'Cronograma de Actividades'!#REF!)*($I306/$H306))</f>
        <v>#REF!</v>
      </c>
      <c r="M306" s="105" t="e">
        <f>SUM(J306:L306)</f>
        <v>#REF!</v>
      </c>
      <c r="N306" s="105" t="e">
        <f>IF( $H306=0,0,($F306*'Cronograma de Actividades'!#REF!)*($I306/$H306))</f>
        <v>#REF!</v>
      </c>
      <c r="O306" s="105" t="e">
        <f>IF( $H306=0,0,($F306*'Cronograma de Actividades'!#REF!)*($I306/$H306))</f>
        <v>#REF!</v>
      </c>
      <c r="P306" s="105" t="e">
        <f>IF( $H306=0,0,($F306*'Cronograma de Actividades'!#REF!)*($I306/$H306))</f>
        <v>#REF!</v>
      </c>
      <c r="Q306" s="105" t="e">
        <f>SUM(N306:P306)</f>
        <v>#REF!</v>
      </c>
      <c r="R306" s="105" t="e">
        <f>IF( $H306=0,0,($F306*'Cronograma de Actividades'!#REF!)*($I306/$H306))</f>
        <v>#REF!</v>
      </c>
      <c r="S306" s="105" t="e">
        <f>IF( $H306=0,0,($F306*'Cronograma de Actividades'!#REF!)*($I306/$H306))</f>
        <v>#REF!</v>
      </c>
      <c r="T306" s="105" t="e">
        <f>IF( $H306=0,0,($F306*'Cronograma de Actividades'!#REF!)*($I306/$H306))</f>
        <v>#REF!</v>
      </c>
      <c r="U306" s="105" t="e">
        <f>SUM(R306:T306)</f>
        <v>#REF!</v>
      </c>
      <c r="V306" s="105" t="e">
        <f>IF( $H306=0,0,($F306*'Cronograma de Actividades'!#REF!)*($I306/$H306))</f>
        <v>#REF!</v>
      </c>
      <c r="W306" s="105" t="e">
        <f>IF( $H306=0,0,($F306*'Cronograma de Actividades'!#REF!)*($I306/$H306))</f>
        <v>#REF!</v>
      </c>
      <c r="X306" s="105" t="e">
        <f>IF( $H306=0,0,($F306*'Cronograma de Actividades'!#REF!)*($I306/$H306))</f>
        <v>#REF!</v>
      </c>
      <c r="Y306" s="105" t="e">
        <f>SUM(V306:X306)</f>
        <v>#REF!</v>
      </c>
      <c r="Z306" s="105" t="e">
        <f>+M306+Q306+U306+Y306</f>
        <v>#REF!</v>
      </c>
      <c r="AA306" s="105" t="e">
        <f>IF( $H306=0,0,($F306*'Cronograma de Actividades'!#REF!)*($I306/$H306))</f>
        <v>#REF!</v>
      </c>
      <c r="AB306" s="105" t="e">
        <f>IF( $H306=0,0,($F306*'Cronograma de Actividades'!#REF!)*($I306/$H306))</f>
        <v>#REF!</v>
      </c>
      <c r="AC306" s="105" t="e">
        <f>IF( $H306=0,0,($F306*'Cronograma de Actividades'!#REF!)*($I306/$H306))</f>
        <v>#REF!</v>
      </c>
      <c r="AD306" s="105" t="e">
        <f>SUM(AA306:AC306)</f>
        <v>#REF!</v>
      </c>
      <c r="AE306" s="105" t="e">
        <f>IF( $H306=0,0,($F306*'Cronograma de Actividades'!#REF!)*($I306/$H306))</f>
        <v>#REF!</v>
      </c>
      <c r="AF306" s="105" t="e">
        <f>IF( $H306=0,0,($F306*'Cronograma de Actividades'!#REF!)*($I306/$H306))</f>
        <v>#REF!</v>
      </c>
      <c r="AG306" s="105" t="e">
        <f>IF( $H306=0,0,($F306*'Cronograma de Actividades'!#REF!)*($I306/$H306))</f>
        <v>#REF!</v>
      </c>
      <c r="AH306" s="105" t="e">
        <f>SUM(AE306:AG306)</f>
        <v>#REF!</v>
      </c>
      <c r="AI306" s="105" t="e">
        <f>IF( $H306=0,0,($F306*'Cronograma de Actividades'!#REF!)*($I306/$H306))</f>
        <v>#REF!</v>
      </c>
      <c r="AJ306" s="105" t="e">
        <f>IF( $H306=0,0,($F306*'Cronograma de Actividades'!#REF!)*($I306/$H306))</f>
        <v>#REF!</v>
      </c>
      <c r="AK306" s="105" t="e">
        <f>IF( $H306=0,0,($F306*'Cronograma de Actividades'!#REF!)*($I306/$H306))</f>
        <v>#REF!</v>
      </c>
      <c r="AL306" s="105" t="e">
        <f>SUM(AI306:AK306)</f>
        <v>#REF!</v>
      </c>
      <c r="AM306" s="105" t="e">
        <f>IF( $H306=0,0,($F306*'Cronograma de Actividades'!#REF!)*($I306/$H306))</f>
        <v>#REF!</v>
      </c>
      <c r="AN306" s="105" t="e">
        <f>IF( $H306=0,0,($F306*'Cronograma de Actividades'!#REF!)*($I306/$H306))</f>
        <v>#REF!</v>
      </c>
      <c r="AO306" s="105" t="e">
        <f>IF( $H306=0,0,($F306*'Cronograma de Actividades'!#REF!)*($I306/$H306))</f>
        <v>#REF!</v>
      </c>
      <c r="AP306" s="105" t="e">
        <f>SUM(AM306:AO306)</f>
        <v>#REF!</v>
      </c>
      <c r="AQ306" s="105" t="e">
        <f>+AD306+AH306+AL306+AP306</f>
        <v>#REF!</v>
      </c>
      <c r="AR306" s="105" t="e">
        <f>IF( $H306=0,0,($F306*'Cronograma de Actividades'!#REF!)*($I306/$H306))</f>
        <v>#REF!</v>
      </c>
      <c r="AS306" s="105" t="e">
        <f>IF( $H306=0,0,($F306*'Cronograma de Actividades'!#REF!)*($I306/$H306))</f>
        <v>#REF!</v>
      </c>
      <c r="AT306" s="105" t="e">
        <f>IF( $H306=0,0,($F306*'Cronograma de Actividades'!#REF!)*($I306/$H306))</f>
        <v>#REF!</v>
      </c>
      <c r="AU306" s="105" t="e">
        <f>SUM(AR306:AT306)</f>
        <v>#REF!</v>
      </c>
      <c r="AV306" s="105" t="e">
        <f>IF( $H306=0,0,($F306*'Cronograma de Actividades'!#REF!)*($I306/$H306))</f>
        <v>#REF!</v>
      </c>
      <c r="AW306" s="105" t="e">
        <f>IF( $H306=0,0,($F306*'Cronograma de Actividades'!#REF!)*($I306/$H306))</f>
        <v>#REF!</v>
      </c>
      <c r="AX306" s="105" t="e">
        <f>IF( $H306=0,0,($F306*'Cronograma de Actividades'!#REF!)*($I306/$H306))</f>
        <v>#REF!</v>
      </c>
      <c r="AY306" s="105" t="e">
        <f>SUM(AV306:AX306)</f>
        <v>#REF!</v>
      </c>
      <c r="AZ306" s="105" t="e">
        <f>IF( $H306=0,0,($F306*'Cronograma de Actividades'!#REF!)*($I306/$H306))</f>
        <v>#REF!</v>
      </c>
      <c r="BA306" s="105" t="e">
        <f>IF( $H306=0,0,($F306*'Cronograma de Actividades'!#REF!)*($I306/$H306))</f>
        <v>#REF!</v>
      </c>
      <c r="BB306" s="105" t="e">
        <f>IF( $H306=0,0,($F306*'Cronograma de Actividades'!#REF!)*($I306/$H306))</f>
        <v>#REF!</v>
      </c>
      <c r="BC306" s="105" t="e">
        <f>SUM(AZ306:BB306)</f>
        <v>#REF!</v>
      </c>
      <c r="BD306" s="105" t="e">
        <f>IF( $H306=0,0,($F306*'Cronograma de Actividades'!#REF!)*($I306/$H306))</f>
        <v>#REF!</v>
      </c>
      <c r="BE306" s="105" t="e">
        <f>IF( $H306=0,0,($F306*'Cronograma de Actividades'!#REF!)*($I306/$H306))</f>
        <v>#REF!</v>
      </c>
      <c r="BF306" s="105" t="e">
        <f>IF( $H306=0,0,($F306*'Cronograma de Actividades'!#REF!)*($I306/$H306))</f>
        <v>#REF!</v>
      </c>
      <c r="BG306" s="105" t="e">
        <f>SUM(BD306:BF306)</f>
        <v>#REF!</v>
      </c>
      <c r="BH306" s="105" t="e">
        <f>+AU306+AY306+BC306+BG306</f>
        <v>#REF!</v>
      </c>
      <c r="BI306" s="287" t="e">
        <f>+Z306+AQ306+BH306</f>
        <v>#REF!</v>
      </c>
      <c r="BJ306" s="126" t="e">
        <f t="shared" si="64"/>
        <v>#REF!</v>
      </c>
    </row>
    <row r="307" spans="1:62" ht="12.75" hidden="1" customHeight="1" x14ac:dyDescent="0.25">
      <c r="A307" s="297" t="e">
        <f>+#REF!</f>
        <v>#REF!</v>
      </c>
      <c r="B307" s="298" t="e">
        <f>+#REF!</f>
        <v>#REF!</v>
      </c>
      <c r="C307" s="578"/>
      <c r="D307" s="298"/>
      <c r="E307" s="315"/>
      <c r="F307" s="105" t="e">
        <f>+#REF!</f>
        <v>#REF!</v>
      </c>
      <c r="G307" s="508"/>
      <c r="H307" s="105" t="e">
        <f>+#REF!</f>
        <v>#REF!</v>
      </c>
      <c r="I307" s="105" t="e">
        <f>+#REF!</f>
        <v>#REF!</v>
      </c>
      <c r="J307" s="105" t="e">
        <f>IF( $H307=0,0,($F307*'Cronograma de Actividades'!#REF!)*($I307/$H307))</f>
        <v>#REF!</v>
      </c>
      <c r="K307" s="105" t="e">
        <f>IF( $H307=0,0,($F307*'Cronograma de Actividades'!#REF!)*($I307/$H307))</f>
        <v>#REF!</v>
      </c>
      <c r="L307" s="105" t="e">
        <f>IF( $H307=0,0,($F307*'Cronograma de Actividades'!#REF!)*($I307/$H307))</f>
        <v>#REF!</v>
      </c>
      <c r="M307" s="105" t="e">
        <f>SUM(J307:L307)</f>
        <v>#REF!</v>
      </c>
      <c r="N307" s="105" t="e">
        <f>IF( $H307=0,0,($F307*'Cronograma de Actividades'!#REF!)*($I307/$H307))</f>
        <v>#REF!</v>
      </c>
      <c r="O307" s="105" t="e">
        <f>IF( $H307=0,0,($F307*'Cronograma de Actividades'!#REF!)*($I307/$H307))</f>
        <v>#REF!</v>
      </c>
      <c r="P307" s="105" t="e">
        <f>IF( $H307=0,0,($F307*'Cronograma de Actividades'!#REF!)*($I307/$H307))</f>
        <v>#REF!</v>
      </c>
      <c r="Q307" s="105" t="e">
        <f>SUM(N307:P307)</f>
        <v>#REF!</v>
      </c>
      <c r="R307" s="105" t="e">
        <f>IF( $H307=0,0,($F307*'Cronograma de Actividades'!#REF!)*($I307/$H307))</f>
        <v>#REF!</v>
      </c>
      <c r="S307" s="105" t="e">
        <f>IF( $H307=0,0,($F307*'Cronograma de Actividades'!#REF!)*($I307/$H307))</f>
        <v>#REF!</v>
      </c>
      <c r="T307" s="105" t="e">
        <f>IF( $H307=0,0,($F307*'Cronograma de Actividades'!#REF!)*($I307/$H307))</f>
        <v>#REF!</v>
      </c>
      <c r="U307" s="105" t="e">
        <f>SUM(R307:T307)</f>
        <v>#REF!</v>
      </c>
      <c r="V307" s="105" t="e">
        <f>IF( $H307=0,0,($F307*'Cronograma de Actividades'!#REF!)*($I307/$H307))</f>
        <v>#REF!</v>
      </c>
      <c r="W307" s="105" t="e">
        <f>IF( $H307=0,0,($F307*'Cronograma de Actividades'!#REF!)*($I307/$H307))</f>
        <v>#REF!</v>
      </c>
      <c r="X307" s="105" t="e">
        <f>IF( $H307=0,0,($F307*'Cronograma de Actividades'!#REF!)*($I307/$H307))</f>
        <v>#REF!</v>
      </c>
      <c r="Y307" s="105" t="e">
        <f>SUM(V307:X307)</f>
        <v>#REF!</v>
      </c>
      <c r="Z307" s="105" t="e">
        <f>+M307+Q307+U307+Y307</f>
        <v>#REF!</v>
      </c>
      <c r="AA307" s="105" t="e">
        <f>IF( $H307=0,0,($F307*'Cronograma de Actividades'!#REF!)*($I307/$H307))</f>
        <v>#REF!</v>
      </c>
      <c r="AB307" s="105" t="e">
        <f>IF( $H307=0,0,($F307*'Cronograma de Actividades'!#REF!)*($I307/$H307))</f>
        <v>#REF!</v>
      </c>
      <c r="AC307" s="105" t="e">
        <f>IF( $H307=0,0,($F307*'Cronograma de Actividades'!#REF!)*($I307/$H307))</f>
        <v>#REF!</v>
      </c>
      <c r="AD307" s="105" t="e">
        <f>SUM(AA307:AC307)</f>
        <v>#REF!</v>
      </c>
      <c r="AE307" s="105" t="e">
        <f>IF( $H307=0,0,($F307*'Cronograma de Actividades'!#REF!)*($I307/$H307))</f>
        <v>#REF!</v>
      </c>
      <c r="AF307" s="105" t="e">
        <f>IF( $H307=0,0,($F307*'Cronograma de Actividades'!#REF!)*($I307/$H307))</f>
        <v>#REF!</v>
      </c>
      <c r="AG307" s="105" t="e">
        <f>IF( $H307=0,0,($F307*'Cronograma de Actividades'!#REF!)*($I307/$H307))</f>
        <v>#REF!</v>
      </c>
      <c r="AH307" s="105" t="e">
        <f>SUM(AE307:AG307)</f>
        <v>#REF!</v>
      </c>
      <c r="AI307" s="105" t="e">
        <f>IF( $H307=0,0,($F307*'Cronograma de Actividades'!#REF!)*($I307/$H307))</f>
        <v>#REF!</v>
      </c>
      <c r="AJ307" s="105" t="e">
        <f>IF( $H307=0,0,($F307*'Cronograma de Actividades'!#REF!)*($I307/$H307))</f>
        <v>#REF!</v>
      </c>
      <c r="AK307" s="105" t="e">
        <f>IF( $H307=0,0,($F307*'Cronograma de Actividades'!#REF!)*($I307/$H307))</f>
        <v>#REF!</v>
      </c>
      <c r="AL307" s="105" t="e">
        <f>SUM(AI307:AK307)</f>
        <v>#REF!</v>
      </c>
      <c r="AM307" s="105" t="e">
        <f>IF( $H307=0,0,($F307*'Cronograma de Actividades'!#REF!)*($I307/$H307))</f>
        <v>#REF!</v>
      </c>
      <c r="AN307" s="105" t="e">
        <f>IF( $H307=0,0,($F307*'Cronograma de Actividades'!#REF!)*($I307/$H307))</f>
        <v>#REF!</v>
      </c>
      <c r="AO307" s="105" t="e">
        <f>IF( $H307=0,0,($F307*'Cronograma de Actividades'!#REF!)*($I307/$H307))</f>
        <v>#REF!</v>
      </c>
      <c r="AP307" s="105" t="e">
        <f>SUM(AM307:AO307)</f>
        <v>#REF!</v>
      </c>
      <c r="AQ307" s="105" t="e">
        <f>+AD307+AH307+AL307+AP307</f>
        <v>#REF!</v>
      </c>
      <c r="AR307" s="105" t="e">
        <f>IF( $H307=0,0,($F307*'Cronograma de Actividades'!#REF!)*($I307/$H307))</f>
        <v>#REF!</v>
      </c>
      <c r="AS307" s="105" t="e">
        <f>IF( $H307=0,0,($F307*'Cronograma de Actividades'!#REF!)*($I307/$H307))</f>
        <v>#REF!</v>
      </c>
      <c r="AT307" s="105" t="e">
        <f>IF( $H307=0,0,($F307*'Cronograma de Actividades'!#REF!)*($I307/$H307))</f>
        <v>#REF!</v>
      </c>
      <c r="AU307" s="105" t="e">
        <f>SUM(AR307:AT307)</f>
        <v>#REF!</v>
      </c>
      <c r="AV307" s="105" t="e">
        <f>IF( $H307=0,0,($F307*'Cronograma de Actividades'!#REF!)*($I307/$H307))</f>
        <v>#REF!</v>
      </c>
      <c r="AW307" s="105" t="e">
        <f>IF( $H307=0,0,($F307*'Cronograma de Actividades'!#REF!)*($I307/$H307))</f>
        <v>#REF!</v>
      </c>
      <c r="AX307" s="105" t="e">
        <f>IF( $H307=0,0,($F307*'Cronograma de Actividades'!#REF!)*($I307/$H307))</f>
        <v>#REF!</v>
      </c>
      <c r="AY307" s="105" t="e">
        <f>SUM(AV307:AX307)</f>
        <v>#REF!</v>
      </c>
      <c r="AZ307" s="105" t="e">
        <f>IF( $H307=0,0,($F307*'Cronograma de Actividades'!#REF!)*($I307/$H307))</f>
        <v>#REF!</v>
      </c>
      <c r="BA307" s="105" t="e">
        <f>IF( $H307=0,0,($F307*'Cronograma de Actividades'!#REF!)*($I307/$H307))</f>
        <v>#REF!</v>
      </c>
      <c r="BB307" s="105" t="e">
        <f>IF( $H307=0,0,($F307*'Cronograma de Actividades'!#REF!)*($I307/$H307))</f>
        <v>#REF!</v>
      </c>
      <c r="BC307" s="105" t="e">
        <f>SUM(AZ307:BB307)</f>
        <v>#REF!</v>
      </c>
      <c r="BD307" s="105" t="e">
        <f>IF( $H307=0,0,($F307*'Cronograma de Actividades'!#REF!)*($I307/$H307))</f>
        <v>#REF!</v>
      </c>
      <c r="BE307" s="105" t="e">
        <f>IF( $H307=0,0,($F307*'Cronograma de Actividades'!#REF!)*($I307/$H307))</f>
        <v>#REF!</v>
      </c>
      <c r="BF307" s="105" t="e">
        <f>IF( $H307=0,0,($F307*'Cronograma de Actividades'!#REF!)*($I307/$H307))</f>
        <v>#REF!</v>
      </c>
      <c r="BG307" s="105" t="e">
        <f>SUM(BD307:BF307)</f>
        <v>#REF!</v>
      </c>
      <c r="BH307" s="105" t="e">
        <f>+AU307+AY307+BC307+BG307</f>
        <v>#REF!</v>
      </c>
      <c r="BI307" s="287" t="e">
        <f>+Z307+AQ307+BH307</f>
        <v>#REF!</v>
      </c>
      <c r="BJ307" s="126" t="e">
        <f t="shared" si="64"/>
        <v>#REF!</v>
      </c>
    </row>
    <row r="308" spans="1:62" ht="12.75" hidden="1" customHeight="1" x14ac:dyDescent="0.25">
      <c r="A308" s="297" t="e">
        <f>+#REF!</f>
        <v>#REF!</v>
      </c>
      <c r="B308" s="298" t="e">
        <f>+#REF!</f>
        <v>#REF!</v>
      </c>
      <c r="C308" s="578"/>
      <c r="D308" s="298"/>
      <c r="E308" s="315"/>
      <c r="F308" s="105" t="e">
        <f>+#REF!</f>
        <v>#REF!</v>
      </c>
      <c r="G308" s="508"/>
      <c r="H308" s="105" t="e">
        <f>+#REF!</f>
        <v>#REF!</v>
      </c>
      <c r="I308" s="105" t="e">
        <f>+#REF!</f>
        <v>#REF!</v>
      </c>
      <c r="J308" s="105" t="e">
        <f>IF( $H308=0,0,($F308*'Cronograma de Actividades'!#REF!)*($I308/$H308))</f>
        <v>#REF!</v>
      </c>
      <c r="K308" s="105" t="e">
        <f>IF( $H308=0,0,($F308*'Cronograma de Actividades'!#REF!)*($I308/$H308))</f>
        <v>#REF!</v>
      </c>
      <c r="L308" s="105" t="e">
        <f>IF( $H308=0,0,($F308*'Cronograma de Actividades'!#REF!)*($I308/$H308))</f>
        <v>#REF!</v>
      </c>
      <c r="M308" s="105" t="e">
        <f>SUM(J308:L308)</f>
        <v>#REF!</v>
      </c>
      <c r="N308" s="105" t="e">
        <f>IF( $H308=0,0,($F308*'Cronograma de Actividades'!#REF!)*($I308/$H308))</f>
        <v>#REF!</v>
      </c>
      <c r="O308" s="105" t="e">
        <f>IF( $H308=0,0,($F308*'Cronograma de Actividades'!#REF!)*($I308/$H308))</f>
        <v>#REF!</v>
      </c>
      <c r="P308" s="105" t="e">
        <f>IF( $H308=0,0,($F308*'Cronograma de Actividades'!#REF!)*($I308/$H308))</f>
        <v>#REF!</v>
      </c>
      <c r="Q308" s="105" t="e">
        <f>SUM(N308:P308)</f>
        <v>#REF!</v>
      </c>
      <c r="R308" s="105" t="e">
        <f>IF( $H308=0,0,($F308*'Cronograma de Actividades'!#REF!)*($I308/$H308))</f>
        <v>#REF!</v>
      </c>
      <c r="S308" s="105" t="e">
        <f>IF( $H308=0,0,($F308*'Cronograma de Actividades'!#REF!)*($I308/$H308))</f>
        <v>#REF!</v>
      </c>
      <c r="T308" s="105" t="e">
        <f>IF( $H308=0,0,($F308*'Cronograma de Actividades'!#REF!)*($I308/$H308))</f>
        <v>#REF!</v>
      </c>
      <c r="U308" s="105" t="e">
        <f>SUM(R308:T308)</f>
        <v>#REF!</v>
      </c>
      <c r="V308" s="105" t="e">
        <f>IF( $H308=0,0,($F308*'Cronograma de Actividades'!#REF!)*($I308/$H308))</f>
        <v>#REF!</v>
      </c>
      <c r="W308" s="105" t="e">
        <f>IF( $H308=0,0,($F308*'Cronograma de Actividades'!#REF!)*($I308/$H308))</f>
        <v>#REF!</v>
      </c>
      <c r="X308" s="105" t="e">
        <f>IF( $H308=0,0,($F308*'Cronograma de Actividades'!#REF!)*($I308/$H308))</f>
        <v>#REF!</v>
      </c>
      <c r="Y308" s="105" t="e">
        <f>SUM(V308:X308)</f>
        <v>#REF!</v>
      </c>
      <c r="Z308" s="105" t="e">
        <f>+M308+Q308+U308+Y308</f>
        <v>#REF!</v>
      </c>
      <c r="AA308" s="105" t="e">
        <f>IF( $H308=0,0,($F308*'Cronograma de Actividades'!#REF!)*($I308/$H308))</f>
        <v>#REF!</v>
      </c>
      <c r="AB308" s="105" t="e">
        <f>IF( $H308=0,0,($F308*'Cronograma de Actividades'!#REF!)*($I308/$H308))</f>
        <v>#REF!</v>
      </c>
      <c r="AC308" s="105" t="e">
        <f>IF( $H308=0,0,($F308*'Cronograma de Actividades'!#REF!)*($I308/$H308))</f>
        <v>#REF!</v>
      </c>
      <c r="AD308" s="105" t="e">
        <f>SUM(AA308:AC308)</f>
        <v>#REF!</v>
      </c>
      <c r="AE308" s="105" t="e">
        <f>IF( $H308=0,0,($F308*'Cronograma de Actividades'!#REF!)*($I308/$H308))</f>
        <v>#REF!</v>
      </c>
      <c r="AF308" s="105" t="e">
        <f>IF( $H308=0,0,($F308*'Cronograma de Actividades'!#REF!)*($I308/$H308))</f>
        <v>#REF!</v>
      </c>
      <c r="AG308" s="105" t="e">
        <f>IF( $H308=0,0,($F308*'Cronograma de Actividades'!#REF!)*($I308/$H308))</f>
        <v>#REF!</v>
      </c>
      <c r="AH308" s="105" t="e">
        <f>SUM(AE308:AG308)</f>
        <v>#REF!</v>
      </c>
      <c r="AI308" s="105" t="e">
        <f>IF( $H308=0,0,($F308*'Cronograma de Actividades'!#REF!)*($I308/$H308))</f>
        <v>#REF!</v>
      </c>
      <c r="AJ308" s="105" t="e">
        <f>IF( $H308=0,0,($F308*'Cronograma de Actividades'!#REF!)*($I308/$H308))</f>
        <v>#REF!</v>
      </c>
      <c r="AK308" s="105" t="e">
        <f>IF( $H308=0,0,($F308*'Cronograma de Actividades'!#REF!)*($I308/$H308))</f>
        <v>#REF!</v>
      </c>
      <c r="AL308" s="105" t="e">
        <f>SUM(AI308:AK308)</f>
        <v>#REF!</v>
      </c>
      <c r="AM308" s="105" t="e">
        <f>IF( $H308=0,0,($F308*'Cronograma de Actividades'!#REF!)*($I308/$H308))</f>
        <v>#REF!</v>
      </c>
      <c r="AN308" s="105" t="e">
        <f>IF( $H308=0,0,($F308*'Cronograma de Actividades'!#REF!)*($I308/$H308))</f>
        <v>#REF!</v>
      </c>
      <c r="AO308" s="105" t="e">
        <f>IF( $H308=0,0,($F308*'Cronograma de Actividades'!#REF!)*($I308/$H308))</f>
        <v>#REF!</v>
      </c>
      <c r="AP308" s="105" t="e">
        <f>SUM(AM308:AO308)</f>
        <v>#REF!</v>
      </c>
      <c r="AQ308" s="105" t="e">
        <f>+AD308+AH308+AL308+AP308</f>
        <v>#REF!</v>
      </c>
      <c r="AR308" s="105" t="e">
        <f>IF( $H308=0,0,($F308*'Cronograma de Actividades'!#REF!)*($I308/$H308))</f>
        <v>#REF!</v>
      </c>
      <c r="AS308" s="105" t="e">
        <f>IF( $H308=0,0,($F308*'Cronograma de Actividades'!#REF!)*($I308/$H308))</f>
        <v>#REF!</v>
      </c>
      <c r="AT308" s="105" t="e">
        <f>IF( $H308=0,0,($F308*'Cronograma de Actividades'!#REF!)*($I308/$H308))</f>
        <v>#REF!</v>
      </c>
      <c r="AU308" s="105" t="e">
        <f>SUM(AR308:AT308)</f>
        <v>#REF!</v>
      </c>
      <c r="AV308" s="105" t="e">
        <f>IF( $H308=0,0,($F308*'Cronograma de Actividades'!#REF!)*($I308/$H308))</f>
        <v>#REF!</v>
      </c>
      <c r="AW308" s="105" t="e">
        <f>IF( $H308=0,0,($F308*'Cronograma de Actividades'!#REF!)*($I308/$H308))</f>
        <v>#REF!</v>
      </c>
      <c r="AX308" s="105" t="e">
        <f>IF( $H308=0,0,($F308*'Cronograma de Actividades'!#REF!)*($I308/$H308))</f>
        <v>#REF!</v>
      </c>
      <c r="AY308" s="105" t="e">
        <f>SUM(AV308:AX308)</f>
        <v>#REF!</v>
      </c>
      <c r="AZ308" s="105" t="e">
        <f>IF( $H308=0,0,($F308*'Cronograma de Actividades'!#REF!)*($I308/$H308))</f>
        <v>#REF!</v>
      </c>
      <c r="BA308" s="105" t="e">
        <f>IF( $H308=0,0,($F308*'Cronograma de Actividades'!#REF!)*($I308/$H308))</f>
        <v>#REF!</v>
      </c>
      <c r="BB308" s="105" t="e">
        <f>IF( $H308=0,0,($F308*'Cronograma de Actividades'!#REF!)*($I308/$H308))</f>
        <v>#REF!</v>
      </c>
      <c r="BC308" s="105" t="e">
        <f>SUM(AZ308:BB308)</f>
        <v>#REF!</v>
      </c>
      <c r="BD308" s="105" t="e">
        <f>IF( $H308=0,0,($F308*'Cronograma de Actividades'!#REF!)*($I308/$H308))</f>
        <v>#REF!</v>
      </c>
      <c r="BE308" s="105" t="e">
        <f>IF( $H308=0,0,($F308*'Cronograma de Actividades'!#REF!)*($I308/$H308))</f>
        <v>#REF!</v>
      </c>
      <c r="BF308" s="105" t="e">
        <f>IF( $H308=0,0,($F308*'Cronograma de Actividades'!#REF!)*($I308/$H308))</f>
        <v>#REF!</v>
      </c>
      <c r="BG308" s="105" t="e">
        <f>SUM(BD308:BF308)</f>
        <v>#REF!</v>
      </c>
      <c r="BH308" s="105" t="e">
        <f>+AU308+AY308+BC308+BG308</f>
        <v>#REF!</v>
      </c>
      <c r="BI308" s="287" t="e">
        <f>+Z308+AQ308+BH308</f>
        <v>#REF!</v>
      </c>
      <c r="BJ308" s="126" t="e">
        <f t="shared" si="64"/>
        <v>#REF!</v>
      </c>
    </row>
    <row r="309" spans="1:62" ht="12.75" hidden="1" customHeight="1" x14ac:dyDescent="0.25">
      <c r="A309" s="299" t="e">
        <f>+#REF!</f>
        <v>#REF!</v>
      </c>
      <c r="B309" s="300" t="e">
        <f>+#REF!</f>
        <v>#REF!</v>
      </c>
      <c r="C309" s="579"/>
      <c r="D309" s="300"/>
      <c r="E309" s="318"/>
      <c r="F309" s="106" t="e">
        <f>+#REF!</f>
        <v>#REF!</v>
      </c>
      <c r="G309" s="509"/>
      <c r="H309" s="106" t="e">
        <f>+#REF!</f>
        <v>#REF!</v>
      </c>
      <c r="I309" s="106" t="e">
        <f>+#REF!</f>
        <v>#REF!</v>
      </c>
      <c r="J309" s="106" t="e">
        <f>IF( $H309=0,0,($F309*'Cronograma de Actividades'!#REF!)*($I309/$H309))</f>
        <v>#REF!</v>
      </c>
      <c r="K309" s="106" t="e">
        <f>IF( $H309=0,0,($F309*'Cronograma de Actividades'!#REF!)*($I309/$H309))</f>
        <v>#REF!</v>
      </c>
      <c r="L309" s="106" t="e">
        <f>IF( $H309=0,0,($F309*'Cronograma de Actividades'!#REF!)*($I309/$H309))</f>
        <v>#REF!</v>
      </c>
      <c r="M309" s="106" t="e">
        <f>SUM(J309:L309)</f>
        <v>#REF!</v>
      </c>
      <c r="N309" s="106" t="e">
        <f>IF( $H309=0,0,($F309*'Cronograma de Actividades'!#REF!)*($I309/$H309))</f>
        <v>#REF!</v>
      </c>
      <c r="O309" s="106" t="e">
        <f>IF( $H309=0,0,($F309*'Cronograma de Actividades'!#REF!)*($I309/$H309))</f>
        <v>#REF!</v>
      </c>
      <c r="P309" s="106" t="e">
        <f>IF( $H309=0,0,($F309*'Cronograma de Actividades'!#REF!)*($I309/$H309))</f>
        <v>#REF!</v>
      </c>
      <c r="Q309" s="106" t="e">
        <f>SUM(N309:P309)</f>
        <v>#REF!</v>
      </c>
      <c r="R309" s="106" t="e">
        <f>IF( $H309=0,0,($F309*'Cronograma de Actividades'!#REF!)*($I309/$H309))</f>
        <v>#REF!</v>
      </c>
      <c r="S309" s="106" t="e">
        <f>IF( $H309=0,0,($F309*'Cronograma de Actividades'!#REF!)*($I309/$H309))</f>
        <v>#REF!</v>
      </c>
      <c r="T309" s="106" t="e">
        <f>IF( $H309=0,0,($F309*'Cronograma de Actividades'!#REF!)*($I309/$H309))</f>
        <v>#REF!</v>
      </c>
      <c r="U309" s="106" t="e">
        <f>SUM(R309:T309)</f>
        <v>#REF!</v>
      </c>
      <c r="V309" s="106" t="e">
        <f>IF( $H309=0,0,($F309*'Cronograma de Actividades'!#REF!)*($I309/$H309))</f>
        <v>#REF!</v>
      </c>
      <c r="W309" s="106" t="e">
        <f>IF( $H309=0,0,($F309*'Cronograma de Actividades'!#REF!)*($I309/$H309))</f>
        <v>#REF!</v>
      </c>
      <c r="X309" s="106" t="e">
        <f>IF( $H309=0,0,($F309*'Cronograma de Actividades'!#REF!)*($I309/$H309))</f>
        <v>#REF!</v>
      </c>
      <c r="Y309" s="106" t="e">
        <f>SUM(V309:X309)</f>
        <v>#REF!</v>
      </c>
      <c r="Z309" s="106" t="e">
        <f>+M309+Q309+U309+Y309</f>
        <v>#REF!</v>
      </c>
      <c r="AA309" s="106" t="e">
        <f>IF( $H309=0,0,($F309*'Cronograma de Actividades'!#REF!)*($I309/$H309))</f>
        <v>#REF!</v>
      </c>
      <c r="AB309" s="106" t="e">
        <f>IF( $H309=0,0,($F309*'Cronograma de Actividades'!#REF!)*($I309/$H309))</f>
        <v>#REF!</v>
      </c>
      <c r="AC309" s="106" t="e">
        <f>IF( $H309=0,0,($F309*'Cronograma de Actividades'!#REF!)*($I309/$H309))</f>
        <v>#REF!</v>
      </c>
      <c r="AD309" s="106" t="e">
        <f>SUM(AA309:AC309)</f>
        <v>#REF!</v>
      </c>
      <c r="AE309" s="106" t="e">
        <f>IF( $H309=0,0,($F309*'Cronograma de Actividades'!#REF!)*($I309/$H309))</f>
        <v>#REF!</v>
      </c>
      <c r="AF309" s="106" t="e">
        <f>IF( $H309=0,0,($F309*'Cronograma de Actividades'!#REF!)*($I309/$H309))</f>
        <v>#REF!</v>
      </c>
      <c r="AG309" s="106" t="e">
        <f>IF( $H309=0,0,($F309*'Cronograma de Actividades'!#REF!)*($I309/$H309))</f>
        <v>#REF!</v>
      </c>
      <c r="AH309" s="106" t="e">
        <f>SUM(AE309:AG309)</f>
        <v>#REF!</v>
      </c>
      <c r="AI309" s="106" t="e">
        <f>IF( $H309=0,0,($F309*'Cronograma de Actividades'!#REF!)*($I309/$H309))</f>
        <v>#REF!</v>
      </c>
      <c r="AJ309" s="106" t="e">
        <f>IF( $H309=0,0,($F309*'Cronograma de Actividades'!#REF!)*($I309/$H309))</f>
        <v>#REF!</v>
      </c>
      <c r="AK309" s="106" t="e">
        <f>IF( $H309=0,0,($F309*'Cronograma de Actividades'!#REF!)*($I309/$H309))</f>
        <v>#REF!</v>
      </c>
      <c r="AL309" s="106" t="e">
        <f>SUM(AI309:AK309)</f>
        <v>#REF!</v>
      </c>
      <c r="AM309" s="106" t="e">
        <f>IF( $H309=0,0,($F309*'Cronograma de Actividades'!#REF!)*($I309/$H309))</f>
        <v>#REF!</v>
      </c>
      <c r="AN309" s="106" t="e">
        <f>IF( $H309=0,0,($F309*'Cronograma de Actividades'!#REF!)*($I309/$H309))</f>
        <v>#REF!</v>
      </c>
      <c r="AO309" s="106" t="e">
        <f>IF( $H309=0,0,($F309*'Cronograma de Actividades'!#REF!)*($I309/$H309))</f>
        <v>#REF!</v>
      </c>
      <c r="AP309" s="106" t="e">
        <f>SUM(AM309:AO309)</f>
        <v>#REF!</v>
      </c>
      <c r="AQ309" s="106" t="e">
        <f>+AD309+AH309+AL309+AP309</f>
        <v>#REF!</v>
      </c>
      <c r="AR309" s="106" t="e">
        <f>IF( $H309=0,0,($F309*'Cronograma de Actividades'!#REF!)*($I309/$H309))</f>
        <v>#REF!</v>
      </c>
      <c r="AS309" s="106" t="e">
        <f>IF( $H309=0,0,($F309*'Cronograma de Actividades'!#REF!)*($I309/$H309))</f>
        <v>#REF!</v>
      </c>
      <c r="AT309" s="106" t="e">
        <f>IF( $H309=0,0,($F309*'Cronograma de Actividades'!#REF!)*($I309/$H309))</f>
        <v>#REF!</v>
      </c>
      <c r="AU309" s="106" t="e">
        <f>SUM(AR309:AT309)</f>
        <v>#REF!</v>
      </c>
      <c r="AV309" s="106" t="e">
        <f>IF( $H309=0,0,($F309*'Cronograma de Actividades'!#REF!)*($I309/$H309))</f>
        <v>#REF!</v>
      </c>
      <c r="AW309" s="106" t="e">
        <f>IF( $H309=0,0,($F309*'Cronograma de Actividades'!#REF!)*($I309/$H309))</f>
        <v>#REF!</v>
      </c>
      <c r="AX309" s="106" t="e">
        <f>IF( $H309=0,0,($F309*'Cronograma de Actividades'!#REF!)*($I309/$H309))</f>
        <v>#REF!</v>
      </c>
      <c r="AY309" s="106" t="e">
        <f>SUM(AV309:AX309)</f>
        <v>#REF!</v>
      </c>
      <c r="AZ309" s="106" t="e">
        <f>IF( $H309=0,0,($F309*'Cronograma de Actividades'!#REF!)*($I309/$H309))</f>
        <v>#REF!</v>
      </c>
      <c r="BA309" s="106" t="e">
        <f>IF( $H309=0,0,($F309*'Cronograma de Actividades'!#REF!)*($I309/$H309))</f>
        <v>#REF!</v>
      </c>
      <c r="BB309" s="106" t="e">
        <f>IF( $H309=0,0,($F309*'Cronograma de Actividades'!#REF!)*($I309/$H309))</f>
        <v>#REF!</v>
      </c>
      <c r="BC309" s="106" t="e">
        <f>SUM(AZ309:BB309)</f>
        <v>#REF!</v>
      </c>
      <c r="BD309" s="106" t="e">
        <f>IF( $H309=0,0,($F309*'Cronograma de Actividades'!#REF!)*($I309/$H309))</f>
        <v>#REF!</v>
      </c>
      <c r="BE309" s="106" t="e">
        <f>IF( $H309=0,0,($F309*'Cronograma de Actividades'!#REF!)*($I309/$H309))</f>
        <v>#REF!</v>
      </c>
      <c r="BF309" s="106" t="e">
        <f>IF( $H309=0,0,($F309*'Cronograma de Actividades'!#REF!)*($I309/$H309))</f>
        <v>#REF!</v>
      </c>
      <c r="BG309" s="106" t="e">
        <f>SUM(BD309:BF309)</f>
        <v>#REF!</v>
      </c>
      <c r="BH309" s="106" t="e">
        <f>+AU309+AY309+BC309+BG309</f>
        <v>#REF!</v>
      </c>
      <c r="BI309" s="288" t="e">
        <f>+Z309+AQ309+BH309</f>
        <v>#REF!</v>
      </c>
      <c r="BJ309" s="126" t="e">
        <f t="shared" si="64"/>
        <v>#REF!</v>
      </c>
    </row>
    <row r="310" spans="1:62" ht="12.75" hidden="1" customHeight="1" x14ac:dyDescent="0.25">
      <c r="A310" s="100" t="e">
        <f>+#REF!</f>
        <v>#REF!</v>
      </c>
      <c r="B310" s="199" t="e">
        <f>+#REF!</f>
        <v>#REF!</v>
      </c>
      <c r="C310" s="56" t="e">
        <f>+#REF!</f>
        <v>#REF!</v>
      </c>
      <c r="D310" s="61"/>
      <c r="E310" s="57">
        <f>+'Formato de costeo C1 '!F527</f>
        <v>0</v>
      </c>
      <c r="F310" s="57" t="e">
        <f>SUM(F311:F315)</f>
        <v>#REF!</v>
      </c>
      <c r="G310" s="503" t="e">
        <f>+#REF!</f>
        <v>#REF!</v>
      </c>
      <c r="H310" s="57" t="e">
        <f>SUM(H311:H315)</f>
        <v>#REF!</v>
      </c>
      <c r="I310" s="57" t="e">
        <f t="shared" ref="I310:BH310" si="72">SUM(I311:I315)</f>
        <v>#REF!</v>
      </c>
      <c r="J310" s="57" t="e">
        <f t="shared" si="72"/>
        <v>#REF!</v>
      </c>
      <c r="K310" s="57" t="e">
        <f t="shared" si="72"/>
        <v>#REF!</v>
      </c>
      <c r="L310" s="57" t="e">
        <f t="shared" si="72"/>
        <v>#REF!</v>
      </c>
      <c r="M310" s="57" t="e">
        <f t="shared" si="72"/>
        <v>#REF!</v>
      </c>
      <c r="N310" s="57" t="e">
        <f t="shared" si="72"/>
        <v>#REF!</v>
      </c>
      <c r="O310" s="57" t="e">
        <f t="shared" si="72"/>
        <v>#REF!</v>
      </c>
      <c r="P310" s="57" t="e">
        <f t="shared" si="72"/>
        <v>#REF!</v>
      </c>
      <c r="Q310" s="57" t="e">
        <f t="shared" si="72"/>
        <v>#REF!</v>
      </c>
      <c r="R310" s="57" t="e">
        <f t="shared" si="72"/>
        <v>#REF!</v>
      </c>
      <c r="S310" s="57" t="e">
        <f t="shared" si="72"/>
        <v>#REF!</v>
      </c>
      <c r="T310" s="57" t="e">
        <f t="shared" si="72"/>
        <v>#REF!</v>
      </c>
      <c r="U310" s="57" t="e">
        <f t="shared" si="72"/>
        <v>#REF!</v>
      </c>
      <c r="V310" s="57" t="e">
        <f t="shared" si="72"/>
        <v>#REF!</v>
      </c>
      <c r="W310" s="57" t="e">
        <f t="shared" si="72"/>
        <v>#REF!</v>
      </c>
      <c r="X310" s="57" t="e">
        <f t="shared" si="72"/>
        <v>#REF!</v>
      </c>
      <c r="Y310" s="57" t="e">
        <f t="shared" si="72"/>
        <v>#REF!</v>
      </c>
      <c r="Z310" s="57" t="e">
        <f t="shared" si="72"/>
        <v>#REF!</v>
      </c>
      <c r="AA310" s="57" t="e">
        <f t="shared" si="72"/>
        <v>#REF!</v>
      </c>
      <c r="AB310" s="57" t="e">
        <f t="shared" si="72"/>
        <v>#REF!</v>
      </c>
      <c r="AC310" s="57" t="e">
        <f t="shared" si="72"/>
        <v>#REF!</v>
      </c>
      <c r="AD310" s="57" t="e">
        <f t="shared" si="72"/>
        <v>#REF!</v>
      </c>
      <c r="AE310" s="57" t="e">
        <f t="shared" si="72"/>
        <v>#REF!</v>
      </c>
      <c r="AF310" s="57" t="e">
        <f t="shared" si="72"/>
        <v>#REF!</v>
      </c>
      <c r="AG310" s="57" t="e">
        <f t="shared" si="72"/>
        <v>#REF!</v>
      </c>
      <c r="AH310" s="57" t="e">
        <f t="shared" si="72"/>
        <v>#REF!</v>
      </c>
      <c r="AI310" s="57" t="e">
        <f t="shared" si="72"/>
        <v>#REF!</v>
      </c>
      <c r="AJ310" s="57" t="e">
        <f t="shared" si="72"/>
        <v>#REF!</v>
      </c>
      <c r="AK310" s="57" t="e">
        <f t="shared" si="72"/>
        <v>#REF!</v>
      </c>
      <c r="AL310" s="57" t="e">
        <f t="shared" si="72"/>
        <v>#REF!</v>
      </c>
      <c r="AM310" s="57" t="e">
        <f t="shared" si="72"/>
        <v>#REF!</v>
      </c>
      <c r="AN310" s="57" t="e">
        <f t="shared" si="72"/>
        <v>#REF!</v>
      </c>
      <c r="AO310" s="57" t="e">
        <f t="shared" si="72"/>
        <v>#REF!</v>
      </c>
      <c r="AP310" s="57" t="e">
        <f t="shared" si="72"/>
        <v>#REF!</v>
      </c>
      <c r="AQ310" s="57" t="e">
        <f t="shared" si="72"/>
        <v>#REF!</v>
      </c>
      <c r="AR310" s="57" t="e">
        <f t="shared" si="72"/>
        <v>#REF!</v>
      </c>
      <c r="AS310" s="57" t="e">
        <f t="shared" si="72"/>
        <v>#REF!</v>
      </c>
      <c r="AT310" s="57" t="e">
        <f t="shared" si="72"/>
        <v>#REF!</v>
      </c>
      <c r="AU310" s="57" t="e">
        <f t="shared" si="72"/>
        <v>#REF!</v>
      </c>
      <c r="AV310" s="57" t="e">
        <f t="shared" si="72"/>
        <v>#REF!</v>
      </c>
      <c r="AW310" s="57" t="e">
        <f t="shared" si="72"/>
        <v>#REF!</v>
      </c>
      <c r="AX310" s="57" t="e">
        <f t="shared" si="72"/>
        <v>#REF!</v>
      </c>
      <c r="AY310" s="57" t="e">
        <f t="shared" si="72"/>
        <v>#REF!</v>
      </c>
      <c r="AZ310" s="57" t="e">
        <f t="shared" si="72"/>
        <v>#REF!</v>
      </c>
      <c r="BA310" s="57" t="e">
        <f t="shared" si="72"/>
        <v>#REF!</v>
      </c>
      <c r="BB310" s="57" t="e">
        <f t="shared" si="72"/>
        <v>#REF!</v>
      </c>
      <c r="BC310" s="57" t="e">
        <f t="shared" si="72"/>
        <v>#REF!</v>
      </c>
      <c r="BD310" s="57" t="e">
        <f t="shared" si="72"/>
        <v>#REF!</v>
      </c>
      <c r="BE310" s="57" t="e">
        <f t="shared" si="72"/>
        <v>#REF!</v>
      </c>
      <c r="BF310" s="57" t="e">
        <f t="shared" si="72"/>
        <v>#REF!</v>
      </c>
      <c r="BG310" s="57" t="e">
        <f t="shared" si="72"/>
        <v>#REF!</v>
      </c>
      <c r="BH310" s="57" t="e">
        <f t="shared" si="72"/>
        <v>#REF!</v>
      </c>
      <c r="BI310" s="285" t="e">
        <f>SUM(BI311:BI315)</f>
        <v>#REF!</v>
      </c>
      <c r="BJ310" s="126" t="e">
        <f t="shared" si="64"/>
        <v>#REF!</v>
      </c>
    </row>
    <row r="311" spans="1:62" ht="12.75" hidden="1" customHeight="1" x14ac:dyDescent="0.25">
      <c r="A311" s="295" t="e">
        <f>+#REF!</f>
        <v>#REF!</v>
      </c>
      <c r="B311" s="296" t="e">
        <f>+#REF!</f>
        <v>#REF!</v>
      </c>
      <c r="C311" s="577"/>
      <c r="D311" s="296"/>
      <c r="E311" s="312"/>
      <c r="F311" s="104" t="e">
        <f>+#REF!</f>
        <v>#REF!</v>
      </c>
      <c r="G311" s="507"/>
      <c r="H311" s="104" t="e">
        <f>+#REF!</f>
        <v>#REF!</v>
      </c>
      <c r="I311" s="104" t="e">
        <f>+#REF!</f>
        <v>#REF!</v>
      </c>
      <c r="J311" s="104" t="e">
        <f>IF( $H311=0,0,($F311*'Cronograma de Actividades'!#REF!)*($I311/$H311))</f>
        <v>#REF!</v>
      </c>
      <c r="K311" s="104" t="e">
        <f>IF( $H311=0,0,($F311*'Cronograma de Actividades'!#REF!)*($I311/$H311))</f>
        <v>#REF!</v>
      </c>
      <c r="L311" s="104" t="e">
        <f>IF( $H311=0,0,($F311*'Cronograma de Actividades'!#REF!)*($I311/$H311))</f>
        <v>#REF!</v>
      </c>
      <c r="M311" s="104" t="e">
        <f>SUM(J311:L311)</f>
        <v>#REF!</v>
      </c>
      <c r="N311" s="104" t="e">
        <f>IF( $H311=0,0,($F311*'Cronograma de Actividades'!#REF!)*($I311/$H311))</f>
        <v>#REF!</v>
      </c>
      <c r="O311" s="104" t="e">
        <f>IF( $H311=0,0,($F311*'Cronograma de Actividades'!#REF!)*($I311/$H311))</f>
        <v>#REF!</v>
      </c>
      <c r="P311" s="104" t="e">
        <f>IF( $H311=0,0,($F311*'Cronograma de Actividades'!#REF!)*($I311/$H311))</f>
        <v>#REF!</v>
      </c>
      <c r="Q311" s="104" t="e">
        <f>SUM(N311:P311)</f>
        <v>#REF!</v>
      </c>
      <c r="R311" s="104" t="e">
        <f>IF( $H311=0,0,($F311*'Cronograma de Actividades'!#REF!)*($I311/$H311))</f>
        <v>#REF!</v>
      </c>
      <c r="S311" s="104" t="e">
        <f>IF( $H311=0,0,($F311*'Cronograma de Actividades'!#REF!)*($I311/$H311))</f>
        <v>#REF!</v>
      </c>
      <c r="T311" s="104" t="e">
        <f>IF( $H311=0,0,($F311*'Cronograma de Actividades'!#REF!)*($I311/$H311))</f>
        <v>#REF!</v>
      </c>
      <c r="U311" s="104" t="e">
        <f>SUM(R311:T311)</f>
        <v>#REF!</v>
      </c>
      <c r="V311" s="104" t="e">
        <f>IF( $H311=0,0,($F311*'Cronograma de Actividades'!#REF!)*($I311/$H311))</f>
        <v>#REF!</v>
      </c>
      <c r="W311" s="104" t="e">
        <f>IF( $H311=0,0,($F311*'Cronograma de Actividades'!#REF!)*($I311/$H311))</f>
        <v>#REF!</v>
      </c>
      <c r="X311" s="104" t="e">
        <f>IF( $H311=0,0,($F311*'Cronograma de Actividades'!#REF!)*($I311/$H311))</f>
        <v>#REF!</v>
      </c>
      <c r="Y311" s="104" t="e">
        <f>SUM(V311:X311)</f>
        <v>#REF!</v>
      </c>
      <c r="Z311" s="104" t="e">
        <f>+M311+Q311+U311+Y311</f>
        <v>#REF!</v>
      </c>
      <c r="AA311" s="104" t="e">
        <f>IF( $H311=0,0,($F311*'Cronograma de Actividades'!#REF!)*($I311/$H311))</f>
        <v>#REF!</v>
      </c>
      <c r="AB311" s="104" t="e">
        <f>IF( $H311=0,0,($F311*'Cronograma de Actividades'!#REF!)*($I311/$H311))</f>
        <v>#REF!</v>
      </c>
      <c r="AC311" s="104" t="e">
        <f>IF( $H311=0,0,($F311*'Cronograma de Actividades'!#REF!)*($I311/$H311))</f>
        <v>#REF!</v>
      </c>
      <c r="AD311" s="104" t="e">
        <f>SUM(AA311:AC311)</f>
        <v>#REF!</v>
      </c>
      <c r="AE311" s="104" t="e">
        <f>IF( $H311=0,0,($F311*'Cronograma de Actividades'!#REF!)*($I311/$H311))</f>
        <v>#REF!</v>
      </c>
      <c r="AF311" s="104" t="e">
        <f>IF( $H311=0,0,($F311*'Cronograma de Actividades'!#REF!)*($I311/$H311))</f>
        <v>#REF!</v>
      </c>
      <c r="AG311" s="104" t="e">
        <f>IF( $H311=0,0,($F311*'Cronograma de Actividades'!#REF!)*($I311/$H311))</f>
        <v>#REF!</v>
      </c>
      <c r="AH311" s="104" t="e">
        <f>SUM(AE311:AG311)</f>
        <v>#REF!</v>
      </c>
      <c r="AI311" s="104" t="e">
        <f>IF( $H311=0,0,($F311*'Cronograma de Actividades'!#REF!)*($I311/$H311))</f>
        <v>#REF!</v>
      </c>
      <c r="AJ311" s="104" t="e">
        <f>IF( $H311=0,0,($F311*'Cronograma de Actividades'!#REF!)*($I311/$H311))</f>
        <v>#REF!</v>
      </c>
      <c r="AK311" s="104" t="e">
        <f>IF( $H311=0,0,($F311*'Cronograma de Actividades'!#REF!)*($I311/$H311))</f>
        <v>#REF!</v>
      </c>
      <c r="AL311" s="104" t="e">
        <f>SUM(AI311:AK311)</f>
        <v>#REF!</v>
      </c>
      <c r="AM311" s="104" t="e">
        <f>IF( $H311=0,0,($F311*'Cronograma de Actividades'!#REF!)*($I311/$H311))</f>
        <v>#REF!</v>
      </c>
      <c r="AN311" s="104" t="e">
        <f>IF( $H311=0,0,($F311*'Cronograma de Actividades'!#REF!)*($I311/$H311))</f>
        <v>#REF!</v>
      </c>
      <c r="AO311" s="104" t="e">
        <f>IF( $H311=0,0,($F311*'Cronograma de Actividades'!#REF!)*($I311/$H311))</f>
        <v>#REF!</v>
      </c>
      <c r="AP311" s="104" t="e">
        <f>SUM(AM311:AO311)</f>
        <v>#REF!</v>
      </c>
      <c r="AQ311" s="104" t="e">
        <f>+AD311+AH311+AL311+AP311</f>
        <v>#REF!</v>
      </c>
      <c r="AR311" s="104" t="e">
        <f>IF( $H311=0,0,($F311*'Cronograma de Actividades'!#REF!)*($I311/$H311))</f>
        <v>#REF!</v>
      </c>
      <c r="AS311" s="104" t="e">
        <f>IF( $H311=0,0,($F311*'Cronograma de Actividades'!#REF!)*($I311/$H311))</f>
        <v>#REF!</v>
      </c>
      <c r="AT311" s="104" t="e">
        <f>IF( $H311=0,0,($F311*'Cronograma de Actividades'!#REF!)*($I311/$H311))</f>
        <v>#REF!</v>
      </c>
      <c r="AU311" s="104" t="e">
        <f>SUM(AR311:AT311)</f>
        <v>#REF!</v>
      </c>
      <c r="AV311" s="104" t="e">
        <f>IF( $H311=0,0,($F311*'Cronograma de Actividades'!#REF!)*($I311/$H311))</f>
        <v>#REF!</v>
      </c>
      <c r="AW311" s="104" t="e">
        <f>IF( $H311=0,0,($F311*'Cronograma de Actividades'!#REF!)*($I311/$H311))</f>
        <v>#REF!</v>
      </c>
      <c r="AX311" s="104" t="e">
        <f>IF( $H311=0,0,($F311*'Cronograma de Actividades'!#REF!)*($I311/$H311))</f>
        <v>#REF!</v>
      </c>
      <c r="AY311" s="104" t="e">
        <f>SUM(AV311:AX311)</f>
        <v>#REF!</v>
      </c>
      <c r="AZ311" s="104" t="e">
        <f>IF( $H311=0,0,($F311*'Cronograma de Actividades'!#REF!)*($I311/$H311))</f>
        <v>#REF!</v>
      </c>
      <c r="BA311" s="104" t="e">
        <f>IF( $H311=0,0,($F311*'Cronograma de Actividades'!#REF!)*($I311/$H311))</f>
        <v>#REF!</v>
      </c>
      <c r="BB311" s="104" t="e">
        <f>IF( $H311=0,0,($F311*'Cronograma de Actividades'!#REF!)*($I311/$H311))</f>
        <v>#REF!</v>
      </c>
      <c r="BC311" s="104" t="e">
        <f>SUM(AZ311:BB311)</f>
        <v>#REF!</v>
      </c>
      <c r="BD311" s="104" t="e">
        <f>IF( $H311=0,0,($F311*'Cronograma de Actividades'!#REF!)*($I311/$H311))</f>
        <v>#REF!</v>
      </c>
      <c r="BE311" s="104" t="e">
        <f>IF( $H311=0,0,($F311*'Cronograma de Actividades'!#REF!)*($I311/$H311))</f>
        <v>#REF!</v>
      </c>
      <c r="BF311" s="104" t="e">
        <f>IF( $H311=0,0,($F311*'Cronograma de Actividades'!#REF!)*($I311/$H311))</f>
        <v>#REF!</v>
      </c>
      <c r="BG311" s="104" t="e">
        <f>SUM(BD311:BF311)</f>
        <v>#REF!</v>
      </c>
      <c r="BH311" s="104" t="e">
        <f>+AU311+AY311+BC311+BG311</f>
        <v>#REF!</v>
      </c>
      <c r="BI311" s="286" t="e">
        <f>+Z311+AQ311+BH311</f>
        <v>#REF!</v>
      </c>
      <c r="BJ311" s="126" t="e">
        <f t="shared" si="64"/>
        <v>#REF!</v>
      </c>
    </row>
    <row r="312" spans="1:62" ht="12.75" hidden="1" customHeight="1" x14ac:dyDescent="0.25">
      <c r="A312" s="297" t="e">
        <f>+#REF!</f>
        <v>#REF!</v>
      </c>
      <c r="B312" s="298" t="e">
        <f>+#REF!</f>
        <v>#REF!</v>
      </c>
      <c r="C312" s="578"/>
      <c r="D312" s="298"/>
      <c r="E312" s="315"/>
      <c r="F312" s="105" t="e">
        <f>+#REF!</f>
        <v>#REF!</v>
      </c>
      <c r="G312" s="508"/>
      <c r="H312" s="105" t="e">
        <f>+#REF!</f>
        <v>#REF!</v>
      </c>
      <c r="I312" s="105" t="e">
        <f>+#REF!</f>
        <v>#REF!</v>
      </c>
      <c r="J312" s="105" t="e">
        <f>IF( $H312=0,0,($F312*'Cronograma de Actividades'!#REF!)*($I312/$H312))</f>
        <v>#REF!</v>
      </c>
      <c r="K312" s="105" t="e">
        <f>IF( $H312=0,0,($F312*'Cronograma de Actividades'!#REF!)*($I312/$H312))</f>
        <v>#REF!</v>
      </c>
      <c r="L312" s="105" t="e">
        <f>IF( $H312=0,0,($F312*'Cronograma de Actividades'!#REF!)*($I312/$H312))</f>
        <v>#REF!</v>
      </c>
      <c r="M312" s="105" t="e">
        <f>SUM(J312:L312)</f>
        <v>#REF!</v>
      </c>
      <c r="N312" s="105" t="e">
        <f>IF( $H312=0,0,($F312*'Cronograma de Actividades'!#REF!)*($I312/$H312))</f>
        <v>#REF!</v>
      </c>
      <c r="O312" s="105" t="e">
        <f>IF( $H312=0,0,($F312*'Cronograma de Actividades'!#REF!)*($I312/$H312))</f>
        <v>#REF!</v>
      </c>
      <c r="P312" s="105" t="e">
        <f>IF( $H312=0,0,($F312*'Cronograma de Actividades'!#REF!)*($I312/$H312))</f>
        <v>#REF!</v>
      </c>
      <c r="Q312" s="105" t="e">
        <f>SUM(N312:P312)</f>
        <v>#REF!</v>
      </c>
      <c r="R312" s="105" t="e">
        <f>IF( $H312=0,0,($F312*'Cronograma de Actividades'!#REF!)*($I312/$H312))</f>
        <v>#REF!</v>
      </c>
      <c r="S312" s="105" t="e">
        <f>IF( $H312=0,0,($F312*'Cronograma de Actividades'!#REF!)*($I312/$H312))</f>
        <v>#REF!</v>
      </c>
      <c r="T312" s="105" t="e">
        <f>IF( $H312=0,0,($F312*'Cronograma de Actividades'!#REF!)*($I312/$H312))</f>
        <v>#REF!</v>
      </c>
      <c r="U312" s="105" t="e">
        <f>SUM(R312:T312)</f>
        <v>#REF!</v>
      </c>
      <c r="V312" s="105" t="e">
        <f>IF( $H312=0,0,($F312*'Cronograma de Actividades'!#REF!)*($I312/$H312))</f>
        <v>#REF!</v>
      </c>
      <c r="W312" s="105" t="e">
        <f>IF( $H312=0,0,($F312*'Cronograma de Actividades'!#REF!)*($I312/$H312))</f>
        <v>#REF!</v>
      </c>
      <c r="X312" s="105" t="e">
        <f>IF( $H312=0,0,($F312*'Cronograma de Actividades'!#REF!)*($I312/$H312))</f>
        <v>#REF!</v>
      </c>
      <c r="Y312" s="105" t="e">
        <f>SUM(V312:X312)</f>
        <v>#REF!</v>
      </c>
      <c r="Z312" s="105" t="e">
        <f>+M312+Q312+U312+Y312</f>
        <v>#REF!</v>
      </c>
      <c r="AA312" s="105" t="e">
        <f>IF( $H312=0,0,($F312*'Cronograma de Actividades'!#REF!)*($I312/$H312))</f>
        <v>#REF!</v>
      </c>
      <c r="AB312" s="105" t="e">
        <f>IF( $H312=0,0,($F312*'Cronograma de Actividades'!#REF!)*($I312/$H312))</f>
        <v>#REF!</v>
      </c>
      <c r="AC312" s="105" t="e">
        <f>IF( $H312=0,0,($F312*'Cronograma de Actividades'!#REF!)*($I312/$H312))</f>
        <v>#REF!</v>
      </c>
      <c r="AD312" s="105" t="e">
        <f>SUM(AA312:AC312)</f>
        <v>#REF!</v>
      </c>
      <c r="AE312" s="105" t="e">
        <f>IF( $H312=0,0,($F312*'Cronograma de Actividades'!#REF!)*($I312/$H312))</f>
        <v>#REF!</v>
      </c>
      <c r="AF312" s="105" t="e">
        <f>IF( $H312=0,0,($F312*'Cronograma de Actividades'!#REF!)*($I312/$H312))</f>
        <v>#REF!</v>
      </c>
      <c r="AG312" s="105" t="e">
        <f>IF( $H312=0,0,($F312*'Cronograma de Actividades'!#REF!)*($I312/$H312))</f>
        <v>#REF!</v>
      </c>
      <c r="AH312" s="105" t="e">
        <f>SUM(AE312:AG312)</f>
        <v>#REF!</v>
      </c>
      <c r="AI312" s="105" t="e">
        <f>IF( $H312=0,0,($F312*'Cronograma de Actividades'!#REF!)*($I312/$H312))</f>
        <v>#REF!</v>
      </c>
      <c r="AJ312" s="105" t="e">
        <f>IF( $H312=0,0,($F312*'Cronograma de Actividades'!#REF!)*($I312/$H312))</f>
        <v>#REF!</v>
      </c>
      <c r="AK312" s="105" t="e">
        <f>IF( $H312=0,0,($F312*'Cronograma de Actividades'!#REF!)*($I312/$H312))</f>
        <v>#REF!</v>
      </c>
      <c r="AL312" s="105" t="e">
        <f>SUM(AI312:AK312)</f>
        <v>#REF!</v>
      </c>
      <c r="AM312" s="105" t="e">
        <f>IF( $H312=0,0,($F312*'Cronograma de Actividades'!#REF!)*($I312/$H312))</f>
        <v>#REF!</v>
      </c>
      <c r="AN312" s="105" t="e">
        <f>IF( $H312=0,0,($F312*'Cronograma de Actividades'!#REF!)*($I312/$H312))</f>
        <v>#REF!</v>
      </c>
      <c r="AO312" s="105" t="e">
        <f>IF( $H312=0,0,($F312*'Cronograma de Actividades'!#REF!)*($I312/$H312))</f>
        <v>#REF!</v>
      </c>
      <c r="AP312" s="105" t="e">
        <f>SUM(AM312:AO312)</f>
        <v>#REF!</v>
      </c>
      <c r="AQ312" s="105" t="e">
        <f>+AD312+AH312+AL312+AP312</f>
        <v>#REF!</v>
      </c>
      <c r="AR312" s="105" t="e">
        <f>IF( $H312=0,0,($F312*'Cronograma de Actividades'!#REF!)*($I312/$H312))</f>
        <v>#REF!</v>
      </c>
      <c r="AS312" s="105" t="e">
        <f>IF( $H312=0,0,($F312*'Cronograma de Actividades'!#REF!)*($I312/$H312))</f>
        <v>#REF!</v>
      </c>
      <c r="AT312" s="105" t="e">
        <f>IF( $H312=0,0,($F312*'Cronograma de Actividades'!#REF!)*($I312/$H312))</f>
        <v>#REF!</v>
      </c>
      <c r="AU312" s="105" t="e">
        <f>SUM(AR312:AT312)</f>
        <v>#REF!</v>
      </c>
      <c r="AV312" s="105" t="e">
        <f>IF( $H312=0,0,($F312*'Cronograma de Actividades'!#REF!)*($I312/$H312))</f>
        <v>#REF!</v>
      </c>
      <c r="AW312" s="105" t="e">
        <f>IF( $H312=0,0,($F312*'Cronograma de Actividades'!#REF!)*($I312/$H312))</f>
        <v>#REF!</v>
      </c>
      <c r="AX312" s="105" t="e">
        <f>IF( $H312=0,0,($F312*'Cronograma de Actividades'!#REF!)*($I312/$H312))</f>
        <v>#REF!</v>
      </c>
      <c r="AY312" s="105" t="e">
        <f>SUM(AV312:AX312)</f>
        <v>#REF!</v>
      </c>
      <c r="AZ312" s="105" t="e">
        <f>IF( $H312=0,0,($F312*'Cronograma de Actividades'!#REF!)*($I312/$H312))</f>
        <v>#REF!</v>
      </c>
      <c r="BA312" s="105" t="e">
        <f>IF( $H312=0,0,($F312*'Cronograma de Actividades'!#REF!)*($I312/$H312))</f>
        <v>#REF!</v>
      </c>
      <c r="BB312" s="105" t="e">
        <f>IF( $H312=0,0,($F312*'Cronograma de Actividades'!#REF!)*($I312/$H312))</f>
        <v>#REF!</v>
      </c>
      <c r="BC312" s="105" t="e">
        <f>SUM(AZ312:BB312)</f>
        <v>#REF!</v>
      </c>
      <c r="BD312" s="105" t="e">
        <f>IF( $H312=0,0,($F312*'Cronograma de Actividades'!#REF!)*($I312/$H312))</f>
        <v>#REF!</v>
      </c>
      <c r="BE312" s="105" t="e">
        <f>IF( $H312=0,0,($F312*'Cronograma de Actividades'!#REF!)*($I312/$H312))</f>
        <v>#REF!</v>
      </c>
      <c r="BF312" s="105" t="e">
        <f>IF( $H312=0,0,($F312*'Cronograma de Actividades'!#REF!)*($I312/$H312))</f>
        <v>#REF!</v>
      </c>
      <c r="BG312" s="105" t="e">
        <f>SUM(BD312:BF312)</f>
        <v>#REF!</v>
      </c>
      <c r="BH312" s="105" t="e">
        <f>+AU312+AY312+BC312+BG312</f>
        <v>#REF!</v>
      </c>
      <c r="BI312" s="287" t="e">
        <f>+Z312+AQ312+BH312</f>
        <v>#REF!</v>
      </c>
      <c r="BJ312" s="126" t="e">
        <f t="shared" si="64"/>
        <v>#REF!</v>
      </c>
    </row>
    <row r="313" spans="1:62" ht="12.75" hidden="1" customHeight="1" x14ac:dyDescent="0.25">
      <c r="A313" s="297" t="e">
        <f>+#REF!</f>
        <v>#REF!</v>
      </c>
      <c r="B313" s="298" t="e">
        <f>+#REF!</f>
        <v>#REF!</v>
      </c>
      <c r="C313" s="578"/>
      <c r="D313" s="298"/>
      <c r="E313" s="315"/>
      <c r="F313" s="105" t="e">
        <f>+#REF!</f>
        <v>#REF!</v>
      </c>
      <c r="G313" s="508"/>
      <c r="H313" s="105" t="e">
        <f>+#REF!</f>
        <v>#REF!</v>
      </c>
      <c r="I313" s="105" t="e">
        <f>+#REF!</f>
        <v>#REF!</v>
      </c>
      <c r="J313" s="105" t="e">
        <f>IF( $H313=0,0,($F313*'Cronograma de Actividades'!#REF!)*($I313/$H313))</f>
        <v>#REF!</v>
      </c>
      <c r="K313" s="105" t="e">
        <f>IF( $H313=0,0,($F313*'Cronograma de Actividades'!#REF!)*($I313/$H313))</f>
        <v>#REF!</v>
      </c>
      <c r="L313" s="105" t="e">
        <f>IF( $H313=0,0,($F313*'Cronograma de Actividades'!#REF!)*($I313/$H313))</f>
        <v>#REF!</v>
      </c>
      <c r="M313" s="105" t="e">
        <f>SUM(J313:L313)</f>
        <v>#REF!</v>
      </c>
      <c r="N313" s="105" t="e">
        <f>IF( $H313=0,0,($F313*'Cronograma de Actividades'!#REF!)*($I313/$H313))</f>
        <v>#REF!</v>
      </c>
      <c r="O313" s="105" t="e">
        <f>IF( $H313=0,0,($F313*'Cronograma de Actividades'!#REF!)*($I313/$H313))</f>
        <v>#REF!</v>
      </c>
      <c r="P313" s="105" t="e">
        <f>IF( $H313=0,0,($F313*'Cronograma de Actividades'!#REF!)*($I313/$H313))</f>
        <v>#REF!</v>
      </c>
      <c r="Q313" s="105" t="e">
        <f>SUM(N313:P313)</f>
        <v>#REF!</v>
      </c>
      <c r="R313" s="105" t="e">
        <f>IF( $H313=0,0,($F313*'Cronograma de Actividades'!#REF!)*($I313/$H313))</f>
        <v>#REF!</v>
      </c>
      <c r="S313" s="105" t="e">
        <f>IF( $H313=0,0,($F313*'Cronograma de Actividades'!#REF!)*($I313/$H313))</f>
        <v>#REF!</v>
      </c>
      <c r="T313" s="105" t="e">
        <f>IF( $H313=0,0,($F313*'Cronograma de Actividades'!#REF!)*($I313/$H313))</f>
        <v>#REF!</v>
      </c>
      <c r="U313" s="105" t="e">
        <f>SUM(R313:T313)</f>
        <v>#REF!</v>
      </c>
      <c r="V313" s="105" t="e">
        <f>IF( $H313=0,0,($F313*'Cronograma de Actividades'!#REF!)*($I313/$H313))</f>
        <v>#REF!</v>
      </c>
      <c r="W313" s="105" t="e">
        <f>IF( $H313=0,0,($F313*'Cronograma de Actividades'!#REF!)*($I313/$H313))</f>
        <v>#REF!</v>
      </c>
      <c r="X313" s="105" t="e">
        <f>IF( $H313=0,0,($F313*'Cronograma de Actividades'!#REF!)*($I313/$H313))</f>
        <v>#REF!</v>
      </c>
      <c r="Y313" s="105" t="e">
        <f>SUM(V313:X313)</f>
        <v>#REF!</v>
      </c>
      <c r="Z313" s="105" t="e">
        <f>+M313+Q313+U313+Y313</f>
        <v>#REF!</v>
      </c>
      <c r="AA313" s="105" t="e">
        <f>IF( $H313=0,0,($F313*'Cronograma de Actividades'!#REF!)*($I313/$H313))</f>
        <v>#REF!</v>
      </c>
      <c r="AB313" s="105" t="e">
        <f>IF( $H313=0,0,($F313*'Cronograma de Actividades'!#REF!)*($I313/$H313))</f>
        <v>#REF!</v>
      </c>
      <c r="AC313" s="105" t="e">
        <f>IF( $H313=0,0,($F313*'Cronograma de Actividades'!#REF!)*($I313/$H313))</f>
        <v>#REF!</v>
      </c>
      <c r="AD313" s="105" t="e">
        <f>SUM(AA313:AC313)</f>
        <v>#REF!</v>
      </c>
      <c r="AE313" s="105" t="e">
        <f>IF( $H313=0,0,($F313*'Cronograma de Actividades'!#REF!)*($I313/$H313))</f>
        <v>#REF!</v>
      </c>
      <c r="AF313" s="105" t="e">
        <f>IF( $H313=0,0,($F313*'Cronograma de Actividades'!#REF!)*($I313/$H313))</f>
        <v>#REF!</v>
      </c>
      <c r="AG313" s="105" t="e">
        <f>IF( $H313=0,0,($F313*'Cronograma de Actividades'!#REF!)*($I313/$H313))</f>
        <v>#REF!</v>
      </c>
      <c r="AH313" s="105" t="e">
        <f>SUM(AE313:AG313)</f>
        <v>#REF!</v>
      </c>
      <c r="AI313" s="105" t="e">
        <f>IF( $H313=0,0,($F313*'Cronograma de Actividades'!#REF!)*($I313/$H313))</f>
        <v>#REF!</v>
      </c>
      <c r="AJ313" s="105" t="e">
        <f>IF( $H313=0,0,($F313*'Cronograma de Actividades'!#REF!)*($I313/$H313))</f>
        <v>#REF!</v>
      </c>
      <c r="AK313" s="105" t="e">
        <f>IF( $H313=0,0,($F313*'Cronograma de Actividades'!#REF!)*($I313/$H313))</f>
        <v>#REF!</v>
      </c>
      <c r="AL313" s="105" t="e">
        <f>SUM(AI313:AK313)</f>
        <v>#REF!</v>
      </c>
      <c r="AM313" s="105" t="e">
        <f>IF( $H313=0,0,($F313*'Cronograma de Actividades'!#REF!)*($I313/$H313))</f>
        <v>#REF!</v>
      </c>
      <c r="AN313" s="105" t="e">
        <f>IF( $H313=0,0,($F313*'Cronograma de Actividades'!#REF!)*($I313/$H313))</f>
        <v>#REF!</v>
      </c>
      <c r="AO313" s="105" t="e">
        <f>IF( $H313=0,0,($F313*'Cronograma de Actividades'!#REF!)*($I313/$H313))</f>
        <v>#REF!</v>
      </c>
      <c r="AP313" s="105" t="e">
        <f>SUM(AM313:AO313)</f>
        <v>#REF!</v>
      </c>
      <c r="AQ313" s="105" t="e">
        <f>+AD313+AH313+AL313+AP313</f>
        <v>#REF!</v>
      </c>
      <c r="AR313" s="105" t="e">
        <f>IF( $H313=0,0,($F313*'Cronograma de Actividades'!#REF!)*($I313/$H313))</f>
        <v>#REF!</v>
      </c>
      <c r="AS313" s="105" t="e">
        <f>IF( $H313=0,0,($F313*'Cronograma de Actividades'!#REF!)*($I313/$H313))</f>
        <v>#REF!</v>
      </c>
      <c r="AT313" s="105" t="e">
        <f>IF( $H313=0,0,($F313*'Cronograma de Actividades'!#REF!)*($I313/$H313))</f>
        <v>#REF!</v>
      </c>
      <c r="AU313" s="105" t="e">
        <f>SUM(AR313:AT313)</f>
        <v>#REF!</v>
      </c>
      <c r="AV313" s="105" t="e">
        <f>IF( $H313=0,0,($F313*'Cronograma de Actividades'!#REF!)*($I313/$H313))</f>
        <v>#REF!</v>
      </c>
      <c r="AW313" s="105" t="e">
        <f>IF( $H313=0,0,($F313*'Cronograma de Actividades'!#REF!)*($I313/$H313))</f>
        <v>#REF!</v>
      </c>
      <c r="AX313" s="105" t="e">
        <f>IF( $H313=0,0,($F313*'Cronograma de Actividades'!#REF!)*($I313/$H313))</f>
        <v>#REF!</v>
      </c>
      <c r="AY313" s="105" t="e">
        <f>SUM(AV313:AX313)</f>
        <v>#REF!</v>
      </c>
      <c r="AZ313" s="105" t="e">
        <f>IF( $H313=0,0,($F313*'Cronograma de Actividades'!#REF!)*($I313/$H313))</f>
        <v>#REF!</v>
      </c>
      <c r="BA313" s="105" t="e">
        <f>IF( $H313=0,0,($F313*'Cronograma de Actividades'!#REF!)*($I313/$H313))</f>
        <v>#REF!</v>
      </c>
      <c r="BB313" s="105" t="e">
        <f>IF( $H313=0,0,($F313*'Cronograma de Actividades'!#REF!)*($I313/$H313))</f>
        <v>#REF!</v>
      </c>
      <c r="BC313" s="105" t="e">
        <f>SUM(AZ313:BB313)</f>
        <v>#REF!</v>
      </c>
      <c r="BD313" s="105" t="e">
        <f>IF( $H313=0,0,($F313*'Cronograma de Actividades'!#REF!)*($I313/$H313))</f>
        <v>#REF!</v>
      </c>
      <c r="BE313" s="105" t="e">
        <f>IF( $H313=0,0,($F313*'Cronograma de Actividades'!#REF!)*($I313/$H313))</f>
        <v>#REF!</v>
      </c>
      <c r="BF313" s="105" t="e">
        <f>IF( $H313=0,0,($F313*'Cronograma de Actividades'!#REF!)*($I313/$H313))</f>
        <v>#REF!</v>
      </c>
      <c r="BG313" s="105" t="e">
        <f>SUM(BD313:BF313)</f>
        <v>#REF!</v>
      </c>
      <c r="BH313" s="105" t="e">
        <f>+AU313+AY313+BC313+BG313</f>
        <v>#REF!</v>
      </c>
      <c r="BI313" s="287" t="e">
        <f>+Z313+AQ313+BH313</f>
        <v>#REF!</v>
      </c>
      <c r="BJ313" s="126" t="e">
        <f t="shared" si="64"/>
        <v>#REF!</v>
      </c>
    </row>
    <row r="314" spans="1:62" ht="12.75" hidden="1" customHeight="1" x14ac:dyDescent="0.25">
      <c r="A314" s="297" t="e">
        <f>+#REF!</f>
        <v>#REF!</v>
      </c>
      <c r="B314" s="298" t="e">
        <f>+#REF!</f>
        <v>#REF!</v>
      </c>
      <c r="C314" s="578"/>
      <c r="D314" s="298"/>
      <c r="E314" s="315"/>
      <c r="F314" s="105" t="e">
        <f>+#REF!</f>
        <v>#REF!</v>
      </c>
      <c r="G314" s="508"/>
      <c r="H314" s="105" t="e">
        <f>+#REF!</f>
        <v>#REF!</v>
      </c>
      <c r="I314" s="105" t="e">
        <f>+#REF!</f>
        <v>#REF!</v>
      </c>
      <c r="J314" s="105" t="e">
        <f>IF( $H314=0,0,($F314*'Cronograma de Actividades'!#REF!)*($I314/$H314))</f>
        <v>#REF!</v>
      </c>
      <c r="K314" s="105" t="e">
        <f>IF( $H314=0,0,($F314*'Cronograma de Actividades'!#REF!)*($I314/$H314))</f>
        <v>#REF!</v>
      </c>
      <c r="L314" s="105" t="e">
        <f>IF( $H314=0,0,($F314*'Cronograma de Actividades'!#REF!)*($I314/$H314))</f>
        <v>#REF!</v>
      </c>
      <c r="M314" s="105" t="e">
        <f>SUM(J314:L314)</f>
        <v>#REF!</v>
      </c>
      <c r="N314" s="105" t="e">
        <f>IF( $H314=0,0,($F314*'Cronograma de Actividades'!#REF!)*($I314/$H314))</f>
        <v>#REF!</v>
      </c>
      <c r="O314" s="105" t="e">
        <f>IF( $H314=0,0,($F314*'Cronograma de Actividades'!#REF!)*($I314/$H314))</f>
        <v>#REF!</v>
      </c>
      <c r="P314" s="105" t="e">
        <f>IF( $H314=0,0,($F314*'Cronograma de Actividades'!#REF!)*($I314/$H314))</f>
        <v>#REF!</v>
      </c>
      <c r="Q314" s="105" t="e">
        <f>SUM(N314:P314)</f>
        <v>#REF!</v>
      </c>
      <c r="R314" s="105" t="e">
        <f>IF( $H314=0,0,($F314*'Cronograma de Actividades'!#REF!)*($I314/$H314))</f>
        <v>#REF!</v>
      </c>
      <c r="S314" s="105" t="e">
        <f>IF( $H314=0,0,($F314*'Cronograma de Actividades'!#REF!)*($I314/$H314))</f>
        <v>#REF!</v>
      </c>
      <c r="T314" s="105" t="e">
        <f>IF( $H314=0,0,($F314*'Cronograma de Actividades'!#REF!)*($I314/$H314))</f>
        <v>#REF!</v>
      </c>
      <c r="U314" s="105" t="e">
        <f>SUM(R314:T314)</f>
        <v>#REF!</v>
      </c>
      <c r="V314" s="105" t="e">
        <f>IF( $H314=0,0,($F314*'Cronograma de Actividades'!#REF!)*($I314/$H314))</f>
        <v>#REF!</v>
      </c>
      <c r="W314" s="105" t="e">
        <f>IF( $H314=0,0,($F314*'Cronograma de Actividades'!#REF!)*($I314/$H314))</f>
        <v>#REF!</v>
      </c>
      <c r="X314" s="105" t="e">
        <f>IF( $H314=0,0,($F314*'Cronograma de Actividades'!#REF!)*($I314/$H314))</f>
        <v>#REF!</v>
      </c>
      <c r="Y314" s="105" t="e">
        <f>SUM(V314:X314)</f>
        <v>#REF!</v>
      </c>
      <c r="Z314" s="105" t="e">
        <f>+M314+Q314+U314+Y314</f>
        <v>#REF!</v>
      </c>
      <c r="AA314" s="105" t="e">
        <f>IF( $H314=0,0,($F314*'Cronograma de Actividades'!#REF!)*($I314/$H314))</f>
        <v>#REF!</v>
      </c>
      <c r="AB314" s="105" t="e">
        <f>IF( $H314=0,0,($F314*'Cronograma de Actividades'!#REF!)*($I314/$H314))</f>
        <v>#REF!</v>
      </c>
      <c r="AC314" s="105" t="e">
        <f>IF( $H314=0,0,($F314*'Cronograma de Actividades'!#REF!)*($I314/$H314))</f>
        <v>#REF!</v>
      </c>
      <c r="AD314" s="105" t="e">
        <f>SUM(AA314:AC314)</f>
        <v>#REF!</v>
      </c>
      <c r="AE314" s="105" t="e">
        <f>IF( $H314=0,0,($F314*'Cronograma de Actividades'!#REF!)*($I314/$H314))</f>
        <v>#REF!</v>
      </c>
      <c r="AF314" s="105" t="e">
        <f>IF( $H314=0,0,($F314*'Cronograma de Actividades'!#REF!)*($I314/$H314))</f>
        <v>#REF!</v>
      </c>
      <c r="AG314" s="105" t="e">
        <f>IF( $H314=0,0,($F314*'Cronograma de Actividades'!#REF!)*($I314/$H314))</f>
        <v>#REF!</v>
      </c>
      <c r="AH314" s="105" t="e">
        <f>SUM(AE314:AG314)</f>
        <v>#REF!</v>
      </c>
      <c r="AI314" s="105" t="e">
        <f>IF( $H314=0,0,($F314*'Cronograma de Actividades'!#REF!)*($I314/$H314))</f>
        <v>#REF!</v>
      </c>
      <c r="AJ314" s="105" t="e">
        <f>IF( $H314=0,0,($F314*'Cronograma de Actividades'!#REF!)*($I314/$H314))</f>
        <v>#REF!</v>
      </c>
      <c r="AK314" s="105" t="e">
        <f>IF( $H314=0,0,($F314*'Cronograma de Actividades'!#REF!)*($I314/$H314))</f>
        <v>#REF!</v>
      </c>
      <c r="AL314" s="105" t="e">
        <f>SUM(AI314:AK314)</f>
        <v>#REF!</v>
      </c>
      <c r="AM314" s="105" t="e">
        <f>IF( $H314=0,0,($F314*'Cronograma de Actividades'!#REF!)*($I314/$H314))</f>
        <v>#REF!</v>
      </c>
      <c r="AN314" s="105" t="e">
        <f>IF( $H314=0,0,($F314*'Cronograma de Actividades'!#REF!)*($I314/$H314))</f>
        <v>#REF!</v>
      </c>
      <c r="AO314" s="105" t="e">
        <f>IF( $H314=0,0,($F314*'Cronograma de Actividades'!#REF!)*($I314/$H314))</f>
        <v>#REF!</v>
      </c>
      <c r="AP314" s="105" t="e">
        <f>SUM(AM314:AO314)</f>
        <v>#REF!</v>
      </c>
      <c r="AQ314" s="105" t="e">
        <f>+AD314+AH314+AL314+AP314</f>
        <v>#REF!</v>
      </c>
      <c r="AR314" s="105" t="e">
        <f>IF( $H314=0,0,($F314*'Cronograma de Actividades'!#REF!)*($I314/$H314))</f>
        <v>#REF!</v>
      </c>
      <c r="AS314" s="105" t="e">
        <f>IF( $H314=0,0,($F314*'Cronograma de Actividades'!#REF!)*($I314/$H314))</f>
        <v>#REF!</v>
      </c>
      <c r="AT314" s="105" t="e">
        <f>IF( $H314=0,0,($F314*'Cronograma de Actividades'!#REF!)*($I314/$H314))</f>
        <v>#REF!</v>
      </c>
      <c r="AU314" s="105" t="e">
        <f>SUM(AR314:AT314)</f>
        <v>#REF!</v>
      </c>
      <c r="AV314" s="105" t="e">
        <f>IF( $H314=0,0,($F314*'Cronograma de Actividades'!#REF!)*($I314/$H314))</f>
        <v>#REF!</v>
      </c>
      <c r="AW314" s="105" t="e">
        <f>IF( $H314=0,0,($F314*'Cronograma de Actividades'!#REF!)*($I314/$H314))</f>
        <v>#REF!</v>
      </c>
      <c r="AX314" s="105" t="e">
        <f>IF( $H314=0,0,($F314*'Cronograma de Actividades'!#REF!)*($I314/$H314))</f>
        <v>#REF!</v>
      </c>
      <c r="AY314" s="105" t="e">
        <f>SUM(AV314:AX314)</f>
        <v>#REF!</v>
      </c>
      <c r="AZ314" s="105" t="e">
        <f>IF( $H314=0,0,($F314*'Cronograma de Actividades'!#REF!)*($I314/$H314))</f>
        <v>#REF!</v>
      </c>
      <c r="BA314" s="105" t="e">
        <f>IF( $H314=0,0,($F314*'Cronograma de Actividades'!#REF!)*($I314/$H314))</f>
        <v>#REF!</v>
      </c>
      <c r="BB314" s="105" t="e">
        <f>IF( $H314=0,0,($F314*'Cronograma de Actividades'!#REF!)*($I314/$H314))</f>
        <v>#REF!</v>
      </c>
      <c r="BC314" s="105" t="e">
        <f>SUM(AZ314:BB314)</f>
        <v>#REF!</v>
      </c>
      <c r="BD314" s="105" t="e">
        <f>IF( $H314=0,0,($F314*'Cronograma de Actividades'!#REF!)*($I314/$H314))</f>
        <v>#REF!</v>
      </c>
      <c r="BE314" s="105" t="e">
        <f>IF( $H314=0,0,($F314*'Cronograma de Actividades'!#REF!)*($I314/$H314))</f>
        <v>#REF!</v>
      </c>
      <c r="BF314" s="105" t="e">
        <f>IF( $H314=0,0,($F314*'Cronograma de Actividades'!#REF!)*($I314/$H314))</f>
        <v>#REF!</v>
      </c>
      <c r="BG314" s="105" t="e">
        <f>SUM(BD314:BF314)</f>
        <v>#REF!</v>
      </c>
      <c r="BH314" s="105" t="e">
        <f>+AU314+AY314+BC314+BG314</f>
        <v>#REF!</v>
      </c>
      <c r="BI314" s="287" t="e">
        <f>+Z314+AQ314+BH314</f>
        <v>#REF!</v>
      </c>
      <c r="BJ314" s="126" t="e">
        <f t="shared" si="64"/>
        <v>#REF!</v>
      </c>
    </row>
    <row r="315" spans="1:62" ht="12.75" hidden="1" customHeight="1" x14ac:dyDescent="0.25">
      <c r="A315" s="299" t="e">
        <f>+#REF!</f>
        <v>#REF!</v>
      </c>
      <c r="B315" s="300" t="e">
        <f>+#REF!</f>
        <v>#REF!</v>
      </c>
      <c r="C315" s="579"/>
      <c r="D315" s="300"/>
      <c r="E315" s="318"/>
      <c r="F315" s="106" t="e">
        <f>+#REF!</f>
        <v>#REF!</v>
      </c>
      <c r="G315" s="509"/>
      <c r="H315" s="106" t="e">
        <f>+#REF!</f>
        <v>#REF!</v>
      </c>
      <c r="I315" s="106" t="e">
        <f>+#REF!</f>
        <v>#REF!</v>
      </c>
      <c r="J315" s="106" t="e">
        <f>IF( $H315=0,0,($F315*'Cronograma de Actividades'!#REF!)*($I315/$H315))</f>
        <v>#REF!</v>
      </c>
      <c r="K315" s="106" t="e">
        <f>IF( $H315=0,0,($F315*'Cronograma de Actividades'!#REF!)*($I315/$H315))</f>
        <v>#REF!</v>
      </c>
      <c r="L315" s="106" t="e">
        <f>IF( $H315=0,0,($F315*'Cronograma de Actividades'!#REF!)*($I315/$H315))</f>
        <v>#REF!</v>
      </c>
      <c r="M315" s="106" t="e">
        <f>SUM(J315:L315)</f>
        <v>#REF!</v>
      </c>
      <c r="N315" s="106" t="e">
        <f>IF( $H315=0,0,($F315*'Cronograma de Actividades'!#REF!)*($I315/$H315))</f>
        <v>#REF!</v>
      </c>
      <c r="O315" s="106" t="e">
        <f>IF( $H315=0,0,($F315*'Cronograma de Actividades'!#REF!)*($I315/$H315))</f>
        <v>#REF!</v>
      </c>
      <c r="P315" s="106" t="e">
        <f>IF( $H315=0,0,($F315*'Cronograma de Actividades'!#REF!)*($I315/$H315))</f>
        <v>#REF!</v>
      </c>
      <c r="Q315" s="106" t="e">
        <f>SUM(N315:P315)</f>
        <v>#REF!</v>
      </c>
      <c r="R315" s="106" t="e">
        <f>IF( $H315=0,0,($F315*'Cronograma de Actividades'!#REF!)*($I315/$H315))</f>
        <v>#REF!</v>
      </c>
      <c r="S315" s="106" t="e">
        <f>IF( $H315=0,0,($F315*'Cronograma de Actividades'!#REF!)*($I315/$H315))</f>
        <v>#REF!</v>
      </c>
      <c r="T315" s="106" t="e">
        <f>IF( $H315=0,0,($F315*'Cronograma de Actividades'!#REF!)*($I315/$H315))</f>
        <v>#REF!</v>
      </c>
      <c r="U315" s="106" t="e">
        <f>SUM(R315:T315)</f>
        <v>#REF!</v>
      </c>
      <c r="V315" s="106" t="e">
        <f>IF( $H315=0,0,($F315*'Cronograma de Actividades'!#REF!)*($I315/$H315))</f>
        <v>#REF!</v>
      </c>
      <c r="W315" s="106" t="e">
        <f>IF( $H315=0,0,($F315*'Cronograma de Actividades'!#REF!)*($I315/$H315))</f>
        <v>#REF!</v>
      </c>
      <c r="X315" s="106" t="e">
        <f>IF( $H315=0,0,($F315*'Cronograma de Actividades'!#REF!)*($I315/$H315))</f>
        <v>#REF!</v>
      </c>
      <c r="Y315" s="106" t="e">
        <f>SUM(V315:X315)</f>
        <v>#REF!</v>
      </c>
      <c r="Z315" s="106" t="e">
        <f>+M315+Q315+U315+Y315</f>
        <v>#REF!</v>
      </c>
      <c r="AA315" s="106" t="e">
        <f>IF( $H315=0,0,($F315*'Cronograma de Actividades'!#REF!)*($I315/$H315))</f>
        <v>#REF!</v>
      </c>
      <c r="AB315" s="106" t="e">
        <f>IF( $H315=0,0,($F315*'Cronograma de Actividades'!#REF!)*($I315/$H315))</f>
        <v>#REF!</v>
      </c>
      <c r="AC315" s="106" t="e">
        <f>IF( $H315=0,0,($F315*'Cronograma de Actividades'!#REF!)*($I315/$H315))</f>
        <v>#REF!</v>
      </c>
      <c r="AD315" s="106" t="e">
        <f>SUM(AA315:AC315)</f>
        <v>#REF!</v>
      </c>
      <c r="AE315" s="106" t="e">
        <f>IF( $H315=0,0,($F315*'Cronograma de Actividades'!#REF!)*($I315/$H315))</f>
        <v>#REF!</v>
      </c>
      <c r="AF315" s="106" t="e">
        <f>IF( $H315=0,0,($F315*'Cronograma de Actividades'!#REF!)*($I315/$H315))</f>
        <v>#REF!</v>
      </c>
      <c r="AG315" s="106" t="e">
        <f>IF( $H315=0,0,($F315*'Cronograma de Actividades'!#REF!)*($I315/$H315))</f>
        <v>#REF!</v>
      </c>
      <c r="AH315" s="106" t="e">
        <f>SUM(AE315:AG315)</f>
        <v>#REF!</v>
      </c>
      <c r="AI315" s="106" t="e">
        <f>IF( $H315=0,0,($F315*'Cronograma de Actividades'!#REF!)*($I315/$H315))</f>
        <v>#REF!</v>
      </c>
      <c r="AJ315" s="106" t="e">
        <f>IF( $H315=0,0,($F315*'Cronograma de Actividades'!#REF!)*($I315/$H315))</f>
        <v>#REF!</v>
      </c>
      <c r="AK315" s="106" t="e">
        <f>IF( $H315=0,0,($F315*'Cronograma de Actividades'!#REF!)*($I315/$H315))</f>
        <v>#REF!</v>
      </c>
      <c r="AL315" s="106" t="e">
        <f>SUM(AI315:AK315)</f>
        <v>#REF!</v>
      </c>
      <c r="AM315" s="106" t="e">
        <f>IF( $H315=0,0,($F315*'Cronograma de Actividades'!#REF!)*($I315/$H315))</f>
        <v>#REF!</v>
      </c>
      <c r="AN315" s="106" t="e">
        <f>IF( $H315=0,0,($F315*'Cronograma de Actividades'!#REF!)*($I315/$H315))</f>
        <v>#REF!</v>
      </c>
      <c r="AO315" s="106" t="e">
        <f>IF( $H315=0,0,($F315*'Cronograma de Actividades'!#REF!)*($I315/$H315))</f>
        <v>#REF!</v>
      </c>
      <c r="AP315" s="106" t="e">
        <f>SUM(AM315:AO315)</f>
        <v>#REF!</v>
      </c>
      <c r="AQ315" s="106" t="e">
        <f>+AD315+AH315+AL315+AP315</f>
        <v>#REF!</v>
      </c>
      <c r="AR315" s="106" t="e">
        <f>IF( $H315=0,0,($F315*'Cronograma de Actividades'!#REF!)*($I315/$H315))</f>
        <v>#REF!</v>
      </c>
      <c r="AS315" s="106" t="e">
        <f>IF( $H315=0,0,($F315*'Cronograma de Actividades'!#REF!)*($I315/$H315))</f>
        <v>#REF!</v>
      </c>
      <c r="AT315" s="106" t="e">
        <f>IF( $H315=0,0,($F315*'Cronograma de Actividades'!#REF!)*($I315/$H315))</f>
        <v>#REF!</v>
      </c>
      <c r="AU315" s="106" t="e">
        <f>SUM(AR315:AT315)</f>
        <v>#REF!</v>
      </c>
      <c r="AV315" s="106" t="e">
        <f>IF( $H315=0,0,($F315*'Cronograma de Actividades'!#REF!)*($I315/$H315))</f>
        <v>#REF!</v>
      </c>
      <c r="AW315" s="106" t="e">
        <f>IF( $H315=0,0,($F315*'Cronograma de Actividades'!#REF!)*($I315/$H315))</f>
        <v>#REF!</v>
      </c>
      <c r="AX315" s="106" t="e">
        <f>IF( $H315=0,0,($F315*'Cronograma de Actividades'!#REF!)*($I315/$H315))</f>
        <v>#REF!</v>
      </c>
      <c r="AY315" s="106" t="e">
        <f>SUM(AV315:AX315)</f>
        <v>#REF!</v>
      </c>
      <c r="AZ315" s="106" t="e">
        <f>IF( $H315=0,0,($F315*'Cronograma de Actividades'!#REF!)*($I315/$H315))</f>
        <v>#REF!</v>
      </c>
      <c r="BA315" s="106" t="e">
        <f>IF( $H315=0,0,($F315*'Cronograma de Actividades'!#REF!)*($I315/$H315))</f>
        <v>#REF!</v>
      </c>
      <c r="BB315" s="106" t="e">
        <f>IF( $H315=0,0,($F315*'Cronograma de Actividades'!#REF!)*($I315/$H315))</f>
        <v>#REF!</v>
      </c>
      <c r="BC315" s="106" t="e">
        <f>SUM(AZ315:BB315)</f>
        <v>#REF!</v>
      </c>
      <c r="BD315" s="106" t="e">
        <f>IF( $H315=0,0,($F315*'Cronograma de Actividades'!#REF!)*($I315/$H315))</f>
        <v>#REF!</v>
      </c>
      <c r="BE315" s="106" t="e">
        <f>IF( $H315=0,0,($F315*'Cronograma de Actividades'!#REF!)*($I315/$H315))</f>
        <v>#REF!</v>
      </c>
      <c r="BF315" s="106" t="e">
        <f>IF( $H315=0,0,($F315*'Cronograma de Actividades'!#REF!)*($I315/$H315))</f>
        <v>#REF!</v>
      </c>
      <c r="BG315" s="106" t="e">
        <f>SUM(BD315:BF315)</f>
        <v>#REF!</v>
      </c>
      <c r="BH315" s="106" t="e">
        <f>+AU315+AY315+BC315+BG315</f>
        <v>#REF!</v>
      </c>
      <c r="BI315" s="288" t="e">
        <f>+Z315+AQ315+BH315</f>
        <v>#REF!</v>
      </c>
      <c r="BJ315" s="126" t="e">
        <f t="shared" si="64"/>
        <v>#REF!</v>
      </c>
    </row>
    <row r="316" spans="1:62" ht="12.75" hidden="1" customHeight="1" x14ac:dyDescent="0.25">
      <c r="A316" s="100" t="e">
        <f>+#REF!</f>
        <v>#REF!</v>
      </c>
      <c r="B316" s="199" t="e">
        <f>+#REF!</f>
        <v>#REF!</v>
      </c>
      <c r="C316" s="56" t="e">
        <f>+#REF!</f>
        <v>#REF!</v>
      </c>
      <c r="D316" s="61"/>
      <c r="E316" s="57">
        <f>+'Formato de costeo C1 '!F536</f>
        <v>0</v>
      </c>
      <c r="F316" s="57" t="e">
        <f>SUM(F317:F321)</f>
        <v>#REF!</v>
      </c>
      <c r="G316" s="503" t="e">
        <f>+#REF!</f>
        <v>#REF!</v>
      </c>
      <c r="H316" s="57" t="e">
        <f>SUM(H317:H321)</f>
        <v>#REF!</v>
      </c>
      <c r="I316" s="57" t="e">
        <f t="shared" ref="I316:BH316" si="73">SUM(I317:I321)</f>
        <v>#REF!</v>
      </c>
      <c r="J316" s="57" t="e">
        <f t="shared" si="73"/>
        <v>#REF!</v>
      </c>
      <c r="K316" s="57" t="e">
        <f t="shared" si="73"/>
        <v>#REF!</v>
      </c>
      <c r="L316" s="57" t="e">
        <f t="shared" si="73"/>
        <v>#REF!</v>
      </c>
      <c r="M316" s="57" t="e">
        <f t="shared" si="73"/>
        <v>#REF!</v>
      </c>
      <c r="N316" s="57" t="e">
        <f t="shared" si="73"/>
        <v>#REF!</v>
      </c>
      <c r="O316" s="57" t="e">
        <f t="shared" si="73"/>
        <v>#REF!</v>
      </c>
      <c r="P316" s="57" t="e">
        <f t="shared" si="73"/>
        <v>#REF!</v>
      </c>
      <c r="Q316" s="57" t="e">
        <f t="shared" si="73"/>
        <v>#REF!</v>
      </c>
      <c r="R316" s="57" t="e">
        <f t="shared" si="73"/>
        <v>#REF!</v>
      </c>
      <c r="S316" s="57" t="e">
        <f t="shared" si="73"/>
        <v>#REF!</v>
      </c>
      <c r="T316" s="57" t="e">
        <f t="shared" si="73"/>
        <v>#REF!</v>
      </c>
      <c r="U316" s="57" t="e">
        <f t="shared" si="73"/>
        <v>#REF!</v>
      </c>
      <c r="V316" s="57" t="e">
        <f t="shared" si="73"/>
        <v>#REF!</v>
      </c>
      <c r="W316" s="57" t="e">
        <f t="shared" si="73"/>
        <v>#REF!</v>
      </c>
      <c r="X316" s="57" t="e">
        <f t="shared" si="73"/>
        <v>#REF!</v>
      </c>
      <c r="Y316" s="57" t="e">
        <f t="shared" si="73"/>
        <v>#REF!</v>
      </c>
      <c r="Z316" s="57" t="e">
        <f t="shared" si="73"/>
        <v>#REF!</v>
      </c>
      <c r="AA316" s="57" t="e">
        <f t="shared" si="73"/>
        <v>#REF!</v>
      </c>
      <c r="AB316" s="57" t="e">
        <f t="shared" si="73"/>
        <v>#REF!</v>
      </c>
      <c r="AC316" s="57" t="e">
        <f t="shared" si="73"/>
        <v>#REF!</v>
      </c>
      <c r="AD316" s="57" t="e">
        <f t="shared" si="73"/>
        <v>#REF!</v>
      </c>
      <c r="AE316" s="57" t="e">
        <f t="shared" si="73"/>
        <v>#REF!</v>
      </c>
      <c r="AF316" s="57" t="e">
        <f t="shared" si="73"/>
        <v>#REF!</v>
      </c>
      <c r="AG316" s="57" t="e">
        <f t="shared" si="73"/>
        <v>#REF!</v>
      </c>
      <c r="AH316" s="57" t="e">
        <f t="shared" si="73"/>
        <v>#REF!</v>
      </c>
      <c r="AI316" s="57" t="e">
        <f t="shared" si="73"/>
        <v>#REF!</v>
      </c>
      <c r="AJ316" s="57" t="e">
        <f t="shared" si="73"/>
        <v>#REF!</v>
      </c>
      <c r="AK316" s="57" t="e">
        <f t="shared" si="73"/>
        <v>#REF!</v>
      </c>
      <c r="AL316" s="57" t="e">
        <f t="shared" si="73"/>
        <v>#REF!</v>
      </c>
      <c r="AM316" s="57" t="e">
        <f t="shared" si="73"/>
        <v>#REF!</v>
      </c>
      <c r="AN316" s="57" t="e">
        <f t="shared" si="73"/>
        <v>#REF!</v>
      </c>
      <c r="AO316" s="57" t="e">
        <f t="shared" si="73"/>
        <v>#REF!</v>
      </c>
      <c r="AP316" s="57" t="e">
        <f t="shared" si="73"/>
        <v>#REF!</v>
      </c>
      <c r="AQ316" s="57" t="e">
        <f t="shared" si="73"/>
        <v>#REF!</v>
      </c>
      <c r="AR316" s="57" t="e">
        <f t="shared" si="73"/>
        <v>#REF!</v>
      </c>
      <c r="AS316" s="57" t="e">
        <f t="shared" si="73"/>
        <v>#REF!</v>
      </c>
      <c r="AT316" s="57" t="e">
        <f t="shared" si="73"/>
        <v>#REF!</v>
      </c>
      <c r="AU316" s="57" t="e">
        <f t="shared" si="73"/>
        <v>#REF!</v>
      </c>
      <c r="AV316" s="57" t="e">
        <f t="shared" si="73"/>
        <v>#REF!</v>
      </c>
      <c r="AW316" s="57" t="e">
        <f t="shared" si="73"/>
        <v>#REF!</v>
      </c>
      <c r="AX316" s="57" t="e">
        <f t="shared" si="73"/>
        <v>#REF!</v>
      </c>
      <c r="AY316" s="57" t="e">
        <f t="shared" si="73"/>
        <v>#REF!</v>
      </c>
      <c r="AZ316" s="57" t="e">
        <f t="shared" si="73"/>
        <v>#REF!</v>
      </c>
      <c r="BA316" s="57" t="e">
        <f t="shared" si="73"/>
        <v>#REF!</v>
      </c>
      <c r="BB316" s="57" t="e">
        <f t="shared" si="73"/>
        <v>#REF!</v>
      </c>
      <c r="BC316" s="57" t="e">
        <f t="shared" si="73"/>
        <v>#REF!</v>
      </c>
      <c r="BD316" s="57" t="e">
        <f t="shared" si="73"/>
        <v>#REF!</v>
      </c>
      <c r="BE316" s="57" t="e">
        <f t="shared" si="73"/>
        <v>#REF!</v>
      </c>
      <c r="BF316" s="57" t="e">
        <f t="shared" si="73"/>
        <v>#REF!</v>
      </c>
      <c r="BG316" s="57" t="e">
        <f t="shared" si="73"/>
        <v>#REF!</v>
      </c>
      <c r="BH316" s="57" t="e">
        <f t="shared" si="73"/>
        <v>#REF!</v>
      </c>
      <c r="BI316" s="285" t="e">
        <f>SUM(BI317:BI321)</f>
        <v>#REF!</v>
      </c>
      <c r="BJ316" s="126" t="e">
        <f t="shared" si="64"/>
        <v>#REF!</v>
      </c>
    </row>
    <row r="317" spans="1:62" ht="12.75" hidden="1" customHeight="1" x14ac:dyDescent="0.25">
      <c r="A317" s="295" t="e">
        <f>+#REF!</f>
        <v>#REF!</v>
      </c>
      <c r="B317" s="296" t="e">
        <f>+#REF!</f>
        <v>#REF!</v>
      </c>
      <c r="C317" s="577"/>
      <c r="D317" s="296"/>
      <c r="E317" s="312"/>
      <c r="F317" s="104" t="e">
        <f>+#REF!</f>
        <v>#REF!</v>
      </c>
      <c r="G317" s="507"/>
      <c r="H317" s="104" t="e">
        <f>+#REF!</f>
        <v>#REF!</v>
      </c>
      <c r="I317" s="104" t="e">
        <f>+#REF!</f>
        <v>#REF!</v>
      </c>
      <c r="J317" s="104" t="e">
        <f>IF( $H317=0,0,($F317*'Cronograma de Actividades'!#REF!)*($I317/$H317))</f>
        <v>#REF!</v>
      </c>
      <c r="K317" s="104" t="e">
        <f>IF( $H317=0,0,($F317*'Cronograma de Actividades'!#REF!)*($I317/$H317))</f>
        <v>#REF!</v>
      </c>
      <c r="L317" s="104" t="e">
        <f>IF( $H317=0,0,($F317*'Cronograma de Actividades'!#REF!)*($I317/$H317))</f>
        <v>#REF!</v>
      </c>
      <c r="M317" s="104" t="e">
        <f>SUM(J317:L317)</f>
        <v>#REF!</v>
      </c>
      <c r="N317" s="104" t="e">
        <f>IF( $H317=0,0,($F317*'Cronograma de Actividades'!#REF!)*($I317/$H317))</f>
        <v>#REF!</v>
      </c>
      <c r="O317" s="104" t="e">
        <f>IF( $H317=0,0,($F317*'Cronograma de Actividades'!#REF!)*($I317/$H317))</f>
        <v>#REF!</v>
      </c>
      <c r="P317" s="104" t="e">
        <f>IF( $H317=0,0,($F317*'Cronograma de Actividades'!#REF!)*($I317/$H317))</f>
        <v>#REF!</v>
      </c>
      <c r="Q317" s="104" t="e">
        <f>SUM(N317:P317)</f>
        <v>#REF!</v>
      </c>
      <c r="R317" s="104" t="e">
        <f>IF( $H317=0,0,($F317*'Cronograma de Actividades'!#REF!)*($I317/$H317))</f>
        <v>#REF!</v>
      </c>
      <c r="S317" s="104" t="e">
        <f>IF( $H317=0,0,($F317*'Cronograma de Actividades'!#REF!)*($I317/$H317))</f>
        <v>#REF!</v>
      </c>
      <c r="T317" s="104" t="e">
        <f>IF( $H317=0,0,($F317*'Cronograma de Actividades'!#REF!)*($I317/$H317))</f>
        <v>#REF!</v>
      </c>
      <c r="U317" s="104" t="e">
        <f>SUM(R317:T317)</f>
        <v>#REF!</v>
      </c>
      <c r="V317" s="104" t="e">
        <f>IF( $H317=0,0,($F317*'Cronograma de Actividades'!#REF!)*($I317/$H317))</f>
        <v>#REF!</v>
      </c>
      <c r="W317" s="104" t="e">
        <f>IF( $H317=0,0,($F317*'Cronograma de Actividades'!#REF!)*($I317/$H317))</f>
        <v>#REF!</v>
      </c>
      <c r="X317" s="104" t="e">
        <f>IF( $H317=0,0,($F317*'Cronograma de Actividades'!#REF!)*($I317/$H317))</f>
        <v>#REF!</v>
      </c>
      <c r="Y317" s="104" t="e">
        <f>SUM(V317:X317)</f>
        <v>#REF!</v>
      </c>
      <c r="Z317" s="104" t="e">
        <f>+M317+Q317+U317+Y317</f>
        <v>#REF!</v>
      </c>
      <c r="AA317" s="104" t="e">
        <f>IF( $H317=0,0,($F317*'Cronograma de Actividades'!#REF!)*($I317/$H317))</f>
        <v>#REF!</v>
      </c>
      <c r="AB317" s="104" t="e">
        <f>IF( $H317=0,0,($F317*'Cronograma de Actividades'!#REF!)*($I317/$H317))</f>
        <v>#REF!</v>
      </c>
      <c r="AC317" s="104" t="e">
        <f>IF( $H317=0,0,($F317*'Cronograma de Actividades'!#REF!)*($I317/$H317))</f>
        <v>#REF!</v>
      </c>
      <c r="AD317" s="104" t="e">
        <f>SUM(AA317:AC317)</f>
        <v>#REF!</v>
      </c>
      <c r="AE317" s="104" t="e">
        <f>IF( $H317=0,0,($F317*'Cronograma de Actividades'!#REF!)*($I317/$H317))</f>
        <v>#REF!</v>
      </c>
      <c r="AF317" s="104" t="e">
        <f>IF( $H317=0,0,($F317*'Cronograma de Actividades'!#REF!)*($I317/$H317))</f>
        <v>#REF!</v>
      </c>
      <c r="AG317" s="104" t="e">
        <f>IF( $H317=0,0,($F317*'Cronograma de Actividades'!#REF!)*($I317/$H317))</f>
        <v>#REF!</v>
      </c>
      <c r="AH317" s="104" t="e">
        <f>SUM(AE317:AG317)</f>
        <v>#REF!</v>
      </c>
      <c r="AI317" s="104" t="e">
        <f>IF( $H317=0,0,($F317*'Cronograma de Actividades'!#REF!)*($I317/$H317))</f>
        <v>#REF!</v>
      </c>
      <c r="AJ317" s="104" t="e">
        <f>IF( $H317=0,0,($F317*'Cronograma de Actividades'!#REF!)*($I317/$H317))</f>
        <v>#REF!</v>
      </c>
      <c r="AK317" s="104" t="e">
        <f>IF( $H317=0,0,($F317*'Cronograma de Actividades'!#REF!)*($I317/$H317))</f>
        <v>#REF!</v>
      </c>
      <c r="AL317" s="104" t="e">
        <f>SUM(AI317:AK317)</f>
        <v>#REF!</v>
      </c>
      <c r="AM317" s="104" t="e">
        <f>IF( $H317=0,0,($F317*'Cronograma de Actividades'!#REF!)*($I317/$H317))</f>
        <v>#REF!</v>
      </c>
      <c r="AN317" s="104" t="e">
        <f>IF( $H317=0,0,($F317*'Cronograma de Actividades'!#REF!)*($I317/$H317))</f>
        <v>#REF!</v>
      </c>
      <c r="AO317" s="104" t="e">
        <f>IF( $H317=0,0,($F317*'Cronograma de Actividades'!#REF!)*($I317/$H317))</f>
        <v>#REF!</v>
      </c>
      <c r="AP317" s="104" t="e">
        <f>SUM(AM317:AO317)</f>
        <v>#REF!</v>
      </c>
      <c r="AQ317" s="104" t="e">
        <f>+AD317+AH317+AL317+AP317</f>
        <v>#REF!</v>
      </c>
      <c r="AR317" s="104" t="e">
        <f>IF( $H317=0,0,($F317*'Cronograma de Actividades'!#REF!)*($I317/$H317))</f>
        <v>#REF!</v>
      </c>
      <c r="AS317" s="104" t="e">
        <f>IF( $H317=0,0,($F317*'Cronograma de Actividades'!#REF!)*($I317/$H317))</f>
        <v>#REF!</v>
      </c>
      <c r="AT317" s="104" t="e">
        <f>IF( $H317=0,0,($F317*'Cronograma de Actividades'!#REF!)*($I317/$H317))</f>
        <v>#REF!</v>
      </c>
      <c r="AU317" s="104" t="e">
        <f>SUM(AR317:AT317)</f>
        <v>#REF!</v>
      </c>
      <c r="AV317" s="104" t="e">
        <f>IF( $H317=0,0,($F317*'Cronograma de Actividades'!#REF!)*($I317/$H317))</f>
        <v>#REF!</v>
      </c>
      <c r="AW317" s="104" t="e">
        <f>IF( $H317=0,0,($F317*'Cronograma de Actividades'!#REF!)*($I317/$H317))</f>
        <v>#REF!</v>
      </c>
      <c r="AX317" s="104" t="e">
        <f>IF( $H317=0,0,($F317*'Cronograma de Actividades'!#REF!)*($I317/$H317))</f>
        <v>#REF!</v>
      </c>
      <c r="AY317" s="104" t="e">
        <f>SUM(AV317:AX317)</f>
        <v>#REF!</v>
      </c>
      <c r="AZ317" s="104" t="e">
        <f>IF( $H317=0,0,($F317*'Cronograma de Actividades'!#REF!)*($I317/$H317))</f>
        <v>#REF!</v>
      </c>
      <c r="BA317" s="104" t="e">
        <f>IF( $H317=0,0,($F317*'Cronograma de Actividades'!#REF!)*($I317/$H317))</f>
        <v>#REF!</v>
      </c>
      <c r="BB317" s="104" t="e">
        <f>IF( $H317=0,0,($F317*'Cronograma de Actividades'!#REF!)*($I317/$H317))</f>
        <v>#REF!</v>
      </c>
      <c r="BC317" s="104" t="e">
        <f>SUM(AZ317:BB317)</f>
        <v>#REF!</v>
      </c>
      <c r="BD317" s="104" t="e">
        <f>IF( $H317=0,0,($F317*'Cronograma de Actividades'!#REF!)*($I317/$H317))</f>
        <v>#REF!</v>
      </c>
      <c r="BE317" s="104" t="e">
        <f>IF( $H317=0,0,($F317*'Cronograma de Actividades'!#REF!)*($I317/$H317))</f>
        <v>#REF!</v>
      </c>
      <c r="BF317" s="104" t="e">
        <f>IF( $H317=0,0,($F317*'Cronograma de Actividades'!#REF!)*($I317/$H317))</f>
        <v>#REF!</v>
      </c>
      <c r="BG317" s="104" t="e">
        <f>SUM(BD317:BF317)</f>
        <v>#REF!</v>
      </c>
      <c r="BH317" s="104" t="e">
        <f>+AU317+AY317+BC317+BG317</f>
        <v>#REF!</v>
      </c>
      <c r="BI317" s="286" t="e">
        <f>+Z317+AQ317+BH317</f>
        <v>#REF!</v>
      </c>
      <c r="BJ317" s="126" t="e">
        <f t="shared" si="64"/>
        <v>#REF!</v>
      </c>
    </row>
    <row r="318" spans="1:62" ht="12.75" hidden="1" customHeight="1" x14ac:dyDescent="0.25">
      <c r="A318" s="297" t="e">
        <f>+#REF!</f>
        <v>#REF!</v>
      </c>
      <c r="B318" s="298" t="e">
        <f>+#REF!</f>
        <v>#REF!</v>
      </c>
      <c r="C318" s="578"/>
      <c r="D318" s="298"/>
      <c r="E318" s="315"/>
      <c r="F318" s="105" t="e">
        <f>+#REF!</f>
        <v>#REF!</v>
      </c>
      <c r="G318" s="508"/>
      <c r="H318" s="105" t="e">
        <f>+#REF!</f>
        <v>#REF!</v>
      </c>
      <c r="I318" s="105" t="e">
        <f>+#REF!</f>
        <v>#REF!</v>
      </c>
      <c r="J318" s="105" t="e">
        <f>IF( $H318=0,0,($F318*'Cronograma de Actividades'!#REF!)*($I318/$H318))</f>
        <v>#REF!</v>
      </c>
      <c r="K318" s="105" t="e">
        <f>IF( $H318=0,0,($F318*'Cronograma de Actividades'!#REF!)*($I318/$H318))</f>
        <v>#REF!</v>
      </c>
      <c r="L318" s="105" t="e">
        <f>IF( $H318=0,0,($F318*'Cronograma de Actividades'!#REF!)*($I318/$H318))</f>
        <v>#REF!</v>
      </c>
      <c r="M318" s="105" t="e">
        <f>SUM(J318:L318)</f>
        <v>#REF!</v>
      </c>
      <c r="N318" s="105" t="e">
        <f>IF( $H318=0,0,($F318*'Cronograma de Actividades'!#REF!)*($I318/$H318))</f>
        <v>#REF!</v>
      </c>
      <c r="O318" s="105" t="e">
        <f>IF( $H318=0,0,($F318*'Cronograma de Actividades'!#REF!)*($I318/$H318))</f>
        <v>#REF!</v>
      </c>
      <c r="P318" s="105" t="e">
        <f>IF( $H318=0,0,($F318*'Cronograma de Actividades'!#REF!)*($I318/$H318))</f>
        <v>#REF!</v>
      </c>
      <c r="Q318" s="105" t="e">
        <f>SUM(N318:P318)</f>
        <v>#REF!</v>
      </c>
      <c r="R318" s="105" t="e">
        <f>IF( $H318=0,0,($F318*'Cronograma de Actividades'!#REF!)*($I318/$H318))</f>
        <v>#REF!</v>
      </c>
      <c r="S318" s="105" t="e">
        <f>IF( $H318=0,0,($F318*'Cronograma de Actividades'!#REF!)*($I318/$H318))</f>
        <v>#REF!</v>
      </c>
      <c r="T318" s="105" t="e">
        <f>IF( $H318=0,0,($F318*'Cronograma de Actividades'!#REF!)*($I318/$H318))</f>
        <v>#REF!</v>
      </c>
      <c r="U318" s="105" t="e">
        <f>SUM(R318:T318)</f>
        <v>#REF!</v>
      </c>
      <c r="V318" s="105" t="e">
        <f>IF( $H318=0,0,($F318*'Cronograma de Actividades'!#REF!)*($I318/$H318))</f>
        <v>#REF!</v>
      </c>
      <c r="W318" s="105" t="e">
        <f>IF( $H318=0,0,($F318*'Cronograma de Actividades'!#REF!)*($I318/$H318))</f>
        <v>#REF!</v>
      </c>
      <c r="X318" s="105" t="e">
        <f>IF( $H318=0,0,($F318*'Cronograma de Actividades'!#REF!)*($I318/$H318))</f>
        <v>#REF!</v>
      </c>
      <c r="Y318" s="105" t="e">
        <f>SUM(V318:X318)</f>
        <v>#REF!</v>
      </c>
      <c r="Z318" s="105" t="e">
        <f>+M318+Q318+U318+Y318</f>
        <v>#REF!</v>
      </c>
      <c r="AA318" s="105" t="e">
        <f>IF( $H318=0,0,($F318*'Cronograma de Actividades'!#REF!)*($I318/$H318))</f>
        <v>#REF!</v>
      </c>
      <c r="AB318" s="105" t="e">
        <f>IF( $H318=0,0,($F318*'Cronograma de Actividades'!#REF!)*($I318/$H318))</f>
        <v>#REF!</v>
      </c>
      <c r="AC318" s="105" t="e">
        <f>IF( $H318=0,0,($F318*'Cronograma de Actividades'!#REF!)*($I318/$H318))</f>
        <v>#REF!</v>
      </c>
      <c r="AD318" s="105" t="e">
        <f>SUM(AA318:AC318)</f>
        <v>#REF!</v>
      </c>
      <c r="AE318" s="105" t="e">
        <f>IF( $H318=0,0,($F318*'Cronograma de Actividades'!#REF!)*($I318/$H318))</f>
        <v>#REF!</v>
      </c>
      <c r="AF318" s="105" t="e">
        <f>IF( $H318=0,0,($F318*'Cronograma de Actividades'!#REF!)*($I318/$H318))</f>
        <v>#REF!</v>
      </c>
      <c r="AG318" s="105" t="e">
        <f>IF( $H318=0,0,($F318*'Cronograma de Actividades'!#REF!)*($I318/$H318))</f>
        <v>#REF!</v>
      </c>
      <c r="AH318" s="105" t="e">
        <f>SUM(AE318:AG318)</f>
        <v>#REF!</v>
      </c>
      <c r="AI318" s="105" t="e">
        <f>IF( $H318=0,0,($F318*'Cronograma de Actividades'!#REF!)*($I318/$H318))</f>
        <v>#REF!</v>
      </c>
      <c r="AJ318" s="105" t="e">
        <f>IF( $H318=0,0,($F318*'Cronograma de Actividades'!#REF!)*($I318/$H318))</f>
        <v>#REF!</v>
      </c>
      <c r="AK318" s="105" t="e">
        <f>IF( $H318=0,0,($F318*'Cronograma de Actividades'!#REF!)*($I318/$H318))</f>
        <v>#REF!</v>
      </c>
      <c r="AL318" s="105" t="e">
        <f>SUM(AI318:AK318)</f>
        <v>#REF!</v>
      </c>
      <c r="AM318" s="105" t="e">
        <f>IF( $H318=0,0,($F318*'Cronograma de Actividades'!#REF!)*($I318/$H318))</f>
        <v>#REF!</v>
      </c>
      <c r="AN318" s="105" t="e">
        <f>IF( $H318=0,0,($F318*'Cronograma de Actividades'!#REF!)*($I318/$H318))</f>
        <v>#REF!</v>
      </c>
      <c r="AO318" s="105" t="e">
        <f>IF( $H318=0,0,($F318*'Cronograma de Actividades'!#REF!)*($I318/$H318))</f>
        <v>#REF!</v>
      </c>
      <c r="AP318" s="105" t="e">
        <f>SUM(AM318:AO318)</f>
        <v>#REF!</v>
      </c>
      <c r="AQ318" s="105" t="e">
        <f>+AD318+AH318+AL318+AP318</f>
        <v>#REF!</v>
      </c>
      <c r="AR318" s="105" t="e">
        <f>IF( $H318=0,0,($F318*'Cronograma de Actividades'!#REF!)*($I318/$H318))</f>
        <v>#REF!</v>
      </c>
      <c r="AS318" s="105" t="e">
        <f>IF( $H318=0,0,($F318*'Cronograma de Actividades'!#REF!)*($I318/$H318))</f>
        <v>#REF!</v>
      </c>
      <c r="AT318" s="105" t="e">
        <f>IF( $H318=0,0,($F318*'Cronograma de Actividades'!#REF!)*($I318/$H318))</f>
        <v>#REF!</v>
      </c>
      <c r="AU318" s="105" t="e">
        <f>SUM(AR318:AT318)</f>
        <v>#REF!</v>
      </c>
      <c r="AV318" s="105" t="e">
        <f>IF( $H318=0,0,($F318*'Cronograma de Actividades'!#REF!)*($I318/$H318))</f>
        <v>#REF!</v>
      </c>
      <c r="AW318" s="105" t="e">
        <f>IF( $H318=0,0,($F318*'Cronograma de Actividades'!#REF!)*($I318/$H318))</f>
        <v>#REF!</v>
      </c>
      <c r="AX318" s="105" t="e">
        <f>IF( $H318=0,0,($F318*'Cronograma de Actividades'!#REF!)*($I318/$H318))</f>
        <v>#REF!</v>
      </c>
      <c r="AY318" s="105" t="e">
        <f>SUM(AV318:AX318)</f>
        <v>#REF!</v>
      </c>
      <c r="AZ318" s="105" t="e">
        <f>IF( $H318=0,0,($F318*'Cronograma de Actividades'!#REF!)*($I318/$H318))</f>
        <v>#REF!</v>
      </c>
      <c r="BA318" s="105" t="e">
        <f>IF( $H318=0,0,($F318*'Cronograma de Actividades'!#REF!)*($I318/$H318))</f>
        <v>#REF!</v>
      </c>
      <c r="BB318" s="105" t="e">
        <f>IF( $H318=0,0,($F318*'Cronograma de Actividades'!#REF!)*($I318/$H318))</f>
        <v>#REF!</v>
      </c>
      <c r="BC318" s="105" t="e">
        <f>SUM(AZ318:BB318)</f>
        <v>#REF!</v>
      </c>
      <c r="BD318" s="105" t="e">
        <f>IF( $H318=0,0,($F318*'Cronograma de Actividades'!#REF!)*($I318/$H318))</f>
        <v>#REF!</v>
      </c>
      <c r="BE318" s="105" t="e">
        <f>IF( $H318=0,0,($F318*'Cronograma de Actividades'!#REF!)*($I318/$H318))</f>
        <v>#REF!</v>
      </c>
      <c r="BF318" s="105" t="e">
        <f>IF( $H318=0,0,($F318*'Cronograma de Actividades'!#REF!)*($I318/$H318))</f>
        <v>#REF!</v>
      </c>
      <c r="BG318" s="105" t="e">
        <f>SUM(BD318:BF318)</f>
        <v>#REF!</v>
      </c>
      <c r="BH318" s="105" t="e">
        <f>+AU318+AY318+BC318+BG318</f>
        <v>#REF!</v>
      </c>
      <c r="BI318" s="287" t="e">
        <f>+Z318+AQ318+BH318</f>
        <v>#REF!</v>
      </c>
      <c r="BJ318" s="126" t="e">
        <f t="shared" si="64"/>
        <v>#REF!</v>
      </c>
    </row>
    <row r="319" spans="1:62" ht="12.75" hidden="1" customHeight="1" x14ac:dyDescent="0.25">
      <c r="A319" s="297" t="e">
        <f>+#REF!</f>
        <v>#REF!</v>
      </c>
      <c r="B319" s="298" t="e">
        <f>+#REF!</f>
        <v>#REF!</v>
      </c>
      <c r="C319" s="578"/>
      <c r="D319" s="298"/>
      <c r="E319" s="315"/>
      <c r="F319" s="105" t="e">
        <f>+#REF!</f>
        <v>#REF!</v>
      </c>
      <c r="G319" s="508"/>
      <c r="H319" s="105" t="e">
        <f>+#REF!</f>
        <v>#REF!</v>
      </c>
      <c r="I319" s="105" t="e">
        <f>+#REF!</f>
        <v>#REF!</v>
      </c>
      <c r="J319" s="105" t="e">
        <f>IF( $H319=0,0,($F319*'Cronograma de Actividades'!#REF!)*($I319/$H319))</f>
        <v>#REF!</v>
      </c>
      <c r="K319" s="105" t="e">
        <f>IF( $H319=0,0,($F319*'Cronograma de Actividades'!#REF!)*($I319/$H319))</f>
        <v>#REF!</v>
      </c>
      <c r="L319" s="105" t="e">
        <f>IF( $H319=0,0,($F319*'Cronograma de Actividades'!#REF!)*($I319/$H319))</f>
        <v>#REF!</v>
      </c>
      <c r="M319" s="105" t="e">
        <f>SUM(J319:L319)</f>
        <v>#REF!</v>
      </c>
      <c r="N319" s="105" t="e">
        <f>IF( $H319=0,0,($F319*'Cronograma de Actividades'!#REF!)*($I319/$H319))</f>
        <v>#REF!</v>
      </c>
      <c r="O319" s="105" t="e">
        <f>IF( $H319=0,0,($F319*'Cronograma de Actividades'!#REF!)*($I319/$H319))</f>
        <v>#REF!</v>
      </c>
      <c r="P319" s="105" t="e">
        <f>IF( $H319=0,0,($F319*'Cronograma de Actividades'!#REF!)*($I319/$H319))</f>
        <v>#REF!</v>
      </c>
      <c r="Q319" s="105" t="e">
        <f>SUM(N319:P319)</f>
        <v>#REF!</v>
      </c>
      <c r="R319" s="105" t="e">
        <f>IF( $H319=0,0,($F319*'Cronograma de Actividades'!#REF!)*($I319/$H319))</f>
        <v>#REF!</v>
      </c>
      <c r="S319" s="105" t="e">
        <f>IF( $H319=0,0,($F319*'Cronograma de Actividades'!#REF!)*($I319/$H319))</f>
        <v>#REF!</v>
      </c>
      <c r="T319" s="105" t="e">
        <f>IF( $H319=0,0,($F319*'Cronograma de Actividades'!#REF!)*($I319/$H319))</f>
        <v>#REF!</v>
      </c>
      <c r="U319" s="105" t="e">
        <f>SUM(R319:T319)</f>
        <v>#REF!</v>
      </c>
      <c r="V319" s="105" t="e">
        <f>IF( $H319=0,0,($F319*'Cronograma de Actividades'!#REF!)*($I319/$H319))</f>
        <v>#REF!</v>
      </c>
      <c r="W319" s="105" t="e">
        <f>IF( $H319=0,0,($F319*'Cronograma de Actividades'!#REF!)*($I319/$H319))</f>
        <v>#REF!</v>
      </c>
      <c r="X319" s="105" t="e">
        <f>IF( $H319=0,0,($F319*'Cronograma de Actividades'!#REF!)*($I319/$H319))</f>
        <v>#REF!</v>
      </c>
      <c r="Y319" s="105" t="e">
        <f>SUM(V319:X319)</f>
        <v>#REF!</v>
      </c>
      <c r="Z319" s="105" t="e">
        <f>+M319+Q319+U319+Y319</f>
        <v>#REF!</v>
      </c>
      <c r="AA319" s="105" t="e">
        <f>IF( $H319=0,0,($F319*'Cronograma de Actividades'!#REF!)*($I319/$H319))</f>
        <v>#REF!</v>
      </c>
      <c r="AB319" s="105" t="e">
        <f>IF( $H319=0,0,($F319*'Cronograma de Actividades'!#REF!)*($I319/$H319))</f>
        <v>#REF!</v>
      </c>
      <c r="AC319" s="105" t="e">
        <f>IF( $H319=0,0,($F319*'Cronograma de Actividades'!#REF!)*($I319/$H319))</f>
        <v>#REF!</v>
      </c>
      <c r="AD319" s="105" t="e">
        <f>SUM(AA319:AC319)</f>
        <v>#REF!</v>
      </c>
      <c r="AE319" s="105" t="e">
        <f>IF( $H319=0,0,($F319*'Cronograma de Actividades'!#REF!)*($I319/$H319))</f>
        <v>#REF!</v>
      </c>
      <c r="AF319" s="105" t="e">
        <f>IF( $H319=0,0,($F319*'Cronograma de Actividades'!#REF!)*($I319/$H319))</f>
        <v>#REF!</v>
      </c>
      <c r="AG319" s="105" t="e">
        <f>IF( $H319=0,0,($F319*'Cronograma de Actividades'!#REF!)*($I319/$H319))</f>
        <v>#REF!</v>
      </c>
      <c r="AH319" s="105" t="e">
        <f>SUM(AE319:AG319)</f>
        <v>#REF!</v>
      </c>
      <c r="AI319" s="105" t="e">
        <f>IF( $H319=0,0,($F319*'Cronograma de Actividades'!#REF!)*($I319/$H319))</f>
        <v>#REF!</v>
      </c>
      <c r="AJ319" s="105" t="e">
        <f>IF( $H319=0,0,($F319*'Cronograma de Actividades'!#REF!)*($I319/$H319))</f>
        <v>#REF!</v>
      </c>
      <c r="AK319" s="105" t="e">
        <f>IF( $H319=0,0,($F319*'Cronograma de Actividades'!#REF!)*($I319/$H319))</f>
        <v>#REF!</v>
      </c>
      <c r="AL319" s="105" t="e">
        <f>SUM(AI319:AK319)</f>
        <v>#REF!</v>
      </c>
      <c r="AM319" s="105" t="e">
        <f>IF( $H319=0,0,($F319*'Cronograma de Actividades'!#REF!)*($I319/$H319))</f>
        <v>#REF!</v>
      </c>
      <c r="AN319" s="105" t="e">
        <f>IF( $H319=0,0,($F319*'Cronograma de Actividades'!#REF!)*($I319/$H319))</f>
        <v>#REF!</v>
      </c>
      <c r="AO319" s="105" t="e">
        <f>IF( $H319=0,0,($F319*'Cronograma de Actividades'!#REF!)*($I319/$H319))</f>
        <v>#REF!</v>
      </c>
      <c r="AP319" s="105" t="e">
        <f>SUM(AM319:AO319)</f>
        <v>#REF!</v>
      </c>
      <c r="AQ319" s="105" t="e">
        <f>+AD319+AH319+AL319+AP319</f>
        <v>#REF!</v>
      </c>
      <c r="AR319" s="105" t="e">
        <f>IF( $H319=0,0,($F319*'Cronograma de Actividades'!#REF!)*($I319/$H319))</f>
        <v>#REF!</v>
      </c>
      <c r="AS319" s="105" t="e">
        <f>IF( $H319=0,0,($F319*'Cronograma de Actividades'!#REF!)*($I319/$H319))</f>
        <v>#REF!</v>
      </c>
      <c r="AT319" s="105" t="e">
        <f>IF( $H319=0,0,($F319*'Cronograma de Actividades'!#REF!)*($I319/$H319))</f>
        <v>#REF!</v>
      </c>
      <c r="AU319" s="105" t="e">
        <f>SUM(AR319:AT319)</f>
        <v>#REF!</v>
      </c>
      <c r="AV319" s="105" t="e">
        <f>IF( $H319=0,0,($F319*'Cronograma de Actividades'!#REF!)*($I319/$H319))</f>
        <v>#REF!</v>
      </c>
      <c r="AW319" s="105" t="e">
        <f>IF( $H319=0,0,($F319*'Cronograma de Actividades'!#REF!)*($I319/$H319))</f>
        <v>#REF!</v>
      </c>
      <c r="AX319" s="105" t="e">
        <f>IF( $H319=0,0,($F319*'Cronograma de Actividades'!#REF!)*($I319/$H319))</f>
        <v>#REF!</v>
      </c>
      <c r="AY319" s="105" t="e">
        <f>SUM(AV319:AX319)</f>
        <v>#REF!</v>
      </c>
      <c r="AZ319" s="105" t="e">
        <f>IF( $H319=0,0,($F319*'Cronograma de Actividades'!#REF!)*($I319/$H319))</f>
        <v>#REF!</v>
      </c>
      <c r="BA319" s="105" t="e">
        <f>IF( $H319=0,0,($F319*'Cronograma de Actividades'!#REF!)*($I319/$H319))</f>
        <v>#REF!</v>
      </c>
      <c r="BB319" s="105" t="e">
        <f>IF( $H319=0,0,($F319*'Cronograma de Actividades'!#REF!)*($I319/$H319))</f>
        <v>#REF!</v>
      </c>
      <c r="BC319" s="105" t="e">
        <f>SUM(AZ319:BB319)</f>
        <v>#REF!</v>
      </c>
      <c r="BD319" s="105" t="e">
        <f>IF( $H319=0,0,($F319*'Cronograma de Actividades'!#REF!)*($I319/$H319))</f>
        <v>#REF!</v>
      </c>
      <c r="BE319" s="105" t="e">
        <f>IF( $H319=0,0,($F319*'Cronograma de Actividades'!#REF!)*($I319/$H319))</f>
        <v>#REF!</v>
      </c>
      <c r="BF319" s="105" t="e">
        <f>IF( $H319=0,0,($F319*'Cronograma de Actividades'!#REF!)*($I319/$H319))</f>
        <v>#REF!</v>
      </c>
      <c r="BG319" s="105" t="e">
        <f>SUM(BD319:BF319)</f>
        <v>#REF!</v>
      </c>
      <c r="BH319" s="105" t="e">
        <f>+AU319+AY319+BC319+BG319</f>
        <v>#REF!</v>
      </c>
      <c r="BI319" s="287" t="e">
        <f>+Z319+AQ319+BH319</f>
        <v>#REF!</v>
      </c>
      <c r="BJ319" s="126" t="e">
        <f t="shared" si="64"/>
        <v>#REF!</v>
      </c>
    </row>
    <row r="320" spans="1:62" ht="12.75" hidden="1" customHeight="1" x14ac:dyDescent="0.25">
      <c r="A320" s="297" t="e">
        <f>+#REF!</f>
        <v>#REF!</v>
      </c>
      <c r="B320" s="298" t="e">
        <f>+#REF!</f>
        <v>#REF!</v>
      </c>
      <c r="C320" s="578"/>
      <c r="D320" s="298"/>
      <c r="E320" s="315"/>
      <c r="F320" s="105" t="e">
        <f>+#REF!</f>
        <v>#REF!</v>
      </c>
      <c r="G320" s="508"/>
      <c r="H320" s="105" t="e">
        <f>+#REF!</f>
        <v>#REF!</v>
      </c>
      <c r="I320" s="105" t="e">
        <f>+#REF!</f>
        <v>#REF!</v>
      </c>
      <c r="J320" s="105" t="e">
        <f>IF( $H320=0,0,($F320*'Cronograma de Actividades'!#REF!)*($I320/$H320))</f>
        <v>#REF!</v>
      </c>
      <c r="K320" s="105" t="e">
        <f>IF( $H320=0,0,($F320*'Cronograma de Actividades'!#REF!)*($I320/$H320))</f>
        <v>#REF!</v>
      </c>
      <c r="L320" s="105" t="e">
        <f>IF( $H320=0,0,($F320*'Cronograma de Actividades'!#REF!)*($I320/$H320))</f>
        <v>#REF!</v>
      </c>
      <c r="M320" s="105" t="e">
        <f>SUM(J320:L320)</f>
        <v>#REF!</v>
      </c>
      <c r="N320" s="105" t="e">
        <f>IF( $H320=0,0,($F320*'Cronograma de Actividades'!#REF!)*($I320/$H320))</f>
        <v>#REF!</v>
      </c>
      <c r="O320" s="105" t="e">
        <f>IF( $H320=0,0,($F320*'Cronograma de Actividades'!#REF!)*($I320/$H320))</f>
        <v>#REF!</v>
      </c>
      <c r="P320" s="105" t="e">
        <f>IF( $H320=0,0,($F320*'Cronograma de Actividades'!#REF!)*($I320/$H320))</f>
        <v>#REF!</v>
      </c>
      <c r="Q320" s="105" t="e">
        <f>SUM(N320:P320)</f>
        <v>#REF!</v>
      </c>
      <c r="R320" s="105" t="e">
        <f>IF( $H320=0,0,($F320*'Cronograma de Actividades'!#REF!)*($I320/$H320))</f>
        <v>#REF!</v>
      </c>
      <c r="S320" s="105" t="e">
        <f>IF( $H320=0,0,($F320*'Cronograma de Actividades'!#REF!)*($I320/$H320))</f>
        <v>#REF!</v>
      </c>
      <c r="T320" s="105" t="e">
        <f>IF( $H320=0,0,($F320*'Cronograma de Actividades'!#REF!)*($I320/$H320))</f>
        <v>#REF!</v>
      </c>
      <c r="U320" s="105" t="e">
        <f>SUM(R320:T320)</f>
        <v>#REF!</v>
      </c>
      <c r="V320" s="105" t="e">
        <f>IF( $H320=0,0,($F320*'Cronograma de Actividades'!#REF!)*($I320/$H320))</f>
        <v>#REF!</v>
      </c>
      <c r="W320" s="105" t="e">
        <f>IF( $H320=0,0,($F320*'Cronograma de Actividades'!#REF!)*($I320/$H320))</f>
        <v>#REF!</v>
      </c>
      <c r="X320" s="105" t="e">
        <f>IF( $H320=0,0,($F320*'Cronograma de Actividades'!#REF!)*($I320/$H320))</f>
        <v>#REF!</v>
      </c>
      <c r="Y320" s="105" t="e">
        <f>SUM(V320:X320)</f>
        <v>#REF!</v>
      </c>
      <c r="Z320" s="105" t="e">
        <f>+M320+Q320+U320+Y320</f>
        <v>#REF!</v>
      </c>
      <c r="AA320" s="105" t="e">
        <f>IF( $H320=0,0,($F320*'Cronograma de Actividades'!#REF!)*($I320/$H320))</f>
        <v>#REF!</v>
      </c>
      <c r="AB320" s="105" t="e">
        <f>IF( $H320=0,0,($F320*'Cronograma de Actividades'!#REF!)*($I320/$H320))</f>
        <v>#REF!</v>
      </c>
      <c r="AC320" s="105" t="e">
        <f>IF( $H320=0,0,($F320*'Cronograma de Actividades'!#REF!)*($I320/$H320))</f>
        <v>#REF!</v>
      </c>
      <c r="AD320" s="105" t="e">
        <f>SUM(AA320:AC320)</f>
        <v>#REF!</v>
      </c>
      <c r="AE320" s="105" t="e">
        <f>IF( $H320=0,0,($F320*'Cronograma de Actividades'!#REF!)*($I320/$H320))</f>
        <v>#REF!</v>
      </c>
      <c r="AF320" s="105" t="e">
        <f>IF( $H320=0,0,($F320*'Cronograma de Actividades'!#REF!)*($I320/$H320))</f>
        <v>#REF!</v>
      </c>
      <c r="AG320" s="105" t="e">
        <f>IF( $H320=0,0,($F320*'Cronograma de Actividades'!#REF!)*($I320/$H320))</f>
        <v>#REF!</v>
      </c>
      <c r="AH320" s="105" t="e">
        <f>SUM(AE320:AG320)</f>
        <v>#REF!</v>
      </c>
      <c r="AI320" s="105" t="e">
        <f>IF( $H320=0,0,($F320*'Cronograma de Actividades'!#REF!)*($I320/$H320))</f>
        <v>#REF!</v>
      </c>
      <c r="AJ320" s="105" t="e">
        <f>IF( $H320=0,0,($F320*'Cronograma de Actividades'!#REF!)*($I320/$H320))</f>
        <v>#REF!</v>
      </c>
      <c r="AK320" s="105" t="e">
        <f>IF( $H320=0,0,($F320*'Cronograma de Actividades'!#REF!)*($I320/$H320))</f>
        <v>#REF!</v>
      </c>
      <c r="AL320" s="105" t="e">
        <f>SUM(AI320:AK320)</f>
        <v>#REF!</v>
      </c>
      <c r="AM320" s="105" t="e">
        <f>IF( $H320=0,0,($F320*'Cronograma de Actividades'!#REF!)*($I320/$H320))</f>
        <v>#REF!</v>
      </c>
      <c r="AN320" s="105" t="e">
        <f>IF( $H320=0,0,($F320*'Cronograma de Actividades'!#REF!)*($I320/$H320))</f>
        <v>#REF!</v>
      </c>
      <c r="AO320" s="105" t="e">
        <f>IF( $H320=0,0,($F320*'Cronograma de Actividades'!#REF!)*($I320/$H320))</f>
        <v>#REF!</v>
      </c>
      <c r="AP320" s="105" t="e">
        <f>SUM(AM320:AO320)</f>
        <v>#REF!</v>
      </c>
      <c r="AQ320" s="105" t="e">
        <f>+AD320+AH320+AL320+AP320</f>
        <v>#REF!</v>
      </c>
      <c r="AR320" s="105" t="e">
        <f>IF( $H320=0,0,($F320*'Cronograma de Actividades'!#REF!)*($I320/$H320))</f>
        <v>#REF!</v>
      </c>
      <c r="AS320" s="105" t="e">
        <f>IF( $H320=0,0,($F320*'Cronograma de Actividades'!#REF!)*($I320/$H320))</f>
        <v>#REF!</v>
      </c>
      <c r="AT320" s="105" t="e">
        <f>IF( $H320=0,0,($F320*'Cronograma de Actividades'!#REF!)*($I320/$H320))</f>
        <v>#REF!</v>
      </c>
      <c r="AU320" s="105" t="e">
        <f>SUM(AR320:AT320)</f>
        <v>#REF!</v>
      </c>
      <c r="AV320" s="105" t="e">
        <f>IF( $H320=0,0,($F320*'Cronograma de Actividades'!#REF!)*($I320/$H320))</f>
        <v>#REF!</v>
      </c>
      <c r="AW320" s="105" t="e">
        <f>IF( $H320=0,0,($F320*'Cronograma de Actividades'!#REF!)*($I320/$H320))</f>
        <v>#REF!</v>
      </c>
      <c r="AX320" s="105" t="e">
        <f>IF( $H320=0,0,($F320*'Cronograma de Actividades'!#REF!)*($I320/$H320))</f>
        <v>#REF!</v>
      </c>
      <c r="AY320" s="105" t="e">
        <f>SUM(AV320:AX320)</f>
        <v>#REF!</v>
      </c>
      <c r="AZ320" s="105" t="e">
        <f>IF( $H320=0,0,($F320*'Cronograma de Actividades'!#REF!)*($I320/$H320))</f>
        <v>#REF!</v>
      </c>
      <c r="BA320" s="105" t="e">
        <f>IF( $H320=0,0,($F320*'Cronograma de Actividades'!#REF!)*($I320/$H320))</f>
        <v>#REF!</v>
      </c>
      <c r="BB320" s="105" t="e">
        <f>IF( $H320=0,0,($F320*'Cronograma de Actividades'!#REF!)*($I320/$H320))</f>
        <v>#REF!</v>
      </c>
      <c r="BC320" s="105" t="e">
        <f>SUM(AZ320:BB320)</f>
        <v>#REF!</v>
      </c>
      <c r="BD320" s="105" t="e">
        <f>IF( $H320=0,0,($F320*'Cronograma de Actividades'!#REF!)*($I320/$H320))</f>
        <v>#REF!</v>
      </c>
      <c r="BE320" s="105" t="e">
        <f>IF( $H320=0,0,($F320*'Cronograma de Actividades'!#REF!)*($I320/$H320))</f>
        <v>#REF!</v>
      </c>
      <c r="BF320" s="105" t="e">
        <f>IF( $H320=0,0,($F320*'Cronograma de Actividades'!#REF!)*($I320/$H320))</f>
        <v>#REF!</v>
      </c>
      <c r="BG320" s="105" t="e">
        <f>SUM(BD320:BF320)</f>
        <v>#REF!</v>
      </c>
      <c r="BH320" s="105" t="e">
        <f>+AU320+AY320+BC320+BG320</f>
        <v>#REF!</v>
      </c>
      <c r="BI320" s="287" t="e">
        <f>+Z320+AQ320+BH320</f>
        <v>#REF!</v>
      </c>
      <c r="BJ320" s="126" t="e">
        <f t="shared" si="64"/>
        <v>#REF!</v>
      </c>
    </row>
    <row r="321" spans="1:62" ht="12.75" hidden="1" customHeight="1" x14ac:dyDescent="0.25">
      <c r="A321" s="299" t="e">
        <f>+#REF!</f>
        <v>#REF!</v>
      </c>
      <c r="B321" s="300" t="e">
        <f>+#REF!</f>
        <v>#REF!</v>
      </c>
      <c r="C321" s="579"/>
      <c r="D321" s="300"/>
      <c r="E321" s="318"/>
      <c r="F321" s="106" t="e">
        <f>+#REF!</f>
        <v>#REF!</v>
      </c>
      <c r="G321" s="509"/>
      <c r="H321" s="106" t="e">
        <f>+#REF!</f>
        <v>#REF!</v>
      </c>
      <c r="I321" s="106" t="e">
        <f>+#REF!</f>
        <v>#REF!</v>
      </c>
      <c r="J321" s="106" t="e">
        <f>IF( $H321=0,0,($F321*'Cronograma de Actividades'!#REF!)*($I321/$H321))</f>
        <v>#REF!</v>
      </c>
      <c r="K321" s="106" t="e">
        <f>IF( $H321=0,0,($F321*'Cronograma de Actividades'!#REF!)*($I321/$H321))</f>
        <v>#REF!</v>
      </c>
      <c r="L321" s="106" t="e">
        <f>IF( $H321=0,0,($F321*'Cronograma de Actividades'!#REF!)*($I321/$H321))</f>
        <v>#REF!</v>
      </c>
      <c r="M321" s="106" t="e">
        <f>SUM(J321:L321)</f>
        <v>#REF!</v>
      </c>
      <c r="N321" s="106" t="e">
        <f>IF( $H321=0,0,($F321*'Cronograma de Actividades'!#REF!)*($I321/$H321))</f>
        <v>#REF!</v>
      </c>
      <c r="O321" s="106" t="e">
        <f>IF( $H321=0,0,($F321*'Cronograma de Actividades'!#REF!)*($I321/$H321))</f>
        <v>#REF!</v>
      </c>
      <c r="P321" s="106" t="e">
        <f>IF( $H321=0,0,($F321*'Cronograma de Actividades'!#REF!)*($I321/$H321))</f>
        <v>#REF!</v>
      </c>
      <c r="Q321" s="106" t="e">
        <f>SUM(N321:P321)</f>
        <v>#REF!</v>
      </c>
      <c r="R321" s="106" t="e">
        <f>IF( $H321=0,0,($F321*'Cronograma de Actividades'!#REF!)*($I321/$H321))</f>
        <v>#REF!</v>
      </c>
      <c r="S321" s="106" t="e">
        <f>IF( $H321=0,0,($F321*'Cronograma de Actividades'!#REF!)*($I321/$H321))</f>
        <v>#REF!</v>
      </c>
      <c r="T321" s="106" t="e">
        <f>IF( $H321=0,0,($F321*'Cronograma de Actividades'!#REF!)*($I321/$H321))</f>
        <v>#REF!</v>
      </c>
      <c r="U321" s="106" t="e">
        <f>SUM(R321:T321)</f>
        <v>#REF!</v>
      </c>
      <c r="V321" s="106" t="e">
        <f>IF( $H321=0,0,($F321*'Cronograma de Actividades'!#REF!)*($I321/$H321))</f>
        <v>#REF!</v>
      </c>
      <c r="W321" s="106" t="e">
        <f>IF( $H321=0,0,($F321*'Cronograma de Actividades'!#REF!)*($I321/$H321))</f>
        <v>#REF!</v>
      </c>
      <c r="X321" s="106" t="e">
        <f>IF( $H321=0,0,($F321*'Cronograma de Actividades'!#REF!)*($I321/$H321))</f>
        <v>#REF!</v>
      </c>
      <c r="Y321" s="106" t="e">
        <f>SUM(V321:X321)</f>
        <v>#REF!</v>
      </c>
      <c r="Z321" s="106" t="e">
        <f>+M321+Q321+U321+Y321</f>
        <v>#REF!</v>
      </c>
      <c r="AA321" s="106" t="e">
        <f>IF( $H321=0,0,($F321*'Cronograma de Actividades'!#REF!)*($I321/$H321))</f>
        <v>#REF!</v>
      </c>
      <c r="AB321" s="106" t="e">
        <f>IF( $H321=0,0,($F321*'Cronograma de Actividades'!#REF!)*($I321/$H321))</f>
        <v>#REF!</v>
      </c>
      <c r="AC321" s="106" t="e">
        <f>IF( $H321=0,0,($F321*'Cronograma de Actividades'!#REF!)*($I321/$H321))</f>
        <v>#REF!</v>
      </c>
      <c r="AD321" s="106" t="e">
        <f>SUM(AA321:AC321)</f>
        <v>#REF!</v>
      </c>
      <c r="AE321" s="106" t="e">
        <f>IF( $H321=0,0,($F321*'Cronograma de Actividades'!#REF!)*($I321/$H321))</f>
        <v>#REF!</v>
      </c>
      <c r="AF321" s="106" t="e">
        <f>IF( $H321=0,0,($F321*'Cronograma de Actividades'!#REF!)*($I321/$H321))</f>
        <v>#REF!</v>
      </c>
      <c r="AG321" s="106" t="e">
        <f>IF( $H321=0,0,($F321*'Cronograma de Actividades'!#REF!)*($I321/$H321))</f>
        <v>#REF!</v>
      </c>
      <c r="AH321" s="106" t="e">
        <f>SUM(AE321:AG321)</f>
        <v>#REF!</v>
      </c>
      <c r="AI321" s="106" t="e">
        <f>IF( $H321=0,0,($F321*'Cronograma de Actividades'!#REF!)*($I321/$H321))</f>
        <v>#REF!</v>
      </c>
      <c r="AJ321" s="106" t="e">
        <f>IF( $H321=0,0,($F321*'Cronograma de Actividades'!#REF!)*($I321/$H321))</f>
        <v>#REF!</v>
      </c>
      <c r="AK321" s="106" t="e">
        <f>IF( $H321=0,0,($F321*'Cronograma de Actividades'!#REF!)*($I321/$H321))</f>
        <v>#REF!</v>
      </c>
      <c r="AL321" s="106" t="e">
        <f>SUM(AI321:AK321)</f>
        <v>#REF!</v>
      </c>
      <c r="AM321" s="106" t="e">
        <f>IF( $H321=0,0,($F321*'Cronograma de Actividades'!#REF!)*($I321/$H321))</f>
        <v>#REF!</v>
      </c>
      <c r="AN321" s="106" t="e">
        <f>IF( $H321=0,0,($F321*'Cronograma de Actividades'!#REF!)*($I321/$H321))</f>
        <v>#REF!</v>
      </c>
      <c r="AO321" s="106" t="e">
        <f>IF( $H321=0,0,($F321*'Cronograma de Actividades'!#REF!)*($I321/$H321))</f>
        <v>#REF!</v>
      </c>
      <c r="AP321" s="106" t="e">
        <f>SUM(AM321:AO321)</f>
        <v>#REF!</v>
      </c>
      <c r="AQ321" s="106" t="e">
        <f>+AD321+AH321+AL321+AP321</f>
        <v>#REF!</v>
      </c>
      <c r="AR321" s="106" t="e">
        <f>IF( $H321=0,0,($F321*'Cronograma de Actividades'!#REF!)*($I321/$H321))</f>
        <v>#REF!</v>
      </c>
      <c r="AS321" s="106" t="e">
        <f>IF( $H321=0,0,($F321*'Cronograma de Actividades'!#REF!)*($I321/$H321))</f>
        <v>#REF!</v>
      </c>
      <c r="AT321" s="106" t="e">
        <f>IF( $H321=0,0,($F321*'Cronograma de Actividades'!#REF!)*($I321/$H321))</f>
        <v>#REF!</v>
      </c>
      <c r="AU321" s="106" t="e">
        <f>SUM(AR321:AT321)</f>
        <v>#REF!</v>
      </c>
      <c r="AV321" s="106" t="e">
        <f>IF( $H321=0,0,($F321*'Cronograma de Actividades'!#REF!)*($I321/$H321))</f>
        <v>#REF!</v>
      </c>
      <c r="AW321" s="106" t="e">
        <f>IF( $H321=0,0,($F321*'Cronograma de Actividades'!#REF!)*($I321/$H321))</f>
        <v>#REF!</v>
      </c>
      <c r="AX321" s="106" t="e">
        <f>IF( $H321=0,0,($F321*'Cronograma de Actividades'!#REF!)*($I321/$H321))</f>
        <v>#REF!</v>
      </c>
      <c r="AY321" s="106" t="e">
        <f>SUM(AV321:AX321)</f>
        <v>#REF!</v>
      </c>
      <c r="AZ321" s="106" t="e">
        <f>IF( $H321=0,0,($F321*'Cronograma de Actividades'!#REF!)*($I321/$H321))</f>
        <v>#REF!</v>
      </c>
      <c r="BA321" s="106" t="e">
        <f>IF( $H321=0,0,($F321*'Cronograma de Actividades'!#REF!)*($I321/$H321))</f>
        <v>#REF!</v>
      </c>
      <c r="BB321" s="106" t="e">
        <f>IF( $H321=0,0,($F321*'Cronograma de Actividades'!#REF!)*($I321/$H321))</f>
        <v>#REF!</v>
      </c>
      <c r="BC321" s="106" t="e">
        <f>SUM(AZ321:BB321)</f>
        <v>#REF!</v>
      </c>
      <c r="BD321" s="106" t="e">
        <f>IF( $H321=0,0,($F321*'Cronograma de Actividades'!#REF!)*($I321/$H321))</f>
        <v>#REF!</v>
      </c>
      <c r="BE321" s="106" t="e">
        <f>IF( $H321=0,0,($F321*'Cronograma de Actividades'!#REF!)*($I321/$H321))</f>
        <v>#REF!</v>
      </c>
      <c r="BF321" s="106" t="e">
        <f>IF( $H321=0,0,($F321*'Cronograma de Actividades'!#REF!)*($I321/$H321))</f>
        <v>#REF!</v>
      </c>
      <c r="BG321" s="106" t="e">
        <f>SUM(BD321:BF321)</f>
        <v>#REF!</v>
      </c>
      <c r="BH321" s="106" t="e">
        <f>+AU321+AY321+BC321+BG321</f>
        <v>#REF!</v>
      </c>
      <c r="BI321" s="288" t="e">
        <f>+Z321+AQ321+BH321</f>
        <v>#REF!</v>
      </c>
      <c r="BJ321" s="126" t="e">
        <f t="shared" si="64"/>
        <v>#REF!</v>
      </c>
    </row>
    <row r="322" spans="1:62" ht="27" customHeight="1" x14ac:dyDescent="0.25">
      <c r="A322" s="62">
        <f>'Formato de costeo C6 '!C10</f>
        <v>6</v>
      </c>
      <c r="B322" s="14" t="str">
        <f>'Formato de costeo C6 '!D10</f>
        <v>MANEJO DEL PROYECTO</v>
      </c>
      <c r="C322" s="52"/>
      <c r="D322" s="60"/>
      <c r="E322" s="49"/>
      <c r="F322" s="49"/>
      <c r="G322" s="841"/>
      <c r="H322" s="49">
        <f>+H323+H340+H353</f>
        <v>0</v>
      </c>
      <c r="I322" s="49">
        <f t="shared" ref="I322:BI322" si="74">+I323+I340+I353</f>
        <v>0</v>
      </c>
      <c r="J322" s="49">
        <f t="shared" si="74"/>
        <v>0</v>
      </c>
      <c r="K322" s="49">
        <f t="shared" si="74"/>
        <v>0</v>
      </c>
      <c r="L322" s="49">
        <f t="shared" si="74"/>
        <v>0</v>
      </c>
      <c r="M322" s="49">
        <f t="shared" si="74"/>
        <v>0</v>
      </c>
      <c r="N322" s="49">
        <f t="shared" si="74"/>
        <v>0</v>
      </c>
      <c r="O322" s="49">
        <f t="shared" si="74"/>
        <v>0</v>
      </c>
      <c r="P322" s="49">
        <f t="shared" si="74"/>
        <v>0</v>
      </c>
      <c r="Q322" s="49">
        <f t="shared" si="74"/>
        <v>0</v>
      </c>
      <c r="R322" s="49">
        <f t="shared" si="74"/>
        <v>0</v>
      </c>
      <c r="S322" s="49">
        <f t="shared" si="74"/>
        <v>0</v>
      </c>
      <c r="T322" s="49">
        <f t="shared" si="74"/>
        <v>0</v>
      </c>
      <c r="U322" s="49">
        <f t="shared" si="74"/>
        <v>0</v>
      </c>
      <c r="V322" s="49">
        <f t="shared" si="74"/>
        <v>0</v>
      </c>
      <c r="W322" s="49">
        <f t="shared" si="74"/>
        <v>0</v>
      </c>
      <c r="X322" s="49">
        <f t="shared" si="74"/>
        <v>0</v>
      </c>
      <c r="Y322" s="49">
        <f t="shared" si="74"/>
        <v>0</v>
      </c>
      <c r="Z322" s="49">
        <f t="shared" si="74"/>
        <v>0</v>
      </c>
      <c r="AA322" s="49">
        <f t="shared" si="74"/>
        <v>0</v>
      </c>
      <c r="AB322" s="49">
        <f t="shared" si="74"/>
        <v>0</v>
      </c>
      <c r="AC322" s="49">
        <f t="shared" si="74"/>
        <v>0</v>
      </c>
      <c r="AD322" s="49">
        <f t="shared" si="74"/>
        <v>0</v>
      </c>
      <c r="AE322" s="49">
        <f t="shared" si="74"/>
        <v>0</v>
      </c>
      <c r="AF322" s="49">
        <f t="shared" si="74"/>
        <v>0</v>
      </c>
      <c r="AG322" s="49">
        <f t="shared" si="74"/>
        <v>0</v>
      </c>
      <c r="AH322" s="49">
        <f t="shared" si="74"/>
        <v>0</v>
      </c>
      <c r="AI322" s="49">
        <f t="shared" si="74"/>
        <v>0</v>
      </c>
      <c r="AJ322" s="49">
        <f t="shared" si="74"/>
        <v>0</v>
      </c>
      <c r="AK322" s="49">
        <f t="shared" si="74"/>
        <v>0</v>
      </c>
      <c r="AL322" s="49">
        <f t="shared" si="74"/>
        <v>0</v>
      </c>
      <c r="AM322" s="49">
        <f t="shared" si="74"/>
        <v>0</v>
      </c>
      <c r="AN322" s="49">
        <f t="shared" si="74"/>
        <v>0</v>
      </c>
      <c r="AO322" s="49">
        <f t="shared" si="74"/>
        <v>0</v>
      </c>
      <c r="AP322" s="49">
        <f t="shared" si="74"/>
        <v>0</v>
      </c>
      <c r="AQ322" s="49">
        <f t="shared" si="74"/>
        <v>0</v>
      </c>
      <c r="AR322" s="49">
        <f t="shared" si="74"/>
        <v>0</v>
      </c>
      <c r="AS322" s="49">
        <f t="shared" si="74"/>
        <v>0</v>
      </c>
      <c r="AT322" s="49">
        <f t="shared" si="74"/>
        <v>0</v>
      </c>
      <c r="AU322" s="49">
        <f t="shared" si="74"/>
        <v>0</v>
      </c>
      <c r="AV322" s="49">
        <f t="shared" si="74"/>
        <v>0</v>
      </c>
      <c r="AW322" s="49">
        <f t="shared" si="74"/>
        <v>0</v>
      </c>
      <c r="AX322" s="49">
        <f t="shared" si="74"/>
        <v>0</v>
      </c>
      <c r="AY322" s="49">
        <f t="shared" si="74"/>
        <v>0</v>
      </c>
      <c r="AZ322" s="49">
        <f t="shared" si="74"/>
        <v>0</v>
      </c>
      <c r="BA322" s="49">
        <f t="shared" si="74"/>
        <v>0</v>
      </c>
      <c r="BB322" s="49">
        <f t="shared" si="74"/>
        <v>0</v>
      </c>
      <c r="BC322" s="49">
        <f t="shared" si="74"/>
        <v>0</v>
      </c>
      <c r="BD322" s="49">
        <f t="shared" si="74"/>
        <v>0</v>
      </c>
      <c r="BE322" s="49">
        <f t="shared" si="74"/>
        <v>0</v>
      </c>
      <c r="BF322" s="49">
        <f t="shared" si="74"/>
        <v>0</v>
      </c>
      <c r="BG322" s="49">
        <f t="shared" si="74"/>
        <v>0</v>
      </c>
      <c r="BH322" s="49">
        <f t="shared" si="74"/>
        <v>0</v>
      </c>
      <c r="BI322" s="842">
        <f t="shared" si="74"/>
        <v>0</v>
      </c>
      <c r="BJ322" s="126">
        <f t="shared" ref="BJ322:BJ374" si="75">+BI322-I322</f>
        <v>0</v>
      </c>
    </row>
    <row r="323" spans="1:62" ht="12.75" customHeight="1" x14ac:dyDescent="0.25">
      <c r="A323" s="63">
        <f>'Formato de costeo C6 '!C11</f>
        <v>6.1</v>
      </c>
      <c r="B323" s="77" t="str">
        <f>'Formato de costeo C6 '!D11</f>
        <v>PERSONAL DEL PROYECTO</v>
      </c>
      <c r="C323" s="78"/>
      <c r="D323" s="79"/>
      <c r="E323" s="80"/>
      <c r="F323" s="80"/>
      <c r="G323" s="304"/>
      <c r="H323" s="80">
        <f>+H324</f>
        <v>0</v>
      </c>
      <c r="I323" s="80">
        <f t="shared" ref="I323:BI323" si="76">+I324</f>
        <v>0</v>
      </c>
      <c r="J323" s="80">
        <f t="shared" si="76"/>
        <v>0</v>
      </c>
      <c r="K323" s="80">
        <f t="shared" si="76"/>
        <v>0</v>
      </c>
      <c r="L323" s="80">
        <f t="shared" si="76"/>
        <v>0</v>
      </c>
      <c r="M323" s="80">
        <f t="shared" si="76"/>
        <v>0</v>
      </c>
      <c r="N323" s="80">
        <f t="shared" si="76"/>
        <v>0</v>
      </c>
      <c r="O323" s="80">
        <f t="shared" si="76"/>
        <v>0</v>
      </c>
      <c r="P323" s="80">
        <f t="shared" si="76"/>
        <v>0</v>
      </c>
      <c r="Q323" s="80">
        <f t="shared" si="76"/>
        <v>0</v>
      </c>
      <c r="R323" s="80">
        <f t="shared" si="76"/>
        <v>0</v>
      </c>
      <c r="S323" s="80">
        <f t="shared" si="76"/>
        <v>0</v>
      </c>
      <c r="T323" s="80">
        <f t="shared" si="76"/>
        <v>0</v>
      </c>
      <c r="U323" s="80">
        <f t="shared" si="76"/>
        <v>0</v>
      </c>
      <c r="V323" s="80">
        <f t="shared" si="76"/>
        <v>0</v>
      </c>
      <c r="W323" s="80">
        <f t="shared" si="76"/>
        <v>0</v>
      </c>
      <c r="X323" s="80">
        <f t="shared" si="76"/>
        <v>0</v>
      </c>
      <c r="Y323" s="80">
        <f t="shared" si="76"/>
        <v>0</v>
      </c>
      <c r="Z323" s="80">
        <f t="shared" si="76"/>
        <v>0</v>
      </c>
      <c r="AA323" s="80">
        <f t="shared" si="76"/>
        <v>0</v>
      </c>
      <c r="AB323" s="80">
        <f t="shared" si="76"/>
        <v>0</v>
      </c>
      <c r="AC323" s="80">
        <f t="shared" si="76"/>
        <v>0</v>
      </c>
      <c r="AD323" s="80">
        <f t="shared" si="76"/>
        <v>0</v>
      </c>
      <c r="AE323" s="80">
        <f t="shared" si="76"/>
        <v>0</v>
      </c>
      <c r="AF323" s="80">
        <f t="shared" si="76"/>
        <v>0</v>
      </c>
      <c r="AG323" s="80">
        <f t="shared" si="76"/>
        <v>0</v>
      </c>
      <c r="AH323" s="80">
        <f t="shared" si="76"/>
        <v>0</v>
      </c>
      <c r="AI323" s="80">
        <f t="shared" si="76"/>
        <v>0</v>
      </c>
      <c r="AJ323" s="80">
        <f t="shared" si="76"/>
        <v>0</v>
      </c>
      <c r="AK323" s="80">
        <f t="shared" si="76"/>
        <v>0</v>
      </c>
      <c r="AL323" s="80">
        <f t="shared" si="76"/>
        <v>0</v>
      </c>
      <c r="AM323" s="80">
        <f t="shared" si="76"/>
        <v>0</v>
      </c>
      <c r="AN323" s="80">
        <f t="shared" si="76"/>
        <v>0</v>
      </c>
      <c r="AO323" s="80">
        <f t="shared" si="76"/>
        <v>0</v>
      </c>
      <c r="AP323" s="80">
        <f t="shared" si="76"/>
        <v>0</v>
      </c>
      <c r="AQ323" s="80">
        <f t="shared" si="76"/>
        <v>0</v>
      </c>
      <c r="AR323" s="80">
        <f t="shared" si="76"/>
        <v>0</v>
      </c>
      <c r="AS323" s="80">
        <f t="shared" si="76"/>
        <v>0</v>
      </c>
      <c r="AT323" s="80">
        <f t="shared" si="76"/>
        <v>0</v>
      </c>
      <c r="AU323" s="80">
        <f t="shared" si="76"/>
        <v>0</v>
      </c>
      <c r="AV323" s="80">
        <f t="shared" si="76"/>
        <v>0</v>
      </c>
      <c r="AW323" s="80">
        <f t="shared" si="76"/>
        <v>0</v>
      </c>
      <c r="AX323" s="80">
        <f t="shared" si="76"/>
        <v>0</v>
      </c>
      <c r="AY323" s="80">
        <f t="shared" si="76"/>
        <v>0</v>
      </c>
      <c r="AZ323" s="80">
        <f t="shared" si="76"/>
        <v>0</v>
      </c>
      <c r="BA323" s="80">
        <f t="shared" si="76"/>
        <v>0</v>
      </c>
      <c r="BB323" s="80">
        <f t="shared" si="76"/>
        <v>0</v>
      </c>
      <c r="BC323" s="80">
        <f t="shared" si="76"/>
        <v>0</v>
      </c>
      <c r="BD323" s="80">
        <f t="shared" si="76"/>
        <v>0</v>
      </c>
      <c r="BE323" s="80">
        <f t="shared" si="76"/>
        <v>0</v>
      </c>
      <c r="BF323" s="80">
        <f t="shared" si="76"/>
        <v>0</v>
      </c>
      <c r="BG323" s="80">
        <f t="shared" si="76"/>
        <v>0</v>
      </c>
      <c r="BH323" s="80">
        <f t="shared" si="76"/>
        <v>0</v>
      </c>
      <c r="BI323" s="81">
        <f t="shared" si="76"/>
        <v>0</v>
      </c>
      <c r="BJ323" s="126">
        <f t="shared" si="75"/>
        <v>0</v>
      </c>
    </row>
    <row r="324" spans="1:62" ht="12.75" customHeight="1" x14ac:dyDescent="0.25">
      <c r="A324" s="64" t="str">
        <f>+'Formato de costeo C6 '!C32</f>
        <v>6.1.1</v>
      </c>
      <c r="B324" s="228" t="str">
        <f>+'Formato de costeo C6 '!B32</f>
        <v>Remuneraciones</v>
      </c>
      <c r="C324" s="15"/>
      <c r="D324" s="16"/>
      <c r="E324" s="17"/>
      <c r="F324" s="17"/>
      <c r="G324" s="520"/>
      <c r="H324" s="17">
        <f>SUM(H325:H339)</f>
        <v>0</v>
      </c>
      <c r="I324" s="57">
        <f t="shared" ref="I324:BI324" si="77">SUM(I325:I339)</f>
        <v>0</v>
      </c>
      <c r="J324" s="57">
        <f t="shared" si="77"/>
        <v>0</v>
      </c>
      <c r="K324" s="57">
        <f t="shared" si="77"/>
        <v>0</v>
      </c>
      <c r="L324" s="57">
        <f t="shared" si="77"/>
        <v>0</v>
      </c>
      <c r="M324" s="57">
        <f t="shared" si="77"/>
        <v>0</v>
      </c>
      <c r="N324" s="57">
        <f t="shared" si="77"/>
        <v>0</v>
      </c>
      <c r="O324" s="57">
        <f t="shared" si="77"/>
        <v>0</v>
      </c>
      <c r="P324" s="57">
        <f t="shared" si="77"/>
        <v>0</v>
      </c>
      <c r="Q324" s="57">
        <f>SUM(Q325:Q339)</f>
        <v>0</v>
      </c>
      <c r="R324" s="57">
        <f t="shared" si="77"/>
        <v>0</v>
      </c>
      <c r="S324" s="57">
        <f t="shared" si="77"/>
        <v>0</v>
      </c>
      <c r="T324" s="57">
        <f t="shared" si="77"/>
        <v>0</v>
      </c>
      <c r="U324" s="57">
        <f>SUM(U325:U339)</f>
        <v>0</v>
      </c>
      <c r="V324" s="57">
        <f t="shared" si="77"/>
        <v>0</v>
      </c>
      <c r="W324" s="57">
        <f t="shared" si="77"/>
        <v>0</v>
      </c>
      <c r="X324" s="57">
        <f t="shared" si="77"/>
        <v>0</v>
      </c>
      <c r="Y324" s="57">
        <f>SUM(Y325:Y339)</f>
        <v>0</v>
      </c>
      <c r="Z324" s="57">
        <f t="shared" si="77"/>
        <v>0</v>
      </c>
      <c r="AA324" s="57">
        <f t="shared" si="77"/>
        <v>0</v>
      </c>
      <c r="AB324" s="57">
        <f t="shared" si="77"/>
        <v>0</v>
      </c>
      <c r="AC324" s="57">
        <f t="shared" si="77"/>
        <v>0</v>
      </c>
      <c r="AD324" s="57">
        <f>SUM(AD325:AD339)</f>
        <v>0</v>
      </c>
      <c r="AE324" s="57">
        <f t="shared" si="77"/>
        <v>0</v>
      </c>
      <c r="AF324" s="57">
        <f t="shared" si="77"/>
        <v>0</v>
      </c>
      <c r="AG324" s="57">
        <f t="shared" si="77"/>
        <v>0</v>
      </c>
      <c r="AH324" s="57">
        <f>SUM(AH325:AH339)</f>
        <v>0</v>
      </c>
      <c r="AI324" s="57">
        <f t="shared" si="77"/>
        <v>0</v>
      </c>
      <c r="AJ324" s="57">
        <f t="shared" si="77"/>
        <v>0</v>
      </c>
      <c r="AK324" s="57">
        <f t="shared" si="77"/>
        <v>0</v>
      </c>
      <c r="AL324" s="57">
        <f>SUM(AL325:AL339)</f>
        <v>0</v>
      </c>
      <c r="AM324" s="57">
        <f t="shared" si="77"/>
        <v>0</v>
      </c>
      <c r="AN324" s="57">
        <f t="shared" si="77"/>
        <v>0</v>
      </c>
      <c r="AO324" s="57">
        <f t="shared" si="77"/>
        <v>0</v>
      </c>
      <c r="AP324" s="57">
        <f>SUM(AP325:AP339)</f>
        <v>0</v>
      </c>
      <c r="AQ324" s="57">
        <f t="shared" si="77"/>
        <v>0</v>
      </c>
      <c r="AR324" s="57">
        <f t="shared" si="77"/>
        <v>0</v>
      </c>
      <c r="AS324" s="57">
        <f t="shared" si="77"/>
        <v>0</v>
      </c>
      <c r="AT324" s="57">
        <f t="shared" si="77"/>
        <v>0</v>
      </c>
      <c r="AU324" s="57">
        <f>SUM(AU325:AU339)</f>
        <v>0</v>
      </c>
      <c r="AV324" s="57">
        <f t="shared" si="77"/>
        <v>0</v>
      </c>
      <c r="AW324" s="57">
        <f t="shared" si="77"/>
        <v>0</v>
      </c>
      <c r="AX324" s="57">
        <f t="shared" si="77"/>
        <v>0</v>
      </c>
      <c r="AY324" s="57">
        <f>SUM(AY325:AY339)</f>
        <v>0</v>
      </c>
      <c r="AZ324" s="57">
        <f t="shared" si="77"/>
        <v>0</v>
      </c>
      <c r="BA324" s="57">
        <f t="shared" si="77"/>
        <v>0</v>
      </c>
      <c r="BB324" s="57">
        <f t="shared" si="77"/>
        <v>0</v>
      </c>
      <c r="BC324" s="57">
        <f>SUM(BC325:BC339)</f>
        <v>0</v>
      </c>
      <c r="BD324" s="57">
        <f t="shared" si="77"/>
        <v>0</v>
      </c>
      <c r="BE324" s="57">
        <f t="shared" si="77"/>
        <v>0</v>
      </c>
      <c r="BF324" s="57">
        <f t="shared" si="77"/>
        <v>0</v>
      </c>
      <c r="BG324" s="57">
        <f>SUM(BG325:BG339)</f>
        <v>0</v>
      </c>
      <c r="BH324" s="57">
        <f t="shared" si="77"/>
        <v>0</v>
      </c>
      <c r="BI324" s="285">
        <f t="shared" si="77"/>
        <v>0</v>
      </c>
      <c r="BJ324" s="126">
        <f t="shared" si="75"/>
        <v>0</v>
      </c>
    </row>
    <row r="325" spans="1:62" ht="12.75" customHeight="1" x14ac:dyDescent="0.25">
      <c r="A325" s="224" t="s">
        <v>295</v>
      </c>
      <c r="B325" s="225">
        <f>+'Formato de costeo C6 '!B33</f>
        <v>0</v>
      </c>
      <c r="C325" s="229" t="str">
        <f>+'Formato de costeo C6 '!D33</f>
        <v>CAS</v>
      </c>
      <c r="D325" s="226"/>
      <c r="E325" s="227"/>
      <c r="F325" s="230">
        <f>+'Formato de costeo C6 '!F33</f>
        <v>0</v>
      </c>
      <c r="G325" s="540">
        <f>+'Formato de costeo C6 '!H33</f>
        <v>0</v>
      </c>
      <c r="H325" s="230">
        <f>+G325*F325</f>
        <v>0</v>
      </c>
      <c r="I325" s="301">
        <f>+'Formato de costeo C6 '!P33</f>
        <v>0</v>
      </c>
      <c r="J325" s="104">
        <f>IF( $H325=0,0,($F325*'Cronograma de Actividades'!$E$60)*($I325/$H325))</f>
        <v>0</v>
      </c>
      <c r="K325" s="104">
        <f>IF( $H325=0,0,($F325*'Cronograma de Actividades'!$F$60)*($I325/$H325))</f>
        <v>0</v>
      </c>
      <c r="L325" s="104">
        <f>IF( $H325=0,0,($F325*'Cronograma de Actividades'!$G$60)*($I325/$H325))</f>
        <v>0</v>
      </c>
      <c r="M325" s="104">
        <f t="shared" ref="M325:M339" si="78">SUM(J325:L325)</f>
        <v>0</v>
      </c>
      <c r="N325" s="104">
        <f>IF( $H325=0,0,($F325*'Cronograma de Actividades'!$H$60)*($I325/$H325))</f>
        <v>0</v>
      </c>
      <c r="O325" s="104">
        <f>IF( $H325=0,0,($F325*'Cronograma de Actividades'!$I$60)*($I325/$H325))</f>
        <v>0</v>
      </c>
      <c r="P325" s="104">
        <f>IF( $H325=0,0,($F325*'Cronograma de Actividades'!$J$60)*($I325/$H325))</f>
        <v>0</v>
      </c>
      <c r="Q325" s="104">
        <f t="shared" ref="Q325:Q339" si="79">SUM(N325:P325)</f>
        <v>0</v>
      </c>
      <c r="R325" s="104">
        <f>IF( $H325=0,0,($F325*'Cronograma de Actividades'!$K$60)*($I325/$H325))</f>
        <v>0</v>
      </c>
      <c r="S325" s="104">
        <f>IF( $H325=0,0,($F325*'Cronograma de Actividades'!$L$60)*($I325/$H325))</f>
        <v>0</v>
      </c>
      <c r="T325" s="104">
        <f>IF( $H325=0,0,($F325*'Cronograma de Actividades'!$M$60)*($I325/$H325))</f>
        <v>0</v>
      </c>
      <c r="U325" s="104">
        <f t="shared" ref="U325:U339" si="80">SUM(R325:T325)</f>
        <v>0</v>
      </c>
      <c r="V325" s="104">
        <f>IF( $H325=0,0,($F325*'Cronograma de Actividades'!$N$60)*($I325/$H325))</f>
        <v>0</v>
      </c>
      <c r="W325" s="104">
        <f>IF( $H325=0,0,($F325*'Cronograma de Actividades'!$O$60)*($I325/$H325))</f>
        <v>0</v>
      </c>
      <c r="X325" s="104">
        <f>IF( $H325=0,0,($F325*'Cronograma de Actividades'!$P$60)*($I325/$H325))</f>
        <v>0</v>
      </c>
      <c r="Y325" s="104">
        <f t="shared" ref="Y325:Y339" si="81">SUM(V325:X325)</f>
        <v>0</v>
      </c>
      <c r="Z325" s="104">
        <f t="shared" ref="Z325:Z339" si="82">+M325+Q325+U325+Y325</f>
        <v>0</v>
      </c>
      <c r="AA325" s="104">
        <f>IF( $H325=0,0,($F325*'Cronograma de Actividades'!$Q$60)*($I325/$H325))</f>
        <v>0</v>
      </c>
      <c r="AB325" s="104">
        <f>IF( $H325=0,0,($F325*'Cronograma de Actividades'!$R$60)*($I325/$H325))</f>
        <v>0</v>
      </c>
      <c r="AC325" s="104">
        <f>IF( $H325=0,0,($F325*'Cronograma de Actividades'!$S$60)*($I325/$H325))</f>
        <v>0</v>
      </c>
      <c r="AD325" s="104">
        <f t="shared" ref="AD325:AD339" si="83">SUM(AA325:AC325)</f>
        <v>0</v>
      </c>
      <c r="AE325" s="104">
        <f>IF( $H325=0,0,($F325*'Cronograma de Actividades'!$T$60)*($I325/$H325))</f>
        <v>0</v>
      </c>
      <c r="AF325" s="104">
        <f>IF( $H325=0,0,($F325*'Cronograma de Actividades'!$U$60)*($I325/$H325))</f>
        <v>0</v>
      </c>
      <c r="AG325" s="104">
        <f>IF( $H325=0,0,($F325*'Cronograma de Actividades'!$V$60)*($I325/$H325))</f>
        <v>0</v>
      </c>
      <c r="AH325" s="104">
        <f t="shared" ref="AH325:AH339" si="84">SUM(AE325:AG325)</f>
        <v>0</v>
      </c>
      <c r="AI325" s="104">
        <f>IF( $H325=0,0,($F325*'Cronograma de Actividades'!$W$60)*($I325/$H325))</f>
        <v>0</v>
      </c>
      <c r="AJ325" s="104">
        <f>IF( $H325=0,0,($F325*'Cronograma de Actividades'!$X$60)*($I325/$H325))</f>
        <v>0</v>
      </c>
      <c r="AK325" s="104">
        <f>IF( $H325=0,0,($F325*'Cronograma de Actividades'!$Y$60)*($I325/$H325))</f>
        <v>0</v>
      </c>
      <c r="AL325" s="104">
        <f t="shared" ref="AL325:AL339" si="85">SUM(AI325:AK325)</f>
        <v>0</v>
      </c>
      <c r="AM325" s="104">
        <f>IF( $H325=0,0,($F325*'Cronograma de Actividades'!$Z$60)*($I325/$H325))</f>
        <v>0</v>
      </c>
      <c r="AN325" s="104">
        <f>IF( $H325=0,0,($F325*'Cronograma de Actividades'!$AA$60)*($I325/$H325))</f>
        <v>0</v>
      </c>
      <c r="AO325" s="104">
        <f>IF( $H325=0,0,($F325*'Cronograma de Actividades'!$AB$60)*($I325/$H325))</f>
        <v>0</v>
      </c>
      <c r="AP325" s="104">
        <f t="shared" ref="AP325:AP339" si="86">SUM(AM325:AO325)</f>
        <v>0</v>
      </c>
      <c r="AQ325" s="104">
        <f t="shared" ref="AQ325:AQ339" si="87">+AD325+AH325+AL325+AP325</f>
        <v>0</v>
      </c>
      <c r="AR325" s="104">
        <f>IF( $H325=0,0,($F325*'Cronograma de Actividades'!$AC$60)*($I325/$H325))</f>
        <v>0</v>
      </c>
      <c r="AS325" s="104">
        <f>IF( $H325=0,0,($F325*'Cronograma de Actividades'!$AD$60)*($I325/$H325))</f>
        <v>0</v>
      </c>
      <c r="AT325" s="104">
        <f>IF( $H325=0,0,($F325*'Cronograma de Actividades'!$AE$60)*($I325/$H325))</f>
        <v>0</v>
      </c>
      <c r="AU325" s="104">
        <f t="shared" ref="AU325:AU339" si="88">SUM(AR325:AT325)</f>
        <v>0</v>
      </c>
      <c r="AV325" s="104">
        <f>IF( $H325=0,0,($F325*'Cronograma de Actividades'!$AF$60)*($I325/$H325))</f>
        <v>0</v>
      </c>
      <c r="AW325" s="104">
        <f>IF( $H325=0,0,($F325*'Cronograma de Actividades'!$AG$60)*($I325/$H325))</f>
        <v>0</v>
      </c>
      <c r="AX325" s="104">
        <f>IF( $H325=0,0,($F325*'Cronograma de Actividades'!$AH$60)*($I325/$H325))</f>
        <v>0</v>
      </c>
      <c r="AY325" s="104">
        <f t="shared" ref="AY325:AY339" si="89">SUM(AV325:AX325)</f>
        <v>0</v>
      </c>
      <c r="AZ325" s="104">
        <f>IF( $H325=0,0,($F325*'Cronograma de Actividades'!$AI$60)*($I325/$H325))</f>
        <v>0</v>
      </c>
      <c r="BA325" s="104">
        <f>IF( $H325=0,0,($F325*'Cronograma de Actividades'!$AJ$60)*($I325/$H325))</f>
        <v>0</v>
      </c>
      <c r="BB325" s="104">
        <f>IF( $H325=0,0,($F325*'Cronograma de Actividades'!$AK$60)*($I325/$H325))</f>
        <v>0</v>
      </c>
      <c r="BC325" s="104">
        <f t="shared" ref="BC325:BC339" si="90">SUM(AZ325:BB325)</f>
        <v>0</v>
      </c>
      <c r="BD325" s="104">
        <f>IF( $H325=0,0,($F325*'Cronograma de Actividades'!$AL$60)*($I325/$H325))</f>
        <v>0</v>
      </c>
      <c r="BE325" s="104">
        <f>IF( $H325=0,0,($F325*'Cronograma de Actividades'!$AM$60)*($I325/$H325))</f>
        <v>0</v>
      </c>
      <c r="BF325" s="104">
        <f>IF( $H325=0,0,($F325*'Cronograma de Actividades'!$AN$60)*($I325/$H325))</f>
        <v>0</v>
      </c>
      <c r="BG325" s="104">
        <f t="shared" ref="BG325:BG339" si="91">SUM(BD325:BF325)</f>
        <v>0</v>
      </c>
      <c r="BH325" s="104">
        <f t="shared" ref="BH325:BH339" si="92">+AU325+AY325+BC325+BG325</f>
        <v>0</v>
      </c>
      <c r="BI325" s="286">
        <f t="shared" ref="BI325:BI339" si="93">+Z325+AQ325+BH325</f>
        <v>0</v>
      </c>
      <c r="BJ325" s="126">
        <f t="shared" si="75"/>
        <v>0</v>
      </c>
    </row>
    <row r="326" spans="1:62" ht="12.75" customHeight="1" x14ac:dyDescent="0.25">
      <c r="A326" s="65" t="s">
        <v>296</v>
      </c>
      <c r="B326" s="58">
        <f>+'Formato de costeo C6 '!B34</f>
        <v>0</v>
      </c>
      <c r="C326" s="229" t="str">
        <f>+'Formato de costeo C6 '!D34</f>
        <v>Planilla</v>
      </c>
      <c r="D326" s="222"/>
      <c r="E326" s="223"/>
      <c r="F326" s="230">
        <f>+'Formato de costeo C6 '!F34</f>
        <v>0</v>
      </c>
      <c r="G326" s="540">
        <f>+'Formato de costeo C6 '!H34</f>
        <v>0</v>
      </c>
      <c r="H326" s="230">
        <f t="shared" ref="H326:H339" si="94">+G326*F326</f>
        <v>0</v>
      </c>
      <c r="I326" s="302">
        <f>+'Formato de costeo C6 '!P34</f>
        <v>0</v>
      </c>
      <c r="J326" s="105">
        <f>IF( $H326=0,0,($F326*'Cronograma de Actividades'!$E61)*($I326/$H326))</f>
        <v>0</v>
      </c>
      <c r="K326" s="105">
        <f>IF( $H326=0,0,($F326*'Cronograma de Actividades'!$F61)*($I326/$H326))</f>
        <v>0</v>
      </c>
      <c r="L326" s="105">
        <f>IF( $H326=0,0,($F326*'Cronograma de Actividades'!$G61)*($I326/$H326))</f>
        <v>0</v>
      </c>
      <c r="M326" s="105">
        <f t="shared" si="78"/>
        <v>0</v>
      </c>
      <c r="N326" s="105">
        <f>IF( $H326=0,0,($F326*'Cronograma de Actividades'!$H61)*($I326/$H326))</f>
        <v>0</v>
      </c>
      <c r="O326" s="105">
        <f>IF( $H326=0,0,($F326*'Cronograma de Actividades'!$I61)*($I326/$H326))</f>
        <v>0</v>
      </c>
      <c r="P326" s="105">
        <f>IF( $H326=0,0,($F326*'Cronograma de Actividades'!$J61)*($I326/$H326))</f>
        <v>0</v>
      </c>
      <c r="Q326" s="105">
        <f t="shared" si="79"/>
        <v>0</v>
      </c>
      <c r="R326" s="105">
        <f>IF( $H326=0,0,($F326*'Cronograma de Actividades'!$K61)*($I326/$H326))</f>
        <v>0</v>
      </c>
      <c r="S326" s="105">
        <f>IF( $H326=0,0,($F326*'Cronograma de Actividades'!$L61)*($I326/$H326))</f>
        <v>0</v>
      </c>
      <c r="T326" s="105">
        <f>IF( $H326=0,0,($F326*'Cronograma de Actividades'!$M61)*($I326/$H326))</f>
        <v>0</v>
      </c>
      <c r="U326" s="105">
        <f t="shared" si="80"/>
        <v>0</v>
      </c>
      <c r="V326" s="105">
        <f>IF( $H326=0,0,($F326*'Cronograma de Actividades'!$N61)*($I326/$H326))</f>
        <v>0</v>
      </c>
      <c r="W326" s="105">
        <f>IF( $H326=0,0,($F326*'Cronograma de Actividades'!$O61)*($I326/$H326))</f>
        <v>0</v>
      </c>
      <c r="X326" s="105">
        <f>IF( $H326=0,0,($F326*'Cronograma de Actividades'!$P61)*($I326/$H326))</f>
        <v>0</v>
      </c>
      <c r="Y326" s="105">
        <f t="shared" si="81"/>
        <v>0</v>
      </c>
      <c r="Z326" s="105">
        <f t="shared" si="82"/>
        <v>0</v>
      </c>
      <c r="AA326" s="105">
        <f>IF( $H326=0,0,($F326*'Cronograma de Actividades'!$Q61)*($I326/$H326))</f>
        <v>0</v>
      </c>
      <c r="AB326" s="105">
        <f>IF( $H326=0,0,($F326*'Cronograma de Actividades'!$R61)*($I326/$H326))</f>
        <v>0</v>
      </c>
      <c r="AC326" s="105">
        <f>IF( $H326=0,0,($F326*'Cronograma de Actividades'!$S61)*($I326/$H326))</f>
        <v>0</v>
      </c>
      <c r="AD326" s="105">
        <f t="shared" si="83"/>
        <v>0</v>
      </c>
      <c r="AE326" s="105">
        <f>IF( $H326=0,0,($F326*'Cronograma de Actividades'!$T61)*($I326/$H326))</f>
        <v>0</v>
      </c>
      <c r="AF326" s="105">
        <f>IF( $H326=0,0,($F326*'Cronograma de Actividades'!$U61)*($I326/$H326))</f>
        <v>0</v>
      </c>
      <c r="AG326" s="105">
        <f>IF( $H326=0,0,($F326*'Cronograma de Actividades'!$V61)*($I326/$H326))</f>
        <v>0</v>
      </c>
      <c r="AH326" s="105">
        <f t="shared" si="84"/>
        <v>0</v>
      </c>
      <c r="AI326" s="105">
        <f>IF( $H326=0,0,($F326*'Cronograma de Actividades'!$W61)*($I326/$H326))</f>
        <v>0</v>
      </c>
      <c r="AJ326" s="105">
        <f>IF( $H326=0,0,($F326*'Cronograma de Actividades'!$X61)*($I326/$H326))</f>
        <v>0</v>
      </c>
      <c r="AK326" s="105">
        <f>IF( $H326=0,0,($F326*'Cronograma de Actividades'!$Y61)*($I326/$H326))</f>
        <v>0</v>
      </c>
      <c r="AL326" s="105">
        <f t="shared" si="85"/>
        <v>0</v>
      </c>
      <c r="AM326" s="105">
        <f>IF( $H326=0,0,($F326*'Cronograma de Actividades'!$Z61)*($I326/$H326))</f>
        <v>0</v>
      </c>
      <c r="AN326" s="105">
        <f>IF( $H326=0,0,($F326*'Cronograma de Actividades'!$AA61)*($I326/$H326))</f>
        <v>0</v>
      </c>
      <c r="AO326" s="105">
        <f>IF( $H326=0,0,($F326*'Cronograma de Actividades'!$AB61)*($I326/$H326))</f>
        <v>0</v>
      </c>
      <c r="AP326" s="105">
        <f t="shared" si="86"/>
        <v>0</v>
      </c>
      <c r="AQ326" s="105">
        <f t="shared" si="87"/>
        <v>0</v>
      </c>
      <c r="AR326" s="105">
        <f>IF( $H326=0,0,($F326*'Cronograma de Actividades'!$AC61)*($I326/$H326))</f>
        <v>0</v>
      </c>
      <c r="AS326" s="105">
        <f>IF( $H326=0,0,($F326*'Cronograma de Actividades'!$AD61)*($I326/$H326))</f>
        <v>0</v>
      </c>
      <c r="AT326" s="105">
        <f>IF( $H326=0,0,($F326*'Cronograma de Actividades'!$AE61)*($I326/$H326))</f>
        <v>0</v>
      </c>
      <c r="AU326" s="105">
        <f t="shared" si="88"/>
        <v>0</v>
      </c>
      <c r="AV326" s="105">
        <f>IF( $H326=0,0,($F326*'Cronograma de Actividades'!$AF61)*($I326/$H326))</f>
        <v>0</v>
      </c>
      <c r="AW326" s="105">
        <f>IF( $H326=0,0,($F326*'Cronograma de Actividades'!$AG61)*($I326/$H326))</f>
        <v>0</v>
      </c>
      <c r="AX326" s="105">
        <f>IF( $H326=0,0,($F326*'Cronograma de Actividades'!$AH61)*($I326/$H326))</f>
        <v>0</v>
      </c>
      <c r="AY326" s="105">
        <f t="shared" si="89"/>
        <v>0</v>
      </c>
      <c r="AZ326" s="105">
        <f>IF( $H326=0,0,($F326*'Cronograma de Actividades'!$AI61)*($I326/$H326))</f>
        <v>0</v>
      </c>
      <c r="BA326" s="105">
        <f>IF( $H326=0,0,($F326*'Cronograma de Actividades'!$AJ61)*($I326/$H326))</f>
        <v>0</v>
      </c>
      <c r="BB326" s="105">
        <f>IF( $H326=0,0,($F326*'Cronograma de Actividades'!$AK61)*($I326/$H326))</f>
        <v>0</v>
      </c>
      <c r="BC326" s="105">
        <f t="shared" si="90"/>
        <v>0</v>
      </c>
      <c r="BD326" s="105">
        <f>IF( $H326=0,0,($F326*'Cronograma de Actividades'!$AL61)*($I326/$H326))</f>
        <v>0</v>
      </c>
      <c r="BE326" s="105">
        <f>IF( $H326=0,0,($F326*'Cronograma de Actividades'!$AM61)*($I326/$H326))</f>
        <v>0</v>
      </c>
      <c r="BF326" s="105">
        <f>IF( $H326=0,0,($F326*'Cronograma de Actividades'!$AN61)*($I326/$H326))</f>
        <v>0</v>
      </c>
      <c r="BG326" s="105">
        <f t="shared" si="91"/>
        <v>0</v>
      </c>
      <c r="BH326" s="105">
        <f t="shared" si="92"/>
        <v>0</v>
      </c>
      <c r="BI326" s="287">
        <f t="shared" si="93"/>
        <v>0</v>
      </c>
      <c r="BJ326" s="126">
        <f t="shared" si="75"/>
        <v>0</v>
      </c>
    </row>
    <row r="327" spans="1:62" ht="12.75" customHeight="1" x14ac:dyDescent="0.25">
      <c r="A327" s="65" t="s">
        <v>297</v>
      </c>
      <c r="B327" s="58">
        <f>+'Formato de costeo C6 '!B35</f>
        <v>0</v>
      </c>
      <c r="C327" s="229" t="str">
        <f>+'Formato de costeo C6 '!D35</f>
        <v>CAS</v>
      </c>
      <c r="D327" s="222"/>
      <c r="E327" s="223"/>
      <c r="F327" s="230">
        <f>+'Formato de costeo C6 '!F35</f>
        <v>0</v>
      </c>
      <c r="G327" s="540">
        <f>+'Formato de costeo C6 '!H35</f>
        <v>0</v>
      </c>
      <c r="H327" s="230">
        <f t="shared" si="94"/>
        <v>0</v>
      </c>
      <c r="I327" s="302">
        <f>+'Formato de costeo C6 '!P35</f>
        <v>0</v>
      </c>
      <c r="J327" s="105">
        <f>IF( $H327=0,0,($F327*'Cronograma de Actividades'!$E62)*($I327/$H327))</f>
        <v>0</v>
      </c>
      <c r="K327" s="105">
        <f>IF( $H327=0,0,($F327*'Cronograma de Actividades'!$F62)*($I327/$H327))</f>
        <v>0</v>
      </c>
      <c r="L327" s="105">
        <f>IF( $H327=0,0,($F327*'Cronograma de Actividades'!$G62)*($I327/$H327))</f>
        <v>0</v>
      </c>
      <c r="M327" s="105">
        <f t="shared" si="78"/>
        <v>0</v>
      </c>
      <c r="N327" s="105">
        <f>IF( $H327=0,0,($F327*'Cronograma de Actividades'!$H62)*($I327/$H327))</f>
        <v>0</v>
      </c>
      <c r="O327" s="105">
        <f>IF( $H327=0,0,($F327*'Cronograma de Actividades'!$I62)*($I327/$H327))</f>
        <v>0</v>
      </c>
      <c r="P327" s="105">
        <f>IF( $H327=0,0,($F327*'Cronograma de Actividades'!$J62)*($I327/$H327))</f>
        <v>0</v>
      </c>
      <c r="Q327" s="105">
        <f t="shared" si="79"/>
        <v>0</v>
      </c>
      <c r="R327" s="105">
        <f>IF( $H327=0,0,($F327*'Cronograma de Actividades'!$K62)*($I327/$H327))</f>
        <v>0</v>
      </c>
      <c r="S327" s="105">
        <f>IF( $H327=0,0,($F327*'Cronograma de Actividades'!$L62)*($I327/$H327))</f>
        <v>0</v>
      </c>
      <c r="T327" s="105">
        <f>IF( $H327=0,0,($F327*'Cronograma de Actividades'!$M62)*($I327/$H327))</f>
        <v>0</v>
      </c>
      <c r="U327" s="105">
        <f t="shared" si="80"/>
        <v>0</v>
      </c>
      <c r="V327" s="105">
        <f>IF( $H327=0,0,($F327*'Cronograma de Actividades'!$N62)*($I327/$H327))</f>
        <v>0</v>
      </c>
      <c r="W327" s="105">
        <f>IF( $H327=0,0,($F327*'Cronograma de Actividades'!$O62)*($I327/$H327))</f>
        <v>0</v>
      </c>
      <c r="X327" s="105">
        <f>IF( $H327=0,0,($F327*'Cronograma de Actividades'!$P62)*($I327/$H327))</f>
        <v>0</v>
      </c>
      <c r="Y327" s="105">
        <f t="shared" si="81"/>
        <v>0</v>
      </c>
      <c r="Z327" s="105">
        <f t="shared" si="82"/>
        <v>0</v>
      </c>
      <c r="AA327" s="105">
        <f>IF( $H327=0,0,($F327*'Cronograma de Actividades'!$Q62)*($I327/$H327))</f>
        <v>0</v>
      </c>
      <c r="AB327" s="105">
        <f>IF( $H327=0,0,($F327*'Cronograma de Actividades'!$R62)*($I327/$H327))</f>
        <v>0</v>
      </c>
      <c r="AC327" s="105">
        <f>IF( $H327=0,0,($F327*'Cronograma de Actividades'!$S62)*($I327/$H327))</f>
        <v>0</v>
      </c>
      <c r="AD327" s="105">
        <f t="shared" si="83"/>
        <v>0</v>
      </c>
      <c r="AE327" s="105">
        <f>IF( $H327=0,0,($F327*'Cronograma de Actividades'!$T62)*($I327/$H327))</f>
        <v>0</v>
      </c>
      <c r="AF327" s="105">
        <f>IF( $H327=0,0,($F327*'Cronograma de Actividades'!$U62)*($I327/$H327))</f>
        <v>0</v>
      </c>
      <c r="AG327" s="105">
        <f>IF( $H327=0,0,($F327*'Cronograma de Actividades'!$V62)*($I327/$H327))</f>
        <v>0</v>
      </c>
      <c r="AH327" s="105">
        <f t="shared" si="84"/>
        <v>0</v>
      </c>
      <c r="AI327" s="105">
        <f>IF( $H327=0,0,($F327*'Cronograma de Actividades'!$W62)*($I327/$H327))</f>
        <v>0</v>
      </c>
      <c r="AJ327" s="105">
        <f>IF( $H327=0,0,($F327*'Cronograma de Actividades'!$X62)*($I327/$H327))</f>
        <v>0</v>
      </c>
      <c r="AK327" s="105">
        <f>IF( $H327=0,0,($F327*'Cronograma de Actividades'!$Y62)*($I327/$H327))</f>
        <v>0</v>
      </c>
      <c r="AL327" s="105">
        <f t="shared" si="85"/>
        <v>0</v>
      </c>
      <c r="AM327" s="105">
        <f>IF( $H327=0,0,($F327*'Cronograma de Actividades'!$Z62)*($I327/$H327))</f>
        <v>0</v>
      </c>
      <c r="AN327" s="105">
        <f>IF( $H327=0,0,($F327*'Cronograma de Actividades'!$AA62)*($I327/$H327))</f>
        <v>0</v>
      </c>
      <c r="AO327" s="105">
        <f>IF( $H327=0,0,($F327*'Cronograma de Actividades'!$AB62)*($I327/$H327))</f>
        <v>0</v>
      </c>
      <c r="AP327" s="105">
        <f t="shared" si="86"/>
        <v>0</v>
      </c>
      <c r="AQ327" s="105">
        <f t="shared" si="87"/>
        <v>0</v>
      </c>
      <c r="AR327" s="105">
        <f>IF( $H327=0,0,($F327*'Cronograma de Actividades'!$AC62)*($I327/$H327))</f>
        <v>0</v>
      </c>
      <c r="AS327" s="105">
        <f>IF( $H327=0,0,($F327*'Cronograma de Actividades'!$AD62)*($I327/$H327))</f>
        <v>0</v>
      </c>
      <c r="AT327" s="105">
        <f>IF( $H327=0,0,($F327*'Cronograma de Actividades'!$AE62)*($I327/$H327))</f>
        <v>0</v>
      </c>
      <c r="AU327" s="105">
        <f t="shared" si="88"/>
        <v>0</v>
      </c>
      <c r="AV327" s="105">
        <f>IF( $H327=0,0,($F327*'Cronograma de Actividades'!$AF62)*($I327/$H327))</f>
        <v>0</v>
      </c>
      <c r="AW327" s="105">
        <f>IF( $H327=0,0,($F327*'Cronograma de Actividades'!$AG62)*($I327/$H327))</f>
        <v>0</v>
      </c>
      <c r="AX327" s="105">
        <f>IF( $H327=0,0,($F327*'Cronograma de Actividades'!$AH62)*($I327/$H327))</f>
        <v>0</v>
      </c>
      <c r="AY327" s="105">
        <f t="shared" si="89"/>
        <v>0</v>
      </c>
      <c r="AZ327" s="105">
        <f>IF( $H327=0,0,($F327*'Cronograma de Actividades'!$AI62)*($I327/$H327))</f>
        <v>0</v>
      </c>
      <c r="BA327" s="105">
        <f>IF( $H327=0,0,($F327*'Cronograma de Actividades'!$AJ62)*($I327/$H327))</f>
        <v>0</v>
      </c>
      <c r="BB327" s="105">
        <f>IF( $H327=0,0,($F327*'Cronograma de Actividades'!$AK62)*($I327/$H327))</f>
        <v>0</v>
      </c>
      <c r="BC327" s="105">
        <f t="shared" si="90"/>
        <v>0</v>
      </c>
      <c r="BD327" s="105">
        <f>IF( $H327=0,0,($F327*'Cronograma de Actividades'!$AL62)*($I327/$H327))</f>
        <v>0</v>
      </c>
      <c r="BE327" s="105">
        <f>IF( $H327=0,0,($F327*'Cronograma de Actividades'!$AM62)*($I327/$H327))</f>
        <v>0</v>
      </c>
      <c r="BF327" s="105">
        <f>IF( $H327=0,0,($F327*'Cronograma de Actividades'!$AN62)*($I327/$H327))</f>
        <v>0</v>
      </c>
      <c r="BG327" s="105">
        <f t="shared" si="91"/>
        <v>0</v>
      </c>
      <c r="BH327" s="105">
        <f t="shared" si="92"/>
        <v>0</v>
      </c>
      <c r="BI327" s="287">
        <f t="shared" si="93"/>
        <v>0</v>
      </c>
      <c r="BJ327" s="126">
        <f t="shared" si="75"/>
        <v>0</v>
      </c>
    </row>
    <row r="328" spans="1:62" ht="12.75" customHeight="1" x14ac:dyDescent="0.25">
      <c r="A328" s="65" t="s">
        <v>298</v>
      </c>
      <c r="B328" s="58">
        <f>+'Formato de costeo C6 '!B36</f>
        <v>0</v>
      </c>
      <c r="C328" s="229" t="str">
        <f>+'Formato de costeo C6 '!D36</f>
        <v>Planilla</v>
      </c>
      <c r="D328" s="222"/>
      <c r="E328" s="223"/>
      <c r="F328" s="230">
        <f>+'Formato de costeo C6 '!F36</f>
        <v>0</v>
      </c>
      <c r="G328" s="540">
        <f>+'Formato de costeo C6 '!H36</f>
        <v>0</v>
      </c>
      <c r="H328" s="230">
        <f t="shared" si="94"/>
        <v>0</v>
      </c>
      <c r="I328" s="302">
        <f>+'Formato de costeo C6 '!P36</f>
        <v>0</v>
      </c>
      <c r="J328" s="105">
        <f>IF( $H328=0,0,($F328*'Cronograma de Actividades'!$E63)*($I328/$H328))</f>
        <v>0</v>
      </c>
      <c r="K328" s="105">
        <f>IF( $H328=0,0,($F328*'Cronograma de Actividades'!$F63)*($I328/$H328))</f>
        <v>0</v>
      </c>
      <c r="L328" s="105">
        <f>IF( $H328=0,0,($F328*'Cronograma de Actividades'!$G63)*($I328/$H328))</f>
        <v>0</v>
      </c>
      <c r="M328" s="105">
        <f t="shared" si="78"/>
        <v>0</v>
      </c>
      <c r="N328" s="105">
        <f>IF( $H328=0,0,($F328*'Cronograma de Actividades'!$H63)*($I328/$H328))</f>
        <v>0</v>
      </c>
      <c r="O328" s="105">
        <f>IF( $H328=0,0,($F328*'Cronograma de Actividades'!$I63)*($I328/$H328))</f>
        <v>0</v>
      </c>
      <c r="P328" s="105">
        <f>IF( $H328=0,0,($F328*'Cronograma de Actividades'!$J63)*($I328/$H328))</f>
        <v>0</v>
      </c>
      <c r="Q328" s="105">
        <f t="shared" si="79"/>
        <v>0</v>
      </c>
      <c r="R328" s="105">
        <f>IF( $H328=0,0,($F328*'Cronograma de Actividades'!$K63)*($I328/$H328))</f>
        <v>0</v>
      </c>
      <c r="S328" s="105">
        <f>IF( $H328=0,0,($F328*'Cronograma de Actividades'!$L63)*($I328/$H328))</f>
        <v>0</v>
      </c>
      <c r="T328" s="105">
        <f>IF( $H328=0,0,($F328*'Cronograma de Actividades'!$M63)*($I328/$H328))</f>
        <v>0</v>
      </c>
      <c r="U328" s="105">
        <f t="shared" si="80"/>
        <v>0</v>
      </c>
      <c r="V328" s="105">
        <f>IF( $H328=0,0,($F328*'Cronograma de Actividades'!$N63)*($I328/$H328))</f>
        <v>0</v>
      </c>
      <c r="W328" s="105">
        <f>IF( $H328=0,0,($F328*'Cronograma de Actividades'!$O63)*($I328/$H328))</f>
        <v>0</v>
      </c>
      <c r="X328" s="105">
        <f>IF( $H328=0,0,($F328*'Cronograma de Actividades'!$P63)*($I328/$H328))</f>
        <v>0</v>
      </c>
      <c r="Y328" s="105">
        <f t="shared" si="81"/>
        <v>0</v>
      </c>
      <c r="Z328" s="105">
        <f t="shared" si="82"/>
        <v>0</v>
      </c>
      <c r="AA328" s="105">
        <f>IF( $H328=0,0,($F328*'Cronograma de Actividades'!$Q63)*($I328/$H328))</f>
        <v>0</v>
      </c>
      <c r="AB328" s="105">
        <f>IF( $H328=0,0,($F328*'Cronograma de Actividades'!$R63)*($I328/$H328))</f>
        <v>0</v>
      </c>
      <c r="AC328" s="105">
        <f>IF( $H328=0,0,($F328*'Cronograma de Actividades'!$S63)*($I328/$H328))</f>
        <v>0</v>
      </c>
      <c r="AD328" s="105">
        <f t="shared" si="83"/>
        <v>0</v>
      </c>
      <c r="AE328" s="105">
        <f>IF( $H328=0,0,($F328*'Cronograma de Actividades'!$T63)*($I328/$H328))</f>
        <v>0</v>
      </c>
      <c r="AF328" s="105">
        <f>IF( $H328=0,0,($F328*'Cronograma de Actividades'!$U63)*($I328/$H328))</f>
        <v>0</v>
      </c>
      <c r="AG328" s="105">
        <f>IF( $H328=0,0,($F328*'Cronograma de Actividades'!$V63)*($I328/$H328))</f>
        <v>0</v>
      </c>
      <c r="AH328" s="105">
        <f t="shared" si="84"/>
        <v>0</v>
      </c>
      <c r="AI328" s="105">
        <f>IF( $H328=0,0,($F328*'Cronograma de Actividades'!$W63)*($I328/$H328))</f>
        <v>0</v>
      </c>
      <c r="AJ328" s="105">
        <f>IF( $H328=0,0,($F328*'Cronograma de Actividades'!$X63)*($I328/$H328))</f>
        <v>0</v>
      </c>
      <c r="AK328" s="105">
        <f>IF( $H328=0,0,($F328*'Cronograma de Actividades'!$Y63)*($I328/$H328))</f>
        <v>0</v>
      </c>
      <c r="AL328" s="105">
        <f t="shared" si="85"/>
        <v>0</v>
      </c>
      <c r="AM328" s="105">
        <f>IF( $H328=0,0,($F328*'Cronograma de Actividades'!$Z63)*($I328/$H328))</f>
        <v>0</v>
      </c>
      <c r="AN328" s="105">
        <f>IF( $H328=0,0,($F328*'Cronograma de Actividades'!$AA63)*($I328/$H328))</f>
        <v>0</v>
      </c>
      <c r="AO328" s="105">
        <f>IF( $H328=0,0,($F328*'Cronograma de Actividades'!$AB63)*($I328/$H328))</f>
        <v>0</v>
      </c>
      <c r="AP328" s="105">
        <f t="shared" si="86"/>
        <v>0</v>
      </c>
      <c r="AQ328" s="105">
        <f t="shared" si="87"/>
        <v>0</v>
      </c>
      <c r="AR328" s="105">
        <f>IF( $H328=0,0,($F328*'Cronograma de Actividades'!$AC63)*($I328/$H328))</f>
        <v>0</v>
      </c>
      <c r="AS328" s="105">
        <f>IF( $H328=0,0,($F328*'Cronograma de Actividades'!$AD63)*($I328/$H328))</f>
        <v>0</v>
      </c>
      <c r="AT328" s="105">
        <f>IF( $H328=0,0,($F328*'Cronograma de Actividades'!$AE63)*($I328/$H328))</f>
        <v>0</v>
      </c>
      <c r="AU328" s="105">
        <f t="shared" si="88"/>
        <v>0</v>
      </c>
      <c r="AV328" s="105">
        <f>IF( $H328=0,0,($F328*'Cronograma de Actividades'!$AF63)*($I328/$H328))</f>
        <v>0</v>
      </c>
      <c r="AW328" s="105">
        <f>IF( $H328=0,0,($F328*'Cronograma de Actividades'!$AG63)*($I328/$H328))</f>
        <v>0</v>
      </c>
      <c r="AX328" s="105">
        <f>IF( $H328=0,0,($F328*'Cronograma de Actividades'!$AH63)*($I328/$H328))</f>
        <v>0</v>
      </c>
      <c r="AY328" s="105">
        <f t="shared" si="89"/>
        <v>0</v>
      </c>
      <c r="AZ328" s="105">
        <f>IF( $H328=0,0,($F328*'Cronograma de Actividades'!$AI63)*($I328/$H328))</f>
        <v>0</v>
      </c>
      <c r="BA328" s="105">
        <f>IF( $H328=0,0,($F328*'Cronograma de Actividades'!$AJ63)*($I328/$H328))</f>
        <v>0</v>
      </c>
      <c r="BB328" s="105">
        <f>IF( $H328=0,0,($F328*'Cronograma de Actividades'!$AK63)*($I328/$H328))</f>
        <v>0</v>
      </c>
      <c r="BC328" s="105">
        <f t="shared" si="90"/>
        <v>0</v>
      </c>
      <c r="BD328" s="105">
        <f>IF( $H328=0,0,($F328*'Cronograma de Actividades'!$AL63)*($I328/$H328))</f>
        <v>0</v>
      </c>
      <c r="BE328" s="105">
        <f>IF( $H328=0,0,($F328*'Cronograma de Actividades'!$AM63)*($I328/$H328))</f>
        <v>0</v>
      </c>
      <c r="BF328" s="105">
        <f>IF( $H328=0,0,($F328*'Cronograma de Actividades'!$AN63)*($I328/$H328))</f>
        <v>0</v>
      </c>
      <c r="BG328" s="105">
        <f t="shared" si="91"/>
        <v>0</v>
      </c>
      <c r="BH328" s="105">
        <f t="shared" si="92"/>
        <v>0</v>
      </c>
      <c r="BI328" s="287">
        <f t="shared" si="93"/>
        <v>0</v>
      </c>
      <c r="BJ328" s="126">
        <f t="shared" si="75"/>
        <v>0</v>
      </c>
    </row>
    <row r="329" spans="1:62" ht="12.75" customHeight="1" x14ac:dyDescent="0.25">
      <c r="A329" s="65" t="s">
        <v>299</v>
      </c>
      <c r="B329" s="58">
        <f>+'Formato de costeo C6 '!B37</f>
        <v>0</v>
      </c>
      <c r="C329" s="229" t="str">
        <f>+'Formato de costeo C6 '!D37</f>
        <v>Planilla</v>
      </c>
      <c r="D329" s="222"/>
      <c r="E329" s="223"/>
      <c r="F329" s="230">
        <f>+'Formato de costeo C6 '!F37</f>
        <v>0</v>
      </c>
      <c r="G329" s="540">
        <f>+'Formato de costeo C6 '!H37</f>
        <v>0</v>
      </c>
      <c r="H329" s="230">
        <f t="shared" si="94"/>
        <v>0</v>
      </c>
      <c r="I329" s="302">
        <f>+'Formato de costeo C6 '!P37</f>
        <v>0</v>
      </c>
      <c r="J329" s="105">
        <f>IF( $H329=0,0,($F329*'Cronograma de Actividades'!$E64)*($I329/$H329))</f>
        <v>0</v>
      </c>
      <c r="K329" s="105">
        <f>IF( $H329=0,0,($F329*'Cronograma de Actividades'!$F64)*($I329/$H329))</f>
        <v>0</v>
      </c>
      <c r="L329" s="105">
        <f>IF( $H329=0,0,($F329*'Cronograma de Actividades'!$G64)*($I329/$H329))</f>
        <v>0</v>
      </c>
      <c r="M329" s="105">
        <f t="shared" si="78"/>
        <v>0</v>
      </c>
      <c r="N329" s="105">
        <f>IF( $H329=0,0,($F329*'Cronograma de Actividades'!$H64)*($I329/$H329))</f>
        <v>0</v>
      </c>
      <c r="O329" s="105">
        <f>IF( $H329=0,0,($F329*'Cronograma de Actividades'!$I64)*($I329/$H329))</f>
        <v>0</v>
      </c>
      <c r="P329" s="105">
        <f>IF( $H329=0,0,($F329*'Cronograma de Actividades'!$J64)*($I329/$H329))</f>
        <v>0</v>
      </c>
      <c r="Q329" s="105">
        <f t="shared" si="79"/>
        <v>0</v>
      </c>
      <c r="R329" s="105">
        <f>IF( $H329=0,0,($F329*'Cronograma de Actividades'!$K64)*($I329/$H329))</f>
        <v>0</v>
      </c>
      <c r="S329" s="105">
        <f>IF( $H329=0,0,($F329*'Cronograma de Actividades'!$L64)*($I329/$H329))</f>
        <v>0</v>
      </c>
      <c r="T329" s="105">
        <f>IF( $H329=0,0,($F329*'Cronograma de Actividades'!$M64)*($I329/$H329))</f>
        <v>0</v>
      </c>
      <c r="U329" s="105">
        <f t="shared" si="80"/>
        <v>0</v>
      </c>
      <c r="V329" s="105">
        <f>IF( $H329=0,0,($F329*'Cronograma de Actividades'!$N64)*($I329/$H329))</f>
        <v>0</v>
      </c>
      <c r="W329" s="105">
        <f>IF( $H329=0,0,($F329*'Cronograma de Actividades'!$O64)*($I329/$H329))</f>
        <v>0</v>
      </c>
      <c r="X329" s="105">
        <f>IF( $H329=0,0,($F329*'Cronograma de Actividades'!$P64)*($I329/$H329))</f>
        <v>0</v>
      </c>
      <c r="Y329" s="105">
        <f t="shared" si="81"/>
        <v>0</v>
      </c>
      <c r="Z329" s="105">
        <f t="shared" si="82"/>
        <v>0</v>
      </c>
      <c r="AA329" s="105">
        <f>IF( $H329=0,0,($F329*'Cronograma de Actividades'!$Q64)*($I329/$H329))</f>
        <v>0</v>
      </c>
      <c r="AB329" s="105">
        <f>IF( $H329=0,0,($F329*'Cronograma de Actividades'!$R64)*($I329/$H329))</f>
        <v>0</v>
      </c>
      <c r="AC329" s="105">
        <f>IF( $H329=0,0,($F329*'Cronograma de Actividades'!$S64)*($I329/$H329))</f>
        <v>0</v>
      </c>
      <c r="AD329" s="105">
        <f t="shared" si="83"/>
        <v>0</v>
      </c>
      <c r="AE329" s="105">
        <f>IF( $H329=0,0,($F329*'Cronograma de Actividades'!$T64)*($I329/$H329))</f>
        <v>0</v>
      </c>
      <c r="AF329" s="105">
        <f>IF( $H329=0,0,($F329*'Cronograma de Actividades'!$U64)*($I329/$H329))</f>
        <v>0</v>
      </c>
      <c r="AG329" s="105">
        <f>IF( $H329=0,0,($F329*'Cronograma de Actividades'!$V64)*($I329/$H329))</f>
        <v>0</v>
      </c>
      <c r="AH329" s="105">
        <f t="shared" si="84"/>
        <v>0</v>
      </c>
      <c r="AI329" s="105">
        <f>IF( $H329=0,0,($F329*'Cronograma de Actividades'!$W64)*($I329/$H329))</f>
        <v>0</v>
      </c>
      <c r="AJ329" s="105">
        <f>IF( $H329=0,0,($F329*'Cronograma de Actividades'!$X64)*($I329/$H329))</f>
        <v>0</v>
      </c>
      <c r="AK329" s="105">
        <f>IF( $H329=0,0,($F329*'Cronograma de Actividades'!$Y64)*($I329/$H329))</f>
        <v>0</v>
      </c>
      <c r="AL329" s="105">
        <f t="shared" si="85"/>
        <v>0</v>
      </c>
      <c r="AM329" s="105">
        <f>IF( $H329=0,0,($F329*'Cronograma de Actividades'!$Z64)*($I329/$H329))</f>
        <v>0</v>
      </c>
      <c r="AN329" s="105">
        <f>IF( $H329=0,0,($F329*'Cronograma de Actividades'!$AA64)*($I329/$H329))</f>
        <v>0</v>
      </c>
      <c r="AO329" s="105">
        <f>IF( $H329=0,0,($F329*'Cronograma de Actividades'!$AB64)*($I329/$H329))</f>
        <v>0</v>
      </c>
      <c r="AP329" s="105">
        <f t="shared" si="86"/>
        <v>0</v>
      </c>
      <c r="AQ329" s="105">
        <f t="shared" si="87"/>
        <v>0</v>
      </c>
      <c r="AR329" s="105">
        <f>IF( $H329=0,0,($F329*'Cronograma de Actividades'!$AC64)*($I329/$H329))</f>
        <v>0</v>
      </c>
      <c r="AS329" s="105">
        <f>IF( $H329=0,0,($F329*'Cronograma de Actividades'!$AD64)*($I329/$H329))</f>
        <v>0</v>
      </c>
      <c r="AT329" s="105">
        <f>IF( $H329=0,0,($F329*'Cronograma de Actividades'!$AE64)*($I329/$H329))</f>
        <v>0</v>
      </c>
      <c r="AU329" s="105">
        <f t="shared" si="88"/>
        <v>0</v>
      </c>
      <c r="AV329" s="105">
        <f>IF( $H329=0,0,($F329*'Cronograma de Actividades'!$AF64)*($I329/$H329))</f>
        <v>0</v>
      </c>
      <c r="AW329" s="105">
        <f>IF( $H329=0,0,($F329*'Cronograma de Actividades'!$AG64)*($I329/$H329))</f>
        <v>0</v>
      </c>
      <c r="AX329" s="105">
        <f>IF( $H329=0,0,($F329*'Cronograma de Actividades'!$AH64)*($I329/$H329))</f>
        <v>0</v>
      </c>
      <c r="AY329" s="105">
        <f t="shared" si="89"/>
        <v>0</v>
      </c>
      <c r="AZ329" s="105">
        <f>IF( $H329=0,0,($F329*'Cronograma de Actividades'!$AI64)*($I329/$H329))</f>
        <v>0</v>
      </c>
      <c r="BA329" s="105">
        <f>IF( $H329=0,0,($F329*'Cronograma de Actividades'!$AJ64)*($I329/$H329))</f>
        <v>0</v>
      </c>
      <c r="BB329" s="105">
        <f>IF( $H329=0,0,($F329*'Cronograma de Actividades'!$AK64)*($I329/$H329))</f>
        <v>0</v>
      </c>
      <c r="BC329" s="105">
        <f t="shared" si="90"/>
        <v>0</v>
      </c>
      <c r="BD329" s="105">
        <f>IF( $H329=0,0,($F329*'Cronograma de Actividades'!$AL64)*($I329/$H329))</f>
        <v>0</v>
      </c>
      <c r="BE329" s="105">
        <f>IF( $H329=0,0,($F329*'Cronograma de Actividades'!$AM64)*($I329/$H329))</f>
        <v>0</v>
      </c>
      <c r="BF329" s="105">
        <f>IF( $H329=0,0,($F329*'Cronograma de Actividades'!$AN64)*($I329/$H329))</f>
        <v>0</v>
      </c>
      <c r="BG329" s="105">
        <f t="shared" si="91"/>
        <v>0</v>
      </c>
      <c r="BH329" s="105">
        <f t="shared" si="92"/>
        <v>0</v>
      </c>
      <c r="BI329" s="287">
        <f t="shared" si="93"/>
        <v>0</v>
      </c>
      <c r="BJ329" s="126">
        <f t="shared" si="75"/>
        <v>0</v>
      </c>
    </row>
    <row r="330" spans="1:62" ht="12.75" customHeight="1" x14ac:dyDescent="0.25">
      <c r="A330" s="65" t="s">
        <v>300</v>
      </c>
      <c r="B330" s="58">
        <f>+'Formato de costeo C6 '!B38</f>
        <v>0</v>
      </c>
      <c r="C330" s="229" t="str">
        <f>+'Formato de costeo C6 '!D38</f>
        <v>Planilla</v>
      </c>
      <c r="D330" s="222"/>
      <c r="E330" s="223"/>
      <c r="F330" s="230">
        <f>+'Formato de costeo C6 '!F38</f>
        <v>0</v>
      </c>
      <c r="G330" s="540">
        <f>+'Formato de costeo C6 '!H38</f>
        <v>0</v>
      </c>
      <c r="H330" s="230">
        <f t="shared" si="94"/>
        <v>0</v>
      </c>
      <c r="I330" s="302">
        <f>+'Formato de costeo C6 '!P38</f>
        <v>0</v>
      </c>
      <c r="J330" s="105">
        <f>IF( $H330=0,0,($F330*'Cronograma de Actividades'!$E65)*($I330/$H330))</f>
        <v>0</v>
      </c>
      <c r="K330" s="105">
        <f>IF( $H330=0,0,($F330*'Cronograma de Actividades'!$F65)*($I330/$H330))</f>
        <v>0</v>
      </c>
      <c r="L330" s="105">
        <f>IF( $H330=0,0,($F330*'Cronograma de Actividades'!$G65)*($I330/$H330))</f>
        <v>0</v>
      </c>
      <c r="M330" s="105">
        <f t="shared" si="78"/>
        <v>0</v>
      </c>
      <c r="N330" s="105">
        <f>IF( $H330=0,0,($F330*'Cronograma de Actividades'!$H65)*($I330/$H330))</f>
        <v>0</v>
      </c>
      <c r="O330" s="105">
        <f>IF( $H330=0,0,($F330*'Cronograma de Actividades'!$I65)*($I330/$H330))</f>
        <v>0</v>
      </c>
      <c r="P330" s="105">
        <f>IF( $H330=0,0,($F330*'Cronograma de Actividades'!$J65)*($I330/$H330))</f>
        <v>0</v>
      </c>
      <c r="Q330" s="105">
        <f t="shared" si="79"/>
        <v>0</v>
      </c>
      <c r="R330" s="105">
        <f>IF( $H330=0,0,($F330*'Cronograma de Actividades'!$K65)*($I330/$H330))</f>
        <v>0</v>
      </c>
      <c r="S330" s="105">
        <f>IF( $H330=0,0,($F330*'Cronograma de Actividades'!$L65)*($I330/$H330))</f>
        <v>0</v>
      </c>
      <c r="T330" s="105">
        <f>IF( $H330=0,0,($F330*'Cronograma de Actividades'!$M65)*($I330/$H330))</f>
        <v>0</v>
      </c>
      <c r="U330" s="105">
        <f t="shared" si="80"/>
        <v>0</v>
      </c>
      <c r="V330" s="105">
        <f>IF( $H330=0,0,($F330*'Cronograma de Actividades'!$N65)*($I330/$H330))</f>
        <v>0</v>
      </c>
      <c r="W330" s="105">
        <f>IF( $H330=0,0,($F330*'Cronograma de Actividades'!$O65)*($I330/$H330))</f>
        <v>0</v>
      </c>
      <c r="X330" s="105">
        <f>IF( $H330=0,0,($F330*'Cronograma de Actividades'!$P65)*($I330/$H330))</f>
        <v>0</v>
      </c>
      <c r="Y330" s="105">
        <f t="shared" si="81"/>
        <v>0</v>
      </c>
      <c r="Z330" s="105">
        <f t="shared" si="82"/>
        <v>0</v>
      </c>
      <c r="AA330" s="105">
        <f>IF( $H330=0,0,($F330*'Cronograma de Actividades'!$Q65)*($I330/$H330))</f>
        <v>0</v>
      </c>
      <c r="AB330" s="105">
        <f>IF( $H330=0,0,($F330*'Cronograma de Actividades'!$R65)*($I330/$H330))</f>
        <v>0</v>
      </c>
      <c r="AC330" s="105">
        <f>IF( $H330=0,0,($F330*'Cronograma de Actividades'!$S65)*($I330/$H330))</f>
        <v>0</v>
      </c>
      <c r="AD330" s="105">
        <f t="shared" si="83"/>
        <v>0</v>
      </c>
      <c r="AE330" s="105">
        <f>IF( $H330=0,0,($F330*'Cronograma de Actividades'!$T65)*($I330/$H330))</f>
        <v>0</v>
      </c>
      <c r="AF330" s="105">
        <f>IF( $H330=0,0,($F330*'Cronograma de Actividades'!$U65)*($I330/$H330))</f>
        <v>0</v>
      </c>
      <c r="AG330" s="105">
        <f>IF( $H330=0,0,($F330*'Cronograma de Actividades'!$V65)*($I330/$H330))</f>
        <v>0</v>
      </c>
      <c r="AH330" s="105">
        <f t="shared" si="84"/>
        <v>0</v>
      </c>
      <c r="AI330" s="105">
        <f>IF( $H330=0,0,($F330*'Cronograma de Actividades'!$W65)*($I330/$H330))</f>
        <v>0</v>
      </c>
      <c r="AJ330" s="105">
        <f>IF( $H330=0,0,($F330*'Cronograma de Actividades'!$X65)*($I330/$H330))</f>
        <v>0</v>
      </c>
      <c r="AK330" s="105">
        <f>IF( $H330=0,0,($F330*'Cronograma de Actividades'!$Y65)*($I330/$H330))</f>
        <v>0</v>
      </c>
      <c r="AL330" s="105">
        <f t="shared" si="85"/>
        <v>0</v>
      </c>
      <c r="AM330" s="105">
        <f>IF( $H330=0,0,($F330*'Cronograma de Actividades'!$Z65)*($I330/$H330))</f>
        <v>0</v>
      </c>
      <c r="AN330" s="105">
        <f>IF( $H330=0,0,($F330*'Cronograma de Actividades'!$AA65)*($I330/$H330))</f>
        <v>0</v>
      </c>
      <c r="AO330" s="105">
        <f>IF( $H330=0,0,($F330*'Cronograma de Actividades'!$AB65)*($I330/$H330))</f>
        <v>0</v>
      </c>
      <c r="AP330" s="105">
        <f t="shared" si="86"/>
        <v>0</v>
      </c>
      <c r="AQ330" s="105">
        <f t="shared" si="87"/>
        <v>0</v>
      </c>
      <c r="AR330" s="105">
        <f>IF( $H330=0,0,($F330*'Cronograma de Actividades'!$AC65)*($I330/$H330))</f>
        <v>0</v>
      </c>
      <c r="AS330" s="105">
        <f>IF( $H330=0,0,($F330*'Cronograma de Actividades'!$AD65)*($I330/$H330))</f>
        <v>0</v>
      </c>
      <c r="AT330" s="105">
        <f>IF( $H330=0,0,($F330*'Cronograma de Actividades'!$AE65)*($I330/$H330))</f>
        <v>0</v>
      </c>
      <c r="AU330" s="105">
        <f t="shared" si="88"/>
        <v>0</v>
      </c>
      <c r="AV330" s="105">
        <f>IF( $H330=0,0,($F330*'Cronograma de Actividades'!$AF65)*($I330/$H330))</f>
        <v>0</v>
      </c>
      <c r="AW330" s="105">
        <f>IF( $H330=0,0,($F330*'Cronograma de Actividades'!$AG65)*($I330/$H330))</f>
        <v>0</v>
      </c>
      <c r="AX330" s="105">
        <f>IF( $H330=0,0,($F330*'Cronograma de Actividades'!$AH65)*($I330/$H330))</f>
        <v>0</v>
      </c>
      <c r="AY330" s="105">
        <f t="shared" si="89"/>
        <v>0</v>
      </c>
      <c r="AZ330" s="105">
        <f>IF( $H330=0,0,($F330*'Cronograma de Actividades'!$AI65)*($I330/$H330))</f>
        <v>0</v>
      </c>
      <c r="BA330" s="105">
        <f>IF( $H330=0,0,($F330*'Cronograma de Actividades'!$AJ65)*($I330/$H330))</f>
        <v>0</v>
      </c>
      <c r="BB330" s="105">
        <f>IF( $H330=0,0,($F330*'Cronograma de Actividades'!$AK65)*($I330/$H330))</f>
        <v>0</v>
      </c>
      <c r="BC330" s="105">
        <f t="shared" si="90"/>
        <v>0</v>
      </c>
      <c r="BD330" s="105">
        <f>IF( $H330=0,0,($F330*'Cronograma de Actividades'!$AL65)*($I330/$H330))</f>
        <v>0</v>
      </c>
      <c r="BE330" s="105">
        <f>IF( $H330=0,0,($F330*'Cronograma de Actividades'!$AM65)*($I330/$H330))</f>
        <v>0</v>
      </c>
      <c r="BF330" s="105">
        <f>IF( $H330=0,0,($F330*'Cronograma de Actividades'!$AN65)*($I330/$H330))</f>
        <v>0</v>
      </c>
      <c r="BG330" s="105">
        <f t="shared" si="91"/>
        <v>0</v>
      </c>
      <c r="BH330" s="105">
        <f t="shared" si="92"/>
        <v>0</v>
      </c>
      <c r="BI330" s="287">
        <f t="shared" si="93"/>
        <v>0</v>
      </c>
      <c r="BJ330" s="126">
        <f t="shared" si="75"/>
        <v>0</v>
      </c>
    </row>
    <row r="331" spans="1:62" ht="12.75" customHeight="1" x14ac:dyDescent="0.25">
      <c r="A331" s="65" t="s">
        <v>301</v>
      </c>
      <c r="B331" s="58">
        <f>+'Formato de costeo C6 '!B39</f>
        <v>0</v>
      </c>
      <c r="C331" s="229" t="str">
        <f>+'Formato de costeo C6 '!D39</f>
        <v>Planilla</v>
      </c>
      <c r="D331" s="222"/>
      <c r="E331" s="223"/>
      <c r="F331" s="230">
        <f>+'Formato de costeo C6 '!F39</f>
        <v>0</v>
      </c>
      <c r="G331" s="540">
        <f>+'Formato de costeo C6 '!H39</f>
        <v>0</v>
      </c>
      <c r="H331" s="230">
        <f t="shared" si="94"/>
        <v>0</v>
      </c>
      <c r="I331" s="302">
        <f>+'Formato de costeo C6 '!P39</f>
        <v>0</v>
      </c>
      <c r="J331" s="105">
        <f>IF( $H331=0,0,($F331*'Cronograma de Actividades'!$E66)*($I331/$H331))</f>
        <v>0</v>
      </c>
      <c r="K331" s="105">
        <f>IF( $H331=0,0,($F331*'Cronograma de Actividades'!$F66)*($I331/$H331))</f>
        <v>0</v>
      </c>
      <c r="L331" s="105">
        <f>IF( $H331=0,0,($F331*'Cronograma de Actividades'!$G66)*($I331/$H331))</f>
        <v>0</v>
      </c>
      <c r="M331" s="105">
        <f t="shared" si="78"/>
        <v>0</v>
      </c>
      <c r="N331" s="105">
        <f>IF( $H331=0,0,($F331*'Cronograma de Actividades'!$H66)*($I331/$H331))</f>
        <v>0</v>
      </c>
      <c r="O331" s="105">
        <f>IF( $H331=0,0,($F331*'Cronograma de Actividades'!$I66)*($I331/$H331))</f>
        <v>0</v>
      </c>
      <c r="P331" s="105">
        <f>IF( $H331=0,0,($F331*'Cronograma de Actividades'!$J66)*($I331/$H331))</f>
        <v>0</v>
      </c>
      <c r="Q331" s="105">
        <f t="shared" si="79"/>
        <v>0</v>
      </c>
      <c r="R331" s="105">
        <f>IF( $H331=0,0,($F331*'Cronograma de Actividades'!$K66)*($I331/$H331))</f>
        <v>0</v>
      </c>
      <c r="S331" s="105">
        <f>IF( $H331=0,0,($F331*'Cronograma de Actividades'!$L66)*($I331/$H331))</f>
        <v>0</v>
      </c>
      <c r="T331" s="105">
        <f>IF( $H331=0,0,($F331*'Cronograma de Actividades'!$M66)*($I331/$H331))</f>
        <v>0</v>
      </c>
      <c r="U331" s="105">
        <f t="shared" si="80"/>
        <v>0</v>
      </c>
      <c r="V331" s="105">
        <f>IF( $H331=0,0,($F331*'Cronograma de Actividades'!$N66)*($I331/$H331))</f>
        <v>0</v>
      </c>
      <c r="W331" s="105">
        <f>IF( $H331=0,0,($F331*'Cronograma de Actividades'!$O66)*($I331/$H331))</f>
        <v>0</v>
      </c>
      <c r="X331" s="105">
        <f>IF( $H331=0,0,($F331*'Cronograma de Actividades'!$P66)*($I331/$H331))</f>
        <v>0</v>
      </c>
      <c r="Y331" s="105">
        <f t="shared" si="81"/>
        <v>0</v>
      </c>
      <c r="Z331" s="105">
        <f t="shared" si="82"/>
        <v>0</v>
      </c>
      <c r="AA331" s="105">
        <f>IF( $H331=0,0,($F331*'Cronograma de Actividades'!$Q66)*($I331/$H331))</f>
        <v>0</v>
      </c>
      <c r="AB331" s="105">
        <f>IF( $H331=0,0,($F331*'Cronograma de Actividades'!$R66)*($I331/$H331))</f>
        <v>0</v>
      </c>
      <c r="AC331" s="105">
        <f>IF( $H331=0,0,($F331*'Cronograma de Actividades'!$S66)*($I331/$H331))</f>
        <v>0</v>
      </c>
      <c r="AD331" s="105">
        <f t="shared" si="83"/>
        <v>0</v>
      </c>
      <c r="AE331" s="105">
        <f>IF( $H331=0,0,($F331*'Cronograma de Actividades'!$T66)*($I331/$H331))</f>
        <v>0</v>
      </c>
      <c r="AF331" s="105">
        <f>IF( $H331=0,0,($F331*'Cronograma de Actividades'!$U66)*($I331/$H331))</f>
        <v>0</v>
      </c>
      <c r="AG331" s="105">
        <f>IF( $H331=0,0,($F331*'Cronograma de Actividades'!$V66)*($I331/$H331))</f>
        <v>0</v>
      </c>
      <c r="AH331" s="105">
        <f t="shared" si="84"/>
        <v>0</v>
      </c>
      <c r="AI331" s="105">
        <f>IF( $H331=0,0,($F331*'Cronograma de Actividades'!$W66)*($I331/$H331))</f>
        <v>0</v>
      </c>
      <c r="AJ331" s="105">
        <f>IF( $H331=0,0,($F331*'Cronograma de Actividades'!$X66)*($I331/$H331))</f>
        <v>0</v>
      </c>
      <c r="AK331" s="105">
        <f>IF( $H331=0,0,($F331*'Cronograma de Actividades'!$Y66)*($I331/$H331))</f>
        <v>0</v>
      </c>
      <c r="AL331" s="105">
        <f t="shared" si="85"/>
        <v>0</v>
      </c>
      <c r="AM331" s="105">
        <f>IF( $H331=0,0,($F331*'Cronograma de Actividades'!$Z66)*($I331/$H331))</f>
        <v>0</v>
      </c>
      <c r="AN331" s="105">
        <f>IF( $H331=0,0,($F331*'Cronograma de Actividades'!$AA66)*($I331/$H331))</f>
        <v>0</v>
      </c>
      <c r="AO331" s="105">
        <f>IF( $H331=0,0,($F331*'Cronograma de Actividades'!$AB66)*($I331/$H331))</f>
        <v>0</v>
      </c>
      <c r="AP331" s="105">
        <f t="shared" si="86"/>
        <v>0</v>
      </c>
      <c r="AQ331" s="105">
        <f t="shared" si="87"/>
        <v>0</v>
      </c>
      <c r="AR331" s="105">
        <f>IF( $H331=0,0,($F331*'Cronograma de Actividades'!$AC66)*($I331/$H331))</f>
        <v>0</v>
      </c>
      <c r="AS331" s="105">
        <f>IF( $H331=0,0,($F331*'Cronograma de Actividades'!$AD66)*($I331/$H331))</f>
        <v>0</v>
      </c>
      <c r="AT331" s="105">
        <f>IF( $H331=0,0,($F331*'Cronograma de Actividades'!$AE66)*($I331/$H331))</f>
        <v>0</v>
      </c>
      <c r="AU331" s="105">
        <f t="shared" si="88"/>
        <v>0</v>
      </c>
      <c r="AV331" s="105">
        <f>IF( $H331=0,0,($F331*'Cronograma de Actividades'!$AF66)*($I331/$H331))</f>
        <v>0</v>
      </c>
      <c r="AW331" s="105">
        <f>IF( $H331=0,0,($F331*'Cronograma de Actividades'!$AG66)*($I331/$H331))</f>
        <v>0</v>
      </c>
      <c r="AX331" s="105">
        <f>IF( $H331=0,0,($F331*'Cronograma de Actividades'!$AH66)*($I331/$H331))</f>
        <v>0</v>
      </c>
      <c r="AY331" s="105">
        <f t="shared" si="89"/>
        <v>0</v>
      </c>
      <c r="AZ331" s="105">
        <f>IF( $H331=0,0,($F331*'Cronograma de Actividades'!$AI66)*($I331/$H331))</f>
        <v>0</v>
      </c>
      <c r="BA331" s="105">
        <f>IF( $H331=0,0,($F331*'Cronograma de Actividades'!$AJ66)*($I331/$H331))</f>
        <v>0</v>
      </c>
      <c r="BB331" s="105">
        <f>IF( $H331=0,0,($F331*'Cronograma de Actividades'!$AK66)*($I331/$H331))</f>
        <v>0</v>
      </c>
      <c r="BC331" s="105">
        <f t="shared" si="90"/>
        <v>0</v>
      </c>
      <c r="BD331" s="105">
        <f>IF( $H331=0,0,($F331*'Cronograma de Actividades'!$AL66)*($I331/$H331))</f>
        <v>0</v>
      </c>
      <c r="BE331" s="105">
        <f>IF( $H331=0,0,($F331*'Cronograma de Actividades'!$AM66)*($I331/$H331))</f>
        <v>0</v>
      </c>
      <c r="BF331" s="105">
        <f>IF( $H331=0,0,($F331*'Cronograma de Actividades'!$AN66)*($I331/$H331))</f>
        <v>0</v>
      </c>
      <c r="BG331" s="105">
        <f t="shared" si="91"/>
        <v>0</v>
      </c>
      <c r="BH331" s="105">
        <f t="shared" si="92"/>
        <v>0</v>
      </c>
      <c r="BI331" s="287">
        <f t="shared" si="93"/>
        <v>0</v>
      </c>
      <c r="BJ331" s="126">
        <f t="shared" si="75"/>
        <v>0</v>
      </c>
    </row>
    <row r="332" spans="1:62" ht="12.75" customHeight="1" x14ac:dyDescent="0.25">
      <c r="A332" s="65" t="s">
        <v>302</v>
      </c>
      <c r="B332" s="58">
        <f>+'Formato de costeo C6 '!B40</f>
        <v>0</v>
      </c>
      <c r="C332" s="229" t="str">
        <f>+'Formato de costeo C6 '!D40</f>
        <v>Planilla</v>
      </c>
      <c r="D332" s="18"/>
      <c r="E332" s="19"/>
      <c r="F332" s="230">
        <f>+'Formato de costeo C6 '!F40</f>
        <v>0</v>
      </c>
      <c r="G332" s="540">
        <f>+'Formato de costeo C6 '!H40</f>
        <v>0</v>
      </c>
      <c r="H332" s="230">
        <f t="shared" si="94"/>
        <v>0</v>
      </c>
      <c r="I332" s="302">
        <f>+'Formato de costeo C6 '!P40</f>
        <v>0</v>
      </c>
      <c r="J332" s="105">
        <f>IF( $H332=0,0,($F332*'Cronograma de Actividades'!$E67)*($I332/$H332))</f>
        <v>0</v>
      </c>
      <c r="K332" s="105">
        <f>IF( $H332=0,0,($F332*'Cronograma de Actividades'!$F67)*($I332/$H332))</f>
        <v>0</v>
      </c>
      <c r="L332" s="105">
        <f>IF( $H332=0,0,($F332*'Cronograma de Actividades'!$G67)*($I332/$H332))</f>
        <v>0</v>
      </c>
      <c r="M332" s="105">
        <f t="shared" si="78"/>
        <v>0</v>
      </c>
      <c r="N332" s="105">
        <f>IF( $H332=0,0,($F332*'Cronograma de Actividades'!$H67)*($I332/$H332))</f>
        <v>0</v>
      </c>
      <c r="O332" s="105">
        <f>IF( $H332=0,0,($F332*'Cronograma de Actividades'!$I67)*($I332/$H332))</f>
        <v>0</v>
      </c>
      <c r="P332" s="105">
        <f>IF( $H332=0,0,($F332*'Cronograma de Actividades'!$J67)*($I332/$H332))</f>
        <v>0</v>
      </c>
      <c r="Q332" s="105">
        <f t="shared" si="79"/>
        <v>0</v>
      </c>
      <c r="R332" s="105">
        <f>IF( $H332=0,0,($F332*'Cronograma de Actividades'!$K67)*($I332/$H332))</f>
        <v>0</v>
      </c>
      <c r="S332" s="105">
        <f>IF( $H332=0,0,($F332*'Cronograma de Actividades'!$L67)*($I332/$H332))</f>
        <v>0</v>
      </c>
      <c r="T332" s="105">
        <f>IF( $H332=0,0,($F332*'Cronograma de Actividades'!$M67)*($I332/$H332))</f>
        <v>0</v>
      </c>
      <c r="U332" s="105">
        <f t="shared" si="80"/>
        <v>0</v>
      </c>
      <c r="V332" s="105">
        <f>IF( $H332=0,0,($F332*'Cronograma de Actividades'!$N67)*($I332/$H332))</f>
        <v>0</v>
      </c>
      <c r="W332" s="105">
        <f>IF( $H332=0,0,($F332*'Cronograma de Actividades'!$O67)*($I332/$H332))</f>
        <v>0</v>
      </c>
      <c r="X332" s="105">
        <f>IF( $H332=0,0,($F332*'Cronograma de Actividades'!$P67)*($I332/$H332))</f>
        <v>0</v>
      </c>
      <c r="Y332" s="105">
        <f t="shared" si="81"/>
        <v>0</v>
      </c>
      <c r="Z332" s="105">
        <f t="shared" si="82"/>
        <v>0</v>
      </c>
      <c r="AA332" s="105">
        <f>IF( $H332=0,0,($F332*'Cronograma de Actividades'!$Q67)*($I332/$H332))</f>
        <v>0</v>
      </c>
      <c r="AB332" s="105">
        <f>IF( $H332=0,0,($F332*'Cronograma de Actividades'!$R67)*($I332/$H332))</f>
        <v>0</v>
      </c>
      <c r="AC332" s="105">
        <f>IF( $H332=0,0,($F332*'Cronograma de Actividades'!$S67)*($I332/$H332))</f>
        <v>0</v>
      </c>
      <c r="AD332" s="105">
        <f t="shared" si="83"/>
        <v>0</v>
      </c>
      <c r="AE332" s="105">
        <f>IF( $H332=0,0,($F332*'Cronograma de Actividades'!$T67)*($I332/$H332))</f>
        <v>0</v>
      </c>
      <c r="AF332" s="105">
        <f>IF( $H332=0,0,($F332*'Cronograma de Actividades'!$U67)*($I332/$H332))</f>
        <v>0</v>
      </c>
      <c r="AG332" s="105">
        <f>IF( $H332=0,0,($F332*'Cronograma de Actividades'!$V67)*($I332/$H332))</f>
        <v>0</v>
      </c>
      <c r="AH332" s="105">
        <f t="shared" si="84"/>
        <v>0</v>
      </c>
      <c r="AI332" s="105">
        <f>IF( $H332=0,0,($F332*'Cronograma de Actividades'!$W67)*($I332/$H332))</f>
        <v>0</v>
      </c>
      <c r="AJ332" s="105">
        <f>IF( $H332=0,0,($F332*'Cronograma de Actividades'!$X67)*($I332/$H332))</f>
        <v>0</v>
      </c>
      <c r="AK332" s="105">
        <f>IF( $H332=0,0,($F332*'Cronograma de Actividades'!$Y67)*($I332/$H332))</f>
        <v>0</v>
      </c>
      <c r="AL332" s="105">
        <f t="shared" si="85"/>
        <v>0</v>
      </c>
      <c r="AM332" s="105">
        <f>IF( $H332=0,0,($F332*'Cronograma de Actividades'!$Z67)*($I332/$H332))</f>
        <v>0</v>
      </c>
      <c r="AN332" s="105">
        <f>IF( $H332=0,0,($F332*'Cronograma de Actividades'!$AA67)*($I332/$H332))</f>
        <v>0</v>
      </c>
      <c r="AO332" s="105">
        <f>IF( $H332=0,0,($F332*'Cronograma de Actividades'!$AB67)*($I332/$H332))</f>
        <v>0</v>
      </c>
      <c r="AP332" s="105">
        <f t="shared" si="86"/>
        <v>0</v>
      </c>
      <c r="AQ332" s="105">
        <f t="shared" si="87"/>
        <v>0</v>
      </c>
      <c r="AR332" s="105">
        <f>IF( $H332=0,0,($F332*'Cronograma de Actividades'!$AC67)*($I332/$H332))</f>
        <v>0</v>
      </c>
      <c r="AS332" s="105">
        <f>IF( $H332=0,0,($F332*'Cronograma de Actividades'!$AD67)*($I332/$H332))</f>
        <v>0</v>
      </c>
      <c r="AT332" s="105">
        <f>IF( $H332=0,0,($F332*'Cronograma de Actividades'!$AE67)*($I332/$H332))</f>
        <v>0</v>
      </c>
      <c r="AU332" s="105">
        <f t="shared" si="88"/>
        <v>0</v>
      </c>
      <c r="AV332" s="105">
        <f>IF( $H332=0,0,($F332*'Cronograma de Actividades'!$AF67)*($I332/$H332))</f>
        <v>0</v>
      </c>
      <c r="AW332" s="105">
        <f>IF( $H332=0,0,($F332*'Cronograma de Actividades'!$AG67)*($I332/$H332))</f>
        <v>0</v>
      </c>
      <c r="AX332" s="105">
        <f>IF( $H332=0,0,($F332*'Cronograma de Actividades'!$AH67)*($I332/$H332))</f>
        <v>0</v>
      </c>
      <c r="AY332" s="105">
        <f t="shared" si="89"/>
        <v>0</v>
      </c>
      <c r="AZ332" s="105">
        <f>IF( $H332=0,0,($F332*'Cronograma de Actividades'!$AI67)*($I332/$H332))</f>
        <v>0</v>
      </c>
      <c r="BA332" s="105">
        <f>IF( $H332=0,0,($F332*'Cronograma de Actividades'!$AJ67)*($I332/$H332))</f>
        <v>0</v>
      </c>
      <c r="BB332" s="105">
        <f>IF( $H332=0,0,($F332*'Cronograma de Actividades'!$AK67)*($I332/$H332))</f>
        <v>0</v>
      </c>
      <c r="BC332" s="105">
        <f t="shared" si="90"/>
        <v>0</v>
      </c>
      <c r="BD332" s="105">
        <f>IF( $H332=0,0,($F332*'Cronograma de Actividades'!$AL67)*($I332/$H332))</f>
        <v>0</v>
      </c>
      <c r="BE332" s="105">
        <f>IF( $H332=0,0,($F332*'Cronograma de Actividades'!$AM67)*($I332/$H332))</f>
        <v>0</v>
      </c>
      <c r="BF332" s="105">
        <f>IF( $H332=0,0,($F332*'Cronograma de Actividades'!$AN67)*($I332/$H332))</f>
        <v>0</v>
      </c>
      <c r="BG332" s="105">
        <f t="shared" si="91"/>
        <v>0</v>
      </c>
      <c r="BH332" s="105">
        <f t="shared" si="92"/>
        <v>0</v>
      </c>
      <c r="BI332" s="287">
        <f t="shared" si="93"/>
        <v>0</v>
      </c>
      <c r="BJ332" s="126">
        <f t="shared" si="75"/>
        <v>0</v>
      </c>
    </row>
    <row r="333" spans="1:62" ht="12.75" customHeight="1" x14ac:dyDescent="0.25">
      <c r="A333" s="65" t="s">
        <v>303</v>
      </c>
      <c r="B333" s="58">
        <f>+'Formato de costeo C6 '!B41</f>
        <v>0</v>
      </c>
      <c r="C333" s="229" t="str">
        <f>+'Formato de costeo C6 '!D41</f>
        <v>Planilla</v>
      </c>
      <c r="D333" s="18"/>
      <c r="E333" s="19"/>
      <c r="F333" s="230">
        <f>+'Formato de costeo C6 '!F41</f>
        <v>0</v>
      </c>
      <c r="G333" s="540">
        <f>+'Formato de costeo C6 '!H41</f>
        <v>0</v>
      </c>
      <c r="H333" s="230">
        <f t="shared" si="94"/>
        <v>0</v>
      </c>
      <c r="I333" s="302">
        <f>+'Formato de costeo C6 '!P41</f>
        <v>0</v>
      </c>
      <c r="J333" s="105">
        <f>IF( $H333=0,0,($F333*'Cronograma de Actividades'!$E68)*($I333/$H333))</f>
        <v>0</v>
      </c>
      <c r="K333" s="105">
        <f>IF( $H333=0,0,($F333*'Cronograma de Actividades'!$F68)*($I333/$H333))</f>
        <v>0</v>
      </c>
      <c r="L333" s="105">
        <f>IF( $H333=0,0,($F333*'Cronograma de Actividades'!$G68)*($I333/$H333))</f>
        <v>0</v>
      </c>
      <c r="M333" s="105">
        <f t="shared" si="78"/>
        <v>0</v>
      </c>
      <c r="N333" s="105">
        <f>IF( $H333=0,0,($F333*'Cronograma de Actividades'!$H68)*($I333/$H333))</f>
        <v>0</v>
      </c>
      <c r="O333" s="105">
        <f>IF( $H333=0,0,($F333*'Cronograma de Actividades'!$I68)*($I333/$H333))</f>
        <v>0</v>
      </c>
      <c r="P333" s="105">
        <f>IF( $H333=0,0,($F333*'Cronograma de Actividades'!$J68)*($I333/$H333))</f>
        <v>0</v>
      </c>
      <c r="Q333" s="105">
        <f t="shared" si="79"/>
        <v>0</v>
      </c>
      <c r="R333" s="105">
        <f>IF( $H333=0,0,($F333*'Cronograma de Actividades'!$K68)*($I333/$H333))</f>
        <v>0</v>
      </c>
      <c r="S333" s="105">
        <f>IF( $H333=0,0,($F333*'Cronograma de Actividades'!$L68)*($I333/$H333))</f>
        <v>0</v>
      </c>
      <c r="T333" s="105">
        <f>IF( $H333=0,0,($F333*'Cronograma de Actividades'!$M68)*($I333/$H333))</f>
        <v>0</v>
      </c>
      <c r="U333" s="105">
        <f t="shared" si="80"/>
        <v>0</v>
      </c>
      <c r="V333" s="105">
        <f>IF( $H333=0,0,($F333*'Cronograma de Actividades'!$N68)*($I333/$H333))</f>
        <v>0</v>
      </c>
      <c r="W333" s="105">
        <f>IF( $H333=0,0,($F333*'Cronograma de Actividades'!$O68)*($I333/$H333))</f>
        <v>0</v>
      </c>
      <c r="X333" s="105">
        <f>IF( $H333=0,0,($F333*'Cronograma de Actividades'!$P68)*($I333/$H333))</f>
        <v>0</v>
      </c>
      <c r="Y333" s="105">
        <f t="shared" si="81"/>
        <v>0</v>
      </c>
      <c r="Z333" s="105">
        <f t="shared" si="82"/>
        <v>0</v>
      </c>
      <c r="AA333" s="105">
        <f>IF( $H333=0,0,($F333*'Cronograma de Actividades'!$Q68)*($I333/$H333))</f>
        <v>0</v>
      </c>
      <c r="AB333" s="105">
        <f>IF( $H333=0,0,($F333*'Cronograma de Actividades'!$R68)*($I333/$H333))</f>
        <v>0</v>
      </c>
      <c r="AC333" s="105">
        <f>IF( $H333=0,0,($F333*'Cronograma de Actividades'!$S68)*($I333/$H333))</f>
        <v>0</v>
      </c>
      <c r="AD333" s="105">
        <f t="shared" si="83"/>
        <v>0</v>
      </c>
      <c r="AE333" s="105">
        <f>IF( $H333=0,0,($F333*'Cronograma de Actividades'!$T68)*($I333/$H333))</f>
        <v>0</v>
      </c>
      <c r="AF333" s="105">
        <f>IF( $H333=0,0,($F333*'Cronograma de Actividades'!$U68)*($I333/$H333))</f>
        <v>0</v>
      </c>
      <c r="AG333" s="105">
        <f>IF( $H333=0,0,($F333*'Cronograma de Actividades'!$V68)*($I333/$H333))</f>
        <v>0</v>
      </c>
      <c r="AH333" s="105">
        <f t="shared" si="84"/>
        <v>0</v>
      </c>
      <c r="AI333" s="105">
        <f>IF( $H333=0,0,($F333*'Cronograma de Actividades'!$W68)*($I333/$H333))</f>
        <v>0</v>
      </c>
      <c r="AJ333" s="105">
        <f>IF( $H333=0,0,($F333*'Cronograma de Actividades'!$X68)*($I333/$H333))</f>
        <v>0</v>
      </c>
      <c r="AK333" s="105">
        <f>IF( $H333=0,0,($F333*'Cronograma de Actividades'!$Y68)*($I333/$H333))</f>
        <v>0</v>
      </c>
      <c r="AL333" s="105">
        <f t="shared" si="85"/>
        <v>0</v>
      </c>
      <c r="AM333" s="105">
        <f>IF( $H333=0,0,($F333*'Cronograma de Actividades'!$Z68)*($I333/$H333))</f>
        <v>0</v>
      </c>
      <c r="AN333" s="105">
        <f>IF( $H333=0,0,($F333*'Cronograma de Actividades'!$AA68)*($I333/$H333))</f>
        <v>0</v>
      </c>
      <c r="AO333" s="105">
        <f>IF( $H333=0,0,($F333*'Cronograma de Actividades'!$AB68)*($I333/$H333))</f>
        <v>0</v>
      </c>
      <c r="AP333" s="105">
        <f t="shared" si="86"/>
        <v>0</v>
      </c>
      <c r="AQ333" s="105">
        <f t="shared" si="87"/>
        <v>0</v>
      </c>
      <c r="AR333" s="105">
        <f>IF( $H333=0,0,($F333*'Cronograma de Actividades'!$AC68)*($I333/$H333))</f>
        <v>0</v>
      </c>
      <c r="AS333" s="105">
        <f>IF( $H333=0,0,($F333*'Cronograma de Actividades'!$AD68)*($I333/$H333))</f>
        <v>0</v>
      </c>
      <c r="AT333" s="105">
        <f>IF( $H333=0,0,($F333*'Cronograma de Actividades'!$AE68)*($I333/$H333))</f>
        <v>0</v>
      </c>
      <c r="AU333" s="105">
        <f t="shared" si="88"/>
        <v>0</v>
      </c>
      <c r="AV333" s="105">
        <f>IF( $H333=0,0,($F333*'Cronograma de Actividades'!$AF68)*($I333/$H333))</f>
        <v>0</v>
      </c>
      <c r="AW333" s="105">
        <f>IF( $H333=0,0,($F333*'Cronograma de Actividades'!$AG68)*($I333/$H333))</f>
        <v>0</v>
      </c>
      <c r="AX333" s="105">
        <f>IF( $H333=0,0,($F333*'Cronograma de Actividades'!$AH68)*($I333/$H333))</f>
        <v>0</v>
      </c>
      <c r="AY333" s="105">
        <f t="shared" si="89"/>
        <v>0</v>
      </c>
      <c r="AZ333" s="105">
        <f>IF( $H333=0,0,($F333*'Cronograma de Actividades'!$AI68)*($I333/$H333))</f>
        <v>0</v>
      </c>
      <c r="BA333" s="105">
        <f>IF( $H333=0,0,($F333*'Cronograma de Actividades'!$AJ68)*($I333/$H333))</f>
        <v>0</v>
      </c>
      <c r="BB333" s="105">
        <f>IF( $H333=0,0,($F333*'Cronograma de Actividades'!$AK68)*($I333/$H333))</f>
        <v>0</v>
      </c>
      <c r="BC333" s="105">
        <f t="shared" si="90"/>
        <v>0</v>
      </c>
      <c r="BD333" s="105">
        <f>IF( $H333=0,0,($F333*'Cronograma de Actividades'!$AL68)*($I333/$H333))</f>
        <v>0</v>
      </c>
      <c r="BE333" s="105">
        <f>IF( $H333=0,0,($F333*'Cronograma de Actividades'!$AM68)*($I333/$H333))</f>
        <v>0</v>
      </c>
      <c r="BF333" s="105">
        <f>IF( $H333=0,0,($F333*'Cronograma de Actividades'!$AN68)*($I333/$H333))</f>
        <v>0</v>
      </c>
      <c r="BG333" s="105">
        <f t="shared" si="91"/>
        <v>0</v>
      </c>
      <c r="BH333" s="105">
        <f t="shared" si="92"/>
        <v>0</v>
      </c>
      <c r="BI333" s="287">
        <f t="shared" si="93"/>
        <v>0</v>
      </c>
      <c r="BJ333" s="126">
        <f t="shared" si="75"/>
        <v>0</v>
      </c>
    </row>
    <row r="334" spans="1:62" ht="12.75" customHeight="1" x14ac:dyDescent="0.25">
      <c r="A334" s="65" t="s">
        <v>304</v>
      </c>
      <c r="B334" s="58">
        <f>+'Formato de costeo C6 '!B42</f>
        <v>0</v>
      </c>
      <c r="C334" s="229" t="str">
        <f>+'Formato de costeo C6 '!D42</f>
        <v>Planilla</v>
      </c>
      <c r="D334" s="18"/>
      <c r="E334" s="19"/>
      <c r="F334" s="230">
        <f>+'Formato de costeo C6 '!F42</f>
        <v>0</v>
      </c>
      <c r="G334" s="540">
        <f>+'Formato de costeo C6 '!H42</f>
        <v>0</v>
      </c>
      <c r="H334" s="230">
        <f t="shared" si="94"/>
        <v>0</v>
      </c>
      <c r="I334" s="302">
        <f>+'Formato de costeo C6 '!P42</f>
        <v>0</v>
      </c>
      <c r="J334" s="105">
        <f>IF( $H334=0,0,($F334*'Cronograma de Actividades'!$E69)*($I334/$H334))</f>
        <v>0</v>
      </c>
      <c r="K334" s="105">
        <f>IF( $H334=0,0,($F334*'Cronograma de Actividades'!$F69)*($I334/$H334))</f>
        <v>0</v>
      </c>
      <c r="L334" s="105">
        <f>IF( $H334=0,0,($F334*'Cronograma de Actividades'!$G69)*($I334/$H334))</f>
        <v>0</v>
      </c>
      <c r="M334" s="105">
        <f t="shared" si="78"/>
        <v>0</v>
      </c>
      <c r="N334" s="105">
        <f>IF( $H334=0,0,($F334*'Cronograma de Actividades'!$H69)*($I334/$H334))</f>
        <v>0</v>
      </c>
      <c r="O334" s="105">
        <f>IF( $H334=0,0,($F334*'Cronograma de Actividades'!$I69)*($I334/$H334))</f>
        <v>0</v>
      </c>
      <c r="P334" s="105">
        <f>IF( $H334=0,0,($F334*'Cronograma de Actividades'!$J69)*($I334/$H334))</f>
        <v>0</v>
      </c>
      <c r="Q334" s="105">
        <f t="shared" si="79"/>
        <v>0</v>
      </c>
      <c r="R334" s="105">
        <f>IF( $H334=0,0,($F334*'Cronograma de Actividades'!$K69)*($I334/$H334))</f>
        <v>0</v>
      </c>
      <c r="S334" s="105">
        <f>IF( $H334=0,0,($F334*'Cronograma de Actividades'!$L69)*($I334/$H334))</f>
        <v>0</v>
      </c>
      <c r="T334" s="105">
        <f>IF( $H334=0,0,($F334*'Cronograma de Actividades'!$M69)*($I334/$H334))</f>
        <v>0</v>
      </c>
      <c r="U334" s="105">
        <f t="shared" si="80"/>
        <v>0</v>
      </c>
      <c r="V334" s="105">
        <f>IF( $H334=0,0,($F334*'Cronograma de Actividades'!$N69)*($I334/$H334))</f>
        <v>0</v>
      </c>
      <c r="W334" s="105">
        <f>IF( $H334=0,0,($F334*'Cronograma de Actividades'!$O69)*($I334/$H334))</f>
        <v>0</v>
      </c>
      <c r="X334" s="105">
        <f>IF( $H334=0,0,($F334*'Cronograma de Actividades'!$P69)*($I334/$H334))</f>
        <v>0</v>
      </c>
      <c r="Y334" s="105">
        <f t="shared" si="81"/>
        <v>0</v>
      </c>
      <c r="Z334" s="105">
        <f t="shared" si="82"/>
        <v>0</v>
      </c>
      <c r="AA334" s="105">
        <f>IF( $H334=0,0,($F334*'Cronograma de Actividades'!$Q69)*($I334/$H334))</f>
        <v>0</v>
      </c>
      <c r="AB334" s="105">
        <f>IF( $H334=0,0,($F334*'Cronograma de Actividades'!$R69)*($I334/$H334))</f>
        <v>0</v>
      </c>
      <c r="AC334" s="105">
        <f>IF( $H334=0,0,($F334*'Cronograma de Actividades'!$S69)*($I334/$H334))</f>
        <v>0</v>
      </c>
      <c r="AD334" s="105">
        <f t="shared" si="83"/>
        <v>0</v>
      </c>
      <c r="AE334" s="105">
        <f>IF( $H334=0,0,($F334*'Cronograma de Actividades'!$T69)*($I334/$H334))</f>
        <v>0</v>
      </c>
      <c r="AF334" s="105">
        <f>IF( $H334=0,0,($F334*'Cronograma de Actividades'!$U69)*($I334/$H334))</f>
        <v>0</v>
      </c>
      <c r="AG334" s="105">
        <f>IF( $H334=0,0,($F334*'Cronograma de Actividades'!$V69)*($I334/$H334))</f>
        <v>0</v>
      </c>
      <c r="AH334" s="105">
        <f t="shared" si="84"/>
        <v>0</v>
      </c>
      <c r="AI334" s="105">
        <f>IF( $H334=0,0,($F334*'Cronograma de Actividades'!$W69)*($I334/$H334))</f>
        <v>0</v>
      </c>
      <c r="AJ334" s="105">
        <f>IF( $H334=0,0,($F334*'Cronograma de Actividades'!$X69)*($I334/$H334))</f>
        <v>0</v>
      </c>
      <c r="AK334" s="105">
        <f>IF( $H334=0,0,($F334*'Cronograma de Actividades'!$Y69)*($I334/$H334))</f>
        <v>0</v>
      </c>
      <c r="AL334" s="105">
        <f t="shared" si="85"/>
        <v>0</v>
      </c>
      <c r="AM334" s="105">
        <f>IF( $H334=0,0,($F334*'Cronograma de Actividades'!$Z69)*($I334/$H334))</f>
        <v>0</v>
      </c>
      <c r="AN334" s="105">
        <f>IF( $H334=0,0,($F334*'Cronograma de Actividades'!$AA69)*($I334/$H334))</f>
        <v>0</v>
      </c>
      <c r="AO334" s="105">
        <f>IF( $H334=0,0,($F334*'Cronograma de Actividades'!$AB69)*($I334/$H334))</f>
        <v>0</v>
      </c>
      <c r="AP334" s="105">
        <f t="shared" si="86"/>
        <v>0</v>
      </c>
      <c r="AQ334" s="105">
        <f t="shared" si="87"/>
        <v>0</v>
      </c>
      <c r="AR334" s="105">
        <f>IF( $H334=0,0,($F334*'Cronograma de Actividades'!$AC69)*($I334/$H334))</f>
        <v>0</v>
      </c>
      <c r="AS334" s="105">
        <f>IF( $H334=0,0,($F334*'Cronograma de Actividades'!$AD69)*($I334/$H334))</f>
        <v>0</v>
      </c>
      <c r="AT334" s="105">
        <f>IF( $H334=0,0,($F334*'Cronograma de Actividades'!$AE69)*($I334/$H334))</f>
        <v>0</v>
      </c>
      <c r="AU334" s="105">
        <f t="shared" si="88"/>
        <v>0</v>
      </c>
      <c r="AV334" s="105">
        <f>IF( $H334=0,0,($F334*'Cronograma de Actividades'!$AF69)*($I334/$H334))</f>
        <v>0</v>
      </c>
      <c r="AW334" s="105">
        <f>IF( $H334=0,0,($F334*'Cronograma de Actividades'!$AG69)*($I334/$H334))</f>
        <v>0</v>
      </c>
      <c r="AX334" s="105">
        <f>IF( $H334=0,0,($F334*'Cronograma de Actividades'!$AH69)*($I334/$H334))</f>
        <v>0</v>
      </c>
      <c r="AY334" s="105">
        <f t="shared" si="89"/>
        <v>0</v>
      </c>
      <c r="AZ334" s="105">
        <f>IF( $H334=0,0,($F334*'Cronograma de Actividades'!$AI69)*($I334/$H334))</f>
        <v>0</v>
      </c>
      <c r="BA334" s="105">
        <f>IF( $H334=0,0,($F334*'Cronograma de Actividades'!$AJ69)*($I334/$H334))</f>
        <v>0</v>
      </c>
      <c r="BB334" s="105">
        <f>IF( $H334=0,0,($F334*'Cronograma de Actividades'!$AK69)*($I334/$H334))</f>
        <v>0</v>
      </c>
      <c r="BC334" s="105">
        <f t="shared" si="90"/>
        <v>0</v>
      </c>
      <c r="BD334" s="105">
        <f>IF( $H334=0,0,($F334*'Cronograma de Actividades'!$AL69)*($I334/$H334))</f>
        <v>0</v>
      </c>
      <c r="BE334" s="105">
        <f>IF( $H334=0,0,($F334*'Cronograma de Actividades'!$AM69)*($I334/$H334))</f>
        <v>0</v>
      </c>
      <c r="BF334" s="105">
        <f>IF( $H334=0,0,($F334*'Cronograma de Actividades'!$AN69)*($I334/$H334))</f>
        <v>0</v>
      </c>
      <c r="BG334" s="105">
        <f t="shared" si="91"/>
        <v>0</v>
      </c>
      <c r="BH334" s="105">
        <f t="shared" si="92"/>
        <v>0</v>
      </c>
      <c r="BI334" s="287">
        <f t="shared" si="93"/>
        <v>0</v>
      </c>
      <c r="BJ334" s="126">
        <f t="shared" si="75"/>
        <v>0</v>
      </c>
    </row>
    <row r="335" spans="1:62" ht="12.75" customHeight="1" x14ac:dyDescent="0.25">
      <c r="A335" s="65" t="s">
        <v>305</v>
      </c>
      <c r="B335" s="58">
        <f>+'Formato de costeo C6 '!B43</f>
        <v>0</v>
      </c>
      <c r="C335" s="229" t="str">
        <f>+'Formato de costeo C6 '!D43</f>
        <v>CAS</v>
      </c>
      <c r="D335" s="18"/>
      <c r="E335" s="19"/>
      <c r="F335" s="230">
        <f>+'Formato de costeo C6 '!F43</f>
        <v>0</v>
      </c>
      <c r="G335" s="540">
        <f>+'Formato de costeo C6 '!H43</f>
        <v>0</v>
      </c>
      <c r="H335" s="230">
        <f t="shared" si="94"/>
        <v>0</v>
      </c>
      <c r="I335" s="302">
        <f>+'Formato de costeo C6 '!P43</f>
        <v>0</v>
      </c>
      <c r="J335" s="105">
        <f>IF( $H335=0,0,($F335*'Cronograma de Actividades'!$E70)*($I335/$H335))</f>
        <v>0</v>
      </c>
      <c r="K335" s="105">
        <f>IF( $H335=0,0,($F335*'Cronograma de Actividades'!$F70)*($I335/$H335))</f>
        <v>0</v>
      </c>
      <c r="L335" s="105">
        <f>IF( $H335=0,0,($F335*'Cronograma de Actividades'!$G70)*($I335/$H335))</f>
        <v>0</v>
      </c>
      <c r="M335" s="105">
        <f t="shared" si="78"/>
        <v>0</v>
      </c>
      <c r="N335" s="105">
        <f>IF( $H335=0,0,($F335*'Cronograma de Actividades'!$H70)*($I335/$H335))</f>
        <v>0</v>
      </c>
      <c r="O335" s="105">
        <f>IF( $H335=0,0,($F335*'Cronograma de Actividades'!$I70)*($I335/$H335))</f>
        <v>0</v>
      </c>
      <c r="P335" s="105">
        <f>IF( $H335=0,0,($F335*'Cronograma de Actividades'!$J70)*($I335/$H335))</f>
        <v>0</v>
      </c>
      <c r="Q335" s="105">
        <f t="shared" si="79"/>
        <v>0</v>
      </c>
      <c r="R335" s="105">
        <f>IF( $H335=0,0,($F335*'Cronograma de Actividades'!$K70)*($I335/$H335))</f>
        <v>0</v>
      </c>
      <c r="S335" s="105">
        <f>IF( $H335=0,0,($F335*'Cronograma de Actividades'!$L70)*($I335/$H335))</f>
        <v>0</v>
      </c>
      <c r="T335" s="105">
        <f>IF( $H335=0,0,($F335*'Cronograma de Actividades'!$M70)*($I335/$H335))</f>
        <v>0</v>
      </c>
      <c r="U335" s="105">
        <f t="shared" si="80"/>
        <v>0</v>
      </c>
      <c r="V335" s="105">
        <f>IF( $H335=0,0,($F335*'Cronograma de Actividades'!$N70)*($I335/$H335))</f>
        <v>0</v>
      </c>
      <c r="W335" s="105">
        <f>IF( $H335=0,0,($F335*'Cronograma de Actividades'!$O70)*($I335/$H335))</f>
        <v>0</v>
      </c>
      <c r="X335" s="105">
        <f>IF( $H335=0,0,($F335*'Cronograma de Actividades'!$P70)*($I335/$H335))</f>
        <v>0</v>
      </c>
      <c r="Y335" s="105">
        <f t="shared" si="81"/>
        <v>0</v>
      </c>
      <c r="Z335" s="105">
        <f t="shared" si="82"/>
        <v>0</v>
      </c>
      <c r="AA335" s="105">
        <f>IF( $H335=0,0,($F335*'Cronograma de Actividades'!$Q70)*($I335/$H335))</f>
        <v>0</v>
      </c>
      <c r="AB335" s="105">
        <f>IF( $H335=0,0,($F335*'Cronograma de Actividades'!$R70)*($I335/$H335))</f>
        <v>0</v>
      </c>
      <c r="AC335" s="105">
        <f>IF( $H335=0,0,($F335*'Cronograma de Actividades'!$S70)*($I335/$H335))</f>
        <v>0</v>
      </c>
      <c r="AD335" s="105">
        <f t="shared" si="83"/>
        <v>0</v>
      </c>
      <c r="AE335" s="105">
        <f>IF( $H335=0,0,($F335*'Cronograma de Actividades'!$T70)*($I335/$H335))</f>
        <v>0</v>
      </c>
      <c r="AF335" s="105">
        <f>IF( $H335=0,0,($F335*'Cronograma de Actividades'!$U70)*($I335/$H335))</f>
        <v>0</v>
      </c>
      <c r="AG335" s="105">
        <f>IF( $H335=0,0,($F335*'Cronograma de Actividades'!$V70)*($I335/$H335))</f>
        <v>0</v>
      </c>
      <c r="AH335" s="105">
        <f t="shared" si="84"/>
        <v>0</v>
      </c>
      <c r="AI335" s="105">
        <f>IF( $H335=0,0,($F335*'Cronograma de Actividades'!$W70)*($I335/$H335))</f>
        <v>0</v>
      </c>
      <c r="AJ335" s="105">
        <f>IF( $H335=0,0,($F335*'Cronograma de Actividades'!$X70)*($I335/$H335))</f>
        <v>0</v>
      </c>
      <c r="AK335" s="105">
        <f>IF( $H335=0,0,($F335*'Cronograma de Actividades'!$Y70)*($I335/$H335))</f>
        <v>0</v>
      </c>
      <c r="AL335" s="105">
        <f t="shared" si="85"/>
        <v>0</v>
      </c>
      <c r="AM335" s="105">
        <f>IF( $H335=0,0,($F335*'Cronograma de Actividades'!$Z70)*($I335/$H335))</f>
        <v>0</v>
      </c>
      <c r="AN335" s="105">
        <f>IF( $H335=0,0,($F335*'Cronograma de Actividades'!$AA70)*($I335/$H335))</f>
        <v>0</v>
      </c>
      <c r="AO335" s="105">
        <f>IF( $H335=0,0,($F335*'Cronograma de Actividades'!$AB70)*($I335/$H335))</f>
        <v>0</v>
      </c>
      <c r="AP335" s="105">
        <f t="shared" si="86"/>
        <v>0</v>
      </c>
      <c r="AQ335" s="105">
        <f t="shared" si="87"/>
        <v>0</v>
      </c>
      <c r="AR335" s="105">
        <f>IF( $H335=0,0,($F335*'Cronograma de Actividades'!$AC70)*($I335/$H335))</f>
        <v>0</v>
      </c>
      <c r="AS335" s="105">
        <f>IF( $H335=0,0,($F335*'Cronograma de Actividades'!$AD70)*($I335/$H335))</f>
        <v>0</v>
      </c>
      <c r="AT335" s="105">
        <f>IF( $H335=0,0,($F335*'Cronograma de Actividades'!$AE70)*($I335/$H335))</f>
        <v>0</v>
      </c>
      <c r="AU335" s="105">
        <f t="shared" si="88"/>
        <v>0</v>
      </c>
      <c r="AV335" s="105">
        <f>IF( $H335=0,0,($F335*'Cronograma de Actividades'!$AF70)*($I335/$H335))</f>
        <v>0</v>
      </c>
      <c r="AW335" s="105">
        <f>IF( $H335=0,0,($F335*'Cronograma de Actividades'!$AG70)*($I335/$H335))</f>
        <v>0</v>
      </c>
      <c r="AX335" s="105">
        <f>IF( $H335=0,0,($F335*'Cronograma de Actividades'!$AH70)*($I335/$H335))</f>
        <v>0</v>
      </c>
      <c r="AY335" s="105">
        <f t="shared" si="89"/>
        <v>0</v>
      </c>
      <c r="AZ335" s="105">
        <f>IF( $H335=0,0,($F335*'Cronograma de Actividades'!$AI70)*($I335/$H335))</f>
        <v>0</v>
      </c>
      <c r="BA335" s="105">
        <f>IF( $H335=0,0,($F335*'Cronograma de Actividades'!$AJ70)*($I335/$H335))</f>
        <v>0</v>
      </c>
      <c r="BB335" s="105">
        <f>IF( $H335=0,0,($F335*'Cronograma de Actividades'!$AK70)*($I335/$H335))</f>
        <v>0</v>
      </c>
      <c r="BC335" s="105">
        <f t="shared" si="90"/>
        <v>0</v>
      </c>
      <c r="BD335" s="105">
        <f>IF( $H335=0,0,($F335*'Cronograma de Actividades'!$AL70)*($I335/$H335))</f>
        <v>0</v>
      </c>
      <c r="BE335" s="105">
        <f>IF( $H335=0,0,($F335*'Cronograma de Actividades'!$AM70)*($I335/$H335))</f>
        <v>0</v>
      </c>
      <c r="BF335" s="105">
        <f>IF( $H335=0,0,($F335*'Cronograma de Actividades'!$AN70)*($I335/$H335))</f>
        <v>0</v>
      </c>
      <c r="BG335" s="105">
        <f t="shared" si="91"/>
        <v>0</v>
      </c>
      <c r="BH335" s="105">
        <f t="shared" si="92"/>
        <v>0</v>
      </c>
      <c r="BI335" s="287">
        <f t="shared" si="93"/>
        <v>0</v>
      </c>
      <c r="BJ335" s="126">
        <f t="shared" si="75"/>
        <v>0</v>
      </c>
    </row>
    <row r="336" spans="1:62" ht="12.75" customHeight="1" x14ac:dyDescent="0.25">
      <c r="A336" s="65" t="s">
        <v>306</v>
      </c>
      <c r="B336" s="58">
        <f>+'Formato de costeo C6 '!B44</f>
        <v>0</v>
      </c>
      <c r="C336" s="229" t="str">
        <f>+'Formato de costeo C6 '!D44</f>
        <v>Planilla</v>
      </c>
      <c r="D336" s="18"/>
      <c r="E336" s="19"/>
      <c r="F336" s="230">
        <f>+'Formato de costeo C6 '!F44</f>
        <v>0</v>
      </c>
      <c r="G336" s="540">
        <f>+'Formato de costeo C6 '!H44</f>
        <v>0</v>
      </c>
      <c r="H336" s="230">
        <f t="shared" si="94"/>
        <v>0</v>
      </c>
      <c r="I336" s="302">
        <f>+'Formato de costeo C6 '!P44</f>
        <v>0</v>
      </c>
      <c r="J336" s="105">
        <f>IF( $H336=0,0,($F336*'Cronograma de Actividades'!$E71)*($I336/$H336))</f>
        <v>0</v>
      </c>
      <c r="K336" s="105">
        <f>IF( $H336=0,0,($F336*'Cronograma de Actividades'!$F71)*($I336/$H336))</f>
        <v>0</v>
      </c>
      <c r="L336" s="105">
        <f>IF( $H336=0,0,($F336*'Cronograma de Actividades'!$G71)*($I336/$H336))</f>
        <v>0</v>
      </c>
      <c r="M336" s="105">
        <f t="shared" si="78"/>
        <v>0</v>
      </c>
      <c r="N336" s="105">
        <f>IF( $H336=0,0,($F336*'Cronograma de Actividades'!$H71)*($I336/$H336))</f>
        <v>0</v>
      </c>
      <c r="O336" s="105">
        <f>IF( $H336=0,0,($F336*'Cronograma de Actividades'!$I71)*($I336/$H336))</f>
        <v>0</v>
      </c>
      <c r="P336" s="105">
        <f>IF( $H336=0,0,($F336*'Cronograma de Actividades'!$J71)*($I336/$H336))</f>
        <v>0</v>
      </c>
      <c r="Q336" s="105">
        <f t="shared" si="79"/>
        <v>0</v>
      </c>
      <c r="R336" s="105">
        <f>IF( $H336=0,0,($F336*'Cronograma de Actividades'!$K71)*($I336/$H336))</f>
        <v>0</v>
      </c>
      <c r="S336" s="105">
        <f>IF( $H336=0,0,($F336*'Cronograma de Actividades'!$L71)*($I336/$H336))</f>
        <v>0</v>
      </c>
      <c r="T336" s="105">
        <f>IF( $H336=0,0,($F336*'Cronograma de Actividades'!$M71)*($I336/$H336))</f>
        <v>0</v>
      </c>
      <c r="U336" s="105">
        <f t="shared" si="80"/>
        <v>0</v>
      </c>
      <c r="V336" s="105">
        <f>IF( $H336=0,0,($F336*'Cronograma de Actividades'!$N71)*($I336/$H336))</f>
        <v>0</v>
      </c>
      <c r="W336" s="105">
        <f>IF( $H336=0,0,($F336*'Cronograma de Actividades'!$O71)*($I336/$H336))</f>
        <v>0</v>
      </c>
      <c r="X336" s="105">
        <f>IF( $H336=0,0,($F336*'Cronograma de Actividades'!$P71)*($I336/$H336))</f>
        <v>0</v>
      </c>
      <c r="Y336" s="105">
        <f t="shared" si="81"/>
        <v>0</v>
      </c>
      <c r="Z336" s="105">
        <f t="shared" si="82"/>
        <v>0</v>
      </c>
      <c r="AA336" s="105">
        <f>IF( $H336=0,0,($F336*'Cronograma de Actividades'!$Q71)*($I336/$H336))</f>
        <v>0</v>
      </c>
      <c r="AB336" s="105">
        <f>IF( $H336=0,0,($F336*'Cronograma de Actividades'!$R71)*($I336/$H336))</f>
        <v>0</v>
      </c>
      <c r="AC336" s="105">
        <f>IF( $H336=0,0,($F336*'Cronograma de Actividades'!$S71)*($I336/$H336))</f>
        <v>0</v>
      </c>
      <c r="AD336" s="105">
        <f t="shared" si="83"/>
        <v>0</v>
      </c>
      <c r="AE336" s="105">
        <f>IF( $H336=0,0,($F336*'Cronograma de Actividades'!$T71)*($I336/$H336))</f>
        <v>0</v>
      </c>
      <c r="AF336" s="105">
        <f>IF( $H336=0,0,($F336*'Cronograma de Actividades'!$U71)*($I336/$H336))</f>
        <v>0</v>
      </c>
      <c r="AG336" s="105">
        <f>IF( $H336=0,0,($F336*'Cronograma de Actividades'!$V71)*($I336/$H336))</f>
        <v>0</v>
      </c>
      <c r="AH336" s="105">
        <f t="shared" si="84"/>
        <v>0</v>
      </c>
      <c r="AI336" s="105">
        <f>IF( $H336=0,0,($F336*'Cronograma de Actividades'!$W71)*($I336/$H336))</f>
        <v>0</v>
      </c>
      <c r="AJ336" s="105">
        <f>IF( $H336=0,0,($F336*'Cronograma de Actividades'!$X71)*($I336/$H336))</f>
        <v>0</v>
      </c>
      <c r="AK336" s="105">
        <f>IF( $H336=0,0,($F336*'Cronograma de Actividades'!$Y71)*($I336/$H336))</f>
        <v>0</v>
      </c>
      <c r="AL336" s="105">
        <f t="shared" si="85"/>
        <v>0</v>
      </c>
      <c r="AM336" s="105">
        <f>IF( $H336=0,0,($F336*'Cronograma de Actividades'!$Z71)*($I336/$H336))</f>
        <v>0</v>
      </c>
      <c r="AN336" s="105">
        <f>IF( $H336=0,0,($F336*'Cronograma de Actividades'!$AA71)*($I336/$H336))</f>
        <v>0</v>
      </c>
      <c r="AO336" s="105">
        <f>IF( $H336=0,0,($F336*'Cronograma de Actividades'!$AB71)*($I336/$H336))</f>
        <v>0</v>
      </c>
      <c r="AP336" s="105">
        <f t="shared" si="86"/>
        <v>0</v>
      </c>
      <c r="AQ336" s="105">
        <f t="shared" si="87"/>
        <v>0</v>
      </c>
      <c r="AR336" s="105">
        <f>IF( $H336=0,0,($F336*'Cronograma de Actividades'!$AC71)*($I336/$H336))</f>
        <v>0</v>
      </c>
      <c r="AS336" s="105">
        <f>IF( $H336=0,0,($F336*'Cronograma de Actividades'!$AD71)*($I336/$H336))</f>
        <v>0</v>
      </c>
      <c r="AT336" s="105">
        <f>IF( $H336=0,0,($F336*'Cronograma de Actividades'!$AE71)*($I336/$H336))</f>
        <v>0</v>
      </c>
      <c r="AU336" s="105">
        <f t="shared" si="88"/>
        <v>0</v>
      </c>
      <c r="AV336" s="105">
        <f>IF( $H336=0,0,($F336*'Cronograma de Actividades'!$AF71)*($I336/$H336))</f>
        <v>0</v>
      </c>
      <c r="AW336" s="105">
        <f>IF( $H336=0,0,($F336*'Cronograma de Actividades'!$AG71)*($I336/$H336))</f>
        <v>0</v>
      </c>
      <c r="AX336" s="105">
        <f>IF( $H336=0,0,($F336*'Cronograma de Actividades'!$AH71)*($I336/$H336))</f>
        <v>0</v>
      </c>
      <c r="AY336" s="105">
        <f t="shared" si="89"/>
        <v>0</v>
      </c>
      <c r="AZ336" s="105">
        <f>IF( $H336=0,0,($F336*'Cronograma de Actividades'!$AI71)*($I336/$H336))</f>
        <v>0</v>
      </c>
      <c r="BA336" s="105">
        <f>IF( $H336=0,0,($F336*'Cronograma de Actividades'!$AJ71)*($I336/$H336))</f>
        <v>0</v>
      </c>
      <c r="BB336" s="105">
        <f>IF( $H336=0,0,($F336*'Cronograma de Actividades'!$AK71)*($I336/$H336))</f>
        <v>0</v>
      </c>
      <c r="BC336" s="105">
        <f t="shared" si="90"/>
        <v>0</v>
      </c>
      <c r="BD336" s="105">
        <f>IF( $H336=0,0,($F336*'Cronograma de Actividades'!$AL71)*($I336/$H336))</f>
        <v>0</v>
      </c>
      <c r="BE336" s="105">
        <f>IF( $H336=0,0,($F336*'Cronograma de Actividades'!$AM71)*($I336/$H336))</f>
        <v>0</v>
      </c>
      <c r="BF336" s="105">
        <f>IF( $H336=0,0,($F336*'Cronograma de Actividades'!$AN71)*($I336/$H336))</f>
        <v>0</v>
      </c>
      <c r="BG336" s="105">
        <f t="shared" si="91"/>
        <v>0</v>
      </c>
      <c r="BH336" s="105">
        <f t="shared" si="92"/>
        <v>0</v>
      </c>
      <c r="BI336" s="287">
        <f t="shared" si="93"/>
        <v>0</v>
      </c>
      <c r="BJ336" s="126">
        <f t="shared" si="75"/>
        <v>0</v>
      </c>
    </row>
    <row r="337" spans="1:62" ht="12.75" customHeight="1" x14ac:dyDescent="0.25">
      <c r="A337" s="65" t="s">
        <v>307</v>
      </c>
      <c r="B337" s="58">
        <f>+'Formato de costeo C6 '!B45</f>
        <v>0</v>
      </c>
      <c r="C337" s="229" t="str">
        <f>+'Formato de costeo C6 '!D45</f>
        <v>Planilla</v>
      </c>
      <c r="D337" s="18"/>
      <c r="E337" s="19"/>
      <c r="F337" s="230">
        <f>+'Formato de costeo C6 '!F45</f>
        <v>0</v>
      </c>
      <c r="G337" s="540">
        <f>+'Formato de costeo C6 '!H45</f>
        <v>0</v>
      </c>
      <c r="H337" s="230">
        <f t="shared" si="94"/>
        <v>0</v>
      </c>
      <c r="I337" s="302">
        <f>+'Formato de costeo C6 '!P45</f>
        <v>0</v>
      </c>
      <c r="J337" s="105">
        <f>IF( $H337=0,0,($F337*'Cronograma de Actividades'!$E72)*($I337/$H337))</f>
        <v>0</v>
      </c>
      <c r="K337" s="105">
        <f>IF( $H337=0,0,($F337*'Cronograma de Actividades'!$F72)*($I337/$H337))</f>
        <v>0</v>
      </c>
      <c r="L337" s="105">
        <f>IF( $H337=0,0,($F337*'Cronograma de Actividades'!$G72)*($I337/$H337))</f>
        <v>0</v>
      </c>
      <c r="M337" s="105">
        <f t="shared" si="78"/>
        <v>0</v>
      </c>
      <c r="N337" s="105">
        <f>IF( $H337=0,0,($F337*'Cronograma de Actividades'!$H72)*($I337/$H337))</f>
        <v>0</v>
      </c>
      <c r="O337" s="105">
        <f>IF( $H337=0,0,($F337*'Cronograma de Actividades'!$I72)*($I337/$H337))</f>
        <v>0</v>
      </c>
      <c r="P337" s="105">
        <f>IF( $H337=0,0,($F337*'Cronograma de Actividades'!$J72)*($I337/$H337))</f>
        <v>0</v>
      </c>
      <c r="Q337" s="105">
        <f t="shared" si="79"/>
        <v>0</v>
      </c>
      <c r="R337" s="105">
        <f>IF( $H337=0,0,($F337*'Cronograma de Actividades'!$K72)*($I337/$H337))</f>
        <v>0</v>
      </c>
      <c r="S337" s="105">
        <f>IF( $H337=0,0,($F337*'Cronograma de Actividades'!$L72)*($I337/$H337))</f>
        <v>0</v>
      </c>
      <c r="T337" s="105">
        <f>IF( $H337=0,0,($F337*'Cronograma de Actividades'!$M72)*($I337/$H337))</f>
        <v>0</v>
      </c>
      <c r="U337" s="105">
        <f t="shared" si="80"/>
        <v>0</v>
      </c>
      <c r="V337" s="105">
        <f>IF( $H337=0,0,($F337*'Cronograma de Actividades'!$N72)*($I337/$H337))</f>
        <v>0</v>
      </c>
      <c r="W337" s="105">
        <f>IF( $H337=0,0,($F337*'Cronograma de Actividades'!$O72)*($I337/$H337))</f>
        <v>0</v>
      </c>
      <c r="X337" s="105">
        <f>IF( $H337=0,0,($F337*'Cronograma de Actividades'!$P72)*($I337/$H337))</f>
        <v>0</v>
      </c>
      <c r="Y337" s="105">
        <f t="shared" si="81"/>
        <v>0</v>
      </c>
      <c r="Z337" s="105">
        <f t="shared" si="82"/>
        <v>0</v>
      </c>
      <c r="AA337" s="105">
        <f>IF( $H337=0,0,($F337*'Cronograma de Actividades'!$Q72)*($I337/$H337))</f>
        <v>0</v>
      </c>
      <c r="AB337" s="105">
        <f>IF( $H337=0,0,($F337*'Cronograma de Actividades'!$R72)*($I337/$H337))</f>
        <v>0</v>
      </c>
      <c r="AC337" s="105">
        <f>IF( $H337=0,0,($F337*'Cronograma de Actividades'!$S72)*($I337/$H337))</f>
        <v>0</v>
      </c>
      <c r="AD337" s="105">
        <f t="shared" si="83"/>
        <v>0</v>
      </c>
      <c r="AE337" s="105">
        <f>IF( $H337=0,0,($F337*'Cronograma de Actividades'!$T72)*($I337/$H337))</f>
        <v>0</v>
      </c>
      <c r="AF337" s="105">
        <f>IF( $H337=0,0,($F337*'Cronograma de Actividades'!$U72)*($I337/$H337))</f>
        <v>0</v>
      </c>
      <c r="AG337" s="105">
        <f>IF( $H337=0,0,($F337*'Cronograma de Actividades'!$V72)*($I337/$H337))</f>
        <v>0</v>
      </c>
      <c r="AH337" s="105">
        <f t="shared" si="84"/>
        <v>0</v>
      </c>
      <c r="AI337" s="105">
        <f>IF( $H337=0,0,($F337*'Cronograma de Actividades'!$W72)*($I337/$H337))</f>
        <v>0</v>
      </c>
      <c r="AJ337" s="105">
        <f>IF( $H337=0,0,($F337*'Cronograma de Actividades'!$X72)*($I337/$H337))</f>
        <v>0</v>
      </c>
      <c r="AK337" s="105">
        <f>IF( $H337=0,0,($F337*'Cronograma de Actividades'!$Y72)*($I337/$H337))</f>
        <v>0</v>
      </c>
      <c r="AL337" s="105">
        <f t="shared" si="85"/>
        <v>0</v>
      </c>
      <c r="AM337" s="105">
        <f>IF( $H337=0,0,($F337*'Cronograma de Actividades'!$Z72)*($I337/$H337))</f>
        <v>0</v>
      </c>
      <c r="AN337" s="105">
        <f>IF( $H337=0,0,($F337*'Cronograma de Actividades'!$AA72)*($I337/$H337))</f>
        <v>0</v>
      </c>
      <c r="AO337" s="105">
        <f>IF( $H337=0,0,($F337*'Cronograma de Actividades'!$AB72)*($I337/$H337))</f>
        <v>0</v>
      </c>
      <c r="AP337" s="105">
        <f t="shared" si="86"/>
        <v>0</v>
      </c>
      <c r="AQ337" s="105">
        <f t="shared" si="87"/>
        <v>0</v>
      </c>
      <c r="AR337" s="105">
        <f>IF( $H337=0,0,($F337*'Cronograma de Actividades'!$AC72)*($I337/$H337))</f>
        <v>0</v>
      </c>
      <c r="AS337" s="105">
        <f>IF( $H337=0,0,($F337*'Cronograma de Actividades'!$AD72)*($I337/$H337))</f>
        <v>0</v>
      </c>
      <c r="AT337" s="105">
        <f>IF( $H337=0,0,($F337*'Cronograma de Actividades'!$AE72)*($I337/$H337))</f>
        <v>0</v>
      </c>
      <c r="AU337" s="105">
        <f t="shared" si="88"/>
        <v>0</v>
      </c>
      <c r="AV337" s="105">
        <f>IF( $H337=0,0,($F337*'Cronograma de Actividades'!$AF72)*($I337/$H337))</f>
        <v>0</v>
      </c>
      <c r="AW337" s="105">
        <f>IF( $H337=0,0,($F337*'Cronograma de Actividades'!$AG72)*($I337/$H337))</f>
        <v>0</v>
      </c>
      <c r="AX337" s="105">
        <f>IF( $H337=0,0,($F337*'Cronograma de Actividades'!$AH72)*($I337/$H337))</f>
        <v>0</v>
      </c>
      <c r="AY337" s="105">
        <f t="shared" si="89"/>
        <v>0</v>
      </c>
      <c r="AZ337" s="105">
        <f>IF( $H337=0,0,($F337*'Cronograma de Actividades'!$AI72)*($I337/$H337))</f>
        <v>0</v>
      </c>
      <c r="BA337" s="105">
        <f>IF( $H337=0,0,($F337*'Cronograma de Actividades'!$AJ72)*($I337/$H337))</f>
        <v>0</v>
      </c>
      <c r="BB337" s="105">
        <f>IF( $H337=0,0,($F337*'Cronograma de Actividades'!$AK72)*($I337/$H337))</f>
        <v>0</v>
      </c>
      <c r="BC337" s="105">
        <f t="shared" si="90"/>
        <v>0</v>
      </c>
      <c r="BD337" s="105">
        <f>IF( $H337=0,0,($F337*'Cronograma de Actividades'!$AL72)*($I337/$H337))</f>
        <v>0</v>
      </c>
      <c r="BE337" s="105">
        <f>IF( $H337=0,0,($F337*'Cronograma de Actividades'!$AM72)*($I337/$H337))</f>
        <v>0</v>
      </c>
      <c r="BF337" s="105">
        <f>IF( $H337=0,0,($F337*'Cronograma de Actividades'!$AN72)*($I337/$H337))</f>
        <v>0</v>
      </c>
      <c r="BG337" s="105">
        <f t="shared" si="91"/>
        <v>0</v>
      </c>
      <c r="BH337" s="105">
        <f t="shared" si="92"/>
        <v>0</v>
      </c>
      <c r="BI337" s="287">
        <f t="shared" si="93"/>
        <v>0</v>
      </c>
      <c r="BJ337" s="126">
        <f t="shared" si="75"/>
        <v>0</v>
      </c>
    </row>
    <row r="338" spans="1:62" ht="12.75" customHeight="1" x14ac:dyDescent="0.25">
      <c r="A338" s="65" t="s">
        <v>308</v>
      </c>
      <c r="B338" s="58">
        <f>+'Formato de costeo C6 '!B46</f>
        <v>0</v>
      </c>
      <c r="C338" s="229" t="str">
        <f>+'Formato de costeo C6 '!D46</f>
        <v>Planilla</v>
      </c>
      <c r="D338" s="18"/>
      <c r="E338" s="19"/>
      <c r="F338" s="230">
        <f>+'Formato de costeo C6 '!F46</f>
        <v>0</v>
      </c>
      <c r="G338" s="540">
        <f>+'Formato de costeo C6 '!H46</f>
        <v>0</v>
      </c>
      <c r="H338" s="230">
        <f t="shared" si="94"/>
        <v>0</v>
      </c>
      <c r="I338" s="302">
        <f>+'Formato de costeo C6 '!P46</f>
        <v>0</v>
      </c>
      <c r="J338" s="105">
        <f>IF( $H338=0,0,($F338*'Cronograma de Actividades'!$E73)*($I338/$H338))</f>
        <v>0</v>
      </c>
      <c r="K338" s="105">
        <f>IF( $H338=0,0,($F338*'Cronograma de Actividades'!$F73)*($I338/$H338))</f>
        <v>0</v>
      </c>
      <c r="L338" s="105">
        <f>IF( $H338=0,0,($F338*'Cronograma de Actividades'!$G73)*($I338/$H338))</f>
        <v>0</v>
      </c>
      <c r="M338" s="105">
        <f t="shared" si="78"/>
        <v>0</v>
      </c>
      <c r="N338" s="105">
        <f>IF( $H338=0,0,($F338*'Cronograma de Actividades'!$H73)*($I338/$H338))</f>
        <v>0</v>
      </c>
      <c r="O338" s="105">
        <f>IF( $H338=0,0,($F338*'Cronograma de Actividades'!$I73)*($I338/$H338))</f>
        <v>0</v>
      </c>
      <c r="P338" s="105">
        <f>IF( $H338=0,0,($F338*'Cronograma de Actividades'!$J73)*($I338/$H338))</f>
        <v>0</v>
      </c>
      <c r="Q338" s="105">
        <f t="shared" si="79"/>
        <v>0</v>
      </c>
      <c r="R338" s="105">
        <f>IF( $H338=0,0,($F338*'Cronograma de Actividades'!$K73)*($I338/$H338))</f>
        <v>0</v>
      </c>
      <c r="S338" s="105">
        <f>IF( $H338=0,0,($F338*'Cronograma de Actividades'!$L73)*($I338/$H338))</f>
        <v>0</v>
      </c>
      <c r="T338" s="105">
        <f>IF( $H338=0,0,($F338*'Cronograma de Actividades'!$M73)*($I338/$H338))</f>
        <v>0</v>
      </c>
      <c r="U338" s="105">
        <f t="shared" si="80"/>
        <v>0</v>
      </c>
      <c r="V338" s="105">
        <f>IF( $H338=0,0,($F338*'Cronograma de Actividades'!$N73)*($I338/$H338))</f>
        <v>0</v>
      </c>
      <c r="W338" s="105">
        <f>IF( $H338=0,0,($F338*'Cronograma de Actividades'!$O73)*($I338/$H338))</f>
        <v>0</v>
      </c>
      <c r="X338" s="105">
        <f>IF( $H338=0,0,($F338*'Cronograma de Actividades'!$P73)*($I338/$H338))</f>
        <v>0</v>
      </c>
      <c r="Y338" s="105">
        <f t="shared" si="81"/>
        <v>0</v>
      </c>
      <c r="Z338" s="105">
        <f t="shared" si="82"/>
        <v>0</v>
      </c>
      <c r="AA338" s="105">
        <f>IF( $H338=0,0,($F338*'Cronograma de Actividades'!$Q73)*($I338/$H338))</f>
        <v>0</v>
      </c>
      <c r="AB338" s="105">
        <f>IF( $H338=0,0,($F338*'Cronograma de Actividades'!$R73)*($I338/$H338))</f>
        <v>0</v>
      </c>
      <c r="AC338" s="105">
        <f>IF( $H338=0,0,($F338*'Cronograma de Actividades'!$S73)*($I338/$H338))</f>
        <v>0</v>
      </c>
      <c r="AD338" s="105">
        <f t="shared" si="83"/>
        <v>0</v>
      </c>
      <c r="AE338" s="105">
        <f>IF( $H338=0,0,($F338*'Cronograma de Actividades'!$T73)*($I338/$H338))</f>
        <v>0</v>
      </c>
      <c r="AF338" s="105">
        <f>IF( $H338=0,0,($F338*'Cronograma de Actividades'!$U73)*($I338/$H338))</f>
        <v>0</v>
      </c>
      <c r="AG338" s="105">
        <f>IF( $H338=0,0,($F338*'Cronograma de Actividades'!$V73)*($I338/$H338))</f>
        <v>0</v>
      </c>
      <c r="AH338" s="105">
        <f t="shared" si="84"/>
        <v>0</v>
      </c>
      <c r="AI338" s="105">
        <f>IF( $H338=0,0,($F338*'Cronograma de Actividades'!$W73)*($I338/$H338))</f>
        <v>0</v>
      </c>
      <c r="AJ338" s="105">
        <f>IF( $H338=0,0,($F338*'Cronograma de Actividades'!$X73)*($I338/$H338))</f>
        <v>0</v>
      </c>
      <c r="AK338" s="105">
        <f>IF( $H338=0,0,($F338*'Cronograma de Actividades'!$Y73)*($I338/$H338))</f>
        <v>0</v>
      </c>
      <c r="AL338" s="105">
        <f t="shared" si="85"/>
        <v>0</v>
      </c>
      <c r="AM338" s="105">
        <f>IF( $H338=0,0,($F338*'Cronograma de Actividades'!$Z73)*($I338/$H338))</f>
        <v>0</v>
      </c>
      <c r="AN338" s="105">
        <f>IF( $H338=0,0,($F338*'Cronograma de Actividades'!$AA73)*($I338/$H338))</f>
        <v>0</v>
      </c>
      <c r="AO338" s="105">
        <f>IF( $H338=0,0,($F338*'Cronograma de Actividades'!$AB73)*($I338/$H338))</f>
        <v>0</v>
      </c>
      <c r="AP338" s="105">
        <f t="shared" si="86"/>
        <v>0</v>
      </c>
      <c r="AQ338" s="105">
        <f t="shared" si="87"/>
        <v>0</v>
      </c>
      <c r="AR338" s="105">
        <f>IF( $H338=0,0,($F338*'Cronograma de Actividades'!$AC73)*($I338/$H338))</f>
        <v>0</v>
      </c>
      <c r="AS338" s="105">
        <f>IF( $H338=0,0,($F338*'Cronograma de Actividades'!$AD73)*($I338/$H338))</f>
        <v>0</v>
      </c>
      <c r="AT338" s="105">
        <f>IF( $H338=0,0,($F338*'Cronograma de Actividades'!$AE73)*($I338/$H338))</f>
        <v>0</v>
      </c>
      <c r="AU338" s="105">
        <f t="shared" si="88"/>
        <v>0</v>
      </c>
      <c r="AV338" s="105">
        <f>IF( $H338=0,0,($F338*'Cronograma de Actividades'!$AF73)*($I338/$H338))</f>
        <v>0</v>
      </c>
      <c r="AW338" s="105">
        <f>IF( $H338=0,0,($F338*'Cronograma de Actividades'!$AG73)*($I338/$H338))</f>
        <v>0</v>
      </c>
      <c r="AX338" s="105">
        <f>IF( $H338=0,0,($F338*'Cronograma de Actividades'!$AH73)*($I338/$H338))</f>
        <v>0</v>
      </c>
      <c r="AY338" s="105">
        <f t="shared" si="89"/>
        <v>0</v>
      </c>
      <c r="AZ338" s="105">
        <f>IF( $H338=0,0,($F338*'Cronograma de Actividades'!$AI73)*($I338/$H338))</f>
        <v>0</v>
      </c>
      <c r="BA338" s="105">
        <f>IF( $H338=0,0,($F338*'Cronograma de Actividades'!$AJ73)*($I338/$H338))</f>
        <v>0</v>
      </c>
      <c r="BB338" s="105">
        <f>IF( $H338=0,0,($F338*'Cronograma de Actividades'!$AK73)*($I338/$H338))</f>
        <v>0</v>
      </c>
      <c r="BC338" s="105">
        <f t="shared" si="90"/>
        <v>0</v>
      </c>
      <c r="BD338" s="105">
        <f>IF( $H338=0,0,($F338*'Cronograma de Actividades'!$AL73)*($I338/$H338))</f>
        <v>0</v>
      </c>
      <c r="BE338" s="105">
        <f>IF( $H338=0,0,($F338*'Cronograma de Actividades'!$AM73)*($I338/$H338))</f>
        <v>0</v>
      </c>
      <c r="BF338" s="105">
        <f>IF( $H338=0,0,($F338*'Cronograma de Actividades'!$AN73)*($I338/$H338))</f>
        <v>0</v>
      </c>
      <c r="BG338" s="105">
        <f t="shared" si="91"/>
        <v>0</v>
      </c>
      <c r="BH338" s="105">
        <f t="shared" si="92"/>
        <v>0</v>
      </c>
      <c r="BI338" s="287">
        <f t="shared" si="93"/>
        <v>0</v>
      </c>
      <c r="BJ338" s="126">
        <f t="shared" si="75"/>
        <v>0</v>
      </c>
    </row>
    <row r="339" spans="1:62" ht="12.75" customHeight="1" x14ac:dyDescent="0.25">
      <c r="A339" s="65" t="s">
        <v>309</v>
      </c>
      <c r="B339" s="58">
        <f>+'Formato de costeo C6 '!B47</f>
        <v>0</v>
      </c>
      <c r="C339" s="229" t="str">
        <f>+'Formato de costeo C6 '!D47</f>
        <v>Planilla</v>
      </c>
      <c r="D339" s="18"/>
      <c r="E339" s="19"/>
      <c r="F339" s="230">
        <f>+'Formato de costeo C6 '!F47</f>
        <v>0</v>
      </c>
      <c r="G339" s="540">
        <f>+'Formato de costeo C6 '!H47</f>
        <v>0</v>
      </c>
      <c r="H339" s="230">
        <f t="shared" si="94"/>
        <v>0</v>
      </c>
      <c r="I339" s="303">
        <f>+'Formato de costeo C6 '!P47</f>
        <v>0</v>
      </c>
      <c r="J339" s="106">
        <f>IF( $H339=0,0,($F339*'Cronograma de Actividades'!$E74)*($I339/$H339))</f>
        <v>0</v>
      </c>
      <c r="K339" s="106">
        <f>IF( $H339=0,0,($F339*'Cronograma de Actividades'!$F74)*($I339/$H339))</f>
        <v>0</v>
      </c>
      <c r="L339" s="106">
        <f>IF( $H339=0,0,($F339*'Cronograma de Actividades'!$G74)*($I339/$H339))</f>
        <v>0</v>
      </c>
      <c r="M339" s="106">
        <f t="shared" si="78"/>
        <v>0</v>
      </c>
      <c r="N339" s="106">
        <f>IF( $H339=0,0,($F339*'Cronograma de Actividades'!$H74)*($I339/$H339))</f>
        <v>0</v>
      </c>
      <c r="O339" s="106">
        <f>IF( $H339=0,0,($F339*'Cronograma de Actividades'!$I74)*($I339/$H339))</f>
        <v>0</v>
      </c>
      <c r="P339" s="106">
        <f>IF( $H339=0,0,($F339*'Cronograma de Actividades'!$J74)*($I339/$H339))</f>
        <v>0</v>
      </c>
      <c r="Q339" s="106">
        <f t="shared" si="79"/>
        <v>0</v>
      </c>
      <c r="R339" s="106">
        <f>IF( $H339=0,0,($F339*'Cronograma de Actividades'!$K74)*($I339/$H339))</f>
        <v>0</v>
      </c>
      <c r="S339" s="106">
        <f>IF( $H339=0,0,($F339*'Cronograma de Actividades'!$L74)*($I339/$H339))</f>
        <v>0</v>
      </c>
      <c r="T339" s="106">
        <f>IF( $H339=0,0,($F339*'Cronograma de Actividades'!$M74)*($I339/$H339))</f>
        <v>0</v>
      </c>
      <c r="U339" s="106">
        <f t="shared" si="80"/>
        <v>0</v>
      </c>
      <c r="V339" s="106">
        <f>IF( $H339=0,0,($F339*'Cronograma de Actividades'!$N74)*($I339/$H339))</f>
        <v>0</v>
      </c>
      <c r="W339" s="106">
        <f>IF( $H339=0,0,($F339*'Cronograma de Actividades'!$O74)*($I339/$H339))</f>
        <v>0</v>
      </c>
      <c r="X339" s="106">
        <f>IF( $H339=0,0,($F339*'Cronograma de Actividades'!$P74)*($I339/$H339))</f>
        <v>0</v>
      </c>
      <c r="Y339" s="106">
        <f t="shared" si="81"/>
        <v>0</v>
      </c>
      <c r="Z339" s="106">
        <f t="shared" si="82"/>
        <v>0</v>
      </c>
      <c r="AA339" s="106">
        <f>IF( $H339=0,0,($F339*'Cronograma de Actividades'!$Q74)*($I339/$H339))</f>
        <v>0</v>
      </c>
      <c r="AB339" s="106">
        <f>IF( $H339=0,0,($F339*'Cronograma de Actividades'!$R74)*($I339/$H339))</f>
        <v>0</v>
      </c>
      <c r="AC339" s="106">
        <f>IF( $H339=0,0,($F339*'Cronograma de Actividades'!$S74)*($I339/$H339))</f>
        <v>0</v>
      </c>
      <c r="AD339" s="106">
        <f t="shared" si="83"/>
        <v>0</v>
      </c>
      <c r="AE339" s="106">
        <f>IF( $H339=0,0,($F339*'Cronograma de Actividades'!$T74)*($I339/$H339))</f>
        <v>0</v>
      </c>
      <c r="AF339" s="106">
        <f>IF( $H339=0,0,($F339*'Cronograma de Actividades'!$U74)*($I339/$H339))</f>
        <v>0</v>
      </c>
      <c r="AG339" s="106">
        <f>IF( $H339=0,0,($F339*'Cronograma de Actividades'!$V74)*($I339/$H339))</f>
        <v>0</v>
      </c>
      <c r="AH339" s="106">
        <f t="shared" si="84"/>
        <v>0</v>
      </c>
      <c r="AI339" s="106">
        <f>IF( $H339=0,0,($F339*'Cronograma de Actividades'!$W74)*($I339/$H339))</f>
        <v>0</v>
      </c>
      <c r="AJ339" s="106">
        <f>IF( $H339=0,0,($F339*'Cronograma de Actividades'!$X74)*($I339/$H339))</f>
        <v>0</v>
      </c>
      <c r="AK339" s="106">
        <f>IF( $H339=0,0,($F339*'Cronograma de Actividades'!$Y74)*($I339/$H339))</f>
        <v>0</v>
      </c>
      <c r="AL339" s="106">
        <f t="shared" si="85"/>
        <v>0</v>
      </c>
      <c r="AM339" s="106">
        <f>IF( $H339=0,0,($F339*'Cronograma de Actividades'!$Z74)*($I339/$H339))</f>
        <v>0</v>
      </c>
      <c r="AN339" s="106">
        <f>IF( $H339=0,0,($F339*'Cronograma de Actividades'!$AA74)*($I339/$H339))</f>
        <v>0</v>
      </c>
      <c r="AO339" s="106">
        <f>IF( $H339=0,0,($F339*'Cronograma de Actividades'!$AB74)*($I339/$H339))</f>
        <v>0</v>
      </c>
      <c r="AP339" s="106">
        <f t="shared" si="86"/>
        <v>0</v>
      </c>
      <c r="AQ339" s="106">
        <f t="shared" si="87"/>
        <v>0</v>
      </c>
      <c r="AR339" s="106">
        <f>IF( $H339=0,0,($F339*'Cronograma de Actividades'!$AC74)*($I339/$H339))</f>
        <v>0</v>
      </c>
      <c r="AS339" s="106">
        <f>IF( $H339=0,0,($F339*'Cronograma de Actividades'!$AD74)*($I339/$H339))</f>
        <v>0</v>
      </c>
      <c r="AT339" s="106">
        <f>IF( $H339=0,0,($F339*'Cronograma de Actividades'!$AE74)*($I339/$H339))</f>
        <v>0</v>
      </c>
      <c r="AU339" s="106">
        <f t="shared" si="88"/>
        <v>0</v>
      </c>
      <c r="AV339" s="106">
        <f>IF( $H339=0,0,($F339*'Cronograma de Actividades'!$AF74)*($I339/$H339))</f>
        <v>0</v>
      </c>
      <c r="AW339" s="106">
        <f>IF( $H339=0,0,($F339*'Cronograma de Actividades'!$AG74)*($I339/$H339))</f>
        <v>0</v>
      </c>
      <c r="AX339" s="106">
        <f>IF( $H339=0,0,($F339*'Cronograma de Actividades'!$AH74)*($I339/$H339))</f>
        <v>0</v>
      </c>
      <c r="AY339" s="106">
        <f t="shared" si="89"/>
        <v>0</v>
      </c>
      <c r="AZ339" s="106">
        <f>IF( $H339=0,0,($F339*'Cronograma de Actividades'!$AI74)*($I339/$H339))</f>
        <v>0</v>
      </c>
      <c r="BA339" s="106">
        <f>IF( $H339=0,0,($F339*'Cronograma de Actividades'!$AJ74)*($I339/$H339))</f>
        <v>0</v>
      </c>
      <c r="BB339" s="106">
        <f>IF( $H339=0,0,($F339*'Cronograma de Actividades'!$AK74)*($I339/$H339))</f>
        <v>0</v>
      </c>
      <c r="BC339" s="106">
        <f t="shared" si="90"/>
        <v>0</v>
      </c>
      <c r="BD339" s="106">
        <f>IF( $H339=0,0,($F339*'Cronograma de Actividades'!$AL74)*($I339/$H339))</f>
        <v>0</v>
      </c>
      <c r="BE339" s="106">
        <f>IF( $H339=0,0,($F339*'Cronograma de Actividades'!$AM74)*($I339/$H339))</f>
        <v>0</v>
      </c>
      <c r="BF339" s="106">
        <f>IF( $H339=0,0,($F339*'Cronograma de Actividades'!$AN74)*($I339/$H339))</f>
        <v>0</v>
      </c>
      <c r="BG339" s="106">
        <f t="shared" si="91"/>
        <v>0</v>
      </c>
      <c r="BH339" s="106">
        <f t="shared" si="92"/>
        <v>0</v>
      </c>
      <c r="BI339" s="288">
        <f t="shared" si="93"/>
        <v>0</v>
      </c>
      <c r="BJ339" s="126">
        <f t="shared" si="75"/>
        <v>0</v>
      </c>
    </row>
    <row r="340" spans="1:62" x14ac:dyDescent="0.25">
      <c r="A340" s="63">
        <f>'Formato de costeo C6 '!C49</f>
        <v>6.2</v>
      </c>
      <c r="B340" s="77" t="str">
        <f>'Formato de costeo C6 '!D49</f>
        <v>EQUIPAMIENTO DEL PROYECTO</v>
      </c>
      <c r="C340" s="78"/>
      <c r="D340" s="79"/>
      <c r="E340" s="80"/>
      <c r="F340" s="80"/>
      <c r="G340" s="304"/>
      <c r="H340" s="80">
        <f>+H341</f>
        <v>0</v>
      </c>
      <c r="I340" s="80">
        <f>+I341</f>
        <v>0</v>
      </c>
      <c r="J340" s="80">
        <f t="shared" ref="J340:BH340" si="95">+J341</f>
        <v>0</v>
      </c>
      <c r="K340" s="80">
        <f t="shared" si="95"/>
        <v>0</v>
      </c>
      <c r="L340" s="80">
        <f t="shared" si="95"/>
        <v>0</v>
      </c>
      <c r="M340" s="80">
        <f t="shared" si="95"/>
        <v>0</v>
      </c>
      <c r="N340" s="80">
        <f t="shared" si="95"/>
        <v>0</v>
      </c>
      <c r="O340" s="80">
        <f t="shared" si="95"/>
        <v>0</v>
      </c>
      <c r="P340" s="80">
        <f t="shared" si="95"/>
        <v>0</v>
      </c>
      <c r="Q340" s="80">
        <f t="shared" si="95"/>
        <v>0</v>
      </c>
      <c r="R340" s="80">
        <f t="shared" si="95"/>
        <v>0</v>
      </c>
      <c r="S340" s="80">
        <f t="shared" si="95"/>
        <v>0</v>
      </c>
      <c r="T340" s="80">
        <f t="shared" si="95"/>
        <v>0</v>
      </c>
      <c r="U340" s="80">
        <f t="shared" si="95"/>
        <v>0</v>
      </c>
      <c r="V340" s="80">
        <f t="shared" si="95"/>
        <v>0</v>
      </c>
      <c r="W340" s="80">
        <f t="shared" si="95"/>
        <v>0</v>
      </c>
      <c r="X340" s="80">
        <f t="shared" si="95"/>
        <v>0</v>
      </c>
      <c r="Y340" s="80">
        <f t="shared" si="95"/>
        <v>0</v>
      </c>
      <c r="Z340" s="80">
        <f t="shared" si="95"/>
        <v>0</v>
      </c>
      <c r="AA340" s="80">
        <f t="shared" si="95"/>
        <v>0</v>
      </c>
      <c r="AB340" s="80">
        <f t="shared" si="95"/>
        <v>0</v>
      </c>
      <c r="AC340" s="80">
        <f t="shared" si="95"/>
        <v>0</v>
      </c>
      <c r="AD340" s="80">
        <f t="shared" si="95"/>
        <v>0</v>
      </c>
      <c r="AE340" s="80">
        <f t="shared" si="95"/>
        <v>0</v>
      </c>
      <c r="AF340" s="80">
        <f t="shared" si="95"/>
        <v>0</v>
      </c>
      <c r="AG340" s="80">
        <f t="shared" si="95"/>
        <v>0</v>
      </c>
      <c r="AH340" s="80">
        <f t="shared" si="95"/>
        <v>0</v>
      </c>
      <c r="AI340" s="80">
        <f t="shared" si="95"/>
        <v>0</v>
      </c>
      <c r="AJ340" s="80">
        <f t="shared" si="95"/>
        <v>0</v>
      </c>
      <c r="AK340" s="80">
        <f t="shared" si="95"/>
        <v>0</v>
      </c>
      <c r="AL340" s="80">
        <f t="shared" si="95"/>
        <v>0</v>
      </c>
      <c r="AM340" s="80">
        <f t="shared" si="95"/>
        <v>0</v>
      </c>
      <c r="AN340" s="80">
        <f t="shared" si="95"/>
        <v>0</v>
      </c>
      <c r="AO340" s="80">
        <f t="shared" si="95"/>
        <v>0</v>
      </c>
      <c r="AP340" s="80">
        <f t="shared" si="95"/>
        <v>0</v>
      </c>
      <c r="AQ340" s="80">
        <f t="shared" si="95"/>
        <v>0</v>
      </c>
      <c r="AR340" s="80">
        <f t="shared" si="95"/>
        <v>0</v>
      </c>
      <c r="AS340" s="80">
        <f t="shared" si="95"/>
        <v>0</v>
      </c>
      <c r="AT340" s="80">
        <f t="shared" si="95"/>
        <v>0</v>
      </c>
      <c r="AU340" s="80">
        <f t="shared" si="95"/>
        <v>0</v>
      </c>
      <c r="AV340" s="80">
        <f t="shared" si="95"/>
        <v>0</v>
      </c>
      <c r="AW340" s="80">
        <f t="shared" si="95"/>
        <v>0</v>
      </c>
      <c r="AX340" s="80">
        <f t="shared" si="95"/>
        <v>0</v>
      </c>
      <c r="AY340" s="80">
        <f t="shared" si="95"/>
        <v>0</v>
      </c>
      <c r="AZ340" s="80">
        <f t="shared" si="95"/>
        <v>0</v>
      </c>
      <c r="BA340" s="80">
        <f t="shared" si="95"/>
        <v>0</v>
      </c>
      <c r="BB340" s="80">
        <f t="shared" si="95"/>
        <v>0</v>
      </c>
      <c r="BC340" s="80">
        <f t="shared" si="95"/>
        <v>0</v>
      </c>
      <c r="BD340" s="80">
        <f t="shared" si="95"/>
        <v>0</v>
      </c>
      <c r="BE340" s="80">
        <f t="shared" si="95"/>
        <v>0</v>
      </c>
      <c r="BF340" s="80">
        <f t="shared" si="95"/>
        <v>0</v>
      </c>
      <c r="BG340" s="80">
        <f t="shared" si="95"/>
        <v>0</v>
      </c>
      <c r="BH340" s="80">
        <f t="shared" si="95"/>
        <v>0</v>
      </c>
      <c r="BI340" s="81">
        <f>+BI341</f>
        <v>0</v>
      </c>
      <c r="BJ340" s="126">
        <f t="shared" si="75"/>
        <v>0</v>
      </c>
    </row>
    <row r="341" spans="1:62" x14ac:dyDescent="0.25">
      <c r="A341" s="64" t="str">
        <f>+'Formato de costeo C6 '!C52</f>
        <v>6.2.1</v>
      </c>
      <c r="B341" s="71" t="str">
        <f>+'Formato de costeo C6 '!B52</f>
        <v>Equipos y bienes duraderos</v>
      </c>
      <c r="C341" s="15"/>
      <c r="D341" s="16"/>
      <c r="E341" s="17"/>
      <c r="F341" s="17"/>
      <c r="G341" s="519"/>
      <c r="H341" s="17">
        <f>SUM(H342:H352)</f>
        <v>0</v>
      </c>
      <c r="I341" s="17">
        <f>SUM(I342:I352)</f>
        <v>0</v>
      </c>
      <c r="J341" s="17">
        <f t="shared" ref="J341:BH341" si="96">SUM(J342:J352)</f>
        <v>0</v>
      </c>
      <c r="K341" s="17">
        <f t="shared" si="96"/>
        <v>0</v>
      </c>
      <c r="L341" s="17">
        <f t="shared" si="96"/>
        <v>0</v>
      </c>
      <c r="M341" s="17">
        <f t="shared" si="96"/>
        <v>0</v>
      </c>
      <c r="N341" s="17">
        <f t="shared" si="96"/>
        <v>0</v>
      </c>
      <c r="O341" s="17">
        <f t="shared" si="96"/>
        <v>0</v>
      </c>
      <c r="P341" s="17">
        <f t="shared" si="96"/>
        <v>0</v>
      </c>
      <c r="Q341" s="17">
        <f t="shared" si="96"/>
        <v>0</v>
      </c>
      <c r="R341" s="17">
        <f t="shared" si="96"/>
        <v>0</v>
      </c>
      <c r="S341" s="17">
        <f t="shared" si="96"/>
        <v>0</v>
      </c>
      <c r="T341" s="17">
        <f t="shared" si="96"/>
        <v>0</v>
      </c>
      <c r="U341" s="17">
        <f t="shared" si="96"/>
        <v>0</v>
      </c>
      <c r="V341" s="17">
        <f t="shared" si="96"/>
        <v>0</v>
      </c>
      <c r="W341" s="17">
        <f t="shared" si="96"/>
        <v>0</v>
      </c>
      <c r="X341" s="17">
        <f t="shared" si="96"/>
        <v>0</v>
      </c>
      <c r="Y341" s="17">
        <f t="shared" si="96"/>
        <v>0</v>
      </c>
      <c r="Z341" s="17">
        <f t="shared" si="96"/>
        <v>0</v>
      </c>
      <c r="AA341" s="17">
        <f t="shared" si="96"/>
        <v>0</v>
      </c>
      <c r="AB341" s="17">
        <f t="shared" si="96"/>
        <v>0</v>
      </c>
      <c r="AC341" s="17">
        <f t="shared" si="96"/>
        <v>0</v>
      </c>
      <c r="AD341" s="17">
        <f t="shared" si="96"/>
        <v>0</v>
      </c>
      <c r="AE341" s="17">
        <f t="shared" si="96"/>
        <v>0</v>
      </c>
      <c r="AF341" s="17">
        <f t="shared" si="96"/>
        <v>0</v>
      </c>
      <c r="AG341" s="17">
        <f t="shared" si="96"/>
        <v>0</v>
      </c>
      <c r="AH341" s="17">
        <f t="shared" si="96"/>
        <v>0</v>
      </c>
      <c r="AI341" s="17">
        <f t="shared" si="96"/>
        <v>0</v>
      </c>
      <c r="AJ341" s="17">
        <f t="shared" si="96"/>
        <v>0</v>
      </c>
      <c r="AK341" s="17">
        <f t="shared" si="96"/>
        <v>0</v>
      </c>
      <c r="AL341" s="17">
        <f t="shared" si="96"/>
        <v>0</v>
      </c>
      <c r="AM341" s="17">
        <f t="shared" si="96"/>
        <v>0</v>
      </c>
      <c r="AN341" s="17">
        <f t="shared" si="96"/>
        <v>0</v>
      </c>
      <c r="AO341" s="17">
        <f t="shared" si="96"/>
        <v>0</v>
      </c>
      <c r="AP341" s="17">
        <f t="shared" si="96"/>
        <v>0</v>
      </c>
      <c r="AQ341" s="17">
        <f t="shared" si="96"/>
        <v>0</v>
      </c>
      <c r="AR341" s="17">
        <f t="shared" si="96"/>
        <v>0</v>
      </c>
      <c r="AS341" s="17">
        <f t="shared" si="96"/>
        <v>0</v>
      </c>
      <c r="AT341" s="17">
        <f t="shared" si="96"/>
        <v>0</v>
      </c>
      <c r="AU341" s="17">
        <f t="shared" si="96"/>
        <v>0</v>
      </c>
      <c r="AV341" s="17">
        <f t="shared" si="96"/>
        <v>0</v>
      </c>
      <c r="AW341" s="17">
        <f t="shared" si="96"/>
        <v>0</v>
      </c>
      <c r="AX341" s="17">
        <f t="shared" si="96"/>
        <v>0</v>
      </c>
      <c r="AY341" s="17">
        <f t="shared" si="96"/>
        <v>0</v>
      </c>
      <c r="AZ341" s="17">
        <f t="shared" si="96"/>
        <v>0</v>
      </c>
      <c r="BA341" s="17">
        <f t="shared" si="96"/>
        <v>0</v>
      </c>
      <c r="BB341" s="17">
        <f t="shared" si="96"/>
        <v>0</v>
      </c>
      <c r="BC341" s="17">
        <f t="shared" si="96"/>
        <v>0</v>
      </c>
      <c r="BD341" s="17">
        <f t="shared" si="96"/>
        <v>0</v>
      </c>
      <c r="BE341" s="17">
        <f t="shared" si="96"/>
        <v>0</v>
      </c>
      <c r="BF341" s="17">
        <f t="shared" si="96"/>
        <v>0</v>
      </c>
      <c r="BG341" s="17">
        <f t="shared" si="96"/>
        <v>0</v>
      </c>
      <c r="BH341" s="17">
        <f t="shared" si="96"/>
        <v>0</v>
      </c>
      <c r="BI341" s="66">
        <f>SUM(BI342:BI352)</f>
        <v>0</v>
      </c>
      <c r="BJ341" s="126">
        <f t="shared" si="75"/>
        <v>0</v>
      </c>
    </row>
    <row r="342" spans="1:62" x14ac:dyDescent="0.25">
      <c r="A342" s="65" t="str">
        <f>+'Formato de costeo C6 '!C53</f>
        <v>6.2.1.1</v>
      </c>
      <c r="B342" s="58">
        <f>'Formato de costeo C6 '!B53</f>
        <v>0</v>
      </c>
      <c r="C342" s="50">
        <f>'Formato de costeo C6 '!D53</f>
        <v>0</v>
      </c>
      <c r="D342" s="18">
        <f>'Formato de costeo C6 '!E53</f>
        <v>0</v>
      </c>
      <c r="E342" s="19">
        <f>'Formato de costeo C6 '!F53</f>
        <v>0</v>
      </c>
      <c r="F342" s="19">
        <f>'Formato de costeo C6 '!G53</f>
        <v>0</v>
      </c>
      <c r="G342" s="541">
        <f>+'Formato de costeo C6 '!H53</f>
        <v>0</v>
      </c>
      <c r="H342" s="19">
        <f>'Formato de costeo C6 '!I53</f>
        <v>0</v>
      </c>
      <c r="I342" s="19">
        <f>'Formato de costeo C6 '!P53</f>
        <v>0</v>
      </c>
      <c r="J342" s="104">
        <f>IF( $H342=0,0,($F342*'Cronograma de Actividades'!$E77)*($I342/$H342))</f>
        <v>0</v>
      </c>
      <c r="K342" s="104">
        <f>IF( $H342=0,0,($F342*'Cronograma de Actividades'!$F77)*($I342/$H342))</f>
        <v>0</v>
      </c>
      <c r="L342" s="104">
        <f>IF( $H342=0,0,($F342*'Cronograma de Actividades'!$G77)*($I342/$H342))</f>
        <v>0</v>
      </c>
      <c r="M342" s="105">
        <f t="shared" ref="M342:M352" si="97">SUM(J342:L342)</f>
        <v>0</v>
      </c>
      <c r="N342" s="104">
        <f>IF( $H342=0,0,($F342*'Cronograma de Actividades'!$H77)*($I342/$H342))</f>
        <v>0</v>
      </c>
      <c r="O342" s="104">
        <f>IF( $H342=0,0,($F342*'Cronograma de Actividades'!$I77)*($I342/$H342))</f>
        <v>0</v>
      </c>
      <c r="P342" s="104">
        <f>IF( $H342=0,0,($F342*'Cronograma de Actividades'!$J77)*($I342/$H342))</f>
        <v>0</v>
      </c>
      <c r="Q342" s="105">
        <f t="shared" ref="Q342:Q352" si="98">SUM(N342:P342)</f>
        <v>0</v>
      </c>
      <c r="R342" s="104">
        <f>IF( $H342=0,0,($F342*'Cronograma de Actividades'!$K77)*($I342/$H342))</f>
        <v>0</v>
      </c>
      <c r="S342" s="104">
        <f>IF( $H342=0,0,($F342*'Cronograma de Actividades'!$L77)*($I342/$H342))</f>
        <v>0</v>
      </c>
      <c r="T342" s="104">
        <f>IF( $H342=0,0,($F342*'Cronograma de Actividades'!$M77)*($I342/$H342))</f>
        <v>0</v>
      </c>
      <c r="U342" s="105">
        <f t="shared" ref="U342:U352" si="99">SUM(R342:T342)</f>
        <v>0</v>
      </c>
      <c r="V342" s="104">
        <f>IF( $H342=0,0,($F342*'Cronograma de Actividades'!$N77)*($I342/$H342))</f>
        <v>0</v>
      </c>
      <c r="W342" s="104">
        <f>IF( $H342=0,0,($F342*'Cronograma de Actividades'!$O77)*($I342/$H342))</f>
        <v>0</v>
      </c>
      <c r="X342" s="104">
        <f>IF( $H342=0,0,($F342*'Cronograma de Actividades'!$P77)*($I342/$H342))</f>
        <v>0</v>
      </c>
      <c r="Y342" s="105">
        <f t="shared" ref="Y342:Y352" si="100">SUM(V342:X342)</f>
        <v>0</v>
      </c>
      <c r="Z342" s="105">
        <f t="shared" ref="Z342:Z352" si="101">+M342+Q342+U342+Y342</f>
        <v>0</v>
      </c>
      <c r="AA342" s="104">
        <f>IF( $H342=0,0,($F342*'Cronograma de Actividades'!$Q77)*($I342/$H342))</f>
        <v>0</v>
      </c>
      <c r="AB342" s="104">
        <f>IF( $H342=0,0,($F342*'Cronograma de Actividades'!$R77)*($I342/$H342))</f>
        <v>0</v>
      </c>
      <c r="AC342" s="104">
        <f>IF( $H342=0,0,($F342*'Cronograma de Actividades'!$S77)*($I342/$H342))</f>
        <v>0</v>
      </c>
      <c r="AD342" s="105">
        <f t="shared" ref="AD342:AD352" si="102">SUM(AA342:AC342)</f>
        <v>0</v>
      </c>
      <c r="AE342" s="104">
        <f>IF( $H342=0,0,($F342*'Cronograma de Actividades'!$T77)*($I342/$H342))</f>
        <v>0</v>
      </c>
      <c r="AF342" s="104">
        <f>IF( $H342=0,0,($F342*'Cronograma de Actividades'!$U77)*($I342/$H342))</f>
        <v>0</v>
      </c>
      <c r="AG342" s="104">
        <f>IF( $H342=0,0,($F342*'Cronograma de Actividades'!$V77)*($I342/$H342))</f>
        <v>0</v>
      </c>
      <c r="AH342" s="105">
        <f t="shared" ref="AH342:AH352" si="103">SUM(AE342:AG342)</f>
        <v>0</v>
      </c>
      <c r="AI342" s="104">
        <f>IF( $H342=0,0,($F342*'Cronograma de Actividades'!$W77)*($I342/$H342))</f>
        <v>0</v>
      </c>
      <c r="AJ342" s="104">
        <f>IF( $H342=0,0,($F342*'Cronograma de Actividades'!$X77)*($I342/$H342))</f>
        <v>0</v>
      </c>
      <c r="AK342" s="104">
        <f>IF( $H342=0,0,($F342*'Cronograma de Actividades'!$Y77)*($I342/$H342))</f>
        <v>0</v>
      </c>
      <c r="AL342" s="105">
        <f t="shared" ref="AL342:AL352" si="104">SUM(AI342:AK342)</f>
        <v>0</v>
      </c>
      <c r="AM342" s="104">
        <f>IF( $H342=0,0,($F342*'Cronograma de Actividades'!$Z77)*($I342/$H342))</f>
        <v>0</v>
      </c>
      <c r="AN342" s="104">
        <f>IF( $H342=0,0,($F342*'Cronograma de Actividades'!$AA77)*($I342/$H342))</f>
        <v>0</v>
      </c>
      <c r="AO342" s="104">
        <f>IF( $H342=0,0,($F342*'Cronograma de Actividades'!$AB77)*($I342/$H342))</f>
        <v>0</v>
      </c>
      <c r="AP342" s="105">
        <f t="shared" ref="AP342:AP352" si="105">SUM(AM342:AO342)</f>
        <v>0</v>
      </c>
      <c r="AQ342" s="105">
        <f t="shared" ref="AQ342:AQ352" si="106">+AD342+AH342+AL342+AP342</f>
        <v>0</v>
      </c>
      <c r="AR342" s="104">
        <f>IF( $H342=0,0,($F342*'Cronograma de Actividades'!$AC77)*($I342/$H342))</f>
        <v>0</v>
      </c>
      <c r="AS342" s="104">
        <f>IF( $H342=0,0,($F342*'Cronograma de Actividades'!$AD77)*($I342/$H342))</f>
        <v>0</v>
      </c>
      <c r="AT342" s="104">
        <f>IF( $H342=0,0,($F342*'Cronograma de Actividades'!$AE77)*($I342/$H342))</f>
        <v>0</v>
      </c>
      <c r="AU342" s="105">
        <f t="shared" ref="AU342:AU352" si="107">SUM(AR342:AT342)</f>
        <v>0</v>
      </c>
      <c r="AV342" s="104">
        <f>IF( $H342=0,0,($F342*'Cronograma de Actividades'!$AF77)*($I342/$H342))</f>
        <v>0</v>
      </c>
      <c r="AW342" s="104">
        <f>IF( $H342=0,0,($F342*'Cronograma de Actividades'!$AG77)*($I342/$H342))</f>
        <v>0</v>
      </c>
      <c r="AX342" s="104">
        <f>IF( $H342=0,0,($F342*'Cronograma de Actividades'!$AH77)*($I342/$H342))</f>
        <v>0</v>
      </c>
      <c r="AY342" s="105">
        <f t="shared" ref="AY342:AY352" si="108">SUM(AV342:AX342)</f>
        <v>0</v>
      </c>
      <c r="AZ342" s="104">
        <f>IF( $H342=0,0,($F342*'Cronograma de Actividades'!$AI77)*($I342/$H342))</f>
        <v>0</v>
      </c>
      <c r="BA342" s="104">
        <f>IF( $H342=0,0,($F342*'Cronograma de Actividades'!$AJ77)*($I342/$H342))</f>
        <v>0</v>
      </c>
      <c r="BB342" s="104">
        <f>IF( $H342=0,0,($F342*'Cronograma de Actividades'!$AK77)*($I342/$H342))</f>
        <v>0</v>
      </c>
      <c r="BC342" s="105">
        <f t="shared" ref="BC342:BC352" si="109">SUM(AZ342:BB342)</f>
        <v>0</v>
      </c>
      <c r="BD342" s="104">
        <f>IF( $H342=0,0,($F342*'Cronograma de Actividades'!$AL77)*($I342/$H342))</f>
        <v>0</v>
      </c>
      <c r="BE342" s="104">
        <f>IF( $H342=0,0,($F342*'Cronograma de Actividades'!$AM77)*($I342/$H342))</f>
        <v>0</v>
      </c>
      <c r="BF342" s="104">
        <f>IF( $H342=0,0,($F342*'Cronograma de Actividades'!$AN77)*($I342/$H342))</f>
        <v>0</v>
      </c>
      <c r="BG342" s="105">
        <f t="shared" ref="BG342:BG352" si="110">SUM(BD342:BF342)</f>
        <v>0</v>
      </c>
      <c r="BH342" s="105">
        <f t="shared" ref="BH342:BH352" si="111">+AU342+AY342+BC342+BG342</f>
        <v>0</v>
      </c>
      <c r="BI342" s="287">
        <f t="shared" ref="BI342:BI352" si="112">+Z342+AQ342+BH342</f>
        <v>0</v>
      </c>
      <c r="BJ342" s="126">
        <f t="shared" si="75"/>
        <v>0</v>
      </c>
    </row>
    <row r="343" spans="1:62" x14ac:dyDescent="0.25">
      <c r="A343" s="65" t="str">
        <f>+'Formato de costeo C6 '!C54</f>
        <v>6.2.1.2</v>
      </c>
      <c r="B343" s="58">
        <f>'Formato de costeo C6 '!B54</f>
        <v>0</v>
      </c>
      <c r="C343" s="50">
        <f>'Formato de costeo C6 '!D54</f>
        <v>0</v>
      </c>
      <c r="D343" s="18">
        <f>'Formato de costeo C6 '!E54</f>
        <v>0</v>
      </c>
      <c r="E343" s="19">
        <f>'Formato de costeo C6 '!F54</f>
        <v>0</v>
      </c>
      <c r="F343" s="19">
        <f>'Formato de costeo C6 '!G54</f>
        <v>0</v>
      </c>
      <c r="G343" s="541">
        <f>+'Formato de costeo C6 '!H54</f>
        <v>0</v>
      </c>
      <c r="H343" s="19">
        <f>'Formato de costeo C6 '!I54</f>
        <v>0</v>
      </c>
      <c r="I343" s="19">
        <f>'Formato de costeo C6 '!P54</f>
        <v>0</v>
      </c>
      <c r="J343" s="105">
        <f>IF( $H343=0,0,($F343*'Cronograma de Actividades'!$E78)*($I343/$H343))</f>
        <v>0</v>
      </c>
      <c r="K343" s="105">
        <f>IF( $H343=0,0,($F343*'Cronograma de Actividades'!$F78)*($I343/$H343))</f>
        <v>0</v>
      </c>
      <c r="L343" s="105">
        <f>IF( $H343=0,0,($F343*'Cronograma de Actividades'!$G78)*($I343/$H343))</f>
        <v>0</v>
      </c>
      <c r="M343" s="105">
        <f t="shared" si="97"/>
        <v>0</v>
      </c>
      <c r="N343" s="105">
        <f>IF( $H343=0,0,($F343*'Cronograma de Actividades'!$H78)*($I343/$H343))</f>
        <v>0</v>
      </c>
      <c r="O343" s="105">
        <f>IF( $H343=0,0,($F343*'Cronograma de Actividades'!$I78)*($I343/$H343))</f>
        <v>0</v>
      </c>
      <c r="P343" s="105">
        <f>IF( $H343=0,0,($F343*'Cronograma de Actividades'!$J78)*($I343/$H343))</f>
        <v>0</v>
      </c>
      <c r="Q343" s="105">
        <f t="shared" si="98"/>
        <v>0</v>
      </c>
      <c r="R343" s="105">
        <f>IF( $H343=0,0,($F343*'Cronograma de Actividades'!$K78)*($I343/$H343))</f>
        <v>0</v>
      </c>
      <c r="S343" s="105">
        <f>IF( $H343=0,0,($F343*'Cronograma de Actividades'!$L78)*($I343/$H343))</f>
        <v>0</v>
      </c>
      <c r="T343" s="105">
        <f>IF( $H343=0,0,($F343*'Cronograma de Actividades'!$M78)*($I343/$H343))</f>
        <v>0</v>
      </c>
      <c r="U343" s="105">
        <f t="shared" si="99"/>
        <v>0</v>
      </c>
      <c r="V343" s="105">
        <f>IF( $H343=0,0,($F343*'Cronograma de Actividades'!$N78)*($I343/$H343))</f>
        <v>0</v>
      </c>
      <c r="W343" s="105">
        <f>IF( $H343=0,0,($F343*'Cronograma de Actividades'!$O78)*($I343/$H343))</f>
        <v>0</v>
      </c>
      <c r="X343" s="105">
        <f>IF( $H343=0,0,($F343*'Cronograma de Actividades'!$P78)*($I343/$H343))</f>
        <v>0</v>
      </c>
      <c r="Y343" s="105">
        <f t="shared" si="100"/>
        <v>0</v>
      </c>
      <c r="Z343" s="105">
        <f t="shared" si="101"/>
        <v>0</v>
      </c>
      <c r="AA343" s="105">
        <f>IF( $H343=0,0,($F343*'Cronograma de Actividades'!$Q78)*($I343/$H343))</f>
        <v>0</v>
      </c>
      <c r="AB343" s="105">
        <f>IF( $H343=0,0,($F343*'Cronograma de Actividades'!$R78)*($I343/$H343))</f>
        <v>0</v>
      </c>
      <c r="AC343" s="105">
        <f>IF( $H343=0,0,($F343*'Cronograma de Actividades'!$S78)*($I343/$H343))</f>
        <v>0</v>
      </c>
      <c r="AD343" s="105">
        <f t="shared" si="102"/>
        <v>0</v>
      </c>
      <c r="AE343" s="105">
        <f>IF( $H343=0,0,($F343*'Cronograma de Actividades'!$T78)*($I343/$H343))</f>
        <v>0</v>
      </c>
      <c r="AF343" s="105">
        <f>IF( $H343=0,0,($F343*'Cronograma de Actividades'!$U78)*($I343/$H343))</f>
        <v>0</v>
      </c>
      <c r="AG343" s="105">
        <f>IF( $H343=0,0,($F343*'Cronograma de Actividades'!$V78)*($I343/$H343))</f>
        <v>0</v>
      </c>
      <c r="AH343" s="105">
        <f t="shared" si="103"/>
        <v>0</v>
      </c>
      <c r="AI343" s="105">
        <f>IF( $H343=0,0,($F343*'Cronograma de Actividades'!$W78)*($I343/$H343))</f>
        <v>0</v>
      </c>
      <c r="AJ343" s="105">
        <f>IF( $H343=0,0,($F343*'Cronograma de Actividades'!$X78)*($I343/$H343))</f>
        <v>0</v>
      </c>
      <c r="AK343" s="105">
        <f>IF( $H343=0,0,($F343*'Cronograma de Actividades'!$Y78)*($I343/$H343))</f>
        <v>0</v>
      </c>
      <c r="AL343" s="105">
        <f t="shared" si="104"/>
        <v>0</v>
      </c>
      <c r="AM343" s="105">
        <f>IF( $H343=0,0,($F343*'Cronograma de Actividades'!$Z78)*($I343/$H343))</f>
        <v>0</v>
      </c>
      <c r="AN343" s="105">
        <f>IF( $H343=0,0,($F343*'Cronograma de Actividades'!$AA78)*($I343/$H343))</f>
        <v>0</v>
      </c>
      <c r="AO343" s="105">
        <f>IF( $H343=0,0,($F343*'Cronograma de Actividades'!$AB78)*($I343/$H343))</f>
        <v>0</v>
      </c>
      <c r="AP343" s="105">
        <f t="shared" si="105"/>
        <v>0</v>
      </c>
      <c r="AQ343" s="105">
        <f t="shared" si="106"/>
        <v>0</v>
      </c>
      <c r="AR343" s="105">
        <f>IF( $H343=0,0,($F343*'Cronograma de Actividades'!$AC78)*($I343/$H343))</f>
        <v>0</v>
      </c>
      <c r="AS343" s="105">
        <f>IF( $H343=0,0,($F343*'Cronograma de Actividades'!$AD78)*($I343/$H343))</f>
        <v>0</v>
      </c>
      <c r="AT343" s="105">
        <f>IF( $H343=0,0,($F343*'Cronograma de Actividades'!$AE78)*($I343/$H343))</f>
        <v>0</v>
      </c>
      <c r="AU343" s="105">
        <f t="shared" si="107"/>
        <v>0</v>
      </c>
      <c r="AV343" s="105">
        <f>IF( $H343=0,0,($F343*'Cronograma de Actividades'!$AF78)*($I343/$H343))</f>
        <v>0</v>
      </c>
      <c r="AW343" s="105">
        <f>IF( $H343=0,0,($F343*'Cronograma de Actividades'!$AG78)*($I343/$H343))</f>
        <v>0</v>
      </c>
      <c r="AX343" s="105">
        <f>IF( $H343=0,0,($F343*'Cronograma de Actividades'!$AH78)*($I343/$H343))</f>
        <v>0</v>
      </c>
      <c r="AY343" s="105">
        <f t="shared" si="108"/>
        <v>0</v>
      </c>
      <c r="AZ343" s="105">
        <f>IF( $H343=0,0,($F343*'Cronograma de Actividades'!$AI78)*($I343/$H343))</f>
        <v>0</v>
      </c>
      <c r="BA343" s="105">
        <f>IF( $H343=0,0,($F343*'Cronograma de Actividades'!$AJ78)*($I343/$H343))</f>
        <v>0</v>
      </c>
      <c r="BB343" s="105">
        <f>IF( $H343=0,0,($F343*'Cronograma de Actividades'!$AK78)*($I343/$H343))</f>
        <v>0</v>
      </c>
      <c r="BC343" s="105">
        <f t="shared" si="109"/>
        <v>0</v>
      </c>
      <c r="BD343" s="105">
        <f>IF( $H343=0,0,($F343*'Cronograma de Actividades'!$AL78)*($I343/$H343))</f>
        <v>0</v>
      </c>
      <c r="BE343" s="105">
        <f>IF( $H343=0,0,($F343*'Cronograma de Actividades'!$AM78)*($I343/$H343))</f>
        <v>0</v>
      </c>
      <c r="BF343" s="105">
        <f>IF( $H343=0,0,($F343*'Cronograma de Actividades'!$AN78)*($I343/$H343))</f>
        <v>0</v>
      </c>
      <c r="BG343" s="105">
        <f t="shared" si="110"/>
        <v>0</v>
      </c>
      <c r="BH343" s="105">
        <f t="shared" si="111"/>
        <v>0</v>
      </c>
      <c r="BI343" s="287">
        <f t="shared" si="112"/>
        <v>0</v>
      </c>
      <c r="BJ343" s="126">
        <f t="shared" si="75"/>
        <v>0</v>
      </c>
    </row>
    <row r="344" spans="1:62" x14ac:dyDescent="0.25">
      <c r="A344" s="65" t="str">
        <f>+'Formato de costeo C6 '!C55</f>
        <v>6.2.1.3</v>
      </c>
      <c r="B344" s="58">
        <f>'Formato de costeo C6 '!B55</f>
        <v>0</v>
      </c>
      <c r="C344" s="50">
        <f>'Formato de costeo C6 '!D55</f>
        <v>0</v>
      </c>
      <c r="D344" s="18">
        <f>'Formato de costeo C6 '!E55</f>
        <v>0</v>
      </c>
      <c r="E344" s="19">
        <f>'Formato de costeo C6 '!F55</f>
        <v>0</v>
      </c>
      <c r="F344" s="19">
        <f>'Formato de costeo C6 '!G55</f>
        <v>0</v>
      </c>
      <c r="G344" s="541">
        <f>+'Formato de costeo C6 '!H55</f>
        <v>0</v>
      </c>
      <c r="H344" s="19">
        <f>'Formato de costeo C6 '!I55</f>
        <v>0</v>
      </c>
      <c r="I344" s="19">
        <f>'Formato de costeo C6 '!P55</f>
        <v>0</v>
      </c>
      <c r="J344" s="105">
        <f>IF( $H344=0,0,($F344*'Cronograma de Actividades'!$E79)*($I344/$H344))</f>
        <v>0</v>
      </c>
      <c r="K344" s="105">
        <f>IF( $H344=0,0,($F344*'Cronograma de Actividades'!$F79)*($I344/$H344))</f>
        <v>0</v>
      </c>
      <c r="L344" s="105">
        <f>IF( $H344=0,0,($F344*'Cronograma de Actividades'!$G79)*($I344/$H344))</f>
        <v>0</v>
      </c>
      <c r="M344" s="105">
        <f t="shared" si="97"/>
        <v>0</v>
      </c>
      <c r="N344" s="105">
        <f>IF( $H344=0,0,($F344*'Cronograma de Actividades'!$H79)*($I344/$H344))</f>
        <v>0</v>
      </c>
      <c r="O344" s="105">
        <f>IF( $H344=0,0,($F344*'Cronograma de Actividades'!$I79)*($I344/$H344))</f>
        <v>0</v>
      </c>
      <c r="P344" s="105">
        <f>IF( $H344=0,0,($F344*'Cronograma de Actividades'!$J79)*($I344/$H344))</f>
        <v>0</v>
      </c>
      <c r="Q344" s="105">
        <f t="shared" si="98"/>
        <v>0</v>
      </c>
      <c r="R344" s="105">
        <f>IF( $H344=0,0,($F344*'Cronograma de Actividades'!$K79)*($I344/$H344))</f>
        <v>0</v>
      </c>
      <c r="S344" s="105">
        <f>IF( $H344=0,0,($F344*'Cronograma de Actividades'!$L79)*($I344/$H344))</f>
        <v>0</v>
      </c>
      <c r="T344" s="105">
        <f>IF( $H344=0,0,($F344*'Cronograma de Actividades'!$M79)*($I344/$H344))</f>
        <v>0</v>
      </c>
      <c r="U344" s="105">
        <f t="shared" si="99"/>
        <v>0</v>
      </c>
      <c r="V344" s="105">
        <f>IF( $H344=0,0,($F344*'Cronograma de Actividades'!$N79)*($I344/$H344))</f>
        <v>0</v>
      </c>
      <c r="W344" s="105">
        <f>IF( $H344=0,0,($F344*'Cronograma de Actividades'!$O79)*($I344/$H344))</f>
        <v>0</v>
      </c>
      <c r="X344" s="105">
        <f>IF( $H344=0,0,($F344*'Cronograma de Actividades'!$P79)*($I344/$H344))</f>
        <v>0</v>
      </c>
      <c r="Y344" s="105">
        <f t="shared" si="100"/>
        <v>0</v>
      </c>
      <c r="Z344" s="105">
        <f t="shared" si="101"/>
        <v>0</v>
      </c>
      <c r="AA344" s="105">
        <f>IF( $H344=0,0,($F344*'Cronograma de Actividades'!$Q79)*($I344/$H344))</f>
        <v>0</v>
      </c>
      <c r="AB344" s="105">
        <f>IF( $H344=0,0,($F344*'Cronograma de Actividades'!$R79)*($I344/$H344))</f>
        <v>0</v>
      </c>
      <c r="AC344" s="105">
        <f>IF( $H344=0,0,($F344*'Cronograma de Actividades'!$S79)*($I344/$H344))</f>
        <v>0</v>
      </c>
      <c r="AD344" s="105">
        <f t="shared" si="102"/>
        <v>0</v>
      </c>
      <c r="AE344" s="105">
        <f>IF( $H344=0,0,($F344*'Cronograma de Actividades'!$T79)*($I344/$H344))</f>
        <v>0</v>
      </c>
      <c r="AF344" s="105">
        <f>IF( $H344=0,0,($F344*'Cronograma de Actividades'!$U79)*($I344/$H344))</f>
        <v>0</v>
      </c>
      <c r="AG344" s="105">
        <f>IF( $H344=0,0,($F344*'Cronograma de Actividades'!$V79)*($I344/$H344))</f>
        <v>0</v>
      </c>
      <c r="AH344" s="105">
        <f t="shared" si="103"/>
        <v>0</v>
      </c>
      <c r="AI344" s="105">
        <f>IF( $H344=0,0,($F344*'Cronograma de Actividades'!$W79)*($I344/$H344))</f>
        <v>0</v>
      </c>
      <c r="AJ344" s="105">
        <f>IF( $H344=0,0,($F344*'Cronograma de Actividades'!$X79)*($I344/$H344))</f>
        <v>0</v>
      </c>
      <c r="AK344" s="105">
        <f>IF( $H344=0,0,($F344*'Cronograma de Actividades'!$Y79)*($I344/$H344))</f>
        <v>0</v>
      </c>
      <c r="AL344" s="105">
        <f t="shared" si="104"/>
        <v>0</v>
      </c>
      <c r="AM344" s="105">
        <f>IF( $H344=0,0,($F344*'Cronograma de Actividades'!$Z79)*($I344/$H344))</f>
        <v>0</v>
      </c>
      <c r="AN344" s="105">
        <f>IF( $H344=0,0,($F344*'Cronograma de Actividades'!$AA79)*($I344/$H344))</f>
        <v>0</v>
      </c>
      <c r="AO344" s="105">
        <f>IF( $H344=0,0,($F344*'Cronograma de Actividades'!$AB79)*($I344/$H344))</f>
        <v>0</v>
      </c>
      <c r="AP344" s="105">
        <f t="shared" si="105"/>
        <v>0</v>
      </c>
      <c r="AQ344" s="105">
        <f t="shared" si="106"/>
        <v>0</v>
      </c>
      <c r="AR344" s="105">
        <f>IF( $H344=0,0,($F344*'Cronograma de Actividades'!$AC79)*($I344/$H344))</f>
        <v>0</v>
      </c>
      <c r="AS344" s="105">
        <f>IF( $H344=0,0,($F344*'Cronograma de Actividades'!$AD79)*($I344/$H344))</f>
        <v>0</v>
      </c>
      <c r="AT344" s="105">
        <f>IF( $H344=0,0,($F344*'Cronograma de Actividades'!$AE79)*($I344/$H344))</f>
        <v>0</v>
      </c>
      <c r="AU344" s="105">
        <f t="shared" si="107"/>
        <v>0</v>
      </c>
      <c r="AV344" s="105">
        <f>IF( $H344=0,0,($F344*'Cronograma de Actividades'!$AF79)*($I344/$H344))</f>
        <v>0</v>
      </c>
      <c r="AW344" s="105">
        <f>IF( $H344=0,0,($F344*'Cronograma de Actividades'!$AG79)*($I344/$H344))</f>
        <v>0</v>
      </c>
      <c r="AX344" s="105">
        <f>IF( $H344=0,0,($F344*'Cronograma de Actividades'!$AH79)*($I344/$H344))</f>
        <v>0</v>
      </c>
      <c r="AY344" s="105">
        <f t="shared" si="108"/>
        <v>0</v>
      </c>
      <c r="AZ344" s="105">
        <f>IF( $H344=0,0,($F344*'Cronograma de Actividades'!$AI79)*($I344/$H344))</f>
        <v>0</v>
      </c>
      <c r="BA344" s="105">
        <f>IF( $H344=0,0,($F344*'Cronograma de Actividades'!$AJ79)*($I344/$H344))</f>
        <v>0</v>
      </c>
      <c r="BB344" s="105">
        <f>IF( $H344=0,0,($F344*'Cronograma de Actividades'!$AK79)*($I344/$H344))</f>
        <v>0</v>
      </c>
      <c r="BC344" s="105">
        <f t="shared" si="109"/>
        <v>0</v>
      </c>
      <c r="BD344" s="105">
        <f>IF( $H344=0,0,($F344*'Cronograma de Actividades'!$AL79)*($I344/$H344))</f>
        <v>0</v>
      </c>
      <c r="BE344" s="105">
        <f>IF( $H344=0,0,($F344*'Cronograma de Actividades'!$AM79)*($I344/$H344))</f>
        <v>0</v>
      </c>
      <c r="BF344" s="105">
        <f>IF( $H344=0,0,($F344*'Cronograma de Actividades'!$AN79)*($I344/$H344))</f>
        <v>0</v>
      </c>
      <c r="BG344" s="105">
        <f t="shared" si="110"/>
        <v>0</v>
      </c>
      <c r="BH344" s="105">
        <f t="shared" si="111"/>
        <v>0</v>
      </c>
      <c r="BI344" s="287">
        <f t="shared" si="112"/>
        <v>0</v>
      </c>
      <c r="BJ344" s="126">
        <f t="shared" si="75"/>
        <v>0</v>
      </c>
    </row>
    <row r="345" spans="1:62" x14ac:dyDescent="0.25">
      <c r="A345" s="65" t="str">
        <f>+'Formato de costeo C6 '!C56</f>
        <v>6.2.1.4</v>
      </c>
      <c r="B345" s="58">
        <f>'Formato de costeo C6 '!B56</f>
        <v>0</v>
      </c>
      <c r="C345" s="50">
        <f>'Formato de costeo C6 '!D56</f>
        <v>0</v>
      </c>
      <c r="D345" s="18">
        <f>'Formato de costeo C6 '!E56</f>
        <v>0</v>
      </c>
      <c r="E345" s="19">
        <f>'Formato de costeo C6 '!F56</f>
        <v>0</v>
      </c>
      <c r="F345" s="19">
        <f>'Formato de costeo C6 '!G56</f>
        <v>0</v>
      </c>
      <c r="G345" s="541">
        <f>+'Formato de costeo C6 '!H56</f>
        <v>0</v>
      </c>
      <c r="H345" s="19">
        <f>'Formato de costeo C6 '!I56</f>
        <v>0</v>
      </c>
      <c r="I345" s="19">
        <f>'Formato de costeo C6 '!P56</f>
        <v>0</v>
      </c>
      <c r="J345" s="105">
        <f>IF( $H345=0,0,($F345*'Cronograma de Actividades'!$E80)*($I345/$H345))</f>
        <v>0</v>
      </c>
      <c r="K345" s="105">
        <f>IF( $H345=0,0,($F345*'Cronograma de Actividades'!$F80)*($I345/$H345))</f>
        <v>0</v>
      </c>
      <c r="L345" s="105">
        <f>IF( $H345=0,0,($F345*'Cronograma de Actividades'!$G80)*($I345/$H345))</f>
        <v>0</v>
      </c>
      <c r="M345" s="105">
        <f t="shared" si="97"/>
        <v>0</v>
      </c>
      <c r="N345" s="105">
        <f>IF( $H345=0,0,($F345*'Cronograma de Actividades'!$H80)*($I345/$H345))</f>
        <v>0</v>
      </c>
      <c r="O345" s="105">
        <f>IF( $H345=0,0,($F345*'Cronograma de Actividades'!$I80)*($I345/$H345))</f>
        <v>0</v>
      </c>
      <c r="P345" s="105">
        <f>IF( $H345=0,0,($F345*'Cronograma de Actividades'!$J80)*($I345/$H345))</f>
        <v>0</v>
      </c>
      <c r="Q345" s="105">
        <f t="shared" si="98"/>
        <v>0</v>
      </c>
      <c r="R345" s="105">
        <f>IF( $H345=0,0,($F345*'Cronograma de Actividades'!$K80)*($I345/$H345))</f>
        <v>0</v>
      </c>
      <c r="S345" s="105">
        <f>IF( $H345=0,0,($F345*'Cronograma de Actividades'!$L80)*($I345/$H345))</f>
        <v>0</v>
      </c>
      <c r="T345" s="105">
        <f>IF( $H345=0,0,($F345*'Cronograma de Actividades'!$M80)*($I345/$H345))</f>
        <v>0</v>
      </c>
      <c r="U345" s="105">
        <f t="shared" si="99"/>
        <v>0</v>
      </c>
      <c r="V345" s="105">
        <f>IF( $H345=0,0,($F345*'Cronograma de Actividades'!$N80)*($I345/$H345))</f>
        <v>0</v>
      </c>
      <c r="W345" s="105">
        <f>IF( $H345=0,0,($F345*'Cronograma de Actividades'!$O80)*($I345/$H345))</f>
        <v>0</v>
      </c>
      <c r="X345" s="105">
        <f>IF( $H345=0,0,($F345*'Cronograma de Actividades'!$P80)*($I345/$H345))</f>
        <v>0</v>
      </c>
      <c r="Y345" s="105">
        <f t="shared" si="100"/>
        <v>0</v>
      </c>
      <c r="Z345" s="105">
        <f t="shared" si="101"/>
        <v>0</v>
      </c>
      <c r="AA345" s="105">
        <f>IF( $H345=0,0,($F345*'Cronograma de Actividades'!$Q80)*($I345/$H345))</f>
        <v>0</v>
      </c>
      <c r="AB345" s="105">
        <f>IF( $H345=0,0,($F345*'Cronograma de Actividades'!$R80)*($I345/$H345))</f>
        <v>0</v>
      </c>
      <c r="AC345" s="105">
        <f>IF( $H345=0,0,($F345*'Cronograma de Actividades'!$S80)*($I345/$H345))</f>
        <v>0</v>
      </c>
      <c r="AD345" s="105">
        <f t="shared" si="102"/>
        <v>0</v>
      </c>
      <c r="AE345" s="105">
        <f>IF( $H345=0,0,($F345*'Cronograma de Actividades'!$T80)*($I345/$H345))</f>
        <v>0</v>
      </c>
      <c r="AF345" s="105">
        <f>IF( $H345=0,0,($F345*'Cronograma de Actividades'!$U80)*($I345/$H345))</f>
        <v>0</v>
      </c>
      <c r="AG345" s="105">
        <f>IF( $H345=0,0,($F345*'Cronograma de Actividades'!$V80)*($I345/$H345))</f>
        <v>0</v>
      </c>
      <c r="AH345" s="105">
        <f t="shared" si="103"/>
        <v>0</v>
      </c>
      <c r="AI345" s="105">
        <f>IF( $H345=0,0,($F345*'Cronograma de Actividades'!$W80)*($I345/$H345))</f>
        <v>0</v>
      </c>
      <c r="AJ345" s="105">
        <f>IF( $H345=0,0,($F345*'Cronograma de Actividades'!$X80)*($I345/$H345))</f>
        <v>0</v>
      </c>
      <c r="AK345" s="105">
        <f>IF( $H345=0,0,($F345*'Cronograma de Actividades'!$Y80)*($I345/$H345))</f>
        <v>0</v>
      </c>
      <c r="AL345" s="105">
        <f t="shared" si="104"/>
        <v>0</v>
      </c>
      <c r="AM345" s="105">
        <f>IF( $H345=0,0,($F345*'Cronograma de Actividades'!$Z80)*($I345/$H345))</f>
        <v>0</v>
      </c>
      <c r="AN345" s="105">
        <f>IF( $H345=0,0,($F345*'Cronograma de Actividades'!$AA80)*($I345/$H345))</f>
        <v>0</v>
      </c>
      <c r="AO345" s="105">
        <f>IF( $H345=0,0,($F345*'Cronograma de Actividades'!$AB80)*($I345/$H345))</f>
        <v>0</v>
      </c>
      <c r="AP345" s="105">
        <f t="shared" si="105"/>
        <v>0</v>
      </c>
      <c r="AQ345" s="105">
        <f t="shared" si="106"/>
        <v>0</v>
      </c>
      <c r="AR345" s="105">
        <f>IF( $H345=0,0,($F345*'Cronograma de Actividades'!$AC80)*($I345/$H345))</f>
        <v>0</v>
      </c>
      <c r="AS345" s="105">
        <f>IF( $H345=0,0,($F345*'Cronograma de Actividades'!$AD80)*($I345/$H345))</f>
        <v>0</v>
      </c>
      <c r="AT345" s="105">
        <f>IF( $H345=0,0,($F345*'Cronograma de Actividades'!$AE80)*($I345/$H345))</f>
        <v>0</v>
      </c>
      <c r="AU345" s="105">
        <f t="shared" si="107"/>
        <v>0</v>
      </c>
      <c r="AV345" s="105">
        <f>IF( $H345=0,0,($F345*'Cronograma de Actividades'!$AF80)*($I345/$H345))</f>
        <v>0</v>
      </c>
      <c r="AW345" s="105">
        <f>IF( $H345=0,0,($F345*'Cronograma de Actividades'!$AG80)*($I345/$H345))</f>
        <v>0</v>
      </c>
      <c r="AX345" s="105">
        <f>IF( $H345=0,0,($F345*'Cronograma de Actividades'!$AH80)*($I345/$H345))</f>
        <v>0</v>
      </c>
      <c r="AY345" s="105">
        <f t="shared" si="108"/>
        <v>0</v>
      </c>
      <c r="AZ345" s="105">
        <f>IF( $H345=0,0,($F345*'Cronograma de Actividades'!$AI80)*($I345/$H345))</f>
        <v>0</v>
      </c>
      <c r="BA345" s="105">
        <f>IF( $H345=0,0,($F345*'Cronograma de Actividades'!$AJ80)*($I345/$H345))</f>
        <v>0</v>
      </c>
      <c r="BB345" s="105">
        <f>IF( $H345=0,0,($F345*'Cronograma de Actividades'!$AK80)*($I345/$H345))</f>
        <v>0</v>
      </c>
      <c r="BC345" s="105">
        <f t="shared" si="109"/>
        <v>0</v>
      </c>
      <c r="BD345" s="105">
        <f>IF( $H345=0,0,($F345*'Cronograma de Actividades'!$AL80)*($I345/$H345))</f>
        <v>0</v>
      </c>
      <c r="BE345" s="105">
        <f>IF( $H345=0,0,($F345*'Cronograma de Actividades'!$AM80)*($I345/$H345))</f>
        <v>0</v>
      </c>
      <c r="BF345" s="105">
        <f>IF( $H345=0,0,($F345*'Cronograma de Actividades'!$AN80)*($I345/$H345))</f>
        <v>0</v>
      </c>
      <c r="BG345" s="105">
        <f t="shared" si="110"/>
        <v>0</v>
      </c>
      <c r="BH345" s="105">
        <f t="shared" si="111"/>
        <v>0</v>
      </c>
      <c r="BI345" s="287">
        <f t="shared" si="112"/>
        <v>0</v>
      </c>
      <c r="BJ345" s="126">
        <f t="shared" si="75"/>
        <v>0</v>
      </c>
    </row>
    <row r="346" spans="1:62" x14ac:dyDescent="0.25">
      <c r="A346" s="65" t="str">
        <f>+'Formato de costeo C6 '!C57</f>
        <v>6.2.1.5</v>
      </c>
      <c r="B346" s="58">
        <f>'Formato de costeo C6 '!B57</f>
        <v>0</v>
      </c>
      <c r="C346" s="50">
        <f>'Formato de costeo C6 '!D57</f>
        <v>0</v>
      </c>
      <c r="D346" s="18">
        <f>'Formato de costeo C6 '!E57</f>
        <v>0</v>
      </c>
      <c r="E346" s="19">
        <f>'Formato de costeo C6 '!F57</f>
        <v>0</v>
      </c>
      <c r="F346" s="19">
        <f>'Formato de costeo C6 '!G57</f>
        <v>0</v>
      </c>
      <c r="G346" s="541">
        <f>+'Formato de costeo C6 '!H57</f>
        <v>0</v>
      </c>
      <c r="H346" s="19">
        <f>'Formato de costeo C6 '!I57</f>
        <v>0</v>
      </c>
      <c r="I346" s="19">
        <f>'Formato de costeo C6 '!P57</f>
        <v>0</v>
      </c>
      <c r="J346" s="105">
        <f>IF( $H346=0,0,($F346*'Cronograma de Actividades'!$E81)*($I346/$H346))</f>
        <v>0</v>
      </c>
      <c r="K346" s="105">
        <f>IF( $H346=0,0,($F346*'Cronograma de Actividades'!$F81)*($I346/$H346))</f>
        <v>0</v>
      </c>
      <c r="L346" s="105">
        <f>IF( $H346=0,0,($F346*'Cronograma de Actividades'!$G81)*($I346/$H346))</f>
        <v>0</v>
      </c>
      <c r="M346" s="105">
        <f t="shared" si="97"/>
        <v>0</v>
      </c>
      <c r="N346" s="105">
        <f>IF( $H346=0,0,($F346*'Cronograma de Actividades'!$H81)*($I346/$H346))</f>
        <v>0</v>
      </c>
      <c r="O346" s="105">
        <f>IF( $H346=0,0,($F346*'Cronograma de Actividades'!$I81)*($I346/$H346))</f>
        <v>0</v>
      </c>
      <c r="P346" s="105">
        <f>IF( $H346=0,0,($F346*'Cronograma de Actividades'!$J81)*($I346/$H346))</f>
        <v>0</v>
      </c>
      <c r="Q346" s="105">
        <f t="shared" si="98"/>
        <v>0</v>
      </c>
      <c r="R346" s="105">
        <f>IF( $H346=0,0,($F346*'Cronograma de Actividades'!$K81)*($I346/$H346))</f>
        <v>0</v>
      </c>
      <c r="S346" s="105">
        <f>IF( $H346=0,0,($F346*'Cronograma de Actividades'!$L81)*($I346/$H346))</f>
        <v>0</v>
      </c>
      <c r="T346" s="105">
        <f>IF( $H346=0,0,($F346*'Cronograma de Actividades'!$M81)*($I346/$H346))</f>
        <v>0</v>
      </c>
      <c r="U346" s="105">
        <f t="shared" si="99"/>
        <v>0</v>
      </c>
      <c r="V346" s="105">
        <f>IF( $H346=0,0,($F346*'Cronograma de Actividades'!$N81)*($I346/$H346))</f>
        <v>0</v>
      </c>
      <c r="W346" s="105">
        <f>IF( $H346=0,0,($F346*'Cronograma de Actividades'!$O81)*($I346/$H346))</f>
        <v>0</v>
      </c>
      <c r="X346" s="105">
        <f>IF( $H346=0,0,($F346*'Cronograma de Actividades'!$P81)*($I346/$H346))</f>
        <v>0</v>
      </c>
      <c r="Y346" s="105">
        <f t="shared" si="100"/>
        <v>0</v>
      </c>
      <c r="Z346" s="105">
        <f t="shared" si="101"/>
        <v>0</v>
      </c>
      <c r="AA346" s="105">
        <f>IF( $H346=0,0,($F346*'Cronograma de Actividades'!$Q81)*($I346/$H346))</f>
        <v>0</v>
      </c>
      <c r="AB346" s="105">
        <f>IF( $H346=0,0,($F346*'Cronograma de Actividades'!$R81)*($I346/$H346))</f>
        <v>0</v>
      </c>
      <c r="AC346" s="105">
        <f>IF( $H346=0,0,($F346*'Cronograma de Actividades'!$S81)*($I346/$H346))</f>
        <v>0</v>
      </c>
      <c r="AD346" s="105">
        <f t="shared" si="102"/>
        <v>0</v>
      </c>
      <c r="AE346" s="105">
        <f>IF( $H346=0,0,($F346*'Cronograma de Actividades'!$T81)*($I346/$H346))</f>
        <v>0</v>
      </c>
      <c r="AF346" s="105">
        <f>IF( $H346=0,0,($F346*'Cronograma de Actividades'!$U81)*($I346/$H346))</f>
        <v>0</v>
      </c>
      <c r="AG346" s="105">
        <f>IF( $H346=0,0,($F346*'Cronograma de Actividades'!$V81)*($I346/$H346))</f>
        <v>0</v>
      </c>
      <c r="AH346" s="105">
        <f t="shared" si="103"/>
        <v>0</v>
      </c>
      <c r="AI346" s="105">
        <f>IF( $H346=0,0,($F346*'Cronograma de Actividades'!$W81)*($I346/$H346))</f>
        <v>0</v>
      </c>
      <c r="AJ346" s="105">
        <f>IF( $H346=0,0,($F346*'Cronograma de Actividades'!$X81)*($I346/$H346))</f>
        <v>0</v>
      </c>
      <c r="AK346" s="105">
        <f>IF( $H346=0,0,($F346*'Cronograma de Actividades'!$Y81)*($I346/$H346))</f>
        <v>0</v>
      </c>
      <c r="AL346" s="105">
        <f t="shared" si="104"/>
        <v>0</v>
      </c>
      <c r="AM346" s="105">
        <f>IF( $H346=0,0,($F346*'Cronograma de Actividades'!$Z81)*($I346/$H346))</f>
        <v>0</v>
      </c>
      <c r="AN346" s="105">
        <f>IF( $H346=0,0,($F346*'Cronograma de Actividades'!$AA81)*($I346/$H346))</f>
        <v>0</v>
      </c>
      <c r="AO346" s="105">
        <f>IF( $H346=0,0,($F346*'Cronograma de Actividades'!$AB81)*($I346/$H346))</f>
        <v>0</v>
      </c>
      <c r="AP346" s="105">
        <f t="shared" si="105"/>
        <v>0</v>
      </c>
      <c r="AQ346" s="105">
        <f t="shared" si="106"/>
        <v>0</v>
      </c>
      <c r="AR346" s="105">
        <f>IF( $H346=0,0,($F346*'Cronograma de Actividades'!$AC81)*($I346/$H346))</f>
        <v>0</v>
      </c>
      <c r="AS346" s="105">
        <f>IF( $H346=0,0,($F346*'Cronograma de Actividades'!$AD81)*($I346/$H346))</f>
        <v>0</v>
      </c>
      <c r="AT346" s="105">
        <f>IF( $H346=0,0,($F346*'Cronograma de Actividades'!$AE81)*($I346/$H346))</f>
        <v>0</v>
      </c>
      <c r="AU346" s="105">
        <f t="shared" si="107"/>
        <v>0</v>
      </c>
      <c r="AV346" s="105">
        <f>IF( $H346=0,0,($F346*'Cronograma de Actividades'!$AF81)*($I346/$H346))</f>
        <v>0</v>
      </c>
      <c r="AW346" s="105">
        <f>IF( $H346=0,0,($F346*'Cronograma de Actividades'!$AG81)*($I346/$H346))</f>
        <v>0</v>
      </c>
      <c r="AX346" s="105">
        <f>IF( $H346=0,0,($F346*'Cronograma de Actividades'!$AH81)*($I346/$H346))</f>
        <v>0</v>
      </c>
      <c r="AY346" s="105">
        <f t="shared" si="108"/>
        <v>0</v>
      </c>
      <c r="AZ346" s="105">
        <f>IF( $H346=0,0,($F346*'Cronograma de Actividades'!$AI81)*($I346/$H346))</f>
        <v>0</v>
      </c>
      <c r="BA346" s="105">
        <f>IF( $H346=0,0,($F346*'Cronograma de Actividades'!$AJ81)*($I346/$H346))</f>
        <v>0</v>
      </c>
      <c r="BB346" s="105">
        <f>IF( $H346=0,0,($F346*'Cronograma de Actividades'!$AK81)*($I346/$H346))</f>
        <v>0</v>
      </c>
      <c r="BC346" s="105">
        <f t="shared" si="109"/>
        <v>0</v>
      </c>
      <c r="BD346" s="105">
        <f>IF( $H346=0,0,($F346*'Cronograma de Actividades'!$AL81)*($I346/$H346))</f>
        <v>0</v>
      </c>
      <c r="BE346" s="105">
        <f>IF( $H346=0,0,($F346*'Cronograma de Actividades'!$AM81)*($I346/$H346))</f>
        <v>0</v>
      </c>
      <c r="BF346" s="105">
        <f>IF( $H346=0,0,($F346*'Cronograma de Actividades'!$AN81)*($I346/$H346))</f>
        <v>0</v>
      </c>
      <c r="BG346" s="105">
        <f t="shared" si="110"/>
        <v>0</v>
      </c>
      <c r="BH346" s="105">
        <f t="shared" si="111"/>
        <v>0</v>
      </c>
      <c r="BI346" s="287">
        <f t="shared" si="112"/>
        <v>0</v>
      </c>
      <c r="BJ346" s="126">
        <f t="shared" si="75"/>
        <v>0</v>
      </c>
    </row>
    <row r="347" spans="1:62" x14ac:dyDescent="0.25">
      <c r="A347" s="65" t="str">
        <f>+'Formato de costeo C6 '!C58</f>
        <v>6.2.1.6</v>
      </c>
      <c r="B347" s="58">
        <f>'Formato de costeo C6 '!B58</f>
        <v>0</v>
      </c>
      <c r="C347" s="50">
        <f>'Formato de costeo C6 '!D58</f>
        <v>0</v>
      </c>
      <c r="D347" s="18">
        <f>'Formato de costeo C6 '!E58</f>
        <v>0</v>
      </c>
      <c r="E347" s="19">
        <f>'Formato de costeo C6 '!F58</f>
        <v>0</v>
      </c>
      <c r="F347" s="19">
        <f>'Formato de costeo C6 '!G58</f>
        <v>0</v>
      </c>
      <c r="G347" s="541">
        <f>+'Formato de costeo C6 '!H58</f>
        <v>0</v>
      </c>
      <c r="H347" s="19">
        <f>'Formato de costeo C6 '!I58</f>
        <v>0</v>
      </c>
      <c r="I347" s="19">
        <f>'Formato de costeo C6 '!P58</f>
        <v>0</v>
      </c>
      <c r="J347" s="105">
        <f>IF( $H347=0,0,($F347*'Cronograma de Actividades'!$E82)*($I347/$H347))</f>
        <v>0</v>
      </c>
      <c r="K347" s="105">
        <f>IF( $H347=0,0,($F347*'Cronograma de Actividades'!$F82)*($I347/$H347))</f>
        <v>0</v>
      </c>
      <c r="L347" s="105">
        <f>IF( $H347=0,0,($F347*'Cronograma de Actividades'!$G82)*($I347/$H347))</f>
        <v>0</v>
      </c>
      <c r="M347" s="105">
        <f t="shared" si="97"/>
        <v>0</v>
      </c>
      <c r="N347" s="105">
        <f>IF( $H347=0,0,($F347*'Cronograma de Actividades'!$H82)*($I347/$H347))</f>
        <v>0</v>
      </c>
      <c r="O347" s="105">
        <f>IF( $H347=0,0,($F347*'Cronograma de Actividades'!$I82)*($I347/$H347))</f>
        <v>0</v>
      </c>
      <c r="P347" s="105">
        <f>IF( $H347=0,0,($F347*'Cronograma de Actividades'!$J82)*($I347/$H347))</f>
        <v>0</v>
      </c>
      <c r="Q347" s="105">
        <f t="shared" si="98"/>
        <v>0</v>
      </c>
      <c r="R347" s="105">
        <f>IF( $H347=0,0,($F347*'Cronograma de Actividades'!$K82)*($I347/$H347))</f>
        <v>0</v>
      </c>
      <c r="S347" s="105">
        <f>IF( $H347=0,0,($F347*'Cronograma de Actividades'!$L82)*($I347/$H347))</f>
        <v>0</v>
      </c>
      <c r="T347" s="105">
        <f>IF( $H347=0,0,($F347*'Cronograma de Actividades'!$M82)*($I347/$H347))</f>
        <v>0</v>
      </c>
      <c r="U347" s="105">
        <f t="shared" si="99"/>
        <v>0</v>
      </c>
      <c r="V347" s="105">
        <f>IF( $H347=0,0,($F347*'Cronograma de Actividades'!$N82)*($I347/$H347))</f>
        <v>0</v>
      </c>
      <c r="W347" s="105">
        <f>IF( $H347=0,0,($F347*'Cronograma de Actividades'!$O82)*($I347/$H347))</f>
        <v>0</v>
      </c>
      <c r="X347" s="105">
        <f>IF( $H347=0,0,($F347*'Cronograma de Actividades'!$P82)*($I347/$H347))</f>
        <v>0</v>
      </c>
      <c r="Y347" s="105">
        <f t="shared" si="100"/>
        <v>0</v>
      </c>
      <c r="Z347" s="105">
        <f t="shared" si="101"/>
        <v>0</v>
      </c>
      <c r="AA347" s="105">
        <f>IF( $H347=0,0,($F347*'Cronograma de Actividades'!$Q82)*($I347/$H347))</f>
        <v>0</v>
      </c>
      <c r="AB347" s="105">
        <f>IF( $H347=0,0,($F347*'Cronograma de Actividades'!$R82)*($I347/$H347))</f>
        <v>0</v>
      </c>
      <c r="AC347" s="105">
        <f>IF( $H347=0,0,($F347*'Cronograma de Actividades'!$S82)*($I347/$H347))</f>
        <v>0</v>
      </c>
      <c r="AD347" s="105">
        <f t="shared" si="102"/>
        <v>0</v>
      </c>
      <c r="AE347" s="105">
        <f>IF( $H347=0,0,($F347*'Cronograma de Actividades'!$T82)*($I347/$H347))</f>
        <v>0</v>
      </c>
      <c r="AF347" s="105">
        <f>IF( $H347=0,0,($F347*'Cronograma de Actividades'!$U82)*($I347/$H347))</f>
        <v>0</v>
      </c>
      <c r="AG347" s="105">
        <f>IF( $H347=0,0,($F347*'Cronograma de Actividades'!$V82)*($I347/$H347))</f>
        <v>0</v>
      </c>
      <c r="AH347" s="105">
        <f t="shared" si="103"/>
        <v>0</v>
      </c>
      <c r="AI347" s="105">
        <f>IF( $H347=0,0,($F347*'Cronograma de Actividades'!$W82)*($I347/$H347))</f>
        <v>0</v>
      </c>
      <c r="AJ347" s="105">
        <f>IF( $H347=0,0,($F347*'Cronograma de Actividades'!$X82)*($I347/$H347))</f>
        <v>0</v>
      </c>
      <c r="AK347" s="105">
        <f>IF( $H347=0,0,($F347*'Cronograma de Actividades'!$Y82)*($I347/$H347))</f>
        <v>0</v>
      </c>
      <c r="AL347" s="105">
        <f t="shared" si="104"/>
        <v>0</v>
      </c>
      <c r="AM347" s="105">
        <f>IF( $H347=0,0,($F347*'Cronograma de Actividades'!$Z82)*($I347/$H347))</f>
        <v>0</v>
      </c>
      <c r="AN347" s="105">
        <f>IF( $H347=0,0,($F347*'Cronograma de Actividades'!$AA82)*($I347/$H347))</f>
        <v>0</v>
      </c>
      <c r="AO347" s="105">
        <f>IF( $H347=0,0,($F347*'Cronograma de Actividades'!$AB82)*($I347/$H347))</f>
        <v>0</v>
      </c>
      <c r="AP347" s="105">
        <f t="shared" si="105"/>
        <v>0</v>
      </c>
      <c r="AQ347" s="105">
        <f t="shared" si="106"/>
        <v>0</v>
      </c>
      <c r="AR347" s="105">
        <f>IF( $H347=0,0,($F347*'Cronograma de Actividades'!$AC82)*($I347/$H347))</f>
        <v>0</v>
      </c>
      <c r="AS347" s="105">
        <f>IF( $H347=0,0,($F347*'Cronograma de Actividades'!$AD82)*($I347/$H347))</f>
        <v>0</v>
      </c>
      <c r="AT347" s="105">
        <f>IF( $H347=0,0,($F347*'Cronograma de Actividades'!$AE82)*($I347/$H347))</f>
        <v>0</v>
      </c>
      <c r="AU347" s="105">
        <f t="shared" si="107"/>
        <v>0</v>
      </c>
      <c r="AV347" s="105">
        <f>IF( $H347=0,0,($F347*'Cronograma de Actividades'!$AF82)*($I347/$H347))</f>
        <v>0</v>
      </c>
      <c r="AW347" s="105">
        <f>IF( $H347=0,0,($F347*'Cronograma de Actividades'!$AG82)*($I347/$H347))</f>
        <v>0</v>
      </c>
      <c r="AX347" s="105">
        <f>IF( $H347=0,0,($F347*'Cronograma de Actividades'!$AH82)*($I347/$H347))</f>
        <v>0</v>
      </c>
      <c r="AY347" s="105">
        <f t="shared" si="108"/>
        <v>0</v>
      </c>
      <c r="AZ347" s="105">
        <f>IF( $H347=0,0,($F347*'Cronograma de Actividades'!$AI82)*($I347/$H347))</f>
        <v>0</v>
      </c>
      <c r="BA347" s="105">
        <f>IF( $H347=0,0,($F347*'Cronograma de Actividades'!$AJ82)*($I347/$H347))</f>
        <v>0</v>
      </c>
      <c r="BB347" s="105">
        <f>IF( $H347=0,0,($F347*'Cronograma de Actividades'!$AK82)*($I347/$H347))</f>
        <v>0</v>
      </c>
      <c r="BC347" s="105">
        <f t="shared" si="109"/>
        <v>0</v>
      </c>
      <c r="BD347" s="105">
        <f>IF( $H347=0,0,($F347*'Cronograma de Actividades'!$AL82)*($I347/$H347))</f>
        <v>0</v>
      </c>
      <c r="BE347" s="105">
        <f>IF( $H347=0,0,($F347*'Cronograma de Actividades'!$AM82)*($I347/$H347))</f>
        <v>0</v>
      </c>
      <c r="BF347" s="105">
        <f>IF( $H347=0,0,($F347*'Cronograma de Actividades'!$AN82)*($I347/$H347))</f>
        <v>0</v>
      </c>
      <c r="BG347" s="105">
        <f t="shared" si="110"/>
        <v>0</v>
      </c>
      <c r="BH347" s="105">
        <f t="shared" si="111"/>
        <v>0</v>
      </c>
      <c r="BI347" s="287">
        <f t="shared" si="112"/>
        <v>0</v>
      </c>
      <c r="BJ347" s="126">
        <f t="shared" si="75"/>
        <v>0</v>
      </c>
    </row>
    <row r="348" spans="1:62" x14ac:dyDescent="0.25">
      <c r="A348" s="65" t="str">
        <f>+'Formato de costeo C6 '!C59</f>
        <v>6.2.1.7</v>
      </c>
      <c r="B348" s="58">
        <f>'Formato de costeo C6 '!B59</f>
        <v>0</v>
      </c>
      <c r="C348" s="50">
        <f>'Formato de costeo C6 '!D59</f>
        <v>0</v>
      </c>
      <c r="D348" s="18">
        <f>'Formato de costeo C6 '!E59</f>
        <v>0</v>
      </c>
      <c r="E348" s="19">
        <f>'Formato de costeo C6 '!F59</f>
        <v>0</v>
      </c>
      <c r="F348" s="19">
        <f>'Formato de costeo C6 '!G59</f>
        <v>0</v>
      </c>
      <c r="G348" s="541">
        <f>+'Formato de costeo C6 '!H59</f>
        <v>0</v>
      </c>
      <c r="H348" s="19">
        <f>'Formato de costeo C6 '!I59</f>
        <v>0</v>
      </c>
      <c r="I348" s="19">
        <f>'Formato de costeo C6 '!P59</f>
        <v>0</v>
      </c>
      <c r="J348" s="105">
        <f>IF( $H348=0,0,($F348*'Cronograma de Actividades'!$E83)*($I348/$H348))</f>
        <v>0</v>
      </c>
      <c r="K348" s="105">
        <f>IF( $H348=0,0,($F348*'Cronograma de Actividades'!$F83)*($I348/$H348))</f>
        <v>0</v>
      </c>
      <c r="L348" s="105">
        <f>IF( $H348=0,0,($F348*'Cronograma de Actividades'!$G83)*($I348/$H348))</f>
        <v>0</v>
      </c>
      <c r="M348" s="105">
        <f t="shared" si="97"/>
        <v>0</v>
      </c>
      <c r="N348" s="105">
        <f>IF( $H348=0,0,($F348*'Cronograma de Actividades'!$H83)*($I348/$H348))</f>
        <v>0</v>
      </c>
      <c r="O348" s="105">
        <f>IF( $H348=0,0,($F348*'Cronograma de Actividades'!$I83)*($I348/$H348))</f>
        <v>0</v>
      </c>
      <c r="P348" s="105">
        <f>IF( $H348=0,0,($F348*'Cronograma de Actividades'!$J83)*($I348/$H348))</f>
        <v>0</v>
      </c>
      <c r="Q348" s="105">
        <f t="shared" si="98"/>
        <v>0</v>
      </c>
      <c r="R348" s="105">
        <f>IF( $H348=0,0,($F348*'Cronograma de Actividades'!$K83)*($I348/$H348))</f>
        <v>0</v>
      </c>
      <c r="S348" s="105">
        <f>IF( $H348=0,0,($F348*'Cronograma de Actividades'!$L83)*($I348/$H348))</f>
        <v>0</v>
      </c>
      <c r="T348" s="105">
        <f>IF( $H348=0,0,($F348*'Cronograma de Actividades'!$M83)*($I348/$H348))</f>
        <v>0</v>
      </c>
      <c r="U348" s="105">
        <f t="shared" si="99"/>
        <v>0</v>
      </c>
      <c r="V348" s="105">
        <f>IF( $H348=0,0,($F348*'Cronograma de Actividades'!$N83)*($I348/$H348))</f>
        <v>0</v>
      </c>
      <c r="W348" s="105">
        <f>IF( $H348=0,0,($F348*'Cronograma de Actividades'!$O83)*($I348/$H348))</f>
        <v>0</v>
      </c>
      <c r="X348" s="105">
        <f>IF( $H348=0,0,($F348*'Cronograma de Actividades'!$P83)*($I348/$H348))</f>
        <v>0</v>
      </c>
      <c r="Y348" s="105">
        <f t="shared" si="100"/>
        <v>0</v>
      </c>
      <c r="Z348" s="105">
        <f t="shared" si="101"/>
        <v>0</v>
      </c>
      <c r="AA348" s="105">
        <f>IF( $H348=0,0,($F348*'Cronograma de Actividades'!$Q83)*($I348/$H348))</f>
        <v>0</v>
      </c>
      <c r="AB348" s="105">
        <f>IF( $H348=0,0,($F348*'Cronograma de Actividades'!$R83)*($I348/$H348))</f>
        <v>0</v>
      </c>
      <c r="AC348" s="105">
        <f>IF( $H348=0,0,($F348*'Cronograma de Actividades'!$S83)*($I348/$H348))</f>
        <v>0</v>
      </c>
      <c r="AD348" s="105">
        <f t="shared" si="102"/>
        <v>0</v>
      </c>
      <c r="AE348" s="105">
        <f>IF( $H348=0,0,($F348*'Cronograma de Actividades'!$T83)*($I348/$H348))</f>
        <v>0</v>
      </c>
      <c r="AF348" s="105">
        <f>IF( $H348=0,0,($F348*'Cronograma de Actividades'!$U83)*($I348/$H348))</f>
        <v>0</v>
      </c>
      <c r="AG348" s="105">
        <f>IF( $H348=0,0,($F348*'Cronograma de Actividades'!$V83)*($I348/$H348))</f>
        <v>0</v>
      </c>
      <c r="AH348" s="105">
        <f t="shared" si="103"/>
        <v>0</v>
      </c>
      <c r="AI348" s="105">
        <f>IF( $H348=0,0,($F348*'Cronograma de Actividades'!$W83)*($I348/$H348))</f>
        <v>0</v>
      </c>
      <c r="AJ348" s="105">
        <f>IF( $H348=0,0,($F348*'Cronograma de Actividades'!$X83)*($I348/$H348))</f>
        <v>0</v>
      </c>
      <c r="AK348" s="105">
        <f>IF( $H348=0,0,($F348*'Cronograma de Actividades'!$Y83)*($I348/$H348))</f>
        <v>0</v>
      </c>
      <c r="AL348" s="105">
        <f t="shared" si="104"/>
        <v>0</v>
      </c>
      <c r="AM348" s="105">
        <f>IF( $H348=0,0,($F348*'Cronograma de Actividades'!$Z83)*($I348/$H348))</f>
        <v>0</v>
      </c>
      <c r="AN348" s="105">
        <f>IF( $H348=0,0,($F348*'Cronograma de Actividades'!$AA83)*($I348/$H348))</f>
        <v>0</v>
      </c>
      <c r="AO348" s="105">
        <f>IF( $H348=0,0,($F348*'Cronograma de Actividades'!$AB83)*($I348/$H348))</f>
        <v>0</v>
      </c>
      <c r="AP348" s="105">
        <f t="shared" si="105"/>
        <v>0</v>
      </c>
      <c r="AQ348" s="105">
        <f t="shared" si="106"/>
        <v>0</v>
      </c>
      <c r="AR348" s="105">
        <f>IF( $H348=0,0,($F348*'Cronograma de Actividades'!$AC83)*($I348/$H348))</f>
        <v>0</v>
      </c>
      <c r="AS348" s="105">
        <f>IF( $H348=0,0,($F348*'Cronograma de Actividades'!$AD83)*($I348/$H348))</f>
        <v>0</v>
      </c>
      <c r="AT348" s="105">
        <f>IF( $H348=0,0,($F348*'Cronograma de Actividades'!$AE83)*($I348/$H348))</f>
        <v>0</v>
      </c>
      <c r="AU348" s="105">
        <f t="shared" si="107"/>
        <v>0</v>
      </c>
      <c r="AV348" s="105">
        <f>IF( $H348=0,0,($F348*'Cronograma de Actividades'!$AF83)*($I348/$H348))</f>
        <v>0</v>
      </c>
      <c r="AW348" s="105">
        <f>IF( $H348=0,0,($F348*'Cronograma de Actividades'!$AG83)*($I348/$H348))</f>
        <v>0</v>
      </c>
      <c r="AX348" s="105">
        <f>IF( $H348=0,0,($F348*'Cronograma de Actividades'!$AH83)*($I348/$H348))</f>
        <v>0</v>
      </c>
      <c r="AY348" s="105">
        <f t="shared" si="108"/>
        <v>0</v>
      </c>
      <c r="AZ348" s="105">
        <f>IF( $H348=0,0,($F348*'Cronograma de Actividades'!$AI83)*($I348/$H348))</f>
        <v>0</v>
      </c>
      <c r="BA348" s="105">
        <f>IF( $H348=0,0,($F348*'Cronograma de Actividades'!$AJ83)*($I348/$H348))</f>
        <v>0</v>
      </c>
      <c r="BB348" s="105">
        <f>IF( $H348=0,0,($F348*'Cronograma de Actividades'!$AK83)*($I348/$H348))</f>
        <v>0</v>
      </c>
      <c r="BC348" s="105">
        <f t="shared" si="109"/>
        <v>0</v>
      </c>
      <c r="BD348" s="105">
        <f>IF( $H348=0,0,($F348*'Cronograma de Actividades'!$AL83)*($I348/$H348))</f>
        <v>0</v>
      </c>
      <c r="BE348" s="105">
        <f>IF( $H348=0,0,($F348*'Cronograma de Actividades'!$AM83)*($I348/$H348))</f>
        <v>0</v>
      </c>
      <c r="BF348" s="105">
        <f>IF( $H348=0,0,($F348*'Cronograma de Actividades'!$AN83)*($I348/$H348))</f>
        <v>0</v>
      </c>
      <c r="BG348" s="105">
        <f t="shared" si="110"/>
        <v>0</v>
      </c>
      <c r="BH348" s="105">
        <f t="shared" si="111"/>
        <v>0</v>
      </c>
      <c r="BI348" s="287">
        <f t="shared" si="112"/>
        <v>0</v>
      </c>
      <c r="BJ348" s="126">
        <f t="shared" si="75"/>
        <v>0</v>
      </c>
    </row>
    <row r="349" spans="1:62" x14ac:dyDescent="0.25">
      <c r="A349" s="65" t="str">
        <f>+'Formato de costeo C6 '!C60</f>
        <v>6.2.1.8</v>
      </c>
      <c r="B349" s="58">
        <f>'Formato de costeo C6 '!B60</f>
        <v>0</v>
      </c>
      <c r="C349" s="50">
        <f>'Formato de costeo C6 '!D60</f>
        <v>0</v>
      </c>
      <c r="D349" s="18">
        <f>'Formato de costeo C6 '!E60</f>
        <v>0</v>
      </c>
      <c r="E349" s="19">
        <f>'Formato de costeo C6 '!F60</f>
        <v>0</v>
      </c>
      <c r="F349" s="19">
        <f>'Formato de costeo C6 '!G60</f>
        <v>0</v>
      </c>
      <c r="G349" s="541">
        <f>+'Formato de costeo C6 '!H60</f>
        <v>0</v>
      </c>
      <c r="H349" s="19">
        <f>'Formato de costeo C6 '!I60</f>
        <v>0</v>
      </c>
      <c r="I349" s="19">
        <f>'Formato de costeo C6 '!P60</f>
        <v>0</v>
      </c>
      <c r="J349" s="105">
        <f>IF( $H349=0,0,($F349*'Cronograma de Actividades'!$E84)*($I349/$H349))</f>
        <v>0</v>
      </c>
      <c r="K349" s="105">
        <f>IF( $H349=0,0,($F349*'Cronograma de Actividades'!$F84)*($I349/$H349))</f>
        <v>0</v>
      </c>
      <c r="L349" s="105">
        <f>IF( $H349=0,0,($F349*'Cronograma de Actividades'!$G84)*($I349/$H349))</f>
        <v>0</v>
      </c>
      <c r="M349" s="105">
        <f t="shared" si="97"/>
        <v>0</v>
      </c>
      <c r="N349" s="105">
        <f>IF( $H349=0,0,($F349*'Cronograma de Actividades'!$H84)*($I349/$H349))</f>
        <v>0</v>
      </c>
      <c r="O349" s="105">
        <f>IF( $H349=0,0,($F349*'Cronograma de Actividades'!$I84)*($I349/$H349))</f>
        <v>0</v>
      </c>
      <c r="P349" s="105">
        <f>IF( $H349=0,0,($F349*'Cronograma de Actividades'!$J84)*($I349/$H349))</f>
        <v>0</v>
      </c>
      <c r="Q349" s="105">
        <f t="shared" si="98"/>
        <v>0</v>
      </c>
      <c r="R349" s="105">
        <f>IF( $H349=0,0,($F349*'Cronograma de Actividades'!$K84)*($I349/$H349))</f>
        <v>0</v>
      </c>
      <c r="S349" s="105">
        <f>IF( $H349=0,0,($F349*'Cronograma de Actividades'!$L84)*($I349/$H349))</f>
        <v>0</v>
      </c>
      <c r="T349" s="105">
        <f>IF( $H349=0,0,($F349*'Cronograma de Actividades'!$M84)*($I349/$H349))</f>
        <v>0</v>
      </c>
      <c r="U349" s="105">
        <f t="shared" si="99"/>
        <v>0</v>
      </c>
      <c r="V349" s="105">
        <f>IF( $H349=0,0,($F349*'Cronograma de Actividades'!$N84)*($I349/$H349))</f>
        <v>0</v>
      </c>
      <c r="W349" s="105">
        <f>IF( $H349=0,0,($F349*'Cronograma de Actividades'!$O84)*($I349/$H349))</f>
        <v>0</v>
      </c>
      <c r="X349" s="105">
        <f>IF( $H349=0,0,($F349*'Cronograma de Actividades'!$P84)*($I349/$H349))</f>
        <v>0</v>
      </c>
      <c r="Y349" s="105">
        <f t="shared" si="100"/>
        <v>0</v>
      </c>
      <c r="Z349" s="105">
        <f t="shared" si="101"/>
        <v>0</v>
      </c>
      <c r="AA349" s="105">
        <f>IF( $H349=0,0,($F349*'Cronograma de Actividades'!$Q84)*($I349/$H349))</f>
        <v>0</v>
      </c>
      <c r="AB349" s="105">
        <f>IF( $H349=0,0,($F349*'Cronograma de Actividades'!$R84)*($I349/$H349))</f>
        <v>0</v>
      </c>
      <c r="AC349" s="105">
        <f>IF( $H349=0,0,($F349*'Cronograma de Actividades'!$S84)*($I349/$H349))</f>
        <v>0</v>
      </c>
      <c r="AD349" s="105">
        <f t="shared" si="102"/>
        <v>0</v>
      </c>
      <c r="AE349" s="105">
        <f>IF( $H349=0,0,($F349*'Cronograma de Actividades'!$T84)*($I349/$H349))</f>
        <v>0</v>
      </c>
      <c r="AF349" s="105">
        <f>IF( $H349=0,0,($F349*'Cronograma de Actividades'!$U84)*($I349/$H349))</f>
        <v>0</v>
      </c>
      <c r="AG349" s="105">
        <f>IF( $H349=0,0,($F349*'Cronograma de Actividades'!$V84)*($I349/$H349))</f>
        <v>0</v>
      </c>
      <c r="AH349" s="105">
        <f t="shared" si="103"/>
        <v>0</v>
      </c>
      <c r="AI349" s="105">
        <f>IF( $H349=0,0,($F349*'Cronograma de Actividades'!$W84)*($I349/$H349))</f>
        <v>0</v>
      </c>
      <c r="AJ349" s="105">
        <f>IF( $H349=0,0,($F349*'Cronograma de Actividades'!$X84)*($I349/$H349))</f>
        <v>0</v>
      </c>
      <c r="AK349" s="105">
        <f>IF( $H349=0,0,($F349*'Cronograma de Actividades'!$Y84)*($I349/$H349))</f>
        <v>0</v>
      </c>
      <c r="AL349" s="105">
        <f t="shared" si="104"/>
        <v>0</v>
      </c>
      <c r="AM349" s="105">
        <f>IF( $H349=0,0,($F349*'Cronograma de Actividades'!$Z84)*($I349/$H349))</f>
        <v>0</v>
      </c>
      <c r="AN349" s="105">
        <f>IF( $H349=0,0,($F349*'Cronograma de Actividades'!$AA84)*($I349/$H349))</f>
        <v>0</v>
      </c>
      <c r="AO349" s="105">
        <f>IF( $H349=0,0,($F349*'Cronograma de Actividades'!$AB84)*($I349/$H349))</f>
        <v>0</v>
      </c>
      <c r="AP349" s="105">
        <f t="shared" si="105"/>
        <v>0</v>
      </c>
      <c r="AQ349" s="105">
        <f t="shared" si="106"/>
        <v>0</v>
      </c>
      <c r="AR349" s="105">
        <f>IF( $H349=0,0,($F349*'Cronograma de Actividades'!$AC84)*($I349/$H349))</f>
        <v>0</v>
      </c>
      <c r="AS349" s="105">
        <f>IF( $H349=0,0,($F349*'Cronograma de Actividades'!$AD84)*($I349/$H349))</f>
        <v>0</v>
      </c>
      <c r="AT349" s="105">
        <f>IF( $H349=0,0,($F349*'Cronograma de Actividades'!$AE84)*($I349/$H349))</f>
        <v>0</v>
      </c>
      <c r="AU349" s="105">
        <f t="shared" si="107"/>
        <v>0</v>
      </c>
      <c r="AV349" s="105">
        <f>IF( $H349=0,0,($F349*'Cronograma de Actividades'!$AF84)*($I349/$H349))</f>
        <v>0</v>
      </c>
      <c r="AW349" s="105">
        <f>IF( $H349=0,0,($F349*'Cronograma de Actividades'!$AG84)*($I349/$H349))</f>
        <v>0</v>
      </c>
      <c r="AX349" s="105">
        <f>IF( $H349=0,0,($F349*'Cronograma de Actividades'!$AH84)*($I349/$H349))</f>
        <v>0</v>
      </c>
      <c r="AY349" s="105">
        <f t="shared" si="108"/>
        <v>0</v>
      </c>
      <c r="AZ349" s="105">
        <f>IF( $H349=0,0,($F349*'Cronograma de Actividades'!$AI84)*($I349/$H349))</f>
        <v>0</v>
      </c>
      <c r="BA349" s="105">
        <f>IF( $H349=0,0,($F349*'Cronograma de Actividades'!$AJ84)*($I349/$H349))</f>
        <v>0</v>
      </c>
      <c r="BB349" s="105">
        <f>IF( $H349=0,0,($F349*'Cronograma de Actividades'!$AK84)*($I349/$H349))</f>
        <v>0</v>
      </c>
      <c r="BC349" s="105">
        <f t="shared" si="109"/>
        <v>0</v>
      </c>
      <c r="BD349" s="105">
        <f>IF( $H349=0,0,($F349*'Cronograma de Actividades'!$AL84)*($I349/$H349))</f>
        <v>0</v>
      </c>
      <c r="BE349" s="105">
        <f>IF( $H349=0,0,($F349*'Cronograma de Actividades'!$AM84)*($I349/$H349))</f>
        <v>0</v>
      </c>
      <c r="BF349" s="105">
        <f>IF( $H349=0,0,($F349*'Cronograma de Actividades'!$AN84)*($I349/$H349))</f>
        <v>0</v>
      </c>
      <c r="BG349" s="105">
        <f t="shared" si="110"/>
        <v>0</v>
      </c>
      <c r="BH349" s="105">
        <f t="shared" si="111"/>
        <v>0</v>
      </c>
      <c r="BI349" s="287">
        <f t="shared" si="112"/>
        <v>0</v>
      </c>
      <c r="BJ349" s="126">
        <f t="shared" si="75"/>
        <v>0</v>
      </c>
    </row>
    <row r="350" spans="1:62" x14ac:dyDescent="0.25">
      <c r="A350" s="65" t="str">
        <f>+'Formato de costeo C6 '!C61</f>
        <v>6.2.1.9</v>
      </c>
      <c r="B350" s="58">
        <f>'Formato de costeo C6 '!B61</f>
        <v>0</v>
      </c>
      <c r="C350" s="50">
        <f>'Formato de costeo C6 '!D61</f>
        <v>0</v>
      </c>
      <c r="D350" s="18">
        <f>'Formato de costeo C6 '!E61</f>
        <v>0</v>
      </c>
      <c r="E350" s="19">
        <f>'Formato de costeo C6 '!F61</f>
        <v>0</v>
      </c>
      <c r="F350" s="19">
        <f>'Formato de costeo C6 '!G61</f>
        <v>0</v>
      </c>
      <c r="G350" s="541">
        <f>+'Formato de costeo C6 '!H61</f>
        <v>0</v>
      </c>
      <c r="H350" s="19">
        <f>'Formato de costeo C6 '!I61</f>
        <v>0</v>
      </c>
      <c r="I350" s="19">
        <f>'Formato de costeo C6 '!P61</f>
        <v>0</v>
      </c>
      <c r="J350" s="105">
        <f>IF( $H350=0,0,($F350*'Cronograma de Actividades'!$E85)*($I350/$H350))</f>
        <v>0</v>
      </c>
      <c r="K350" s="105">
        <f>IF( $H350=0,0,($F350*'Cronograma de Actividades'!$F85)*($I350/$H350))</f>
        <v>0</v>
      </c>
      <c r="L350" s="105">
        <f>IF( $H350=0,0,($F350*'Cronograma de Actividades'!$G85)*($I350/$H350))</f>
        <v>0</v>
      </c>
      <c r="M350" s="105">
        <f t="shared" si="97"/>
        <v>0</v>
      </c>
      <c r="N350" s="105">
        <f>IF( $H350=0,0,($F350*'Cronograma de Actividades'!$H85)*($I350/$H350))</f>
        <v>0</v>
      </c>
      <c r="O350" s="105">
        <f>IF( $H350=0,0,($F350*'Cronograma de Actividades'!$I85)*($I350/$H350))</f>
        <v>0</v>
      </c>
      <c r="P350" s="105">
        <f>IF( $H350=0,0,($F350*'Cronograma de Actividades'!$J85)*($I350/$H350))</f>
        <v>0</v>
      </c>
      <c r="Q350" s="105">
        <f t="shared" si="98"/>
        <v>0</v>
      </c>
      <c r="R350" s="105">
        <f>IF( $H350=0,0,($F350*'Cronograma de Actividades'!$K85)*($I350/$H350))</f>
        <v>0</v>
      </c>
      <c r="S350" s="105">
        <f>IF( $H350=0,0,($F350*'Cronograma de Actividades'!$L85)*($I350/$H350))</f>
        <v>0</v>
      </c>
      <c r="T350" s="105">
        <f>IF( $H350=0,0,($F350*'Cronograma de Actividades'!$M85)*($I350/$H350))</f>
        <v>0</v>
      </c>
      <c r="U350" s="105">
        <f t="shared" si="99"/>
        <v>0</v>
      </c>
      <c r="V350" s="105">
        <f>IF( $H350=0,0,($F350*'Cronograma de Actividades'!$N85)*($I350/$H350))</f>
        <v>0</v>
      </c>
      <c r="W350" s="105">
        <f>IF( $H350=0,0,($F350*'Cronograma de Actividades'!$O85)*($I350/$H350))</f>
        <v>0</v>
      </c>
      <c r="X350" s="105">
        <f>IF( $H350=0,0,($F350*'Cronograma de Actividades'!$P85)*($I350/$H350))</f>
        <v>0</v>
      </c>
      <c r="Y350" s="105">
        <f t="shared" si="100"/>
        <v>0</v>
      </c>
      <c r="Z350" s="105">
        <f t="shared" si="101"/>
        <v>0</v>
      </c>
      <c r="AA350" s="105">
        <f>IF( $H350=0,0,($F350*'Cronograma de Actividades'!$Q85)*($I350/$H350))</f>
        <v>0</v>
      </c>
      <c r="AB350" s="105">
        <f>IF( $H350=0,0,($F350*'Cronograma de Actividades'!$R85)*($I350/$H350))</f>
        <v>0</v>
      </c>
      <c r="AC350" s="105">
        <f>IF( $H350=0,0,($F350*'Cronograma de Actividades'!$S85)*($I350/$H350))</f>
        <v>0</v>
      </c>
      <c r="AD350" s="105">
        <f t="shared" si="102"/>
        <v>0</v>
      </c>
      <c r="AE350" s="105">
        <f>IF( $H350=0,0,($F350*'Cronograma de Actividades'!$T85)*($I350/$H350))</f>
        <v>0</v>
      </c>
      <c r="AF350" s="105">
        <f>IF( $H350=0,0,($F350*'Cronograma de Actividades'!$U85)*($I350/$H350))</f>
        <v>0</v>
      </c>
      <c r="AG350" s="105">
        <f>IF( $H350=0,0,($F350*'Cronograma de Actividades'!$V85)*($I350/$H350))</f>
        <v>0</v>
      </c>
      <c r="AH350" s="105">
        <f t="shared" si="103"/>
        <v>0</v>
      </c>
      <c r="AI350" s="105">
        <f>IF( $H350=0,0,($F350*'Cronograma de Actividades'!$W85)*($I350/$H350))</f>
        <v>0</v>
      </c>
      <c r="AJ350" s="105">
        <f>IF( $H350=0,0,($F350*'Cronograma de Actividades'!$X85)*($I350/$H350))</f>
        <v>0</v>
      </c>
      <c r="AK350" s="105">
        <f>IF( $H350=0,0,($F350*'Cronograma de Actividades'!$Y85)*($I350/$H350))</f>
        <v>0</v>
      </c>
      <c r="AL350" s="105">
        <f t="shared" si="104"/>
        <v>0</v>
      </c>
      <c r="AM350" s="105">
        <f>IF( $H350=0,0,($F350*'Cronograma de Actividades'!$Z85)*($I350/$H350))</f>
        <v>0</v>
      </c>
      <c r="AN350" s="105">
        <f>IF( $H350=0,0,($F350*'Cronograma de Actividades'!$AA85)*($I350/$H350))</f>
        <v>0</v>
      </c>
      <c r="AO350" s="105">
        <f>IF( $H350=0,0,($F350*'Cronograma de Actividades'!$AB85)*($I350/$H350))</f>
        <v>0</v>
      </c>
      <c r="AP350" s="105">
        <f t="shared" si="105"/>
        <v>0</v>
      </c>
      <c r="AQ350" s="105">
        <f t="shared" si="106"/>
        <v>0</v>
      </c>
      <c r="AR350" s="105">
        <f>IF( $H350=0,0,($F350*'Cronograma de Actividades'!$AC85)*($I350/$H350))</f>
        <v>0</v>
      </c>
      <c r="AS350" s="105">
        <f>IF( $H350=0,0,($F350*'Cronograma de Actividades'!$AD85)*($I350/$H350))</f>
        <v>0</v>
      </c>
      <c r="AT350" s="105">
        <f>IF( $H350=0,0,($F350*'Cronograma de Actividades'!$AE85)*($I350/$H350))</f>
        <v>0</v>
      </c>
      <c r="AU350" s="105">
        <f t="shared" si="107"/>
        <v>0</v>
      </c>
      <c r="AV350" s="105">
        <f>IF( $H350=0,0,($F350*'Cronograma de Actividades'!$AF85)*($I350/$H350))</f>
        <v>0</v>
      </c>
      <c r="AW350" s="105">
        <f>IF( $H350=0,0,($F350*'Cronograma de Actividades'!$AG85)*($I350/$H350))</f>
        <v>0</v>
      </c>
      <c r="AX350" s="105">
        <f>IF( $H350=0,0,($F350*'Cronograma de Actividades'!$AH85)*($I350/$H350))</f>
        <v>0</v>
      </c>
      <c r="AY350" s="105">
        <f t="shared" si="108"/>
        <v>0</v>
      </c>
      <c r="AZ350" s="105">
        <f>IF( $H350=0,0,($F350*'Cronograma de Actividades'!$AI85)*($I350/$H350))</f>
        <v>0</v>
      </c>
      <c r="BA350" s="105">
        <f>IF( $H350=0,0,($F350*'Cronograma de Actividades'!$AJ85)*($I350/$H350))</f>
        <v>0</v>
      </c>
      <c r="BB350" s="105">
        <f>IF( $H350=0,0,($F350*'Cronograma de Actividades'!$AK85)*($I350/$H350))</f>
        <v>0</v>
      </c>
      <c r="BC350" s="105">
        <f t="shared" si="109"/>
        <v>0</v>
      </c>
      <c r="BD350" s="105">
        <f>IF( $H350=0,0,($F350*'Cronograma de Actividades'!$AL85)*($I350/$H350))</f>
        <v>0</v>
      </c>
      <c r="BE350" s="105">
        <f>IF( $H350=0,0,($F350*'Cronograma de Actividades'!$AM85)*($I350/$H350))</f>
        <v>0</v>
      </c>
      <c r="BF350" s="105">
        <f>IF( $H350=0,0,($F350*'Cronograma de Actividades'!$AN85)*($I350/$H350))</f>
        <v>0</v>
      </c>
      <c r="BG350" s="105">
        <f t="shared" si="110"/>
        <v>0</v>
      </c>
      <c r="BH350" s="105">
        <f t="shared" si="111"/>
        <v>0</v>
      </c>
      <c r="BI350" s="287">
        <f t="shared" si="112"/>
        <v>0</v>
      </c>
      <c r="BJ350" s="126">
        <f t="shared" si="75"/>
        <v>0</v>
      </c>
    </row>
    <row r="351" spans="1:62" x14ac:dyDescent="0.25">
      <c r="A351" s="65" t="str">
        <f>+'Formato de costeo C6 '!C62</f>
        <v>6.2.1.10</v>
      </c>
      <c r="B351" s="58">
        <f>'Formato de costeo C6 '!B62</f>
        <v>0</v>
      </c>
      <c r="C351" s="50">
        <f>'Formato de costeo C6 '!D62</f>
        <v>0</v>
      </c>
      <c r="D351" s="18">
        <f>'Formato de costeo C6 '!E62</f>
        <v>0</v>
      </c>
      <c r="E351" s="19">
        <f>'Formato de costeo C6 '!F62</f>
        <v>0</v>
      </c>
      <c r="F351" s="19">
        <f>'Formato de costeo C6 '!G62</f>
        <v>0</v>
      </c>
      <c r="G351" s="541">
        <f>+'Formato de costeo C6 '!H62</f>
        <v>0</v>
      </c>
      <c r="H351" s="19">
        <f>'Formato de costeo C6 '!I62</f>
        <v>0</v>
      </c>
      <c r="I351" s="19">
        <f>'Formato de costeo C6 '!P62</f>
        <v>0</v>
      </c>
      <c r="J351" s="105">
        <f>IF( $H351=0,0,($F351*'Cronograma de Actividades'!$E86)*($I351/$H351))</f>
        <v>0</v>
      </c>
      <c r="K351" s="105">
        <f>IF( $H351=0,0,($F351*'Cronograma de Actividades'!$F86)*($I351/$H351))</f>
        <v>0</v>
      </c>
      <c r="L351" s="105">
        <f>IF( $H351=0,0,($F351*'Cronograma de Actividades'!$G86)*($I351/$H351))</f>
        <v>0</v>
      </c>
      <c r="M351" s="105">
        <f t="shared" si="97"/>
        <v>0</v>
      </c>
      <c r="N351" s="105">
        <f>IF( $H351=0,0,($F351*'Cronograma de Actividades'!$H86)*($I351/$H351))</f>
        <v>0</v>
      </c>
      <c r="O351" s="105">
        <f>IF( $H351=0,0,($F351*'Cronograma de Actividades'!$I86)*($I351/$H351))</f>
        <v>0</v>
      </c>
      <c r="P351" s="105">
        <f>IF( $H351=0,0,($F351*'Cronograma de Actividades'!$J86)*($I351/$H351))</f>
        <v>0</v>
      </c>
      <c r="Q351" s="105">
        <f t="shared" si="98"/>
        <v>0</v>
      </c>
      <c r="R351" s="105">
        <f>IF( $H351=0,0,($F351*'Cronograma de Actividades'!$K86)*($I351/$H351))</f>
        <v>0</v>
      </c>
      <c r="S351" s="105">
        <f>IF( $H351=0,0,($F351*'Cronograma de Actividades'!$L86)*($I351/$H351))</f>
        <v>0</v>
      </c>
      <c r="T351" s="105">
        <f>IF( $H351=0,0,($F351*'Cronograma de Actividades'!$M86)*($I351/$H351))</f>
        <v>0</v>
      </c>
      <c r="U351" s="105">
        <f t="shared" si="99"/>
        <v>0</v>
      </c>
      <c r="V351" s="105">
        <f>IF( $H351=0,0,($F351*'Cronograma de Actividades'!$N86)*($I351/$H351))</f>
        <v>0</v>
      </c>
      <c r="W351" s="105">
        <f>IF( $H351=0,0,($F351*'Cronograma de Actividades'!$O86)*($I351/$H351))</f>
        <v>0</v>
      </c>
      <c r="X351" s="105">
        <f>IF( $H351=0,0,($F351*'Cronograma de Actividades'!$P86)*($I351/$H351))</f>
        <v>0</v>
      </c>
      <c r="Y351" s="105">
        <f t="shared" si="100"/>
        <v>0</v>
      </c>
      <c r="Z351" s="105">
        <f t="shared" si="101"/>
        <v>0</v>
      </c>
      <c r="AA351" s="105">
        <f>IF( $H351=0,0,($F351*'Cronograma de Actividades'!$Q86)*($I351/$H351))</f>
        <v>0</v>
      </c>
      <c r="AB351" s="105">
        <f>IF( $H351=0,0,($F351*'Cronograma de Actividades'!$R86)*($I351/$H351))</f>
        <v>0</v>
      </c>
      <c r="AC351" s="105">
        <f>IF( $H351=0,0,($F351*'Cronograma de Actividades'!$S86)*($I351/$H351))</f>
        <v>0</v>
      </c>
      <c r="AD351" s="105">
        <f t="shared" si="102"/>
        <v>0</v>
      </c>
      <c r="AE351" s="105">
        <f>IF( $H351=0,0,($F351*'Cronograma de Actividades'!$T86)*($I351/$H351))</f>
        <v>0</v>
      </c>
      <c r="AF351" s="105">
        <f>IF( $H351=0,0,($F351*'Cronograma de Actividades'!$U86)*($I351/$H351))</f>
        <v>0</v>
      </c>
      <c r="AG351" s="105">
        <f>IF( $H351=0,0,($F351*'Cronograma de Actividades'!$V86)*($I351/$H351))</f>
        <v>0</v>
      </c>
      <c r="AH351" s="105">
        <f t="shared" si="103"/>
        <v>0</v>
      </c>
      <c r="AI351" s="105">
        <f>IF( $H351=0,0,($F351*'Cronograma de Actividades'!$W86)*($I351/$H351))</f>
        <v>0</v>
      </c>
      <c r="AJ351" s="105">
        <f>IF( $H351=0,0,($F351*'Cronograma de Actividades'!$X86)*($I351/$H351))</f>
        <v>0</v>
      </c>
      <c r="AK351" s="105">
        <f>IF( $H351=0,0,($F351*'Cronograma de Actividades'!$Y86)*($I351/$H351))</f>
        <v>0</v>
      </c>
      <c r="AL351" s="105">
        <f t="shared" si="104"/>
        <v>0</v>
      </c>
      <c r="AM351" s="105">
        <f>IF( $H351=0,0,($F351*'Cronograma de Actividades'!$Z86)*($I351/$H351))</f>
        <v>0</v>
      </c>
      <c r="AN351" s="105">
        <f>IF( $H351=0,0,($F351*'Cronograma de Actividades'!$AA86)*($I351/$H351))</f>
        <v>0</v>
      </c>
      <c r="AO351" s="105">
        <f>IF( $H351=0,0,($F351*'Cronograma de Actividades'!$AB86)*($I351/$H351))</f>
        <v>0</v>
      </c>
      <c r="AP351" s="105">
        <f t="shared" si="105"/>
        <v>0</v>
      </c>
      <c r="AQ351" s="105">
        <f t="shared" si="106"/>
        <v>0</v>
      </c>
      <c r="AR351" s="105">
        <f>IF( $H351=0,0,($F351*'Cronograma de Actividades'!$AC86)*($I351/$H351))</f>
        <v>0</v>
      </c>
      <c r="AS351" s="105">
        <f>IF( $H351=0,0,($F351*'Cronograma de Actividades'!$AD86)*($I351/$H351))</f>
        <v>0</v>
      </c>
      <c r="AT351" s="105">
        <f>IF( $H351=0,0,($F351*'Cronograma de Actividades'!$AE86)*($I351/$H351))</f>
        <v>0</v>
      </c>
      <c r="AU351" s="105">
        <f t="shared" si="107"/>
        <v>0</v>
      </c>
      <c r="AV351" s="105">
        <f>IF( $H351=0,0,($F351*'Cronograma de Actividades'!$AF86)*($I351/$H351))</f>
        <v>0</v>
      </c>
      <c r="AW351" s="105">
        <f>IF( $H351=0,0,($F351*'Cronograma de Actividades'!$AG86)*($I351/$H351))</f>
        <v>0</v>
      </c>
      <c r="AX351" s="105">
        <f>IF( $H351=0,0,($F351*'Cronograma de Actividades'!$AH86)*($I351/$H351))</f>
        <v>0</v>
      </c>
      <c r="AY351" s="105">
        <f t="shared" si="108"/>
        <v>0</v>
      </c>
      <c r="AZ351" s="105">
        <f>IF( $H351=0,0,($F351*'Cronograma de Actividades'!$AI86)*($I351/$H351))</f>
        <v>0</v>
      </c>
      <c r="BA351" s="105">
        <f>IF( $H351=0,0,($F351*'Cronograma de Actividades'!$AJ86)*($I351/$H351))</f>
        <v>0</v>
      </c>
      <c r="BB351" s="105">
        <f>IF( $H351=0,0,($F351*'Cronograma de Actividades'!$AK86)*($I351/$H351))</f>
        <v>0</v>
      </c>
      <c r="BC351" s="105">
        <f t="shared" si="109"/>
        <v>0</v>
      </c>
      <c r="BD351" s="105">
        <f>IF( $H351=0,0,($F351*'Cronograma de Actividades'!$AL86)*($I351/$H351))</f>
        <v>0</v>
      </c>
      <c r="BE351" s="105">
        <f>IF( $H351=0,0,($F351*'Cronograma de Actividades'!$AM86)*($I351/$H351))</f>
        <v>0</v>
      </c>
      <c r="BF351" s="105">
        <f>IF( $H351=0,0,($F351*'Cronograma de Actividades'!$AN86)*($I351/$H351))</f>
        <v>0</v>
      </c>
      <c r="BG351" s="105">
        <f t="shared" si="110"/>
        <v>0</v>
      </c>
      <c r="BH351" s="105">
        <f t="shared" si="111"/>
        <v>0</v>
      </c>
      <c r="BI351" s="287">
        <f t="shared" si="112"/>
        <v>0</v>
      </c>
      <c r="BJ351" s="126">
        <f t="shared" si="75"/>
        <v>0</v>
      </c>
    </row>
    <row r="352" spans="1:62" x14ac:dyDescent="0.25">
      <c r="A352" s="65" t="str">
        <f>+'Formato de costeo C6 '!C63</f>
        <v>6.2.1.11</v>
      </c>
      <c r="B352" s="58">
        <f>'Formato de costeo C6 '!B63</f>
        <v>0</v>
      </c>
      <c r="C352" s="50">
        <f>'Formato de costeo C6 '!D63</f>
        <v>0</v>
      </c>
      <c r="D352" s="18">
        <f>'Formato de costeo C6 '!E63</f>
        <v>0</v>
      </c>
      <c r="E352" s="19">
        <f>'Formato de costeo C6 '!F63</f>
        <v>0</v>
      </c>
      <c r="F352" s="19">
        <f>'Formato de costeo C6 '!G63</f>
        <v>0</v>
      </c>
      <c r="G352" s="541">
        <f>+'Formato de costeo C6 '!H63</f>
        <v>0</v>
      </c>
      <c r="H352" s="19">
        <f>'Formato de costeo C6 '!I63</f>
        <v>0</v>
      </c>
      <c r="I352" s="19">
        <f>'Formato de costeo C6 '!P63</f>
        <v>0</v>
      </c>
      <c r="J352" s="106">
        <f>IF( $H352=0,0,($F352*'Cronograma de Actividades'!$E87)*($I352/$H352))</f>
        <v>0</v>
      </c>
      <c r="K352" s="106">
        <f>IF( $H352=0,0,($F352*'Cronograma de Actividades'!$F87)*($I352/$H352))</f>
        <v>0</v>
      </c>
      <c r="L352" s="106">
        <f>IF( $H352=0,0,($F352*'Cronograma de Actividades'!$G87)*($I352/$H352))</f>
        <v>0</v>
      </c>
      <c r="M352" s="105">
        <f t="shared" si="97"/>
        <v>0</v>
      </c>
      <c r="N352" s="106">
        <f>IF( $H352=0,0,($F352*'Cronograma de Actividades'!$H87)*($I352/$H352))</f>
        <v>0</v>
      </c>
      <c r="O352" s="106">
        <f>IF( $H352=0,0,($F352*'Cronograma de Actividades'!$I87)*($I352/$H352))</f>
        <v>0</v>
      </c>
      <c r="P352" s="106">
        <f>IF( $H352=0,0,($F352*'Cronograma de Actividades'!$J87)*($I352/$H352))</f>
        <v>0</v>
      </c>
      <c r="Q352" s="105">
        <f t="shared" si="98"/>
        <v>0</v>
      </c>
      <c r="R352" s="106">
        <f>IF( $H352=0,0,($F352*'Cronograma de Actividades'!$K87)*($I352/$H352))</f>
        <v>0</v>
      </c>
      <c r="S352" s="106">
        <f>IF( $H352=0,0,($F352*'Cronograma de Actividades'!$L87)*($I352/$H352))</f>
        <v>0</v>
      </c>
      <c r="T352" s="106">
        <f>IF( $H352=0,0,($F352*'Cronograma de Actividades'!$M87)*($I352/$H352))</f>
        <v>0</v>
      </c>
      <c r="U352" s="105">
        <f t="shared" si="99"/>
        <v>0</v>
      </c>
      <c r="V352" s="106">
        <f>IF( $H352=0,0,($F352*'Cronograma de Actividades'!$N87)*($I352/$H352))</f>
        <v>0</v>
      </c>
      <c r="W352" s="106">
        <f>IF( $H352=0,0,($F352*'Cronograma de Actividades'!$O87)*($I352/$H352))</f>
        <v>0</v>
      </c>
      <c r="X352" s="106">
        <f>IF( $H352=0,0,($F352*'Cronograma de Actividades'!$P87)*($I352/$H352))</f>
        <v>0</v>
      </c>
      <c r="Y352" s="105">
        <f t="shared" si="100"/>
        <v>0</v>
      </c>
      <c r="Z352" s="105">
        <f t="shared" si="101"/>
        <v>0</v>
      </c>
      <c r="AA352" s="106">
        <f>IF( $H352=0,0,($F352*'Cronograma de Actividades'!$Q87)*($I352/$H352))</f>
        <v>0</v>
      </c>
      <c r="AB352" s="106">
        <f>IF( $H352=0,0,($F352*'Cronograma de Actividades'!$R87)*($I352/$H352))</f>
        <v>0</v>
      </c>
      <c r="AC352" s="106">
        <f>IF( $H352=0,0,($F352*'Cronograma de Actividades'!$S87)*($I352/$H352))</f>
        <v>0</v>
      </c>
      <c r="AD352" s="105">
        <f t="shared" si="102"/>
        <v>0</v>
      </c>
      <c r="AE352" s="106">
        <f>IF( $H352=0,0,($F352*'Cronograma de Actividades'!$T87)*($I352/$H352))</f>
        <v>0</v>
      </c>
      <c r="AF352" s="106">
        <f>IF( $H352=0,0,($F352*'Cronograma de Actividades'!$U87)*($I352/$H352))</f>
        <v>0</v>
      </c>
      <c r="AG352" s="106">
        <f>IF( $H352=0,0,($F352*'Cronograma de Actividades'!$V87)*($I352/$H352))</f>
        <v>0</v>
      </c>
      <c r="AH352" s="105">
        <f t="shared" si="103"/>
        <v>0</v>
      </c>
      <c r="AI352" s="106">
        <f>IF( $H352=0,0,($F352*'Cronograma de Actividades'!$W87)*($I352/$H352))</f>
        <v>0</v>
      </c>
      <c r="AJ352" s="106">
        <f>IF( $H352=0,0,($F352*'Cronograma de Actividades'!$X87)*($I352/$H352))</f>
        <v>0</v>
      </c>
      <c r="AK352" s="106">
        <f>IF( $H352=0,0,($F352*'Cronograma de Actividades'!$Y87)*($I352/$H352))</f>
        <v>0</v>
      </c>
      <c r="AL352" s="105">
        <f t="shared" si="104"/>
        <v>0</v>
      </c>
      <c r="AM352" s="106">
        <f>IF( $H352=0,0,($F352*'Cronograma de Actividades'!$Z87)*($I352/$H352))</f>
        <v>0</v>
      </c>
      <c r="AN352" s="106">
        <f>IF( $H352=0,0,($F352*'Cronograma de Actividades'!$AA87)*($I352/$H352))</f>
        <v>0</v>
      </c>
      <c r="AO352" s="106">
        <f>IF( $H352=0,0,($F352*'Cronograma de Actividades'!$AB87)*($I352/$H352))</f>
        <v>0</v>
      </c>
      <c r="AP352" s="105">
        <f t="shared" si="105"/>
        <v>0</v>
      </c>
      <c r="AQ352" s="105">
        <f t="shared" si="106"/>
        <v>0</v>
      </c>
      <c r="AR352" s="106">
        <f>IF( $H352=0,0,($F352*'Cronograma de Actividades'!$AC87)*($I352/$H352))</f>
        <v>0</v>
      </c>
      <c r="AS352" s="106">
        <f>IF( $H352=0,0,($F352*'Cronograma de Actividades'!$AD87)*($I352/$H352))</f>
        <v>0</v>
      </c>
      <c r="AT352" s="106">
        <f>IF( $H352=0,0,($F352*'Cronograma de Actividades'!$AE87)*($I352/$H352))</f>
        <v>0</v>
      </c>
      <c r="AU352" s="105">
        <f t="shared" si="107"/>
        <v>0</v>
      </c>
      <c r="AV352" s="106">
        <f>IF( $H352=0,0,($F352*'Cronograma de Actividades'!$AF87)*($I352/$H352))</f>
        <v>0</v>
      </c>
      <c r="AW352" s="106">
        <f>IF( $H352=0,0,($F352*'Cronograma de Actividades'!$AG87)*($I352/$H352))</f>
        <v>0</v>
      </c>
      <c r="AX352" s="106">
        <f>IF( $H352=0,0,($F352*'Cronograma de Actividades'!$AH87)*($I352/$H352))</f>
        <v>0</v>
      </c>
      <c r="AY352" s="105">
        <f t="shared" si="108"/>
        <v>0</v>
      </c>
      <c r="AZ352" s="106">
        <f>IF( $H352=0,0,($F352*'Cronograma de Actividades'!$AI87)*($I352/$H352))</f>
        <v>0</v>
      </c>
      <c r="BA352" s="106">
        <f>IF( $H352=0,0,($F352*'Cronograma de Actividades'!$AJ87)*($I352/$H352))</f>
        <v>0</v>
      </c>
      <c r="BB352" s="106">
        <f>IF( $H352=0,0,($F352*'Cronograma de Actividades'!$AK87)*($I352/$H352))</f>
        <v>0</v>
      </c>
      <c r="BC352" s="105">
        <f t="shared" si="109"/>
        <v>0</v>
      </c>
      <c r="BD352" s="106">
        <f>IF( $H352=0,0,($F352*'Cronograma de Actividades'!$AL87)*($I352/$H352))</f>
        <v>0</v>
      </c>
      <c r="BE352" s="106">
        <f>IF( $H352=0,0,($F352*'Cronograma de Actividades'!$AM87)*($I352/$H352))</f>
        <v>0</v>
      </c>
      <c r="BF352" s="106">
        <f>IF( $H352=0,0,($F352*'Cronograma de Actividades'!$AN87)*($I352/$H352))</f>
        <v>0</v>
      </c>
      <c r="BG352" s="105">
        <f t="shared" si="110"/>
        <v>0</v>
      </c>
      <c r="BH352" s="105">
        <f t="shared" si="111"/>
        <v>0</v>
      </c>
      <c r="BI352" s="287">
        <f t="shared" si="112"/>
        <v>0</v>
      </c>
      <c r="BJ352" s="126">
        <f t="shared" si="75"/>
        <v>0</v>
      </c>
    </row>
    <row r="353" spans="1:62" x14ac:dyDescent="0.25">
      <c r="A353" s="63">
        <f>'Formato de costeo C6 '!C65</f>
        <v>6.3</v>
      </c>
      <c r="B353" s="77" t="str">
        <f>'Formato de costeo C6 '!D65</f>
        <v>GASTOS DE FUNCIONAMIENTO</v>
      </c>
      <c r="C353" s="78"/>
      <c r="D353" s="79"/>
      <c r="E353" s="80"/>
      <c r="F353" s="80"/>
      <c r="G353" s="304"/>
      <c r="H353" s="80">
        <f>+H354+H356+H358+H360+H364+H366+H368+H370+H372+H374</f>
        <v>0</v>
      </c>
      <c r="I353" s="80">
        <f t="shared" ref="I353:BI353" si="113">+I354+I356+I358+I360+I364+I366+I368+I370+I372+I374</f>
        <v>0</v>
      </c>
      <c r="J353" s="80">
        <f t="shared" si="113"/>
        <v>0</v>
      </c>
      <c r="K353" s="80">
        <f t="shared" si="113"/>
        <v>0</v>
      </c>
      <c r="L353" s="80">
        <f t="shared" si="113"/>
        <v>0</v>
      </c>
      <c r="M353" s="80">
        <f t="shared" si="113"/>
        <v>0</v>
      </c>
      <c r="N353" s="80">
        <f t="shared" si="113"/>
        <v>0</v>
      </c>
      <c r="O353" s="80">
        <f t="shared" si="113"/>
        <v>0</v>
      </c>
      <c r="P353" s="80">
        <f t="shared" si="113"/>
        <v>0</v>
      </c>
      <c r="Q353" s="80">
        <f t="shared" si="113"/>
        <v>0</v>
      </c>
      <c r="R353" s="80">
        <f t="shared" si="113"/>
        <v>0</v>
      </c>
      <c r="S353" s="80">
        <f t="shared" si="113"/>
        <v>0</v>
      </c>
      <c r="T353" s="80">
        <f t="shared" si="113"/>
        <v>0</v>
      </c>
      <c r="U353" s="80">
        <f t="shared" si="113"/>
        <v>0</v>
      </c>
      <c r="V353" s="80">
        <f t="shared" si="113"/>
        <v>0</v>
      </c>
      <c r="W353" s="80">
        <f t="shared" si="113"/>
        <v>0</v>
      </c>
      <c r="X353" s="80">
        <f t="shared" si="113"/>
        <v>0</v>
      </c>
      <c r="Y353" s="80">
        <f t="shared" si="113"/>
        <v>0</v>
      </c>
      <c r="Z353" s="80">
        <f t="shared" si="113"/>
        <v>0</v>
      </c>
      <c r="AA353" s="80">
        <f t="shared" si="113"/>
        <v>0</v>
      </c>
      <c r="AB353" s="80">
        <f t="shared" si="113"/>
        <v>0</v>
      </c>
      <c r="AC353" s="80">
        <f t="shared" si="113"/>
        <v>0</v>
      </c>
      <c r="AD353" s="80">
        <f t="shared" si="113"/>
        <v>0</v>
      </c>
      <c r="AE353" s="80">
        <f t="shared" si="113"/>
        <v>0</v>
      </c>
      <c r="AF353" s="80">
        <f t="shared" si="113"/>
        <v>0</v>
      </c>
      <c r="AG353" s="80">
        <f t="shared" si="113"/>
        <v>0</v>
      </c>
      <c r="AH353" s="80">
        <f t="shared" si="113"/>
        <v>0</v>
      </c>
      <c r="AI353" s="80">
        <f t="shared" si="113"/>
        <v>0</v>
      </c>
      <c r="AJ353" s="80">
        <f t="shared" si="113"/>
        <v>0</v>
      </c>
      <c r="AK353" s="80">
        <f t="shared" si="113"/>
        <v>0</v>
      </c>
      <c r="AL353" s="80">
        <f t="shared" si="113"/>
        <v>0</v>
      </c>
      <c r="AM353" s="80">
        <f t="shared" si="113"/>
        <v>0</v>
      </c>
      <c r="AN353" s="80">
        <f t="shared" si="113"/>
        <v>0</v>
      </c>
      <c r="AO353" s="80">
        <f t="shared" si="113"/>
        <v>0</v>
      </c>
      <c r="AP353" s="80">
        <f t="shared" si="113"/>
        <v>0</v>
      </c>
      <c r="AQ353" s="80">
        <f t="shared" si="113"/>
        <v>0</v>
      </c>
      <c r="AR353" s="80">
        <f t="shared" si="113"/>
        <v>0</v>
      </c>
      <c r="AS353" s="80">
        <f t="shared" si="113"/>
        <v>0</v>
      </c>
      <c r="AT353" s="80">
        <f t="shared" si="113"/>
        <v>0</v>
      </c>
      <c r="AU353" s="80">
        <f t="shared" si="113"/>
        <v>0</v>
      </c>
      <c r="AV353" s="80">
        <f t="shared" si="113"/>
        <v>0</v>
      </c>
      <c r="AW353" s="80">
        <f t="shared" si="113"/>
        <v>0</v>
      </c>
      <c r="AX353" s="80">
        <f t="shared" si="113"/>
        <v>0</v>
      </c>
      <c r="AY353" s="80">
        <f t="shared" si="113"/>
        <v>0</v>
      </c>
      <c r="AZ353" s="80">
        <f t="shared" si="113"/>
        <v>0</v>
      </c>
      <c r="BA353" s="80">
        <f t="shared" si="113"/>
        <v>0</v>
      </c>
      <c r="BB353" s="80">
        <f t="shared" si="113"/>
        <v>0</v>
      </c>
      <c r="BC353" s="80">
        <f t="shared" si="113"/>
        <v>0</v>
      </c>
      <c r="BD353" s="80">
        <f t="shared" si="113"/>
        <v>0</v>
      </c>
      <c r="BE353" s="80">
        <f t="shared" si="113"/>
        <v>0</v>
      </c>
      <c r="BF353" s="80">
        <f t="shared" si="113"/>
        <v>0</v>
      </c>
      <c r="BG353" s="80">
        <f t="shared" si="113"/>
        <v>0</v>
      </c>
      <c r="BH353" s="80">
        <f t="shared" si="113"/>
        <v>0</v>
      </c>
      <c r="BI353" s="81">
        <f t="shared" si="113"/>
        <v>0</v>
      </c>
      <c r="BJ353" s="126">
        <f t="shared" si="75"/>
        <v>0</v>
      </c>
    </row>
    <row r="354" spans="1:62" x14ac:dyDescent="0.25">
      <c r="A354" s="64" t="str">
        <f>'Formato de costeo C6 '!C69</f>
        <v>6.3.1</v>
      </c>
      <c r="B354" s="71" t="str">
        <f>'Formato de costeo C6 '!B70</f>
        <v>Servicios de terceros</v>
      </c>
      <c r="C354" s="15" t="str">
        <f>+'Formato de costeo C6 '!D69</f>
        <v>Seguro anual</v>
      </c>
      <c r="D354" s="16">
        <f>'Formato de costeo C6 '!E70</f>
        <v>0</v>
      </c>
      <c r="E354" s="17">
        <f>'Formato de costeo C6 '!F70</f>
        <v>0</v>
      </c>
      <c r="F354" s="17">
        <f>+F355</f>
        <v>0</v>
      </c>
      <c r="G354" s="860">
        <f>+'Formato de costeo C6 '!H69</f>
        <v>0</v>
      </c>
      <c r="H354" s="17">
        <f t="shared" ref="H354:BI354" si="114">+H355</f>
        <v>0</v>
      </c>
      <c r="I354" s="17">
        <f t="shared" si="114"/>
        <v>0</v>
      </c>
      <c r="J354" s="17">
        <f t="shared" si="114"/>
        <v>0</v>
      </c>
      <c r="K354" s="17">
        <f t="shared" si="114"/>
        <v>0</v>
      </c>
      <c r="L354" s="17">
        <f t="shared" si="114"/>
        <v>0</v>
      </c>
      <c r="M354" s="17">
        <f t="shared" si="114"/>
        <v>0</v>
      </c>
      <c r="N354" s="17">
        <f t="shared" si="114"/>
        <v>0</v>
      </c>
      <c r="O354" s="17">
        <f t="shared" si="114"/>
        <v>0</v>
      </c>
      <c r="P354" s="17">
        <f t="shared" si="114"/>
        <v>0</v>
      </c>
      <c r="Q354" s="17">
        <f t="shared" si="114"/>
        <v>0</v>
      </c>
      <c r="R354" s="17">
        <f t="shared" si="114"/>
        <v>0</v>
      </c>
      <c r="S354" s="17">
        <f t="shared" si="114"/>
        <v>0</v>
      </c>
      <c r="T354" s="17">
        <f t="shared" si="114"/>
        <v>0</v>
      </c>
      <c r="U354" s="17">
        <f t="shared" si="114"/>
        <v>0</v>
      </c>
      <c r="V354" s="17">
        <f t="shared" si="114"/>
        <v>0</v>
      </c>
      <c r="W354" s="17">
        <f t="shared" si="114"/>
        <v>0</v>
      </c>
      <c r="X354" s="17">
        <f t="shared" si="114"/>
        <v>0</v>
      </c>
      <c r="Y354" s="17">
        <f t="shared" si="114"/>
        <v>0</v>
      </c>
      <c r="Z354" s="17">
        <f t="shared" si="114"/>
        <v>0</v>
      </c>
      <c r="AA354" s="17">
        <f t="shared" si="114"/>
        <v>0</v>
      </c>
      <c r="AB354" s="17">
        <f t="shared" si="114"/>
        <v>0</v>
      </c>
      <c r="AC354" s="17">
        <f t="shared" si="114"/>
        <v>0</v>
      </c>
      <c r="AD354" s="17">
        <f t="shared" si="114"/>
        <v>0</v>
      </c>
      <c r="AE354" s="17">
        <f t="shared" si="114"/>
        <v>0</v>
      </c>
      <c r="AF354" s="17">
        <f t="shared" si="114"/>
        <v>0</v>
      </c>
      <c r="AG354" s="17">
        <f t="shared" si="114"/>
        <v>0</v>
      </c>
      <c r="AH354" s="17">
        <f t="shared" si="114"/>
        <v>0</v>
      </c>
      <c r="AI354" s="17">
        <f t="shared" si="114"/>
        <v>0</v>
      </c>
      <c r="AJ354" s="17">
        <f t="shared" si="114"/>
        <v>0</v>
      </c>
      <c r="AK354" s="17">
        <f t="shared" si="114"/>
        <v>0</v>
      </c>
      <c r="AL354" s="17">
        <f t="shared" si="114"/>
        <v>0</v>
      </c>
      <c r="AM354" s="17">
        <f t="shared" si="114"/>
        <v>0</v>
      </c>
      <c r="AN354" s="17">
        <f t="shared" si="114"/>
        <v>0</v>
      </c>
      <c r="AO354" s="17">
        <f t="shared" si="114"/>
        <v>0</v>
      </c>
      <c r="AP354" s="17">
        <f t="shared" si="114"/>
        <v>0</v>
      </c>
      <c r="AQ354" s="17">
        <f t="shared" si="114"/>
        <v>0</v>
      </c>
      <c r="AR354" s="17">
        <f t="shared" si="114"/>
        <v>0</v>
      </c>
      <c r="AS354" s="17">
        <f t="shared" si="114"/>
        <v>0</v>
      </c>
      <c r="AT354" s="17">
        <f t="shared" si="114"/>
        <v>0</v>
      </c>
      <c r="AU354" s="17">
        <f t="shared" si="114"/>
        <v>0</v>
      </c>
      <c r="AV354" s="17">
        <f t="shared" si="114"/>
        <v>0</v>
      </c>
      <c r="AW354" s="17">
        <f t="shared" si="114"/>
        <v>0</v>
      </c>
      <c r="AX354" s="17">
        <f t="shared" si="114"/>
        <v>0</v>
      </c>
      <c r="AY354" s="17">
        <f t="shared" si="114"/>
        <v>0</v>
      </c>
      <c r="AZ354" s="17">
        <f t="shared" si="114"/>
        <v>0</v>
      </c>
      <c r="BA354" s="17">
        <f t="shared" si="114"/>
        <v>0</v>
      </c>
      <c r="BB354" s="17">
        <f t="shared" si="114"/>
        <v>0</v>
      </c>
      <c r="BC354" s="17">
        <f t="shared" si="114"/>
        <v>0</v>
      </c>
      <c r="BD354" s="17">
        <f t="shared" si="114"/>
        <v>0</v>
      </c>
      <c r="BE354" s="17">
        <f t="shared" si="114"/>
        <v>0</v>
      </c>
      <c r="BF354" s="17">
        <f t="shared" si="114"/>
        <v>0</v>
      </c>
      <c r="BG354" s="17">
        <f t="shared" si="114"/>
        <v>0</v>
      </c>
      <c r="BH354" s="17">
        <f t="shared" si="114"/>
        <v>0</v>
      </c>
      <c r="BI354" s="66">
        <f t="shared" si="114"/>
        <v>0</v>
      </c>
      <c r="BJ354" s="126">
        <f t="shared" si="75"/>
        <v>0</v>
      </c>
    </row>
    <row r="355" spans="1:62" x14ac:dyDescent="0.25">
      <c r="A355" s="377" t="str">
        <f>+'Formato de costeo C6 '!C70</f>
        <v>6.3.1.1</v>
      </c>
      <c r="B355" s="378" t="str">
        <f>+'Formato de costeo C6 '!B70</f>
        <v>Servicios de terceros</v>
      </c>
      <c r="C355" s="379"/>
      <c r="D355" s="380"/>
      <c r="E355" s="272"/>
      <c r="F355" s="272">
        <f>+'Formato de costeo C6 '!G70</f>
        <v>0</v>
      </c>
      <c r="G355" s="861"/>
      <c r="H355" s="272">
        <f>+'Formato de costeo C6 '!I70</f>
        <v>0</v>
      </c>
      <c r="I355" s="19">
        <f>'Formato de costeo C6 '!P70</f>
        <v>0</v>
      </c>
      <c r="J355" s="106">
        <f>IF( $H355=0,0,($F355*'Cronograma de Actividades'!$E89)*($I355/$H355))</f>
        <v>0</v>
      </c>
      <c r="K355" s="106">
        <f>IF( $H355=0,0,($F355*'Cronograma de Actividades'!$F89)*($I355/$H355))</f>
        <v>0</v>
      </c>
      <c r="L355" s="106">
        <f>IF( $H355=0,0,($F355*'Cronograma de Actividades'!$G89)*($I355/$H355))</f>
        <v>0</v>
      </c>
      <c r="M355" s="105">
        <f>SUM(J355:L355)</f>
        <v>0</v>
      </c>
      <c r="N355" s="106">
        <f>IF( $H355=0,0,($F355*'Cronograma de Actividades'!$H89)*($I355/$H355))</f>
        <v>0</v>
      </c>
      <c r="O355" s="106">
        <f>IF( $H355=0,0,($F355*'Cronograma de Actividades'!$I89)*($I355/$H355))</f>
        <v>0</v>
      </c>
      <c r="P355" s="106">
        <f>IF( $H355=0,0,($F355*'Cronograma de Actividades'!$J89)*($I355/$H355))</f>
        <v>0</v>
      </c>
      <c r="Q355" s="105">
        <f>SUM(N355:P355)</f>
        <v>0</v>
      </c>
      <c r="R355" s="106">
        <f>IF( $H355=0,0,($F355*'Cronograma de Actividades'!$K89)*($I355/$H355))</f>
        <v>0</v>
      </c>
      <c r="S355" s="106">
        <f>IF( $H355=0,0,($F355*'Cronograma de Actividades'!$L89)*($I355/$H355))</f>
        <v>0</v>
      </c>
      <c r="T355" s="106">
        <f>IF( $H355=0,0,($F355*'Cronograma de Actividades'!$M89)*($I355/$H355))</f>
        <v>0</v>
      </c>
      <c r="U355" s="105">
        <f>SUM(R355:T355)</f>
        <v>0</v>
      </c>
      <c r="V355" s="106">
        <f>IF( $H355=0,0,($F355*'Cronograma de Actividades'!$N89)*($I355/$H355))</f>
        <v>0</v>
      </c>
      <c r="W355" s="106">
        <f>IF( $H355=0,0,($F355*'Cronograma de Actividades'!$O89)*($I355/$H355))</f>
        <v>0</v>
      </c>
      <c r="X355" s="106">
        <f>IF( $H355=0,0,($F355*'Cronograma de Actividades'!$P89)*($I355/$H355))</f>
        <v>0</v>
      </c>
      <c r="Y355" s="105">
        <f>SUM(V355:X355)</f>
        <v>0</v>
      </c>
      <c r="Z355" s="105">
        <f>+M355+Q355+U355+Y355</f>
        <v>0</v>
      </c>
      <c r="AA355" s="106">
        <f>IF( $H355=0,0,($F355*'Cronograma de Actividades'!$Q89)*($I355/$H355))</f>
        <v>0</v>
      </c>
      <c r="AB355" s="106">
        <f>IF( $H355=0,0,($F355*'Cronograma de Actividades'!$R89)*($I355/$H355))</f>
        <v>0</v>
      </c>
      <c r="AC355" s="106">
        <f>IF( $H355=0,0,($F355*'Cronograma de Actividades'!$S89)*($I355/$H355))</f>
        <v>0</v>
      </c>
      <c r="AD355" s="105">
        <f>SUM(AA355:AC355)</f>
        <v>0</v>
      </c>
      <c r="AE355" s="106">
        <f>IF( $H355=0,0,($F355*'Cronograma de Actividades'!$T89)*($I355/$H355))</f>
        <v>0</v>
      </c>
      <c r="AF355" s="106">
        <f>IF( $H355=0,0,($F355*'Cronograma de Actividades'!$U89)*($I355/$H355))</f>
        <v>0</v>
      </c>
      <c r="AG355" s="106">
        <f>IF( $H355=0,0,($F355*'Cronograma de Actividades'!$V89)*($I355/$H355))</f>
        <v>0</v>
      </c>
      <c r="AH355" s="105">
        <f>SUM(AE355:AG355)</f>
        <v>0</v>
      </c>
      <c r="AI355" s="106">
        <f>IF( $H355=0,0,($F355*'Cronograma de Actividades'!$W89)*($I355/$H355))</f>
        <v>0</v>
      </c>
      <c r="AJ355" s="106">
        <f>IF( $H355=0,0,($F355*'Cronograma de Actividades'!$X89)*($I355/$H355))</f>
        <v>0</v>
      </c>
      <c r="AK355" s="106">
        <f>IF( $H355=0,0,($F355*'Cronograma de Actividades'!$Y89)*($I355/$H355))</f>
        <v>0</v>
      </c>
      <c r="AL355" s="105">
        <f>SUM(AI355:AK355)</f>
        <v>0</v>
      </c>
      <c r="AM355" s="106">
        <f>IF( $H355=0,0,($F355*'Cronograma de Actividades'!$Z89)*($I355/$H355))</f>
        <v>0</v>
      </c>
      <c r="AN355" s="106">
        <f>IF( $H355=0,0,($F355*'Cronograma de Actividades'!$AA89)*($I355/$H355))</f>
        <v>0</v>
      </c>
      <c r="AO355" s="106">
        <f>IF( $H355=0,0,($F355*'Cronograma de Actividades'!$AB89)*($I355/$H355))</f>
        <v>0</v>
      </c>
      <c r="AP355" s="105">
        <f>SUM(AM355:AO355)</f>
        <v>0</v>
      </c>
      <c r="AQ355" s="105">
        <f>+AD355+AH355+AL355+AP355</f>
        <v>0</v>
      </c>
      <c r="AR355" s="106">
        <f>IF( $H355=0,0,($F355*'Cronograma de Actividades'!$AC89)*($I355/$H355))</f>
        <v>0</v>
      </c>
      <c r="AS355" s="106">
        <f>IF( $H355=0,0,($F355*'Cronograma de Actividades'!$AD89)*($I355/$H355))</f>
        <v>0</v>
      </c>
      <c r="AT355" s="106">
        <f>IF( $H355=0,0,($F355*'Cronograma de Actividades'!$AE89)*($I355/$H355))</f>
        <v>0</v>
      </c>
      <c r="AU355" s="105">
        <f>SUM(AR355:AT355)</f>
        <v>0</v>
      </c>
      <c r="AV355" s="106">
        <f>IF( $H355=0,0,($F355*'Cronograma de Actividades'!$AF89)*($I355/$H355))</f>
        <v>0</v>
      </c>
      <c r="AW355" s="106">
        <f>IF( $H355=0,0,($F355*'Cronograma de Actividades'!$AG89)*($I355/$H355))</f>
        <v>0</v>
      </c>
      <c r="AX355" s="106">
        <f>IF( $H355=0,0,($F355*'Cronograma de Actividades'!$AH89)*($I355/$H355))</f>
        <v>0</v>
      </c>
      <c r="AY355" s="105">
        <f>SUM(AV355:AX355)</f>
        <v>0</v>
      </c>
      <c r="AZ355" s="106">
        <f>IF( $H355=0,0,($F355*'Cronograma de Actividades'!$AI89)*($I355/$H355))</f>
        <v>0</v>
      </c>
      <c r="BA355" s="106">
        <f>IF( $H355=0,0,($F355*'Cronograma de Actividades'!$AJ89)*($I355/$H355))</f>
        <v>0</v>
      </c>
      <c r="BB355" s="106">
        <f>IF( $H355=0,0,($F355*'Cronograma de Actividades'!$AK89)*($I355/$H355))</f>
        <v>0</v>
      </c>
      <c r="BC355" s="105">
        <f>SUM(AZ355:BB355)</f>
        <v>0</v>
      </c>
      <c r="BD355" s="106">
        <f>IF( $H355=0,0,($F355*'Cronograma de Actividades'!$AL89)*($I355/$H355))</f>
        <v>0</v>
      </c>
      <c r="BE355" s="106">
        <f>IF( $H355=0,0,($F355*'Cronograma de Actividades'!$AM89)*($I355/$H355))</f>
        <v>0</v>
      </c>
      <c r="BF355" s="106">
        <f>IF( $H355=0,0,($F355*'Cronograma de Actividades'!$AN89)*($I355/$H355))</f>
        <v>0</v>
      </c>
      <c r="BG355" s="105">
        <f>SUM(BD355:BF355)</f>
        <v>0</v>
      </c>
      <c r="BH355" s="105">
        <f>+AU355+AY355+BC355+BG355</f>
        <v>0</v>
      </c>
      <c r="BI355" s="287">
        <f>+Z355+AQ355+BH355</f>
        <v>0</v>
      </c>
      <c r="BJ355" s="126">
        <f t="shared" si="75"/>
        <v>0</v>
      </c>
    </row>
    <row r="356" spans="1:62" x14ac:dyDescent="0.25">
      <c r="A356" s="64" t="str">
        <f>'Formato de costeo C6 '!C72</f>
        <v>6.3.2</v>
      </c>
      <c r="B356" s="71">
        <f>+'Formato de costeo C6 '!B72</f>
        <v>0</v>
      </c>
      <c r="C356" s="582">
        <f>+'Formato de costeo C6 '!D72</f>
        <v>0</v>
      </c>
      <c r="D356" s="16">
        <f>'Formato de costeo C6 '!E74</f>
        <v>0</v>
      </c>
      <c r="E356" s="17">
        <f>'Formato de costeo C6 '!F74</f>
        <v>0</v>
      </c>
      <c r="F356" s="17">
        <f>+F357</f>
        <v>0</v>
      </c>
      <c r="G356" s="860">
        <f>+'Formato de costeo C6 '!H72</f>
        <v>0</v>
      </c>
      <c r="H356" s="17">
        <f t="shared" ref="H356:BI356" si="115">+H357</f>
        <v>0</v>
      </c>
      <c r="I356" s="17">
        <f t="shared" si="115"/>
        <v>0</v>
      </c>
      <c r="J356" s="17">
        <f t="shared" si="115"/>
        <v>0</v>
      </c>
      <c r="K356" s="17">
        <f t="shared" si="115"/>
        <v>0</v>
      </c>
      <c r="L356" s="17">
        <f t="shared" si="115"/>
        <v>0</v>
      </c>
      <c r="M356" s="17">
        <f t="shared" si="115"/>
        <v>0</v>
      </c>
      <c r="N356" s="17">
        <f t="shared" si="115"/>
        <v>0</v>
      </c>
      <c r="O356" s="17">
        <f t="shared" si="115"/>
        <v>0</v>
      </c>
      <c r="P356" s="17">
        <f t="shared" si="115"/>
        <v>0</v>
      </c>
      <c r="Q356" s="17">
        <f t="shared" si="115"/>
        <v>0</v>
      </c>
      <c r="R356" s="17">
        <f t="shared" si="115"/>
        <v>0</v>
      </c>
      <c r="S356" s="17">
        <f t="shared" si="115"/>
        <v>0</v>
      </c>
      <c r="T356" s="17">
        <f t="shared" si="115"/>
        <v>0</v>
      </c>
      <c r="U356" s="17">
        <f t="shared" si="115"/>
        <v>0</v>
      </c>
      <c r="V356" s="17">
        <f t="shared" si="115"/>
        <v>0</v>
      </c>
      <c r="W356" s="17">
        <f t="shared" si="115"/>
        <v>0</v>
      </c>
      <c r="X356" s="17">
        <f t="shared" si="115"/>
        <v>0</v>
      </c>
      <c r="Y356" s="17">
        <f t="shared" si="115"/>
        <v>0</v>
      </c>
      <c r="Z356" s="17">
        <f t="shared" si="115"/>
        <v>0</v>
      </c>
      <c r="AA356" s="17">
        <f t="shared" si="115"/>
        <v>0</v>
      </c>
      <c r="AB356" s="17">
        <f t="shared" si="115"/>
        <v>0</v>
      </c>
      <c r="AC356" s="17">
        <f t="shared" si="115"/>
        <v>0</v>
      </c>
      <c r="AD356" s="17">
        <f t="shared" si="115"/>
        <v>0</v>
      </c>
      <c r="AE356" s="17">
        <f t="shared" si="115"/>
        <v>0</v>
      </c>
      <c r="AF356" s="17">
        <f t="shared" si="115"/>
        <v>0</v>
      </c>
      <c r="AG356" s="17">
        <f t="shared" si="115"/>
        <v>0</v>
      </c>
      <c r="AH356" s="17">
        <f t="shared" si="115"/>
        <v>0</v>
      </c>
      <c r="AI356" s="17">
        <f t="shared" si="115"/>
        <v>0</v>
      </c>
      <c r="AJ356" s="17">
        <f t="shared" si="115"/>
        <v>0</v>
      </c>
      <c r="AK356" s="17">
        <f t="shared" si="115"/>
        <v>0</v>
      </c>
      <c r="AL356" s="17">
        <f t="shared" si="115"/>
        <v>0</v>
      </c>
      <c r="AM356" s="17">
        <f t="shared" si="115"/>
        <v>0</v>
      </c>
      <c r="AN356" s="17">
        <f t="shared" si="115"/>
        <v>0</v>
      </c>
      <c r="AO356" s="17">
        <f t="shared" si="115"/>
        <v>0</v>
      </c>
      <c r="AP356" s="17">
        <f t="shared" si="115"/>
        <v>0</v>
      </c>
      <c r="AQ356" s="17">
        <f t="shared" si="115"/>
        <v>0</v>
      </c>
      <c r="AR356" s="17">
        <f t="shared" si="115"/>
        <v>0</v>
      </c>
      <c r="AS356" s="17">
        <f t="shared" si="115"/>
        <v>0</v>
      </c>
      <c r="AT356" s="17">
        <f t="shared" si="115"/>
        <v>0</v>
      </c>
      <c r="AU356" s="17">
        <f t="shared" si="115"/>
        <v>0</v>
      </c>
      <c r="AV356" s="17">
        <f t="shared" si="115"/>
        <v>0</v>
      </c>
      <c r="AW356" s="17">
        <f t="shared" si="115"/>
        <v>0</v>
      </c>
      <c r="AX356" s="17">
        <f t="shared" si="115"/>
        <v>0</v>
      </c>
      <c r="AY356" s="17">
        <f t="shared" si="115"/>
        <v>0</v>
      </c>
      <c r="AZ356" s="17">
        <f t="shared" si="115"/>
        <v>0</v>
      </c>
      <c r="BA356" s="17">
        <f t="shared" si="115"/>
        <v>0</v>
      </c>
      <c r="BB356" s="17">
        <f t="shared" si="115"/>
        <v>0</v>
      </c>
      <c r="BC356" s="17">
        <f t="shared" si="115"/>
        <v>0</v>
      </c>
      <c r="BD356" s="17">
        <f t="shared" si="115"/>
        <v>0</v>
      </c>
      <c r="BE356" s="17">
        <f t="shared" si="115"/>
        <v>0</v>
      </c>
      <c r="BF356" s="17">
        <f t="shared" si="115"/>
        <v>0</v>
      </c>
      <c r="BG356" s="17">
        <f t="shared" si="115"/>
        <v>0</v>
      </c>
      <c r="BH356" s="17">
        <f t="shared" si="115"/>
        <v>0</v>
      </c>
      <c r="BI356" s="66">
        <f t="shared" si="115"/>
        <v>0</v>
      </c>
      <c r="BJ356" s="126">
        <f t="shared" si="75"/>
        <v>0</v>
      </c>
    </row>
    <row r="357" spans="1:62" x14ac:dyDescent="0.25">
      <c r="A357" s="381" t="str">
        <f>+'Formato de costeo C6 '!C73</f>
        <v>6.3.2.1</v>
      </c>
      <c r="B357" s="378" t="str">
        <f>+'Formato de costeo C6 '!B73</f>
        <v>Servicios de terceros</v>
      </c>
      <c r="C357" s="379"/>
      <c r="D357" s="380"/>
      <c r="E357" s="272"/>
      <c r="F357" s="272">
        <f>+'Formato de costeo C6 '!G73</f>
        <v>0</v>
      </c>
      <c r="G357" s="861"/>
      <c r="H357" s="272">
        <f>+'Formato de costeo C6 '!I73</f>
        <v>0</v>
      </c>
      <c r="I357" s="231">
        <f>+'Formato de costeo C6 '!P73</f>
        <v>0</v>
      </c>
      <c r="J357" s="106">
        <f>IF( $H357=0,0,($F357*'Cronograma de Actividades'!$E90)*($I357/$H357))</f>
        <v>0</v>
      </c>
      <c r="K357" s="106">
        <f>IF( $H357=0,0,($F357*'Cronograma de Actividades'!$F90)*($I357/$H357))</f>
        <v>0</v>
      </c>
      <c r="L357" s="106">
        <f>IF( $H357=0,0,($F357*'Cronograma de Actividades'!$G90)*($I357/$H357))</f>
        <v>0</v>
      </c>
      <c r="M357" s="105">
        <f>SUM(J357:L357)</f>
        <v>0</v>
      </c>
      <c r="N357" s="106">
        <f>IF( $H357=0,0,($F357*'Cronograma de Actividades'!$H90)*($I357/$H357))</f>
        <v>0</v>
      </c>
      <c r="O357" s="106">
        <f>IF( $H357=0,0,($F357*'Cronograma de Actividades'!$I90)*($I357/$H357))</f>
        <v>0</v>
      </c>
      <c r="P357" s="106">
        <f>IF( $H357=0,0,($F357*'Cronograma de Actividades'!$J90)*($I357/$H357))</f>
        <v>0</v>
      </c>
      <c r="Q357" s="105">
        <f>SUM(N357:P357)</f>
        <v>0</v>
      </c>
      <c r="R357" s="106">
        <f>IF( $H357=0,0,($F357*'Cronograma de Actividades'!$K90)*($I357/$H357))</f>
        <v>0</v>
      </c>
      <c r="S357" s="106">
        <f>IF( $H357=0,0,($F357*'Cronograma de Actividades'!$L90)*($I357/$H357))</f>
        <v>0</v>
      </c>
      <c r="T357" s="106">
        <f>IF( $H357=0,0,($F357*'Cronograma de Actividades'!$M90)*($I357/$H357))</f>
        <v>0</v>
      </c>
      <c r="U357" s="105">
        <f>SUM(R357:T357)</f>
        <v>0</v>
      </c>
      <c r="V357" s="106">
        <f>IF( $H357=0,0,($F357*'Cronograma de Actividades'!$N90)*($I357/$H357))</f>
        <v>0</v>
      </c>
      <c r="W357" s="106">
        <f>IF( $H357=0,0,($F357*'Cronograma de Actividades'!$O90)*($I357/$H357))</f>
        <v>0</v>
      </c>
      <c r="X357" s="106">
        <f>IF( $H357=0,0,($F357*'Cronograma de Actividades'!$P90)*($I357/$H357))</f>
        <v>0</v>
      </c>
      <c r="Y357" s="105">
        <f>SUM(V357:X357)</f>
        <v>0</v>
      </c>
      <c r="Z357" s="105">
        <f>+M357+Q357+U357+Y357</f>
        <v>0</v>
      </c>
      <c r="AA357" s="106">
        <f>IF( $H357=0,0,($F357*'Cronograma de Actividades'!$Q90)*($I357/$H357))</f>
        <v>0</v>
      </c>
      <c r="AB357" s="106">
        <f>IF( $H357=0,0,($F357*'Cronograma de Actividades'!$R90)*($I357/$H357))</f>
        <v>0</v>
      </c>
      <c r="AC357" s="106">
        <f>IF( $H357=0,0,($F357*'Cronograma de Actividades'!$S90)*($I357/$H357))</f>
        <v>0</v>
      </c>
      <c r="AD357" s="105">
        <f>SUM(AA357:AC357)</f>
        <v>0</v>
      </c>
      <c r="AE357" s="106">
        <f>IF( $H357=0,0,($F357*'Cronograma de Actividades'!$T90)*($I357/$H357))</f>
        <v>0</v>
      </c>
      <c r="AF357" s="106">
        <f>IF( $H357=0,0,($F357*'Cronograma de Actividades'!$U90)*($I357/$H357))</f>
        <v>0</v>
      </c>
      <c r="AG357" s="106">
        <f>IF( $H357=0,0,($F357*'Cronograma de Actividades'!$V90)*($I357/$H357))</f>
        <v>0</v>
      </c>
      <c r="AH357" s="105">
        <f>SUM(AE357:AG357)</f>
        <v>0</v>
      </c>
      <c r="AI357" s="106">
        <f>IF( $H357=0,0,($F357*'Cronograma de Actividades'!$W90)*($I357/$H357))</f>
        <v>0</v>
      </c>
      <c r="AJ357" s="106">
        <f>IF( $H357=0,0,($F357*'Cronograma de Actividades'!$X90)*($I357/$H357))</f>
        <v>0</v>
      </c>
      <c r="AK357" s="106">
        <f>IF( $H357=0,0,($F357*'Cronograma de Actividades'!$Y90)*($I357/$H357))</f>
        <v>0</v>
      </c>
      <c r="AL357" s="105">
        <f>SUM(AI357:AK357)</f>
        <v>0</v>
      </c>
      <c r="AM357" s="106">
        <f>IF( $H357=0,0,($F357*'Cronograma de Actividades'!$Z90)*($I357/$H357))</f>
        <v>0</v>
      </c>
      <c r="AN357" s="106">
        <f>IF( $H357=0,0,($F357*'Cronograma de Actividades'!$AA90)*($I357/$H357))</f>
        <v>0</v>
      </c>
      <c r="AO357" s="106">
        <f>IF( $H357=0,0,($F357*'Cronograma de Actividades'!$AB90)*($I357/$H357))</f>
        <v>0</v>
      </c>
      <c r="AP357" s="105">
        <f>SUM(AM357:AO357)</f>
        <v>0</v>
      </c>
      <c r="AQ357" s="105">
        <f>+AD357+AH357+AL357+AP357</f>
        <v>0</v>
      </c>
      <c r="AR357" s="106">
        <f>IF( $H357=0,0,($F357*'Cronograma de Actividades'!$AC90)*($I357/$H357))</f>
        <v>0</v>
      </c>
      <c r="AS357" s="106">
        <f>IF( $H357=0,0,($F357*'Cronograma de Actividades'!$AD90)*($I357/$H357))</f>
        <v>0</v>
      </c>
      <c r="AT357" s="106">
        <f>IF( $H357=0,0,($F357*'Cronograma de Actividades'!$AE90)*($I357/$H357))</f>
        <v>0</v>
      </c>
      <c r="AU357" s="105">
        <f>SUM(AR357:AT357)</f>
        <v>0</v>
      </c>
      <c r="AV357" s="106">
        <f>IF( $H357=0,0,($F357*'Cronograma de Actividades'!$AF90)*($I357/$H357))</f>
        <v>0</v>
      </c>
      <c r="AW357" s="106">
        <f>IF( $H357=0,0,($F357*'Cronograma de Actividades'!$AG90)*($I357/$H357))</f>
        <v>0</v>
      </c>
      <c r="AX357" s="106">
        <f>IF( $H357=0,0,($F357*'Cronograma de Actividades'!$AH90)*($I357/$H357))</f>
        <v>0</v>
      </c>
      <c r="AY357" s="105">
        <f>SUM(AV357:AX357)</f>
        <v>0</v>
      </c>
      <c r="AZ357" s="106">
        <f>IF( $H357=0,0,($F357*'Cronograma de Actividades'!$AI90)*($I357/$H357))</f>
        <v>0</v>
      </c>
      <c r="BA357" s="106">
        <f>IF( $H357=0,0,($F357*'Cronograma de Actividades'!$AJ90)*($I357/$H357))</f>
        <v>0</v>
      </c>
      <c r="BB357" s="106">
        <f>IF( $H357=0,0,($F357*'Cronograma de Actividades'!$AK90)*($I357/$H357))</f>
        <v>0</v>
      </c>
      <c r="BC357" s="105">
        <f>SUM(AZ357:BB357)</f>
        <v>0</v>
      </c>
      <c r="BD357" s="106">
        <f>IF( $H357=0,0,($F357*'Cronograma de Actividades'!$AL90)*($I357/$H357))</f>
        <v>0</v>
      </c>
      <c r="BE357" s="106">
        <f>IF( $H357=0,0,($F357*'Cronograma de Actividades'!$AM90)*($I357/$H357))</f>
        <v>0</v>
      </c>
      <c r="BF357" s="106">
        <f>IF( $H357=0,0,($F357*'Cronograma de Actividades'!$AN90)*($I357/$H357))</f>
        <v>0</v>
      </c>
      <c r="BG357" s="105">
        <f>SUM(BD357:BF357)</f>
        <v>0</v>
      </c>
      <c r="BH357" s="105">
        <f>+AU357+AY357+BC357+BG357</f>
        <v>0</v>
      </c>
      <c r="BI357" s="287">
        <f>+Z357+AQ357+BH357</f>
        <v>0</v>
      </c>
      <c r="BJ357" s="126">
        <f t="shared" si="75"/>
        <v>0</v>
      </c>
    </row>
    <row r="358" spans="1:62" x14ac:dyDescent="0.25">
      <c r="A358" s="64" t="str">
        <f>'Formato de costeo C6 '!C78</f>
        <v>6.3.3</v>
      </c>
      <c r="B358" s="71">
        <f>+'Formato de costeo C6 '!B78</f>
        <v>0</v>
      </c>
      <c r="C358" s="582">
        <f>+'Formato de costeo C6 '!D78</f>
        <v>0</v>
      </c>
      <c r="D358" s="16">
        <f>'Formato de costeo C6 '!E83</f>
        <v>0</v>
      </c>
      <c r="E358" s="17">
        <f>'Formato de costeo C6 '!F83</f>
        <v>0</v>
      </c>
      <c r="F358" s="17">
        <f>+F359</f>
        <v>0</v>
      </c>
      <c r="G358" s="860">
        <f>+'Formato de costeo C6 '!H78</f>
        <v>0</v>
      </c>
      <c r="H358" s="17">
        <f t="shared" ref="H358:BI358" si="116">+H359</f>
        <v>0</v>
      </c>
      <c r="I358" s="17">
        <f t="shared" si="116"/>
        <v>0</v>
      </c>
      <c r="J358" s="17">
        <f t="shared" si="116"/>
        <v>0</v>
      </c>
      <c r="K358" s="17">
        <f t="shared" si="116"/>
        <v>0</v>
      </c>
      <c r="L358" s="17">
        <f t="shared" si="116"/>
        <v>0</v>
      </c>
      <c r="M358" s="17">
        <f t="shared" si="116"/>
        <v>0</v>
      </c>
      <c r="N358" s="17">
        <f t="shared" si="116"/>
        <v>0</v>
      </c>
      <c r="O358" s="17">
        <f t="shared" si="116"/>
        <v>0</v>
      </c>
      <c r="P358" s="17">
        <f t="shared" si="116"/>
        <v>0</v>
      </c>
      <c r="Q358" s="17">
        <f t="shared" si="116"/>
        <v>0</v>
      </c>
      <c r="R358" s="17">
        <f t="shared" si="116"/>
        <v>0</v>
      </c>
      <c r="S358" s="17">
        <f t="shared" si="116"/>
        <v>0</v>
      </c>
      <c r="T358" s="17">
        <f t="shared" si="116"/>
        <v>0</v>
      </c>
      <c r="U358" s="17">
        <f t="shared" si="116"/>
        <v>0</v>
      </c>
      <c r="V358" s="17">
        <f t="shared" si="116"/>
        <v>0</v>
      </c>
      <c r="W358" s="17">
        <f t="shared" si="116"/>
        <v>0</v>
      </c>
      <c r="X358" s="17">
        <f t="shared" si="116"/>
        <v>0</v>
      </c>
      <c r="Y358" s="17">
        <f t="shared" si="116"/>
        <v>0</v>
      </c>
      <c r="Z358" s="17">
        <f t="shared" si="116"/>
        <v>0</v>
      </c>
      <c r="AA358" s="17">
        <f t="shared" si="116"/>
        <v>0</v>
      </c>
      <c r="AB358" s="17">
        <f t="shared" si="116"/>
        <v>0</v>
      </c>
      <c r="AC358" s="17">
        <f t="shared" si="116"/>
        <v>0</v>
      </c>
      <c r="AD358" s="17">
        <f t="shared" si="116"/>
        <v>0</v>
      </c>
      <c r="AE358" s="17">
        <f t="shared" si="116"/>
        <v>0</v>
      </c>
      <c r="AF358" s="17">
        <f t="shared" si="116"/>
        <v>0</v>
      </c>
      <c r="AG358" s="17">
        <f t="shared" si="116"/>
        <v>0</v>
      </c>
      <c r="AH358" s="17">
        <f t="shared" si="116"/>
        <v>0</v>
      </c>
      <c r="AI358" s="17">
        <f t="shared" si="116"/>
        <v>0</v>
      </c>
      <c r="AJ358" s="17">
        <f t="shared" si="116"/>
        <v>0</v>
      </c>
      <c r="AK358" s="17">
        <f t="shared" si="116"/>
        <v>0</v>
      </c>
      <c r="AL358" s="17">
        <f t="shared" si="116"/>
        <v>0</v>
      </c>
      <c r="AM358" s="17">
        <f t="shared" si="116"/>
        <v>0</v>
      </c>
      <c r="AN358" s="17">
        <f t="shared" si="116"/>
        <v>0</v>
      </c>
      <c r="AO358" s="17">
        <f t="shared" si="116"/>
        <v>0</v>
      </c>
      <c r="AP358" s="17">
        <f t="shared" si="116"/>
        <v>0</v>
      </c>
      <c r="AQ358" s="17">
        <f t="shared" si="116"/>
        <v>0</v>
      </c>
      <c r="AR358" s="17">
        <f t="shared" si="116"/>
        <v>0</v>
      </c>
      <c r="AS358" s="17">
        <f t="shared" si="116"/>
        <v>0</v>
      </c>
      <c r="AT358" s="17">
        <f t="shared" si="116"/>
        <v>0</v>
      </c>
      <c r="AU358" s="17">
        <f t="shared" si="116"/>
        <v>0</v>
      </c>
      <c r="AV358" s="17">
        <f t="shared" si="116"/>
        <v>0</v>
      </c>
      <c r="AW358" s="17">
        <f t="shared" si="116"/>
        <v>0</v>
      </c>
      <c r="AX358" s="17">
        <f t="shared" si="116"/>
        <v>0</v>
      </c>
      <c r="AY358" s="17">
        <f t="shared" si="116"/>
        <v>0</v>
      </c>
      <c r="AZ358" s="17">
        <f t="shared" si="116"/>
        <v>0</v>
      </c>
      <c r="BA358" s="17">
        <f t="shared" si="116"/>
        <v>0</v>
      </c>
      <c r="BB358" s="17">
        <f t="shared" si="116"/>
        <v>0</v>
      </c>
      <c r="BC358" s="17">
        <f t="shared" si="116"/>
        <v>0</v>
      </c>
      <c r="BD358" s="17">
        <f t="shared" si="116"/>
        <v>0</v>
      </c>
      <c r="BE358" s="17">
        <f t="shared" si="116"/>
        <v>0</v>
      </c>
      <c r="BF358" s="17">
        <f t="shared" si="116"/>
        <v>0</v>
      </c>
      <c r="BG358" s="17">
        <f t="shared" si="116"/>
        <v>0</v>
      </c>
      <c r="BH358" s="17">
        <f t="shared" si="116"/>
        <v>0</v>
      </c>
      <c r="BI358" s="66">
        <f t="shared" si="116"/>
        <v>0</v>
      </c>
      <c r="BJ358" s="126">
        <f t="shared" si="75"/>
        <v>0</v>
      </c>
    </row>
    <row r="359" spans="1:62" x14ac:dyDescent="0.25">
      <c r="A359" s="382" t="str">
        <f>+'Formato de costeo C6 '!C79</f>
        <v>6.3.3.1</v>
      </c>
      <c r="B359" s="378" t="str">
        <f>+'Formato de costeo C6 '!B79</f>
        <v>Servicios de terceros</v>
      </c>
      <c r="C359" s="379"/>
      <c r="D359" s="383"/>
      <c r="E359" s="277"/>
      <c r="F359" s="277">
        <f>+'Formato de costeo C6 '!G79</f>
        <v>0</v>
      </c>
      <c r="G359" s="862"/>
      <c r="H359" s="277">
        <f>+'Formato de costeo C6 '!I79</f>
        <v>0</v>
      </c>
      <c r="I359" s="277">
        <f>+'Formato de costeo C6 '!P79</f>
        <v>0</v>
      </c>
      <c r="J359" s="106">
        <f>IF( $H359=0,0,($F359*'Cronograma de Actividades'!$E91)*($I359/$H359))</f>
        <v>0</v>
      </c>
      <c r="K359" s="106">
        <f>IF( $H359=0,0,($F359*'Cronograma de Actividades'!$F91)*($I359/$H359))</f>
        <v>0</v>
      </c>
      <c r="L359" s="106">
        <f>IF( $H359=0,0,($F359*'Cronograma de Actividades'!$G91)*($I359/$H359))</f>
        <v>0</v>
      </c>
      <c r="M359" s="105">
        <f>SUM(J359:L359)</f>
        <v>0</v>
      </c>
      <c r="N359" s="106">
        <f>IF( $H359=0,0,($F359*'Cronograma de Actividades'!$H91)*($I359/$H359))</f>
        <v>0</v>
      </c>
      <c r="O359" s="106">
        <f>IF( $H359=0,0,($F359*'Cronograma de Actividades'!$I91)*($I359/$H359))</f>
        <v>0</v>
      </c>
      <c r="P359" s="106">
        <f>IF( $H359=0,0,($F359*'Cronograma de Actividades'!$J91)*($I359/$H359))</f>
        <v>0</v>
      </c>
      <c r="Q359" s="105">
        <f>SUM(N359:P359)</f>
        <v>0</v>
      </c>
      <c r="R359" s="106">
        <f>IF( $H359=0,0,($F359*'Cronograma de Actividades'!$K91)*($I359/$H359))</f>
        <v>0</v>
      </c>
      <c r="S359" s="106">
        <f>IF( $H359=0,0,($F359*'Cronograma de Actividades'!$L91)*($I359/$H359))</f>
        <v>0</v>
      </c>
      <c r="T359" s="106">
        <f>IF( $H359=0,0,($F359*'Cronograma de Actividades'!$M91)*($I359/$H359))</f>
        <v>0</v>
      </c>
      <c r="U359" s="105">
        <f>SUM(R359:T359)</f>
        <v>0</v>
      </c>
      <c r="V359" s="106">
        <f>IF( $H359=0,0,($F359*'Cronograma de Actividades'!$N91)*($I359/$H359))</f>
        <v>0</v>
      </c>
      <c r="W359" s="106">
        <f>IF( $H359=0,0,($F359*'Cronograma de Actividades'!$O91)*($I359/$H359))</f>
        <v>0</v>
      </c>
      <c r="X359" s="106">
        <f>IF( $H359=0,0,($F359*'Cronograma de Actividades'!$P91)*($I359/$H359))</f>
        <v>0</v>
      </c>
      <c r="Y359" s="105">
        <f>SUM(V359:X359)</f>
        <v>0</v>
      </c>
      <c r="Z359" s="105">
        <f>+M359+Q359+U359+Y359</f>
        <v>0</v>
      </c>
      <c r="AA359" s="106">
        <f>IF( $H359=0,0,($F359*'Cronograma de Actividades'!$Q91)*($I359/$H359))</f>
        <v>0</v>
      </c>
      <c r="AB359" s="106">
        <f>IF( $H359=0,0,($F359*'Cronograma de Actividades'!$R91)*($I359/$H359))</f>
        <v>0</v>
      </c>
      <c r="AC359" s="106">
        <f>IF( $H359=0,0,($F359*'Cronograma de Actividades'!$S91)*($I359/$H359))</f>
        <v>0</v>
      </c>
      <c r="AD359" s="105">
        <f>SUM(AA359:AC359)</f>
        <v>0</v>
      </c>
      <c r="AE359" s="106">
        <f>IF( $H359=0,0,($F359*'Cronograma de Actividades'!$T91)*($I359/$H359))</f>
        <v>0</v>
      </c>
      <c r="AF359" s="106">
        <f>IF( $H359=0,0,($F359*'Cronograma de Actividades'!$U91)*($I359/$H359))</f>
        <v>0</v>
      </c>
      <c r="AG359" s="106">
        <f>IF( $H359=0,0,($F359*'Cronograma de Actividades'!$V91)*($I359/$H359))</f>
        <v>0</v>
      </c>
      <c r="AH359" s="105">
        <f>SUM(AE359:AG359)</f>
        <v>0</v>
      </c>
      <c r="AI359" s="106">
        <f>IF( $H359=0,0,($F359*'Cronograma de Actividades'!$W91)*($I359/$H359))</f>
        <v>0</v>
      </c>
      <c r="AJ359" s="106">
        <f>IF( $H359=0,0,($F359*'Cronograma de Actividades'!$X91)*($I359/$H359))</f>
        <v>0</v>
      </c>
      <c r="AK359" s="106">
        <f>IF( $H359=0,0,($F359*'Cronograma de Actividades'!$Y91)*($I359/$H359))</f>
        <v>0</v>
      </c>
      <c r="AL359" s="105">
        <f>SUM(AI359:AK359)</f>
        <v>0</v>
      </c>
      <c r="AM359" s="106">
        <f>IF( $H359=0,0,($F359*'Cronograma de Actividades'!$Z91)*($I359/$H359))</f>
        <v>0</v>
      </c>
      <c r="AN359" s="106">
        <f>IF( $H359=0,0,($F359*'Cronograma de Actividades'!$AA91)*($I359/$H359))</f>
        <v>0</v>
      </c>
      <c r="AO359" s="106">
        <f>IF( $H359=0,0,($F359*'Cronograma de Actividades'!$AB91)*($I359/$H359))</f>
        <v>0</v>
      </c>
      <c r="AP359" s="105">
        <f>SUM(AM359:AO359)</f>
        <v>0</v>
      </c>
      <c r="AQ359" s="105">
        <f>+AD359+AH359+AL359+AP359</f>
        <v>0</v>
      </c>
      <c r="AR359" s="106">
        <f>IF( $H359=0,0,($F359*'Cronograma de Actividades'!$AC91)*($I359/$H359))</f>
        <v>0</v>
      </c>
      <c r="AS359" s="106">
        <f>IF( $H359=0,0,($F359*'Cronograma de Actividades'!$AD91)*($I359/$H359))</f>
        <v>0</v>
      </c>
      <c r="AT359" s="106">
        <f>IF( $H359=0,0,($F359*'Cronograma de Actividades'!$AE91)*($I359/$H359))</f>
        <v>0</v>
      </c>
      <c r="AU359" s="105">
        <f>SUM(AR359:AT359)</f>
        <v>0</v>
      </c>
      <c r="AV359" s="106">
        <f>IF( $H359=0,0,($F359*'Cronograma de Actividades'!$AF91)*($I359/$H359))</f>
        <v>0</v>
      </c>
      <c r="AW359" s="106">
        <f>IF( $H359=0,0,($F359*'Cronograma de Actividades'!$AG91)*($I359/$H359))</f>
        <v>0</v>
      </c>
      <c r="AX359" s="106">
        <f>IF( $H359=0,0,($F359*'Cronograma de Actividades'!$AH91)*($I359/$H359))</f>
        <v>0</v>
      </c>
      <c r="AY359" s="105">
        <f>SUM(AV359:AX359)</f>
        <v>0</v>
      </c>
      <c r="AZ359" s="106">
        <f>IF( $H359=0,0,($F359*'Cronograma de Actividades'!$AI91)*($I359/$H359))</f>
        <v>0</v>
      </c>
      <c r="BA359" s="106">
        <f>IF( $H359=0,0,($F359*'Cronograma de Actividades'!$AJ91)*($I359/$H359))</f>
        <v>0</v>
      </c>
      <c r="BB359" s="106">
        <f>IF( $H359=0,0,($F359*'Cronograma de Actividades'!$AK91)*($I359/$H359))</f>
        <v>0</v>
      </c>
      <c r="BC359" s="105">
        <f>SUM(AZ359:BB359)</f>
        <v>0</v>
      </c>
      <c r="BD359" s="106">
        <f>IF( $H359=0,0,($F359*'Cronograma de Actividades'!$AL91)*($I359/$H359))</f>
        <v>0</v>
      </c>
      <c r="BE359" s="106">
        <f>IF( $H359=0,0,($F359*'Cronograma de Actividades'!$AM91)*($I359/$H359))</f>
        <v>0</v>
      </c>
      <c r="BF359" s="106">
        <f>IF( $H359=0,0,($F359*'Cronograma de Actividades'!$AN91)*($I359/$H359))</f>
        <v>0</v>
      </c>
      <c r="BG359" s="105">
        <f>SUM(BD359:BF359)</f>
        <v>0</v>
      </c>
      <c r="BH359" s="105">
        <f>+AU359+AY359+BC359+BG359</f>
        <v>0</v>
      </c>
      <c r="BI359" s="287">
        <f>+Z359+AQ359+BH359</f>
        <v>0</v>
      </c>
      <c r="BJ359" s="126">
        <f t="shared" si="75"/>
        <v>0</v>
      </c>
    </row>
    <row r="360" spans="1:62" x14ac:dyDescent="0.25">
      <c r="A360" s="132" t="str">
        <f>'Formato de costeo C6 '!C84</f>
        <v>6.3.4</v>
      </c>
      <c r="B360" s="71">
        <f>+'Formato de costeo C6 '!B84</f>
        <v>0</v>
      </c>
      <c r="C360" s="582">
        <f>+'Formato de costeo C6 '!D84</f>
        <v>0</v>
      </c>
      <c r="D360" s="129">
        <f>+'Formato de costeo C6 '!E84</f>
        <v>0</v>
      </c>
      <c r="E360" s="121"/>
      <c r="F360" s="121">
        <f>+F361+F362</f>
        <v>0</v>
      </c>
      <c r="G360" s="863">
        <f>+'Formato de costeo C6 '!H84</f>
        <v>0</v>
      </c>
      <c r="H360" s="121">
        <f t="shared" ref="H360:AM360" si="117">SUM(H361:H363)</f>
        <v>0</v>
      </c>
      <c r="I360" s="121">
        <f t="shared" si="117"/>
        <v>0</v>
      </c>
      <c r="J360" s="17">
        <f t="shared" si="117"/>
        <v>0</v>
      </c>
      <c r="K360" s="17">
        <f t="shared" si="117"/>
        <v>0</v>
      </c>
      <c r="L360" s="17">
        <f t="shared" si="117"/>
        <v>0</v>
      </c>
      <c r="M360" s="17">
        <f t="shared" si="117"/>
        <v>0</v>
      </c>
      <c r="N360" s="17">
        <f t="shared" si="117"/>
        <v>0</v>
      </c>
      <c r="O360" s="17">
        <f t="shared" si="117"/>
        <v>0</v>
      </c>
      <c r="P360" s="17">
        <f t="shared" si="117"/>
        <v>0</v>
      </c>
      <c r="Q360" s="17">
        <f t="shared" si="117"/>
        <v>0</v>
      </c>
      <c r="R360" s="17">
        <f t="shared" si="117"/>
        <v>0</v>
      </c>
      <c r="S360" s="17">
        <f t="shared" si="117"/>
        <v>0</v>
      </c>
      <c r="T360" s="17">
        <f t="shared" si="117"/>
        <v>0</v>
      </c>
      <c r="U360" s="17">
        <f t="shared" si="117"/>
        <v>0</v>
      </c>
      <c r="V360" s="17">
        <f t="shared" si="117"/>
        <v>0</v>
      </c>
      <c r="W360" s="17">
        <f t="shared" si="117"/>
        <v>0</v>
      </c>
      <c r="X360" s="17">
        <f t="shared" si="117"/>
        <v>0</v>
      </c>
      <c r="Y360" s="17">
        <f t="shared" si="117"/>
        <v>0</v>
      </c>
      <c r="Z360" s="17">
        <f t="shared" si="117"/>
        <v>0</v>
      </c>
      <c r="AA360" s="17">
        <f t="shared" si="117"/>
        <v>0</v>
      </c>
      <c r="AB360" s="17">
        <f t="shared" si="117"/>
        <v>0</v>
      </c>
      <c r="AC360" s="17">
        <f t="shared" si="117"/>
        <v>0</v>
      </c>
      <c r="AD360" s="17">
        <f t="shared" si="117"/>
        <v>0</v>
      </c>
      <c r="AE360" s="17">
        <f t="shared" si="117"/>
        <v>0</v>
      </c>
      <c r="AF360" s="17">
        <f t="shared" si="117"/>
        <v>0</v>
      </c>
      <c r="AG360" s="17">
        <f t="shared" si="117"/>
        <v>0</v>
      </c>
      <c r="AH360" s="17">
        <f t="shared" si="117"/>
        <v>0</v>
      </c>
      <c r="AI360" s="17">
        <f t="shared" si="117"/>
        <v>0</v>
      </c>
      <c r="AJ360" s="17">
        <f t="shared" si="117"/>
        <v>0</v>
      </c>
      <c r="AK360" s="17">
        <f t="shared" si="117"/>
        <v>0</v>
      </c>
      <c r="AL360" s="17">
        <f t="shared" si="117"/>
        <v>0</v>
      </c>
      <c r="AM360" s="17">
        <f t="shared" si="117"/>
        <v>0</v>
      </c>
      <c r="AN360" s="17">
        <f t="shared" ref="AN360:BI360" si="118">SUM(AN361:AN363)</f>
        <v>0</v>
      </c>
      <c r="AO360" s="17">
        <f t="shared" si="118"/>
        <v>0</v>
      </c>
      <c r="AP360" s="17">
        <f t="shared" si="118"/>
        <v>0</v>
      </c>
      <c r="AQ360" s="17">
        <f t="shared" si="118"/>
        <v>0</v>
      </c>
      <c r="AR360" s="17">
        <f t="shared" si="118"/>
        <v>0</v>
      </c>
      <c r="AS360" s="17">
        <f t="shared" si="118"/>
        <v>0</v>
      </c>
      <c r="AT360" s="17">
        <f t="shared" si="118"/>
        <v>0</v>
      </c>
      <c r="AU360" s="17">
        <f t="shared" si="118"/>
        <v>0</v>
      </c>
      <c r="AV360" s="17">
        <f t="shared" si="118"/>
        <v>0</v>
      </c>
      <c r="AW360" s="17">
        <f t="shared" si="118"/>
        <v>0</v>
      </c>
      <c r="AX360" s="17">
        <f t="shared" si="118"/>
        <v>0</v>
      </c>
      <c r="AY360" s="17">
        <f t="shared" si="118"/>
        <v>0</v>
      </c>
      <c r="AZ360" s="17">
        <f t="shared" si="118"/>
        <v>0</v>
      </c>
      <c r="BA360" s="17">
        <f t="shared" si="118"/>
        <v>0</v>
      </c>
      <c r="BB360" s="17">
        <f t="shared" si="118"/>
        <v>0</v>
      </c>
      <c r="BC360" s="17">
        <f t="shared" si="118"/>
        <v>0</v>
      </c>
      <c r="BD360" s="17">
        <f t="shared" si="118"/>
        <v>0</v>
      </c>
      <c r="BE360" s="17">
        <f t="shared" si="118"/>
        <v>0</v>
      </c>
      <c r="BF360" s="17">
        <f t="shared" si="118"/>
        <v>0</v>
      </c>
      <c r="BG360" s="17">
        <f t="shared" si="118"/>
        <v>0</v>
      </c>
      <c r="BH360" s="17">
        <f t="shared" si="118"/>
        <v>0</v>
      </c>
      <c r="BI360" s="66">
        <f t="shared" si="118"/>
        <v>0</v>
      </c>
      <c r="BJ360" s="126">
        <f t="shared" si="75"/>
        <v>0</v>
      </c>
    </row>
    <row r="361" spans="1:62" x14ac:dyDescent="0.25">
      <c r="A361" s="157" t="str">
        <f>+'Formato de costeo C6 '!C85</f>
        <v>6.3.4.1</v>
      </c>
      <c r="B361" s="107" t="str">
        <f>+'Formato de costeo C6 '!B85</f>
        <v>Servicios de terceros</v>
      </c>
      <c r="C361" s="144"/>
      <c r="D361" s="145"/>
      <c r="E361" s="146"/>
      <c r="F361" s="146">
        <f>+'Formato de costeo C6 '!G85</f>
        <v>0</v>
      </c>
      <c r="G361" s="864"/>
      <c r="H361" s="108">
        <f>+'Formato de costeo C6 '!I85</f>
        <v>0</v>
      </c>
      <c r="I361" s="108">
        <f>+'Formato de costeo C6 '!P85</f>
        <v>0</v>
      </c>
      <c r="J361" s="104">
        <f>IF( $H361=0,0,($F361*'Cronograma de Actividades'!$E92)*($I361/$H361))</f>
        <v>0</v>
      </c>
      <c r="K361" s="104">
        <f>IF( $H361=0,0,($F361*'Cronograma de Actividades'!$F92)*($I361/$H361))</f>
        <v>0</v>
      </c>
      <c r="L361" s="104">
        <f>IF( $H361=0,0,($F361*'Cronograma de Actividades'!$G92)*($I361/$H361))</f>
        <v>0</v>
      </c>
      <c r="M361" s="104">
        <f>SUM(J361:L361)</f>
        <v>0</v>
      </c>
      <c r="N361" s="104">
        <f>IF( $H361=0,0,($F361*'Cronograma de Actividades'!$H92)*($I361/$H361))</f>
        <v>0</v>
      </c>
      <c r="O361" s="104">
        <f>IF( $H361=0,0,($F361*'Cronograma de Actividades'!$I92)*($I361/$H361))</f>
        <v>0</v>
      </c>
      <c r="P361" s="104">
        <f>IF( $H361=0,0,($F361*'Cronograma de Actividades'!$J92)*($I361/$H361))</f>
        <v>0</v>
      </c>
      <c r="Q361" s="104">
        <f>SUM(N361:P361)</f>
        <v>0</v>
      </c>
      <c r="R361" s="104">
        <f>IF( $H361=0,0,($F361*'Cronograma de Actividades'!$K92)*($I361/$H361))</f>
        <v>0</v>
      </c>
      <c r="S361" s="104">
        <f>IF( $H361=0,0,($F361*'Cronograma de Actividades'!$L92)*($I361/$H361))</f>
        <v>0</v>
      </c>
      <c r="T361" s="104">
        <f>IF( $H361=0,0,($F361*'Cronograma de Actividades'!$M92)*($I361/$H361))</f>
        <v>0</v>
      </c>
      <c r="U361" s="104">
        <f>SUM(R361:T361)</f>
        <v>0</v>
      </c>
      <c r="V361" s="104">
        <f>IF( $H361=0,0,($F361*'Cronograma de Actividades'!$N92)*($I361/$H361))</f>
        <v>0</v>
      </c>
      <c r="W361" s="104">
        <f>IF( $H361=0,0,($F361*'Cronograma de Actividades'!$O92)*($I361/$H361))</f>
        <v>0</v>
      </c>
      <c r="X361" s="104">
        <f>IF( $H361=0,0,($F361*'Cronograma de Actividades'!$P92)*($I361/$H361))</f>
        <v>0</v>
      </c>
      <c r="Y361" s="104">
        <f>SUM(V361:X361)</f>
        <v>0</v>
      </c>
      <c r="Z361" s="104">
        <f>+M361+Q361+U361+Y361</f>
        <v>0</v>
      </c>
      <c r="AA361" s="104">
        <f>IF( $H361=0,0,($F361*'Cronograma de Actividades'!$Q92)*($I361/$H361))</f>
        <v>0</v>
      </c>
      <c r="AB361" s="104">
        <f>IF( $H361=0,0,($F361*'Cronograma de Actividades'!$R92)*($I361/$H361))</f>
        <v>0</v>
      </c>
      <c r="AC361" s="104">
        <f>IF( $H361=0,0,($F361*'Cronograma de Actividades'!$S92)*($I361/$H361))</f>
        <v>0</v>
      </c>
      <c r="AD361" s="104">
        <f>SUM(AA361:AC361)</f>
        <v>0</v>
      </c>
      <c r="AE361" s="104">
        <f>IF( $H361=0,0,($F361*'Cronograma de Actividades'!$T92)*($I361/$H361))</f>
        <v>0</v>
      </c>
      <c r="AF361" s="104">
        <f>IF( $H361=0,0,($F361*'Cronograma de Actividades'!$U92)*($I361/$H361))</f>
        <v>0</v>
      </c>
      <c r="AG361" s="104">
        <f>IF( $H361=0,0,($F361*'Cronograma de Actividades'!$V92)*($I361/$H361))</f>
        <v>0</v>
      </c>
      <c r="AH361" s="104">
        <f>SUM(AE361:AG361)</f>
        <v>0</v>
      </c>
      <c r="AI361" s="104">
        <f>IF( $H361=0,0,($F361*'Cronograma de Actividades'!$W92)*($I361/$H361))</f>
        <v>0</v>
      </c>
      <c r="AJ361" s="104">
        <f>IF( $H361=0,0,($F361*'Cronograma de Actividades'!$X92)*($I361/$H361))</f>
        <v>0</v>
      </c>
      <c r="AK361" s="104">
        <f>IF( $H361=0,0,($F361*'Cronograma de Actividades'!$Y92)*($I361/$H361))</f>
        <v>0</v>
      </c>
      <c r="AL361" s="104">
        <f>SUM(AI361:AK361)</f>
        <v>0</v>
      </c>
      <c r="AM361" s="104">
        <f>IF( $H361=0,0,($F361*'Cronograma de Actividades'!$Z92)*($I361/$H361))</f>
        <v>0</v>
      </c>
      <c r="AN361" s="104">
        <f>IF( $H361=0,0,($F361*'Cronograma de Actividades'!$AA92)*($I361/$H361))</f>
        <v>0</v>
      </c>
      <c r="AO361" s="104">
        <f>IF( $H361=0,0,($F361*'Cronograma de Actividades'!$AB92)*($I361/$H361))</f>
        <v>0</v>
      </c>
      <c r="AP361" s="104">
        <f>SUM(AM361:AO361)</f>
        <v>0</v>
      </c>
      <c r="AQ361" s="104">
        <f>+AD361+AH361+AL361+AP361</f>
        <v>0</v>
      </c>
      <c r="AR361" s="104">
        <f>IF( $H361=0,0,($F361*'Cronograma de Actividades'!$AC92)*($I361/$H361))</f>
        <v>0</v>
      </c>
      <c r="AS361" s="104">
        <f>IF( $H361=0,0,($F361*'Cronograma de Actividades'!$AD92)*($I361/$H361))</f>
        <v>0</v>
      </c>
      <c r="AT361" s="104">
        <f>IF( $H361=0,0,($F361*'Cronograma de Actividades'!$AE92)*($I361/$H361))</f>
        <v>0</v>
      </c>
      <c r="AU361" s="104">
        <f>SUM(AR361:AT361)</f>
        <v>0</v>
      </c>
      <c r="AV361" s="104">
        <f>IF( $H361=0,0,($F361*'Cronograma de Actividades'!$AF92)*($I361/$H361))</f>
        <v>0</v>
      </c>
      <c r="AW361" s="104">
        <f>IF( $H361=0,0,($F361*'Cronograma de Actividades'!$AG92)*($I361/$H361))</f>
        <v>0</v>
      </c>
      <c r="AX361" s="104">
        <f>IF( $H361=0,0,($F361*'Cronograma de Actividades'!$AH92)*($I361/$H361))</f>
        <v>0</v>
      </c>
      <c r="AY361" s="104">
        <f>SUM(AV361:AX361)</f>
        <v>0</v>
      </c>
      <c r="AZ361" s="104">
        <f>IF( $H361=0,0,($F361*'Cronograma de Actividades'!$AI92)*($I361/$H361))</f>
        <v>0</v>
      </c>
      <c r="BA361" s="104">
        <f>IF( $H361=0,0,($F361*'Cronograma de Actividades'!$AJ92)*($I361/$H361))</f>
        <v>0</v>
      </c>
      <c r="BB361" s="104">
        <f>IF( $H361=0,0,($F361*'Cronograma de Actividades'!$AK92)*($I361/$H361))</f>
        <v>0</v>
      </c>
      <c r="BC361" s="104">
        <f>SUM(AZ361:BB361)</f>
        <v>0</v>
      </c>
      <c r="BD361" s="104">
        <f>IF( $H361=0,0,($F361*'Cronograma de Actividades'!$AL92)*($I361/$H361))</f>
        <v>0</v>
      </c>
      <c r="BE361" s="104">
        <f>IF( $H361=0,0,($F361*'Cronograma de Actividades'!$AM92)*($I361/$H361))</f>
        <v>0</v>
      </c>
      <c r="BF361" s="104">
        <f>IF( $H361=0,0,($F361*'Cronograma de Actividades'!$AN92)*($I361/$H361))</f>
        <v>0</v>
      </c>
      <c r="BG361" s="104">
        <f>SUM(BD361:BF361)</f>
        <v>0</v>
      </c>
      <c r="BH361" s="104">
        <f>+AU361+AY361+BC361+BG361</f>
        <v>0</v>
      </c>
      <c r="BI361" s="286">
        <f>+Z361+AQ361+BH361</f>
        <v>0</v>
      </c>
      <c r="BJ361" s="126">
        <f t="shared" si="75"/>
        <v>0</v>
      </c>
    </row>
    <row r="362" spans="1:62" x14ac:dyDescent="0.25">
      <c r="A362" s="525" t="str">
        <f>+'Formato de costeo C6 '!C92</f>
        <v>6.3.4.2</v>
      </c>
      <c r="B362" s="58" t="str">
        <f>+'Formato de costeo C6 '!B92</f>
        <v>Servicios de terceros</v>
      </c>
      <c r="C362" s="583"/>
      <c r="D362" s="526"/>
      <c r="E362" s="527"/>
      <c r="F362" s="527">
        <f>+'Formato de costeo C6 '!G92</f>
        <v>0</v>
      </c>
      <c r="G362" s="867"/>
      <c r="H362" s="19">
        <f>+'Formato de costeo C6 '!I92</f>
        <v>0</v>
      </c>
      <c r="I362" s="19">
        <f>+'Formato de costeo C6 '!P92</f>
        <v>0</v>
      </c>
      <c r="J362" s="105">
        <f>IF( $H362=0,0,($F362*'Cronograma de Actividades'!$E92)*($I362/$H362))</f>
        <v>0</v>
      </c>
      <c r="K362" s="105">
        <f>IF( $H362=0,0,($F362*'Cronograma de Actividades'!$F92)*($I362/$H362))</f>
        <v>0</v>
      </c>
      <c r="L362" s="105">
        <f>IF( $H362=0,0,($F362*'Cronograma de Actividades'!$G92)*($I362/$H362))</f>
        <v>0</v>
      </c>
      <c r="M362" s="105">
        <f>SUM(J362:L362)</f>
        <v>0</v>
      </c>
      <c r="N362" s="105">
        <f>IF( $H362=0,0,($F362*'Cronograma de Actividades'!$H92)*($I362/$H362))</f>
        <v>0</v>
      </c>
      <c r="O362" s="105">
        <f>IF( $H362=0,0,($F362*'Cronograma de Actividades'!$I92)*($I362/$H362))</f>
        <v>0</v>
      </c>
      <c r="P362" s="105">
        <f>IF( $H362=0,0,($F362*'Cronograma de Actividades'!$J92)*($I362/$H362))</f>
        <v>0</v>
      </c>
      <c r="Q362" s="105">
        <f>SUM(N362:P362)</f>
        <v>0</v>
      </c>
      <c r="R362" s="105">
        <f>IF( $H362=0,0,($F362*'Cronograma de Actividades'!$K92)*($I362/$H362))</f>
        <v>0</v>
      </c>
      <c r="S362" s="105">
        <f>IF( $H362=0,0,($F362*'Cronograma de Actividades'!$L92)*($I362/$H362))</f>
        <v>0</v>
      </c>
      <c r="T362" s="105">
        <f>IF( $H362=0,0,($F362*'Cronograma de Actividades'!$M92)*($I362/$H362))</f>
        <v>0</v>
      </c>
      <c r="U362" s="105">
        <f>SUM(R362:T362)</f>
        <v>0</v>
      </c>
      <c r="V362" s="105">
        <f>IF( $H362=0,0,($F362*'Cronograma de Actividades'!$N92)*($I362/$H362))</f>
        <v>0</v>
      </c>
      <c r="W362" s="105">
        <f>IF( $H362=0,0,($F362*'Cronograma de Actividades'!$O92)*($I362/$H362))</f>
        <v>0</v>
      </c>
      <c r="X362" s="105">
        <f>IF( $H362=0,0,($F362*'Cronograma de Actividades'!$P92)*($I362/$H362))</f>
        <v>0</v>
      </c>
      <c r="Y362" s="105">
        <f>SUM(V362:X362)</f>
        <v>0</v>
      </c>
      <c r="Z362" s="105">
        <f>+M362+Q362+U362+Y362</f>
        <v>0</v>
      </c>
      <c r="AA362" s="105">
        <f>IF( $H362=0,0,($F362*'Cronograma de Actividades'!$Q92)*($I362/$H362))</f>
        <v>0</v>
      </c>
      <c r="AB362" s="105">
        <f>IF( $H362=0,0,($F362*'Cronograma de Actividades'!$R92)*($I362/$H362))</f>
        <v>0</v>
      </c>
      <c r="AC362" s="105">
        <f>IF( $H362=0,0,($F362*'Cronograma de Actividades'!$S92)*($I362/$H362))</f>
        <v>0</v>
      </c>
      <c r="AD362" s="105">
        <f>SUM(AA362:AC362)</f>
        <v>0</v>
      </c>
      <c r="AE362" s="105">
        <f>IF( $H362=0,0,($F362*'Cronograma de Actividades'!$T92)*($I362/$H362))</f>
        <v>0</v>
      </c>
      <c r="AF362" s="105">
        <f>IF( $H362=0,0,($F362*'Cronograma de Actividades'!$U92)*($I362/$H362))</f>
        <v>0</v>
      </c>
      <c r="AG362" s="105">
        <f>IF( $H362=0,0,($F362*'Cronograma de Actividades'!$V92)*($I362/$H362))</f>
        <v>0</v>
      </c>
      <c r="AH362" s="105">
        <f>SUM(AE362:AG362)</f>
        <v>0</v>
      </c>
      <c r="AI362" s="105">
        <f>IF( $H362=0,0,($F362*'Cronograma de Actividades'!$W92)*($I362/$H362))</f>
        <v>0</v>
      </c>
      <c r="AJ362" s="105">
        <f>IF( $H362=0,0,($F362*'Cronograma de Actividades'!$X92)*($I362/$H362))</f>
        <v>0</v>
      </c>
      <c r="AK362" s="105">
        <f>IF( $H362=0,0,($F362*'Cronograma de Actividades'!$Y92)*($I362/$H362))</f>
        <v>0</v>
      </c>
      <c r="AL362" s="105">
        <f>SUM(AI362:AK362)</f>
        <v>0</v>
      </c>
      <c r="AM362" s="105">
        <f>IF( $H362=0,0,($F362*'Cronograma de Actividades'!$Z92)*($I362/$H362))</f>
        <v>0</v>
      </c>
      <c r="AN362" s="105">
        <f>IF( $H362=0,0,($F362*'Cronograma de Actividades'!$AA92)*($I362/$H362))</f>
        <v>0</v>
      </c>
      <c r="AO362" s="105">
        <f>IF( $H362=0,0,($F362*'Cronograma de Actividades'!$AB92)*($I362/$H362))</f>
        <v>0</v>
      </c>
      <c r="AP362" s="105">
        <f>SUM(AM362:AO362)</f>
        <v>0</v>
      </c>
      <c r="AQ362" s="105">
        <f>+AD362+AH362+AL362+AP362</f>
        <v>0</v>
      </c>
      <c r="AR362" s="105">
        <f>IF( $H362=0,0,($F362*'Cronograma de Actividades'!$AC92)*($I362/$H362))</f>
        <v>0</v>
      </c>
      <c r="AS362" s="105">
        <f>IF( $H362=0,0,($F362*'Cronograma de Actividades'!$AD92)*($I362/$H362))</f>
        <v>0</v>
      </c>
      <c r="AT362" s="105">
        <f>IF( $H362=0,0,($F362*'Cronograma de Actividades'!$AE92)*($I362/$H362))</f>
        <v>0</v>
      </c>
      <c r="AU362" s="105">
        <f>SUM(AR362:AT362)</f>
        <v>0</v>
      </c>
      <c r="AV362" s="105">
        <f>IF( $H362=0,0,($F362*'Cronograma de Actividades'!$AF92)*($I362/$H362))</f>
        <v>0</v>
      </c>
      <c r="AW362" s="105">
        <f>IF( $H362=0,0,($F362*'Cronograma de Actividades'!$AG92)*($I362/$H362))</f>
        <v>0</v>
      </c>
      <c r="AX362" s="105">
        <f>IF( $H362=0,0,($F362*'Cronograma de Actividades'!$AH92)*($I362/$H362))</f>
        <v>0</v>
      </c>
      <c r="AY362" s="105">
        <f>SUM(AV362:AX362)</f>
        <v>0</v>
      </c>
      <c r="AZ362" s="105">
        <f>IF( $H362=0,0,($F362*'Cronograma de Actividades'!$AI92)*($I362/$H362))</f>
        <v>0</v>
      </c>
      <c r="BA362" s="105">
        <f>IF( $H362=0,0,($F362*'Cronograma de Actividades'!$AJ92)*($I362/$H362))</f>
        <v>0</v>
      </c>
      <c r="BB362" s="105">
        <f>IF( $H362=0,0,($F362*'Cronograma de Actividades'!$AK92)*($I362/$H362))</f>
        <v>0</v>
      </c>
      <c r="BC362" s="105">
        <f>SUM(AZ362:BB362)</f>
        <v>0</v>
      </c>
      <c r="BD362" s="105">
        <f>IF( $H362=0,0,($F362*'Cronograma de Actividades'!$AL92)*($I362/$H362))</f>
        <v>0</v>
      </c>
      <c r="BE362" s="105">
        <f>IF( $H362=0,0,($F362*'Cronograma de Actividades'!$AM92)*($I362/$H362))</f>
        <v>0</v>
      </c>
      <c r="BF362" s="105">
        <f>IF( $H362=0,0,($F362*'Cronograma de Actividades'!$AN92)*($I362/$H362))</f>
        <v>0</v>
      </c>
      <c r="BG362" s="105">
        <f>SUM(BD362:BF362)</f>
        <v>0</v>
      </c>
      <c r="BH362" s="105">
        <f>+AU362+AY362+BC362+BG362</f>
        <v>0</v>
      </c>
      <c r="BI362" s="287">
        <f>+Z362+AQ362+BH362</f>
        <v>0</v>
      </c>
      <c r="BJ362" s="126">
        <f t="shared" si="75"/>
        <v>0</v>
      </c>
    </row>
    <row r="363" spans="1:62" x14ac:dyDescent="0.25">
      <c r="A363" s="529" t="str">
        <f>+'Formato de costeo C6 '!C98</f>
        <v>6.3.4.3</v>
      </c>
      <c r="B363" s="530" t="str">
        <f>+'Formato de costeo C6 '!B98</f>
        <v>Servicios de terceros</v>
      </c>
      <c r="C363" s="584"/>
      <c r="D363" s="532"/>
      <c r="E363" s="533"/>
      <c r="F363" s="533">
        <f>+'Formato de costeo C6 '!G98</f>
        <v>0</v>
      </c>
      <c r="G363" s="869"/>
      <c r="H363" s="109">
        <f>+'Formato de costeo C6 '!I98</f>
        <v>0</v>
      </c>
      <c r="I363" s="109">
        <f>+'Formato de costeo C6 '!P98</f>
        <v>0</v>
      </c>
      <c r="J363" s="106">
        <f>IF( $H363=0,0,($F363*'Cronograma de Actividades'!$E92)*($I363/$H363))</f>
        <v>0</v>
      </c>
      <c r="K363" s="106">
        <f>IF( $H363=0,0,($F363*'Cronograma de Actividades'!$F92)*($I363/$H363))</f>
        <v>0</v>
      </c>
      <c r="L363" s="106">
        <f>IF( $H363=0,0,($F363*'Cronograma de Actividades'!$G92)*($I363/$H363))</f>
        <v>0</v>
      </c>
      <c r="M363" s="106">
        <f>SUM(J363:L363)</f>
        <v>0</v>
      </c>
      <c r="N363" s="106">
        <f>IF( $H363=0,0,($F363*'Cronograma de Actividades'!$H92)*($I363/$H363))</f>
        <v>0</v>
      </c>
      <c r="O363" s="106">
        <f>IF( $H363=0,0,($F363*'Cronograma de Actividades'!$I92)*($I363/$H363))</f>
        <v>0</v>
      </c>
      <c r="P363" s="106">
        <f>IF( $H363=0,0,($F363*'Cronograma de Actividades'!$J92)*($I363/$H363))</f>
        <v>0</v>
      </c>
      <c r="Q363" s="106">
        <f>SUM(N363:P363)</f>
        <v>0</v>
      </c>
      <c r="R363" s="106">
        <f>IF( $H363=0,0,($F363*'Cronograma de Actividades'!$K92)*($I363/$H363))</f>
        <v>0</v>
      </c>
      <c r="S363" s="106">
        <f>IF( $H363=0,0,($F363*'Cronograma de Actividades'!$L92)*($I363/$H363))</f>
        <v>0</v>
      </c>
      <c r="T363" s="106">
        <f>IF( $H363=0,0,($F363*'Cronograma de Actividades'!$M92)*($I363/$H363))</f>
        <v>0</v>
      </c>
      <c r="U363" s="106">
        <f>SUM(R363:T363)</f>
        <v>0</v>
      </c>
      <c r="V363" s="106">
        <f>IF( $H363=0,0,($F363*'Cronograma de Actividades'!$N92)*($I363/$H363))</f>
        <v>0</v>
      </c>
      <c r="W363" s="106">
        <f>IF( $H363=0,0,($F363*'Cronograma de Actividades'!$O92)*($I363/$H363))</f>
        <v>0</v>
      </c>
      <c r="X363" s="106">
        <f>IF( $H363=0,0,($F363*'Cronograma de Actividades'!$P92)*($I363/$H363))</f>
        <v>0</v>
      </c>
      <c r="Y363" s="106">
        <f>SUM(V363:X363)</f>
        <v>0</v>
      </c>
      <c r="Z363" s="106">
        <f>+M363+Q363+U363+Y363</f>
        <v>0</v>
      </c>
      <c r="AA363" s="106">
        <f>IF( $H363=0,0,($F363*'Cronograma de Actividades'!$Q92)*($I363/$H363))</f>
        <v>0</v>
      </c>
      <c r="AB363" s="106">
        <f>IF( $H363=0,0,($F363*'Cronograma de Actividades'!$R92)*($I363/$H363))</f>
        <v>0</v>
      </c>
      <c r="AC363" s="106">
        <f>IF( $H363=0,0,($F363*'Cronograma de Actividades'!$S92)*($I363/$H363))</f>
        <v>0</v>
      </c>
      <c r="AD363" s="106">
        <f>SUM(AA363:AC363)</f>
        <v>0</v>
      </c>
      <c r="AE363" s="106">
        <f>IF( $H363=0,0,($F363*'Cronograma de Actividades'!$T92)*($I363/$H363))</f>
        <v>0</v>
      </c>
      <c r="AF363" s="106">
        <f>IF( $H363=0,0,($F363*'Cronograma de Actividades'!$U92)*($I363/$H363))</f>
        <v>0</v>
      </c>
      <c r="AG363" s="106">
        <f>IF( $H363=0,0,($F363*'Cronograma de Actividades'!$V92)*($I363/$H363))</f>
        <v>0</v>
      </c>
      <c r="AH363" s="106">
        <f>SUM(AE363:AG363)</f>
        <v>0</v>
      </c>
      <c r="AI363" s="106">
        <f>IF( $H363=0,0,($F363*'Cronograma de Actividades'!$W92)*($I363/$H363))</f>
        <v>0</v>
      </c>
      <c r="AJ363" s="106">
        <f>IF( $H363=0,0,($F363*'Cronograma de Actividades'!$X92)*($I363/$H363))</f>
        <v>0</v>
      </c>
      <c r="AK363" s="106">
        <f>IF( $H363=0,0,($F363*'Cronograma de Actividades'!$Y92)*($I363/$H363))</f>
        <v>0</v>
      </c>
      <c r="AL363" s="106">
        <f>SUM(AI363:AK363)</f>
        <v>0</v>
      </c>
      <c r="AM363" s="106">
        <f>IF( $H363=0,0,($F363*'Cronograma de Actividades'!$Z92)*($I363/$H363))</f>
        <v>0</v>
      </c>
      <c r="AN363" s="106">
        <f>IF( $H363=0,0,($F363*'Cronograma de Actividades'!$AA92)*($I363/$H363))</f>
        <v>0</v>
      </c>
      <c r="AO363" s="106">
        <f>IF( $H363=0,0,($F363*'Cronograma de Actividades'!$AB92)*($I363/$H363))</f>
        <v>0</v>
      </c>
      <c r="AP363" s="106">
        <f>SUM(AM363:AO363)</f>
        <v>0</v>
      </c>
      <c r="AQ363" s="106">
        <f>+AD363+AH363+AL363+AP363</f>
        <v>0</v>
      </c>
      <c r="AR363" s="106">
        <f>IF( $H363=0,0,($F363*'Cronograma de Actividades'!$AC92)*($I363/$H363))</f>
        <v>0</v>
      </c>
      <c r="AS363" s="106">
        <f>IF( $H363=0,0,($F363*'Cronograma de Actividades'!$AD92)*($I363/$H363))</f>
        <v>0</v>
      </c>
      <c r="AT363" s="106">
        <f>IF( $H363=0,0,($F363*'Cronograma de Actividades'!$AE92)*($I363/$H363))</f>
        <v>0</v>
      </c>
      <c r="AU363" s="106">
        <f>SUM(AR363:AT363)</f>
        <v>0</v>
      </c>
      <c r="AV363" s="106">
        <f>IF( $H363=0,0,($F363*'Cronograma de Actividades'!$AF92)*($I363/$H363))</f>
        <v>0</v>
      </c>
      <c r="AW363" s="106">
        <f>IF( $H363=0,0,($F363*'Cronograma de Actividades'!$AG92)*($I363/$H363))</f>
        <v>0</v>
      </c>
      <c r="AX363" s="106">
        <f>IF( $H363=0,0,($F363*'Cronograma de Actividades'!$AH92)*($I363/$H363))</f>
        <v>0</v>
      </c>
      <c r="AY363" s="106">
        <f>SUM(AV363:AX363)</f>
        <v>0</v>
      </c>
      <c r="AZ363" s="106">
        <f>IF( $H363=0,0,($F363*'Cronograma de Actividades'!$AI92)*($I363/$H363))</f>
        <v>0</v>
      </c>
      <c r="BA363" s="106">
        <f>IF( $H363=0,0,($F363*'Cronograma de Actividades'!$AJ92)*($I363/$H363))</f>
        <v>0</v>
      </c>
      <c r="BB363" s="106">
        <f>IF( $H363=0,0,($F363*'Cronograma de Actividades'!$AK92)*($I363/$H363))</f>
        <v>0</v>
      </c>
      <c r="BC363" s="106">
        <f>SUM(AZ363:BB363)</f>
        <v>0</v>
      </c>
      <c r="BD363" s="106">
        <f>IF( $H363=0,0,($F363*'Cronograma de Actividades'!$AL92)*($I363/$H363))</f>
        <v>0</v>
      </c>
      <c r="BE363" s="106">
        <f>IF( $H363=0,0,($F363*'Cronograma de Actividades'!$AM92)*($I363/$H363))</f>
        <v>0</v>
      </c>
      <c r="BF363" s="106">
        <f>IF( $H363=0,0,($F363*'Cronograma de Actividades'!$AN92)*($I363/$H363))</f>
        <v>0</v>
      </c>
      <c r="BG363" s="106">
        <f>SUM(BD363:BF363)</f>
        <v>0</v>
      </c>
      <c r="BH363" s="106">
        <f>+AU363+AY363+BC363+BG363</f>
        <v>0</v>
      </c>
      <c r="BI363" s="288">
        <f>+Z363+AQ363+BH363</f>
        <v>0</v>
      </c>
      <c r="BJ363" s="126">
        <f t="shared" si="75"/>
        <v>0</v>
      </c>
    </row>
    <row r="364" spans="1:62" x14ac:dyDescent="0.25">
      <c r="A364" s="328" t="str">
        <f>+'Formato de costeo C6 '!C104</f>
        <v>6.3.5</v>
      </c>
      <c r="B364" s="71">
        <f>+'Formato de costeo C6 '!B104</f>
        <v>0</v>
      </c>
      <c r="C364" s="581">
        <f>+'Formato de costeo C6 '!D104</f>
        <v>0</v>
      </c>
      <c r="D364" s="16">
        <f>'Formato de costeo C6 '!E88</f>
        <v>0</v>
      </c>
      <c r="E364" s="17">
        <f>'Formato de costeo C6 '!F88</f>
        <v>0</v>
      </c>
      <c r="F364" s="17">
        <f>+F365</f>
        <v>0</v>
      </c>
      <c r="G364" s="860">
        <f>+'Formato de costeo C6 '!H104</f>
        <v>0</v>
      </c>
      <c r="H364" s="17">
        <f t="shared" ref="H364:BI364" si="119">+H365</f>
        <v>0</v>
      </c>
      <c r="I364" s="17">
        <f t="shared" si="119"/>
        <v>0</v>
      </c>
      <c r="J364" s="17">
        <f t="shared" si="119"/>
        <v>0</v>
      </c>
      <c r="K364" s="17">
        <f t="shared" si="119"/>
        <v>0</v>
      </c>
      <c r="L364" s="17">
        <f t="shared" si="119"/>
        <v>0</v>
      </c>
      <c r="M364" s="17">
        <f t="shared" si="119"/>
        <v>0</v>
      </c>
      <c r="N364" s="17">
        <f t="shared" si="119"/>
        <v>0</v>
      </c>
      <c r="O364" s="17">
        <f t="shared" si="119"/>
        <v>0</v>
      </c>
      <c r="P364" s="17">
        <f t="shared" si="119"/>
        <v>0</v>
      </c>
      <c r="Q364" s="17">
        <f t="shared" si="119"/>
        <v>0</v>
      </c>
      <c r="R364" s="17">
        <f t="shared" si="119"/>
        <v>0</v>
      </c>
      <c r="S364" s="17">
        <f t="shared" si="119"/>
        <v>0</v>
      </c>
      <c r="T364" s="17">
        <f t="shared" si="119"/>
        <v>0</v>
      </c>
      <c r="U364" s="17">
        <f t="shared" si="119"/>
        <v>0</v>
      </c>
      <c r="V364" s="17">
        <f t="shared" si="119"/>
        <v>0</v>
      </c>
      <c r="W364" s="17">
        <f t="shared" si="119"/>
        <v>0</v>
      </c>
      <c r="X364" s="17">
        <f t="shared" si="119"/>
        <v>0</v>
      </c>
      <c r="Y364" s="17">
        <f t="shared" si="119"/>
        <v>0</v>
      </c>
      <c r="Z364" s="17">
        <f t="shared" si="119"/>
        <v>0</v>
      </c>
      <c r="AA364" s="17">
        <f t="shared" si="119"/>
        <v>0</v>
      </c>
      <c r="AB364" s="17">
        <f t="shared" si="119"/>
        <v>0</v>
      </c>
      <c r="AC364" s="17">
        <f t="shared" si="119"/>
        <v>0</v>
      </c>
      <c r="AD364" s="17">
        <f t="shared" si="119"/>
        <v>0</v>
      </c>
      <c r="AE364" s="17">
        <f t="shared" si="119"/>
        <v>0</v>
      </c>
      <c r="AF364" s="17">
        <f t="shared" si="119"/>
        <v>0</v>
      </c>
      <c r="AG364" s="17">
        <f t="shared" si="119"/>
        <v>0</v>
      </c>
      <c r="AH364" s="17">
        <f t="shared" si="119"/>
        <v>0</v>
      </c>
      <c r="AI364" s="17">
        <f t="shared" si="119"/>
        <v>0</v>
      </c>
      <c r="AJ364" s="17">
        <f t="shared" si="119"/>
        <v>0</v>
      </c>
      <c r="AK364" s="17">
        <f t="shared" si="119"/>
        <v>0</v>
      </c>
      <c r="AL364" s="17">
        <f t="shared" si="119"/>
        <v>0</v>
      </c>
      <c r="AM364" s="17">
        <f t="shared" si="119"/>
        <v>0</v>
      </c>
      <c r="AN364" s="17">
        <f t="shared" si="119"/>
        <v>0</v>
      </c>
      <c r="AO364" s="17">
        <f t="shared" si="119"/>
        <v>0</v>
      </c>
      <c r="AP364" s="17">
        <f t="shared" si="119"/>
        <v>0</v>
      </c>
      <c r="AQ364" s="17">
        <f t="shared" si="119"/>
        <v>0</v>
      </c>
      <c r="AR364" s="17">
        <f t="shared" si="119"/>
        <v>0</v>
      </c>
      <c r="AS364" s="17">
        <f t="shared" si="119"/>
        <v>0</v>
      </c>
      <c r="AT364" s="17">
        <f t="shared" si="119"/>
        <v>0</v>
      </c>
      <c r="AU364" s="17">
        <f t="shared" si="119"/>
        <v>0</v>
      </c>
      <c r="AV364" s="17">
        <f t="shared" si="119"/>
        <v>0</v>
      </c>
      <c r="AW364" s="17">
        <f t="shared" si="119"/>
        <v>0</v>
      </c>
      <c r="AX364" s="17">
        <f t="shared" si="119"/>
        <v>0</v>
      </c>
      <c r="AY364" s="17">
        <f t="shared" si="119"/>
        <v>0</v>
      </c>
      <c r="AZ364" s="17">
        <f t="shared" si="119"/>
        <v>0</v>
      </c>
      <c r="BA364" s="17">
        <f t="shared" si="119"/>
        <v>0</v>
      </c>
      <c r="BB364" s="17">
        <f t="shared" si="119"/>
        <v>0</v>
      </c>
      <c r="BC364" s="17">
        <f t="shared" si="119"/>
        <v>0</v>
      </c>
      <c r="BD364" s="17">
        <f t="shared" si="119"/>
        <v>0</v>
      </c>
      <c r="BE364" s="17">
        <f t="shared" si="119"/>
        <v>0</v>
      </c>
      <c r="BF364" s="17">
        <f t="shared" si="119"/>
        <v>0</v>
      </c>
      <c r="BG364" s="17">
        <f t="shared" si="119"/>
        <v>0</v>
      </c>
      <c r="BH364" s="17">
        <f t="shared" si="119"/>
        <v>0</v>
      </c>
      <c r="BI364" s="66">
        <f t="shared" si="119"/>
        <v>0</v>
      </c>
      <c r="BJ364" s="126">
        <f t="shared" si="75"/>
        <v>0</v>
      </c>
    </row>
    <row r="365" spans="1:62" x14ac:dyDescent="0.25">
      <c r="A365" s="382" t="str">
        <f>+'Formato de costeo C6 '!C105</f>
        <v>6.3.5.1</v>
      </c>
      <c r="B365" s="378" t="str">
        <f>+'Formato de costeo C6 '!B105</f>
        <v>Servicios de terceros</v>
      </c>
      <c r="C365" s="379"/>
      <c r="D365" s="383"/>
      <c r="E365" s="277"/>
      <c r="F365" s="277">
        <f>+'Formato de costeo C6 '!G105</f>
        <v>0</v>
      </c>
      <c r="G365" s="862"/>
      <c r="H365" s="277">
        <f>+'Formato de costeo C6 '!I105</f>
        <v>0</v>
      </c>
      <c r="I365" s="277">
        <f>+'Formato de costeo C6 '!P105</f>
        <v>0</v>
      </c>
      <c r="J365" s="106">
        <f>IF( $H365=0,0,($F365*'Cronograma de Actividades'!$E93)*($I365/$H365))</f>
        <v>0</v>
      </c>
      <c r="K365" s="106">
        <f>IF( $H365=0,0,($F365*'Cronograma de Actividades'!$F93)*($I365/$H365))</f>
        <v>0</v>
      </c>
      <c r="L365" s="106">
        <f>IF( $H365=0,0,($F365*'Cronograma de Actividades'!$G93)*($I365/$H365))</f>
        <v>0</v>
      </c>
      <c r="M365" s="105">
        <f>SUM(J365:L365)</f>
        <v>0</v>
      </c>
      <c r="N365" s="106">
        <f>IF( $H365=0,0,($F365*'Cronograma de Actividades'!$H93)*($I365/$H365))</f>
        <v>0</v>
      </c>
      <c r="O365" s="106">
        <f>IF( $H365=0,0,($F365*'Cronograma de Actividades'!$I93)*($I365/$H365))</f>
        <v>0</v>
      </c>
      <c r="P365" s="106">
        <f>IF( $H365=0,0,($F365*'Cronograma de Actividades'!$J93)*($I365/$H365))</f>
        <v>0</v>
      </c>
      <c r="Q365" s="105">
        <f>SUM(N365:P365)</f>
        <v>0</v>
      </c>
      <c r="R365" s="106">
        <f>IF( $H365=0,0,($F365*'Cronograma de Actividades'!$K93)*($I365/$H365))</f>
        <v>0</v>
      </c>
      <c r="S365" s="106">
        <f>IF( $H365=0,0,($F365*'Cronograma de Actividades'!$L93)*($I365/$H365))</f>
        <v>0</v>
      </c>
      <c r="T365" s="106">
        <f>IF( $H365=0,0,($F365*'Cronograma de Actividades'!$M93)*($I365/$H365))</f>
        <v>0</v>
      </c>
      <c r="U365" s="105">
        <f>SUM(R365:T365)</f>
        <v>0</v>
      </c>
      <c r="V365" s="106">
        <f>IF( $H365=0,0,($F365*'Cronograma de Actividades'!$N93)*($I365/$H365))</f>
        <v>0</v>
      </c>
      <c r="W365" s="106">
        <f>IF( $H365=0,0,($F365*'Cronograma de Actividades'!$O93)*($I365/$H365))</f>
        <v>0</v>
      </c>
      <c r="X365" s="106">
        <f>IF( $H365=0,0,($F365*'Cronograma de Actividades'!$P93)*($I365/$H365))</f>
        <v>0</v>
      </c>
      <c r="Y365" s="105">
        <f>SUM(V365:X365)</f>
        <v>0</v>
      </c>
      <c r="Z365" s="105">
        <f>+M365+Q365+U365+Y365</f>
        <v>0</v>
      </c>
      <c r="AA365" s="106">
        <f>IF( $H365=0,0,($F365*'Cronograma de Actividades'!$Q93)*($I365/$H365))</f>
        <v>0</v>
      </c>
      <c r="AB365" s="106">
        <f>IF( $H365=0,0,($F365*'Cronograma de Actividades'!$R93)*($I365/$H365))</f>
        <v>0</v>
      </c>
      <c r="AC365" s="106">
        <f>IF( $H365=0,0,($F365*'Cronograma de Actividades'!$S93)*($I365/$H365))</f>
        <v>0</v>
      </c>
      <c r="AD365" s="105">
        <f>SUM(AA365:AC365)</f>
        <v>0</v>
      </c>
      <c r="AE365" s="106">
        <f>IF( $H365=0,0,($F365*'Cronograma de Actividades'!$T93)*($I365/$H365))</f>
        <v>0</v>
      </c>
      <c r="AF365" s="106">
        <f>IF( $H365=0,0,($F365*'Cronograma de Actividades'!$U93)*($I365/$H365))</f>
        <v>0</v>
      </c>
      <c r="AG365" s="106">
        <f>IF( $H365=0,0,($F365*'Cronograma de Actividades'!$V93)*($I365/$H365))</f>
        <v>0</v>
      </c>
      <c r="AH365" s="105">
        <f>SUM(AE365:AG365)</f>
        <v>0</v>
      </c>
      <c r="AI365" s="106">
        <f>IF( $H365=0,0,($F365*'Cronograma de Actividades'!$W93)*($I365/$H365))</f>
        <v>0</v>
      </c>
      <c r="AJ365" s="106">
        <f>IF( $H365=0,0,($F365*'Cronograma de Actividades'!$X93)*($I365/$H365))</f>
        <v>0</v>
      </c>
      <c r="AK365" s="106">
        <f>IF( $H365=0,0,($F365*'Cronograma de Actividades'!$Y93)*($I365/$H365))</f>
        <v>0</v>
      </c>
      <c r="AL365" s="105">
        <f>SUM(AI365:AK365)</f>
        <v>0</v>
      </c>
      <c r="AM365" s="106">
        <f>IF( $H365=0,0,($F365*'Cronograma de Actividades'!$Z93)*($I365/$H365))</f>
        <v>0</v>
      </c>
      <c r="AN365" s="106">
        <f>IF( $H365=0,0,($F365*'Cronograma de Actividades'!$AA93)*($I365/$H365))</f>
        <v>0</v>
      </c>
      <c r="AO365" s="106">
        <f>IF( $H365=0,0,($F365*'Cronograma de Actividades'!$AB93)*($I365/$H365))</f>
        <v>0</v>
      </c>
      <c r="AP365" s="105">
        <f>SUM(AM365:AO365)</f>
        <v>0</v>
      </c>
      <c r="AQ365" s="105">
        <f>+AD365+AH365+AL365+AP365</f>
        <v>0</v>
      </c>
      <c r="AR365" s="106">
        <f>IF( $H365=0,0,($F365*'Cronograma de Actividades'!$AC93)*($I365/$H365))</f>
        <v>0</v>
      </c>
      <c r="AS365" s="106">
        <f>IF( $H365=0,0,($F365*'Cronograma de Actividades'!$AD93)*($I365/$H365))</f>
        <v>0</v>
      </c>
      <c r="AT365" s="106">
        <f>IF( $H365=0,0,($F365*'Cronograma de Actividades'!$AE93)*($I365/$H365))</f>
        <v>0</v>
      </c>
      <c r="AU365" s="105">
        <f>SUM(AR365:AT365)</f>
        <v>0</v>
      </c>
      <c r="AV365" s="106">
        <f>IF( $H365=0,0,($F365*'Cronograma de Actividades'!$AF93)*($I365/$H365))</f>
        <v>0</v>
      </c>
      <c r="AW365" s="106">
        <f>IF( $H365=0,0,($F365*'Cronograma de Actividades'!$AG93)*($I365/$H365))</f>
        <v>0</v>
      </c>
      <c r="AX365" s="106">
        <f>IF( $H365=0,0,($F365*'Cronograma de Actividades'!$AH93)*($I365/$H365))</f>
        <v>0</v>
      </c>
      <c r="AY365" s="105">
        <f>SUM(AV365:AX365)</f>
        <v>0</v>
      </c>
      <c r="AZ365" s="106">
        <f>IF( $H365=0,0,($F365*'Cronograma de Actividades'!$AI93)*($I365/$H365))</f>
        <v>0</v>
      </c>
      <c r="BA365" s="106">
        <f>IF( $H365=0,0,($F365*'Cronograma de Actividades'!$AJ93)*($I365/$H365))</f>
        <v>0</v>
      </c>
      <c r="BB365" s="106">
        <f>IF( $H365=0,0,($F365*'Cronograma de Actividades'!$AK93)*($I365/$H365))</f>
        <v>0</v>
      </c>
      <c r="BC365" s="105">
        <f>SUM(AZ365:BB365)</f>
        <v>0</v>
      </c>
      <c r="BD365" s="106">
        <f>IF( $H365=0,0,($F365*'Cronograma de Actividades'!$AL93)*($I365/$H365))</f>
        <v>0</v>
      </c>
      <c r="BE365" s="106">
        <f>IF( $H365=0,0,($F365*'Cronograma de Actividades'!$AM93)*($I365/$H365))</f>
        <v>0</v>
      </c>
      <c r="BF365" s="106">
        <f>IF( $H365=0,0,($F365*'Cronograma de Actividades'!$AN93)*($I365/$H365))</f>
        <v>0</v>
      </c>
      <c r="BG365" s="105">
        <f>SUM(BD365:BF365)</f>
        <v>0</v>
      </c>
      <c r="BH365" s="105">
        <f>+AU365+AY365+BC365+BG365</f>
        <v>0</v>
      </c>
      <c r="BI365" s="287">
        <f>+Z365+AQ365+BH365</f>
        <v>0</v>
      </c>
      <c r="BJ365" s="126">
        <f t="shared" si="75"/>
        <v>0</v>
      </c>
    </row>
    <row r="366" spans="1:62" x14ac:dyDescent="0.25">
      <c r="A366" s="327" t="str">
        <f>+'Formato de costeo C6 '!C111</f>
        <v>6.3.6</v>
      </c>
      <c r="B366" s="71">
        <f>+'Formato de costeo C6 '!B111</f>
        <v>0</v>
      </c>
      <c r="C366" s="581">
        <f>+'Formato de costeo C6 '!D111</f>
        <v>0</v>
      </c>
      <c r="D366" s="16">
        <f>+'Formato de costeo C6 '!E90</f>
        <v>0</v>
      </c>
      <c r="E366" s="17"/>
      <c r="F366" s="17">
        <f>+F367</f>
        <v>0</v>
      </c>
      <c r="G366" s="860">
        <f>+'Formato de costeo C6 '!H111</f>
        <v>0</v>
      </c>
      <c r="H366" s="17">
        <f>+H367</f>
        <v>0</v>
      </c>
      <c r="I366" s="17">
        <f t="shared" ref="I366:X374" si="120">+I367</f>
        <v>0</v>
      </c>
      <c r="J366" s="17">
        <f t="shared" si="120"/>
        <v>0</v>
      </c>
      <c r="K366" s="17">
        <f t="shared" si="120"/>
        <v>0</v>
      </c>
      <c r="L366" s="17">
        <f t="shared" si="120"/>
        <v>0</v>
      </c>
      <c r="M366" s="17">
        <f t="shared" si="120"/>
        <v>0</v>
      </c>
      <c r="N366" s="17">
        <f t="shared" si="120"/>
        <v>0</v>
      </c>
      <c r="O366" s="17">
        <f t="shared" si="120"/>
        <v>0</v>
      </c>
      <c r="P366" s="17">
        <f t="shared" si="120"/>
        <v>0</v>
      </c>
      <c r="Q366" s="17">
        <f t="shared" si="120"/>
        <v>0</v>
      </c>
      <c r="R366" s="17">
        <f t="shared" si="120"/>
        <v>0</v>
      </c>
      <c r="S366" s="17">
        <f t="shared" si="120"/>
        <v>0</v>
      </c>
      <c r="T366" s="17">
        <f t="shared" si="120"/>
        <v>0</v>
      </c>
      <c r="U366" s="17">
        <f t="shared" si="120"/>
        <v>0</v>
      </c>
      <c r="V366" s="17">
        <f t="shared" si="120"/>
        <v>0</v>
      </c>
      <c r="W366" s="17">
        <f t="shared" si="120"/>
        <v>0</v>
      </c>
      <c r="X366" s="17">
        <f t="shared" si="120"/>
        <v>0</v>
      </c>
      <c r="Y366" s="17">
        <f t="shared" ref="Y366:BI366" si="121">+Y367</f>
        <v>0</v>
      </c>
      <c r="Z366" s="17">
        <f t="shared" si="121"/>
        <v>0</v>
      </c>
      <c r="AA366" s="17">
        <f t="shared" si="121"/>
        <v>0</v>
      </c>
      <c r="AB366" s="17">
        <f t="shared" si="121"/>
        <v>0</v>
      </c>
      <c r="AC366" s="17">
        <f t="shared" si="121"/>
        <v>0</v>
      </c>
      <c r="AD366" s="17">
        <f t="shared" si="121"/>
        <v>0</v>
      </c>
      <c r="AE366" s="17">
        <f t="shared" si="121"/>
        <v>0</v>
      </c>
      <c r="AF366" s="17">
        <f t="shared" si="121"/>
        <v>0</v>
      </c>
      <c r="AG366" s="17">
        <f t="shared" si="121"/>
        <v>0</v>
      </c>
      <c r="AH366" s="17">
        <f t="shared" si="121"/>
        <v>0</v>
      </c>
      <c r="AI366" s="17">
        <f t="shared" si="121"/>
        <v>0</v>
      </c>
      <c r="AJ366" s="17">
        <f t="shared" si="121"/>
        <v>0</v>
      </c>
      <c r="AK366" s="17">
        <f t="shared" si="121"/>
        <v>0</v>
      </c>
      <c r="AL366" s="17">
        <f t="shared" si="121"/>
        <v>0</v>
      </c>
      <c r="AM366" s="17">
        <f t="shared" si="121"/>
        <v>0</v>
      </c>
      <c r="AN366" s="17">
        <f t="shared" si="121"/>
        <v>0</v>
      </c>
      <c r="AO366" s="17">
        <f t="shared" si="121"/>
        <v>0</v>
      </c>
      <c r="AP366" s="17">
        <f t="shared" si="121"/>
        <v>0</v>
      </c>
      <c r="AQ366" s="17">
        <f t="shared" si="121"/>
        <v>0</v>
      </c>
      <c r="AR366" s="17">
        <f t="shared" si="121"/>
        <v>0</v>
      </c>
      <c r="AS366" s="17">
        <f t="shared" si="121"/>
        <v>0</v>
      </c>
      <c r="AT366" s="17">
        <f t="shared" si="121"/>
        <v>0</v>
      </c>
      <c r="AU366" s="17">
        <f t="shared" si="121"/>
        <v>0</v>
      </c>
      <c r="AV366" s="17">
        <f t="shared" si="121"/>
        <v>0</v>
      </c>
      <c r="AW366" s="17">
        <f t="shared" si="121"/>
        <v>0</v>
      </c>
      <c r="AX366" s="17">
        <f t="shared" si="121"/>
        <v>0</v>
      </c>
      <c r="AY366" s="17">
        <f t="shared" si="121"/>
        <v>0</v>
      </c>
      <c r="AZ366" s="17">
        <f t="shared" si="121"/>
        <v>0</v>
      </c>
      <c r="BA366" s="17">
        <f t="shared" si="121"/>
        <v>0</v>
      </c>
      <c r="BB366" s="17">
        <f t="shared" si="121"/>
        <v>0</v>
      </c>
      <c r="BC366" s="17">
        <f t="shared" si="121"/>
        <v>0</v>
      </c>
      <c r="BD366" s="17">
        <f t="shared" si="121"/>
        <v>0</v>
      </c>
      <c r="BE366" s="17">
        <f t="shared" si="121"/>
        <v>0</v>
      </c>
      <c r="BF366" s="17">
        <f t="shared" si="121"/>
        <v>0</v>
      </c>
      <c r="BG366" s="17">
        <f t="shared" si="121"/>
        <v>0</v>
      </c>
      <c r="BH366" s="17">
        <f t="shared" si="121"/>
        <v>0</v>
      </c>
      <c r="BI366" s="66">
        <f t="shared" si="121"/>
        <v>0</v>
      </c>
      <c r="BJ366" s="126">
        <f t="shared" si="75"/>
        <v>0</v>
      </c>
    </row>
    <row r="367" spans="1:62" x14ac:dyDescent="0.25">
      <c r="A367" s="273" t="str">
        <f>+'Formato de costeo C6 '!C112</f>
        <v>6.3.6.1</v>
      </c>
      <c r="B367" s="83" t="str">
        <f>+'Formato de costeo C6 '!B112</f>
        <v>Categorías de gasto</v>
      </c>
      <c r="C367" s="274"/>
      <c r="D367" s="275"/>
      <c r="E367" s="276"/>
      <c r="F367" s="20">
        <f>+'Formato de costeo C6 '!G112</f>
        <v>0</v>
      </c>
      <c r="G367" s="865"/>
      <c r="H367" s="20">
        <f>+'Formato de costeo C6 '!I112</f>
        <v>0</v>
      </c>
      <c r="I367" s="20">
        <f>+'Formato de costeo C6 '!P112</f>
        <v>0</v>
      </c>
      <c r="J367" s="106">
        <f>IF( $H367=0,0,($F367*'Cronograma de Actividades'!$E94)*($I367/$H367))</f>
        <v>0</v>
      </c>
      <c r="K367" s="106">
        <f>IF( $H367=0,0,($F367*'Cronograma de Actividades'!$F94)*($I367/$H367))</f>
        <v>0</v>
      </c>
      <c r="L367" s="106">
        <f>IF( $H367=0,0,($F367*'Cronograma de Actividades'!$G94)*($I367/$H367))</f>
        <v>0</v>
      </c>
      <c r="M367" s="105">
        <f>SUM(J367:L367)</f>
        <v>0</v>
      </c>
      <c r="N367" s="106">
        <f>IF( $H367=0,0,($F367*'Cronograma de Actividades'!$H94)*($I367/$H367))</f>
        <v>0</v>
      </c>
      <c r="O367" s="106">
        <f>IF( $H367=0,0,($F367*'Cronograma de Actividades'!$I94)*($I367/$H367))</f>
        <v>0</v>
      </c>
      <c r="P367" s="106">
        <f>IF( $H367=0,0,($F367*'Cronograma de Actividades'!$J94)*($I367/$H367))</f>
        <v>0</v>
      </c>
      <c r="Q367" s="105">
        <f>SUM(N367:P367)</f>
        <v>0</v>
      </c>
      <c r="R367" s="106">
        <f>IF( $H367=0,0,($F367*'Cronograma de Actividades'!$K94)*($I367/$H367))</f>
        <v>0</v>
      </c>
      <c r="S367" s="106">
        <f>IF( $H367=0,0,($F367*'Cronograma de Actividades'!$L94)*($I367/$H367))</f>
        <v>0</v>
      </c>
      <c r="T367" s="106">
        <f>IF( $H367=0,0,($F367*'Cronograma de Actividades'!$M94)*($I367/$H367))</f>
        <v>0</v>
      </c>
      <c r="U367" s="105">
        <f>SUM(R367:T367)</f>
        <v>0</v>
      </c>
      <c r="V367" s="106">
        <f>IF( $H367=0,0,($F367*'Cronograma de Actividades'!$N94)*($I367/$H367))</f>
        <v>0</v>
      </c>
      <c r="W367" s="106">
        <f>IF( $H367=0,0,($F367*'Cronograma de Actividades'!$O94)*($I367/$H367))</f>
        <v>0</v>
      </c>
      <c r="X367" s="106">
        <f>IF( $H367=0,0,($F367*'Cronograma de Actividades'!$P94)*($I367/$H367))</f>
        <v>0</v>
      </c>
      <c r="Y367" s="105">
        <f>SUM(V367:X367)</f>
        <v>0</v>
      </c>
      <c r="Z367" s="105">
        <f>+M367+Q367+U367+Y367</f>
        <v>0</v>
      </c>
      <c r="AA367" s="106">
        <f>IF( $H367=0,0,($F367*'Cronograma de Actividades'!$Q94)*($I367/$H367))</f>
        <v>0</v>
      </c>
      <c r="AB367" s="106">
        <f>IF( $H367=0,0,($F367*'Cronograma de Actividades'!$R94)*($I367/$H367))</f>
        <v>0</v>
      </c>
      <c r="AC367" s="106">
        <f>IF( $H367=0,0,($F367*'Cronograma de Actividades'!$S94)*($I367/$H367))</f>
        <v>0</v>
      </c>
      <c r="AD367" s="105">
        <f>SUM(AA367:AC367)</f>
        <v>0</v>
      </c>
      <c r="AE367" s="106">
        <f>IF( $H367=0,0,($F367*'Cronograma de Actividades'!$T94)*($I367/$H367))</f>
        <v>0</v>
      </c>
      <c r="AF367" s="106">
        <f>IF( $H367=0,0,($F367*'Cronograma de Actividades'!$U94)*($I367/$H367))</f>
        <v>0</v>
      </c>
      <c r="AG367" s="106">
        <f>IF( $H367=0,0,($F367*'Cronograma de Actividades'!$V94)*($I367/$H367))</f>
        <v>0</v>
      </c>
      <c r="AH367" s="105">
        <f>SUM(AE367:AG367)</f>
        <v>0</v>
      </c>
      <c r="AI367" s="106">
        <f>IF( $H367=0,0,($F367*'Cronograma de Actividades'!$W94)*($I367/$H367))</f>
        <v>0</v>
      </c>
      <c r="AJ367" s="106">
        <f>IF( $H367=0,0,($F367*'Cronograma de Actividades'!$X94)*($I367/$H367))</f>
        <v>0</v>
      </c>
      <c r="AK367" s="106">
        <f>IF( $H367=0,0,($F367*'Cronograma de Actividades'!$Y94)*($I367/$H367))</f>
        <v>0</v>
      </c>
      <c r="AL367" s="105">
        <f>SUM(AI367:AK367)</f>
        <v>0</v>
      </c>
      <c r="AM367" s="106">
        <f>IF( $H367=0,0,($F367*'Cronograma de Actividades'!$Z94)*($I367/$H367))</f>
        <v>0</v>
      </c>
      <c r="AN367" s="106">
        <f>IF( $H367=0,0,($F367*'Cronograma de Actividades'!$AA94)*($I367/$H367))</f>
        <v>0</v>
      </c>
      <c r="AO367" s="106">
        <f>IF( $H367=0,0,($F367*'Cronograma de Actividades'!$AB94)*($I367/$H367))</f>
        <v>0</v>
      </c>
      <c r="AP367" s="105">
        <f>SUM(AM367:AO367)</f>
        <v>0</v>
      </c>
      <c r="AQ367" s="105">
        <f>+AD367+AH367+AL367+AP367</f>
        <v>0</v>
      </c>
      <c r="AR367" s="106">
        <f>IF( $H367=0,0,($F367*'Cronograma de Actividades'!$AC94)*($I367/$H367))</f>
        <v>0</v>
      </c>
      <c r="AS367" s="106">
        <f>IF( $H367=0,0,($F367*'Cronograma de Actividades'!$AD94)*($I367/$H367))</f>
        <v>0</v>
      </c>
      <c r="AT367" s="106">
        <f>IF( $H367=0,0,($F367*'Cronograma de Actividades'!$AE94)*($I367/$H367))</f>
        <v>0</v>
      </c>
      <c r="AU367" s="105">
        <f>SUM(AR367:AT367)</f>
        <v>0</v>
      </c>
      <c r="AV367" s="106">
        <f>IF( $H367=0,0,($F367*'Cronograma de Actividades'!$AF94)*($I367/$H367))</f>
        <v>0</v>
      </c>
      <c r="AW367" s="106">
        <f>IF( $H367=0,0,($F367*'Cronograma de Actividades'!$AG94)*($I367/$H367))</f>
        <v>0</v>
      </c>
      <c r="AX367" s="106">
        <f>IF( $H367=0,0,($F367*'Cronograma de Actividades'!$AH94)*($I367/$H367))</f>
        <v>0</v>
      </c>
      <c r="AY367" s="105">
        <f>SUM(AV367:AX367)</f>
        <v>0</v>
      </c>
      <c r="AZ367" s="106">
        <f>IF( $H367=0,0,($F367*'Cronograma de Actividades'!$AI94)*($I367/$H367))</f>
        <v>0</v>
      </c>
      <c r="BA367" s="106">
        <f>IF( $H367=0,0,($F367*'Cronograma de Actividades'!$AJ94)*($I367/$H367))</f>
        <v>0</v>
      </c>
      <c r="BB367" s="106">
        <f>IF( $H367=0,0,($F367*'Cronograma de Actividades'!$AK94)*($I367/$H367))</f>
        <v>0</v>
      </c>
      <c r="BC367" s="105">
        <f>SUM(AZ367:BB367)</f>
        <v>0</v>
      </c>
      <c r="BD367" s="106">
        <f>IF( $H367=0,0,($F367*'Cronograma de Actividades'!$AL94)*($I367/$H367))</f>
        <v>0</v>
      </c>
      <c r="BE367" s="106">
        <f>IF( $H367=0,0,($F367*'Cronograma de Actividades'!$AM94)*($I367/$H367))</f>
        <v>0</v>
      </c>
      <c r="BF367" s="106">
        <f>IF( $H367=0,0,($F367*'Cronograma de Actividades'!$AN94)*($I367/$H367))</f>
        <v>0</v>
      </c>
      <c r="BG367" s="105">
        <f>SUM(BD367:BF367)</f>
        <v>0</v>
      </c>
      <c r="BH367" s="105">
        <f>+AU367+AY367+BC367+BG367</f>
        <v>0</v>
      </c>
      <c r="BI367" s="287">
        <f>+Z367+AQ367+BH367</f>
        <v>0</v>
      </c>
      <c r="BJ367" s="126">
        <f t="shared" si="75"/>
        <v>0</v>
      </c>
    </row>
    <row r="368" spans="1:62" x14ac:dyDescent="0.25">
      <c r="A368" s="327" t="str">
        <f>+'Formato de costeo C6 '!C118</f>
        <v>6.3.7</v>
      </c>
      <c r="B368" s="71">
        <f>+'Formato de costeo C6 '!B118</f>
        <v>0</v>
      </c>
      <c r="C368" s="581">
        <f>+'Formato de costeo C6 '!D118</f>
        <v>0</v>
      </c>
      <c r="D368" s="16">
        <f>+'Formato de costeo C6 '!E92</f>
        <v>0</v>
      </c>
      <c r="E368" s="17"/>
      <c r="F368" s="17">
        <f>+F369</f>
        <v>0</v>
      </c>
      <c r="G368" s="860">
        <f>+'Formato de costeo C6 '!H118</f>
        <v>0</v>
      </c>
      <c r="H368" s="17">
        <f>+H369</f>
        <v>0</v>
      </c>
      <c r="I368" s="17">
        <f t="shared" si="120"/>
        <v>0</v>
      </c>
      <c r="J368" s="17">
        <f t="shared" si="120"/>
        <v>0</v>
      </c>
      <c r="K368" s="17">
        <f t="shared" si="120"/>
        <v>0</v>
      </c>
      <c r="L368" s="17">
        <f t="shared" si="120"/>
        <v>0</v>
      </c>
      <c r="M368" s="17">
        <f t="shared" si="120"/>
        <v>0</v>
      </c>
      <c r="N368" s="17">
        <f t="shared" si="120"/>
        <v>0</v>
      </c>
      <c r="O368" s="17">
        <f t="shared" si="120"/>
        <v>0</v>
      </c>
      <c r="P368" s="17">
        <f t="shared" si="120"/>
        <v>0</v>
      </c>
      <c r="Q368" s="17">
        <f t="shared" si="120"/>
        <v>0</v>
      </c>
      <c r="R368" s="17">
        <f t="shared" si="120"/>
        <v>0</v>
      </c>
      <c r="S368" s="17">
        <f t="shared" si="120"/>
        <v>0</v>
      </c>
      <c r="T368" s="17">
        <f t="shared" si="120"/>
        <v>0</v>
      </c>
      <c r="U368" s="17">
        <f t="shared" si="120"/>
        <v>0</v>
      </c>
      <c r="V368" s="17">
        <f t="shared" si="120"/>
        <v>0</v>
      </c>
      <c r="W368" s="17">
        <f t="shared" si="120"/>
        <v>0</v>
      </c>
      <c r="X368" s="17">
        <f t="shared" si="120"/>
        <v>0</v>
      </c>
      <c r="Y368" s="17">
        <f t="shared" ref="Y368:BI368" si="122">+Y369</f>
        <v>0</v>
      </c>
      <c r="Z368" s="17">
        <f t="shared" si="122"/>
        <v>0</v>
      </c>
      <c r="AA368" s="17">
        <f t="shared" si="122"/>
        <v>0</v>
      </c>
      <c r="AB368" s="17">
        <f t="shared" si="122"/>
        <v>0</v>
      </c>
      <c r="AC368" s="17">
        <f t="shared" si="122"/>
        <v>0</v>
      </c>
      <c r="AD368" s="17">
        <f t="shared" si="122"/>
        <v>0</v>
      </c>
      <c r="AE368" s="17">
        <f t="shared" si="122"/>
        <v>0</v>
      </c>
      <c r="AF368" s="17">
        <f t="shared" si="122"/>
        <v>0</v>
      </c>
      <c r="AG368" s="17">
        <f t="shared" si="122"/>
        <v>0</v>
      </c>
      <c r="AH368" s="17">
        <f t="shared" si="122"/>
        <v>0</v>
      </c>
      <c r="AI368" s="17">
        <f t="shared" si="122"/>
        <v>0</v>
      </c>
      <c r="AJ368" s="17">
        <f t="shared" si="122"/>
        <v>0</v>
      </c>
      <c r="AK368" s="17">
        <f t="shared" si="122"/>
        <v>0</v>
      </c>
      <c r="AL368" s="17">
        <f t="shared" si="122"/>
        <v>0</v>
      </c>
      <c r="AM368" s="17">
        <f t="shared" si="122"/>
        <v>0</v>
      </c>
      <c r="AN368" s="17">
        <f t="shared" si="122"/>
        <v>0</v>
      </c>
      <c r="AO368" s="17">
        <f t="shared" si="122"/>
        <v>0</v>
      </c>
      <c r="AP368" s="17">
        <f t="shared" si="122"/>
        <v>0</v>
      </c>
      <c r="AQ368" s="17">
        <f t="shared" si="122"/>
        <v>0</v>
      </c>
      <c r="AR368" s="17">
        <f t="shared" si="122"/>
        <v>0</v>
      </c>
      <c r="AS368" s="17">
        <f t="shared" si="122"/>
        <v>0</v>
      </c>
      <c r="AT368" s="17">
        <f t="shared" si="122"/>
        <v>0</v>
      </c>
      <c r="AU368" s="17">
        <f t="shared" si="122"/>
        <v>0</v>
      </c>
      <c r="AV368" s="17">
        <f t="shared" si="122"/>
        <v>0</v>
      </c>
      <c r="AW368" s="17">
        <f t="shared" si="122"/>
        <v>0</v>
      </c>
      <c r="AX368" s="17">
        <f t="shared" si="122"/>
        <v>0</v>
      </c>
      <c r="AY368" s="17">
        <f t="shared" si="122"/>
        <v>0</v>
      </c>
      <c r="AZ368" s="17">
        <f t="shared" si="122"/>
        <v>0</v>
      </c>
      <c r="BA368" s="17">
        <f t="shared" si="122"/>
        <v>0</v>
      </c>
      <c r="BB368" s="17">
        <f t="shared" si="122"/>
        <v>0</v>
      </c>
      <c r="BC368" s="17">
        <f t="shared" si="122"/>
        <v>0</v>
      </c>
      <c r="BD368" s="17">
        <f t="shared" si="122"/>
        <v>0</v>
      </c>
      <c r="BE368" s="17">
        <f t="shared" si="122"/>
        <v>0</v>
      </c>
      <c r="BF368" s="17">
        <f t="shared" si="122"/>
        <v>0</v>
      </c>
      <c r="BG368" s="17">
        <f t="shared" si="122"/>
        <v>0</v>
      </c>
      <c r="BH368" s="17">
        <f t="shared" si="122"/>
        <v>0</v>
      </c>
      <c r="BI368" s="66">
        <f t="shared" si="122"/>
        <v>0</v>
      </c>
      <c r="BJ368" s="126">
        <f t="shared" si="75"/>
        <v>0</v>
      </c>
    </row>
    <row r="369" spans="1:62" x14ac:dyDescent="0.25">
      <c r="A369" s="273" t="str">
        <f>+'Formato de costeo C6 '!C119</f>
        <v>6.3.7.1</v>
      </c>
      <c r="B369" s="83" t="str">
        <f>+'Formato de costeo C6 '!B119</f>
        <v>Categorías de gasto</v>
      </c>
      <c r="C369" s="274"/>
      <c r="D369" s="275"/>
      <c r="E369" s="276"/>
      <c r="F369" s="20">
        <f>+'Formato de costeo C6 '!G119</f>
        <v>0</v>
      </c>
      <c r="G369" s="865"/>
      <c r="H369" s="20">
        <f>+'Formato de costeo C6 '!I119</f>
        <v>0</v>
      </c>
      <c r="I369" s="20">
        <f>+'Formato de costeo C6 '!P119</f>
        <v>0</v>
      </c>
      <c r="J369" s="106">
        <f>IF( $H369=0,0,($F369*'Cronograma de Actividades'!$E95)*($I369/$H369))</f>
        <v>0</v>
      </c>
      <c r="K369" s="106">
        <f>IF( $H369=0,0,($F369*'Cronograma de Actividades'!$F95)*($I369/$H369))</f>
        <v>0</v>
      </c>
      <c r="L369" s="106">
        <f>IF( $H369=0,0,($F369*'Cronograma de Actividades'!$G95)*($I369/$H369))</f>
        <v>0</v>
      </c>
      <c r="M369" s="105">
        <f>SUM(J369:L369)</f>
        <v>0</v>
      </c>
      <c r="N369" s="106">
        <f>IF( $H369=0,0,($F369*'Cronograma de Actividades'!$H95)*($I369/$H369))</f>
        <v>0</v>
      </c>
      <c r="O369" s="106">
        <f>IF( $H369=0,0,($F369*'Cronograma de Actividades'!$I95)*($I369/$H369))</f>
        <v>0</v>
      </c>
      <c r="P369" s="106">
        <f>IF( $H369=0,0,($F369*'Cronograma de Actividades'!$J95)*($I369/$H369))</f>
        <v>0</v>
      </c>
      <c r="Q369" s="105">
        <f>SUM(N369:P369)</f>
        <v>0</v>
      </c>
      <c r="R369" s="106">
        <f>IF( $H369=0,0,($F369*'Cronograma de Actividades'!$K95)*($I369/$H369))</f>
        <v>0</v>
      </c>
      <c r="S369" s="106">
        <f>IF( $H369=0,0,($F369*'Cronograma de Actividades'!$L95)*($I369/$H369))</f>
        <v>0</v>
      </c>
      <c r="T369" s="106">
        <f>IF( $H369=0,0,($F369*'Cronograma de Actividades'!$M95)*($I369/$H369))</f>
        <v>0</v>
      </c>
      <c r="U369" s="105">
        <f>SUM(R369:T369)</f>
        <v>0</v>
      </c>
      <c r="V369" s="106">
        <f>IF( $H369=0,0,($F369*'Cronograma de Actividades'!$N95)*($I369/$H369))</f>
        <v>0</v>
      </c>
      <c r="W369" s="106">
        <f>IF( $H369=0,0,($F369*'Cronograma de Actividades'!$O95)*($I369/$H369))</f>
        <v>0</v>
      </c>
      <c r="X369" s="106">
        <f>IF( $H369=0,0,($F369*'Cronograma de Actividades'!$P95)*($I369/$H369))</f>
        <v>0</v>
      </c>
      <c r="Y369" s="105">
        <f>SUM(V369:X369)</f>
        <v>0</v>
      </c>
      <c r="Z369" s="105">
        <f>+M369+Q369+U369+Y369</f>
        <v>0</v>
      </c>
      <c r="AA369" s="106">
        <f>IF( $H369=0,0,($F369*'Cronograma de Actividades'!$Q95)*($I369/$H369))</f>
        <v>0</v>
      </c>
      <c r="AB369" s="106">
        <f>IF( $H369=0,0,($F369*'Cronograma de Actividades'!$R95)*($I369/$H369))</f>
        <v>0</v>
      </c>
      <c r="AC369" s="106">
        <f>IF( $H369=0,0,($F369*'Cronograma de Actividades'!$S95)*($I369/$H369))</f>
        <v>0</v>
      </c>
      <c r="AD369" s="105">
        <f>SUM(AA369:AC369)</f>
        <v>0</v>
      </c>
      <c r="AE369" s="106">
        <f>IF( $H369=0,0,($F369*'Cronograma de Actividades'!$T95)*($I369/$H369))</f>
        <v>0</v>
      </c>
      <c r="AF369" s="106">
        <f>IF( $H369=0,0,($F369*'Cronograma de Actividades'!$U95)*($I369/$H369))</f>
        <v>0</v>
      </c>
      <c r="AG369" s="106">
        <f>IF( $H369=0,0,($F369*'Cronograma de Actividades'!$V95)*($I369/$H369))</f>
        <v>0</v>
      </c>
      <c r="AH369" s="105">
        <f>SUM(AE369:AG369)</f>
        <v>0</v>
      </c>
      <c r="AI369" s="106">
        <f>IF( $H369=0,0,($F369*'Cronograma de Actividades'!$W95)*($I369/$H369))</f>
        <v>0</v>
      </c>
      <c r="AJ369" s="106">
        <f>IF( $H369=0,0,($F369*'Cronograma de Actividades'!$X95)*($I369/$H369))</f>
        <v>0</v>
      </c>
      <c r="AK369" s="106">
        <f>IF( $H369=0,0,($F369*'Cronograma de Actividades'!$Y95)*($I369/$H369))</f>
        <v>0</v>
      </c>
      <c r="AL369" s="105">
        <f>SUM(AI369:AK369)</f>
        <v>0</v>
      </c>
      <c r="AM369" s="106">
        <f>IF( $H369=0,0,($F369*'Cronograma de Actividades'!$Z95)*($I369/$H369))</f>
        <v>0</v>
      </c>
      <c r="AN369" s="106">
        <f>IF( $H369=0,0,($F369*'Cronograma de Actividades'!$AA95)*($I369/$H369))</f>
        <v>0</v>
      </c>
      <c r="AO369" s="106">
        <f>IF( $H369=0,0,($F369*'Cronograma de Actividades'!$AB95)*($I369/$H369))</f>
        <v>0</v>
      </c>
      <c r="AP369" s="105">
        <f>SUM(AM369:AO369)</f>
        <v>0</v>
      </c>
      <c r="AQ369" s="105">
        <f>+AD369+AH369+AL369+AP369</f>
        <v>0</v>
      </c>
      <c r="AR369" s="106">
        <f>IF( $H369=0,0,($F369*'Cronograma de Actividades'!$AC95)*($I369/$H369))</f>
        <v>0</v>
      </c>
      <c r="AS369" s="106">
        <f>IF( $H369=0,0,($F369*'Cronograma de Actividades'!$AD95)*($I369/$H369))</f>
        <v>0</v>
      </c>
      <c r="AT369" s="106">
        <f>IF( $H369=0,0,($F369*'Cronograma de Actividades'!$AE95)*($I369/$H369))</f>
        <v>0</v>
      </c>
      <c r="AU369" s="105">
        <f>SUM(AR369:AT369)</f>
        <v>0</v>
      </c>
      <c r="AV369" s="106">
        <f>IF( $H369=0,0,($F369*'Cronograma de Actividades'!$AF95)*($I369/$H369))</f>
        <v>0</v>
      </c>
      <c r="AW369" s="106">
        <f>IF( $H369=0,0,($F369*'Cronograma de Actividades'!$AG95)*($I369/$H369))</f>
        <v>0</v>
      </c>
      <c r="AX369" s="106">
        <f>IF( $H369=0,0,($F369*'Cronograma de Actividades'!$AH95)*($I369/$H369))</f>
        <v>0</v>
      </c>
      <c r="AY369" s="105">
        <f>SUM(AV369:AX369)</f>
        <v>0</v>
      </c>
      <c r="AZ369" s="106">
        <f>IF( $H369=0,0,($F369*'Cronograma de Actividades'!$AI95)*($I369/$H369))</f>
        <v>0</v>
      </c>
      <c r="BA369" s="106">
        <f>IF( $H369=0,0,($F369*'Cronograma de Actividades'!$AJ95)*($I369/$H369))</f>
        <v>0</v>
      </c>
      <c r="BB369" s="106">
        <f>IF( $H369=0,0,($F369*'Cronograma de Actividades'!$AK95)*($I369/$H369))</f>
        <v>0</v>
      </c>
      <c r="BC369" s="105">
        <f>SUM(AZ369:BB369)</f>
        <v>0</v>
      </c>
      <c r="BD369" s="106">
        <f>IF( $H369=0,0,($F369*'Cronograma de Actividades'!$AL95)*($I369/$H369))</f>
        <v>0</v>
      </c>
      <c r="BE369" s="106">
        <f>IF( $H369=0,0,($F369*'Cronograma de Actividades'!$AM95)*($I369/$H369))</f>
        <v>0</v>
      </c>
      <c r="BF369" s="106">
        <f>IF( $H369=0,0,($F369*'Cronograma de Actividades'!$AN95)*($I369/$H369))</f>
        <v>0</v>
      </c>
      <c r="BG369" s="105">
        <f>SUM(BD369:BF369)</f>
        <v>0</v>
      </c>
      <c r="BH369" s="105">
        <f>+AU369+AY369+BC369+BG369</f>
        <v>0</v>
      </c>
      <c r="BI369" s="287">
        <f>+Z369+AQ369+BH369</f>
        <v>0</v>
      </c>
      <c r="BJ369" s="126">
        <f t="shared" si="75"/>
        <v>0</v>
      </c>
    </row>
    <row r="370" spans="1:62" x14ac:dyDescent="0.25">
      <c r="A370" s="327" t="str">
        <f>+'Formato de costeo C6 '!C125</f>
        <v>6.3.8</v>
      </c>
      <c r="B370" s="71">
        <f>+'Formato de costeo C6 '!B125</f>
        <v>0</v>
      </c>
      <c r="C370" s="581">
        <f>+'Formato de costeo C6 '!D125</f>
        <v>0</v>
      </c>
      <c r="D370" s="16">
        <f>+'Formato de costeo C6 '!E94</f>
        <v>0</v>
      </c>
      <c r="E370" s="17"/>
      <c r="F370" s="17">
        <f>+F371</f>
        <v>0</v>
      </c>
      <c r="G370" s="860">
        <f>+'Formato de costeo C6 '!H125</f>
        <v>0</v>
      </c>
      <c r="H370" s="17">
        <f>+H371</f>
        <v>0</v>
      </c>
      <c r="I370" s="17">
        <f t="shared" si="120"/>
        <v>0</v>
      </c>
      <c r="J370" s="17">
        <f t="shared" si="120"/>
        <v>0</v>
      </c>
      <c r="K370" s="17">
        <f t="shared" si="120"/>
        <v>0</v>
      </c>
      <c r="L370" s="17">
        <f t="shared" si="120"/>
        <v>0</v>
      </c>
      <c r="M370" s="17">
        <f t="shared" si="120"/>
        <v>0</v>
      </c>
      <c r="N370" s="17">
        <f t="shared" si="120"/>
        <v>0</v>
      </c>
      <c r="O370" s="17">
        <f t="shared" si="120"/>
        <v>0</v>
      </c>
      <c r="P370" s="17">
        <f t="shared" si="120"/>
        <v>0</v>
      </c>
      <c r="Q370" s="17">
        <f t="shared" si="120"/>
        <v>0</v>
      </c>
      <c r="R370" s="17">
        <f t="shared" si="120"/>
        <v>0</v>
      </c>
      <c r="S370" s="17">
        <f t="shared" si="120"/>
        <v>0</v>
      </c>
      <c r="T370" s="17">
        <f t="shared" si="120"/>
        <v>0</v>
      </c>
      <c r="U370" s="17">
        <f t="shared" si="120"/>
        <v>0</v>
      </c>
      <c r="V370" s="17">
        <f t="shared" si="120"/>
        <v>0</v>
      </c>
      <c r="W370" s="17">
        <f t="shared" si="120"/>
        <v>0</v>
      </c>
      <c r="X370" s="17">
        <f t="shared" si="120"/>
        <v>0</v>
      </c>
      <c r="Y370" s="17">
        <f t="shared" ref="Y370:BI370" si="123">+Y371</f>
        <v>0</v>
      </c>
      <c r="Z370" s="17">
        <f t="shared" si="123"/>
        <v>0</v>
      </c>
      <c r="AA370" s="17">
        <f t="shared" si="123"/>
        <v>0</v>
      </c>
      <c r="AB370" s="17">
        <f t="shared" si="123"/>
        <v>0</v>
      </c>
      <c r="AC370" s="17">
        <f t="shared" si="123"/>
        <v>0</v>
      </c>
      <c r="AD370" s="17">
        <f t="shared" si="123"/>
        <v>0</v>
      </c>
      <c r="AE370" s="17">
        <f t="shared" si="123"/>
        <v>0</v>
      </c>
      <c r="AF370" s="17">
        <f t="shared" si="123"/>
        <v>0</v>
      </c>
      <c r="AG370" s="17">
        <f t="shared" si="123"/>
        <v>0</v>
      </c>
      <c r="AH370" s="17">
        <f t="shared" si="123"/>
        <v>0</v>
      </c>
      <c r="AI370" s="17">
        <f t="shared" si="123"/>
        <v>0</v>
      </c>
      <c r="AJ370" s="17">
        <f t="shared" si="123"/>
        <v>0</v>
      </c>
      <c r="AK370" s="17">
        <f t="shared" si="123"/>
        <v>0</v>
      </c>
      <c r="AL370" s="17">
        <f t="shared" si="123"/>
        <v>0</v>
      </c>
      <c r="AM370" s="17">
        <f t="shared" si="123"/>
        <v>0</v>
      </c>
      <c r="AN370" s="17">
        <f t="shared" si="123"/>
        <v>0</v>
      </c>
      <c r="AO370" s="17">
        <f t="shared" si="123"/>
        <v>0</v>
      </c>
      <c r="AP370" s="17">
        <f t="shared" si="123"/>
        <v>0</v>
      </c>
      <c r="AQ370" s="17">
        <f t="shared" si="123"/>
        <v>0</v>
      </c>
      <c r="AR370" s="17">
        <f t="shared" si="123"/>
        <v>0</v>
      </c>
      <c r="AS370" s="17">
        <f t="shared" si="123"/>
        <v>0</v>
      </c>
      <c r="AT370" s="17">
        <f t="shared" si="123"/>
        <v>0</v>
      </c>
      <c r="AU370" s="17">
        <f t="shared" si="123"/>
        <v>0</v>
      </c>
      <c r="AV370" s="17">
        <f t="shared" si="123"/>
        <v>0</v>
      </c>
      <c r="AW370" s="17">
        <f t="shared" si="123"/>
        <v>0</v>
      </c>
      <c r="AX370" s="17">
        <f t="shared" si="123"/>
        <v>0</v>
      </c>
      <c r="AY370" s="17">
        <f t="shared" si="123"/>
        <v>0</v>
      </c>
      <c r="AZ370" s="17">
        <f t="shared" si="123"/>
        <v>0</v>
      </c>
      <c r="BA370" s="17">
        <f t="shared" si="123"/>
        <v>0</v>
      </c>
      <c r="BB370" s="17">
        <f t="shared" si="123"/>
        <v>0</v>
      </c>
      <c r="BC370" s="17">
        <f t="shared" si="123"/>
        <v>0</v>
      </c>
      <c r="BD370" s="17">
        <f t="shared" si="123"/>
        <v>0</v>
      </c>
      <c r="BE370" s="17">
        <f t="shared" si="123"/>
        <v>0</v>
      </c>
      <c r="BF370" s="17">
        <f t="shared" si="123"/>
        <v>0</v>
      </c>
      <c r="BG370" s="17">
        <f t="shared" si="123"/>
        <v>0</v>
      </c>
      <c r="BH370" s="17">
        <f t="shared" si="123"/>
        <v>0</v>
      </c>
      <c r="BI370" s="66">
        <f t="shared" si="123"/>
        <v>0</v>
      </c>
      <c r="BJ370" s="126">
        <f t="shared" si="75"/>
        <v>0</v>
      </c>
    </row>
    <row r="371" spans="1:62" x14ac:dyDescent="0.25">
      <c r="A371" s="273" t="str">
        <f>+'Formato de costeo C6 '!C126</f>
        <v>6.3.8.1</v>
      </c>
      <c r="B371" s="83" t="str">
        <f>+'Formato de costeo C6 '!B126</f>
        <v>Categorías de gasto</v>
      </c>
      <c r="C371" s="274"/>
      <c r="D371" s="275"/>
      <c r="E371" s="276"/>
      <c r="F371" s="20">
        <f>+'Formato de costeo C6 '!G126</f>
        <v>0</v>
      </c>
      <c r="G371" s="865"/>
      <c r="H371" s="20">
        <f>+'Formato de costeo C6 '!I126</f>
        <v>0</v>
      </c>
      <c r="I371" s="20">
        <f>+'Formato de costeo C6 '!P126</f>
        <v>0</v>
      </c>
      <c r="J371" s="106">
        <f>IF( $H371=0,0,($F371*'Cronograma de Actividades'!$E96)*($I371/$H371))</f>
        <v>0</v>
      </c>
      <c r="K371" s="106">
        <f>IF( $H371=0,0,($F371*'Cronograma de Actividades'!$F96)*($I371/$H371))</f>
        <v>0</v>
      </c>
      <c r="L371" s="106">
        <f>IF( $H371=0,0,($F371*'Cronograma de Actividades'!$G96)*($I371/$H371))</f>
        <v>0</v>
      </c>
      <c r="M371" s="105">
        <f>SUM(J371:L371)</f>
        <v>0</v>
      </c>
      <c r="N371" s="106">
        <f>IF( $H371=0,0,($F371*'Cronograma de Actividades'!$H96)*($I371/$H371))</f>
        <v>0</v>
      </c>
      <c r="O371" s="106">
        <f>IF( $H371=0,0,($F371*'Cronograma de Actividades'!$I96)*($I371/$H371))</f>
        <v>0</v>
      </c>
      <c r="P371" s="106">
        <f>IF( $H371=0,0,($F371*'Cronograma de Actividades'!$J96)*($I371/$H371))</f>
        <v>0</v>
      </c>
      <c r="Q371" s="105">
        <f>SUM(N371:P371)</f>
        <v>0</v>
      </c>
      <c r="R371" s="106">
        <f>IF( $H371=0,0,($F371*'Cronograma de Actividades'!$K96)*($I371/$H371))</f>
        <v>0</v>
      </c>
      <c r="S371" s="106">
        <f>IF( $H371=0,0,($F371*'Cronograma de Actividades'!$L96)*($I371/$H371))</f>
        <v>0</v>
      </c>
      <c r="T371" s="106">
        <f>IF( $H371=0,0,($F371*'Cronograma de Actividades'!$M96)*($I371/$H371))</f>
        <v>0</v>
      </c>
      <c r="U371" s="105">
        <f>SUM(R371:T371)</f>
        <v>0</v>
      </c>
      <c r="V371" s="106">
        <f>IF( $H371=0,0,($F371*'Cronograma de Actividades'!$N96)*($I371/$H371))</f>
        <v>0</v>
      </c>
      <c r="W371" s="106">
        <f>IF( $H371=0,0,($F371*'Cronograma de Actividades'!$O96)*($I371/$H371))</f>
        <v>0</v>
      </c>
      <c r="X371" s="106">
        <f>IF( $H371=0,0,($F371*'Cronograma de Actividades'!$P96)*($I371/$H371))</f>
        <v>0</v>
      </c>
      <c r="Y371" s="105">
        <f>SUM(V371:X371)</f>
        <v>0</v>
      </c>
      <c r="Z371" s="105">
        <f>+M371+Q371+U371+Y371</f>
        <v>0</v>
      </c>
      <c r="AA371" s="106">
        <f>IF( $H371=0,0,($F371*'Cronograma de Actividades'!$Q96)*($I371/$H371))</f>
        <v>0</v>
      </c>
      <c r="AB371" s="106">
        <f>IF( $H371=0,0,($F371*'Cronograma de Actividades'!$R96)*($I371/$H371))</f>
        <v>0</v>
      </c>
      <c r="AC371" s="106">
        <f>IF( $H371=0,0,($F371*'Cronograma de Actividades'!$S96)*($I371/$H371))</f>
        <v>0</v>
      </c>
      <c r="AD371" s="105">
        <f>SUM(AA371:AC371)</f>
        <v>0</v>
      </c>
      <c r="AE371" s="106">
        <f>IF( $H371=0,0,($F371*'Cronograma de Actividades'!$T96)*($I371/$H371))</f>
        <v>0</v>
      </c>
      <c r="AF371" s="106">
        <f>IF( $H371=0,0,($F371*'Cronograma de Actividades'!$U96)*($I371/$H371))</f>
        <v>0</v>
      </c>
      <c r="AG371" s="106">
        <f>IF( $H371=0,0,($F371*'Cronograma de Actividades'!$V96)*($I371/$H371))</f>
        <v>0</v>
      </c>
      <c r="AH371" s="105">
        <f>SUM(AE371:AG371)</f>
        <v>0</v>
      </c>
      <c r="AI371" s="106">
        <f>IF( $H371=0,0,($F371*'Cronograma de Actividades'!$W96)*($I371/$H371))</f>
        <v>0</v>
      </c>
      <c r="AJ371" s="106">
        <f>IF( $H371=0,0,($F371*'Cronograma de Actividades'!$X96)*($I371/$H371))</f>
        <v>0</v>
      </c>
      <c r="AK371" s="106">
        <f>IF( $H371=0,0,($F371*'Cronograma de Actividades'!$Y96)*($I371/$H371))</f>
        <v>0</v>
      </c>
      <c r="AL371" s="105">
        <f>SUM(AI371:AK371)</f>
        <v>0</v>
      </c>
      <c r="AM371" s="106">
        <f>IF( $H371=0,0,($F371*'Cronograma de Actividades'!$Z96)*($I371/$H371))</f>
        <v>0</v>
      </c>
      <c r="AN371" s="106">
        <f>IF( $H371=0,0,($F371*'Cronograma de Actividades'!$AA96)*($I371/$H371))</f>
        <v>0</v>
      </c>
      <c r="AO371" s="106">
        <f>IF( $H371=0,0,($F371*'Cronograma de Actividades'!$AB96)*($I371/$H371))</f>
        <v>0</v>
      </c>
      <c r="AP371" s="105">
        <f>SUM(AM371:AO371)</f>
        <v>0</v>
      </c>
      <c r="AQ371" s="105">
        <f>+AD371+AH371+AL371+AP371</f>
        <v>0</v>
      </c>
      <c r="AR371" s="106">
        <f>IF( $H371=0,0,($F371*'Cronograma de Actividades'!$AC96)*($I371/$H371))</f>
        <v>0</v>
      </c>
      <c r="AS371" s="106">
        <f>IF( $H371=0,0,($F371*'Cronograma de Actividades'!$AD96)*($I371/$H371))</f>
        <v>0</v>
      </c>
      <c r="AT371" s="106">
        <f>IF( $H371=0,0,($F371*'Cronograma de Actividades'!$AE96)*($I371/$H371))</f>
        <v>0</v>
      </c>
      <c r="AU371" s="105">
        <f>SUM(AR371:AT371)</f>
        <v>0</v>
      </c>
      <c r="AV371" s="106">
        <f>IF( $H371=0,0,($F371*'Cronograma de Actividades'!$AF96)*($I371/$H371))</f>
        <v>0</v>
      </c>
      <c r="AW371" s="106">
        <f>IF( $H371=0,0,($F371*'Cronograma de Actividades'!$AG96)*($I371/$H371))</f>
        <v>0</v>
      </c>
      <c r="AX371" s="106">
        <f>IF( $H371=0,0,($F371*'Cronograma de Actividades'!$AH96)*($I371/$H371))</f>
        <v>0</v>
      </c>
      <c r="AY371" s="105">
        <f>SUM(AV371:AX371)</f>
        <v>0</v>
      </c>
      <c r="AZ371" s="106">
        <f>IF( $H371=0,0,($F371*'Cronograma de Actividades'!$AI96)*($I371/$H371))</f>
        <v>0</v>
      </c>
      <c r="BA371" s="106">
        <f>IF( $H371=0,0,($F371*'Cronograma de Actividades'!$AJ96)*($I371/$H371))</f>
        <v>0</v>
      </c>
      <c r="BB371" s="106">
        <f>IF( $H371=0,0,($F371*'Cronograma de Actividades'!$AK96)*($I371/$H371))</f>
        <v>0</v>
      </c>
      <c r="BC371" s="105">
        <f>SUM(AZ371:BB371)</f>
        <v>0</v>
      </c>
      <c r="BD371" s="106">
        <f>IF( $H371=0,0,($F371*'Cronograma de Actividades'!$AL96)*($I371/$H371))</f>
        <v>0</v>
      </c>
      <c r="BE371" s="106">
        <f>IF( $H371=0,0,($F371*'Cronograma de Actividades'!$AM96)*($I371/$H371))</f>
        <v>0</v>
      </c>
      <c r="BF371" s="106">
        <f>IF( $H371=0,0,($F371*'Cronograma de Actividades'!$AN96)*($I371/$H371))</f>
        <v>0</v>
      </c>
      <c r="BG371" s="105">
        <f>SUM(BD371:BF371)</f>
        <v>0</v>
      </c>
      <c r="BH371" s="105">
        <f>+AU371+AY371+BC371+BG371</f>
        <v>0</v>
      </c>
      <c r="BI371" s="287">
        <f>+Z371+AQ371+BH371</f>
        <v>0</v>
      </c>
      <c r="BJ371" s="126">
        <f t="shared" si="75"/>
        <v>0</v>
      </c>
    </row>
    <row r="372" spans="1:62" x14ac:dyDescent="0.25">
      <c r="A372" s="327" t="str">
        <f>+'Formato de costeo C6 '!C132</f>
        <v>6.3.9</v>
      </c>
      <c r="B372" s="71">
        <f>+'Formato de costeo C6 '!B132</f>
        <v>0</v>
      </c>
      <c r="C372" s="581">
        <f>+'Formato de costeo C6 '!D132</f>
        <v>0</v>
      </c>
      <c r="D372" s="16">
        <f>+'Formato de costeo C6 '!E96</f>
        <v>0</v>
      </c>
      <c r="E372" s="17"/>
      <c r="F372" s="17">
        <f>+F373</f>
        <v>0</v>
      </c>
      <c r="G372" s="860">
        <f>+'Formato de costeo C6 '!H132</f>
        <v>0</v>
      </c>
      <c r="H372" s="17">
        <f>+H373</f>
        <v>0</v>
      </c>
      <c r="I372" s="17">
        <f t="shared" si="120"/>
        <v>0</v>
      </c>
      <c r="J372" s="17">
        <f t="shared" si="120"/>
        <v>0</v>
      </c>
      <c r="K372" s="17">
        <f t="shared" si="120"/>
        <v>0</v>
      </c>
      <c r="L372" s="17">
        <f t="shared" si="120"/>
        <v>0</v>
      </c>
      <c r="M372" s="17">
        <f t="shared" si="120"/>
        <v>0</v>
      </c>
      <c r="N372" s="17">
        <f t="shared" si="120"/>
        <v>0</v>
      </c>
      <c r="O372" s="17">
        <f t="shared" si="120"/>
        <v>0</v>
      </c>
      <c r="P372" s="17">
        <f t="shared" si="120"/>
        <v>0</v>
      </c>
      <c r="Q372" s="17">
        <f t="shared" si="120"/>
        <v>0</v>
      </c>
      <c r="R372" s="17">
        <f t="shared" si="120"/>
        <v>0</v>
      </c>
      <c r="S372" s="17">
        <f t="shared" si="120"/>
        <v>0</v>
      </c>
      <c r="T372" s="17">
        <f t="shared" si="120"/>
        <v>0</v>
      </c>
      <c r="U372" s="17">
        <f t="shared" si="120"/>
        <v>0</v>
      </c>
      <c r="V372" s="17">
        <f t="shared" si="120"/>
        <v>0</v>
      </c>
      <c r="W372" s="17">
        <f t="shared" si="120"/>
        <v>0</v>
      </c>
      <c r="X372" s="17">
        <f t="shared" si="120"/>
        <v>0</v>
      </c>
      <c r="Y372" s="17">
        <f t="shared" ref="Y372:BI372" si="124">+Y373</f>
        <v>0</v>
      </c>
      <c r="Z372" s="17">
        <f t="shared" si="124"/>
        <v>0</v>
      </c>
      <c r="AA372" s="17">
        <f t="shared" si="124"/>
        <v>0</v>
      </c>
      <c r="AB372" s="17">
        <f t="shared" si="124"/>
        <v>0</v>
      </c>
      <c r="AC372" s="17">
        <f t="shared" si="124"/>
        <v>0</v>
      </c>
      <c r="AD372" s="17">
        <f t="shared" si="124"/>
        <v>0</v>
      </c>
      <c r="AE372" s="17">
        <f t="shared" si="124"/>
        <v>0</v>
      </c>
      <c r="AF372" s="17">
        <f t="shared" si="124"/>
        <v>0</v>
      </c>
      <c r="AG372" s="17">
        <f t="shared" si="124"/>
        <v>0</v>
      </c>
      <c r="AH372" s="17">
        <f t="shared" si="124"/>
        <v>0</v>
      </c>
      <c r="AI372" s="17">
        <f t="shared" si="124"/>
        <v>0</v>
      </c>
      <c r="AJ372" s="17">
        <f t="shared" si="124"/>
        <v>0</v>
      </c>
      <c r="AK372" s="17">
        <f t="shared" si="124"/>
        <v>0</v>
      </c>
      <c r="AL372" s="17">
        <f t="shared" si="124"/>
        <v>0</v>
      </c>
      <c r="AM372" s="17">
        <f t="shared" si="124"/>
        <v>0</v>
      </c>
      <c r="AN372" s="17">
        <f t="shared" si="124"/>
        <v>0</v>
      </c>
      <c r="AO372" s="17">
        <f t="shared" si="124"/>
        <v>0</v>
      </c>
      <c r="AP372" s="17">
        <f t="shared" si="124"/>
        <v>0</v>
      </c>
      <c r="AQ372" s="17">
        <f t="shared" si="124"/>
        <v>0</v>
      </c>
      <c r="AR372" s="17">
        <f t="shared" si="124"/>
        <v>0</v>
      </c>
      <c r="AS372" s="17">
        <f t="shared" si="124"/>
        <v>0</v>
      </c>
      <c r="AT372" s="17">
        <f t="shared" si="124"/>
        <v>0</v>
      </c>
      <c r="AU372" s="17">
        <f t="shared" si="124"/>
        <v>0</v>
      </c>
      <c r="AV372" s="17">
        <f t="shared" si="124"/>
        <v>0</v>
      </c>
      <c r="AW372" s="17">
        <f t="shared" si="124"/>
        <v>0</v>
      </c>
      <c r="AX372" s="17">
        <f t="shared" si="124"/>
        <v>0</v>
      </c>
      <c r="AY372" s="17">
        <f t="shared" si="124"/>
        <v>0</v>
      </c>
      <c r="AZ372" s="17">
        <f t="shared" si="124"/>
        <v>0</v>
      </c>
      <c r="BA372" s="17">
        <f t="shared" si="124"/>
        <v>0</v>
      </c>
      <c r="BB372" s="17">
        <f t="shared" si="124"/>
        <v>0</v>
      </c>
      <c r="BC372" s="17">
        <f t="shared" si="124"/>
        <v>0</v>
      </c>
      <c r="BD372" s="17">
        <f t="shared" si="124"/>
        <v>0</v>
      </c>
      <c r="BE372" s="17">
        <f t="shared" si="124"/>
        <v>0</v>
      </c>
      <c r="BF372" s="17">
        <f t="shared" si="124"/>
        <v>0</v>
      </c>
      <c r="BG372" s="17">
        <f t="shared" si="124"/>
        <v>0</v>
      </c>
      <c r="BH372" s="17">
        <f t="shared" si="124"/>
        <v>0</v>
      </c>
      <c r="BI372" s="66">
        <f t="shared" si="124"/>
        <v>0</v>
      </c>
      <c r="BJ372" s="126">
        <f t="shared" si="75"/>
        <v>0</v>
      </c>
    </row>
    <row r="373" spans="1:62" x14ac:dyDescent="0.25">
      <c r="A373" s="273" t="str">
        <f>+'Formato de costeo C6 '!C133</f>
        <v>6.3.9.1</v>
      </c>
      <c r="B373" s="83" t="str">
        <f>+'Formato de costeo C6 '!B133</f>
        <v>Categorías de gasto</v>
      </c>
      <c r="C373" s="274"/>
      <c r="D373" s="275"/>
      <c r="E373" s="276"/>
      <c r="F373" s="20">
        <f>+'Formato de costeo C6 '!G133</f>
        <v>0</v>
      </c>
      <c r="G373" s="865"/>
      <c r="H373" s="20">
        <f>+'Formato de costeo C6 '!I133</f>
        <v>0</v>
      </c>
      <c r="I373" s="20">
        <f>+'Formato de costeo C6 '!P133</f>
        <v>0</v>
      </c>
      <c r="J373" s="106">
        <f>IF( $H373=0,0,($F373*'Cronograma de Actividades'!$E97)*($I373/$H373))</f>
        <v>0</v>
      </c>
      <c r="K373" s="106">
        <f>IF( $H373=0,0,($F373*'Cronograma de Actividades'!$F97)*($I373/$H373))</f>
        <v>0</v>
      </c>
      <c r="L373" s="106">
        <f>IF( $H373=0,0,($F373*'Cronograma de Actividades'!$G97)*($I373/$H373))</f>
        <v>0</v>
      </c>
      <c r="M373" s="105">
        <f>SUM(J373:L373)</f>
        <v>0</v>
      </c>
      <c r="N373" s="106">
        <f>IF( $H373=0,0,($F373*'Cronograma de Actividades'!$H97)*($I373/$H373))</f>
        <v>0</v>
      </c>
      <c r="O373" s="106">
        <f>IF( $H373=0,0,($F373*'Cronograma de Actividades'!$I97)*($I373/$H373))</f>
        <v>0</v>
      </c>
      <c r="P373" s="106">
        <f>IF( $H373=0,0,($F373*'Cronograma de Actividades'!$J97)*($I373/$H373))</f>
        <v>0</v>
      </c>
      <c r="Q373" s="105">
        <f>SUM(N373:P373)</f>
        <v>0</v>
      </c>
      <c r="R373" s="106">
        <f>IF( $H373=0,0,($F373*'Cronograma de Actividades'!$K97)*($I373/$H373))</f>
        <v>0</v>
      </c>
      <c r="S373" s="106">
        <f>IF( $H373=0,0,($F373*'Cronograma de Actividades'!$L97)*($I373/$H373))</f>
        <v>0</v>
      </c>
      <c r="T373" s="106">
        <f>IF( $H373=0,0,($F373*'Cronograma de Actividades'!$M97)*($I373/$H373))</f>
        <v>0</v>
      </c>
      <c r="U373" s="105">
        <f>SUM(R373:T373)</f>
        <v>0</v>
      </c>
      <c r="V373" s="106">
        <f>IF( $H373=0,0,($F373*'Cronograma de Actividades'!$N97)*($I373/$H373))</f>
        <v>0</v>
      </c>
      <c r="W373" s="106">
        <f>IF( $H373=0,0,($F373*'Cronograma de Actividades'!$O97)*($I373/$H373))</f>
        <v>0</v>
      </c>
      <c r="X373" s="106">
        <f>IF( $H373=0,0,($F373*'Cronograma de Actividades'!$P97)*($I373/$H373))</f>
        <v>0</v>
      </c>
      <c r="Y373" s="105">
        <f>SUM(V373:X373)</f>
        <v>0</v>
      </c>
      <c r="Z373" s="105">
        <f>+M373+Q373+U373+Y373</f>
        <v>0</v>
      </c>
      <c r="AA373" s="106">
        <f>IF( $H373=0,0,($F373*'Cronograma de Actividades'!$Q97)*($I373/$H373))</f>
        <v>0</v>
      </c>
      <c r="AB373" s="106">
        <f>IF( $H373=0,0,($F373*'Cronograma de Actividades'!$R97)*($I373/$H373))</f>
        <v>0</v>
      </c>
      <c r="AC373" s="106">
        <f>IF( $H373=0,0,($F373*'Cronograma de Actividades'!$S97)*($I373/$H373))</f>
        <v>0</v>
      </c>
      <c r="AD373" s="105">
        <f>SUM(AA373:AC373)</f>
        <v>0</v>
      </c>
      <c r="AE373" s="106">
        <f>IF( $H373=0,0,($F373*'Cronograma de Actividades'!$T97)*($I373/$H373))</f>
        <v>0</v>
      </c>
      <c r="AF373" s="106">
        <f>IF( $H373=0,0,($F373*'Cronograma de Actividades'!$U97)*($I373/$H373))</f>
        <v>0</v>
      </c>
      <c r="AG373" s="106">
        <f>IF( $H373=0,0,($F373*'Cronograma de Actividades'!$V97)*($I373/$H373))</f>
        <v>0</v>
      </c>
      <c r="AH373" s="105">
        <f>SUM(AE373:AG373)</f>
        <v>0</v>
      </c>
      <c r="AI373" s="106">
        <f>IF( $H373=0,0,($F373*'Cronograma de Actividades'!$W97)*($I373/$H373))</f>
        <v>0</v>
      </c>
      <c r="AJ373" s="106">
        <f>IF( $H373=0,0,($F373*'Cronograma de Actividades'!$X97)*($I373/$H373))</f>
        <v>0</v>
      </c>
      <c r="AK373" s="106">
        <f>IF( $H373=0,0,($F373*'Cronograma de Actividades'!$Y97)*($I373/$H373))</f>
        <v>0</v>
      </c>
      <c r="AL373" s="105">
        <f>SUM(AI373:AK373)</f>
        <v>0</v>
      </c>
      <c r="AM373" s="106">
        <f>IF( $H373=0,0,($F373*'Cronograma de Actividades'!$Z97)*($I373/$H373))</f>
        <v>0</v>
      </c>
      <c r="AN373" s="106">
        <f>IF( $H373=0,0,($F373*'Cronograma de Actividades'!$AA97)*($I373/$H373))</f>
        <v>0</v>
      </c>
      <c r="AO373" s="106">
        <f>IF( $H373=0,0,($F373*'Cronograma de Actividades'!$AB97)*($I373/$H373))</f>
        <v>0</v>
      </c>
      <c r="AP373" s="105">
        <f>SUM(AM373:AO373)</f>
        <v>0</v>
      </c>
      <c r="AQ373" s="105">
        <f>+AD373+AH373+AL373+AP373</f>
        <v>0</v>
      </c>
      <c r="AR373" s="106">
        <f>IF( $H373=0,0,($F373*'Cronograma de Actividades'!$AC97)*($I373/$H373))</f>
        <v>0</v>
      </c>
      <c r="AS373" s="106">
        <f>IF( $H373=0,0,($F373*'Cronograma de Actividades'!$AD97)*($I373/$H373))</f>
        <v>0</v>
      </c>
      <c r="AT373" s="106">
        <f>IF( $H373=0,0,($F373*'Cronograma de Actividades'!$AE97)*($I373/$H373))</f>
        <v>0</v>
      </c>
      <c r="AU373" s="105">
        <f>SUM(AR373:AT373)</f>
        <v>0</v>
      </c>
      <c r="AV373" s="106">
        <f>IF( $H373=0,0,($F373*'Cronograma de Actividades'!$AF97)*($I373/$H373))</f>
        <v>0</v>
      </c>
      <c r="AW373" s="106">
        <f>IF( $H373=0,0,($F373*'Cronograma de Actividades'!$AG97)*($I373/$H373))</f>
        <v>0</v>
      </c>
      <c r="AX373" s="106">
        <f>IF( $H373=0,0,($F373*'Cronograma de Actividades'!$AH97)*($I373/$H373))</f>
        <v>0</v>
      </c>
      <c r="AY373" s="105">
        <f>SUM(AV373:AX373)</f>
        <v>0</v>
      </c>
      <c r="AZ373" s="106">
        <f>IF( $H373=0,0,($F373*'Cronograma de Actividades'!$AI97)*($I373/$H373))</f>
        <v>0</v>
      </c>
      <c r="BA373" s="106">
        <f>IF( $H373=0,0,($F373*'Cronograma de Actividades'!$AJ97)*($I373/$H373))</f>
        <v>0</v>
      </c>
      <c r="BB373" s="106">
        <f>IF( $H373=0,0,($F373*'Cronograma de Actividades'!$AK97)*($I373/$H373))</f>
        <v>0</v>
      </c>
      <c r="BC373" s="105">
        <f>SUM(AZ373:BB373)</f>
        <v>0</v>
      </c>
      <c r="BD373" s="106">
        <f>IF( $H373=0,0,($F373*'Cronograma de Actividades'!$AL97)*($I373/$H373))</f>
        <v>0</v>
      </c>
      <c r="BE373" s="106">
        <f>IF( $H373=0,0,($F373*'Cronograma de Actividades'!$AM97)*($I373/$H373))</f>
        <v>0</v>
      </c>
      <c r="BF373" s="106">
        <f>IF( $H373=0,0,($F373*'Cronograma de Actividades'!$AN97)*($I373/$H373))</f>
        <v>0</v>
      </c>
      <c r="BG373" s="105">
        <f>SUM(BD373:BF373)</f>
        <v>0</v>
      </c>
      <c r="BH373" s="105">
        <f>+AU373+AY373+BC373+BG373</f>
        <v>0</v>
      </c>
      <c r="BI373" s="287">
        <f>+Z373+AQ373+BH373</f>
        <v>0</v>
      </c>
      <c r="BJ373" s="126">
        <f t="shared" si="75"/>
        <v>0</v>
      </c>
    </row>
    <row r="374" spans="1:62" x14ac:dyDescent="0.25">
      <c r="A374" s="327" t="str">
        <f>+'Formato de costeo C6 '!C139</f>
        <v>6.3.10</v>
      </c>
      <c r="B374" s="71">
        <f>+'Formato de costeo C6 '!B139</f>
        <v>0</v>
      </c>
      <c r="C374" s="581">
        <f>+'Formato de costeo C6 '!D139</f>
        <v>0</v>
      </c>
      <c r="D374" s="16">
        <f>+'Formato de costeo C6 '!E104</f>
        <v>0</v>
      </c>
      <c r="E374" s="17"/>
      <c r="F374" s="17">
        <f>+F375</f>
        <v>0</v>
      </c>
      <c r="G374" s="860">
        <f>+'Formato de costeo C6 '!H139</f>
        <v>0</v>
      </c>
      <c r="H374" s="17">
        <f>+H375</f>
        <v>0</v>
      </c>
      <c r="I374" s="17">
        <f t="shared" si="120"/>
        <v>0</v>
      </c>
      <c r="J374" s="17">
        <f t="shared" si="120"/>
        <v>0</v>
      </c>
      <c r="K374" s="17">
        <f t="shared" si="120"/>
        <v>0</v>
      </c>
      <c r="L374" s="17">
        <f t="shared" si="120"/>
        <v>0</v>
      </c>
      <c r="M374" s="17">
        <f t="shared" si="120"/>
        <v>0</v>
      </c>
      <c r="N374" s="17">
        <f t="shared" si="120"/>
        <v>0</v>
      </c>
      <c r="O374" s="17">
        <f t="shared" si="120"/>
        <v>0</v>
      </c>
      <c r="P374" s="17">
        <f t="shared" si="120"/>
        <v>0</v>
      </c>
      <c r="Q374" s="17">
        <f t="shared" si="120"/>
        <v>0</v>
      </c>
      <c r="R374" s="17">
        <f t="shared" si="120"/>
        <v>0</v>
      </c>
      <c r="S374" s="17">
        <f t="shared" si="120"/>
        <v>0</v>
      </c>
      <c r="T374" s="17">
        <f t="shared" si="120"/>
        <v>0</v>
      </c>
      <c r="U374" s="17">
        <f t="shared" si="120"/>
        <v>0</v>
      </c>
      <c r="V374" s="17">
        <f t="shared" si="120"/>
        <v>0</v>
      </c>
      <c r="W374" s="17">
        <f t="shared" si="120"/>
        <v>0</v>
      </c>
      <c r="X374" s="17">
        <f t="shared" si="120"/>
        <v>0</v>
      </c>
      <c r="Y374" s="17">
        <f t="shared" ref="Y374:BI374" si="125">+Y375</f>
        <v>0</v>
      </c>
      <c r="Z374" s="17">
        <f t="shared" si="125"/>
        <v>0</v>
      </c>
      <c r="AA374" s="17">
        <f t="shared" si="125"/>
        <v>0</v>
      </c>
      <c r="AB374" s="17">
        <f t="shared" si="125"/>
        <v>0</v>
      </c>
      <c r="AC374" s="17">
        <f t="shared" si="125"/>
        <v>0</v>
      </c>
      <c r="AD374" s="17">
        <f t="shared" si="125"/>
        <v>0</v>
      </c>
      <c r="AE374" s="17">
        <f t="shared" si="125"/>
        <v>0</v>
      </c>
      <c r="AF374" s="17">
        <f t="shared" si="125"/>
        <v>0</v>
      </c>
      <c r="AG374" s="17">
        <f t="shared" si="125"/>
        <v>0</v>
      </c>
      <c r="AH374" s="17">
        <f t="shared" si="125"/>
        <v>0</v>
      </c>
      <c r="AI374" s="17">
        <f t="shared" si="125"/>
        <v>0</v>
      </c>
      <c r="AJ374" s="17">
        <f t="shared" si="125"/>
        <v>0</v>
      </c>
      <c r="AK374" s="17">
        <f t="shared" si="125"/>
        <v>0</v>
      </c>
      <c r="AL374" s="17">
        <f t="shared" si="125"/>
        <v>0</v>
      </c>
      <c r="AM374" s="17">
        <f t="shared" si="125"/>
        <v>0</v>
      </c>
      <c r="AN374" s="17">
        <f t="shared" si="125"/>
        <v>0</v>
      </c>
      <c r="AO374" s="17">
        <f t="shared" si="125"/>
        <v>0</v>
      </c>
      <c r="AP374" s="17">
        <f t="shared" si="125"/>
        <v>0</v>
      </c>
      <c r="AQ374" s="17">
        <f t="shared" si="125"/>
        <v>0</v>
      </c>
      <c r="AR374" s="17">
        <f t="shared" si="125"/>
        <v>0</v>
      </c>
      <c r="AS374" s="17">
        <f t="shared" si="125"/>
        <v>0</v>
      </c>
      <c r="AT374" s="17">
        <f t="shared" si="125"/>
        <v>0</v>
      </c>
      <c r="AU374" s="17">
        <f t="shared" si="125"/>
        <v>0</v>
      </c>
      <c r="AV374" s="17">
        <f t="shared" si="125"/>
        <v>0</v>
      </c>
      <c r="AW374" s="17">
        <f t="shared" si="125"/>
        <v>0</v>
      </c>
      <c r="AX374" s="17">
        <f t="shared" si="125"/>
        <v>0</v>
      </c>
      <c r="AY374" s="17">
        <f t="shared" si="125"/>
        <v>0</v>
      </c>
      <c r="AZ374" s="17">
        <f t="shared" si="125"/>
        <v>0</v>
      </c>
      <c r="BA374" s="17">
        <f t="shared" si="125"/>
        <v>0</v>
      </c>
      <c r="BB374" s="17">
        <f t="shared" si="125"/>
        <v>0</v>
      </c>
      <c r="BC374" s="17">
        <f t="shared" si="125"/>
        <v>0</v>
      </c>
      <c r="BD374" s="17">
        <f t="shared" si="125"/>
        <v>0</v>
      </c>
      <c r="BE374" s="17">
        <f t="shared" si="125"/>
        <v>0</v>
      </c>
      <c r="BF374" s="17">
        <f t="shared" si="125"/>
        <v>0</v>
      </c>
      <c r="BG374" s="17">
        <f t="shared" si="125"/>
        <v>0</v>
      </c>
      <c r="BH374" s="17">
        <f t="shared" si="125"/>
        <v>0</v>
      </c>
      <c r="BI374" s="66">
        <f t="shared" si="125"/>
        <v>0</v>
      </c>
      <c r="BJ374" s="126">
        <f t="shared" si="75"/>
        <v>0</v>
      </c>
    </row>
    <row r="375" spans="1:62" x14ac:dyDescent="0.25">
      <c r="A375" s="855" t="str">
        <f>+'Formato de costeo C6 '!C140</f>
        <v>6.3.10.1</v>
      </c>
      <c r="B375" s="555" t="str">
        <f>+'Formato de costeo C6 '!B140</f>
        <v>Categorías de gasto</v>
      </c>
      <c r="C375" s="274"/>
      <c r="D375" s="275"/>
      <c r="E375" s="276"/>
      <c r="F375" s="20">
        <f>+'Formato de costeo C6 '!G140</f>
        <v>0</v>
      </c>
      <c r="G375" s="865"/>
      <c r="H375" s="20">
        <f>+'Formato de costeo C6 '!I140</f>
        <v>0</v>
      </c>
      <c r="I375" s="20">
        <f>+'Formato de costeo C6 '!P140</f>
        <v>0</v>
      </c>
      <c r="J375" s="106">
        <f>IF( $H375=0,0,($F375*'Cronograma de Actividades'!$E98)*($I375/$H375))</f>
        <v>0</v>
      </c>
      <c r="K375" s="106">
        <f>IF( $H375=0,0,($F375*'Cronograma de Actividades'!$F98)*($I375/$H375))</f>
        <v>0</v>
      </c>
      <c r="L375" s="106">
        <f>IF( $H375=0,0,($F375*'Cronograma de Actividades'!$G98)*($I375/$H375))</f>
        <v>0</v>
      </c>
      <c r="M375" s="105">
        <f>SUM(J375:L375)</f>
        <v>0</v>
      </c>
      <c r="N375" s="106">
        <f>IF( $H375=0,0,($F375*'Cronograma de Actividades'!$H98)*($I375/$H375))</f>
        <v>0</v>
      </c>
      <c r="O375" s="106">
        <f>IF( $H375=0,0,($F375*'Cronograma de Actividades'!$I98)*($I375/$H375))</f>
        <v>0</v>
      </c>
      <c r="P375" s="106">
        <f>IF( $H375=0,0,($F375*'Cronograma de Actividades'!$J98)*($I375/$H375))</f>
        <v>0</v>
      </c>
      <c r="Q375" s="105">
        <f>SUM(N375:P375)</f>
        <v>0</v>
      </c>
      <c r="R375" s="106">
        <f>IF( $H375=0,0,($F375*'Cronograma de Actividades'!$K98)*($I375/$H375))</f>
        <v>0</v>
      </c>
      <c r="S375" s="106">
        <f>IF( $H375=0,0,($F375*'Cronograma de Actividades'!$L98)*($I375/$H375))</f>
        <v>0</v>
      </c>
      <c r="T375" s="106">
        <f>IF( $H375=0,0,($F375*'Cronograma de Actividades'!$M98)*($I375/$H375))</f>
        <v>0</v>
      </c>
      <c r="U375" s="105">
        <f>SUM(R375:T375)</f>
        <v>0</v>
      </c>
      <c r="V375" s="106">
        <f>IF( $H375=0,0,($F375*'Cronograma de Actividades'!$N98)*($I375/$H375))</f>
        <v>0</v>
      </c>
      <c r="W375" s="106">
        <f>IF( $H375=0,0,($F375*'Cronograma de Actividades'!$O98)*($I375/$H375))</f>
        <v>0</v>
      </c>
      <c r="X375" s="106">
        <f>IF( $H375=0,0,($F375*'Cronograma de Actividades'!$P98)*($I375/$H375))</f>
        <v>0</v>
      </c>
      <c r="Y375" s="105">
        <f>SUM(V375:X375)</f>
        <v>0</v>
      </c>
      <c r="Z375" s="105">
        <f>+M375+Q375+U375+Y375</f>
        <v>0</v>
      </c>
      <c r="AA375" s="106">
        <f>IF( $H375=0,0,($F375*'Cronograma de Actividades'!$Q98)*($I375/$H375))</f>
        <v>0</v>
      </c>
      <c r="AB375" s="106">
        <f>IF( $H375=0,0,($F375*'Cronograma de Actividades'!$R98)*($I375/$H375))</f>
        <v>0</v>
      </c>
      <c r="AC375" s="106">
        <f>IF( $H375=0,0,($F375*'Cronograma de Actividades'!$S98)*($I375/$H375))</f>
        <v>0</v>
      </c>
      <c r="AD375" s="105">
        <f>SUM(AA375:AC375)</f>
        <v>0</v>
      </c>
      <c r="AE375" s="106">
        <f>IF( $H375=0,0,($F375*'Cronograma de Actividades'!$T98)*($I375/$H375))</f>
        <v>0</v>
      </c>
      <c r="AF375" s="106">
        <f>IF( $H375=0,0,($F375*'Cronograma de Actividades'!$U98)*($I375/$H375))</f>
        <v>0</v>
      </c>
      <c r="AG375" s="106">
        <f>IF( $H375=0,0,($F375*'Cronograma de Actividades'!$V98)*($I375/$H375))</f>
        <v>0</v>
      </c>
      <c r="AH375" s="105">
        <f>SUM(AE375:AG375)</f>
        <v>0</v>
      </c>
      <c r="AI375" s="106">
        <f>IF( $H375=0,0,($F375*'Cronograma de Actividades'!$W98)*($I375/$H375))</f>
        <v>0</v>
      </c>
      <c r="AJ375" s="106">
        <f>IF( $H375=0,0,($F375*'Cronograma de Actividades'!$X98)*($I375/$H375))</f>
        <v>0</v>
      </c>
      <c r="AK375" s="106">
        <f>IF( $H375=0,0,($F375*'Cronograma de Actividades'!$Y98)*($I375/$H375))</f>
        <v>0</v>
      </c>
      <c r="AL375" s="105">
        <f>SUM(AI375:AK375)</f>
        <v>0</v>
      </c>
      <c r="AM375" s="106">
        <f>IF( $H375=0,0,($F375*'Cronograma de Actividades'!$Z98)*($I375/$H375))</f>
        <v>0</v>
      </c>
      <c r="AN375" s="106">
        <f>IF( $H375=0,0,($F375*'Cronograma de Actividades'!$AA98)*($I375/$H375))</f>
        <v>0</v>
      </c>
      <c r="AO375" s="106">
        <f>IF( $H375=0,0,($F375*'Cronograma de Actividades'!$AB98)*($I375/$H375))</f>
        <v>0</v>
      </c>
      <c r="AP375" s="105">
        <f>SUM(AM375:AO375)</f>
        <v>0</v>
      </c>
      <c r="AQ375" s="105">
        <f>+AD375+AH375+AL375+AP375</f>
        <v>0</v>
      </c>
      <c r="AR375" s="106">
        <f>IF( $H375=0,0,($F375*'Cronograma de Actividades'!$AC98)*($I375/$H375))</f>
        <v>0</v>
      </c>
      <c r="AS375" s="106">
        <f>IF( $H375=0,0,($F375*'Cronograma de Actividades'!$AD98)*($I375/$H375))</f>
        <v>0</v>
      </c>
      <c r="AT375" s="106">
        <f>IF( $H375=0,0,($F375*'Cronograma de Actividades'!$AE98)*($I375/$H375))</f>
        <v>0</v>
      </c>
      <c r="AU375" s="105">
        <f>SUM(AR375:AT375)</f>
        <v>0</v>
      </c>
      <c r="AV375" s="106">
        <f>IF( $H375=0,0,($F375*'Cronograma de Actividades'!$AF98)*($I375/$H375))</f>
        <v>0</v>
      </c>
      <c r="AW375" s="106">
        <f>IF( $H375=0,0,($F375*'Cronograma de Actividades'!$AG98)*($I375/$H375))</f>
        <v>0</v>
      </c>
      <c r="AX375" s="106">
        <f>IF( $H375=0,0,($F375*'Cronograma de Actividades'!$AH98)*($I375/$H375))</f>
        <v>0</v>
      </c>
      <c r="AY375" s="105">
        <f>SUM(AV375:AX375)</f>
        <v>0</v>
      </c>
      <c r="AZ375" s="106">
        <f>IF( $H375=0,0,($F375*'Cronograma de Actividades'!$AI98)*($I375/$H375))</f>
        <v>0</v>
      </c>
      <c r="BA375" s="106">
        <f>IF( $H375=0,0,($F375*'Cronograma de Actividades'!$AJ98)*($I375/$H375))</f>
        <v>0</v>
      </c>
      <c r="BB375" s="106">
        <f>IF( $H375=0,0,($F375*'Cronograma de Actividades'!$AK98)*($I375/$H375))</f>
        <v>0</v>
      </c>
      <c r="BC375" s="105">
        <f>SUM(AZ375:BB375)</f>
        <v>0</v>
      </c>
      <c r="BD375" s="106">
        <f>IF( $H375=0,0,($F375*'Cronograma de Actividades'!$AL98)*($I375/$H375))</f>
        <v>0</v>
      </c>
      <c r="BE375" s="106">
        <f>IF( $H375=0,0,($F375*'Cronograma de Actividades'!$AM98)*($I375/$H375))</f>
        <v>0</v>
      </c>
      <c r="BF375" s="106">
        <f>IF( $H375=0,0,($F375*'Cronograma de Actividades'!$AN98)*($I375/$H375))</f>
        <v>0</v>
      </c>
      <c r="BG375" s="105">
        <f>SUM(BD375:BF375)</f>
        <v>0</v>
      </c>
      <c r="BH375" s="105">
        <f>+AU375+AY375+BC375+BG375</f>
        <v>0</v>
      </c>
      <c r="BI375" s="287">
        <f>+Z375+AQ375+BH375</f>
        <v>0</v>
      </c>
      <c r="BJ375" s="126">
        <f t="shared" ref="BJ375:BJ384" si="126">+BI375-I375</f>
        <v>0</v>
      </c>
    </row>
    <row r="376" spans="1:62" ht="18" customHeight="1" x14ac:dyDescent="0.25">
      <c r="A376" s="1407" t="s">
        <v>322</v>
      </c>
      <c r="B376" s="1408"/>
      <c r="C376" s="1408"/>
      <c r="D376" s="1408"/>
      <c r="E376" s="1408"/>
      <c r="F376" s="1408"/>
      <c r="G376" s="1408"/>
      <c r="H376" s="283">
        <f>+H10+H323+H340+H353</f>
        <v>0</v>
      </c>
      <c r="I376" s="283">
        <f t="shared" ref="I376:BI376" si="127">+I10+I323+I340+I353</f>
        <v>0</v>
      </c>
      <c r="J376" s="283">
        <f t="shared" si="127"/>
        <v>0</v>
      </c>
      <c r="K376" s="283">
        <f t="shared" si="127"/>
        <v>0</v>
      </c>
      <c r="L376" s="283">
        <f t="shared" si="127"/>
        <v>0</v>
      </c>
      <c r="M376" s="283">
        <f t="shared" si="127"/>
        <v>0</v>
      </c>
      <c r="N376" s="283">
        <f t="shared" si="127"/>
        <v>0</v>
      </c>
      <c r="O376" s="283">
        <f t="shared" si="127"/>
        <v>0</v>
      </c>
      <c r="P376" s="283">
        <f t="shared" si="127"/>
        <v>0</v>
      </c>
      <c r="Q376" s="283">
        <f t="shared" si="127"/>
        <v>0</v>
      </c>
      <c r="R376" s="283">
        <f t="shared" si="127"/>
        <v>0</v>
      </c>
      <c r="S376" s="283">
        <f t="shared" si="127"/>
        <v>0</v>
      </c>
      <c r="T376" s="283">
        <f t="shared" si="127"/>
        <v>0</v>
      </c>
      <c r="U376" s="283">
        <f t="shared" si="127"/>
        <v>0</v>
      </c>
      <c r="V376" s="283">
        <f t="shared" si="127"/>
        <v>0</v>
      </c>
      <c r="W376" s="283">
        <f t="shared" si="127"/>
        <v>0</v>
      </c>
      <c r="X376" s="283">
        <f t="shared" si="127"/>
        <v>0</v>
      </c>
      <c r="Y376" s="283">
        <f t="shared" si="127"/>
        <v>0</v>
      </c>
      <c r="Z376" s="283">
        <f t="shared" si="127"/>
        <v>0</v>
      </c>
      <c r="AA376" s="283">
        <f t="shared" si="127"/>
        <v>0</v>
      </c>
      <c r="AB376" s="283">
        <f t="shared" si="127"/>
        <v>0</v>
      </c>
      <c r="AC376" s="283">
        <f t="shared" si="127"/>
        <v>0</v>
      </c>
      <c r="AD376" s="283">
        <f t="shared" si="127"/>
        <v>0</v>
      </c>
      <c r="AE376" s="283">
        <f t="shared" si="127"/>
        <v>0</v>
      </c>
      <c r="AF376" s="283">
        <f t="shared" si="127"/>
        <v>0</v>
      </c>
      <c r="AG376" s="283">
        <f t="shared" si="127"/>
        <v>0</v>
      </c>
      <c r="AH376" s="283">
        <f t="shared" si="127"/>
        <v>0</v>
      </c>
      <c r="AI376" s="283">
        <f t="shared" si="127"/>
        <v>0</v>
      </c>
      <c r="AJ376" s="283">
        <f t="shared" si="127"/>
        <v>0</v>
      </c>
      <c r="AK376" s="283">
        <f t="shared" si="127"/>
        <v>0</v>
      </c>
      <c r="AL376" s="283">
        <f t="shared" si="127"/>
        <v>0</v>
      </c>
      <c r="AM376" s="283">
        <f t="shared" si="127"/>
        <v>0</v>
      </c>
      <c r="AN376" s="283">
        <f t="shared" si="127"/>
        <v>0</v>
      </c>
      <c r="AO376" s="283">
        <f t="shared" si="127"/>
        <v>0</v>
      </c>
      <c r="AP376" s="283">
        <f t="shared" si="127"/>
        <v>0</v>
      </c>
      <c r="AQ376" s="283">
        <f t="shared" si="127"/>
        <v>0</v>
      </c>
      <c r="AR376" s="283">
        <f t="shared" si="127"/>
        <v>0</v>
      </c>
      <c r="AS376" s="283">
        <f t="shared" si="127"/>
        <v>0</v>
      </c>
      <c r="AT376" s="283">
        <f t="shared" si="127"/>
        <v>0</v>
      </c>
      <c r="AU376" s="283">
        <f t="shared" si="127"/>
        <v>0</v>
      </c>
      <c r="AV376" s="283">
        <f t="shared" si="127"/>
        <v>0</v>
      </c>
      <c r="AW376" s="283">
        <f t="shared" si="127"/>
        <v>0</v>
      </c>
      <c r="AX376" s="283">
        <f t="shared" si="127"/>
        <v>0</v>
      </c>
      <c r="AY376" s="283">
        <f t="shared" si="127"/>
        <v>0</v>
      </c>
      <c r="AZ376" s="283">
        <f t="shared" si="127"/>
        <v>0</v>
      </c>
      <c r="BA376" s="283">
        <f t="shared" si="127"/>
        <v>0</v>
      </c>
      <c r="BB376" s="283">
        <f t="shared" si="127"/>
        <v>0</v>
      </c>
      <c r="BC376" s="283">
        <f t="shared" si="127"/>
        <v>0</v>
      </c>
      <c r="BD376" s="283">
        <f t="shared" si="127"/>
        <v>0</v>
      </c>
      <c r="BE376" s="283">
        <f t="shared" si="127"/>
        <v>0</v>
      </c>
      <c r="BF376" s="283">
        <f t="shared" si="127"/>
        <v>0</v>
      </c>
      <c r="BG376" s="283">
        <f t="shared" si="127"/>
        <v>0</v>
      </c>
      <c r="BH376" s="283">
        <f t="shared" si="127"/>
        <v>0</v>
      </c>
      <c r="BI376" s="283">
        <f t="shared" si="127"/>
        <v>0</v>
      </c>
      <c r="BJ376" s="126">
        <f t="shared" si="126"/>
        <v>0</v>
      </c>
    </row>
    <row r="377" spans="1:62" x14ac:dyDescent="0.25">
      <c r="A377" s="501"/>
      <c r="B377" s="278"/>
      <c r="C377" s="279"/>
      <c r="D377" s="280"/>
      <c r="E377" s="281"/>
      <c r="F377" s="281"/>
      <c r="G377" s="830"/>
      <c r="H377" s="282"/>
      <c r="I377" s="282"/>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c r="AQ377" s="570"/>
      <c r="AR377" s="570"/>
      <c r="AS377" s="570"/>
      <c r="AT377" s="570"/>
      <c r="AU377" s="570"/>
      <c r="AV377" s="570"/>
      <c r="AW377" s="570"/>
      <c r="AX377" s="570"/>
      <c r="AY377" s="570"/>
      <c r="AZ377" s="570"/>
      <c r="BA377" s="570"/>
      <c r="BB377" s="570"/>
      <c r="BC377" s="570"/>
      <c r="BD377" s="570"/>
      <c r="BE377" s="570"/>
      <c r="BF377" s="570"/>
      <c r="BG377" s="570"/>
      <c r="BH377" s="570"/>
      <c r="BI377" s="570"/>
      <c r="BJ377" s="126">
        <f t="shared" si="126"/>
        <v>0</v>
      </c>
    </row>
    <row r="378" spans="1:62" x14ac:dyDescent="0.25">
      <c r="A378" s="63">
        <f>'Formato de costeo C6 '!C151</f>
        <v>6.4</v>
      </c>
      <c r="B378" s="77" t="str">
        <f>'Formato de costeo C6 '!D151</f>
        <v>GASTOS ADMINISTRATIVOS PARA TODO EL PROYECTO</v>
      </c>
      <c r="C378" s="78" t="s">
        <v>501</v>
      </c>
      <c r="D378" s="79"/>
      <c r="E378" s="80"/>
      <c r="F378" s="80"/>
      <c r="G378" s="101">
        <v>36</v>
      </c>
      <c r="H378" s="80">
        <f>+H379</f>
        <v>0</v>
      </c>
      <c r="I378" s="80">
        <f t="shared" ref="I378:BI378" si="128">+I379</f>
        <v>0</v>
      </c>
      <c r="J378" s="80">
        <f t="shared" si="128"/>
        <v>0</v>
      </c>
      <c r="K378" s="80">
        <f t="shared" si="128"/>
        <v>0</v>
      </c>
      <c r="L378" s="80">
        <f t="shared" si="128"/>
        <v>0</v>
      </c>
      <c r="M378" s="80">
        <f t="shared" si="128"/>
        <v>0</v>
      </c>
      <c r="N378" s="80">
        <f t="shared" si="128"/>
        <v>0</v>
      </c>
      <c r="O378" s="80">
        <f t="shared" si="128"/>
        <v>0</v>
      </c>
      <c r="P378" s="80">
        <f t="shared" si="128"/>
        <v>0</v>
      </c>
      <c r="Q378" s="80">
        <f t="shared" si="128"/>
        <v>0</v>
      </c>
      <c r="R378" s="80">
        <f t="shared" si="128"/>
        <v>0</v>
      </c>
      <c r="S378" s="80">
        <f t="shared" si="128"/>
        <v>0</v>
      </c>
      <c r="T378" s="80">
        <f t="shared" si="128"/>
        <v>0</v>
      </c>
      <c r="U378" s="80">
        <f t="shared" si="128"/>
        <v>0</v>
      </c>
      <c r="V378" s="80">
        <f t="shared" si="128"/>
        <v>0</v>
      </c>
      <c r="W378" s="80">
        <f t="shared" si="128"/>
        <v>0</v>
      </c>
      <c r="X378" s="80">
        <f t="shared" si="128"/>
        <v>0</v>
      </c>
      <c r="Y378" s="80">
        <f t="shared" si="128"/>
        <v>0</v>
      </c>
      <c r="Z378" s="80">
        <f t="shared" si="128"/>
        <v>0</v>
      </c>
      <c r="AA378" s="80">
        <f t="shared" si="128"/>
        <v>0</v>
      </c>
      <c r="AB378" s="80">
        <f t="shared" si="128"/>
        <v>0</v>
      </c>
      <c r="AC378" s="80">
        <f t="shared" si="128"/>
        <v>0</v>
      </c>
      <c r="AD378" s="80">
        <f t="shared" si="128"/>
        <v>0</v>
      </c>
      <c r="AE378" s="80">
        <f t="shared" si="128"/>
        <v>0</v>
      </c>
      <c r="AF378" s="80">
        <f t="shared" si="128"/>
        <v>0</v>
      </c>
      <c r="AG378" s="80">
        <f t="shared" si="128"/>
        <v>0</v>
      </c>
      <c r="AH378" s="80">
        <f t="shared" si="128"/>
        <v>0</v>
      </c>
      <c r="AI378" s="80">
        <f t="shared" si="128"/>
        <v>0</v>
      </c>
      <c r="AJ378" s="80">
        <f t="shared" si="128"/>
        <v>0</v>
      </c>
      <c r="AK378" s="80">
        <f t="shared" si="128"/>
        <v>0</v>
      </c>
      <c r="AL378" s="80">
        <f t="shared" si="128"/>
        <v>0</v>
      </c>
      <c r="AM378" s="80">
        <f t="shared" si="128"/>
        <v>0</v>
      </c>
      <c r="AN378" s="80">
        <f t="shared" si="128"/>
        <v>0</v>
      </c>
      <c r="AO378" s="80">
        <f t="shared" si="128"/>
        <v>0</v>
      </c>
      <c r="AP378" s="80">
        <f t="shared" si="128"/>
        <v>0</v>
      </c>
      <c r="AQ378" s="80">
        <f t="shared" si="128"/>
        <v>0</v>
      </c>
      <c r="AR378" s="80">
        <f t="shared" si="128"/>
        <v>0</v>
      </c>
      <c r="AS378" s="80">
        <f t="shared" si="128"/>
        <v>0</v>
      </c>
      <c r="AT378" s="80">
        <f t="shared" si="128"/>
        <v>0</v>
      </c>
      <c r="AU378" s="80">
        <f t="shared" si="128"/>
        <v>0</v>
      </c>
      <c r="AV378" s="80">
        <f t="shared" si="128"/>
        <v>0</v>
      </c>
      <c r="AW378" s="80">
        <f t="shared" si="128"/>
        <v>0</v>
      </c>
      <c r="AX378" s="80">
        <f t="shared" si="128"/>
        <v>0</v>
      </c>
      <c r="AY378" s="80">
        <f t="shared" si="128"/>
        <v>0</v>
      </c>
      <c r="AZ378" s="80">
        <f t="shared" si="128"/>
        <v>0</v>
      </c>
      <c r="BA378" s="80">
        <f t="shared" si="128"/>
        <v>0</v>
      </c>
      <c r="BB378" s="80">
        <f t="shared" si="128"/>
        <v>0</v>
      </c>
      <c r="BC378" s="80">
        <f t="shared" si="128"/>
        <v>0</v>
      </c>
      <c r="BD378" s="80">
        <f t="shared" si="128"/>
        <v>0</v>
      </c>
      <c r="BE378" s="80">
        <f t="shared" si="128"/>
        <v>0</v>
      </c>
      <c r="BF378" s="80">
        <f t="shared" si="128"/>
        <v>0</v>
      </c>
      <c r="BG378" s="80">
        <f t="shared" si="128"/>
        <v>0</v>
      </c>
      <c r="BH378" s="80">
        <f t="shared" si="128"/>
        <v>0</v>
      </c>
      <c r="BI378" s="81">
        <f t="shared" si="128"/>
        <v>0</v>
      </c>
      <c r="BJ378" s="126">
        <f t="shared" si="126"/>
        <v>0</v>
      </c>
    </row>
    <row r="379" spans="1:62" x14ac:dyDescent="0.25">
      <c r="A379" s="377" t="str">
        <f>+'Formato de costeo C6 '!C157</f>
        <v>6.4.1</v>
      </c>
      <c r="B379" s="378" t="str">
        <f>+'Formato de costeo C6 '!B157</f>
        <v>Gastos administrativos</v>
      </c>
      <c r="C379" s="384" t="str">
        <f>+'Formato de costeo C6 '!D157</f>
        <v>Gasto por mes</v>
      </c>
      <c r="D379" s="380"/>
      <c r="E379" s="272"/>
      <c r="F379" s="272">
        <f>+'Formato de costeo C6 '!G157</f>
        <v>0</v>
      </c>
      <c r="G379" s="521">
        <f>+'Formato de costeo C6 '!H157</f>
        <v>1</v>
      </c>
      <c r="H379" s="272">
        <f>+'Formato de costeo C6 '!I157</f>
        <v>0</v>
      </c>
      <c r="I379" s="272">
        <f>+'Formato de costeo C6 '!P157</f>
        <v>0</v>
      </c>
      <c r="J379" s="511">
        <f>IF( $H379=0,0,($F379*'Cronograma de Actividades'!$E99)*($I379/$H379))</f>
        <v>0</v>
      </c>
      <c r="K379" s="511">
        <f>IF( $H379=0,0,($F379*'Cronograma de Actividades'!$F99)*($I379/$H379))</f>
        <v>0</v>
      </c>
      <c r="L379" s="511">
        <f>IF( $H379=0,0,($F379*'Cronograma de Actividades'!$G99)*($I379/$H379))</f>
        <v>0</v>
      </c>
      <c r="M379" s="511">
        <f>SUM(J379:L379)</f>
        <v>0</v>
      </c>
      <c r="N379" s="511">
        <f>IF( $H379=0,0,($F379*'Cronograma de Actividades'!$H99)*($I379/$H379))</f>
        <v>0</v>
      </c>
      <c r="O379" s="511">
        <f>IF( $H379=0,0,($F379*'Cronograma de Actividades'!$I99)*($I379/$H379))</f>
        <v>0</v>
      </c>
      <c r="P379" s="511">
        <f>IF( $H379=0,0,($F379*'Cronograma de Actividades'!$J99)*($I379/$H379))</f>
        <v>0</v>
      </c>
      <c r="Q379" s="511">
        <f>SUM(N379:P379)</f>
        <v>0</v>
      </c>
      <c r="R379" s="511">
        <f>IF( $H379=0,0,($F379*'Cronograma de Actividades'!$K99)*($I379/$H379))</f>
        <v>0</v>
      </c>
      <c r="S379" s="511">
        <f>IF( $H379=0,0,($F379*'Cronograma de Actividades'!$L99)*($I379/$H379))</f>
        <v>0</v>
      </c>
      <c r="T379" s="511">
        <f>IF( $H379=0,0,($F379*'Cronograma de Actividades'!$M99)*($I379/$H379))</f>
        <v>0</v>
      </c>
      <c r="U379" s="511">
        <f>SUM(R379:T379)</f>
        <v>0</v>
      </c>
      <c r="V379" s="511">
        <f>IF( $H379=0,0,($F379*'Cronograma de Actividades'!$N99)*($I379/$H379))</f>
        <v>0</v>
      </c>
      <c r="W379" s="511">
        <f>IF( $H379=0,0,($F379*'Cronograma de Actividades'!$O99)*($I379/$H379))</f>
        <v>0</v>
      </c>
      <c r="X379" s="511">
        <f>IF( $H379=0,0,($F379*'Cronograma de Actividades'!$P99)*($I379/$H379))</f>
        <v>0</v>
      </c>
      <c r="Y379" s="511">
        <f>SUM(V379:X379)</f>
        <v>0</v>
      </c>
      <c r="Z379" s="511">
        <f>+M379+Q379+U379+Y379</f>
        <v>0</v>
      </c>
      <c r="AA379" s="511">
        <f>IF( $H379=0,0,($F379*'Cronograma de Actividades'!$Q99)*($I379/$H379))</f>
        <v>0</v>
      </c>
      <c r="AB379" s="511">
        <f>IF( $H379=0,0,($F379*'Cronograma de Actividades'!$R99)*($I379/$H379))</f>
        <v>0</v>
      </c>
      <c r="AC379" s="511">
        <f>IF( $H379=0,0,($F379*'Cronograma de Actividades'!$S99)*($I379/$H379))</f>
        <v>0</v>
      </c>
      <c r="AD379" s="511">
        <f>SUM(AA379:AC379)</f>
        <v>0</v>
      </c>
      <c r="AE379" s="511">
        <f>IF( $H379=0,0,($F379*'Cronograma de Actividades'!$T99)*($I379/$H379))</f>
        <v>0</v>
      </c>
      <c r="AF379" s="511">
        <f>IF( $H379=0,0,($F379*'Cronograma de Actividades'!$U99)*($I379/$H379))</f>
        <v>0</v>
      </c>
      <c r="AG379" s="511">
        <f>IF( $H379=0,0,($F379*'Cronograma de Actividades'!$V99)*($I379/$H379))</f>
        <v>0</v>
      </c>
      <c r="AH379" s="511">
        <f>SUM(AE379:AG379)</f>
        <v>0</v>
      </c>
      <c r="AI379" s="511">
        <f>IF( $H379=0,0,($F379*'Cronograma de Actividades'!$W99)*($I379/$H379))</f>
        <v>0</v>
      </c>
      <c r="AJ379" s="511">
        <f>IF( $H379=0,0,($F379*'Cronograma de Actividades'!$X99)*($I379/$H379))</f>
        <v>0</v>
      </c>
      <c r="AK379" s="511">
        <f>IF( $H379=0,0,($F379*'Cronograma de Actividades'!$Y99)*($I379/$H379))</f>
        <v>0</v>
      </c>
      <c r="AL379" s="511">
        <f>SUM(AI379:AK379)</f>
        <v>0</v>
      </c>
      <c r="AM379" s="511">
        <f>IF( $H379=0,0,($F379*'Cronograma de Actividades'!$Z99)*($I379/$H379))</f>
        <v>0</v>
      </c>
      <c r="AN379" s="511">
        <f>IF( $H379=0,0,($F379*'Cronograma de Actividades'!$AA99)*($I379/$H379))</f>
        <v>0</v>
      </c>
      <c r="AO379" s="511">
        <f>IF( $H379=0,0,($F379*'Cronograma de Actividades'!$AB99)*($I379/$H379))</f>
        <v>0</v>
      </c>
      <c r="AP379" s="511">
        <f>SUM(AM379:AO379)</f>
        <v>0</v>
      </c>
      <c r="AQ379" s="511">
        <f>+AD379+AH379+AL379+AP379</f>
        <v>0</v>
      </c>
      <c r="AR379" s="511">
        <f>IF( $H379=0,0,($F379*'Cronograma de Actividades'!$AC99)*($I379/$H379))</f>
        <v>0</v>
      </c>
      <c r="AS379" s="511">
        <f>IF( $H379=0,0,($F379*'Cronograma de Actividades'!$AD99)*($I379/$H379))</f>
        <v>0</v>
      </c>
      <c r="AT379" s="511">
        <f>IF( $H379=0,0,($F379*'Cronograma de Actividades'!$AE99)*($I379/$H379))</f>
        <v>0</v>
      </c>
      <c r="AU379" s="511">
        <f>SUM(AR379:AT379)</f>
        <v>0</v>
      </c>
      <c r="AV379" s="511">
        <f>IF( $H379=0,0,($F379*'Cronograma de Actividades'!$AF99)*($I379/$H379))</f>
        <v>0</v>
      </c>
      <c r="AW379" s="511">
        <f>IF( $H379=0,0,($F379*'Cronograma de Actividades'!$AG99)*($I379/$H379))</f>
        <v>0</v>
      </c>
      <c r="AX379" s="511">
        <f>IF( $H379=0,0,($F379*'Cronograma de Actividades'!$AH99)*($I379/$H379))</f>
        <v>0</v>
      </c>
      <c r="AY379" s="511">
        <f>SUM(AV379:AX379)</f>
        <v>0</v>
      </c>
      <c r="AZ379" s="511">
        <f>IF( $H379=0,0,($F379*'Cronograma de Actividades'!$AI99)*($I379/$H379))</f>
        <v>0</v>
      </c>
      <c r="BA379" s="511">
        <f>IF( $H379=0,0,($F379*'Cronograma de Actividades'!$AJ99)*($I379/$H379))</f>
        <v>0</v>
      </c>
      <c r="BB379" s="511">
        <f>IF( $H379=0,0,($F379*'Cronograma de Actividades'!$AK99)*($I379/$H379))</f>
        <v>0</v>
      </c>
      <c r="BC379" s="511">
        <f>SUM(AZ379:BB379)</f>
        <v>0</v>
      </c>
      <c r="BD379" s="511">
        <f>IF( $H379=0,0,($F379*'Cronograma de Actividades'!$AL99)*($I379/$H379))</f>
        <v>0</v>
      </c>
      <c r="BE379" s="511">
        <f>IF( $H379=0,0,($F379*'Cronograma de Actividades'!$AM99)*($I379/$H379))</f>
        <v>0</v>
      </c>
      <c r="BF379" s="511">
        <f>IF( $H379=0,0,($F379*'Cronograma de Actividades'!$AN99)*($I379/$H379))</f>
        <v>0</v>
      </c>
      <c r="BG379" s="511">
        <f>SUM(BD379:BF379)</f>
        <v>0</v>
      </c>
      <c r="BH379" s="511">
        <f>+AU379+AY379+BC379+BG379</f>
        <v>0</v>
      </c>
      <c r="BI379" s="512">
        <f>+Z379+AQ379+BH379</f>
        <v>0</v>
      </c>
      <c r="BJ379" s="126">
        <f t="shared" si="126"/>
        <v>0</v>
      </c>
    </row>
    <row r="380" spans="1:62" x14ac:dyDescent="0.25">
      <c r="A380" s="63">
        <f>'Formato de costeo C6 '!C161</f>
        <v>6.5</v>
      </c>
      <c r="B380" s="84" t="str">
        <f>'Formato de costeo C6 '!D161</f>
        <v xml:space="preserve">Línea de base y Evaluación </v>
      </c>
      <c r="C380" s="78" t="s">
        <v>418</v>
      </c>
      <c r="D380" s="79"/>
      <c r="E380" s="80"/>
      <c r="F380" s="80"/>
      <c r="G380" s="101">
        <v>2</v>
      </c>
      <c r="H380" s="80">
        <f>+'Formato de costeo C6 '!I163</f>
        <v>0</v>
      </c>
      <c r="I380" s="80">
        <f>+'Formato de costeo C6 '!P163</f>
        <v>0</v>
      </c>
      <c r="J380" s="571"/>
      <c r="K380" s="572"/>
      <c r="L380" s="304"/>
      <c r="M380" s="80"/>
      <c r="N380" s="80"/>
      <c r="O380" s="80"/>
      <c r="P380" s="80"/>
      <c r="Q380" s="80"/>
      <c r="R380" s="80"/>
      <c r="S380" s="571"/>
      <c r="T380" s="572"/>
      <c r="U380" s="304"/>
      <c r="V380" s="80"/>
      <c r="W380" s="80"/>
      <c r="X380" s="80"/>
      <c r="Y380" s="80"/>
      <c r="Z380" s="80"/>
      <c r="AA380" s="80"/>
      <c r="AB380" s="571"/>
      <c r="AC380" s="572"/>
      <c r="AD380" s="304"/>
      <c r="AE380" s="80"/>
      <c r="AF380" s="80"/>
      <c r="AG380" s="80"/>
      <c r="AH380" s="80"/>
      <c r="AI380" s="80"/>
      <c r="AJ380" s="80"/>
      <c r="AK380" s="571"/>
      <c r="AL380" s="572"/>
      <c r="AM380" s="304"/>
      <c r="AN380" s="80"/>
      <c r="AO380" s="80"/>
      <c r="AP380" s="80"/>
      <c r="AQ380" s="80"/>
      <c r="AR380" s="80"/>
      <c r="AS380" s="80"/>
      <c r="AT380" s="571"/>
      <c r="AU380" s="572"/>
      <c r="AV380" s="304"/>
      <c r="AW380" s="80"/>
      <c r="AX380" s="80"/>
      <c r="AY380" s="80"/>
      <c r="AZ380" s="80"/>
      <c r="BA380" s="80"/>
      <c r="BB380" s="80"/>
      <c r="BC380" s="80"/>
      <c r="BD380" s="571"/>
      <c r="BE380" s="572"/>
      <c r="BF380" s="304"/>
      <c r="BG380" s="571"/>
      <c r="BH380" s="572"/>
      <c r="BI380" s="81">
        <f>+I380</f>
        <v>0</v>
      </c>
      <c r="BJ380" s="126">
        <f t="shared" si="126"/>
        <v>0</v>
      </c>
    </row>
    <row r="381" spans="1:62" x14ac:dyDescent="0.25">
      <c r="A381" s="63">
        <f>'Formato de costeo C6 '!C165</f>
        <v>6.6</v>
      </c>
      <c r="B381" s="84" t="str">
        <f>'Formato de costeo C6 '!D165</f>
        <v>Imprevistos</v>
      </c>
      <c r="C381" s="304" t="str">
        <f>+'Formato de costeo C6 '!D167</f>
        <v>Prom. Mensual</v>
      </c>
      <c r="D381" s="79"/>
      <c r="E381" s="80"/>
      <c r="F381" s="80">
        <f>+'Formato de costeo C6 '!G167</f>
        <v>0</v>
      </c>
      <c r="G381" s="101">
        <f>+'Formato de costeo C6 '!H167</f>
        <v>1</v>
      </c>
      <c r="H381" s="80">
        <f>+'Formato de costeo C6 '!I167</f>
        <v>0</v>
      </c>
      <c r="I381" s="80">
        <f>+'Formato de costeo C6 '!P167</f>
        <v>0</v>
      </c>
      <c r="J381" s="80">
        <f>IF( $H381=0,0,($F381*'Cronograma de Actividades'!$E101)*($I381/$H381))</f>
        <v>0</v>
      </c>
      <c r="K381" s="80">
        <f>IF( $H381=0,0,($F381*'Cronograma de Actividades'!$F101)*($I381/$H381))</f>
        <v>0</v>
      </c>
      <c r="L381" s="80">
        <f>IF( $H381=0,0,($F381*'Cronograma de Actividades'!$G101)*($I381/$H381))</f>
        <v>0</v>
      </c>
      <c r="M381" s="80">
        <f>SUM(J381:L381)</f>
        <v>0</v>
      </c>
      <c r="N381" s="80">
        <f>IF( $H381=0,0,($F381*'Cronograma de Actividades'!$H101)*($I381/$H381))</f>
        <v>0</v>
      </c>
      <c r="O381" s="80">
        <f>IF( $H381=0,0,($F381*'Cronograma de Actividades'!$I101)*($I381/$H381))</f>
        <v>0</v>
      </c>
      <c r="P381" s="80">
        <f>IF( $H381=0,0,($F381*'Cronograma de Actividades'!$J101)*($I381/$H381))</f>
        <v>0</v>
      </c>
      <c r="Q381" s="80">
        <f>SUM(N381:P381)</f>
        <v>0</v>
      </c>
      <c r="R381" s="80">
        <f>IF( $H381=0,0,($F381*'Cronograma de Actividades'!$K101)*($I381/$H381))</f>
        <v>0</v>
      </c>
      <c r="S381" s="80">
        <f>IF( $H381=0,0,($F381*'Cronograma de Actividades'!$L101)*($I381/$H381))</f>
        <v>0</v>
      </c>
      <c r="T381" s="80">
        <f>IF( $H381=0,0,($F381*'Cronograma de Actividades'!$M101)*($I381/$H381))</f>
        <v>0</v>
      </c>
      <c r="U381" s="80">
        <f>SUM(R381:T381)</f>
        <v>0</v>
      </c>
      <c r="V381" s="80">
        <f>IF( $H381=0,0,($F381*'Cronograma de Actividades'!$N101)*($I381/$H381))</f>
        <v>0</v>
      </c>
      <c r="W381" s="80">
        <f>IF( $H381=0,0,($F381*'Cronograma de Actividades'!$O101)*($I381/$H381))</f>
        <v>0</v>
      </c>
      <c r="X381" s="80">
        <f>IF( $H381=0,0,($F381*'Cronograma de Actividades'!$P101)*($I381/$H381))</f>
        <v>0</v>
      </c>
      <c r="Y381" s="80">
        <f>SUM(V381:X381)</f>
        <v>0</v>
      </c>
      <c r="Z381" s="80">
        <f>+M381+Q381+U381+Y381</f>
        <v>0</v>
      </c>
      <c r="AA381" s="80">
        <f>IF( $H381=0,0,($F381*'Cronograma de Actividades'!$Q101)*($I381/$H381))</f>
        <v>0</v>
      </c>
      <c r="AB381" s="80">
        <f>IF( $H381=0,0,($F381*'Cronograma de Actividades'!$R101)*($I381/$H381))</f>
        <v>0</v>
      </c>
      <c r="AC381" s="80">
        <f>IF( $H381=0,0,($F381*'Cronograma de Actividades'!$S101)*($I381/$H381))</f>
        <v>0</v>
      </c>
      <c r="AD381" s="80">
        <f>SUM(AA381:AC381)</f>
        <v>0</v>
      </c>
      <c r="AE381" s="80">
        <f>IF( $H381=0,0,($F381*'Cronograma de Actividades'!$T101)*($I381/$H381))</f>
        <v>0</v>
      </c>
      <c r="AF381" s="80">
        <f>IF( $H381=0,0,($F381*'Cronograma de Actividades'!$U101)*($I381/$H381))</f>
        <v>0</v>
      </c>
      <c r="AG381" s="80">
        <f>IF( $H381=0,0,($F381*'Cronograma de Actividades'!$V101)*($I381/$H381))</f>
        <v>0</v>
      </c>
      <c r="AH381" s="80">
        <f>SUM(AE381:AG381)</f>
        <v>0</v>
      </c>
      <c r="AI381" s="80">
        <f>IF( $H381=0,0,($F381*'Cronograma de Actividades'!$W101)*($I381/$H381))</f>
        <v>0</v>
      </c>
      <c r="AJ381" s="80">
        <f>IF( $H381=0,0,($F381*'Cronograma de Actividades'!$X101)*($I381/$H381))</f>
        <v>0</v>
      </c>
      <c r="AK381" s="80">
        <f>IF( $H381=0,0,($F381*'Cronograma de Actividades'!$Y101)*($I381/$H381))</f>
        <v>0</v>
      </c>
      <c r="AL381" s="80">
        <f>SUM(AI381:AK381)</f>
        <v>0</v>
      </c>
      <c r="AM381" s="80">
        <f>IF( $H381=0,0,($F381*'Cronograma de Actividades'!$Z101)*($I381/$H381))</f>
        <v>0</v>
      </c>
      <c r="AN381" s="80">
        <f>IF( $H381=0,0,($F381*'Cronograma de Actividades'!$AA101)*($I381/$H381))</f>
        <v>0</v>
      </c>
      <c r="AO381" s="80">
        <f>IF( $H381=0,0,($F381*'Cronograma de Actividades'!$AB101)*($I381/$H381))</f>
        <v>0</v>
      </c>
      <c r="AP381" s="80">
        <f>SUM(AM381:AO381)</f>
        <v>0</v>
      </c>
      <c r="AQ381" s="80">
        <f>+AD381+AH381+AL381+AP381</f>
        <v>0</v>
      </c>
      <c r="AR381" s="80">
        <f>IF( $H381=0,0,($F381*'Cronograma de Actividades'!$AC101)*($I381/$H381))</f>
        <v>0</v>
      </c>
      <c r="AS381" s="80">
        <f>IF( $H381=0,0,($F381*'Cronograma de Actividades'!$AD101)*($I381/$H381))</f>
        <v>0</v>
      </c>
      <c r="AT381" s="80">
        <f>IF( $H381=0,0,($F381*'Cronograma de Actividades'!$AE101)*($I381/$H381))</f>
        <v>0</v>
      </c>
      <c r="AU381" s="80">
        <f>SUM(AR381:AT381)</f>
        <v>0</v>
      </c>
      <c r="AV381" s="80">
        <f>IF( $H381=0,0,($F381*'Cronograma de Actividades'!$AF101)*($I381/$H381))</f>
        <v>0</v>
      </c>
      <c r="AW381" s="80">
        <f>IF( $H381=0,0,($F381*'Cronograma de Actividades'!$AG101)*($I381/$H381))</f>
        <v>0</v>
      </c>
      <c r="AX381" s="80">
        <f>IF( $H381=0,0,($F381*'Cronograma de Actividades'!$AH101)*($I381/$H381))</f>
        <v>0</v>
      </c>
      <c r="AY381" s="80">
        <f>SUM(AV381:AX381)</f>
        <v>0</v>
      </c>
      <c r="AZ381" s="80">
        <f>IF( $H381=0,0,($F381*'Cronograma de Actividades'!$AI101)*($I381/$H381))</f>
        <v>0</v>
      </c>
      <c r="BA381" s="80">
        <f>IF( $H381=0,0,($F381*'Cronograma de Actividades'!$AJ101)*($I381/$H381))</f>
        <v>0</v>
      </c>
      <c r="BB381" s="80">
        <f>IF( $H381=0,0,($F381*'Cronograma de Actividades'!$AK101)*($I381/$H381))</f>
        <v>0</v>
      </c>
      <c r="BC381" s="80">
        <f>SUM(AZ381:BB381)</f>
        <v>0</v>
      </c>
      <c r="BD381" s="80">
        <f>IF( $H381=0,0,($F381*'Cronograma de Actividades'!$AL101)*($I381/$H381))</f>
        <v>0</v>
      </c>
      <c r="BE381" s="80">
        <f>IF( $H381=0,0,($F381*'Cronograma de Actividades'!$AM101)*($I381/$H381))</f>
        <v>0</v>
      </c>
      <c r="BF381" s="80">
        <f>IF( $H381=0,0,($F381*'Cronograma de Actividades'!$AN101)*($I381/$H381))</f>
        <v>0</v>
      </c>
      <c r="BG381" s="80">
        <f>SUM(BD381:BF381)</f>
        <v>0</v>
      </c>
      <c r="BH381" s="80">
        <f>+AU381+AY381+BC381+BG381</f>
        <v>0</v>
      </c>
      <c r="BI381" s="80">
        <f>+Z381+AQ381+BH381</f>
        <v>0</v>
      </c>
      <c r="BJ381" s="126">
        <f t="shared" si="126"/>
        <v>0</v>
      </c>
    </row>
    <row r="382" spans="1:62" x14ac:dyDescent="0.25">
      <c r="A382" s="63">
        <f>'Formato de costeo C6 '!C169</f>
        <v>6.7</v>
      </c>
      <c r="B382" s="84" t="str">
        <f>'Formato de costeo C6 '!D169</f>
        <v>Supervisión interna</v>
      </c>
      <c r="C382" s="304" t="str">
        <f>+'Formato de costeo C6 '!D171</f>
        <v>Prom. Mensual</v>
      </c>
      <c r="D382" s="79"/>
      <c r="E382" s="80"/>
      <c r="F382" s="80">
        <f>+'Formato de costeo C6 '!G171</f>
        <v>0</v>
      </c>
      <c r="G382" s="80">
        <f>+'Formato de costeo C6 '!H171</f>
        <v>1</v>
      </c>
      <c r="H382" s="80">
        <f>+'Formato de costeo C6 '!I171</f>
        <v>0</v>
      </c>
      <c r="I382" s="80">
        <f>+'Formato de costeo C6 '!P171</f>
        <v>0</v>
      </c>
      <c r="J382" s="80">
        <f>IF( $H382=0,0,($F382*'Cronograma de Actividades'!$E102)*($I382/$H382))</f>
        <v>0</v>
      </c>
      <c r="K382" s="80">
        <f>IF( $H382=0,0,($F382*'Cronograma de Actividades'!$F102)*($I382/$H382))</f>
        <v>0</v>
      </c>
      <c r="L382" s="80">
        <f>IF( $H382=0,0,($F382*'Cronograma de Actividades'!$G102)*($I382/$H382))</f>
        <v>0</v>
      </c>
      <c r="M382" s="80">
        <f>SUM(J382:L382)</f>
        <v>0</v>
      </c>
      <c r="N382" s="80">
        <f>IF( $H382=0,0,($F382*'Cronograma de Actividades'!$H102)*($I382/$H382))</f>
        <v>0</v>
      </c>
      <c r="O382" s="80">
        <f>IF( $H382=0,0,($F382*'Cronograma de Actividades'!$I102)*($I382/$H382))</f>
        <v>0</v>
      </c>
      <c r="P382" s="80">
        <f>IF( $H382=0,0,($F382*'Cronograma de Actividades'!$J102)*($I382/$H382))</f>
        <v>0</v>
      </c>
      <c r="Q382" s="80">
        <f>SUM(N382:P382)</f>
        <v>0</v>
      </c>
      <c r="R382" s="80">
        <f>IF( $H382=0,0,($F382*'Cronograma de Actividades'!$K102)*($I382/$H382))</f>
        <v>0</v>
      </c>
      <c r="S382" s="80">
        <f>IF( $H382=0,0,($F382*'Cronograma de Actividades'!$L102)*($I382/$H382))</f>
        <v>0</v>
      </c>
      <c r="T382" s="80">
        <f>IF( $H382=0,0,($F382*'Cronograma de Actividades'!$M102)*($I382/$H382))</f>
        <v>0</v>
      </c>
      <c r="U382" s="80">
        <f>SUM(R382:T382)</f>
        <v>0</v>
      </c>
      <c r="V382" s="80">
        <f>IF( $H382=0,0,($F382*'Cronograma de Actividades'!$N102)*($I382/$H382))</f>
        <v>0</v>
      </c>
      <c r="W382" s="80">
        <f>IF( $H382=0,0,($F382*'Cronograma de Actividades'!$O102)*($I382/$H382))</f>
        <v>0</v>
      </c>
      <c r="X382" s="80">
        <f>IF( $H382=0,0,($F382*'Cronograma de Actividades'!$P102)*($I382/$H382))</f>
        <v>0</v>
      </c>
      <c r="Y382" s="80">
        <f>SUM(V382:X382)</f>
        <v>0</v>
      </c>
      <c r="Z382" s="80">
        <f>+M382+Q382+U382+Y382</f>
        <v>0</v>
      </c>
      <c r="AA382" s="80">
        <f>IF( $H382=0,0,($F382*'Cronograma de Actividades'!$Q102)*($I382/$H382))</f>
        <v>0</v>
      </c>
      <c r="AB382" s="80">
        <f>IF( $H382=0,0,($F382*'Cronograma de Actividades'!$R102)*($I382/$H382))</f>
        <v>0</v>
      </c>
      <c r="AC382" s="80">
        <f>IF( $H382=0,0,($F382*'Cronograma de Actividades'!$S102)*($I382/$H382))</f>
        <v>0</v>
      </c>
      <c r="AD382" s="80">
        <f>SUM(AA382:AC382)</f>
        <v>0</v>
      </c>
      <c r="AE382" s="80">
        <f>IF( $H382=0,0,($F382*'Cronograma de Actividades'!$T102)*($I382/$H382))</f>
        <v>0</v>
      </c>
      <c r="AF382" s="80">
        <f>IF( $H382=0,0,($F382*'Cronograma de Actividades'!$U102)*($I382/$H382))</f>
        <v>0</v>
      </c>
      <c r="AG382" s="80">
        <f>IF( $H382=0,0,($F382*'Cronograma de Actividades'!$V102)*($I382/$H382))</f>
        <v>0</v>
      </c>
      <c r="AH382" s="80">
        <f>SUM(AE382:AG382)</f>
        <v>0</v>
      </c>
      <c r="AI382" s="80">
        <f>IF( $H382=0,0,($F382*'Cronograma de Actividades'!$W102)*($I382/$H382))</f>
        <v>0</v>
      </c>
      <c r="AJ382" s="80">
        <f>IF( $H382=0,0,($F382*'Cronograma de Actividades'!$X102)*($I382/$H382))</f>
        <v>0</v>
      </c>
      <c r="AK382" s="80">
        <f>IF( $H382=0,0,($F382*'Cronograma de Actividades'!$Y102)*($I382/$H382))</f>
        <v>0</v>
      </c>
      <c r="AL382" s="80">
        <f>SUM(AI382:AK382)</f>
        <v>0</v>
      </c>
      <c r="AM382" s="80">
        <f>IF( $H382=0,0,($F382*'Cronograma de Actividades'!$Z102)*($I382/$H382))</f>
        <v>0</v>
      </c>
      <c r="AN382" s="80">
        <f>IF( $H382=0,0,($F382*'Cronograma de Actividades'!$AA102)*($I382/$H382))</f>
        <v>0</v>
      </c>
      <c r="AO382" s="80">
        <f>IF( $H382=0,0,($F382*'Cronograma de Actividades'!$AB102)*($I382/$H382))</f>
        <v>0</v>
      </c>
      <c r="AP382" s="80">
        <f>SUM(AM382:AO382)</f>
        <v>0</v>
      </c>
      <c r="AQ382" s="80">
        <f>+AD382+AH382+AL382+AP382</f>
        <v>0</v>
      </c>
      <c r="AR382" s="80">
        <f>IF( $H382=0,0,($F382*'Cronograma de Actividades'!$AC102)*($I382/$H382))</f>
        <v>0</v>
      </c>
      <c r="AS382" s="80">
        <f>IF( $H382=0,0,($F382*'Cronograma de Actividades'!$AD102)*($I382/$H382))</f>
        <v>0</v>
      </c>
      <c r="AT382" s="80">
        <f>IF( $H382=0,0,($F382*'Cronograma de Actividades'!$AE102)*($I382/$H382))</f>
        <v>0</v>
      </c>
      <c r="AU382" s="80">
        <f>SUM(AR382:AT382)</f>
        <v>0</v>
      </c>
      <c r="AV382" s="80">
        <f>IF( $H382=0,0,($F382*'Cronograma de Actividades'!$AF102)*($I382/$H382))</f>
        <v>0</v>
      </c>
      <c r="AW382" s="80">
        <f>IF( $H382=0,0,($F382*'Cronograma de Actividades'!$AG102)*($I382/$H382))</f>
        <v>0</v>
      </c>
      <c r="AX382" s="80">
        <f>IF( $H382=0,0,($F382*'Cronograma de Actividades'!$AH102)*($I382/$H382))</f>
        <v>0</v>
      </c>
      <c r="AY382" s="80">
        <f>SUM(AV382:AX382)</f>
        <v>0</v>
      </c>
      <c r="AZ382" s="80">
        <f>IF( $H382=0,0,($F382*'Cronograma de Actividades'!$AI102)*($I382/$H382))</f>
        <v>0</v>
      </c>
      <c r="BA382" s="80">
        <f>IF( $H382=0,0,($F382*'Cronograma de Actividades'!$AJ102)*($I382/$H382))</f>
        <v>0</v>
      </c>
      <c r="BB382" s="80">
        <f>IF( $H382=0,0,($F382*'Cronograma de Actividades'!$AK102)*($I382/$H382))</f>
        <v>0</v>
      </c>
      <c r="BC382" s="80">
        <f>SUM(AZ382:BB382)</f>
        <v>0</v>
      </c>
      <c r="BD382" s="80">
        <f>IF( $H382=0,0,($F382*'Cronograma de Actividades'!$AL102)*($I382/$H382))</f>
        <v>0</v>
      </c>
      <c r="BE382" s="80">
        <f>IF( $H382=0,0,($F382*'Cronograma de Actividades'!$AM102)*($I382/$H382))</f>
        <v>0</v>
      </c>
      <c r="BF382" s="80">
        <f>IF( $H382=0,0,($F382*'Cronograma de Actividades'!$AN102)*($I382/$H382))</f>
        <v>0</v>
      </c>
      <c r="BG382" s="80">
        <f>SUM(BD382:BF382)</f>
        <v>0</v>
      </c>
      <c r="BH382" s="80">
        <f>+AU382+AY382+BC382+BG382</f>
        <v>0</v>
      </c>
      <c r="BI382" s="80">
        <f>+Z382+AQ382+BH382</f>
        <v>0</v>
      </c>
      <c r="BJ382" s="126">
        <f t="shared" si="126"/>
        <v>0</v>
      </c>
    </row>
    <row r="383" spans="1:62" ht="18" customHeight="1" x14ac:dyDescent="0.25">
      <c r="A383" s="1407" t="s">
        <v>333</v>
      </c>
      <c r="B383" s="1408"/>
      <c r="C383" s="1408"/>
      <c r="D383" s="1408"/>
      <c r="E383" s="1408"/>
      <c r="F383" s="1408"/>
      <c r="G383" s="1408"/>
      <c r="H383" s="283">
        <f>+H378+H380+H381+H382</f>
        <v>0</v>
      </c>
      <c r="I383" s="283">
        <f t="shared" ref="I383:BI383" si="129">+I378+I380+I381+I382</f>
        <v>0</v>
      </c>
      <c r="J383" s="283">
        <f t="shared" si="129"/>
        <v>0</v>
      </c>
      <c r="K383" s="283">
        <f t="shared" si="129"/>
        <v>0</v>
      </c>
      <c r="L383" s="283">
        <f t="shared" si="129"/>
        <v>0</v>
      </c>
      <c r="M383" s="283">
        <f t="shared" si="129"/>
        <v>0</v>
      </c>
      <c r="N383" s="283">
        <f t="shared" si="129"/>
        <v>0</v>
      </c>
      <c r="O383" s="283">
        <f t="shared" si="129"/>
        <v>0</v>
      </c>
      <c r="P383" s="283">
        <f t="shared" si="129"/>
        <v>0</v>
      </c>
      <c r="Q383" s="283">
        <f t="shared" si="129"/>
        <v>0</v>
      </c>
      <c r="R383" s="283">
        <f t="shared" si="129"/>
        <v>0</v>
      </c>
      <c r="S383" s="283">
        <f t="shared" si="129"/>
        <v>0</v>
      </c>
      <c r="T383" s="283">
        <f t="shared" si="129"/>
        <v>0</v>
      </c>
      <c r="U383" s="283">
        <f t="shared" si="129"/>
        <v>0</v>
      </c>
      <c r="V383" s="283">
        <f t="shared" si="129"/>
        <v>0</v>
      </c>
      <c r="W383" s="283">
        <f t="shared" si="129"/>
        <v>0</v>
      </c>
      <c r="X383" s="283">
        <f t="shared" si="129"/>
        <v>0</v>
      </c>
      <c r="Y383" s="283">
        <f t="shared" si="129"/>
        <v>0</v>
      </c>
      <c r="Z383" s="283">
        <f t="shared" si="129"/>
        <v>0</v>
      </c>
      <c r="AA383" s="283">
        <f t="shared" si="129"/>
        <v>0</v>
      </c>
      <c r="AB383" s="283">
        <f t="shared" si="129"/>
        <v>0</v>
      </c>
      <c r="AC383" s="283">
        <f t="shared" si="129"/>
        <v>0</v>
      </c>
      <c r="AD383" s="283">
        <f t="shared" si="129"/>
        <v>0</v>
      </c>
      <c r="AE383" s="283">
        <f t="shared" si="129"/>
        <v>0</v>
      </c>
      <c r="AF383" s="283">
        <f t="shared" si="129"/>
        <v>0</v>
      </c>
      <c r="AG383" s="283">
        <f t="shared" si="129"/>
        <v>0</v>
      </c>
      <c r="AH383" s="283">
        <f t="shared" si="129"/>
        <v>0</v>
      </c>
      <c r="AI383" s="283">
        <f t="shared" si="129"/>
        <v>0</v>
      </c>
      <c r="AJ383" s="283">
        <f t="shared" si="129"/>
        <v>0</v>
      </c>
      <c r="AK383" s="283">
        <f t="shared" si="129"/>
        <v>0</v>
      </c>
      <c r="AL383" s="283">
        <f t="shared" si="129"/>
        <v>0</v>
      </c>
      <c r="AM383" s="283">
        <f t="shared" si="129"/>
        <v>0</v>
      </c>
      <c r="AN383" s="283">
        <f t="shared" si="129"/>
        <v>0</v>
      </c>
      <c r="AO383" s="283">
        <f t="shared" si="129"/>
        <v>0</v>
      </c>
      <c r="AP383" s="283">
        <f t="shared" si="129"/>
        <v>0</v>
      </c>
      <c r="AQ383" s="283">
        <f t="shared" si="129"/>
        <v>0</v>
      </c>
      <c r="AR383" s="283">
        <f t="shared" si="129"/>
        <v>0</v>
      </c>
      <c r="AS383" s="283">
        <f t="shared" si="129"/>
        <v>0</v>
      </c>
      <c r="AT383" s="283">
        <f t="shared" si="129"/>
        <v>0</v>
      </c>
      <c r="AU383" s="283">
        <f t="shared" si="129"/>
        <v>0</v>
      </c>
      <c r="AV383" s="283">
        <f t="shared" si="129"/>
        <v>0</v>
      </c>
      <c r="AW383" s="283">
        <f t="shared" si="129"/>
        <v>0</v>
      </c>
      <c r="AX383" s="283">
        <f t="shared" si="129"/>
        <v>0</v>
      </c>
      <c r="AY383" s="283">
        <f t="shared" si="129"/>
        <v>0</v>
      </c>
      <c r="AZ383" s="283">
        <f t="shared" si="129"/>
        <v>0</v>
      </c>
      <c r="BA383" s="283">
        <f t="shared" si="129"/>
        <v>0</v>
      </c>
      <c r="BB383" s="283">
        <f t="shared" si="129"/>
        <v>0</v>
      </c>
      <c r="BC383" s="283">
        <f t="shared" si="129"/>
        <v>0</v>
      </c>
      <c r="BD383" s="283">
        <f t="shared" si="129"/>
        <v>0</v>
      </c>
      <c r="BE383" s="283">
        <f t="shared" si="129"/>
        <v>0</v>
      </c>
      <c r="BF383" s="283">
        <f t="shared" si="129"/>
        <v>0</v>
      </c>
      <c r="BG383" s="283">
        <f t="shared" si="129"/>
        <v>0</v>
      </c>
      <c r="BH383" s="283">
        <f t="shared" si="129"/>
        <v>0</v>
      </c>
      <c r="BI383" s="283">
        <f t="shared" si="129"/>
        <v>0</v>
      </c>
      <c r="BJ383" s="126">
        <f t="shared" si="126"/>
        <v>0</v>
      </c>
    </row>
    <row r="384" spans="1:62" ht="21" customHeight="1" thickBot="1" x14ac:dyDescent="0.3">
      <c r="A384" s="1409" t="s">
        <v>334</v>
      </c>
      <c r="B384" s="1410"/>
      <c r="C384" s="1410"/>
      <c r="D384" s="1410"/>
      <c r="E384" s="1410"/>
      <c r="F384" s="1410"/>
      <c r="G384" s="1410"/>
      <c r="H384" s="67">
        <f>+H383+H376</f>
        <v>0</v>
      </c>
      <c r="I384" s="67">
        <f t="shared" ref="I384:BI384" si="130">+I383+I376</f>
        <v>0</v>
      </c>
      <c r="J384" s="67">
        <f t="shared" si="130"/>
        <v>0</v>
      </c>
      <c r="K384" s="67">
        <f t="shared" si="130"/>
        <v>0</v>
      </c>
      <c r="L384" s="67">
        <f t="shared" si="130"/>
        <v>0</v>
      </c>
      <c r="M384" s="67">
        <f t="shared" si="130"/>
        <v>0</v>
      </c>
      <c r="N384" s="67">
        <f t="shared" si="130"/>
        <v>0</v>
      </c>
      <c r="O384" s="67">
        <f t="shared" si="130"/>
        <v>0</v>
      </c>
      <c r="P384" s="67">
        <f t="shared" si="130"/>
        <v>0</v>
      </c>
      <c r="Q384" s="67">
        <f t="shared" si="130"/>
        <v>0</v>
      </c>
      <c r="R384" s="67">
        <f t="shared" si="130"/>
        <v>0</v>
      </c>
      <c r="S384" s="67">
        <f t="shared" si="130"/>
        <v>0</v>
      </c>
      <c r="T384" s="67">
        <f t="shared" si="130"/>
        <v>0</v>
      </c>
      <c r="U384" s="67">
        <f t="shared" si="130"/>
        <v>0</v>
      </c>
      <c r="V384" s="67">
        <f t="shared" si="130"/>
        <v>0</v>
      </c>
      <c r="W384" s="67">
        <f t="shared" si="130"/>
        <v>0</v>
      </c>
      <c r="X384" s="67">
        <f t="shared" si="130"/>
        <v>0</v>
      </c>
      <c r="Y384" s="67">
        <f t="shared" si="130"/>
        <v>0</v>
      </c>
      <c r="Z384" s="67">
        <f t="shared" si="130"/>
        <v>0</v>
      </c>
      <c r="AA384" s="67">
        <f t="shared" si="130"/>
        <v>0</v>
      </c>
      <c r="AB384" s="67">
        <f t="shared" si="130"/>
        <v>0</v>
      </c>
      <c r="AC384" s="67">
        <f t="shared" si="130"/>
        <v>0</v>
      </c>
      <c r="AD384" s="67">
        <f t="shared" si="130"/>
        <v>0</v>
      </c>
      <c r="AE384" s="67">
        <f t="shared" si="130"/>
        <v>0</v>
      </c>
      <c r="AF384" s="67">
        <f t="shared" si="130"/>
        <v>0</v>
      </c>
      <c r="AG384" s="67">
        <f t="shared" si="130"/>
        <v>0</v>
      </c>
      <c r="AH384" s="67">
        <f t="shared" si="130"/>
        <v>0</v>
      </c>
      <c r="AI384" s="67">
        <f t="shared" si="130"/>
        <v>0</v>
      </c>
      <c r="AJ384" s="67">
        <f t="shared" si="130"/>
        <v>0</v>
      </c>
      <c r="AK384" s="67">
        <f t="shared" si="130"/>
        <v>0</v>
      </c>
      <c r="AL384" s="67">
        <f t="shared" si="130"/>
        <v>0</v>
      </c>
      <c r="AM384" s="67">
        <f t="shared" si="130"/>
        <v>0</v>
      </c>
      <c r="AN384" s="67">
        <f t="shared" si="130"/>
        <v>0</v>
      </c>
      <c r="AO384" s="67">
        <f t="shared" si="130"/>
        <v>0</v>
      </c>
      <c r="AP384" s="67">
        <f t="shared" si="130"/>
        <v>0</v>
      </c>
      <c r="AQ384" s="67">
        <f t="shared" si="130"/>
        <v>0</v>
      </c>
      <c r="AR384" s="67">
        <f t="shared" si="130"/>
        <v>0</v>
      </c>
      <c r="AS384" s="67">
        <f t="shared" si="130"/>
        <v>0</v>
      </c>
      <c r="AT384" s="67">
        <f t="shared" si="130"/>
        <v>0</v>
      </c>
      <c r="AU384" s="67">
        <f t="shared" si="130"/>
        <v>0</v>
      </c>
      <c r="AV384" s="67">
        <f t="shared" si="130"/>
        <v>0</v>
      </c>
      <c r="AW384" s="67">
        <f t="shared" si="130"/>
        <v>0</v>
      </c>
      <c r="AX384" s="67">
        <f t="shared" si="130"/>
        <v>0</v>
      </c>
      <c r="AY384" s="67">
        <f t="shared" si="130"/>
        <v>0</v>
      </c>
      <c r="AZ384" s="67">
        <f t="shared" si="130"/>
        <v>0</v>
      </c>
      <c r="BA384" s="67">
        <f t="shared" si="130"/>
        <v>0</v>
      </c>
      <c r="BB384" s="67">
        <f t="shared" si="130"/>
        <v>0</v>
      </c>
      <c r="BC384" s="67">
        <f t="shared" si="130"/>
        <v>0</v>
      </c>
      <c r="BD384" s="67">
        <f t="shared" si="130"/>
        <v>0</v>
      </c>
      <c r="BE384" s="67">
        <f t="shared" si="130"/>
        <v>0</v>
      </c>
      <c r="BF384" s="67">
        <f t="shared" si="130"/>
        <v>0</v>
      </c>
      <c r="BG384" s="67">
        <f t="shared" si="130"/>
        <v>0</v>
      </c>
      <c r="BH384" s="67">
        <f t="shared" si="130"/>
        <v>0</v>
      </c>
      <c r="BI384" s="85">
        <f t="shared" si="130"/>
        <v>0</v>
      </c>
      <c r="BJ384" s="126">
        <f t="shared" si="126"/>
        <v>0</v>
      </c>
    </row>
    <row r="385" spans="1:61" x14ac:dyDescent="0.25">
      <c r="A385" s="138"/>
      <c r="B385" s="139"/>
      <c r="C385" s="140"/>
      <c r="D385" s="141"/>
      <c r="E385" s="128"/>
      <c r="F385" s="128"/>
      <c r="G385" s="827"/>
      <c r="H385" s="128"/>
    </row>
    <row r="386" spans="1:61" x14ac:dyDescent="0.25">
      <c r="B386" s="5"/>
      <c r="D386" s="59"/>
      <c r="E386" s="48"/>
      <c r="F386" s="48"/>
      <c r="H386" s="48"/>
      <c r="I386" s="47">
        <f>+I384-I380</f>
        <v>0</v>
      </c>
      <c r="M386" s="47">
        <f>SUM(J384:L384)</f>
        <v>0</v>
      </c>
      <c r="Q386" s="47">
        <f>SUM(N384:P384)</f>
        <v>0</v>
      </c>
      <c r="U386" s="47">
        <f>SUM(R384:T384)</f>
        <v>0</v>
      </c>
      <c r="Y386" s="47">
        <f>SUM(V384:X384)</f>
        <v>0</v>
      </c>
      <c r="AD386" s="47">
        <f>SUM(AA384:AC384)</f>
        <v>0</v>
      </c>
      <c r="AH386" s="47">
        <f>SUM(AE384:AG384)</f>
        <v>0</v>
      </c>
      <c r="AL386" s="47">
        <f>SUM(AI384:AK384)</f>
        <v>0</v>
      </c>
      <c r="AP386" s="47">
        <f>SUM(AM384:AO384)</f>
        <v>0</v>
      </c>
      <c r="AU386" s="47">
        <f>SUM(AR384:AT384)</f>
        <v>0</v>
      </c>
      <c r="AY386" s="47">
        <f>SUM(AV384:AX384)</f>
        <v>0</v>
      </c>
      <c r="BC386" s="47">
        <f>SUM(AZ384:BB384)</f>
        <v>0</v>
      </c>
      <c r="BG386" s="47">
        <f>SUM(BD384:BF384)</f>
        <v>0</v>
      </c>
    </row>
    <row r="387" spans="1:61" x14ac:dyDescent="0.25">
      <c r="B387" s="5"/>
      <c r="D387" s="59"/>
      <c r="E387" s="48"/>
      <c r="F387" s="48"/>
      <c r="G387" s="831"/>
      <c r="H387" s="48"/>
      <c r="Z387" s="47">
        <f>+M386+Q386+U386+Y386</f>
        <v>0</v>
      </c>
      <c r="AQ387" s="47">
        <f>+AD386+AH386+AL386+AP386</f>
        <v>0</v>
      </c>
      <c r="BH387" s="47">
        <f>+AU386+AY386+BC386+BG386</f>
        <v>0</v>
      </c>
    </row>
    <row r="388" spans="1:61" x14ac:dyDescent="0.25">
      <c r="B388" s="5"/>
      <c r="D388" s="59"/>
      <c r="E388" s="48"/>
      <c r="F388" s="48"/>
      <c r="BI388" s="47">
        <f>+Z387+AQ387+BH387</f>
        <v>0</v>
      </c>
    </row>
    <row r="389" spans="1:61" x14ac:dyDescent="0.25">
      <c r="B389" s="5"/>
      <c r="D389" s="59"/>
      <c r="E389" s="48"/>
      <c r="F389" s="48"/>
      <c r="H389" s="48"/>
    </row>
    <row r="390" spans="1:61" x14ac:dyDescent="0.25">
      <c r="B390" s="5"/>
      <c r="D390" s="59"/>
      <c r="E390" s="48"/>
      <c r="F390" s="48"/>
      <c r="H390" s="48"/>
    </row>
    <row r="391" spans="1:61" x14ac:dyDescent="0.25">
      <c r="B391" s="5"/>
      <c r="D391" s="59"/>
      <c r="E391" s="48"/>
      <c r="F391" s="48"/>
      <c r="H391" s="48"/>
    </row>
    <row r="392" spans="1:61" x14ac:dyDescent="0.25">
      <c r="B392" s="5"/>
      <c r="D392" s="59"/>
      <c r="E392" s="48"/>
      <c r="F392" s="48"/>
      <c r="H392" s="48"/>
    </row>
    <row r="393" spans="1:61" x14ac:dyDescent="0.25">
      <c r="B393" s="5"/>
      <c r="D393" s="59"/>
      <c r="E393" s="48"/>
      <c r="F393" s="48"/>
      <c r="H393" s="48"/>
    </row>
    <row r="394" spans="1:61" x14ac:dyDescent="0.25">
      <c r="B394" s="5"/>
      <c r="D394" s="59"/>
      <c r="E394" s="48"/>
      <c r="F394" s="48"/>
      <c r="H394" s="48"/>
    </row>
  </sheetData>
  <mergeCells count="20">
    <mergeCell ref="A1:BI1"/>
    <mergeCell ref="A6:BI6"/>
    <mergeCell ref="A8:B9"/>
    <mergeCell ref="C8:C9"/>
    <mergeCell ref="D8:D9"/>
    <mergeCell ref="E8:E9"/>
    <mergeCell ref="F8:F9"/>
    <mergeCell ref="G8:G9"/>
    <mergeCell ref="H8:H9"/>
    <mergeCell ref="I8:I9"/>
    <mergeCell ref="BI8:BI9"/>
    <mergeCell ref="AA8:AP8"/>
    <mergeCell ref="AQ8:AQ9"/>
    <mergeCell ref="AR8:BG8"/>
    <mergeCell ref="BH8:BH9"/>
    <mergeCell ref="A376:G376"/>
    <mergeCell ref="A383:G383"/>
    <mergeCell ref="A384:G384"/>
    <mergeCell ref="J8:Y8"/>
    <mergeCell ref="Z8:Z9"/>
  </mergeCells>
  <conditionalFormatting sqref="BJ10:BJ384">
    <cfRule type="cellIs" dxfId="1" priority="1" operator="notEqual">
      <formula>0</formula>
    </cfRule>
  </conditionalFormatting>
  <pageMargins left="0.75" right="0.75" top="1" bottom="1" header="0" footer="0"/>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38"/>
  <sheetViews>
    <sheetView showGridLines="0" workbookViewId="0">
      <pane xSplit="9" ySplit="9" topLeftCell="AZ215" activePane="bottomRight" state="frozen"/>
      <selection pane="topRight" activeCell="J1" sqref="J1"/>
      <selection pane="bottomLeft" activeCell="A10" sqref="A10"/>
      <selection pane="bottomRight" activeCell="H220" sqref="H220:BI220"/>
    </sheetView>
  </sheetViews>
  <sheetFormatPr baseColWidth="10" defaultRowHeight="12.75" outlineLevelRow="1" outlineLevelCol="2" x14ac:dyDescent="0.25"/>
  <cols>
    <col min="1" max="1" width="6.7109375" style="5" customWidth="1"/>
    <col min="2" max="2" width="45.7109375" style="122" customWidth="1"/>
    <col min="3" max="3" width="11.7109375" style="51" customWidth="1" outlineLevel="1"/>
    <col min="4" max="4" width="12.42578125" style="123" hidden="1" customWidth="1" outlineLevel="1"/>
    <col min="5" max="5" width="10.5703125" style="47" hidden="1" customWidth="1" outlineLevel="1"/>
    <col min="6" max="6" width="10.7109375" style="47" customWidth="1" outlineLevel="1"/>
    <col min="7" max="7" width="6.7109375" style="832" customWidth="1" outlineLevel="1"/>
    <col min="8" max="8" width="10.7109375" style="47" customWidth="1"/>
    <col min="9" max="9" width="11.7109375" style="47" customWidth="1"/>
    <col min="10" max="12" width="9.28515625" style="47" customWidth="1" outlineLevel="2"/>
    <col min="13" max="13" width="9.28515625" style="47" hidden="1" customWidth="1" outlineLevel="1"/>
    <col min="14" max="16" width="9.28515625" style="47" customWidth="1" outlineLevel="2"/>
    <col min="17" max="17" width="9.28515625" style="47" hidden="1" customWidth="1" outlineLevel="1"/>
    <col min="18" max="20" width="9.28515625" style="47" customWidth="1" outlineLevel="2"/>
    <col min="21" max="21" width="9.28515625" style="47" hidden="1" customWidth="1" outlineLevel="1"/>
    <col min="22" max="24" width="9.28515625" style="47" customWidth="1" outlineLevel="2"/>
    <col min="25" max="25" width="9.28515625" style="47" hidden="1" customWidth="1" outlineLevel="1"/>
    <col min="26" max="26" width="9.28515625" style="47" hidden="1" customWidth="1" collapsed="1"/>
    <col min="27" max="29" width="9.28515625" style="47" customWidth="1" outlineLevel="2"/>
    <col min="30" max="30" width="9.28515625" style="47" hidden="1" customWidth="1" outlineLevel="1"/>
    <col min="31" max="33" width="9.28515625" style="47" customWidth="1" outlineLevel="2"/>
    <col min="34" max="34" width="9.28515625" style="47" hidden="1" customWidth="1" outlineLevel="1"/>
    <col min="35" max="37" width="9.28515625" style="47" customWidth="1" outlineLevel="2"/>
    <col min="38" max="38" width="9.28515625" style="47" hidden="1" customWidth="1" outlineLevel="1"/>
    <col min="39" max="41" width="9.28515625" style="47" customWidth="1" outlineLevel="2"/>
    <col min="42" max="42" width="9.28515625" style="47" hidden="1" customWidth="1" outlineLevel="1"/>
    <col min="43" max="43" width="9.28515625" style="47" hidden="1" customWidth="1" collapsed="1"/>
    <col min="44" max="46" width="9.28515625" style="47" customWidth="1" outlineLevel="2"/>
    <col min="47" max="47" width="9.28515625" style="47" hidden="1" customWidth="1" outlineLevel="1"/>
    <col min="48" max="50" width="9.28515625" style="47" customWidth="1" outlineLevel="2"/>
    <col min="51" max="51" width="9.28515625" style="47" hidden="1" customWidth="1" outlineLevel="1"/>
    <col min="52" max="54" width="9.28515625" style="47" customWidth="1" outlineLevel="2"/>
    <col min="55" max="55" width="9.28515625" style="47" hidden="1" customWidth="1" outlineLevel="1"/>
    <col min="56" max="58" width="9.28515625" style="47" customWidth="1" outlineLevel="2"/>
    <col min="59" max="59" width="9.28515625" style="47" hidden="1" customWidth="1" outlineLevel="1"/>
    <col min="60" max="60" width="9.28515625" style="47" hidden="1" customWidth="1" collapsed="1"/>
    <col min="61" max="61" width="11.7109375" style="47" customWidth="1"/>
    <col min="62" max="16384" width="11.42578125" style="22"/>
  </cols>
  <sheetData>
    <row r="1" spans="1:62" ht="21" customHeight="1" x14ac:dyDescent="0.25">
      <c r="A1" s="1355" t="s">
        <v>445</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row>
    <row r="2" spans="1:62" ht="15" customHeight="1" x14ac:dyDescent="0.25">
      <c r="A2" s="1352" t="s">
        <v>443</v>
      </c>
      <c r="B2" s="1352"/>
      <c r="C2" s="853" t="str">
        <f>+'INFORMACION GENERAL DEL PROYECT'!B30</f>
        <v xml:space="preserve">Aporte de Beneficiarios </v>
      </c>
      <c r="D2" s="354"/>
      <c r="E2" s="354"/>
      <c r="F2" s="354"/>
      <c r="G2" s="76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row>
    <row r="3" spans="1:62" ht="15" customHeight="1" x14ac:dyDescent="0.25">
      <c r="A3" s="354"/>
      <c r="B3" s="600" t="s">
        <v>438</v>
      </c>
      <c r="C3" s="601">
        <f>+'INFORMACION GENERAL DEL PROYECT'!$C$9</f>
        <v>0</v>
      </c>
      <c r="D3" s="603"/>
      <c r="E3" s="354"/>
      <c r="F3" s="354"/>
      <c r="G3" s="76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row>
    <row r="4" spans="1:62" ht="15" customHeight="1" x14ac:dyDescent="0.25">
      <c r="A4" s="354"/>
      <c r="B4" s="600" t="s">
        <v>436</v>
      </c>
      <c r="C4" s="601">
        <f>+'INFORMACION GENERAL DEL PROYECT'!$C$8</f>
        <v>0</v>
      </c>
      <c r="D4" s="603"/>
      <c r="E4" s="354"/>
      <c r="F4" s="354"/>
      <c r="G4" s="76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row>
    <row r="5" spans="1:62" ht="15" customHeight="1" x14ac:dyDescent="0.25">
      <c r="A5" s="354"/>
      <c r="B5" s="600" t="s">
        <v>439</v>
      </c>
      <c r="C5" s="602">
        <f>+'Cronograma de Actividades'!$C$6</f>
        <v>24</v>
      </c>
      <c r="E5" s="354"/>
      <c r="F5" s="603" t="s">
        <v>437</v>
      </c>
      <c r="G5" s="76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row>
    <row r="6" spans="1:62" ht="13.5" customHeight="1" x14ac:dyDescent="0.25">
      <c r="A6" s="1475" t="s">
        <v>96</v>
      </c>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row>
    <row r="7" spans="1:62" ht="6" customHeight="1" thickBot="1" x14ac:dyDescent="0.3">
      <c r="A7" s="1475"/>
      <c r="B7" s="1475"/>
      <c r="C7" s="1475"/>
      <c r="D7" s="1475"/>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475"/>
      <c r="AU7" s="1475"/>
      <c r="AV7" s="1475"/>
      <c r="AW7" s="1475"/>
      <c r="AX7" s="1475"/>
      <c r="AY7" s="1475"/>
      <c r="AZ7" s="1475"/>
      <c r="BA7" s="1475"/>
      <c r="BB7" s="1475"/>
      <c r="BC7" s="1475"/>
      <c r="BD7" s="1475"/>
      <c r="BE7" s="1475"/>
      <c r="BF7" s="1475"/>
      <c r="BG7" s="1475"/>
      <c r="BH7" s="1475"/>
      <c r="BI7" s="1475"/>
    </row>
    <row r="8" spans="1:62" s="131" customFormat="1" ht="15" customHeight="1" x14ac:dyDescent="0.15">
      <c r="A8" s="1418" t="s">
        <v>549</v>
      </c>
      <c r="B8" s="1419"/>
      <c r="C8" s="1450" t="s">
        <v>116</v>
      </c>
      <c r="D8" s="1460" t="s">
        <v>67</v>
      </c>
      <c r="E8" s="1450" t="s">
        <v>97</v>
      </c>
      <c r="F8" s="1450" t="s">
        <v>115</v>
      </c>
      <c r="G8" s="1450" t="s">
        <v>113</v>
      </c>
      <c r="H8" s="1454" t="s">
        <v>114</v>
      </c>
      <c r="I8" s="1473" t="str">
        <f>+'Formato de costeo C1 '!Q28</f>
        <v xml:space="preserve">Aporte de Beneficiarios </v>
      </c>
      <c r="J8" s="1449" t="s">
        <v>91</v>
      </c>
      <c r="K8" s="1449"/>
      <c r="L8" s="1449"/>
      <c r="M8" s="1449"/>
      <c r="N8" s="1449"/>
      <c r="O8" s="1449"/>
      <c r="P8" s="1449"/>
      <c r="Q8" s="1449"/>
      <c r="R8" s="1449"/>
      <c r="S8" s="1449"/>
      <c r="T8" s="1449"/>
      <c r="U8" s="1449"/>
      <c r="V8" s="1449"/>
      <c r="W8" s="1449"/>
      <c r="X8" s="1449"/>
      <c r="Y8" s="1449"/>
      <c r="Z8" s="1447" t="s">
        <v>24</v>
      </c>
      <c r="AA8" s="1449" t="s">
        <v>92</v>
      </c>
      <c r="AB8" s="1449"/>
      <c r="AC8" s="1449"/>
      <c r="AD8" s="1449"/>
      <c r="AE8" s="1449"/>
      <c r="AF8" s="1449"/>
      <c r="AG8" s="1449"/>
      <c r="AH8" s="1449"/>
      <c r="AI8" s="1449"/>
      <c r="AJ8" s="1449"/>
      <c r="AK8" s="1449"/>
      <c r="AL8" s="1449"/>
      <c r="AM8" s="1449"/>
      <c r="AN8" s="1449"/>
      <c r="AO8" s="1449"/>
      <c r="AP8" s="1449"/>
      <c r="AQ8" s="1447" t="s">
        <v>57</v>
      </c>
      <c r="AR8" s="1449" t="s">
        <v>93</v>
      </c>
      <c r="AS8" s="1449"/>
      <c r="AT8" s="1449"/>
      <c r="AU8" s="1449"/>
      <c r="AV8" s="1449"/>
      <c r="AW8" s="1449"/>
      <c r="AX8" s="1449"/>
      <c r="AY8" s="1449"/>
      <c r="AZ8" s="1449"/>
      <c r="BA8" s="1449"/>
      <c r="BB8" s="1449"/>
      <c r="BC8" s="1449"/>
      <c r="BD8" s="1449"/>
      <c r="BE8" s="1449"/>
      <c r="BF8" s="1449"/>
      <c r="BG8" s="1449"/>
      <c r="BH8" s="1447" t="s">
        <v>58</v>
      </c>
      <c r="BI8" s="1456" t="s">
        <v>54</v>
      </c>
    </row>
    <row r="9" spans="1:62" s="131" customFormat="1" ht="21" customHeight="1" x14ac:dyDescent="0.15">
      <c r="A9" s="1420"/>
      <c r="B9" s="1421"/>
      <c r="C9" s="1451"/>
      <c r="D9" s="1461"/>
      <c r="E9" s="1451"/>
      <c r="F9" s="1451"/>
      <c r="G9" s="1451"/>
      <c r="H9" s="1455"/>
      <c r="I9" s="1474"/>
      <c r="J9" s="124" t="s">
        <v>12</v>
      </c>
      <c r="K9" s="124" t="s">
        <v>13</v>
      </c>
      <c r="L9" s="124" t="s">
        <v>14</v>
      </c>
      <c r="M9" s="130" t="s">
        <v>105</v>
      </c>
      <c r="N9" s="124" t="s">
        <v>15</v>
      </c>
      <c r="O9" s="124" t="s">
        <v>16</v>
      </c>
      <c r="P9" s="124" t="s">
        <v>17</v>
      </c>
      <c r="Q9" s="130" t="s">
        <v>25</v>
      </c>
      <c r="R9" s="124" t="s">
        <v>18</v>
      </c>
      <c r="S9" s="124" t="s">
        <v>19</v>
      </c>
      <c r="T9" s="124" t="s">
        <v>20</v>
      </c>
      <c r="U9" s="130" t="s">
        <v>106</v>
      </c>
      <c r="V9" s="124" t="s">
        <v>21</v>
      </c>
      <c r="W9" s="124" t="s">
        <v>22</v>
      </c>
      <c r="X9" s="124" t="s">
        <v>23</v>
      </c>
      <c r="Y9" s="130" t="s">
        <v>107</v>
      </c>
      <c r="Z9" s="1448"/>
      <c r="AA9" s="124" t="s">
        <v>26</v>
      </c>
      <c r="AB9" s="124" t="s">
        <v>27</v>
      </c>
      <c r="AC9" s="124" t="s">
        <v>28</v>
      </c>
      <c r="AD9" s="130" t="s">
        <v>108</v>
      </c>
      <c r="AE9" s="124" t="s">
        <v>29</v>
      </c>
      <c r="AF9" s="124" t="s">
        <v>30</v>
      </c>
      <c r="AG9" s="124" t="s">
        <v>31</v>
      </c>
      <c r="AH9" s="130" t="s">
        <v>32</v>
      </c>
      <c r="AI9" s="124" t="s">
        <v>33</v>
      </c>
      <c r="AJ9" s="124" t="s">
        <v>34</v>
      </c>
      <c r="AK9" s="124" t="s">
        <v>35</v>
      </c>
      <c r="AL9" s="130" t="s">
        <v>109</v>
      </c>
      <c r="AM9" s="124" t="s">
        <v>36</v>
      </c>
      <c r="AN9" s="124" t="s">
        <v>37</v>
      </c>
      <c r="AO9" s="124" t="s">
        <v>38</v>
      </c>
      <c r="AP9" s="130" t="s">
        <v>110</v>
      </c>
      <c r="AQ9" s="1448"/>
      <c r="AR9" s="124" t="s">
        <v>39</v>
      </c>
      <c r="AS9" s="124" t="s">
        <v>40</v>
      </c>
      <c r="AT9" s="124" t="s">
        <v>41</v>
      </c>
      <c r="AU9" s="130" t="s">
        <v>111</v>
      </c>
      <c r="AV9" s="124" t="s">
        <v>43</v>
      </c>
      <c r="AW9" s="124" t="s">
        <v>44</v>
      </c>
      <c r="AX9" s="124" t="s">
        <v>45</v>
      </c>
      <c r="AY9" s="130" t="s">
        <v>42</v>
      </c>
      <c r="AZ9" s="124" t="s">
        <v>46</v>
      </c>
      <c r="BA9" s="124" t="s">
        <v>47</v>
      </c>
      <c r="BB9" s="124" t="s">
        <v>48</v>
      </c>
      <c r="BC9" s="130" t="s">
        <v>49</v>
      </c>
      <c r="BD9" s="124" t="s">
        <v>50</v>
      </c>
      <c r="BE9" s="124" t="s">
        <v>51</v>
      </c>
      <c r="BF9" s="124" t="s">
        <v>52</v>
      </c>
      <c r="BG9" s="130" t="s">
        <v>53</v>
      </c>
      <c r="BH9" s="1448"/>
      <c r="BI9" s="1457"/>
    </row>
    <row r="10" spans="1:62" s="69" customFormat="1" ht="27" customHeight="1" x14ac:dyDescent="0.15">
      <c r="A10" s="117">
        <f>'Formato de costeo C1 '!$C$10</f>
        <v>1</v>
      </c>
      <c r="B10" s="502">
        <f>'Formato de costeo C1 '!D$10</f>
        <v>0</v>
      </c>
      <c r="C10" s="118"/>
      <c r="D10" s="119"/>
      <c r="E10" s="120"/>
      <c r="F10" s="120"/>
      <c r="G10" s="828"/>
      <c r="H10" s="120">
        <f>+H11+H42+H73+H104+H135</f>
        <v>0</v>
      </c>
      <c r="I10" s="120">
        <f t="shared" ref="I10:T10" si="0">+I11+I42+I73+I104+I135</f>
        <v>0</v>
      </c>
      <c r="J10" s="120">
        <f t="shared" si="0"/>
        <v>0</v>
      </c>
      <c r="K10" s="120">
        <f>+K11+K42+K73+K104+K135</f>
        <v>0</v>
      </c>
      <c r="L10" s="120">
        <f>+L11+L42+L73+L104+L135</f>
        <v>0</v>
      </c>
      <c r="M10" s="120">
        <f t="shared" si="0"/>
        <v>0</v>
      </c>
      <c r="N10" s="120">
        <f>+N11+N42+N73+N104+N135</f>
        <v>0</v>
      </c>
      <c r="O10" s="120">
        <f>+O11+O42+O73+O104+O135</f>
        <v>0</v>
      </c>
      <c r="P10" s="120">
        <f>+P11+P42+P73+P104+P135</f>
        <v>0</v>
      </c>
      <c r="Q10" s="120">
        <f t="shared" si="0"/>
        <v>0</v>
      </c>
      <c r="R10" s="120">
        <f t="shared" si="0"/>
        <v>0</v>
      </c>
      <c r="S10" s="120">
        <f t="shared" si="0"/>
        <v>0</v>
      </c>
      <c r="T10" s="120">
        <f t="shared" si="0"/>
        <v>0</v>
      </c>
      <c r="U10" s="120">
        <f>+U11+U42+U73+U104+U135</f>
        <v>0</v>
      </c>
      <c r="V10" s="120">
        <f>+V11+V42+V73+V104+V135</f>
        <v>0</v>
      </c>
      <c r="W10" s="120">
        <f>+W11+W42+W73+W104+W135</f>
        <v>0</v>
      </c>
      <c r="X10" s="120">
        <f>+X11+X42+X73+X104+X135</f>
        <v>0</v>
      </c>
      <c r="Y10" s="120">
        <f t="shared" ref="Y10:BI10" si="1">+Y11+Y42+Y73+Y104+Y135</f>
        <v>0</v>
      </c>
      <c r="Z10" s="120">
        <f t="shared" si="1"/>
        <v>0</v>
      </c>
      <c r="AA10" s="120">
        <f t="shared" si="1"/>
        <v>0</v>
      </c>
      <c r="AB10" s="120">
        <f t="shared" si="1"/>
        <v>0</v>
      </c>
      <c r="AC10" s="120">
        <f t="shared" si="1"/>
        <v>0</v>
      </c>
      <c r="AD10" s="120">
        <f t="shared" si="1"/>
        <v>0</v>
      </c>
      <c r="AE10" s="120">
        <f t="shared" si="1"/>
        <v>0</v>
      </c>
      <c r="AF10" s="120">
        <f t="shared" si="1"/>
        <v>0</v>
      </c>
      <c r="AG10" s="120">
        <f t="shared" si="1"/>
        <v>0</v>
      </c>
      <c r="AH10" s="120">
        <f t="shared" si="1"/>
        <v>0</v>
      </c>
      <c r="AI10" s="120">
        <f t="shared" si="1"/>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c r="AU10" s="120">
        <f t="shared" si="1"/>
        <v>0</v>
      </c>
      <c r="AV10" s="120">
        <f t="shared" si="1"/>
        <v>0</v>
      </c>
      <c r="AW10" s="120">
        <f t="shared" si="1"/>
        <v>0</v>
      </c>
      <c r="AX10" s="120">
        <f t="shared" si="1"/>
        <v>0</v>
      </c>
      <c r="AY10" s="120">
        <f t="shared" si="1"/>
        <v>0</v>
      </c>
      <c r="AZ10" s="120">
        <f t="shared" si="1"/>
        <v>0</v>
      </c>
      <c r="BA10" s="120">
        <f t="shared" si="1"/>
        <v>0</v>
      </c>
      <c r="BB10" s="120">
        <f t="shared" si="1"/>
        <v>0</v>
      </c>
      <c r="BC10" s="120">
        <f t="shared" si="1"/>
        <v>0</v>
      </c>
      <c r="BD10" s="120">
        <f t="shared" si="1"/>
        <v>0</v>
      </c>
      <c r="BE10" s="120">
        <f t="shared" si="1"/>
        <v>0</v>
      </c>
      <c r="BF10" s="120">
        <f t="shared" si="1"/>
        <v>0</v>
      </c>
      <c r="BG10" s="120">
        <f t="shared" si="1"/>
        <v>0</v>
      </c>
      <c r="BH10" s="120">
        <f t="shared" si="1"/>
        <v>0</v>
      </c>
      <c r="BI10" s="284">
        <f t="shared" si="1"/>
        <v>0</v>
      </c>
      <c r="BJ10" s="126">
        <f>+BI10-I10</f>
        <v>0</v>
      </c>
    </row>
    <row r="11" spans="1:62" s="125" customFormat="1" ht="12.75" customHeight="1" outlineLevel="1" x14ac:dyDescent="0.25">
      <c r="A11" s="63">
        <f>'Formato de costeo C1 '!C$11</f>
        <v>1.1000000000000001</v>
      </c>
      <c r="B11" s="77">
        <f>'Formato de costeo C1 '!D$11</f>
        <v>0</v>
      </c>
      <c r="C11" s="78"/>
      <c r="D11" s="79"/>
      <c r="E11" s="80"/>
      <c r="F11" s="80"/>
      <c r="G11" s="304"/>
      <c r="H11" s="80">
        <f>+H12+H18+H24+H30+H36</f>
        <v>0</v>
      </c>
      <c r="I11" s="80">
        <f t="shared" ref="I11:T11" si="2">+I12+I18+I24+I30+I36</f>
        <v>0</v>
      </c>
      <c r="J11" s="80">
        <f t="shared" si="2"/>
        <v>0</v>
      </c>
      <c r="K11" s="80">
        <f>+K12+K18+K24+K30+K36</f>
        <v>0</v>
      </c>
      <c r="L11" s="80">
        <f>+L12+L18+L24+L30+L36</f>
        <v>0</v>
      </c>
      <c r="M11" s="80">
        <f t="shared" si="2"/>
        <v>0</v>
      </c>
      <c r="N11" s="80">
        <f>+N12+N18+N24+N30+N36</f>
        <v>0</v>
      </c>
      <c r="O11" s="80">
        <f>+O12+O18+O24+O30+O36</f>
        <v>0</v>
      </c>
      <c r="P11" s="80">
        <f>+P12+P18+P24+P30+P36</f>
        <v>0</v>
      </c>
      <c r="Q11" s="80">
        <f t="shared" si="2"/>
        <v>0</v>
      </c>
      <c r="R11" s="80">
        <f t="shared" si="2"/>
        <v>0</v>
      </c>
      <c r="S11" s="80">
        <f t="shared" si="2"/>
        <v>0</v>
      </c>
      <c r="T11" s="80">
        <f t="shared" si="2"/>
        <v>0</v>
      </c>
      <c r="U11" s="80">
        <f>+U12+U18+U24+U30+U36</f>
        <v>0</v>
      </c>
      <c r="V11" s="80">
        <f>+V12+V18+V24+V30+V36</f>
        <v>0</v>
      </c>
      <c r="W11" s="80">
        <f>+W12+W18+W24+W30+W36</f>
        <v>0</v>
      </c>
      <c r="X11" s="80">
        <f>+X12+X18+X24+X30+X36</f>
        <v>0</v>
      </c>
      <c r="Y11" s="80">
        <f t="shared" ref="Y11:BI11" si="3">+Y12+Y18+Y24+Y30+Y36</f>
        <v>0</v>
      </c>
      <c r="Z11" s="80">
        <f t="shared" si="3"/>
        <v>0</v>
      </c>
      <c r="AA11" s="80">
        <f t="shared" si="3"/>
        <v>0</v>
      </c>
      <c r="AB11" s="80">
        <f t="shared" si="3"/>
        <v>0</v>
      </c>
      <c r="AC11" s="80">
        <f t="shared" si="3"/>
        <v>0</v>
      </c>
      <c r="AD11" s="80">
        <f t="shared" si="3"/>
        <v>0</v>
      </c>
      <c r="AE11" s="80">
        <f t="shared" si="3"/>
        <v>0</v>
      </c>
      <c r="AF11" s="80">
        <f t="shared" si="3"/>
        <v>0</v>
      </c>
      <c r="AG11" s="80">
        <f t="shared" si="3"/>
        <v>0</v>
      </c>
      <c r="AH11" s="80">
        <f t="shared" si="3"/>
        <v>0</v>
      </c>
      <c r="AI11" s="80">
        <f t="shared" si="3"/>
        <v>0</v>
      </c>
      <c r="AJ11" s="80">
        <f t="shared" si="3"/>
        <v>0</v>
      </c>
      <c r="AK11" s="80">
        <f t="shared" si="3"/>
        <v>0</v>
      </c>
      <c r="AL11" s="80">
        <f t="shared" si="3"/>
        <v>0</v>
      </c>
      <c r="AM11" s="80">
        <f t="shared" si="3"/>
        <v>0</v>
      </c>
      <c r="AN11" s="80">
        <f t="shared" si="3"/>
        <v>0</v>
      </c>
      <c r="AO11" s="80">
        <f t="shared" si="3"/>
        <v>0</v>
      </c>
      <c r="AP11" s="80">
        <f t="shared" si="3"/>
        <v>0</v>
      </c>
      <c r="AQ11" s="80">
        <f t="shared" si="3"/>
        <v>0</v>
      </c>
      <c r="AR11" s="80">
        <f t="shared" si="3"/>
        <v>0</v>
      </c>
      <c r="AS11" s="80">
        <f t="shared" si="3"/>
        <v>0</v>
      </c>
      <c r="AT11" s="80">
        <f t="shared" si="3"/>
        <v>0</v>
      </c>
      <c r="AU11" s="80">
        <f t="shared" si="3"/>
        <v>0</v>
      </c>
      <c r="AV11" s="80">
        <f t="shared" si="3"/>
        <v>0</v>
      </c>
      <c r="AW11" s="80">
        <f t="shared" si="3"/>
        <v>0</v>
      </c>
      <c r="AX11" s="80">
        <f t="shared" si="3"/>
        <v>0</v>
      </c>
      <c r="AY11" s="80">
        <f t="shared" si="3"/>
        <v>0</v>
      </c>
      <c r="AZ11" s="80">
        <f t="shared" si="3"/>
        <v>0</v>
      </c>
      <c r="BA11" s="80">
        <f t="shared" si="3"/>
        <v>0</v>
      </c>
      <c r="BB11" s="80">
        <f t="shared" si="3"/>
        <v>0</v>
      </c>
      <c r="BC11" s="80">
        <f t="shared" si="3"/>
        <v>0</v>
      </c>
      <c r="BD11" s="80">
        <f t="shared" si="3"/>
        <v>0</v>
      </c>
      <c r="BE11" s="80">
        <f t="shared" si="3"/>
        <v>0</v>
      </c>
      <c r="BF11" s="80">
        <f t="shared" si="3"/>
        <v>0</v>
      </c>
      <c r="BG11" s="80">
        <f t="shared" si="3"/>
        <v>0</v>
      </c>
      <c r="BH11" s="80">
        <f t="shared" si="3"/>
        <v>0</v>
      </c>
      <c r="BI11" s="81">
        <f t="shared" si="3"/>
        <v>0</v>
      </c>
      <c r="BJ11" s="126">
        <f t="shared" ref="BJ11:BJ74" si="4">+BI11-I11</f>
        <v>0</v>
      </c>
    </row>
    <row r="12" spans="1:62" s="69" customFormat="1" ht="12.75" customHeight="1" x14ac:dyDescent="0.15">
      <c r="A12" s="100" t="str">
        <f>+'Formato de costeo C1 '!C$29</f>
        <v>1.1.1</v>
      </c>
      <c r="B12" s="199">
        <f>+'Formato de costeo C1 '!$B$29</f>
        <v>0</v>
      </c>
      <c r="C12" s="56">
        <f>+'Formato de costeo C1 '!$D$29</f>
        <v>0</v>
      </c>
      <c r="D12" s="61"/>
      <c r="E12" s="57">
        <f>+'Formato de costeo C1 '!F29</f>
        <v>0</v>
      </c>
      <c r="F12" s="57">
        <f>SUM(F13:F17)</f>
        <v>0</v>
      </c>
      <c r="G12" s="503">
        <f>+'Formato de costeo C1 '!$H$29</f>
        <v>0</v>
      </c>
      <c r="H12" s="57">
        <f>SUM(H13:H17)</f>
        <v>0</v>
      </c>
      <c r="I12" s="57">
        <f t="shared" ref="I12:T12" si="5">SUM(I13:I17)</f>
        <v>0</v>
      </c>
      <c r="J12" s="57">
        <f t="shared" si="5"/>
        <v>0</v>
      </c>
      <c r="K12" s="57">
        <f>SUM(K13:K17)</f>
        <v>0</v>
      </c>
      <c r="L12" s="57">
        <f>SUM(L13:L17)</f>
        <v>0</v>
      </c>
      <c r="M12" s="57">
        <f t="shared" si="5"/>
        <v>0</v>
      </c>
      <c r="N12" s="57">
        <f>SUM(N13:N17)</f>
        <v>0</v>
      </c>
      <c r="O12" s="57">
        <f>SUM(O13:O17)</f>
        <v>0</v>
      </c>
      <c r="P12" s="57">
        <f>SUM(P13:P17)</f>
        <v>0</v>
      </c>
      <c r="Q12" s="57">
        <f t="shared" si="5"/>
        <v>0</v>
      </c>
      <c r="R12" s="57">
        <f t="shared" si="5"/>
        <v>0</v>
      </c>
      <c r="S12" s="57">
        <f t="shared" si="5"/>
        <v>0</v>
      </c>
      <c r="T12" s="57">
        <f t="shared" si="5"/>
        <v>0</v>
      </c>
      <c r="U12" s="57">
        <f>SUM(U13:U17)</f>
        <v>0</v>
      </c>
      <c r="V12" s="57">
        <f>SUM(V13:V17)</f>
        <v>0</v>
      </c>
      <c r="W12" s="57">
        <f>SUM(W13:W17)</f>
        <v>0</v>
      </c>
      <c r="X12" s="57">
        <f>SUM(X13:X17)</f>
        <v>0</v>
      </c>
      <c r="Y12" s="57">
        <f t="shared" ref="Y12:BI12" si="6">SUM(Y13:Y17)</f>
        <v>0</v>
      </c>
      <c r="Z12" s="57">
        <f t="shared" si="6"/>
        <v>0</v>
      </c>
      <c r="AA12" s="57">
        <f t="shared" si="6"/>
        <v>0</v>
      </c>
      <c r="AB12" s="57">
        <f t="shared" si="6"/>
        <v>0</v>
      </c>
      <c r="AC12" s="57">
        <f t="shared" si="6"/>
        <v>0</v>
      </c>
      <c r="AD12" s="57">
        <f t="shared" si="6"/>
        <v>0</v>
      </c>
      <c r="AE12" s="57">
        <f t="shared" si="6"/>
        <v>0</v>
      </c>
      <c r="AF12" s="57">
        <f t="shared" si="6"/>
        <v>0</v>
      </c>
      <c r="AG12" s="57">
        <f t="shared" si="6"/>
        <v>0</v>
      </c>
      <c r="AH12" s="57">
        <f t="shared" si="6"/>
        <v>0</v>
      </c>
      <c r="AI12" s="57">
        <f t="shared" si="6"/>
        <v>0</v>
      </c>
      <c r="AJ12" s="57">
        <f t="shared" si="6"/>
        <v>0</v>
      </c>
      <c r="AK12" s="57">
        <f t="shared" si="6"/>
        <v>0</v>
      </c>
      <c r="AL12" s="57">
        <f t="shared" si="6"/>
        <v>0</v>
      </c>
      <c r="AM12" s="57">
        <f t="shared" si="6"/>
        <v>0</v>
      </c>
      <c r="AN12" s="57">
        <f t="shared" si="6"/>
        <v>0</v>
      </c>
      <c r="AO12" s="57">
        <f t="shared" si="6"/>
        <v>0</v>
      </c>
      <c r="AP12" s="57">
        <f t="shared" si="6"/>
        <v>0</v>
      </c>
      <c r="AQ12" s="57">
        <f t="shared" si="6"/>
        <v>0</v>
      </c>
      <c r="AR12" s="57">
        <f t="shared" si="6"/>
        <v>0</v>
      </c>
      <c r="AS12" s="57">
        <f t="shared" si="6"/>
        <v>0</v>
      </c>
      <c r="AT12" s="57">
        <f t="shared" si="6"/>
        <v>0</v>
      </c>
      <c r="AU12" s="57">
        <f t="shared" si="6"/>
        <v>0</v>
      </c>
      <c r="AV12" s="57">
        <f t="shared" si="6"/>
        <v>0</v>
      </c>
      <c r="AW12" s="57">
        <f t="shared" si="6"/>
        <v>0</v>
      </c>
      <c r="AX12" s="57">
        <f t="shared" si="6"/>
        <v>0</v>
      </c>
      <c r="AY12" s="57">
        <f t="shared" si="6"/>
        <v>0</v>
      </c>
      <c r="AZ12" s="57">
        <f t="shared" si="6"/>
        <v>0</v>
      </c>
      <c r="BA12" s="57">
        <f t="shared" si="6"/>
        <v>0</v>
      </c>
      <c r="BB12" s="57">
        <f t="shared" si="6"/>
        <v>0</v>
      </c>
      <c r="BC12" s="57">
        <f t="shared" si="6"/>
        <v>0</v>
      </c>
      <c r="BD12" s="57">
        <f t="shared" si="6"/>
        <v>0</v>
      </c>
      <c r="BE12" s="57">
        <f t="shared" si="6"/>
        <v>0</v>
      </c>
      <c r="BF12" s="57">
        <f t="shared" si="6"/>
        <v>0</v>
      </c>
      <c r="BG12" s="57">
        <f t="shared" si="6"/>
        <v>0</v>
      </c>
      <c r="BH12" s="57">
        <f t="shared" si="6"/>
        <v>0</v>
      </c>
      <c r="BI12" s="285">
        <f t="shared" si="6"/>
        <v>0</v>
      </c>
      <c r="BJ12" s="126">
        <f t="shared" si="4"/>
        <v>0</v>
      </c>
    </row>
    <row r="13" spans="1:62" s="69" customFormat="1" ht="12.75" customHeight="1" x14ac:dyDescent="0.15">
      <c r="A13" s="295" t="str">
        <f>+'Formato de costeo C1 '!C$30</f>
        <v>1.1.1.1</v>
      </c>
      <c r="B13" s="296" t="str">
        <f>+'Formato de costeo C1 '!B$30</f>
        <v>Categorías de gasto</v>
      </c>
      <c r="C13" s="312"/>
      <c r="D13" s="313"/>
      <c r="E13" s="314"/>
      <c r="F13" s="104">
        <f>+'Formato de costeo C1 '!G$30</f>
        <v>0</v>
      </c>
      <c r="G13" s="504"/>
      <c r="H13" s="104">
        <f>+'Formato de costeo C1 '!I30</f>
        <v>0</v>
      </c>
      <c r="I13" s="104">
        <f>+'Formato de costeo C1 '!Q30</f>
        <v>0</v>
      </c>
      <c r="J13" s="104">
        <f>IF( $H13=0,0,($F13*'Cronograma de Actividades'!$E$16)*($I13/$H13))</f>
        <v>0</v>
      </c>
      <c r="K13" s="104">
        <f>IF( $H13=0,0,($F13*'Cronograma de Actividades'!$F$16)*($I13/$H13))</f>
        <v>0</v>
      </c>
      <c r="L13" s="104">
        <f>IF( $H13=0,0,($F13*'Cronograma de Actividades'!$G$16)*($I13/$H13))</f>
        <v>0</v>
      </c>
      <c r="M13" s="104">
        <f>SUM(J13:L13)</f>
        <v>0</v>
      </c>
      <c r="N13" s="104">
        <f>IF( $H13=0,0,($F13*'Cronograma de Actividades'!$H$16)*($I13/$H13))</f>
        <v>0</v>
      </c>
      <c r="O13" s="104">
        <f>IF( $H13=0,0,($F13*'Cronograma de Actividades'!$I$16)*($I13/$H13))</f>
        <v>0</v>
      </c>
      <c r="P13" s="104">
        <f>IF( $H13=0,0,($F13*'Cronograma de Actividades'!$J$16)*($I13/$H13))</f>
        <v>0</v>
      </c>
      <c r="Q13" s="104">
        <f>SUM(N13:P13)</f>
        <v>0</v>
      </c>
      <c r="R13" s="104">
        <f>IF( $H13=0,0,($F13*'Cronograma de Actividades'!$K$16)*($I13/$H13))</f>
        <v>0</v>
      </c>
      <c r="S13" s="104">
        <f>IF( $H13=0,0,($F13*'Cronograma de Actividades'!$L$16)*($I13/$H13))</f>
        <v>0</v>
      </c>
      <c r="T13" s="104">
        <f>IF( $H13=0,0,($F13*'Cronograma de Actividades'!$M$16)*($I13/$H13))</f>
        <v>0</v>
      </c>
      <c r="U13" s="104">
        <f>SUM(R13:T13)</f>
        <v>0</v>
      </c>
      <c r="V13" s="104">
        <f>IF( $H13=0,0,($F13*'Cronograma de Actividades'!$N$16)*($I13/$H13))</f>
        <v>0</v>
      </c>
      <c r="W13" s="104">
        <f>IF( $H13=0,0,($F13*'Cronograma de Actividades'!$O$16)*($I13/$H13))</f>
        <v>0</v>
      </c>
      <c r="X13" s="104">
        <f>IF( $H13=0,0,($F13*'Cronograma de Actividades'!$P$16)*($I13/$H13))</f>
        <v>0</v>
      </c>
      <c r="Y13" s="104">
        <f>SUM(V13:X13)</f>
        <v>0</v>
      </c>
      <c r="Z13" s="104">
        <f>+M13+Q13+U13+Y13</f>
        <v>0</v>
      </c>
      <c r="AA13" s="104">
        <f>IF( $H13=0,0,($F13*'Cronograma de Actividades'!$Q$16)*($I13/$H13))</f>
        <v>0</v>
      </c>
      <c r="AB13" s="104">
        <f>IF( $H13=0,0,($F13*'Cronograma de Actividades'!$R$16)*($I13/$H13))</f>
        <v>0</v>
      </c>
      <c r="AC13" s="104">
        <f>IF( $H13=0,0,($F13*'Cronograma de Actividades'!$S$16)*($I13/$H13))</f>
        <v>0</v>
      </c>
      <c r="AD13" s="104">
        <f>SUM(AA13:AC13)</f>
        <v>0</v>
      </c>
      <c r="AE13" s="104">
        <f>IF( $H13=0,0,($F13*'Cronograma de Actividades'!$T$16)*($I13/$H13))</f>
        <v>0</v>
      </c>
      <c r="AF13" s="104">
        <f>IF( $H13=0,0,($F13*'Cronograma de Actividades'!$U$16)*($I13/$H13))</f>
        <v>0</v>
      </c>
      <c r="AG13" s="104">
        <f>IF( $H13=0,0,($F13*'Cronograma de Actividades'!$V$16)*($I13/$H13))</f>
        <v>0</v>
      </c>
      <c r="AH13" s="104">
        <f>SUM(AE13:AG13)</f>
        <v>0</v>
      </c>
      <c r="AI13" s="104">
        <f>IF( $H13=0,0,($F13*'Cronograma de Actividades'!$W$16)*($I13/$H13))</f>
        <v>0</v>
      </c>
      <c r="AJ13" s="104">
        <f>IF( $H13=0,0,($F13*'Cronograma de Actividades'!$X$16)*($I13/$H13))</f>
        <v>0</v>
      </c>
      <c r="AK13" s="104">
        <f>IF( $H13=0,0,($F13*'Cronograma de Actividades'!$Y$16)*($I13/$H13))</f>
        <v>0</v>
      </c>
      <c r="AL13" s="104">
        <f>SUM(AI13:AK13)</f>
        <v>0</v>
      </c>
      <c r="AM13" s="104">
        <f>IF( $H13=0,0,($F13*'Cronograma de Actividades'!$Z$16)*($I13/$H13))</f>
        <v>0</v>
      </c>
      <c r="AN13" s="104">
        <f>IF( $H13=0,0,($F13*'Cronograma de Actividades'!$AA$16)*($I13/$H13))</f>
        <v>0</v>
      </c>
      <c r="AO13" s="104">
        <f>IF( $H13=0,0,($F13*'Cronograma de Actividades'!$AB$16)*($I13/$H13))</f>
        <v>0</v>
      </c>
      <c r="AP13" s="104">
        <f>SUM(AM13:AO13)</f>
        <v>0</v>
      </c>
      <c r="AQ13" s="104">
        <f>+AD13+AH13+AL13+AP13</f>
        <v>0</v>
      </c>
      <c r="AR13" s="104">
        <f>IF( $H13=0,0,($F13*'Cronograma de Actividades'!$AC$16)*($I13/$H13))</f>
        <v>0</v>
      </c>
      <c r="AS13" s="104">
        <f>IF( $H13=0,0,($F13*'Cronograma de Actividades'!$AD$16)*($I13/$H13))</f>
        <v>0</v>
      </c>
      <c r="AT13" s="104">
        <f>IF( $H13=0,0,($F13*'Cronograma de Actividades'!$AE$16)*($I13/$H13))</f>
        <v>0</v>
      </c>
      <c r="AU13" s="104">
        <f>SUM(AR13:AT13)</f>
        <v>0</v>
      </c>
      <c r="AV13" s="104">
        <f>IF( $H13=0,0,($F13*'Cronograma de Actividades'!$AF$16)*($I13/$H13))</f>
        <v>0</v>
      </c>
      <c r="AW13" s="104">
        <f>IF( $H13=0,0,($F13*'Cronograma de Actividades'!$AG$16)*($I13/$H13))</f>
        <v>0</v>
      </c>
      <c r="AX13" s="104">
        <f>IF( $H13=0,0,($F13*'Cronograma de Actividades'!$AH$16)*($I13/$H13))</f>
        <v>0</v>
      </c>
      <c r="AY13" s="104">
        <f>SUM(AV13:AX13)</f>
        <v>0</v>
      </c>
      <c r="AZ13" s="104">
        <f>IF( $H13=0,0,($F13*'Cronograma de Actividades'!$AI$16)*($I13/$H13))</f>
        <v>0</v>
      </c>
      <c r="BA13" s="104">
        <f>IF( $H13=0,0,($F13*'Cronograma de Actividades'!$AJ$16)*($I13/$H13))</f>
        <v>0</v>
      </c>
      <c r="BB13" s="104">
        <f>IF( $H13=0,0,($F13*'Cronograma de Actividades'!$AK$16)*($I13/$H13))</f>
        <v>0</v>
      </c>
      <c r="BC13" s="104">
        <f>SUM(AZ13:BB13)</f>
        <v>0</v>
      </c>
      <c r="BD13" s="104">
        <f>IF( $H13=0,0,($F13*'Cronograma de Actividades'!$AL$16)*($I13/$H13))</f>
        <v>0</v>
      </c>
      <c r="BE13" s="104">
        <f>IF( $H13=0,0,($F13*'Cronograma de Actividades'!$AM$16)*($I13/$H13))</f>
        <v>0</v>
      </c>
      <c r="BF13" s="104">
        <f>IF( $H13=0,0,($F13*'Cronograma de Actividades'!$AN$16)*($I13/$H13))</f>
        <v>0</v>
      </c>
      <c r="BG13" s="104">
        <f>SUM(BD13:BF13)</f>
        <v>0</v>
      </c>
      <c r="BH13" s="104">
        <f>+AU13+AY13+BC13+BG13</f>
        <v>0</v>
      </c>
      <c r="BI13" s="286">
        <f>+Z13+AQ13+BH13</f>
        <v>0</v>
      </c>
      <c r="BJ13" s="126">
        <f t="shared" si="4"/>
        <v>0</v>
      </c>
    </row>
    <row r="14" spans="1:62" s="69" customFormat="1" ht="12.75" customHeight="1" x14ac:dyDescent="0.15">
      <c r="A14" s="297" t="str">
        <f>'Formato de costeo C1 '!C$39</f>
        <v>1.1.1.2</v>
      </c>
      <c r="B14" s="298" t="str">
        <f>+'Formato de costeo C1 '!B$39</f>
        <v>Categorías de gasto</v>
      </c>
      <c r="C14" s="315"/>
      <c r="D14" s="316"/>
      <c r="E14" s="317"/>
      <c r="F14" s="105">
        <f>+'Formato de costeo C1 '!G$39</f>
        <v>0</v>
      </c>
      <c r="G14" s="505"/>
      <c r="H14" s="105">
        <f>+'Formato de costeo C1 '!I39</f>
        <v>0</v>
      </c>
      <c r="I14" s="105">
        <f>+'Formato de costeo C1 '!Q39</f>
        <v>0</v>
      </c>
      <c r="J14" s="105">
        <f>IF( $H14=0,0,($F14*'Cronograma de Actividades'!$E$16)*($I14/$H14))</f>
        <v>0</v>
      </c>
      <c r="K14" s="105">
        <f>IF( $H14=0,0,($F14*'Cronograma de Actividades'!$F$16)*($I14/$H14))</f>
        <v>0</v>
      </c>
      <c r="L14" s="105">
        <f>IF( $H14=0,0,($F14*'Cronograma de Actividades'!$G$16)*($I14/$H14))</f>
        <v>0</v>
      </c>
      <c r="M14" s="105">
        <f>SUM(J14:L14)</f>
        <v>0</v>
      </c>
      <c r="N14" s="105">
        <f>IF( $H14=0,0,($F14*'Cronograma de Actividades'!$H$16)*($I14/$H14))</f>
        <v>0</v>
      </c>
      <c r="O14" s="105">
        <f>IF( $H14=0,0,($F14*'Cronograma de Actividades'!$I$16)*($I14/$H14))</f>
        <v>0</v>
      </c>
      <c r="P14" s="105">
        <f>IF( $H14=0,0,($F14*'Cronograma de Actividades'!$J$16)*($I14/$H14))</f>
        <v>0</v>
      </c>
      <c r="Q14" s="105">
        <f>SUM(N14:P14)</f>
        <v>0</v>
      </c>
      <c r="R14" s="105">
        <f>IF( $H14=0,0,($F14*'Cronograma de Actividades'!$K$16)*($I14/$H14))</f>
        <v>0</v>
      </c>
      <c r="S14" s="105">
        <f>IF( $H14=0,0,($F14*'Cronograma de Actividades'!$L$16)*($I14/$H14))</f>
        <v>0</v>
      </c>
      <c r="T14" s="105">
        <f>IF( $H14=0,0,($F14*'Cronograma de Actividades'!$M$16)*($I14/$H14))</f>
        <v>0</v>
      </c>
      <c r="U14" s="105">
        <f>SUM(R14:T14)</f>
        <v>0</v>
      </c>
      <c r="V14" s="105">
        <f>IF( $H14=0,0,($F14*'Cronograma de Actividades'!$N$16)*($I14/$H14))</f>
        <v>0</v>
      </c>
      <c r="W14" s="105">
        <f>IF( $H14=0,0,($F14*'Cronograma de Actividades'!$O$16)*($I14/$H14))</f>
        <v>0</v>
      </c>
      <c r="X14" s="105">
        <f>IF( $H14=0,0,($F14*'Cronograma de Actividades'!$P$16)*($I14/$H14))</f>
        <v>0</v>
      </c>
      <c r="Y14" s="105">
        <f>SUM(V14:X14)</f>
        <v>0</v>
      </c>
      <c r="Z14" s="105">
        <f>+M14+Q14+U14+Y14</f>
        <v>0</v>
      </c>
      <c r="AA14" s="105">
        <f>IF( $H14=0,0,($F14*'Cronograma de Actividades'!$Q$16)*($I14/$H14))</f>
        <v>0</v>
      </c>
      <c r="AB14" s="105">
        <f>IF( $H14=0,0,($F14*'Cronograma de Actividades'!$R$16)*($I14/$H14))</f>
        <v>0</v>
      </c>
      <c r="AC14" s="105">
        <f>IF( $H14=0,0,($F14*'Cronograma de Actividades'!$S$16)*($I14/$H14))</f>
        <v>0</v>
      </c>
      <c r="AD14" s="105">
        <f>SUM(AA14:AC14)</f>
        <v>0</v>
      </c>
      <c r="AE14" s="105">
        <f>IF( $H14=0,0,($F14*'Cronograma de Actividades'!$T$16)*($I14/$H14))</f>
        <v>0</v>
      </c>
      <c r="AF14" s="105">
        <f>IF( $H14=0,0,($F14*'Cronograma de Actividades'!$U$16)*($I14/$H14))</f>
        <v>0</v>
      </c>
      <c r="AG14" s="105">
        <f>IF( $H14=0,0,($F14*'Cronograma de Actividades'!$V$16)*($I14/$H14))</f>
        <v>0</v>
      </c>
      <c r="AH14" s="105">
        <f>SUM(AE14:AG14)</f>
        <v>0</v>
      </c>
      <c r="AI14" s="105">
        <f>IF( $H14=0,0,($F14*'Cronograma de Actividades'!$W$16)*($I14/$H14))</f>
        <v>0</v>
      </c>
      <c r="AJ14" s="105">
        <f>IF( $H14=0,0,($F14*'Cronograma de Actividades'!$X$16)*($I14/$H14))</f>
        <v>0</v>
      </c>
      <c r="AK14" s="105">
        <f>IF( $H14=0,0,($F14*'Cronograma de Actividades'!$Y$16)*($I14/$H14))</f>
        <v>0</v>
      </c>
      <c r="AL14" s="105">
        <f>SUM(AI14:AK14)</f>
        <v>0</v>
      </c>
      <c r="AM14" s="105">
        <f>IF( $H14=0,0,($F14*'Cronograma de Actividades'!$Z$16)*($I14/$H14))</f>
        <v>0</v>
      </c>
      <c r="AN14" s="105">
        <f>IF( $H14=0,0,($F14*'Cronograma de Actividades'!$AA$16)*($I14/$H14))</f>
        <v>0</v>
      </c>
      <c r="AO14" s="105">
        <f>IF( $H14=0,0,($F14*'Cronograma de Actividades'!$AB$16)*($I14/$H14))</f>
        <v>0</v>
      </c>
      <c r="AP14" s="105">
        <f>SUM(AM14:AO14)</f>
        <v>0</v>
      </c>
      <c r="AQ14" s="105">
        <f>+AD14+AH14+AL14+AP14</f>
        <v>0</v>
      </c>
      <c r="AR14" s="105">
        <f>IF( $H14=0,0,($F14*'Cronograma de Actividades'!$AC$16)*($I14/$H14))</f>
        <v>0</v>
      </c>
      <c r="AS14" s="105">
        <f>IF( $H14=0,0,($F14*'Cronograma de Actividades'!$AD$16)*($I14/$H14))</f>
        <v>0</v>
      </c>
      <c r="AT14" s="105">
        <f>IF( $H14=0,0,($F14*'Cronograma de Actividades'!$AE$16)*($I14/$H14))</f>
        <v>0</v>
      </c>
      <c r="AU14" s="105">
        <f>SUM(AR14:AT14)</f>
        <v>0</v>
      </c>
      <c r="AV14" s="105">
        <f>IF( $H14=0,0,($F14*'Cronograma de Actividades'!$AF$16)*($I14/$H14))</f>
        <v>0</v>
      </c>
      <c r="AW14" s="105">
        <f>IF( $H14=0,0,($F14*'Cronograma de Actividades'!$AG$16)*($I14/$H14))</f>
        <v>0</v>
      </c>
      <c r="AX14" s="105">
        <f>IF( $H14=0,0,($F14*'Cronograma de Actividades'!$AH$16)*($I14/$H14))</f>
        <v>0</v>
      </c>
      <c r="AY14" s="105">
        <f>SUM(AV14:AX14)</f>
        <v>0</v>
      </c>
      <c r="AZ14" s="105">
        <f>IF( $H14=0,0,($F14*'Cronograma de Actividades'!$AI$16)*($I14/$H14))</f>
        <v>0</v>
      </c>
      <c r="BA14" s="105">
        <f>IF( $H14=0,0,($F14*'Cronograma de Actividades'!$AJ$16)*($I14/$H14))</f>
        <v>0</v>
      </c>
      <c r="BB14" s="105">
        <f>IF( $H14=0,0,($F14*'Cronograma de Actividades'!$AK$16)*($I14/$H14))</f>
        <v>0</v>
      </c>
      <c r="BC14" s="105">
        <f>SUM(AZ14:BB14)</f>
        <v>0</v>
      </c>
      <c r="BD14" s="105">
        <f>IF( $H14=0,0,($F14*'Cronograma de Actividades'!$AL$16)*($I14/$H14))</f>
        <v>0</v>
      </c>
      <c r="BE14" s="105">
        <f>IF( $H14=0,0,($F14*'Cronograma de Actividades'!$AM$16)*($I14/$H14))</f>
        <v>0</v>
      </c>
      <c r="BF14" s="105">
        <f>IF( $H14=0,0,($F14*'Cronograma de Actividades'!$AN$16)*($I14/$H14))</f>
        <v>0</v>
      </c>
      <c r="BG14" s="105">
        <f>SUM(BD14:BF14)</f>
        <v>0</v>
      </c>
      <c r="BH14" s="105">
        <f>+AU14+AY14+BC14+BG14</f>
        <v>0</v>
      </c>
      <c r="BI14" s="287">
        <f>+Z14+AQ14+BH14</f>
        <v>0</v>
      </c>
      <c r="BJ14" s="126">
        <f t="shared" si="4"/>
        <v>0</v>
      </c>
    </row>
    <row r="15" spans="1:62" s="69" customFormat="1" ht="12.75" customHeight="1" x14ac:dyDescent="0.15">
      <c r="A15" s="297" t="str">
        <f>'Formato de costeo C1 '!C$48</f>
        <v>1.1.1.3</v>
      </c>
      <c r="B15" s="298" t="str">
        <f>+'Formato de costeo C1 '!B$48</f>
        <v>Categorías de gasto</v>
      </c>
      <c r="C15" s="315"/>
      <c r="D15" s="316"/>
      <c r="E15" s="317"/>
      <c r="F15" s="105">
        <f>+'Formato de costeo C1 '!G$48</f>
        <v>0</v>
      </c>
      <c r="G15" s="505"/>
      <c r="H15" s="105">
        <f>+'Formato de costeo C1 '!I48</f>
        <v>0</v>
      </c>
      <c r="I15" s="105">
        <f>+'Formato de costeo C1 '!Q48</f>
        <v>0</v>
      </c>
      <c r="J15" s="105">
        <f>IF( $H15=0,0,($F15*'Cronograma de Actividades'!$E$16)*($I15/$H15))</f>
        <v>0</v>
      </c>
      <c r="K15" s="105">
        <f>IF( $H15=0,0,($F15*'Cronograma de Actividades'!$F$16)*($I15/$H15))</f>
        <v>0</v>
      </c>
      <c r="L15" s="105">
        <f>IF( $H15=0,0,($F15*'Cronograma de Actividades'!$G$16)*($I15/$H15))</f>
        <v>0</v>
      </c>
      <c r="M15" s="105">
        <f>SUM(J15:L15)</f>
        <v>0</v>
      </c>
      <c r="N15" s="105">
        <f>IF( $H15=0,0,($F15*'Cronograma de Actividades'!$H$16)*($I15/$H15))</f>
        <v>0</v>
      </c>
      <c r="O15" s="105">
        <f>IF( $H15=0,0,($F15*'Cronograma de Actividades'!$I$16)*($I15/$H15))</f>
        <v>0</v>
      </c>
      <c r="P15" s="105">
        <f>IF( $H15=0,0,($F15*'Cronograma de Actividades'!$J$16)*($I15/$H15))</f>
        <v>0</v>
      </c>
      <c r="Q15" s="105">
        <f>SUM(N15:P15)</f>
        <v>0</v>
      </c>
      <c r="R15" s="105">
        <f>IF( $H15=0,0,($F15*'Cronograma de Actividades'!$K$16)*($I15/$H15))</f>
        <v>0</v>
      </c>
      <c r="S15" s="105">
        <f>IF( $H15=0,0,($F15*'Cronograma de Actividades'!$L$16)*($I15/$H15))</f>
        <v>0</v>
      </c>
      <c r="T15" s="105">
        <f>IF( $H15=0,0,($F15*'Cronograma de Actividades'!$M$16)*($I15/$H15))</f>
        <v>0</v>
      </c>
      <c r="U15" s="105">
        <f>SUM(R15:T15)</f>
        <v>0</v>
      </c>
      <c r="V15" s="105">
        <f>IF( $H15=0,0,($F15*'Cronograma de Actividades'!$N$16)*($I15/$H15))</f>
        <v>0</v>
      </c>
      <c r="W15" s="105">
        <f>IF( $H15=0,0,($F15*'Cronograma de Actividades'!$O$16)*($I15/$H15))</f>
        <v>0</v>
      </c>
      <c r="X15" s="105">
        <f>IF( $H15=0,0,($F15*'Cronograma de Actividades'!$P$16)*($I15/$H15))</f>
        <v>0</v>
      </c>
      <c r="Y15" s="105">
        <f>SUM(V15:X15)</f>
        <v>0</v>
      </c>
      <c r="Z15" s="105">
        <f>+M15+Q15+U15+Y15</f>
        <v>0</v>
      </c>
      <c r="AA15" s="105">
        <f>IF( $H15=0,0,($F15*'Cronograma de Actividades'!$Q$16)*($I15/$H15))</f>
        <v>0</v>
      </c>
      <c r="AB15" s="105">
        <f>IF( $H15=0,0,($F15*'Cronograma de Actividades'!$R$16)*($I15/$H15))</f>
        <v>0</v>
      </c>
      <c r="AC15" s="105">
        <f>IF( $H15=0,0,($F15*'Cronograma de Actividades'!$S$16)*($I15/$H15))</f>
        <v>0</v>
      </c>
      <c r="AD15" s="105">
        <f>SUM(AA15:AC15)</f>
        <v>0</v>
      </c>
      <c r="AE15" s="105">
        <f>IF( $H15=0,0,($F15*'Cronograma de Actividades'!$T$16)*($I15/$H15))</f>
        <v>0</v>
      </c>
      <c r="AF15" s="105">
        <f>IF( $H15=0,0,($F15*'Cronograma de Actividades'!$U$16)*($I15/$H15))</f>
        <v>0</v>
      </c>
      <c r="AG15" s="105">
        <f>IF( $H15=0,0,($F15*'Cronograma de Actividades'!$V$16)*($I15/$H15))</f>
        <v>0</v>
      </c>
      <c r="AH15" s="105">
        <f>SUM(AE15:AG15)</f>
        <v>0</v>
      </c>
      <c r="AI15" s="105">
        <f>IF( $H15=0,0,($F15*'Cronograma de Actividades'!$W$16)*($I15/$H15))</f>
        <v>0</v>
      </c>
      <c r="AJ15" s="105">
        <f>IF( $H15=0,0,($F15*'Cronograma de Actividades'!$X$16)*($I15/$H15))</f>
        <v>0</v>
      </c>
      <c r="AK15" s="105">
        <f>IF( $H15=0,0,($F15*'Cronograma de Actividades'!$Y$16)*($I15/$H15))</f>
        <v>0</v>
      </c>
      <c r="AL15" s="105">
        <f>SUM(AI15:AK15)</f>
        <v>0</v>
      </c>
      <c r="AM15" s="105">
        <f>IF( $H15=0,0,($F15*'Cronograma de Actividades'!$Z$16)*($I15/$H15))</f>
        <v>0</v>
      </c>
      <c r="AN15" s="105">
        <f>IF( $H15=0,0,($F15*'Cronograma de Actividades'!$AA$16)*($I15/$H15))</f>
        <v>0</v>
      </c>
      <c r="AO15" s="105">
        <f>IF( $H15=0,0,($F15*'Cronograma de Actividades'!$AB$16)*($I15/$H15))</f>
        <v>0</v>
      </c>
      <c r="AP15" s="105">
        <f>SUM(AM15:AO15)</f>
        <v>0</v>
      </c>
      <c r="AQ15" s="105">
        <f>+AD15+AH15+AL15+AP15</f>
        <v>0</v>
      </c>
      <c r="AR15" s="105">
        <f>IF( $H15=0,0,($F15*'Cronograma de Actividades'!$AC$16)*($I15/$H15))</f>
        <v>0</v>
      </c>
      <c r="AS15" s="105">
        <f>IF( $H15=0,0,($F15*'Cronograma de Actividades'!$AD$16)*($I15/$H15))</f>
        <v>0</v>
      </c>
      <c r="AT15" s="105">
        <f>IF( $H15=0,0,($F15*'Cronograma de Actividades'!$AE$16)*($I15/$H15))</f>
        <v>0</v>
      </c>
      <c r="AU15" s="105">
        <f>SUM(AR15:AT15)</f>
        <v>0</v>
      </c>
      <c r="AV15" s="105">
        <f>IF( $H15=0,0,($F15*'Cronograma de Actividades'!$AF$16)*($I15/$H15))</f>
        <v>0</v>
      </c>
      <c r="AW15" s="105">
        <f>IF( $H15=0,0,($F15*'Cronograma de Actividades'!$AG$16)*($I15/$H15))</f>
        <v>0</v>
      </c>
      <c r="AX15" s="105">
        <f>IF( $H15=0,0,($F15*'Cronograma de Actividades'!$AH$16)*($I15/$H15))</f>
        <v>0</v>
      </c>
      <c r="AY15" s="105">
        <f>SUM(AV15:AX15)</f>
        <v>0</v>
      </c>
      <c r="AZ15" s="105">
        <f>IF( $H15=0,0,($F15*'Cronograma de Actividades'!$AI$16)*($I15/$H15))</f>
        <v>0</v>
      </c>
      <c r="BA15" s="105">
        <f>IF( $H15=0,0,($F15*'Cronograma de Actividades'!$AJ$16)*($I15/$H15))</f>
        <v>0</v>
      </c>
      <c r="BB15" s="105">
        <f>IF( $H15=0,0,($F15*'Cronograma de Actividades'!$AK$16)*($I15/$H15))</f>
        <v>0</v>
      </c>
      <c r="BC15" s="105">
        <f>SUM(AZ15:BB15)</f>
        <v>0</v>
      </c>
      <c r="BD15" s="105">
        <f>IF( $H15=0,0,($F15*'Cronograma de Actividades'!$AL$16)*($I15/$H15))</f>
        <v>0</v>
      </c>
      <c r="BE15" s="105">
        <f>IF( $H15=0,0,($F15*'Cronograma de Actividades'!$AM$16)*($I15/$H15))</f>
        <v>0</v>
      </c>
      <c r="BF15" s="105">
        <f>IF( $H15=0,0,($F15*'Cronograma de Actividades'!$AN$16)*($I15/$H15))</f>
        <v>0</v>
      </c>
      <c r="BG15" s="105">
        <f>SUM(BD15:BF15)</f>
        <v>0</v>
      </c>
      <c r="BH15" s="105">
        <f>+AU15+AY15+BC15+BG15</f>
        <v>0</v>
      </c>
      <c r="BI15" s="287">
        <f>+Z15+AQ15+BH15</f>
        <v>0</v>
      </c>
      <c r="BJ15" s="126">
        <f t="shared" si="4"/>
        <v>0</v>
      </c>
    </row>
    <row r="16" spans="1:62" s="69" customFormat="1" ht="12.75" customHeight="1" x14ac:dyDescent="0.15">
      <c r="A16" s="297" t="str">
        <f>+'Formato de costeo C1 '!C$57</f>
        <v>1.1.1.4</v>
      </c>
      <c r="B16" s="298" t="str">
        <f>+'Formato de costeo C1 '!B$57</f>
        <v>Categorías de gasto</v>
      </c>
      <c r="C16" s="315"/>
      <c r="D16" s="316"/>
      <c r="E16" s="317"/>
      <c r="F16" s="105">
        <f>+'Formato de costeo C1 '!G$57</f>
        <v>0</v>
      </c>
      <c r="G16" s="505"/>
      <c r="H16" s="105">
        <f>+'Formato de costeo C1 '!I57</f>
        <v>0</v>
      </c>
      <c r="I16" s="105">
        <f>+'Formato de costeo C1 '!Q57</f>
        <v>0</v>
      </c>
      <c r="J16" s="105">
        <f>IF( $H16=0,0,($F16*'Cronograma de Actividades'!$E$16)*($I16/$H16))</f>
        <v>0</v>
      </c>
      <c r="K16" s="105">
        <f>IF( $H16=0,0,($F16*'Cronograma de Actividades'!$F$16)*($I16/$H16))</f>
        <v>0</v>
      </c>
      <c r="L16" s="105">
        <f>IF( $H16=0,0,($F16*'Cronograma de Actividades'!$G$16)*($I16/$H16))</f>
        <v>0</v>
      </c>
      <c r="M16" s="105">
        <f>SUM(J16:L16)</f>
        <v>0</v>
      </c>
      <c r="N16" s="105">
        <f>IF( $H16=0,0,($F16*'Cronograma de Actividades'!$H$16)*($I16/$H16))</f>
        <v>0</v>
      </c>
      <c r="O16" s="105">
        <f>IF( $H16=0,0,($F16*'Cronograma de Actividades'!$I$16)*($I16/$H16))</f>
        <v>0</v>
      </c>
      <c r="P16" s="105">
        <f>IF( $H16=0,0,($F16*'Cronograma de Actividades'!$J$16)*($I16/$H16))</f>
        <v>0</v>
      </c>
      <c r="Q16" s="105">
        <f>SUM(N16:P16)</f>
        <v>0</v>
      </c>
      <c r="R16" s="105">
        <f>IF( $H16=0,0,($F16*'Cronograma de Actividades'!$K$16)*($I16/$H16))</f>
        <v>0</v>
      </c>
      <c r="S16" s="105">
        <f>IF( $H16=0,0,($F16*'Cronograma de Actividades'!$L$16)*($I16/$H16))</f>
        <v>0</v>
      </c>
      <c r="T16" s="105">
        <f>IF( $H16=0,0,($F16*'Cronograma de Actividades'!$M$16)*($I16/$H16))</f>
        <v>0</v>
      </c>
      <c r="U16" s="105">
        <f>SUM(R16:T16)</f>
        <v>0</v>
      </c>
      <c r="V16" s="105">
        <f>IF( $H16=0,0,($F16*'Cronograma de Actividades'!$N$16)*($I16/$H16))</f>
        <v>0</v>
      </c>
      <c r="W16" s="105">
        <f>IF( $H16=0,0,($F16*'Cronograma de Actividades'!$O$16)*($I16/$H16))</f>
        <v>0</v>
      </c>
      <c r="X16" s="105">
        <f>IF( $H16=0,0,($F16*'Cronograma de Actividades'!$P$16)*($I16/$H16))</f>
        <v>0</v>
      </c>
      <c r="Y16" s="105">
        <f>SUM(V16:X16)</f>
        <v>0</v>
      </c>
      <c r="Z16" s="105">
        <f>+M16+Q16+U16+Y16</f>
        <v>0</v>
      </c>
      <c r="AA16" s="105">
        <f>IF( $H16=0,0,($F16*'Cronograma de Actividades'!$Q$16)*($I16/$H16))</f>
        <v>0</v>
      </c>
      <c r="AB16" s="105">
        <f>IF( $H16=0,0,($F16*'Cronograma de Actividades'!$R$16)*($I16/$H16))</f>
        <v>0</v>
      </c>
      <c r="AC16" s="105">
        <f>IF( $H16=0,0,($F16*'Cronograma de Actividades'!$S$16)*($I16/$H16))</f>
        <v>0</v>
      </c>
      <c r="AD16" s="105">
        <f>SUM(AA16:AC16)</f>
        <v>0</v>
      </c>
      <c r="AE16" s="105">
        <f>IF( $H16=0,0,($F16*'Cronograma de Actividades'!$T$16)*($I16/$H16))</f>
        <v>0</v>
      </c>
      <c r="AF16" s="105">
        <f>IF( $H16=0,0,($F16*'Cronograma de Actividades'!$U$16)*($I16/$H16))</f>
        <v>0</v>
      </c>
      <c r="AG16" s="105">
        <f>IF( $H16=0,0,($F16*'Cronograma de Actividades'!$V$16)*($I16/$H16))</f>
        <v>0</v>
      </c>
      <c r="AH16" s="105">
        <f>SUM(AE16:AG16)</f>
        <v>0</v>
      </c>
      <c r="AI16" s="105">
        <f>IF( $H16=0,0,($F16*'Cronograma de Actividades'!$W$16)*($I16/$H16))</f>
        <v>0</v>
      </c>
      <c r="AJ16" s="105">
        <f>IF( $H16=0,0,($F16*'Cronograma de Actividades'!$X$16)*($I16/$H16))</f>
        <v>0</v>
      </c>
      <c r="AK16" s="105">
        <f>IF( $H16=0,0,($F16*'Cronograma de Actividades'!$Y$16)*($I16/$H16))</f>
        <v>0</v>
      </c>
      <c r="AL16" s="105">
        <f>SUM(AI16:AK16)</f>
        <v>0</v>
      </c>
      <c r="AM16" s="105">
        <f>IF( $H16=0,0,($F16*'Cronograma de Actividades'!$Z$16)*($I16/$H16))</f>
        <v>0</v>
      </c>
      <c r="AN16" s="105">
        <f>IF( $H16=0,0,($F16*'Cronograma de Actividades'!$AA$16)*($I16/$H16))</f>
        <v>0</v>
      </c>
      <c r="AO16" s="105">
        <f>IF( $H16=0,0,($F16*'Cronograma de Actividades'!$AB$16)*($I16/$H16))</f>
        <v>0</v>
      </c>
      <c r="AP16" s="105">
        <f>SUM(AM16:AO16)</f>
        <v>0</v>
      </c>
      <c r="AQ16" s="105">
        <f>+AD16+AH16+AL16+AP16</f>
        <v>0</v>
      </c>
      <c r="AR16" s="105">
        <f>IF( $H16=0,0,($F16*'Cronograma de Actividades'!$AC$16)*($I16/$H16))</f>
        <v>0</v>
      </c>
      <c r="AS16" s="105">
        <f>IF( $H16=0,0,($F16*'Cronograma de Actividades'!$AD$16)*($I16/$H16))</f>
        <v>0</v>
      </c>
      <c r="AT16" s="105">
        <f>IF( $H16=0,0,($F16*'Cronograma de Actividades'!$AE$16)*($I16/$H16))</f>
        <v>0</v>
      </c>
      <c r="AU16" s="105">
        <f>SUM(AR16:AT16)</f>
        <v>0</v>
      </c>
      <c r="AV16" s="105">
        <f>IF( $H16=0,0,($F16*'Cronograma de Actividades'!$AF$16)*($I16/$H16))</f>
        <v>0</v>
      </c>
      <c r="AW16" s="105">
        <f>IF( $H16=0,0,($F16*'Cronograma de Actividades'!$AG$16)*($I16/$H16))</f>
        <v>0</v>
      </c>
      <c r="AX16" s="105">
        <f>IF( $H16=0,0,($F16*'Cronograma de Actividades'!$AH$16)*($I16/$H16))</f>
        <v>0</v>
      </c>
      <c r="AY16" s="105">
        <f>SUM(AV16:AX16)</f>
        <v>0</v>
      </c>
      <c r="AZ16" s="105">
        <f>IF( $H16=0,0,($F16*'Cronograma de Actividades'!$AI$16)*($I16/$H16))</f>
        <v>0</v>
      </c>
      <c r="BA16" s="105">
        <f>IF( $H16=0,0,($F16*'Cronograma de Actividades'!$AJ$16)*($I16/$H16))</f>
        <v>0</v>
      </c>
      <c r="BB16" s="105">
        <f>IF( $H16=0,0,($F16*'Cronograma de Actividades'!$AK$16)*($I16/$H16))</f>
        <v>0</v>
      </c>
      <c r="BC16" s="105">
        <f>SUM(AZ16:BB16)</f>
        <v>0</v>
      </c>
      <c r="BD16" s="105">
        <f>IF( $H16=0,0,($F16*'Cronograma de Actividades'!$AL$16)*($I16/$H16))</f>
        <v>0</v>
      </c>
      <c r="BE16" s="105">
        <f>IF( $H16=0,0,($F16*'Cronograma de Actividades'!$AM$16)*($I16/$H16))</f>
        <v>0</v>
      </c>
      <c r="BF16" s="105">
        <f>IF( $H16=0,0,($F16*'Cronograma de Actividades'!$AN$16)*($I16/$H16))</f>
        <v>0</v>
      </c>
      <c r="BG16" s="105">
        <f>SUM(BD16:BF16)</f>
        <v>0</v>
      </c>
      <c r="BH16" s="105">
        <f>+AU16+AY16+BC16+BG16</f>
        <v>0</v>
      </c>
      <c r="BI16" s="287">
        <f>+Z16+AQ16+BH16</f>
        <v>0</v>
      </c>
      <c r="BJ16" s="126">
        <f t="shared" si="4"/>
        <v>0</v>
      </c>
    </row>
    <row r="17" spans="1:62" s="69" customFormat="1" ht="12.75" customHeight="1" x14ac:dyDescent="0.15">
      <c r="A17" s="299" t="str">
        <f>'Formato de costeo C1 '!C$66</f>
        <v>1.1.1.5</v>
      </c>
      <c r="B17" s="300" t="str">
        <f>+'Formato de costeo C1 '!B$66</f>
        <v>Categorías de gasto</v>
      </c>
      <c r="C17" s="318"/>
      <c r="D17" s="319"/>
      <c r="E17" s="320"/>
      <c r="F17" s="106">
        <f>+'Formato de costeo C1 '!G$66</f>
        <v>0</v>
      </c>
      <c r="G17" s="506"/>
      <c r="H17" s="106">
        <f>+'Formato de costeo C1 '!I66</f>
        <v>0</v>
      </c>
      <c r="I17" s="106">
        <f>+'Formato de costeo C1 '!Q66</f>
        <v>0</v>
      </c>
      <c r="J17" s="106">
        <f>IF( $H17=0,0,($F17*'Cronograma de Actividades'!$E$16)*($I17/$H17))</f>
        <v>0</v>
      </c>
      <c r="K17" s="106">
        <f>IF( $H17=0,0,($F17*'Cronograma de Actividades'!$F$16)*($I17/$H17))</f>
        <v>0</v>
      </c>
      <c r="L17" s="106">
        <f>IF( $H17=0,0,($F17*'Cronograma de Actividades'!$G$16)*($I17/$H17))</f>
        <v>0</v>
      </c>
      <c r="M17" s="106">
        <f>SUM(J17:L17)</f>
        <v>0</v>
      </c>
      <c r="N17" s="106">
        <f>IF( $H17=0,0,($F17*'Cronograma de Actividades'!$H$16)*($I17/$H17))</f>
        <v>0</v>
      </c>
      <c r="O17" s="106">
        <f>IF( $H17=0,0,($F17*'Cronograma de Actividades'!$I$16)*($I17/$H17))</f>
        <v>0</v>
      </c>
      <c r="P17" s="106">
        <f>IF( $H17=0,0,($F17*'Cronograma de Actividades'!$J$16)*($I17/$H17))</f>
        <v>0</v>
      </c>
      <c r="Q17" s="106">
        <f>SUM(N17:P17)</f>
        <v>0</v>
      </c>
      <c r="R17" s="106">
        <f>IF( $H17=0,0,($F17*'Cronograma de Actividades'!$K$16)*($I17/$H17))</f>
        <v>0</v>
      </c>
      <c r="S17" s="106">
        <f>IF( $H17=0,0,($F17*'Cronograma de Actividades'!$L$16)*($I17/$H17))</f>
        <v>0</v>
      </c>
      <c r="T17" s="106">
        <f>IF( $H17=0,0,($F17*'Cronograma de Actividades'!$M$16)*($I17/$H17))</f>
        <v>0</v>
      </c>
      <c r="U17" s="106">
        <f>SUM(R17:T17)</f>
        <v>0</v>
      </c>
      <c r="V17" s="106">
        <f>IF( $H17=0,0,($F17*'Cronograma de Actividades'!$N$16)*($I17/$H17))</f>
        <v>0</v>
      </c>
      <c r="W17" s="106">
        <f>IF( $H17=0,0,($F17*'Cronograma de Actividades'!$O$16)*($I17/$H17))</f>
        <v>0</v>
      </c>
      <c r="X17" s="106">
        <f>IF( $H17=0,0,($F17*'Cronograma de Actividades'!$P$16)*($I17/$H17))</f>
        <v>0</v>
      </c>
      <c r="Y17" s="106">
        <f>SUM(V17:X17)</f>
        <v>0</v>
      </c>
      <c r="Z17" s="106">
        <f>+M17+Q17+U17+Y17</f>
        <v>0</v>
      </c>
      <c r="AA17" s="106">
        <f>IF( $H17=0,0,($F17*'Cronograma de Actividades'!$Q$16)*($I17/$H17))</f>
        <v>0</v>
      </c>
      <c r="AB17" s="106">
        <f>IF( $H17=0,0,($F17*'Cronograma de Actividades'!$R$16)*($I17/$H17))</f>
        <v>0</v>
      </c>
      <c r="AC17" s="106">
        <f>IF( $H17=0,0,($F17*'Cronograma de Actividades'!$S$16)*($I17/$H17))</f>
        <v>0</v>
      </c>
      <c r="AD17" s="106">
        <f>SUM(AA17:AC17)</f>
        <v>0</v>
      </c>
      <c r="AE17" s="106">
        <f>IF( $H17=0,0,($F17*'Cronograma de Actividades'!$T$16)*($I17/$H17))</f>
        <v>0</v>
      </c>
      <c r="AF17" s="106">
        <f>IF( $H17=0,0,($F17*'Cronograma de Actividades'!$U$16)*($I17/$H17))</f>
        <v>0</v>
      </c>
      <c r="AG17" s="106">
        <f>IF( $H17=0,0,($F17*'Cronograma de Actividades'!$V$16)*($I17/$H17))</f>
        <v>0</v>
      </c>
      <c r="AH17" s="106">
        <f>SUM(AE17:AG17)</f>
        <v>0</v>
      </c>
      <c r="AI17" s="106">
        <f>IF( $H17=0,0,($F17*'Cronograma de Actividades'!$W$16)*($I17/$H17))</f>
        <v>0</v>
      </c>
      <c r="AJ17" s="106">
        <f>IF( $H17=0,0,($F17*'Cronograma de Actividades'!$X$16)*($I17/$H17))</f>
        <v>0</v>
      </c>
      <c r="AK17" s="106">
        <f>IF( $H17=0,0,($F17*'Cronograma de Actividades'!$Y$16)*($I17/$H17))</f>
        <v>0</v>
      </c>
      <c r="AL17" s="106">
        <f>SUM(AI17:AK17)</f>
        <v>0</v>
      </c>
      <c r="AM17" s="106">
        <f>IF( $H17=0,0,($F17*'Cronograma de Actividades'!$Z$16)*($I17/$H17))</f>
        <v>0</v>
      </c>
      <c r="AN17" s="106">
        <f>IF( $H17=0,0,($F17*'Cronograma de Actividades'!$AA$16)*($I17/$H17))</f>
        <v>0</v>
      </c>
      <c r="AO17" s="106">
        <f>IF( $H17=0,0,($F17*'Cronograma de Actividades'!$AB$16)*($I17/$H17))</f>
        <v>0</v>
      </c>
      <c r="AP17" s="106">
        <f>SUM(AM17:AO17)</f>
        <v>0</v>
      </c>
      <c r="AQ17" s="106">
        <f>+AD17+AH17+AL17+AP17</f>
        <v>0</v>
      </c>
      <c r="AR17" s="106">
        <f>IF( $H17=0,0,($F17*'Cronograma de Actividades'!$AC$16)*($I17/$H17))</f>
        <v>0</v>
      </c>
      <c r="AS17" s="106">
        <f>IF( $H17=0,0,($F17*'Cronograma de Actividades'!$AD$16)*($I17/$H17))</f>
        <v>0</v>
      </c>
      <c r="AT17" s="106">
        <f>IF( $H17=0,0,($F17*'Cronograma de Actividades'!$AE$16)*($I17/$H17))</f>
        <v>0</v>
      </c>
      <c r="AU17" s="106">
        <f>SUM(AR17:AT17)</f>
        <v>0</v>
      </c>
      <c r="AV17" s="106">
        <f>IF( $H17=0,0,($F17*'Cronograma de Actividades'!$AF$16)*($I17/$H17))</f>
        <v>0</v>
      </c>
      <c r="AW17" s="106">
        <f>IF( $H17=0,0,($F17*'Cronograma de Actividades'!$AG$16)*($I17/$H17))</f>
        <v>0</v>
      </c>
      <c r="AX17" s="106">
        <f>IF( $H17=0,0,($F17*'Cronograma de Actividades'!$AH$16)*($I17/$H17))</f>
        <v>0</v>
      </c>
      <c r="AY17" s="106">
        <f>SUM(AV17:AX17)</f>
        <v>0</v>
      </c>
      <c r="AZ17" s="106">
        <f>IF( $H17=0,0,($F17*'Cronograma de Actividades'!$AI$16)*($I17/$H17))</f>
        <v>0</v>
      </c>
      <c r="BA17" s="106">
        <f>IF( $H17=0,0,($F17*'Cronograma de Actividades'!$AJ$16)*($I17/$H17))</f>
        <v>0</v>
      </c>
      <c r="BB17" s="106">
        <f>IF( $H17=0,0,($F17*'Cronograma de Actividades'!$AK$16)*($I17/$H17))</f>
        <v>0</v>
      </c>
      <c r="BC17" s="106">
        <f>SUM(AZ17:BB17)</f>
        <v>0</v>
      </c>
      <c r="BD17" s="106">
        <f>IF( $H17=0,0,($F17*'Cronograma de Actividades'!$AL$16)*($I17/$H17))</f>
        <v>0</v>
      </c>
      <c r="BE17" s="106">
        <f>IF( $H17=0,0,($F17*'Cronograma de Actividades'!$AM$16)*($I17/$H17))</f>
        <v>0</v>
      </c>
      <c r="BF17" s="106">
        <f>IF( $H17=0,0,($F17*'Cronograma de Actividades'!$AN$16)*($I17/$H17))</f>
        <v>0</v>
      </c>
      <c r="BG17" s="106">
        <f>SUM(BD17:BF17)</f>
        <v>0</v>
      </c>
      <c r="BH17" s="106">
        <f>+AU17+AY17+BC17+BG17</f>
        <v>0</v>
      </c>
      <c r="BI17" s="288">
        <f>+Z17+AQ17+BH17</f>
        <v>0</v>
      </c>
      <c r="BJ17" s="126">
        <f t="shared" si="4"/>
        <v>0</v>
      </c>
    </row>
    <row r="18" spans="1:62" s="69" customFormat="1" ht="12.75" customHeight="1" x14ac:dyDescent="0.15">
      <c r="A18" s="100" t="str">
        <f>+'Formato de costeo C1 '!C$75</f>
        <v>1.1.2</v>
      </c>
      <c r="B18" s="199">
        <f>+'Formato de costeo C1 '!B$75</f>
        <v>0</v>
      </c>
      <c r="C18" s="56">
        <f>+'Formato de costeo C1 '!$D$75</f>
        <v>0</v>
      </c>
      <c r="D18" s="61"/>
      <c r="E18" s="57">
        <f>+'Formato de costeo C1 '!F75</f>
        <v>0</v>
      </c>
      <c r="F18" s="57">
        <f>SUM(F19:F23)</f>
        <v>0</v>
      </c>
      <c r="G18" s="503">
        <f>+'Formato de costeo C1 '!$H$75</f>
        <v>0</v>
      </c>
      <c r="H18" s="57">
        <f>SUM(H19:H23)</f>
        <v>0</v>
      </c>
      <c r="I18" s="57">
        <f t="shared" ref="I18:T18" si="7">SUM(I19:I23)</f>
        <v>0</v>
      </c>
      <c r="J18" s="57">
        <f t="shared" si="7"/>
        <v>0</v>
      </c>
      <c r="K18" s="57">
        <f>SUM(K19:K23)</f>
        <v>0</v>
      </c>
      <c r="L18" s="57">
        <f>SUM(L19:L23)</f>
        <v>0</v>
      </c>
      <c r="M18" s="57">
        <f t="shared" si="7"/>
        <v>0</v>
      </c>
      <c r="N18" s="57">
        <f>SUM(N19:N23)</f>
        <v>0</v>
      </c>
      <c r="O18" s="57">
        <f>SUM(O19:O23)</f>
        <v>0</v>
      </c>
      <c r="P18" s="57">
        <f>SUM(P19:P23)</f>
        <v>0</v>
      </c>
      <c r="Q18" s="57">
        <f t="shared" si="7"/>
        <v>0</v>
      </c>
      <c r="R18" s="57">
        <f t="shared" si="7"/>
        <v>0</v>
      </c>
      <c r="S18" s="57">
        <f t="shared" si="7"/>
        <v>0</v>
      </c>
      <c r="T18" s="57">
        <f t="shared" si="7"/>
        <v>0</v>
      </c>
      <c r="U18" s="57">
        <f>SUM(U19:U23)</f>
        <v>0</v>
      </c>
      <c r="V18" s="57">
        <f>SUM(V19:V23)</f>
        <v>0</v>
      </c>
      <c r="W18" s="57">
        <f>SUM(W19:W23)</f>
        <v>0</v>
      </c>
      <c r="X18" s="57">
        <f>SUM(X19:X23)</f>
        <v>0</v>
      </c>
      <c r="Y18" s="57">
        <f t="shared" ref="Y18:BI18" si="8">SUM(Y19:Y23)</f>
        <v>0</v>
      </c>
      <c r="Z18" s="57">
        <f t="shared" si="8"/>
        <v>0</v>
      </c>
      <c r="AA18" s="57">
        <f t="shared" si="8"/>
        <v>0</v>
      </c>
      <c r="AB18" s="57">
        <f t="shared" si="8"/>
        <v>0</v>
      </c>
      <c r="AC18" s="57">
        <f t="shared" si="8"/>
        <v>0</v>
      </c>
      <c r="AD18" s="57">
        <f t="shared" si="8"/>
        <v>0</v>
      </c>
      <c r="AE18" s="57">
        <f t="shared" si="8"/>
        <v>0</v>
      </c>
      <c r="AF18" s="57">
        <f t="shared" si="8"/>
        <v>0</v>
      </c>
      <c r="AG18" s="57">
        <f t="shared" si="8"/>
        <v>0</v>
      </c>
      <c r="AH18" s="57">
        <f t="shared" si="8"/>
        <v>0</v>
      </c>
      <c r="AI18" s="57">
        <f t="shared" si="8"/>
        <v>0</v>
      </c>
      <c r="AJ18" s="57">
        <f t="shared" si="8"/>
        <v>0</v>
      </c>
      <c r="AK18" s="57">
        <f t="shared" si="8"/>
        <v>0</v>
      </c>
      <c r="AL18" s="57">
        <f t="shared" si="8"/>
        <v>0</v>
      </c>
      <c r="AM18" s="57">
        <f t="shared" si="8"/>
        <v>0</v>
      </c>
      <c r="AN18" s="57">
        <f t="shared" si="8"/>
        <v>0</v>
      </c>
      <c r="AO18" s="57">
        <f t="shared" si="8"/>
        <v>0</v>
      </c>
      <c r="AP18" s="57">
        <f t="shared" si="8"/>
        <v>0</v>
      </c>
      <c r="AQ18" s="57">
        <f t="shared" si="8"/>
        <v>0</v>
      </c>
      <c r="AR18" s="57">
        <f t="shared" si="8"/>
        <v>0</v>
      </c>
      <c r="AS18" s="57">
        <f t="shared" si="8"/>
        <v>0</v>
      </c>
      <c r="AT18" s="57">
        <f t="shared" si="8"/>
        <v>0</v>
      </c>
      <c r="AU18" s="57">
        <f t="shared" si="8"/>
        <v>0</v>
      </c>
      <c r="AV18" s="57">
        <f t="shared" si="8"/>
        <v>0</v>
      </c>
      <c r="AW18" s="57">
        <f t="shared" si="8"/>
        <v>0</v>
      </c>
      <c r="AX18" s="57">
        <f t="shared" si="8"/>
        <v>0</v>
      </c>
      <c r="AY18" s="57">
        <f t="shared" si="8"/>
        <v>0</v>
      </c>
      <c r="AZ18" s="57">
        <f t="shared" si="8"/>
        <v>0</v>
      </c>
      <c r="BA18" s="57">
        <f t="shared" si="8"/>
        <v>0</v>
      </c>
      <c r="BB18" s="57">
        <f t="shared" si="8"/>
        <v>0</v>
      </c>
      <c r="BC18" s="57">
        <f t="shared" si="8"/>
        <v>0</v>
      </c>
      <c r="BD18" s="57">
        <f t="shared" si="8"/>
        <v>0</v>
      </c>
      <c r="BE18" s="57">
        <f t="shared" si="8"/>
        <v>0</v>
      </c>
      <c r="BF18" s="57">
        <f t="shared" si="8"/>
        <v>0</v>
      </c>
      <c r="BG18" s="57">
        <f t="shared" si="8"/>
        <v>0</v>
      </c>
      <c r="BH18" s="57">
        <f t="shared" si="8"/>
        <v>0</v>
      </c>
      <c r="BI18" s="285">
        <f t="shared" si="8"/>
        <v>0</v>
      </c>
      <c r="BJ18" s="126">
        <f t="shared" si="4"/>
        <v>0</v>
      </c>
    </row>
    <row r="19" spans="1:62" s="69" customFormat="1" ht="12.75" customHeight="1" x14ac:dyDescent="0.15">
      <c r="A19" s="295" t="str">
        <f>+'Formato de costeo C1 '!C$76</f>
        <v>1.1.2.1</v>
      </c>
      <c r="B19" s="296" t="str">
        <f>+'Formato de costeo C1 '!B$76</f>
        <v>Materiales de escritorio</v>
      </c>
      <c r="C19" s="577"/>
      <c r="D19" s="296"/>
      <c r="E19" s="312"/>
      <c r="F19" s="104">
        <f>+'Formato de costeo C1 '!G$76</f>
        <v>0</v>
      </c>
      <c r="G19" s="507"/>
      <c r="H19" s="104">
        <f>+'Formato de costeo C1 '!I76</f>
        <v>0</v>
      </c>
      <c r="I19" s="104">
        <f>+'Formato de costeo C1 '!Q76</f>
        <v>0</v>
      </c>
      <c r="J19" s="104">
        <f>IF( $H19=0,0,($F19*'Cronograma de Actividades'!$E$17)*($I19/$H19))</f>
        <v>0</v>
      </c>
      <c r="K19" s="104">
        <f>IF( $H19=0,0,($F19*'Cronograma de Actividades'!$F$17)*($I19/$H19))</f>
        <v>0</v>
      </c>
      <c r="L19" s="104">
        <f>IF( $H19=0,0,($F19*'Cronograma de Actividades'!$G$17)*($I19/$H19))</f>
        <v>0</v>
      </c>
      <c r="M19" s="104">
        <f>SUM(J19:L19)</f>
        <v>0</v>
      </c>
      <c r="N19" s="104">
        <f>IF( $H19=0,0,($F19*'Cronograma de Actividades'!$H$17)*($I19/$H19))</f>
        <v>0</v>
      </c>
      <c r="O19" s="104">
        <f>IF( $H19=0,0,($F19*'Cronograma de Actividades'!$I$17)*($I19/$H19))</f>
        <v>0</v>
      </c>
      <c r="P19" s="104">
        <f>IF( $H19=0,0,($F19*'Cronograma de Actividades'!$J$17)*($I19/$H19))</f>
        <v>0</v>
      </c>
      <c r="Q19" s="104">
        <f>SUM(N19:P19)</f>
        <v>0</v>
      </c>
      <c r="R19" s="104">
        <f>IF( $H19=0,0,($F19*'Cronograma de Actividades'!$K$17)*($I19/$H19))</f>
        <v>0</v>
      </c>
      <c r="S19" s="104">
        <f>IF( $H19=0,0,($F19*'Cronograma de Actividades'!$L$17)*($I19/$H19))</f>
        <v>0</v>
      </c>
      <c r="T19" s="104">
        <f>IF( $H19=0,0,($F19*'Cronograma de Actividades'!$M$17)*($I19/$H19))</f>
        <v>0</v>
      </c>
      <c r="U19" s="104">
        <f>SUM(R19:T19)</f>
        <v>0</v>
      </c>
      <c r="V19" s="104">
        <f>IF( $H19=0,0,($F19*'Cronograma de Actividades'!$N$17)*($I19/$H19))</f>
        <v>0</v>
      </c>
      <c r="W19" s="104">
        <f>IF( $H19=0,0,($F19*'Cronograma de Actividades'!$O$17)*($I19/$H19))</f>
        <v>0</v>
      </c>
      <c r="X19" s="104">
        <f>IF( $H19=0,0,($F19*'Cronograma de Actividades'!$P$17)*($I19/$H19))</f>
        <v>0</v>
      </c>
      <c r="Y19" s="104">
        <f>SUM(V19:X19)</f>
        <v>0</v>
      </c>
      <c r="Z19" s="104">
        <f>+M19+Q19+U19+Y19</f>
        <v>0</v>
      </c>
      <c r="AA19" s="104">
        <f>IF( $H19=0,0,($F19*'Cronograma de Actividades'!$Q$17)*($I19/$H19))</f>
        <v>0</v>
      </c>
      <c r="AB19" s="104">
        <f>IF( $H19=0,0,($F19*'Cronograma de Actividades'!$R$17)*($I19/$H19))</f>
        <v>0</v>
      </c>
      <c r="AC19" s="104">
        <f>IF( $H19=0,0,($F19*'Cronograma de Actividades'!$S$17)*($I19/$H19))</f>
        <v>0</v>
      </c>
      <c r="AD19" s="104">
        <f>SUM(AA19:AC19)</f>
        <v>0</v>
      </c>
      <c r="AE19" s="104">
        <f>IF( $H19=0,0,($F19*'Cronograma de Actividades'!$T$17)*($I19/$H19))</f>
        <v>0</v>
      </c>
      <c r="AF19" s="104">
        <f>IF( $H19=0,0,($F19*'Cronograma de Actividades'!$U$17)*($I19/$H19))</f>
        <v>0</v>
      </c>
      <c r="AG19" s="104">
        <f>IF( $H19=0,0,($F19*'Cronograma de Actividades'!$V$17)*($I19/$H19))</f>
        <v>0</v>
      </c>
      <c r="AH19" s="104">
        <f>SUM(AE19:AG19)</f>
        <v>0</v>
      </c>
      <c r="AI19" s="104">
        <f>IF( $H19=0,0,($F19*'Cronograma de Actividades'!$W$17)*($I19/$H19))</f>
        <v>0</v>
      </c>
      <c r="AJ19" s="104">
        <f>IF( $H19=0,0,($F19*'Cronograma de Actividades'!$X$17)*($I19/$H19))</f>
        <v>0</v>
      </c>
      <c r="AK19" s="104">
        <f>IF( $H19=0,0,($F19*'Cronograma de Actividades'!$Y$17)*($I19/$H19))</f>
        <v>0</v>
      </c>
      <c r="AL19" s="104">
        <f>SUM(AI19:AK19)</f>
        <v>0</v>
      </c>
      <c r="AM19" s="104">
        <f>IF( $H19=0,0,($F19*'Cronograma de Actividades'!$Z$17)*($I19/$H19))</f>
        <v>0</v>
      </c>
      <c r="AN19" s="104">
        <f>IF( $H19=0,0,($F19*'Cronograma de Actividades'!$AA$17)*($I19/$H19))</f>
        <v>0</v>
      </c>
      <c r="AO19" s="104">
        <f>IF( $H19=0,0,($F19*'Cronograma de Actividades'!$AB$17)*($I19/$H19))</f>
        <v>0</v>
      </c>
      <c r="AP19" s="104">
        <f>SUM(AM19:AO19)</f>
        <v>0</v>
      </c>
      <c r="AQ19" s="104">
        <f>+AD19+AH19+AL19+AP19</f>
        <v>0</v>
      </c>
      <c r="AR19" s="104">
        <f>IF( $H19=0,0,($F19*'Cronograma de Actividades'!$AC$17)*($I19/$H19))</f>
        <v>0</v>
      </c>
      <c r="AS19" s="104">
        <f>IF( $H19=0,0,($F19*'Cronograma de Actividades'!$AD$17)*($I19/$H19))</f>
        <v>0</v>
      </c>
      <c r="AT19" s="104">
        <f>IF( $H19=0,0,($F19*'Cronograma de Actividades'!$AE$17)*($I19/$H19))</f>
        <v>0</v>
      </c>
      <c r="AU19" s="104">
        <f>SUM(AR19:AT19)</f>
        <v>0</v>
      </c>
      <c r="AV19" s="104">
        <f>IF( $H19=0,0,($F19*'Cronograma de Actividades'!$AF$17)*($I19/$H19))</f>
        <v>0</v>
      </c>
      <c r="AW19" s="104">
        <f>IF( $H19=0,0,($F19*'Cronograma de Actividades'!$AG$17)*($I19/$H19))</f>
        <v>0</v>
      </c>
      <c r="AX19" s="104">
        <f>IF( $H19=0,0,($F19*'Cronograma de Actividades'!$AH$17)*($I19/$H19))</f>
        <v>0</v>
      </c>
      <c r="AY19" s="104">
        <f>SUM(AV19:AX19)</f>
        <v>0</v>
      </c>
      <c r="AZ19" s="104">
        <f>IF( $H19=0,0,($F19*'Cronograma de Actividades'!$AI$17)*($I19/$H19))</f>
        <v>0</v>
      </c>
      <c r="BA19" s="104">
        <f>IF( $H19=0,0,($F19*'Cronograma de Actividades'!$AJ$17)*($I19/$H19))</f>
        <v>0</v>
      </c>
      <c r="BB19" s="104">
        <f>IF( $H19=0,0,($F19*'Cronograma de Actividades'!$AK$17)*($I19/$H19))</f>
        <v>0</v>
      </c>
      <c r="BC19" s="104">
        <f>SUM(AZ19:BB19)</f>
        <v>0</v>
      </c>
      <c r="BD19" s="104">
        <f>IF( $H19=0,0,($F19*'Cronograma de Actividades'!$AL$17)*($I19/$H19))</f>
        <v>0</v>
      </c>
      <c r="BE19" s="104">
        <f>IF( $H19=0,0,($F19*'Cronograma de Actividades'!$AM$17)*($I19/$H19))</f>
        <v>0</v>
      </c>
      <c r="BF19" s="104">
        <f>IF( $H19=0,0,($F19*'Cronograma de Actividades'!$AN$17)*($I19/$H19))</f>
        <v>0</v>
      </c>
      <c r="BG19" s="104">
        <f>SUM(BD19:BF19)</f>
        <v>0</v>
      </c>
      <c r="BH19" s="104">
        <f>+AU19+AY19+BC19+BG19</f>
        <v>0</v>
      </c>
      <c r="BI19" s="286">
        <f>+Z19+AQ19+BH19</f>
        <v>0</v>
      </c>
      <c r="BJ19" s="126">
        <f t="shared" si="4"/>
        <v>0</v>
      </c>
    </row>
    <row r="20" spans="1:62" s="69" customFormat="1" ht="12.75" customHeight="1" x14ac:dyDescent="0.15">
      <c r="A20" s="297" t="str">
        <f>+'Formato de costeo C1 '!C$85</f>
        <v>1.1.2.2</v>
      </c>
      <c r="B20" s="298" t="str">
        <f>+'Formato de costeo C1 '!B$85</f>
        <v>Categorías de gasto</v>
      </c>
      <c r="C20" s="578"/>
      <c r="D20" s="298"/>
      <c r="E20" s="315"/>
      <c r="F20" s="105">
        <f>+'Formato de costeo C1 '!G$85</f>
        <v>0</v>
      </c>
      <c r="G20" s="508"/>
      <c r="H20" s="105">
        <f>+'Formato de costeo C1 '!I85</f>
        <v>0</v>
      </c>
      <c r="I20" s="105">
        <f>+'Formato de costeo C1 '!Q85</f>
        <v>0</v>
      </c>
      <c r="J20" s="105">
        <f>IF( $H20=0,0,($F20*'Cronograma de Actividades'!$E$17)*($I20/$H20))</f>
        <v>0</v>
      </c>
      <c r="K20" s="105">
        <f>IF( $H20=0,0,($F20*'Cronograma de Actividades'!$F$17)*($I20/$H20))</f>
        <v>0</v>
      </c>
      <c r="L20" s="105">
        <f>IF( $H20=0,0,($F20*'Cronograma de Actividades'!$G$17)*($I20/$H20))</f>
        <v>0</v>
      </c>
      <c r="M20" s="105">
        <f>SUM(J20:L20)</f>
        <v>0</v>
      </c>
      <c r="N20" s="105">
        <f>IF( $H20=0,0,($F20*'Cronograma de Actividades'!$H$17)*($I20/$H20))</f>
        <v>0</v>
      </c>
      <c r="O20" s="105">
        <f>IF( $H20=0,0,($F20*'Cronograma de Actividades'!$I$17)*($I20/$H20))</f>
        <v>0</v>
      </c>
      <c r="P20" s="105">
        <f>IF( $H20=0,0,($F20*'Cronograma de Actividades'!$J$17)*($I20/$H20))</f>
        <v>0</v>
      </c>
      <c r="Q20" s="105">
        <f>SUM(N20:P20)</f>
        <v>0</v>
      </c>
      <c r="R20" s="105">
        <f>IF( $H20=0,0,($F20*'Cronograma de Actividades'!$K$17)*($I20/$H20))</f>
        <v>0</v>
      </c>
      <c r="S20" s="105">
        <f>IF( $H20=0,0,($F20*'Cronograma de Actividades'!$L$17)*($I20/$H20))</f>
        <v>0</v>
      </c>
      <c r="T20" s="105">
        <f>IF( $H20=0,0,($F20*'Cronograma de Actividades'!$M$17)*($I20/$H20))</f>
        <v>0</v>
      </c>
      <c r="U20" s="105">
        <f>SUM(R20:T20)</f>
        <v>0</v>
      </c>
      <c r="V20" s="105">
        <f>IF( $H20=0,0,($F20*'Cronograma de Actividades'!$N$17)*($I20/$H20))</f>
        <v>0</v>
      </c>
      <c r="W20" s="105">
        <f>IF( $H20=0,0,($F20*'Cronograma de Actividades'!$O$17)*($I20/$H20))</f>
        <v>0</v>
      </c>
      <c r="X20" s="105">
        <f>IF( $H20=0,0,($F20*'Cronograma de Actividades'!$P$17)*($I20/$H20))</f>
        <v>0</v>
      </c>
      <c r="Y20" s="105">
        <f>SUM(V20:X20)</f>
        <v>0</v>
      </c>
      <c r="Z20" s="105">
        <f>+M20+Q20+U20+Y20</f>
        <v>0</v>
      </c>
      <c r="AA20" s="105">
        <f>IF( $H20=0,0,($F20*'Cronograma de Actividades'!$Q$17)*($I20/$H20))</f>
        <v>0</v>
      </c>
      <c r="AB20" s="105">
        <f>IF( $H20=0,0,($F20*'Cronograma de Actividades'!$R$17)*($I20/$H20))</f>
        <v>0</v>
      </c>
      <c r="AC20" s="105">
        <f>IF( $H20=0,0,($F20*'Cronograma de Actividades'!$S$17)*($I20/$H20))</f>
        <v>0</v>
      </c>
      <c r="AD20" s="105">
        <f>SUM(AA20:AC20)</f>
        <v>0</v>
      </c>
      <c r="AE20" s="105">
        <f>IF( $H20=0,0,($F20*'Cronograma de Actividades'!$T$17)*($I20/$H20))</f>
        <v>0</v>
      </c>
      <c r="AF20" s="105">
        <f>IF( $H20=0,0,($F20*'Cronograma de Actividades'!$U$17)*($I20/$H20))</f>
        <v>0</v>
      </c>
      <c r="AG20" s="105">
        <f>IF( $H20=0,0,($F20*'Cronograma de Actividades'!$V$17)*($I20/$H20))</f>
        <v>0</v>
      </c>
      <c r="AH20" s="105">
        <f>SUM(AE20:AG20)</f>
        <v>0</v>
      </c>
      <c r="AI20" s="105">
        <f>IF( $H20=0,0,($F20*'Cronograma de Actividades'!$W$17)*($I20/$H20))</f>
        <v>0</v>
      </c>
      <c r="AJ20" s="105">
        <f>IF( $H20=0,0,($F20*'Cronograma de Actividades'!$X$17)*($I20/$H20))</f>
        <v>0</v>
      </c>
      <c r="AK20" s="105">
        <f>IF( $H20=0,0,($F20*'Cronograma de Actividades'!$Y$17)*($I20/$H20))</f>
        <v>0</v>
      </c>
      <c r="AL20" s="105">
        <f>SUM(AI20:AK20)</f>
        <v>0</v>
      </c>
      <c r="AM20" s="105">
        <f>IF( $H20=0,0,($F20*'Cronograma de Actividades'!$Z$17)*($I20/$H20))</f>
        <v>0</v>
      </c>
      <c r="AN20" s="105">
        <f>IF( $H20=0,0,($F20*'Cronograma de Actividades'!$AA$17)*($I20/$H20))</f>
        <v>0</v>
      </c>
      <c r="AO20" s="105">
        <f>IF( $H20=0,0,($F20*'Cronograma de Actividades'!$AB$17)*($I20/$H20))</f>
        <v>0</v>
      </c>
      <c r="AP20" s="105">
        <f>SUM(AM20:AO20)</f>
        <v>0</v>
      </c>
      <c r="AQ20" s="105">
        <f>+AD20+AH20+AL20+AP20</f>
        <v>0</v>
      </c>
      <c r="AR20" s="105">
        <f>IF( $H20=0,0,($F20*'Cronograma de Actividades'!$AC$17)*($I20/$H20))</f>
        <v>0</v>
      </c>
      <c r="AS20" s="105">
        <f>IF( $H20=0,0,($F20*'Cronograma de Actividades'!$AD$17)*($I20/$H20))</f>
        <v>0</v>
      </c>
      <c r="AT20" s="105">
        <f>IF( $H20=0,0,($F20*'Cronograma de Actividades'!$AE$17)*($I20/$H20))</f>
        <v>0</v>
      </c>
      <c r="AU20" s="105">
        <f>SUM(AR20:AT20)</f>
        <v>0</v>
      </c>
      <c r="AV20" s="105">
        <f>IF( $H20=0,0,($F20*'Cronograma de Actividades'!$AF$17)*($I20/$H20))</f>
        <v>0</v>
      </c>
      <c r="AW20" s="105">
        <f>IF( $H20=0,0,($F20*'Cronograma de Actividades'!$AG$17)*($I20/$H20))</f>
        <v>0</v>
      </c>
      <c r="AX20" s="105">
        <f>IF( $H20=0,0,($F20*'Cronograma de Actividades'!$AH$17)*($I20/$H20))</f>
        <v>0</v>
      </c>
      <c r="AY20" s="105">
        <f>SUM(AV20:AX20)</f>
        <v>0</v>
      </c>
      <c r="AZ20" s="105">
        <f>IF( $H20=0,0,($F20*'Cronograma de Actividades'!$AI$17)*($I20/$H20))</f>
        <v>0</v>
      </c>
      <c r="BA20" s="105">
        <f>IF( $H20=0,0,($F20*'Cronograma de Actividades'!$AJ$17)*($I20/$H20))</f>
        <v>0</v>
      </c>
      <c r="BB20" s="105">
        <f>IF( $H20=0,0,($F20*'Cronograma de Actividades'!$AK$17)*($I20/$H20))</f>
        <v>0</v>
      </c>
      <c r="BC20" s="105">
        <f>SUM(AZ20:BB20)</f>
        <v>0</v>
      </c>
      <c r="BD20" s="105">
        <f>IF( $H20=0,0,($F20*'Cronograma de Actividades'!$AL$17)*($I20/$H20))</f>
        <v>0</v>
      </c>
      <c r="BE20" s="105">
        <f>IF( $H20=0,0,($F20*'Cronograma de Actividades'!$AM$17)*($I20/$H20))</f>
        <v>0</v>
      </c>
      <c r="BF20" s="105">
        <f>IF( $H20=0,0,($F20*'Cronograma de Actividades'!$AN$17)*($I20/$H20))</f>
        <v>0</v>
      </c>
      <c r="BG20" s="105">
        <f>SUM(BD20:BF20)</f>
        <v>0</v>
      </c>
      <c r="BH20" s="105">
        <f>+AU20+AY20+BC20+BG20</f>
        <v>0</v>
      </c>
      <c r="BI20" s="287">
        <f>+Z20+AQ20+BH20</f>
        <v>0</v>
      </c>
      <c r="BJ20" s="126">
        <f t="shared" si="4"/>
        <v>0</v>
      </c>
    </row>
    <row r="21" spans="1:62" s="69" customFormat="1" ht="12.75" customHeight="1" x14ac:dyDescent="0.15">
      <c r="A21" s="297" t="str">
        <f>+'Formato de costeo C1 '!C$94</f>
        <v>1.1.2.3.</v>
      </c>
      <c r="B21" s="298" t="str">
        <f>+'Formato de costeo C1 '!B$94</f>
        <v>Categorías de gasto</v>
      </c>
      <c r="C21" s="578"/>
      <c r="D21" s="298"/>
      <c r="E21" s="315"/>
      <c r="F21" s="105">
        <f>+'Formato de costeo C1 '!G$94</f>
        <v>0</v>
      </c>
      <c r="G21" s="508"/>
      <c r="H21" s="105">
        <f>+'Formato de costeo C1 '!I94</f>
        <v>0</v>
      </c>
      <c r="I21" s="105">
        <f>+'Formato de costeo C1 '!Q94</f>
        <v>0</v>
      </c>
      <c r="J21" s="105">
        <f>IF( $H21=0,0,($F21*'Cronograma de Actividades'!$E$17)*($I21/$H21))</f>
        <v>0</v>
      </c>
      <c r="K21" s="105">
        <f>IF( $H21=0,0,($F21*'Cronograma de Actividades'!$F$17)*($I21/$H21))</f>
        <v>0</v>
      </c>
      <c r="L21" s="105">
        <f>IF( $H21=0,0,($F21*'Cronograma de Actividades'!$G$17)*($I21/$H21))</f>
        <v>0</v>
      </c>
      <c r="M21" s="105">
        <f>SUM(J21:L21)</f>
        <v>0</v>
      </c>
      <c r="N21" s="105">
        <f>IF( $H21=0,0,($F21*'Cronograma de Actividades'!$H$17)*($I21/$H21))</f>
        <v>0</v>
      </c>
      <c r="O21" s="105">
        <f>IF( $H21=0,0,($F21*'Cronograma de Actividades'!$I$17)*($I21/$H21))</f>
        <v>0</v>
      </c>
      <c r="P21" s="105">
        <f>IF( $H21=0,0,($F21*'Cronograma de Actividades'!$J$17)*($I21/$H21))</f>
        <v>0</v>
      </c>
      <c r="Q21" s="105">
        <f>SUM(N21:P21)</f>
        <v>0</v>
      </c>
      <c r="R21" s="105">
        <f>IF( $H21=0,0,($F21*'Cronograma de Actividades'!$K$17)*($I21/$H21))</f>
        <v>0</v>
      </c>
      <c r="S21" s="105">
        <f>IF( $H21=0,0,($F21*'Cronograma de Actividades'!$L$17)*($I21/$H21))</f>
        <v>0</v>
      </c>
      <c r="T21" s="105">
        <f>IF( $H21=0,0,($F21*'Cronograma de Actividades'!$M$17)*($I21/$H21))</f>
        <v>0</v>
      </c>
      <c r="U21" s="105">
        <f>SUM(R21:T21)</f>
        <v>0</v>
      </c>
      <c r="V21" s="105">
        <f>IF( $H21=0,0,($F21*'Cronograma de Actividades'!$N$17)*($I21/$H21))</f>
        <v>0</v>
      </c>
      <c r="W21" s="105">
        <f>IF( $H21=0,0,($F21*'Cronograma de Actividades'!$O$17)*($I21/$H21))</f>
        <v>0</v>
      </c>
      <c r="X21" s="105">
        <f>IF( $H21=0,0,($F21*'Cronograma de Actividades'!$P$17)*($I21/$H21))</f>
        <v>0</v>
      </c>
      <c r="Y21" s="105">
        <f>SUM(V21:X21)</f>
        <v>0</v>
      </c>
      <c r="Z21" s="105">
        <f>+M21+Q21+U21+Y21</f>
        <v>0</v>
      </c>
      <c r="AA21" s="105">
        <f>IF( $H21=0,0,($F21*'Cronograma de Actividades'!$Q$17)*($I21/$H21))</f>
        <v>0</v>
      </c>
      <c r="AB21" s="105">
        <f>IF( $H21=0,0,($F21*'Cronograma de Actividades'!$R$17)*($I21/$H21))</f>
        <v>0</v>
      </c>
      <c r="AC21" s="105">
        <f>IF( $H21=0,0,($F21*'Cronograma de Actividades'!$S$17)*($I21/$H21))</f>
        <v>0</v>
      </c>
      <c r="AD21" s="105">
        <f>SUM(AA21:AC21)</f>
        <v>0</v>
      </c>
      <c r="AE21" s="105">
        <f>IF( $H21=0,0,($F21*'Cronograma de Actividades'!$T$17)*($I21/$H21))</f>
        <v>0</v>
      </c>
      <c r="AF21" s="105">
        <f>IF( $H21=0,0,($F21*'Cronograma de Actividades'!$U$17)*($I21/$H21))</f>
        <v>0</v>
      </c>
      <c r="AG21" s="105">
        <f>IF( $H21=0,0,($F21*'Cronograma de Actividades'!$V$17)*($I21/$H21))</f>
        <v>0</v>
      </c>
      <c r="AH21" s="105">
        <f>SUM(AE21:AG21)</f>
        <v>0</v>
      </c>
      <c r="AI21" s="105">
        <f>IF( $H21=0,0,($F21*'Cronograma de Actividades'!$W$17)*($I21/$H21))</f>
        <v>0</v>
      </c>
      <c r="AJ21" s="105">
        <f>IF( $H21=0,0,($F21*'Cronograma de Actividades'!$X$17)*($I21/$H21))</f>
        <v>0</v>
      </c>
      <c r="AK21" s="105">
        <f>IF( $H21=0,0,($F21*'Cronograma de Actividades'!$Y$17)*($I21/$H21))</f>
        <v>0</v>
      </c>
      <c r="AL21" s="105">
        <f>SUM(AI21:AK21)</f>
        <v>0</v>
      </c>
      <c r="AM21" s="105">
        <f>IF( $H21=0,0,($F21*'Cronograma de Actividades'!$Z$17)*($I21/$H21))</f>
        <v>0</v>
      </c>
      <c r="AN21" s="105">
        <f>IF( $H21=0,0,($F21*'Cronograma de Actividades'!$AA$17)*($I21/$H21))</f>
        <v>0</v>
      </c>
      <c r="AO21" s="105">
        <f>IF( $H21=0,0,($F21*'Cronograma de Actividades'!$AB$17)*($I21/$H21))</f>
        <v>0</v>
      </c>
      <c r="AP21" s="105">
        <f>SUM(AM21:AO21)</f>
        <v>0</v>
      </c>
      <c r="AQ21" s="105">
        <f>+AD21+AH21+AL21+AP21</f>
        <v>0</v>
      </c>
      <c r="AR21" s="105">
        <f>IF( $H21=0,0,($F21*'Cronograma de Actividades'!$AC$17)*($I21/$H21))</f>
        <v>0</v>
      </c>
      <c r="AS21" s="105">
        <f>IF( $H21=0,0,($F21*'Cronograma de Actividades'!$AD$17)*($I21/$H21))</f>
        <v>0</v>
      </c>
      <c r="AT21" s="105">
        <f>IF( $H21=0,0,($F21*'Cronograma de Actividades'!$AE$17)*($I21/$H21))</f>
        <v>0</v>
      </c>
      <c r="AU21" s="105">
        <f>SUM(AR21:AT21)</f>
        <v>0</v>
      </c>
      <c r="AV21" s="105">
        <f>IF( $H21=0,0,($F21*'Cronograma de Actividades'!$AF$17)*($I21/$H21))</f>
        <v>0</v>
      </c>
      <c r="AW21" s="105">
        <f>IF( $H21=0,0,($F21*'Cronograma de Actividades'!$AG$17)*($I21/$H21))</f>
        <v>0</v>
      </c>
      <c r="AX21" s="105">
        <f>IF( $H21=0,0,($F21*'Cronograma de Actividades'!$AH$17)*($I21/$H21))</f>
        <v>0</v>
      </c>
      <c r="AY21" s="105">
        <f>SUM(AV21:AX21)</f>
        <v>0</v>
      </c>
      <c r="AZ21" s="105">
        <f>IF( $H21=0,0,($F21*'Cronograma de Actividades'!$AI$17)*($I21/$H21))</f>
        <v>0</v>
      </c>
      <c r="BA21" s="105">
        <f>IF( $H21=0,0,($F21*'Cronograma de Actividades'!$AJ$17)*($I21/$H21))</f>
        <v>0</v>
      </c>
      <c r="BB21" s="105">
        <f>IF( $H21=0,0,($F21*'Cronograma de Actividades'!$AK$17)*($I21/$H21))</f>
        <v>0</v>
      </c>
      <c r="BC21" s="105">
        <f>SUM(AZ21:BB21)</f>
        <v>0</v>
      </c>
      <c r="BD21" s="105">
        <f>IF( $H21=0,0,($F21*'Cronograma de Actividades'!$AL$17)*($I21/$H21))</f>
        <v>0</v>
      </c>
      <c r="BE21" s="105">
        <f>IF( $H21=0,0,($F21*'Cronograma de Actividades'!$AM$17)*($I21/$H21))</f>
        <v>0</v>
      </c>
      <c r="BF21" s="105">
        <f>IF( $H21=0,0,($F21*'Cronograma de Actividades'!$AN$17)*($I21/$H21))</f>
        <v>0</v>
      </c>
      <c r="BG21" s="105">
        <f>SUM(BD21:BF21)</f>
        <v>0</v>
      </c>
      <c r="BH21" s="105">
        <f>+AU21+AY21+BC21+BG21</f>
        <v>0</v>
      </c>
      <c r="BI21" s="287">
        <f>+Z21+AQ21+BH21</f>
        <v>0</v>
      </c>
      <c r="BJ21" s="126">
        <f t="shared" si="4"/>
        <v>0</v>
      </c>
    </row>
    <row r="22" spans="1:62" s="69" customFormat="1" ht="12.75" customHeight="1" x14ac:dyDescent="0.15">
      <c r="A22" s="297" t="str">
        <f>+'Formato de costeo C1 '!C$103</f>
        <v>1.1.2.4</v>
      </c>
      <c r="B22" s="298" t="str">
        <f>+'Formato de costeo C1 '!B$103</f>
        <v>Categorías de gasto</v>
      </c>
      <c r="C22" s="578"/>
      <c r="D22" s="298"/>
      <c r="E22" s="315"/>
      <c r="F22" s="105">
        <f>+'Formato de costeo C1 '!G$103</f>
        <v>0</v>
      </c>
      <c r="G22" s="508"/>
      <c r="H22" s="105">
        <f>+'Formato de costeo C1 '!I103</f>
        <v>0</v>
      </c>
      <c r="I22" s="105">
        <f>+'Formato de costeo C1 '!Q103</f>
        <v>0</v>
      </c>
      <c r="J22" s="105">
        <f>IF( $H22=0,0,($F22*'Cronograma de Actividades'!$E$17)*($I22/$H22))</f>
        <v>0</v>
      </c>
      <c r="K22" s="105">
        <f>IF( $H22=0,0,($F22*'Cronograma de Actividades'!$F$17)*($I22/$H22))</f>
        <v>0</v>
      </c>
      <c r="L22" s="105">
        <f>IF( $H22=0,0,($F22*'Cronograma de Actividades'!$G$17)*($I22/$H22))</f>
        <v>0</v>
      </c>
      <c r="M22" s="105">
        <f>SUM(J22:L22)</f>
        <v>0</v>
      </c>
      <c r="N22" s="105">
        <f>IF( $H22=0,0,($F22*'Cronograma de Actividades'!$H$17)*($I22/$H22))</f>
        <v>0</v>
      </c>
      <c r="O22" s="105">
        <f>IF( $H22=0,0,($F22*'Cronograma de Actividades'!$I$17)*($I22/$H22))</f>
        <v>0</v>
      </c>
      <c r="P22" s="105">
        <f>IF( $H22=0,0,($F22*'Cronograma de Actividades'!$J$17)*($I22/$H22))</f>
        <v>0</v>
      </c>
      <c r="Q22" s="105">
        <f>SUM(N22:P22)</f>
        <v>0</v>
      </c>
      <c r="R22" s="105">
        <f>IF( $H22=0,0,($F22*'Cronograma de Actividades'!$K$17)*($I22/$H22))</f>
        <v>0</v>
      </c>
      <c r="S22" s="105">
        <f>IF( $H22=0,0,($F22*'Cronograma de Actividades'!$L$17)*($I22/$H22))</f>
        <v>0</v>
      </c>
      <c r="T22" s="105">
        <f>IF( $H22=0,0,($F22*'Cronograma de Actividades'!$M$17)*($I22/$H22))</f>
        <v>0</v>
      </c>
      <c r="U22" s="105">
        <f>SUM(R22:T22)</f>
        <v>0</v>
      </c>
      <c r="V22" s="105">
        <f>IF( $H22=0,0,($F22*'Cronograma de Actividades'!$N$17)*($I22/$H22))</f>
        <v>0</v>
      </c>
      <c r="W22" s="105">
        <f>IF( $H22=0,0,($F22*'Cronograma de Actividades'!$O$17)*($I22/$H22))</f>
        <v>0</v>
      </c>
      <c r="X22" s="105">
        <f>IF( $H22=0,0,($F22*'Cronograma de Actividades'!$P$17)*($I22/$H22))</f>
        <v>0</v>
      </c>
      <c r="Y22" s="105">
        <f>SUM(V22:X22)</f>
        <v>0</v>
      </c>
      <c r="Z22" s="105">
        <f>+M22+Q22+U22+Y22</f>
        <v>0</v>
      </c>
      <c r="AA22" s="105">
        <f>IF( $H22=0,0,($F22*'Cronograma de Actividades'!$Q$17)*($I22/$H22))</f>
        <v>0</v>
      </c>
      <c r="AB22" s="105">
        <f>IF( $H22=0,0,($F22*'Cronograma de Actividades'!$R$17)*($I22/$H22))</f>
        <v>0</v>
      </c>
      <c r="AC22" s="105">
        <f>IF( $H22=0,0,($F22*'Cronograma de Actividades'!$S$17)*($I22/$H22))</f>
        <v>0</v>
      </c>
      <c r="AD22" s="105">
        <f>SUM(AA22:AC22)</f>
        <v>0</v>
      </c>
      <c r="AE22" s="105">
        <f>IF( $H22=0,0,($F22*'Cronograma de Actividades'!$T$17)*($I22/$H22))</f>
        <v>0</v>
      </c>
      <c r="AF22" s="105">
        <f>IF( $H22=0,0,($F22*'Cronograma de Actividades'!$U$17)*($I22/$H22))</f>
        <v>0</v>
      </c>
      <c r="AG22" s="105">
        <f>IF( $H22=0,0,($F22*'Cronograma de Actividades'!$V$17)*($I22/$H22))</f>
        <v>0</v>
      </c>
      <c r="AH22" s="105">
        <f>SUM(AE22:AG22)</f>
        <v>0</v>
      </c>
      <c r="AI22" s="105">
        <f>IF( $H22=0,0,($F22*'Cronograma de Actividades'!$W$17)*($I22/$H22))</f>
        <v>0</v>
      </c>
      <c r="AJ22" s="105">
        <f>IF( $H22=0,0,($F22*'Cronograma de Actividades'!$X$17)*($I22/$H22))</f>
        <v>0</v>
      </c>
      <c r="AK22" s="105">
        <f>IF( $H22=0,0,($F22*'Cronograma de Actividades'!$Y$17)*($I22/$H22))</f>
        <v>0</v>
      </c>
      <c r="AL22" s="105">
        <f>SUM(AI22:AK22)</f>
        <v>0</v>
      </c>
      <c r="AM22" s="105">
        <f>IF( $H22=0,0,($F22*'Cronograma de Actividades'!$Z$17)*($I22/$H22))</f>
        <v>0</v>
      </c>
      <c r="AN22" s="105">
        <f>IF( $H22=0,0,($F22*'Cronograma de Actividades'!$AA$17)*($I22/$H22))</f>
        <v>0</v>
      </c>
      <c r="AO22" s="105">
        <f>IF( $H22=0,0,($F22*'Cronograma de Actividades'!$AB$17)*($I22/$H22))</f>
        <v>0</v>
      </c>
      <c r="AP22" s="105">
        <f>SUM(AM22:AO22)</f>
        <v>0</v>
      </c>
      <c r="AQ22" s="105">
        <f>+AD22+AH22+AL22+AP22</f>
        <v>0</v>
      </c>
      <c r="AR22" s="105">
        <f>IF( $H22=0,0,($F22*'Cronograma de Actividades'!$AC$17)*($I22/$H22))</f>
        <v>0</v>
      </c>
      <c r="AS22" s="105">
        <f>IF( $H22=0,0,($F22*'Cronograma de Actividades'!$AD$17)*($I22/$H22))</f>
        <v>0</v>
      </c>
      <c r="AT22" s="105">
        <f>IF( $H22=0,0,($F22*'Cronograma de Actividades'!$AE$17)*($I22/$H22))</f>
        <v>0</v>
      </c>
      <c r="AU22" s="105">
        <f>SUM(AR22:AT22)</f>
        <v>0</v>
      </c>
      <c r="AV22" s="105">
        <f>IF( $H22=0,0,($F22*'Cronograma de Actividades'!$AF$17)*($I22/$H22))</f>
        <v>0</v>
      </c>
      <c r="AW22" s="105">
        <f>IF( $H22=0,0,($F22*'Cronograma de Actividades'!$AG$17)*($I22/$H22))</f>
        <v>0</v>
      </c>
      <c r="AX22" s="105">
        <f>IF( $H22=0,0,($F22*'Cronograma de Actividades'!$AH$17)*($I22/$H22))</f>
        <v>0</v>
      </c>
      <c r="AY22" s="105">
        <f>SUM(AV22:AX22)</f>
        <v>0</v>
      </c>
      <c r="AZ22" s="105">
        <f>IF( $H22=0,0,($F22*'Cronograma de Actividades'!$AI$17)*($I22/$H22))</f>
        <v>0</v>
      </c>
      <c r="BA22" s="105">
        <f>IF( $H22=0,0,($F22*'Cronograma de Actividades'!$AJ$17)*($I22/$H22))</f>
        <v>0</v>
      </c>
      <c r="BB22" s="105">
        <f>IF( $H22=0,0,($F22*'Cronograma de Actividades'!$AK$17)*($I22/$H22))</f>
        <v>0</v>
      </c>
      <c r="BC22" s="105">
        <f>SUM(AZ22:BB22)</f>
        <v>0</v>
      </c>
      <c r="BD22" s="105">
        <f>IF( $H22=0,0,($F22*'Cronograma de Actividades'!$AL$17)*($I22/$H22))</f>
        <v>0</v>
      </c>
      <c r="BE22" s="105">
        <f>IF( $H22=0,0,($F22*'Cronograma de Actividades'!$AM$17)*($I22/$H22))</f>
        <v>0</v>
      </c>
      <c r="BF22" s="105">
        <f>IF( $H22=0,0,($F22*'Cronograma de Actividades'!$AN$17)*($I22/$H22))</f>
        <v>0</v>
      </c>
      <c r="BG22" s="105">
        <f>SUM(BD22:BF22)</f>
        <v>0</v>
      </c>
      <c r="BH22" s="105">
        <f>+AU22+AY22+BC22+BG22</f>
        <v>0</v>
      </c>
      <c r="BI22" s="287">
        <f>+Z22+AQ22+BH22</f>
        <v>0</v>
      </c>
      <c r="BJ22" s="126">
        <f t="shared" si="4"/>
        <v>0</v>
      </c>
    </row>
    <row r="23" spans="1:62" s="69" customFormat="1" ht="12.75" customHeight="1" x14ac:dyDescent="0.15">
      <c r="A23" s="299" t="str">
        <f>+'Formato de costeo C1 '!C$112</f>
        <v>1.1.2.5</v>
      </c>
      <c r="B23" s="300" t="str">
        <f>+'Formato de costeo C1 '!B$112</f>
        <v>Categorías de gasto</v>
      </c>
      <c r="C23" s="579"/>
      <c r="D23" s="300"/>
      <c r="E23" s="318"/>
      <c r="F23" s="106">
        <f>+'Formato de costeo C1 '!G$112</f>
        <v>0</v>
      </c>
      <c r="G23" s="509"/>
      <c r="H23" s="106">
        <f>+'Formato de costeo C1 '!I112</f>
        <v>0</v>
      </c>
      <c r="I23" s="106">
        <f>+'Formato de costeo C1 '!Q112</f>
        <v>0</v>
      </c>
      <c r="J23" s="106">
        <f>IF( $H23=0,0,($F23*'Cronograma de Actividades'!$E$17)*($I23/$H23))</f>
        <v>0</v>
      </c>
      <c r="K23" s="106">
        <f>IF( $H23=0,0,($F23*'Cronograma de Actividades'!$F$17)*($I23/$H23))</f>
        <v>0</v>
      </c>
      <c r="L23" s="106">
        <f>IF( $H23=0,0,($F23*'Cronograma de Actividades'!$G$17)*($I23/$H23))</f>
        <v>0</v>
      </c>
      <c r="M23" s="106">
        <f>SUM(J23:L23)</f>
        <v>0</v>
      </c>
      <c r="N23" s="106">
        <f>IF( $H23=0,0,($F23*'Cronograma de Actividades'!$H$17)*($I23/$H23))</f>
        <v>0</v>
      </c>
      <c r="O23" s="106">
        <f>IF( $H23=0,0,($F23*'Cronograma de Actividades'!$I$17)*($I23/$H23))</f>
        <v>0</v>
      </c>
      <c r="P23" s="106">
        <f>IF( $H23=0,0,($F23*'Cronograma de Actividades'!$J$17)*($I23/$H23))</f>
        <v>0</v>
      </c>
      <c r="Q23" s="106">
        <f>SUM(N23:P23)</f>
        <v>0</v>
      </c>
      <c r="R23" s="106">
        <f>IF( $H23=0,0,($F23*'Cronograma de Actividades'!$K$17)*($I23/$H23))</f>
        <v>0</v>
      </c>
      <c r="S23" s="106">
        <f>IF( $H23=0,0,($F23*'Cronograma de Actividades'!$L$17)*($I23/$H23))</f>
        <v>0</v>
      </c>
      <c r="T23" s="106">
        <f>IF( $H23=0,0,($F23*'Cronograma de Actividades'!$M$17)*($I23/$H23))</f>
        <v>0</v>
      </c>
      <c r="U23" s="106">
        <f>SUM(R23:T23)</f>
        <v>0</v>
      </c>
      <c r="V23" s="106">
        <f>IF( $H23=0,0,($F23*'Cronograma de Actividades'!$N$17)*($I23/$H23))</f>
        <v>0</v>
      </c>
      <c r="W23" s="106">
        <f>IF( $H23=0,0,($F23*'Cronograma de Actividades'!$O$17)*($I23/$H23))</f>
        <v>0</v>
      </c>
      <c r="X23" s="106">
        <f>IF( $H23=0,0,($F23*'Cronograma de Actividades'!$P$17)*($I23/$H23))</f>
        <v>0</v>
      </c>
      <c r="Y23" s="106">
        <f>SUM(V23:X23)</f>
        <v>0</v>
      </c>
      <c r="Z23" s="106">
        <f>+M23+Q23+U23+Y23</f>
        <v>0</v>
      </c>
      <c r="AA23" s="106">
        <f>IF( $H23=0,0,($F23*'Cronograma de Actividades'!$Q$17)*($I23/$H23))</f>
        <v>0</v>
      </c>
      <c r="AB23" s="106">
        <f>IF( $H23=0,0,($F23*'Cronograma de Actividades'!$R$17)*($I23/$H23))</f>
        <v>0</v>
      </c>
      <c r="AC23" s="106">
        <f>IF( $H23=0,0,($F23*'Cronograma de Actividades'!$S$17)*($I23/$H23))</f>
        <v>0</v>
      </c>
      <c r="AD23" s="106">
        <f>SUM(AA23:AC23)</f>
        <v>0</v>
      </c>
      <c r="AE23" s="106">
        <f>IF( $H23=0,0,($F23*'Cronograma de Actividades'!$T$17)*($I23/$H23))</f>
        <v>0</v>
      </c>
      <c r="AF23" s="106">
        <f>IF( $H23=0,0,($F23*'Cronograma de Actividades'!$U$17)*($I23/$H23))</f>
        <v>0</v>
      </c>
      <c r="AG23" s="106">
        <f>IF( $H23=0,0,($F23*'Cronograma de Actividades'!$V$17)*($I23/$H23))</f>
        <v>0</v>
      </c>
      <c r="AH23" s="106">
        <f>SUM(AE23:AG23)</f>
        <v>0</v>
      </c>
      <c r="AI23" s="106">
        <f>IF( $H23=0,0,($F23*'Cronograma de Actividades'!$W$17)*($I23/$H23))</f>
        <v>0</v>
      </c>
      <c r="AJ23" s="106">
        <f>IF( $H23=0,0,($F23*'Cronograma de Actividades'!$X$17)*($I23/$H23))</f>
        <v>0</v>
      </c>
      <c r="AK23" s="106">
        <f>IF( $H23=0,0,($F23*'Cronograma de Actividades'!$Y$17)*($I23/$H23))</f>
        <v>0</v>
      </c>
      <c r="AL23" s="106">
        <f>SUM(AI23:AK23)</f>
        <v>0</v>
      </c>
      <c r="AM23" s="106">
        <f>IF( $H23=0,0,($F23*'Cronograma de Actividades'!$Z$17)*($I23/$H23))</f>
        <v>0</v>
      </c>
      <c r="AN23" s="106">
        <f>IF( $H23=0,0,($F23*'Cronograma de Actividades'!$AA$17)*($I23/$H23))</f>
        <v>0</v>
      </c>
      <c r="AO23" s="106">
        <f>IF( $H23=0,0,($F23*'Cronograma de Actividades'!$AB$17)*($I23/$H23))</f>
        <v>0</v>
      </c>
      <c r="AP23" s="106">
        <f>SUM(AM23:AO23)</f>
        <v>0</v>
      </c>
      <c r="AQ23" s="106">
        <f>+AD23+AH23+AL23+AP23</f>
        <v>0</v>
      </c>
      <c r="AR23" s="106">
        <f>IF( $H23=0,0,($F23*'Cronograma de Actividades'!$AC$17)*($I23/$H23))</f>
        <v>0</v>
      </c>
      <c r="AS23" s="106">
        <f>IF( $H23=0,0,($F23*'Cronograma de Actividades'!$AD$17)*($I23/$H23))</f>
        <v>0</v>
      </c>
      <c r="AT23" s="106">
        <f>IF( $H23=0,0,($F23*'Cronograma de Actividades'!$AE$17)*($I23/$H23))</f>
        <v>0</v>
      </c>
      <c r="AU23" s="106">
        <f>SUM(AR23:AT23)</f>
        <v>0</v>
      </c>
      <c r="AV23" s="106">
        <f>IF( $H23=0,0,($F23*'Cronograma de Actividades'!$AF$17)*($I23/$H23))</f>
        <v>0</v>
      </c>
      <c r="AW23" s="106">
        <f>IF( $H23=0,0,($F23*'Cronograma de Actividades'!$AG$17)*($I23/$H23))</f>
        <v>0</v>
      </c>
      <c r="AX23" s="106">
        <f>IF( $H23=0,0,($F23*'Cronograma de Actividades'!$AH$17)*($I23/$H23))</f>
        <v>0</v>
      </c>
      <c r="AY23" s="106">
        <f>SUM(AV23:AX23)</f>
        <v>0</v>
      </c>
      <c r="AZ23" s="106">
        <f>IF( $H23=0,0,($F23*'Cronograma de Actividades'!$AI$17)*($I23/$H23))</f>
        <v>0</v>
      </c>
      <c r="BA23" s="106">
        <f>IF( $H23=0,0,($F23*'Cronograma de Actividades'!$AJ$17)*($I23/$H23))</f>
        <v>0</v>
      </c>
      <c r="BB23" s="106">
        <f>IF( $H23=0,0,($F23*'Cronograma de Actividades'!$AK$17)*($I23/$H23))</f>
        <v>0</v>
      </c>
      <c r="BC23" s="106">
        <f>SUM(AZ23:BB23)</f>
        <v>0</v>
      </c>
      <c r="BD23" s="106">
        <f>IF( $H23=0,0,($F23*'Cronograma de Actividades'!$AL$17)*($I23/$H23))</f>
        <v>0</v>
      </c>
      <c r="BE23" s="106">
        <f>IF( $H23=0,0,($F23*'Cronograma de Actividades'!$AM$17)*($I23/$H23))</f>
        <v>0</v>
      </c>
      <c r="BF23" s="106">
        <f>IF( $H23=0,0,($F23*'Cronograma de Actividades'!$AN$17)*($I23/$H23))</f>
        <v>0</v>
      </c>
      <c r="BG23" s="106">
        <f>SUM(BD23:BF23)</f>
        <v>0</v>
      </c>
      <c r="BH23" s="106">
        <f>+AU23+AY23+BC23+BG23</f>
        <v>0</v>
      </c>
      <c r="BI23" s="288">
        <f>+Z23+AQ23+BH23</f>
        <v>0</v>
      </c>
      <c r="BJ23" s="126">
        <f t="shared" si="4"/>
        <v>0</v>
      </c>
    </row>
    <row r="24" spans="1:62" s="69" customFormat="1" ht="12.75" customHeight="1" x14ac:dyDescent="0.15">
      <c r="A24" s="100" t="str">
        <f>+'Formato de costeo C1 '!C$121</f>
        <v>1.1.3</v>
      </c>
      <c r="B24" s="199">
        <f>+'Formato de costeo C1 '!B$121</f>
        <v>0</v>
      </c>
      <c r="C24" s="56">
        <f>+'Formato de costeo C1 '!$D$121</f>
        <v>0</v>
      </c>
      <c r="D24" s="61"/>
      <c r="E24" s="57">
        <f>+'Formato de costeo C1 '!F84</f>
        <v>0</v>
      </c>
      <c r="F24" s="57">
        <f>SUM(F25:F29)</f>
        <v>0</v>
      </c>
      <c r="G24" s="503">
        <f>+'Formato de costeo C1 '!H121</f>
        <v>0</v>
      </c>
      <c r="H24" s="57">
        <f>SUM(H25:H29)</f>
        <v>0</v>
      </c>
      <c r="I24" s="57">
        <f t="shared" ref="I24:T24" si="9">SUM(I25:I29)</f>
        <v>0</v>
      </c>
      <c r="J24" s="57">
        <f t="shared" si="9"/>
        <v>0</v>
      </c>
      <c r="K24" s="57">
        <f>SUM(K25:K29)</f>
        <v>0</v>
      </c>
      <c r="L24" s="57">
        <f>SUM(L25:L29)</f>
        <v>0</v>
      </c>
      <c r="M24" s="57">
        <f t="shared" si="9"/>
        <v>0</v>
      </c>
      <c r="N24" s="57">
        <f>SUM(N25:N29)</f>
        <v>0</v>
      </c>
      <c r="O24" s="57">
        <f>SUM(O25:O29)</f>
        <v>0</v>
      </c>
      <c r="P24" s="57">
        <f>SUM(P25:P29)</f>
        <v>0</v>
      </c>
      <c r="Q24" s="57">
        <f t="shared" si="9"/>
        <v>0</v>
      </c>
      <c r="R24" s="57">
        <f t="shared" si="9"/>
        <v>0</v>
      </c>
      <c r="S24" s="57">
        <f t="shared" si="9"/>
        <v>0</v>
      </c>
      <c r="T24" s="57">
        <f t="shared" si="9"/>
        <v>0</v>
      </c>
      <c r="U24" s="57">
        <f>SUM(U25:U29)</f>
        <v>0</v>
      </c>
      <c r="V24" s="57">
        <f>SUM(V25:V29)</f>
        <v>0</v>
      </c>
      <c r="W24" s="57">
        <f>SUM(W25:W29)</f>
        <v>0</v>
      </c>
      <c r="X24" s="57">
        <f>SUM(X25:X29)</f>
        <v>0</v>
      </c>
      <c r="Y24" s="57">
        <f t="shared" ref="Y24:BI24" si="10">SUM(Y25:Y29)</f>
        <v>0</v>
      </c>
      <c r="Z24" s="57">
        <f t="shared" si="10"/>
        <v>0</v>
      </c>
      <c r="AA24" s="57">
        <f t="shared" si="10"/>
        <v>0</v>
      </c>
      <c r="AB24" s="57">
        <f t="shared" si="10"/>
        <v>0</v>
      </c>
      <c r="AC24" s="57">
        <f t="shared" si="10"/>
        <v>0</v>
      </c>
      <c r="AD24" s="57">
        <f t="shared" si="10"/>
        <v>0</v>
      </c>
      <c r="AE24" s="57">
        <f t="shared" si="10"/>
        <v>0</v>
      </c>
      <c r="AF24" s="57">
        <f t="shared" si="10"/>
        <v>0</v>
      </c>
      <c r="AG24" s="57">
        <f t="shared" si="10"/>
        <v>0</v>
      </c>
      <c r="AH24" s="57">
        <f t="shared" si="10"/>
        <v>0</v>
      </c>
      <c r="AI24" s="57">
        <f t="shared" si="10"/>
        <v>0</v>
      </c>
      <c r="AJ24" s="57">
        <f t="shared" si="10"/>
        <v>0</v>
      </c>
      <c r="AK24" s="57">
        <f t="shared" si="10"/>
        <v>0</v>
      </c>
      <c r="AL24" s="57">
        <f t="shared" si="10"/>
        <v>0</v>
      </c>
      <c r="AM24" s="57">
        <f t="shared" si="10"/>
        <v>0</v>
      </c>
      <c r="AN24" s="57">
        <f t="shared" si="10"/>
        <v>0</v>
      </c>
      <c r="AO24" s="57">
        <f t="shared" si="10"/>
        <v>0</v>
      </c>
      <c r="AP24" s="57">
        <f t="shared" si="10"/>
        <v>0</v>
      </c>
      <c r="AQ24" s="57">
        <f t="shared" si="10"/>
        <v>0</v>
      </c>
      <c r="AR24" s="57">
        <f t="shared" si="10"/>
        <v>0</v>
      </c>
      <c r="AS24" s="57">
        <f t="shared" si="10"/>
        <v>0</v>
      </c>
      <c r="AT24" s="57">
        <f t="shared" si="10"/>
        <v>0</v>
      </c>
      <c r="AU24" s="57">
        <f t="shared" si="10"/>
        <v>0</v>
      </c>
      <c r="AV24" s="57">
        <f t="shared" si="10"/>
        <v>0</v>
      </c>
      <c r="AW24" s="57">
        <f t="shared" si="10"/>
        <v>0</v>
      </c>
      <c r="AX24" s="57">
        <f t="shared" si="10"/>
        <v>0</v>
      </c>
      <c r="AY24" s="57">
        <f t="shared" si="10"/>
        <v>0</v>
      </c>
      <c r="AZ24" s="57">
        <f t="shared" si="10"/>
        <v>0</v>
      </c>
      <c r="BA24" s="57">
        <f t="shared" si="10"/>
        <v>0</v>
      </c>
      <c r="BB24" s="57">
        <f t="shared" si="10"/>
        <v>0</v>
      </c>
      <c r="BC24" s="57">
        <f t="shared" si="10"/>
        <v>0</v>
      </c>
      <c r="BD24" s="57">
        <f t="shared" si="10"/>
        <v>0</v>
      </c>
      <c r="BE24" s="57">
        <f t="shared" si="10"/>
        <v>0</v>
      </c>
      <c r="BF24" s="57">
        <f t="shared" si="10"/>
        <v>0</v>
      </c>
      <c r="BG24" s="57">
        <f t="shared" si="10"/>
        <v>0</v>
      </c>
      <c r="BH24" s="57">
        <f t="shared" si="10"/>
        <v>0</v>
      </c>
      <c r="BI24" s="285">
        <f t="shared" si="10"/>
        <v>0</v>
      </c>
      <c r="BJ24" s="126">
        <f t="shared" si="4"/>
        <v>0</v>
      </c>
    </row>
    <row r="25" spans="1:62" s="69" customFormat="1" ht="12.75" customHeight="1" x14ac:dyDescent="0.15">
      <c r="A25" s="295" t="str">
        <f>+'Formato de costeo C1 '!C$122</f>
        <v>1.1.3.1</v>
      </c>
      <c r="B25" s="296" t="str">
        <f>+'Formato de costeo C1 '!B$122</f>
        <v>Viáticos</v>
      </c>
      <c r="C25" s="577"/>
      <c r="D25" s="296"/>
      <c r="E25" s="312"/>
      <c r="F25" s="104">
        <f>+'Formato de costeo C1 '!G$122</f>
        <v>0</v>
      </c>
      <c r="G25" s="507"/>
      <c r="H25" s="104">
        <f>+'Formato de costeo C1 '!I122</f>
        <v>0</v>
      </c>
      <c r="I25" s="104">
        <f>+'Formato de costeo C1 '!Q122</f>
        <v>0</v>
      </c>
      <c r="J25" s="104">
        <f>IF( $H25=0,0,($F25*'Cronograma de Actividades'!$E$18)*($I25/$H25))</f>
        <v>0</v>
      </c>
      <c r="K25" s="104">
        <f>IF( $H25=0,0,($F25*'Cronograma de Actividades'!$F$18)*($I25/$H25))</f>
        <v>0</v>
      </c>
      <c r="L25" s="104">
        <f>IF( $H25=0,0,($F25*'Cronograma de Actividades'!$G$18)*($I25/$H25))</f>
        <v>0</v>
      </c>
      <c r="M25" s="104">
        <f>SUM(J25:L25)</f>
        <v>0</v>
      </c>
      <c r="N25" s="104">
        <f>IF( $H25=0,0,($F25*'Cronograma de Actividades'!$H$18)*($I25/$H25))</f>
        <v>0</v>
      </c>
      <c r="O25" s="104">
        <f>IF( $H25=0,0,($F25*'Cronograma de Actividades'!$I$18)*($I25/$H25))</f>
        <v>0</v>
      </c>
      <c r="P25" s="104">
        <f>IF( $H25=0,0,($F25*'Cronograma de Actividades'!$J$18)*($I25/$H25))</f>
        <v>0</v>
      </c>
      <c r="Q25" s="104">
        <f>SUM(N25:P25)</f>
        <v>0</v>
      </c>
      <c r="R25" s="104">
        <f>IF( $H25=0,0,($F25*'Cronograma de Actividades'!$K$18)*($I25/$H25))</f>
        <v>0</v>
      </c>
      <c r="S25" s="104">
        <f>IF( $H25=0,0,($F25*'Cronograma de Actividades'!$L$18)*($I25/$H25))</f>
        <v>0</v>
      </c>
      <c r="T25" s="104">
        <f>IF( $H25=0,0,($F25*'Cronograma de Actividades'!$M$18)*($I25/$H25))</f>
        <v>0</v>
      </c>
      <c r="U25" s="104">
        <f>SUM(R25:T25)</f>
        <v>0</v>
      </c>
      <c r="V25" s="104">
        <f>IF( $H25=0,0,($F25*'Cronograma de Actividades'!$N$18)*($I25/$H25))</f>
        <v>0</v>
      </c>
      <c r="W25" s="104">
        <f>IF( $H25=0,0,($F25*'Cronograma de Actividades'!$O$18)*($I25/$H25))</f>
        <v>0</v>
      </c>
      <c r="X25" s="104">
        <f>IF( $H25=0,0,($F25*'Cronograma de Actividades'!$P$18)*($I25/$H25))</f>
        <v>0</v>
      </c>
      <c r="Y25" s="104">
        <f>SUM(V25:X25)</f>
        <v>0</v>
      </c>
      <c r="Z25" s="104">
        <f>+M25+Q25+U25+Y25</f>
        <v>0</v>
      </c>
      <c r="AA25" s="104">
        <f>IF( $H25=0,0,($F25*'Cronograma de Actividades'!$Q$18)*($I25/$H25))</f>
        <v>0</v>
      </c>
      <c r="AB25" s="104">
        <f>IF( $H25=0,0,($F25*'Cronograma de Actividades'!$R$18)*($I25/$H25))</f>
        <v>0</v>
      </c>
      <c r="AC25" s="104">
        <f>IF( $H25=0,0,($F25*'Cronograma de Actividades'!$S$18)*($I25/$H25))</f>
        <v>0</v>
      </c>
      <c r="AD25" s="104">
        <f>SUM(AA25:AC25)</f>
        <v>0</v>
      </c>
      <c r="AE25" s="104">
        <f>IF( $H25=0,0,($F25*'Cronograma de Actividades'!$T$18)*($I25/$H25))</f>
        <v>0</v>
      </c>
      <c r="AF25" s="104">
        <f>IF( $H25=0,0,($F25*'Cronograma de Actividades'!$U$18)*($I25/$H25))</f>
        <v>0</v>
      </c>
      <c r="AG25" s="104">
        <f>IF( $H25=0,0,($F25*'Cronograma de Actividades'!$V$18)*($I25/$H25))</f>
        <v>0</v>
      </c>
      <c r="AH25" s="104">
        <f>SUM(AE25:AG25)</f>
        <v>0</v>
      </c>
      <c r="AI25" s="104">
        <f>IF( $H25=0,0,($F25*'Cronograma de Actividades'!$W$18)*($I25/$H25))</f>
        <v>0</v>
      </c>
      <c r="AJ25" s="104">
        <f>IF( $H25=0,0,($F25*'Cronograma de Actividades'!$X$18)*($I25/$H25))</f>
        <v>0</v>
      </c>
      <c r="AK25" s="104">
        <f>IF( $H25=0,0,($F25*'Cronograma de Actividades'!$Y$18)*($I25/$H25))</f>
        <v>0</v>
      </c>
      <c r="AL25" s="104">
        <f>SUM(AI25:AK25)</f>
        <v>0</v>
      </c>
      <c r="AM25" s="104">
        <f>IF( $H25=0,0,($F25*'Cronograma de Actividades'!$Z$18)*($I25/$H25))</f>
        <v>0</v>
      </c>
      <c r="AN25" s="104">
        <f>IF( $H25=0,0,($F25*'Cronograma de Actividades'!$AA$18)*($I25/$H25))</f>
        <v>0</v>
      </c>
      <c r="AO25" s="104">
        <f>IF( $H25=0,0,($F25*'Cronograma de Actividades'!$AB$18)*($I25/$H25))</f>
        <v>0</v>
      </c>
      <c r="AP25" s="104">
        <f>SUM(AM25:AO25)</f>
        <v>0</v>
      </c>
      <c r="AQ25" s="104">
        <f>+AD25+AH25+AL25+AP25</f>
        <v>0</v>
      </c>
      <c r="AR25" s="104">
        <f>IF( $H25=0,0,($F25*'Cronograma de Actividades'!$AC$18)*($I25/$H25))</f>
        <v>0</v>
      </c>
      <c r="AS25" s="104">
        <f>IF( $H25=0,0,($F25*'Cronograma de Actividades'!$AD$18)*($I25/$H25))</f>
        <v>0</v>
      </c>
      <c r="AT25" s="104">
        <f>IF( $H25=0,0,($F25*'Cronograma de Actividades'!$AE$18)*($I25/$H25))</f>
        <v>0</v>
      </c>
      <c r="AU25" s="104">
        <f>SUM(AR25:AT25)</f>
        <v>0</v>
      </c>
      <c r="AV25" s="104">
        <f>IF( $H25=0,0,($F25*'Cronograma de Actividades'!$AF$18)*($I25/$H25))</f>
        <v>0</v>
      </c>
      <c r="AW25" s="104">
        <f>IF( $H25=0,0,($F25*'Cronograma de Actividades'!$AG$18)*($I25/$H25))</f>
        <v>0</v>
      </c>
      <c r="AX25" s="104">
        <f>IF( $H25=0,0,($F25*'Cronograma de Actividades'!$AH$18)*($I25/$H25))</f>
        <v>0</v>
      </c>
      <c r="AY25" s="104">
        <f>SUM(AV25:AX25)</f>
        <v>0</v>
      </c>
      <c r="AZ25" s="104">
        <f>IF( $H25=0,0,($F25*'Cronograma de Actividades'!$AI$18)*($I25/$H25))</f>
        <v>0</v>
      </c>
      <c r="BA25" s="104">
        <f>IF( $H25=0,0,($F25*'Cronograma de Actividades'!$AJ$18)*($I25/$H25))</f>
        <v>0</v>
      </c>
      <c r="BB25" s="104">
        <f>IF( $H25=0,0,($F25*'Cronograma de Actividades'!$AK$18)*($I25/$H25))</f>
        <v>0</v>
      </c>
      <c r="BC25" s="104">
        <f>SUM(AZ25:BB25)</f>
        <v>0</v>
      </c>
      <c r="BD25" s="104">
        <f>IF( $H25=0,0,($F25*'Cronograma de Actividades'!$AL$18)*($I25/$H25))</f>
        <v>0</v>
      </c>
      <c r="BE25" s="104">
        <f>IF( $H25=0,0,($F25*'Cronograma de Actividades'!$AM$18)*($I25/$H25))</f>
        <v>0</v>
      </c>
      <c r="BF25" s="104">
        <f>IF( $H25=0,0,($F25*'Cronograma de Actividades'!$AN$18)*($I25/$H25))</f>
        <v>0</v>
      </c>
      <c r="BG25" s="104">
        <f>SUM(BD25:BF25)</f>
        <v>0</v>
      </c>
      <c r="BH25" s="104">
        <f>+AU25+AY25+BC25+BG25</f>
        <v>0</v>
      </c>
      <c r="BI25" s="286">
        <f>+Z25+AQ25+BH25</f>
        <v>0</v>
      </c>
      <c r="BJ25" s="126">
        <f t="shared" si="4"/>
        <v>0</v>
      </c>
    </row>
    <row r="26" spans="1:62" s="69" customFormat="1" ht="12.75" customHeight="1" x14ac:dyDescent="0.15">
      <c r="A26" s="297" t="str">
        <f>+'Formato de costeo C1 '!C$131</f>
        <v>1.1.3.2</v>
      </c>
      <c r="B26" s="298" t="str">
        <f>+'Formato de costeo C1 '!B$131</f>
        <v>Pasajes y Gastos de transporte</v>
      </c>
      <c r="C26" s="578"/>
      <c r="D26" s="298"/>
      <c r="E26" s="315"/>
      <c r="F26" s="105">
        <f>+'Formato de costeo C1 '!G$131</f>
        <v>0</v>
      </c>
      <c r="G26" s="508"/>
      <c r="H26" s="105">
        <f>+'Formato de costeo C1 '!I131</f>
        <v>0</v>
      </c>
      <c r="I26" s="105">
        <f>+'Formato de costeo C1 '!Q131</f>
        <v>0</v>
      </c>
      <c r="J26" s="105">
        <f>IF( $H26=0,0,($F26*'Cronograma de Actividades'!$E$18)*($I26/$H26))</f>
        <v>0</v>
      </c>
      <c r="K26" s="105">
        <f>IF( $H26=0,0,($F26*'Cronograma de Actividades'!$F$18)*($I26/$H26))</f>
        <v>0</v>
      </c>
      <c r="L26" s="105">
        <f>IF( $H26=0,0,($F26*'Cronograma de Actividades'!$G$18)*($I26/$H26))</f>
        <v>0</v>
      </c>
      <c r="M26" s="105">
        <f>SUM(J26:L26)</f>
        <v>0</v>
      </c>
      <c r="N26" s="105">
        <f>IF( $H26=0,0,($F26*'Cronograma de Actividades'!$H$18)*($I26/$H26))</f>
        <v>0</v>
      </c>
      <c r="O26" s="105">
        <f>IF( $H26=0,0,($F26*'Cronograma de Actividades'!$I$18)*($I26/$H26))</f>
        <v>0</v>
      </c>
      <c r="P26" s="105">
        <f>IF( $H26=0,0,($F26*'Cronograma de Actividades'!$J$18)*($I26/$H26))</f>
        <v>0</v>
      </c>
      <c r="Q26" s="105">
        <f>SUM(N26:P26)</f>
        <v>0</v>
      </c>
      <c r="R26" s="105">
        <f>IF( $H26=0,0,($F26*'Cronograma de Actividades'!$K$18)*($I26/$H26))</f>
        <v>0</v>
      </c>
      <c r="S26" s="105">
        <f>IF( $H26=0,0,($F26*'Cronograma de Actividades'!$L$18)*($I26/$H26))</f>
        <v>0</v>
      </c>
      <c r="T26" s="105">
        <f>IF( $H26=0,0,($F26*'Cronograma de Actividades'!$M$18)*($I26/$H26))</f>
        <v>0</v>
      </c>
      <c r="U26" s="105">
        <f>SUM(R26:T26)</f>
        <v>0</v>
      </c>
      <c r="V26" s="105">
        <f>IF( $H26=0,0,($F26*'Cronograma de Actividades'!$N$18)*($I26/$H26))</f>
        <v>0</v>
      </c>
      <c r="W26" s="105">
        <f>IF( $H26=0,0,($F26*'Cronograma de Actividades'!$O$18)*($I26/$H26))</f>
        <v>0</v>
      </c>
      <c r="X26" s="105">
        <f>IF( $H26=0,0,($F26*'Cronograma de Actividades'!$P$18)*($I26/$H26))</f>
        <v>0</v>
      </c>
      <c r="Y26" s="105">
        <f>SUM(V26:X26)</f>
        <v>0</v>
      </c>
      <c r="Z26" s="105">
        <f>+M26+Q26+U26+Y26</f>
        <v>0</v>
      </c>
      <c r="AA26" s="105">
        <f>IF( $H26=0,0,($F26*'Cronograma de Actividades'!$Q$18)*($I26/$H26))</f>
        <v>0</v>
      </c>
      <c r="AB26" s="105">
        <f>IF( $H26=0,0,($F26*'Cronograma de Actividades'!$R$18)*($I26/$H26))</f>
        <v>0</v>
      </c>
      <c r="AC26" s="105">
        <f>IF( $H26=0,0,($F26*'Cronograma de Actividades'!$S$18)*($I26/$H26))</f>
        <v>0</v>
      </c>
      <c r="AD26" s="105">
        <f>SUM(AA26:AC26)</f>
        <v>0</v>
      </c>
      <c r="AE26" s="105">
        <f>IF( $H26=0,0,($F26*'Cronograma de Actividades'!$T$18)*($I26/$H26))</f>
        <v>0</v>
      </c>
      <c r="AF26" s="105">
        <f>IF( $H26=0,0,($F26*'Cronograma de Actividades'!$U$18)*($I26/$H26))</f>
        <v>0</v>
      </c>
      <c r="AG26" s="105">
        <f>IF( $H26=0,0,($F26*'Cronograma de Actividades'!$V$18)*($I26/$H26))</f>
        <v>0</v>
      </c>
      <c r="AH26" s="105">
        <f>SUM(AE26:AG26)</f>
        <v>0</v>
      </c>
      <c r="AI26" s="105">
        <f>IF( $H26=0,0,($F26*'Cronograma de Actividades'!$W$18)*($I26/$H26))</f>
        <v>0</v>
      </c>
      <c r="AJ26" s="105">
        <f>IF( $H26=0,0,($F26*'Cronograma de Actividades'!$X$18)*($I26/$H26))</f>
        <v>0</v>
      </c>
      <c r="AK26" s="105">
        <f>IF( $H26=0,0,($F26*'Cronograma de Actividades'!$Y$18)*($I26/$H26))</f>
        <v>0</v>
      </c>
      <c r="AL26" s="105">
        <f>SUM(AI26:AK26)</f>
        <v>0</v>
      </c>
      <c r="AM26" s="105">
        <f>IF( $H26=0,0,($F26*'Cronograma de Actividades'!$Z$18)*($I26/$H26))</f>
        <v>0</v>
      </c>
      <c r="AN26" s="105">
        <f>IF( $H26=0,0,($F26*'Cronograma de Actividades'!$AA$18)*($I26/$H26))</f>
        <v>0</v>
      </c>
      <c r="AO26" s="105">
        <f>IF( $H26=0,0,($F26*'Cronograma de Actividades'!$AB$18)*($I26/$H26))</f>
        <v>0</v>
      </c>
      <c r="AP26" s="105">
        <f>SUM(AM26:AO26)</f>
        <v>0</v>
      </c>
      <c r="AQ26" s="105">
        <f>+AD26+AH26+AL26+AP26</f>
        <v>0</v>
      </c>
      <c r="AR26" s="105">
        <f>IF( $H26=0,0,($F26*'Cronograma de Actividades'!$AC$18)*($I26/$H26))</f>
        <v>0</v>
      </c>
      <c r="AS26" s="105">
        <f>IF( $H26=0,0,($F26*'Cronograma de Actividades'!$AD$18)*($I26/$H26))</f>
        <v>0</v>
      </c>
      <c r="AT26" s="105">
        <f>IF( $H26=0,0,($F26*'Cronograma de Actividades'!$AE$18)*($I26/$H26))</f>
        <v>0</v>
      </c>
      <c r="AU26" s="105">
        <f>SUM(AR26:AT26)</f>
        <v>0</v>
      </c>
      <c r="AV26" s="105">
        <f>IF( $H26=0,0,($F26*'Cronograma de Actividades'!$AF$18)*($I26/$H26))</f>
        <v>0</v>
      </c>
      <c r="AW26" s="105">
        <f>IF( $H26=0,0,($F26*'Cronograma de Actividades'!$AG$18)*($I26/$H26))</f>
        <v>0</v>
      </c>
      <c r="AX26" s="105">
        <f>IF( $H26=0,0,($F26*'Cronograma de Actividades'!$AH$18)*($I26/$H26))</f>
        <v>0</v>
      </c>
      <c r="AY26" s="105">
        <f>SUM(AV26:AX26)</f>
        <v>0</v>
      </c>
      <c r="AZ26" s="105">
        <f>IF( $H26=0,0,($F26*'Cronograma de Actividades'!$AI$18)*($I26/$H26))</f>
        <v>0</v>
      </c>
      <c r="BA26" s="105">
        <f>IF( $H26=0,0,($F26*'Cronograma de Actividades'!$AJ$18)*($I26/$H26))</f>
        <v>0</v>
      </c>
      <c r="BB26" s="105">
        <f>IF( $H26=0,0,($F26*'Cronograma de Actividades'!$AK$18)*($I26/$H26))</f>
        <v>0</v>
      </c>
      <c r="BC26" s="105">
        <f>SUM(AZ26:BB26)</f>
        <v>0</v>
      </c>
      <c r="BD26" s="105">
        <f>IF( $H26=0,0,($F26*'Cronograma de Actividades'!$AL$18)*($I26/$H26))</f>
        <v>0</v>
      </c>
      <c r="BE26" s="105">
        <f>IF( $H26=0,0,($F26*'Cronograma de Actividades'!$AM$18)*($I26/$H26))</f>
        <v>0</v>
      </c>
      <c r="BF26" s="105">
        <f>IF( $H26=0,0,($F26*'Cronograma de Actividades'!$AN$18)*($I26/$H26))</f>
        <v>0</v>
      </c>
      <c r="BG26" s="105">
        <f>SUM(BD26:BF26)</f>
        <v>0</v>
      </c>
      <c r="BH26" s="105">
        <f>+AU26+AY26+BC26+BG26</f>
        <v>0</v>
      </c>
      <c r="BI26" s="287">
        <f>+Z26+AQ26+BH26</f>
        <v>0</v>
      </c>
      <c r="BJ26" s="126">
        <f t="shared" si="4"/>
        <v>0</v>
      </c>
    </row>
    <row r="27" spans="1:62" s="69" customFormat="1" ht="12.75" customHeight="1" x14ac:dyDescent="0.15">
      <c r="A27" s="297" t="str">
        <f>+'Formato de costeo C1 '!C$140</f>
        <v>1.1.3.3</v>
      </c>
      <c r="B27" s="298" t="str">
        <f>+'Formato de costeo C1 '!B$140</f>
        <v>Refrigerios</v>
      </c>
      <c r="C27" s="578"/>
      <c r="D27" s="298"/>
      <c r="E27" s="315"/>
      <c r="F27" s="105">
        <f>+'Formato de costeo C1 '!G$140</f>
        <v>0</v>
      </c>
      <c r="G27" s="508"/>
      <c r="H27" s="105">
        <f>+'Formato de costeo C1 '!I140</f>
        <v>0</v>
      </c>
      <c r="I27" s="105">
        <f>+'Formato de costeo C1 '!Q140</f>
        <v>0</v>
      </c>
      <c r="J27" s="105">
        <f>IF( $H27=0,0,($F27*'Cronograma de Actividades'!$E$18)*($I27/$H27))</f>
        <v>0</v>
      </c>
      <c r="K27" s="105">
        <f>IF( $H27=0,0,($F27*'Cronograma de Actividades'!$F$18)*($I27/$H27))</f>
        <v>0</v>
      </c>
      <c r="L27" s="105">
        <f>IF( $H27=0,0,($F27*'Cronograma de Actividades'!$G$18)*($I27/$H27))</f>
        <v>0</v>
      </c>
      <c r="M27" s="105">
        <f>SUM(J27:L27)</f>
        <v>0</v>
      </c>
      <c r="N27" s="105">
        <f>IF( $H27=0,0,($F27*'Cronograma de Actividades'!$H$18)*($I27/$H27))</f>
        <v>0</v>
      </c>
      <c r="O27" s="105">
        <f>IF( $H27=0,0,($F27*'Cronograma de Actividades'!$I$18)*($I27/$H27))</f>
        <v>0</v>
      </c>
      <c r="P27" s="105">
        <f>IF( $H27=0,0,($F27*'Cronograma de Actividades'!$J$18)*($I27/$H27))</f>
        <v>0</v>
      </c>
      <c r="Q27" s="105">
        <f>SUM(N27:P27)</f>
        <v>0</v>
      </c>
      <c r="R27" s="105">
        <f>IF( $H27=0,0,($F27*'Cronograma de Actividades'!$K$18)*($I27/$H27))</f>
        <v>0</v>
      </c>
      <c r="S27" s="105">
        <f>IF( $H27=0,0,($F27*'Cronograma de Actividades'!$L$18)*($I27/$H27))</f>
        <v>0</v>
      </c>
      <c r="T27" s="105">
        <f>IF( $H27=0,0,($F27*'Cronograma de Actividades'!$M$18)*($I27/$H27))</f>
        <v>0</v>
      </c>
      <c r="U27" s="105">
        <f>SUM(R27:T27)</f>
        <v>0</v>
      </c>
      <c r="V27" s="105">
        <f>IF( $H27=0,0,($F27*'Cronograma de Actividades'!$N$18)*($I27/$H27))</f>
        <v>0</v>
      </c>
      <c r="W27" s="105">
        <f>IF( $H27=0,0,($F27*'Cronograma de Actividades'!$O$18)*($I27/$H27))</f>
        <v>0</v>
      </c>
      <c r="X27" s="105">
        <f>IF( $H27=0,0,($F27*'Cronograma de Actividades'!$P$18)*($I27/$H27))</f>
        <v>0</v>
      </c>
      <c r="Y27" s="105">
        <f>SUM(V27:X27)</f>
        <v>0</v>
      </c>
      <c r="Z27" s="105">
        <f>+M27+Q27+U27+Y27</f>
        <v>0</v>
      </c>
      <c r="AA27" s="105">
        <f>IF( $H27=0,0,($F27*'Cronograma de Actividades'!$Q$18)*($I27/$H27))</f>
        <v>0</v>
      </c>
      <c r="AB27" s="105">
        <f>IF( $H27=0,0,($F27*'Cronograma de Actividades'!$R$18)*($I27/$H27))</f>
        <v>0</v>
      </c>
      <c r="AC27" s="105">
        <f>IF( $H27=0,0,($F27*'Cronograma de Actividades'!$S$18)*($I27/$H27))</f>
        <v>0</v>
      </c>
      <c r="AD27" s="105">
        <f>SUM(AA27:AC27)</f>
        <v>0</v>
      </c>
      <c r="AE27" s="105">
        <f>IF( $H27=0,0,($F27*'Cronograma de Actividades'!$T$18)*($I27/$H27))</f>
        <v>0</v>
      </c>
      <c r="AF27" s="105">
        <f>IF( $H27=0,0,($F27*'Cronograma de Actividades'!$U$18)*($I27/$H27))</f>
        <v>0</v>
      </c>
      <c r="AG27" s="105">
        <f>IF( $H27=0,0,($F27*'Cronograma de Actividades'!$V$18)*($I27/$H27))</f>
        <v>0</v>
      </c>
      <c r="AH27" s="105">
        <f>SUM(AE27:AG27)</f>
        <v>0</v>
      </c>
      <c r="AI27" s="105">
        <f>IF( $H27=0,0,($F27*'Cronograma de Actividades'!$W$18)*($I27/$H27))</f>
        <v>0</v>
      </c>
      <c r="AJ27" s="105">
        <f>IF( $H27=0,0,($F27*'Cronograma de Actividades'!$X$18)*($I27/$H27))</f>
        <v>0</v>
      </c>
      <c r="AK27" s="105">
        <f>IF( $H27=0,0,($F27*'Cronograma de Actividades'!$Y$18)*($I27/$H27))</f>
        <v>0</v>
      </c>
      <c r="AL27" s="105">
        <f>SUM(AI27:AK27)</f>
        <v>0</v>
      </c>
      <c r="AM27" s="105">
        <f>IF( $H27=0,0,($F27*'Cronograma de Actividades'!$Z$18)*($I27/$H27))</f>
        <v>0</v>
      </c>
      <c r="AN27" s="105">
        <f>IF( $H27=0,0,($F27*'Cronograma de Actividades'!$AA$18)*($I27/$H27))</f>
        <v>0</v>
      </c>
      <c r="AO27" s="105">
        <f>IF( $H27=0,0,($F27*'Cronograma de Actividades'!$AB$18)*($I27/$H27))</f>
        <v>0</v>
      </c>
      <c r="AP27" s="105">
        <f>SUM(AM27:AO27)</f>
        <v>0</v>
      </c>
      <c r="AQ27" s="105">
        <f>+AD27+AH27+AL27+AP27</f>
        <v>0</v>
      </c>
      <c r="AR27" s="105">
        <f>IF( $H27=0,0,($F27*'Cronograma de Actividades'!$AC$18)*($I27/$H27))</f>
        <v>0</v>
      </c>
      <c r="AS27" s="105">
        <f>IF( $H27=0,0,($F27*'Cronograma de Actividades'!$AD$18)*($I27/$H27))</f>
        <v>0</v>
      </c>
      <c r="AT27" s="105">
        <f>IF( $H27=0,0,($F27*'Cronograma de Actividades'!$AE$18)*($I27/$H27))</f>
        <v>0</v>
      </c>
      <c r="AU27" s="105">
        <f>SUM(AR27:AT27)</f>
        <v>0</v>
      </c>
      <c r="AV27" s="105">
        <f>IF( $H27=0,0,($F27*'Cronograma de Actividades'!$AF$18)*($I27/$H27))</f>
        <v>0</v>
      </c>
      <c r="AW27" s="105">
        <f>IF( $H27=0,0,($F27*'Cronograma de Actividades'!$AG$18)*($I27/$H27))</f>
        <v>0</v>
      </c>
      <c r="AX27" s="105">
        <f>IF( $H27=0,0,($F27*'Cronograma de Actividades'!$AH$18)*($I27/$H27))</f>
        <v>0</v>
      </c>
      <c r="AY27" s="105">
        <f>SUM(AV27:AX27)</f>
        <v>0</v>
      </c>
      <c r="AZ27" s="105">
        <f>IF( $H27=0,0,($F27*'Cronograma de Actividades'!$AI$18)*($I27/$H27))</f>
        <v>0</v>
      </c>
      <c r="BA27" s="105">
        <f>IF( $H27=0,0,($F27*'Cronograma de Actividades'!$AJ$18)*($I27/$H27))</f>
        <v>0</v>
      </c>
      <c r="BB27" s="105">
        <f>IF( $H27=0,0,($F27*'Cronograma de Actividades'!$AK$18)*($I27/$H27))</f>
        <v>0</v>
      </c>
      <c r="BC27" s="105">
        <f>SUM(AZ27:BB27)</f>
        <v>0</v>
      </c>
      <c r="BD27" s="105">
        <f>IF( $H27=0,0,($F27*'Cronograma de Actividades'!$AL$18)*($I27/$H27))</f>
        <v>0</v>
      </c>
      <c r="BE27" s="105">
        <f>IF( $H27=0,0,($F27*'Cronograma de Actividades'!$AM$18)*($I27/$H27))</f>
        <v>0</v>
      </c>
      <c r="BF27" s="105">
        <f>IF( $H27=0,0,($F27*'Cronograma de Actividades'!$AN$18)*($I27/$H27))</f>
        <v>0</v>
      </c>
      <c r="BG27" s="105">
        <f>SUM(BD27:BF27)</f>
        <v>0</v>
      </c>
      <c r="BH27" s="105">
        <f>+AU27+AY27+BC27+BG27</f>
        <v>0</v>
      </c>
      <c r="BI27" s="287">
        <f>+Z27+AQ27+BH27</f>
        <v>0</v>
      </c>
      <c r="BJ27" s="126">
        <f t="shared" si="4"/>
        <v>0</v>
      </c>
    </row>
    <row r="28" spans="1:62" s="69" customFormat="1" ht="12.75" customHeight="1" x14ac:dyDescent="0.15">
      <c r="A28" s="297" t="str">
        <f>+'Formato de costeo C1 '!C$149</f>
        <v>1.1.3.4</v>
      </c>
      <c r="B28" s="298" t="str">
        <f>+'Formato de costeo C1 '!B$149</f>
        <v>Categorías de gasto</v>
      </c>
      <c r="C28" s="578"/>
      <c r="D28" s="298"/>
      <c r="E28" s="315"/>
      <c r="F28" s="105">
        <f>+'Formato de costeo C1 '!G$149</f>
        <v>0</v>
      </c>
      <c r="G28" s="508"/>
      <c r="H28" s="105">
        <f>+'Formato de costeo C1 '!I149</f>
        <v>0</v>
      </c>
      <c r="I28" s="105">
        <f>+'Formato de costeo C1 '!Q149</f>
        <v>0</v>
      </c>
      <c r="J28" s="105">
        <f>IF( $H28=0,0,($F28*'Cronograma de Actividades'!$E$18)*($I28/$H28))</f>
        <v>0</v>
      </c>
      <c r="K28" s="105">
        <f>IF( $H28=0,0,($F28*'Cronograma de Actividades'!$F$18)*($I28/$H28))</f>
        <v>0</v>
      </c>
      <c r="L28" s="105">
        <f>IF( $H28=0,0,($F28*'Cronograma de Actividades'!$G$18)*($I28/$H28))</f>
        <v>0</v>
      </c>
      <c r="M28" s="105">
        <f>SUM(J28:L28)</f>
        <v>0</v>
      </c>
      <c r="N28" s="105">
        <f>IF( $H28=0,0,($F28*'Cronograma de Actividades'!$H$18)*($I28/$H28))</f>
        <v>0</v>
      </c>
      <c r="O28" s="105">
        <f>IF( $H28=0,0,($F28*'Cronograma de Actividades'!$I$18)*($I28/$H28))</f>
        <v>0</v>
      </c>
      <c r="P28" s="105">
        <f>IF( $H28=0,0,($F28*'Cronograma de Actividades'!$J$18)*($I28/$H28))</f>
        <v>0</v>
      </c>
      <c r="Q28" s="105">
        <f>SUM(N28:P28)</f>
        <v>0</v>
      </c>
      <c r="R28" s="105">
        <f>IF( $H28=0,0,($F28*'Cronograma de Actividades'!$K$18)*($I28/$H28))</f>
        <v>0</v>
      </c>
      <c r="S28" s="105">
        <f>IF( $H28=0,0,($F28*'Cronograma de Actividades'!$L$18)*($I28/$H28))</f>
        <v>0</v>
      </c>
      <c r="T28" s="105">
        <f>IF( $H28=0,0,($F28*'Cronograma de Actividades'!$M$18)*($I28/$H28))</f>
        <v>0</v>
      </c>
      <c r="U28" s="105">
        <f>SUM(R28:T28)</f>
        <v>0</v>
      </c>
      <c r="V28" s="105">
        <f>IF( $H28=0,0,($F28*'Cronograma de Actividades'!$N$18)*($I28/$H28))</f>
        <v>0</v>
      </c>
      <c r="W28" s="105">
        <f>IF( $H28=0,0,($F28*'Cronograma de Actividades'!$O$18)*($I28/$H28))</f>
        <v>0</v>
      </c>
      <c r="X28" s="105">
        <f>IF( $H28=0,0,($F28*'Cronograma de Actividades'!$P$18)*($I28/$H28))</f>
        <v>0</v>
      </c>
      <c r="Y28" s="105">
        <f>SUM(V28:X28)</f>
        <v>0</v>
      </c>
      <c r="Z28" s="105">
        <f>+M28+Q28+U28+Y28</f>
        <v>0</v>
      </c>
      <c r="AA28" s="105">
        <f>IF( $H28=0,0,($F28*'Cronograma de Actividades'!$Q$18)*($I28/$H28))</f>
        <v>0</v>
      </c>
      <c r="AB28" s="105">
        <f>IF( $H28=0,0,($F28*'Cronograma de Actividades'!$R$18)*($I28/$H28))</f>
        <v>0</v>
      </c>
      <c r="AC28" s="105">
        <f>IF( $H28=0,0,($F28*'Cronograma de Actividades'!$S$18)*($I28/$H28))</f>
        <v>0</v>
      </c>
      <c r="AD28" s="105">
        <f>SUM(AA28:AC28)</f>
        <v>0</v>
      </c>
      <c r="AE28" s="105">
        <f>IF( $H28=0,0,($F28*'Cronograma de Actividades'!$T$18)*($I28/$H28))</f>
        <v>0</v>
      </c>
      <c r="AF28" s="105">
        <f>IF( $H28=0,0,($F28*'Cronograma de Actividades'!$U$18)*($I28/$H28))</f>
        <v>0</v>
      </c>
      <c r="AG28" s="105">
        <f>IF( $H28=0,0,($F28*'Cronograma de Actividades'!$V$18)*($I28/$H28))</f>
        <v>0</v>
      </c>
      <c r="AH28" s="105">
        <f>SUM(AE28:AG28)</f>
        <v>0</v>
      </c>
      <c r="AI28" s="105">
        <f>IF( $H28=0,0,($F28*'Cronograma de Actividades'!$W$18)*($I28/$H28))</f>
        <v>0</v>
      </c>
      <c r="AJ28" s="105">
        <f>IF( $H28=0,0,($F28*'Cronograma de Actividades'!$X$18)*($I28/$H28))</f>
        <v>0</v>
      </c>
      <c r="AK28" s="105">
        <f>IF( $H28=0,0,($F28*'Cronograma de Actividades'!$Y$18)*($I28/$H28))</f>
        <v>0</v>
      </c>
      <c r="AL28" s="105">
        <f>SUM(AI28:AK28)</f>
        <v>0</v>
      </c>
      <c r="AM28" s="105">
        <f>IF( $H28=0,0,($F28*'Cronograma de Actividades'!$Z$18)*($I28/$H28))</f>
        <v>0</v>
      </c>
      <c r="AN28" s="105">
        <f>IF( $H28=0,0,($F28*'Cronograma de Actividades'!$AA$18)*($I28/$H28))</f>
        <v>0</v>
      </c>
      <c r="AO28" s="105">
        <f>IF( $H28=0,0,($F28*'Cronograma de Actividades'!$AB$18)*($I28/$H28))</f>
        <v>0</v>
      </c>
      <c r="AP28" s="105">
        <f>SUM(AM28:AO28)</f>
        <v>0</v>
      </c>
      <c r="AQ28" s="105">
        <f>+AD28+AH28+AL28+AP28</f>
        <v>0</v>
      </c>
      <c r="AR28" s="105">
        <f>IF( $H28=0,0,($F28*'Cronograma de Actividades'!$AC$18)*($I28/$H28))</f>
        <v>0</v>
      </c>
      <c r="AS28" s="105">
        <f>IF( $H28=0,0,($F28*'Cronograma de Actividades'!$AD$18)*($I28/$H28))</f>
        <v>0</v>
      </c>
      <c r="AT28" s="105">
        <f>IF( $H28=0,0,($F28*'Cronograma de Actividades'!$AE$18)*($I28/$H28))</f>
        <v>0</v>
      </c>
      <c r="AU28" s="105">
        <f>SUM(AR28:AT28)</f>
        <v>0</v>
      </c>
      <c r="AV28" s="105">
        <f>IF( $H28=0,0,($F28*'Cronograma de Actividades'!$AF$18)*($I28/$H28))</f>
        <v>0</v>
      </c>
      <c r="AW28" s="105">
        <f>IF( $H28=0,0,($F28*'Cronograma de Actividades'!$AG$18)*($I28/$H28))</f>
        <v>0</v>
      </c>
      <c r="AX28" s="105">
        <f>IF( $H28=0,0,($F28*'Cronograma de Actividades'!$AH$18)*($I28/$H28))</f>
        <v>0</v>
      </c>
      <c r="AY28" s="105">
        <f>SUM(AV28:AX28)</f>
        <v>0</v>
      </c>
      <c r="AZ28" s="105">
        <f>IF( $H28=0,0,($F28*'Cronograma de Actividades'!$AI$18)*($I28/$H28))</f>
        <v>0</v>
      </c>
      <c r="BA28" s="105">
        <f>IF( $H28=0,0,($F28*'Cronograma de Actividades'!$AJ$18)*($I28/$H28))</f>
        <v>0</v>
      </c>
      <c r="BB28" s="105">
        <f>IF( $H28=0,0,($F28*'Cronograma de Actividades'!$AK$18)*($I28/$H28))</f>
        <v>0</v>
      </c>
      <c r="BC28" s="105">
        <f>SUM(AZ28:BB28)</f>
        <v>0</v>
      </c>
      <c r="BD28" s="105">
        <f>IF( $H28=0,0,($F28*'Cronograma de Actividades'!$AL$18)*($I28/$H28))</f>
        <v>0</v>
      </c>
      <c r="BE28" s="105">
        <f>IF( $H28=0,0,($F28*'Cronograma de Actividades'!$AM$18)*($I28/$H28))</f>
        <v>0</v>
      </c>
      <c r="BF28" s="105">
        <f>IF( $H28=0,0,($F28*'Cronograma de Actividades'!$AN$18)*($I28/$H28))</f>
        <v>0</v>
      </c>
      <c r="BG28" s="105">
        <f>SUM(BD28:BF28)</f>
        <v>0</v>
      </c>
      <c r="BH28" s="105">
        <f>+AU28+AY28+BC28+BG28</f>
        <v>0</v>
      </c>
      <c r="BI28" s="287">
        <f>+Z28+AQ28+BH28</f>
        <v>0</v>
      </c>
      <c r="BJ28" s="126">
        <f t="shared" si="4"/>
        <v>0</v>
      </c>
    </row>
    <row r="29" spans="1:62" s="69" customFormat="1" ht="12.75" customHeight="1" x14ac:dyDescent="0.15">
      <c r="A29" s="299" t="str">
        <f>+'Formato de costeo C1 '!C$158</f>
        <v>1.1.3.5</v>
      </c>
      <c r="B29" s="300" t="str">
        <f>+'Formato de costeo C1 '!B$158</f>
        <v>Categorías de gasto</v>
      </c>
      <c r="C29" s="579"/>
      <c r="D29" s="300"/>
      <c r="E29" s="318"/>
      <c r="F29" s="106">
        <f>+'Formato de costeo C1 '!G$158</f>
        <v>0</v>
      </c>
      <c r="G29" s="509"/>
      <c r="H29" s="106">
        <f>+'Formato de costeo C1 '!I158</f>
        <v>0</v>
      </c>
      <c r="I29" s="106">
        <f>+'Formato de costeo C1 '!Q158</f>
        <v>0</v>
      </c>
      <c r="J29" s="106">
        <f>IF( $H29=0,0,($F29*'Cronograma de Actividades'!$E$18)*($I29/$H29))</f>
        <v>0</v>
      </c>
      <c r="K29" s="106">
        <f>IF( $H29=0,0,($F29*'Cronograma de Actividades'!$F$18)*($I29/$H29))</f>
        <v>0</v>
      </c>
      <c r="L29" s="106">
        <f>IF( $H29=0,0,($F29*'Cronograma de Actividades'!$G$18)*($I29/$H29))</f>
        <v>0</v>
      </c>
      <c r="M29" s="106">
        <f>SUM(J29:L29)</f>
        <v>0</v>
      </c>
      <c r="N29" s="106">
        <f>IF( $H29=0,0,($F29*'Cronograma de Actividades'!$H$18)*($I29/$H29))</f>
        <v>0</v>
      </c>
      <c r="O29" s="106">
        <f>IF( $H29=0,0,($F29*'Cronograma de Actividades'!$I$18)*($I29/$H29))</f>
        <v>0</v>
      </c>
      <c r="P29" s="106">
        <f>IF( $H29=0,0,($F29*'Cronograma de Actividades'!$J$18)*($I29/$H29))</f>
        <v>0</v>
      </c>
      <c r="Q29" s="106">
        <f>SUM(N29:P29)</f>
        <v>0</v>
      </c>
      <c r="R29" s="106">
        <f>IF( $H29=0,0,($F29*'Cronograma de Actividades'!$K$18)*($I29/$H29))</f>
        <v>0</v>
      </c>
      <c r="S29" s="106">
        <f>IF( $H29=0,0,($F29*'Cronograma de Actividades'!$L$18)*($I29/$H29))</f>
        <v>0</v>
      </c>
      <c r="T29" s="106">
        <f>IF( $H29=0,0,($F29*'Cronograma de Actividades'!$M$18)*($I29/$H29))</f>
        <v>0</v>
      </c>
      <c r="U29" s="106">
        <f>SUM(R29:T29)</f>
        <v>0</v>
      </c>
      <c r="V29" s="106">
        <f>IF( $H29=0,0,($F29*'Cronograma de Actividades'!$N$18)*($I29/$H29))</f>
        <v>0</v>
      </c>
      <c r="W29" s="106">
        <f>IF( $H29=0,0,($F29*'Cronograma de Actividades'!$O$18)*($I29/$H29))</f>
        <v>0</v>
      </c>
      <c r="X29" s="106">
        <f>IF( $H29=0,0,($F29*'Cronograma de Actividades'!$P$18)*($I29/$H29))</f>
        <v>0</v>
      </c>
      <c r="Y29" s="106">
        <f>SUM(V29:X29)</f>
        <v>0</v>
      </c>
      <c r="Z29" s="106">
        <f>+M29+Q29+U29+Y29</f>
        <v>0</v>
      </c>
      <c r="AA29" s="106">
        <f>IF( $H29=0,0,($F29*'Cronograma de Actividades'!$Q$18)*($I29/$H29))</f>
        <v>0</v>
      </c>
      <c r="AB29" s="106">
        <f>IF( $H29=0,0,($F29*'Cronograma de Actividades'!$R$18)*($I29/$H29))</f>
        <v>0</v>
      </c>
      <c r="AC29" s="106">
        <f>IF( $H29=0,0,($F29*'Cronograma de Actividades'!$S$18)*($I29/$H29))</f>
        <v>0</v>
      </c>
      <c r="AD29" s="106">
        <f>SUM(AA29:AC29)</f>
        <v>0</v>
      </c>
      <c r="AE29" s="106">
        <f>IF( $H29=0,0,($F29*'Cronograma de Actividades'!$T$18)*($I29/$H29))</f>
        <v>0</v>
      </c>
      <c r="AF29" s="106">
        <f>IF( $H29=0,0,($F29*'Cronograma de Actividades'!$U$18)*($I29/$H29))</f>
        <v>0</v>
      </c>
      <c r="AG29" s="106">
        <f>IF( $H29=0,0,($F29*'Cronograma de Actividades'!$V$18)*($I29/$H29))</f>
        <v>0</v>
      </c>
      <c r="AH29" s="106">
        <f>SUM(AE29:AG29)</f>
        <v>0</v>
      </c>
      <c r="AI29" s="106">
        <f>IF( $H29=0,0,($F29*'Cronograma de Actividades'!$W$18)*($I29/$H29))</f>
        <v>0</v>
      </c>
      <c r="AJ29" s="106">
        <f>IF( $H29=0,0,($F29*'Cronograma de Actividades'!$X$18)*($I29/$H29))</f>
        <v>0</v>
      </c>
      <c r="AK29" s="106">
        <f>IF( $H29=0,0,($F29*'Cronograma de Actividades'!$Y$18)*($I29/$H29))</f>
        <v>0</v>
      </c>
      <c r="AL29" s="106">
        <f>SUM(AI29:AK29)</f>
        <v>0</v>
      </c>
      <c r="AM29" s="106">
        <f>IF( $H29=0,0,($F29*'Cronograma de Actividades'!$Z$18)*($I29/$H29))</f>
        <v>0</v>
      </c>
      <c r="AN29" s="106">
        <f>IF( $H29=0,0,($F29*'Cronograma de Actividades'!$AA$18)*($I29/$H29))</f>
        <v>0</v>
      </c>
      <c r="AO29" s="106">
        <f>IF( $H29=0,0,($F29*'Cronograma de Actividades'!$AB$18)*($I29/$H29))</f>
        <v>0</v>
      </c>
      <c r="AP29" s="106">
        <f>SUM(AM29:AO29)</f>
        <v>0</v>
      </c>
      <c r="AQ29" s="106">
        <f>+AD29+AH29+AL29+AP29</f>
        <v>0</v>
      </c>
      <c r="AR29" s="106">
        <f>IF( $H29=0,0,($F29*'Cronograma de Actividades'!$AC$18)*($I29/$H29))</f>
        <v>0</v>
      </c>
      <c r="AS29" s="106">
        <f>IF( $H29=0,0,($F29*'Cronograma de Actividades'!$AD$18)*($I29/$H29))</f>
        <v>0</v>
      </c>
      <c r="AT29" s="106">
        <f>IF( $H29=0,0,($F29*'Cronograma de Actividades'!$AE$18)*($I29/$H29))</f>
        <v>0</v>
      </c>
      <c r="AU29" s="106">
        <f>SUM(AR29:AT29)</f>
        <v>0</v>
      </c>
      <c r="AV29" s="106">
        <f>IF( $H29=0,0,($F29*'Cronograma de Actividades'!$AF$18)*($I29/$H29))</f>
        <v>0</v>
      </c>
      <c r="AW29" s="106">
        <f>IF( $H29=0,0,($F29*'Cronograma de Actividades'!$AG$18)*($I29/$H29))</f>
        <v>0</v>
      </c>
      <c r="AX29" s="106">
        <f>IF( $H29=0,0,($F29*'Cronograma de Actividades'!$AH$18)*($I29/$H29))</f>
        <v>0</v>
      </c>
      <c r="AY29" s="106">
        <f>SUM(AV29:AX29)</f>
        <v>0</v>
      </c>
      <c r="AZ29" s="106">
        <f>IF( $H29=0,0,($F29*'Cronograma de Actividades'!$AI$18)*($I29/$H29))</f>
        <v>0</v>
      </c>
      <c r="BA29" s="106">
        <f>IF( $H29=0,0,($F29*'Cronograma de Actividades'!$AJ$18)*($I29/$H29))</f>
        <v>0</v>
      </c>
      <c r="BB29" s="106">
        <f>IF( $H29=0,0,($F29*'Cronograma de Actividades'!$AK$18)*($I29/$H29))</f>
        <v>0</v>
      </c>
      <c r="BC29" s="106">
        <f>SUM(AZ29:BB29)</f>
        <v>0</v>
      </c>
      <c r="BD29" s="106">
        <f>IF( $H29=0,0,($F29*'Cronograma de Actividades'!$AL$18)*($I29/$H29))</f>
        <v>0</v>
      </c>
      <c r="BE29" s="106">
        <f>IF( $H29=0,0,($F29*'Cronograma de Actividades'!$AM$18)*($I29/$H29))</f>
        <v>0</v>
      </c>
      <c r="BF29" s="106">
        <f>IF( $H29=0,0,($F29*'Cronograma de Actividades'!$AN$18)*($I29/$H29))</f>
        <v>0</v>
      </c>
      <c r="BG29" s="106">
        <f>SUM(BD29:BF29)</f>
        <v>0</v>
      </c>
      <c r="BH29" s="106">
        <f>+AU29+AY29+BC29+BG29</f>
        <v>0</v>
      </c>
      <c r="BI29" s="288">
        <f>+Z29+AQ29+BH29</f>
        <v>0</v>
      </c>
      <c r="BJ29" s="126">
        <f t="shared" si="4"/>
        <v>0</v>
      </c>
    </row>
    <row r="30" spans="1:62" s="69" customFormat="1" ht="12.75" customHeight="1" x14ac:dyDescent="0.15">
      <c r="A30" s="100" t="str">
        <f>+'Formato de costeo C1 '!C$167</f>
        <v>1.1.4</v>
      </c>
      <c r="B30" s="199">
        <f>+'Formato de costeo C1 '!B$167</f>
        <v>0</v>
      </c>
      <c r="C30" s="56">
        <f>+'Formato de costeo C1 '!D167</f>
        <v>0</v>
      </c>
      <c r="D30" s="61"/>
      <c r="E30" s="57">
        <f>+'Formato de costeo C1 '!F93</f>
        <v>0</v>
      </c>
      <c r="F30" s="57">
        <f>SUM(F31:F35)</f>
        <v>0</v>
      </c>
      <c r="G30" s="503">
        <f>+'Formato de costeo C1 '!$H$167</f>
        <v>0</v>
      </c>
      <c r="H30" s="57">
        <f>SUM(H31:H35)</f>
        <v>0</v>
      </c>
      <c r="I30" s="57">
        <f t="shared" ref="I30:T30" si="11">SUM(I31:I35)</f>
        <v>0</v>
      </c>
      <c r="J30" s="57">
        <f t="shared" si="11"/>
        <v>0</v>
      </c>
      <c r="K30" s="57">
        <f>SUM(K31:K35)</f>
        <v>0</v>
      </c>
      <c r="L30" s="57">
        <f>SUM(L31:L35)</f>
        <v>0</v>
      </c>
      <c r="M30" s="57">
        <f t="shared" si="11"/>
        <v>0</v>
      </c>
      <c r="N30" s="57">
        <f>SUM(N31:N35)</f>
        <v>0</v>
      </c>
      <c r="O30" s="57">
        <f>SUM(O31:O35)</f>
        <v>0</v>
      </c>
      <c r="P30" s="57">
        <f>SUM(P31:P35)</f>
        <v>0</v>
      </c>
      <c r="Q30" s="57">
        <f t="shared" si="11"/>
        <v>0</v>
      </c>
      <c r="R30" s="57">
        <f t="shared" si="11"/>
        <v>0</v>
      </c>
      <c r="S30" s="57">
        <f t="shared" si="11"/>
        <v>0</v>
      </c>
      <c r="T30" s="57">
        <f t="shared" si="11"/>
        <v>0</v>
      </c>
      <c r="U30" s="57">
        <f>SUM(U31:U35)</f>
        <v>0</v>
      </c>
      <c r="V30" s="57">
        <f>SUM(V31:V35)</f>
        <v>0</v>
      </c>
      <c r="W30" s="57">
        <f>SUM(W31:W35)</f>
        <v>0</v>
      </c>
      <c r="X30" s="57">
        <f>SUM(X31:X35)</f>
        <v>0</v>
      </c>
      <c r="Y30" s="57">
        <f t="shared" ref="Y30:BI30" si="12">SUM(Y31:Y35)</f>
        <v>0</v>
      </c>
      <c r="Z30" s="57">
        <f t="shared" si="12"/>
        <v>0</v>
      </c>
      <c r="AA30" s="57">
        <f t="shared" si="12"/>
        <v>0</v>
      </c>
      <c r="AB30" s="57">
        <f t="shared" si="12"/>
        <v>0</v>
      </c>
      <c r="AC30" s="57">
        <f t="shared" si="12"/>
        <v>0</v>
      </c>
      <c r="AD30" s="57">
        <f t="shared" si="12"/>
        <v>0</v>
      </c>
      <c r="AE30" s="57">
        <f t="shared" si="12"/>
        <v>0</v>
      </c>
      <c r="AF30" s="57">
        <f t="shared" si="12"/>
        <v>0</v>
      </c>
      <c r="AG30" s="57">
        <f t="shared" si="12"/>
        <v>0</v>
      </c>
      <c r="AH30" s="57">
        <f t="shared" si="12"/>
        <v>0</v>
      </c>
      <c r="AI30" s="57">
        <f t="shared" si="12"/>
        <v>0</v>
      </c>
      <c r="AJ30" s="57">
        <f t="shared" si="12"/>
        <v>0</v>
      </c>
      <c r="AK30" s="57">
        <f t="shared" si="12"/>
        <v>0</v>
      </c>
      <c r="AL30" s="57">
        <f t="shared" si="12"/>
        <v>0</v>
      </c>
      <c r="AM30" s="57">
        <f t="shared" si="12"/>
        <v>0</v>
      </c>
      <c r="AN30" s="57">
        <f t="shared" si="12"/>
        <v>0</v>
      </c>
      <c r="AO30" s="57">
        <f t="shared" si="12"/>
        <v>0</v>
      </c>
      <c r="AP30" s="57">
        <f t="shared" si="12"/>
        <v>0</v>
      </c>
      <c r="AQ30" s="57">
        <f t="shared" si="12"/>
        <v>0</v>
      </c>
      <c r="AR30" s="57">
        <f t="shared" si="12"/>
        <v>0</v>
      </c>
      <c r="AS30" s="57">
        <f t="shared" si="12"/>
        <v>0</v>
      </c>
      <c r="AT30" s="57">
        <f t="shared" si="12"/>
        <v>0</v>
      </c>
      <c r="AU30" s="57">
        <f t="shared" si="12"/>
        <v>0</v>
      </c>
      <c r="AV30" s="57">
        <f t="shared" si="12"/>
        <v>0</v>
      </c>
      <c r="AW30" s="57">
        <f t="shared" si="12"/>
        <v>0</v>
      </c>
      <c r="AX30" s="57">
        <f t="shared" si="12"/>
        <v>0</v>
      </c>
      <c r="AY30" s="57">
        <f t="shared" si="12"/>
        <v>0</v>
      </c>
      <c r="AZ30" s="57">
        <f t="shared" si="12"/>
        <v>0</v>
      </c>
      <c r="BA30" s="57">
        <f t="shared" si="12"/>
        <v>0</v>
      </c>
      <c r="BB30" s="57">
        <f t="shared" si="12"/>
        <v>0</v>
      </c>
      <c r="BC30" s="57">
        <f t="shared" si="12"/>
        <v>0</v>
      </c>
      <c r="BD30" s="57">
        <f t="shared" si="12"/>
        <v>0</v>
      </c>
      <c r="BE30" s="57">
        <f t="shared" si="12"/>
        <v>0</v>
      </c>
      <c r="BF30" s="57">
        <f t="shared" si="12"/>
        <v>0</v>
      </c>
      <c r="BG30" s="57">
        <f t="shared" si="12"/>
        <v>0</v>
      </c>
      <c r="BH30" s="57">
        <f t="shared" si="12"/>
        <v>0</v>
      </c>
      <c r="BI30" s="285">
        <f t="shared" si="12"/>
        <v>0</v>
      </c>
      <c r="BJ30" s="126">
        <f t="shared" si="4"/>
        <v>0</v>
      </c>
    </row>
    <row r="31" spans="1:62" s="69" customFormat="1" ht="12.75" customHeight="1" x14ac:dyDescent="0.15">
      <c r="A31" s="295" t="str">
        <f>+'Formato de costeo C1 '!C$168</f>
        <v>1.1.4.1</v>
      </c>
      <c r="B31" s="296" t="str">
        <f>+'Formato de costeo C1 '!B$168</f>
        <v>Categorías de gasto</v>
      </c>
      <c r="C31" s="577"/>
      <c r="D31" s="296"/>
      <c r="E31" s="312"/>
      <c r="F31" s="104">
        <f>+'Formato de costeo C1 '!G$168</f>
        <v>0</v>
      </c>
      <c r="G31" s="507"/>
      <c r="H31" s="104">
        <f>+'Formato de costeo C1 '!I168</f>
        <v>0</v>
      </c>
      <c r="I31" s="104">
        <f>+'Formato de costeo C1 '!Q168</f>
        <v>0</v>
      </c>
      <c r="J31" s="104">
        <f>IF( $H31=0,0,($F31*'Cronograma de Actividades'!$E$19)*($I31/$H31))</f>
        <v>0</v>
      </c>
      <c r="K31" s="104">
        <f>IF( $H31=0,0,($F31*'Cronograma de Actividades'!$F$19)*($I31/$H31))</f>
        <v>0</v>
      </c>
      <c r="L31" s="104">
        <f>IF( $H31=0,0,($F31*'Cronograma de Actividades'!$G$19)*($I31/$H31))</f>
        <v>0</v>
      </c>
      <c r="M31" s="104">
        <f>SUM(J31:L31)</f>
        <v>0</v>
      </c>
      <c r="N31" s="104">
        <f>IF( $H31=0,0,($F31*'Cronograma de Actividades'!$H$19)*($I31/$H31))</f>
        <v>0</v>
      </c>
      <c r="O31" s="104">
        <f>IF( $H31=0,0,($F31*'Cronograma de Actividades'!$I$19)*($I31/$H31))</f>
        <v>0</v>
      </c>
      <c r="P31" s="104">
        <f>IF( $H31=0,0,($F31*'Cronograma de Actividades'!$J$19)*($I31/$H31))</f>
        <v>0</v>
      </c>
      <c r="Q31" s="104">
        <f>SUM(N31:P31)</f>
        <v>0</v>
      </c>
      <c r="R31" s="104">
        <f>IF( $H31=0,0,($F31*'Cronograma de Actividades'!$K$19)*($I31/$H31))</f>
        <v>0</v>
      </c>
      <c r="S31" s="104">
        <f>IF( $H31=0,0,($F31*'Cronograma de Actividades'!$L$19)*($I31/$H31))</f>
        <v>0</v>
      </c>
      <c r="T31" s="104">
        <f>IF( $H31=0,0,($F31*'Cronograma de Actividades'!$M$19)*($I31/$H31))</f>
        <v>0</v>
      </c>
      <c r="U31" s="104">
        <f>SUM(R31:T31)</f>
        <v>0</v>
      </c>
      <c r="V31" s="104">
        <f>IF( $H31=0,0,($F31*'Cronograma de Actividades'!$N$19)*($I31/$H31))</f>
        <v>0</v>
      </c>
      <c r="W31" s="104">
        <f>IF( $H31=0,0,($F31*'Cronograma de Actividades'!$O$19)*($I31/$H31))</f>
        <v>0</v>
      </c>
      <c r="X31" s="104">
        <f>IF( $H31=0,0,($F31*'Cronograma de Actividades'!$P$19)*($I31/$H31))</f>
        <v>0</v>
      </c>
      <c r="Y31" s="104">
        <f>SUM(V31:X31)</f>
        <v>0</v>
      </c>
      <c r="Z31" s="104">
        <f>+M31+Q31+U31+Y31</f>
        <v>0</v>
      </c>
      <c r="AA31" s="104">
        <f>IF( $H31=0,0,($F31*'Cronograma de Actividades'!$Q$19)*($I31/$H31))</f>
        <v>0</v>
      </c>
      <c r="AB31" s="104">
        <f>IF( $H31=0,0,($F31*'Cronograma de Actividades'!$R$19)*($I31/$H31))</f>
        <v>0</v>
      </c>
      <c r="AC31" s="104">
        <f>IF( $H31=0,0,($F31*'Cronograma de Actividades'!$S$19)*($I31/$H31))</f>
        <v>0</v>
      </c>
      <c r="AD31" s="104">
        <f>SUM(AA31:AC31)</f>
        <v>0</v>
      </c>
      <c r="AE31" s="104">
        <f>IF( $H31=0,0,($F31*'Cronograma de Actividades'!$T$19)*($I31/$H31))</f>
        <v>0</v>
      </c>
      <c r="AF31" s="104">
        <f>IF( $H31=0,0,($F31*'Cronograma de Actividades'!$U$19)*($I31/$H31))</f>
        <v>0</v>
      </c>
      <c r="AG31" s="104">
        <f>IF( $H31=0,0,($F31*'Cronograma de Actividades'!$V$19)*($I31/$H31))</f>
        <v>0</v>
      </c>
      <c r="AH31" s="104">
        <f>SUM(AE31:AG31)</f>
        <v>0</v>
      </c>
      <c r="AI31" s="104">
        <f>IF( $H31=0,0,($F31*'Cronograma de Actividades'!$W$19)*($I31/$H31))</f>
        <v>0</v>
      </c>
      <c r="AJ31" s="104">
        <f>IF( $H31=0,0,($F31*'Cronograma de Actividades'!$X$19)*($I31/$H31))</f>
        <v>0</v>
      </c>
      <c r="AK31" s="104">
        <f>IF( $H31=0,0,($F31*'Cronograma de Actividades'!$Y$19)*($I31/$H31))</f>
        <v>0</v>
      </c>
      <c r="AL31" s="104">
        <f>SUM(AI31:AK31)</f>
        <v>0</v>
      </c>
      <c r="AM31" s="104">
        <f>IF( $H31=0,0,($F31*'Cronograma de Actividades'!$Z$19)*($I31/$H31))</f>
        <v>0</v>
      </c>
      <c r="AN31" s="104">
        <f>IF( $H31=0,0,($F31*'Cronograma de Actividades'!$AA$19)*($I31/$H31))</f>
        <v>0</v>
      </c>
      <c r="AO31" s="104">
        <f>IF( $H31=0,0,($F31*'Cronograma de Actividades'!$AB$19)*($I31/$H31))</f>
        <v>0</v>
      </c>
      <c r="AP31" s="104">
        <f>SUM(AM31:AO31)</f>
        <v>0</v>
      </c>
      <c r="AQ31" s="104">
        <f>+AD31+AH31+AL31+AP31</f>
        <v>0</v>
      </c>
      <c r="AR31" s="104">
        <f>IF( $H31=0,0,($F31*'Cronograma de Actividades'!$AC$19)*($I31/$H31))</f>
        <v>0</v>
      </c>
      <c r="AS31" s="104">
        <f>IF( $H31=0,0,($F31*'Cronograma de Actividades'!$AD$19)*($I31/$H31))</f>
        <v>0</v>
      </c>
      <c r="AT31" s="104">
        <f>IF( $H31=0,0,($F31*'Cronograma de Actividades'!$AE$19)*($I31/$H31))</f>
        <v>0</v>
      </c>
      <c r="AU31" s="104">
        <f>SUM(AR31:AT31)</f>
        <v>0</v>
      </c>
      <c r="AV31" s="104">
        <f>IF( $H31=0,0,($F31*'Cronograma de Actividades'!$AF$19)*($I31/$H31))</f>
        <v>0</v>
      </c>
      <c r="AW31" s="104">
        <f>IF( $H31=0,0,($F31*'Cronograma de Actividades'!$AG$19)*($I31/$H31))</f>
        <v>0</v>
      </c>
      <c r="AX31" s="104">
        <f>IF( $H31=0,0,($F31*'Cronograma de Actividades'!$AH$19)*($I31/$H31))</f>
        <v>0</v>
      </c>
      <c r="AY31" s="104">
        <f>SUM(AV31:AX31)</f>
        <v>0</v>
      </c>
      <c r="AZ31" s="104">
        <f>IF( $H31=0,0,($F31*'Cronograma de Actividades'!$AI$19)*($I31/$H31))</f>
        <v>0</v>
      </c>
      <c r="BA31" s="104">
        <f>IF( $H31=0,0,($F31*'Cronograma de Actividades'!$AJ$19)*($I31/$H31))</f>
        <v>0</v>
      </c>
      <c r="BB31" s="104">
        <f>IF( $H31=0,0,($F31*'Cronograma de Actividades'!$AK$19)*($I31/$H31))</f>
        <v>0</v>
      </c>
      <c r="BC31" s="104">
        <f>SUM(AZ31:BB31)</f>
        <v>0</v>
      </c>
      <c r="BD31" s="104">
        <f>IF( $H31=0,0,($F31*'Cronograma de Actividades'!$AL$19)*($I31/$H31))</f>
        <v>0</v>
      </c>
      <c r="BE31" s="104">
        <f>IF( $H31=0,0,($F31*'Cronograma de Actividades'!$AM$19)*($I31/$H31))</f>
        <v>0</v>
      </c>
      <c r="BF31" s="104">
        <f>IF( $H31=0,0,($F31*'Cronograma de Actividades'!$AN$19)*($I31/$H31))</f>
        <v>0</v>
      </c>
      <c r="BG31" s="104">
        <f>SUM(BD31:BF31)</f>
        <v>0</v>
      </c>
      <c r="BH31" s="104">
        <f>+AU31+AY31+BC31+BG31</f>
        <v>0</v>
      </c>
      <c r="BI31" s="286">
        <f>+Z31+AQ31+BH31</f>
        <v>0</v>
      </c>
      <c r="BJ31" s="126">
        <f t="shared" si="4"/>
        <v>0</v>
      </c>
    </row>
    <row r="32" spans="1:62" s="69" customFormat="1" ht="12.75" customHeight="1" x14ac:dyDescent="0.15">
      <c r="A32" s="297" t="str">
        <f>+'Formato de costeo C1 '!C$177</f>
        <v>1.1.4.2</v>
      </c>
      <c r="B32" s="298" t="str">
        <f>+'Formato de costeo C1 '!B$177</f>
        <v>Categorías de gasto</v>
      </c>
      <c r="C32" s="578"/>
      <c r="D32" s="298"/>
      <c r="E32" s="315"/>
      <c r="F32" s="105">
        <f>+'Formato de costeo C1 '!G$177</f>
        <v>0</v>
      </c>
      <c r="G32" s="508"/>
      <c r="H32" s="105">
        <f>+'Formato de costeo C1 '!I177</f>
        <v>0</v>
      </c>
      <c r="I32" s="105">
        <f>+'Formato de costeo C1 '!Q177</f>
        <v>0</v>
      </c>
      <c r="J32" s="105">
        <f>IF( $H32=0,0,($F32*'Cronograma de Actividades'!$E$19)*($I32/$H32))</f>
        <v>0</v>
      </c>
      <c r="K32" s="105">
        <f>IF( $H32=0,0,($F32*'Cronograma de Actividades'!$F$19)*($I32/$H32))</f>
        <v>0</v>
      </c>
      <c r="L32" s="105">
        <f>IF( $H32=0,0,($F32*'Cronograma de Actividades'!$G$19)*($I32/$H32))</f>
        <v>0</v>
      </c>
      <c r="M32" s="105">
        <f>SUM(J32:L32)</f>
        <v>0</v>
      </c>
      <c r="N32" s="105">
        <f>IF( $H32=0,0,($F32*'Cronograma de Actividades'!$H$19)*($I32/$H32))</f>
        <v>0</v>
      </c>
      <c r="O32" s="105">
        <f>IF( $H32=0,0,($F32*'Cronograma de Actividades'!$I$19)*($I32/$H32))</f>
        <v>0</v>
      </c>
      <c r="P32" s="105">
        <f>IF( $H32=0,0,($F32*'Cronograma de Actividades'!$J$19)*($I32/$H32))</f>
        <v>0</v>
      </c>
      <c r="Q32" s="105">
        <f>SUM(N32:P32)</f>
        <v>0</v>
      </c>
      <c r="R32" s="105">
        <f>IF( $H32=0,0,($F32*'Cronograma de Actividades'!$K$19)*($I32/$H32))</f>
        <v>0</v>
      </c>
      <c r="S32" s="105">
        <f>IF( $H32=0,0,($F32*'Cronograma de Actividades'!$L$19)*($I32/$H32))</f>
        <v>0</v>
      </c>
      <c r="T32" s="105">
        <f>IF( $H32=0,0,($F32*'Cronograma de Actividades'!$M$19)*($I32/$H32))</f>
        <v>0</v>
      </c>
      <c r="U32" s="105">
        <f>SUM(R32:T32)</f>
        <v>0</v>
      </c>
      <c r="V32" s="105">
        <f>IF( $H32=0,0,($F32*'Cronograma de Actividades'!$N$19)*($I32/$H32))</f>
        <v>0</v>
      </c>
      <c r="W32" s="105">
        <f>IF( $H32=0,0,($F32*'Cronograma de Actividades'!$O$19)*($I32/$H32))</f>
        <v>0</v>
      </c>
      <c r="X32" s="105">
        <f>IF( $H32=0,0,($F32*'Cronograma de Actividades'!$P$19)*($I32/$H32))</f>
        <v>0</v>
      </c>
      <c r="Y32" s="105">
        <f>SUM(V32:X32)</f>
        <v>0</v>
      </c>
      <c r="Z32" s="105">
        <f>+M32+Q32+U32+Y32</f>
        <v>0</v>
      </c>
      <c r="AA32" s="105">
        <f>IF( $H32=0,0,($F32*'Cronograma de Actividades'!$Q$19)*($I32/$H32))</f>
        <v>0</v>
      </c>
      <c r="AB32" s="105">
        <f>IF( $H32=0,0,($F32*'Cronograma de Actividades'!$R$19)*($I32/$H32))</f>
        <v>0</v>
      </c>
      <c r="AC32" s="105">
        <f>IF( $H32=0,0,($F32*'Cronograma de Actividades'!$S$19)*($I32/$H32))</f>
        <v>0</v>
      </c>
      <c r="AD32" s="105">
        <f>SUM(AA32:AC32)</f>
        <v>0</v>
      </c>
      <c r="AE32" s="105">
        <f>IF( $H32=0,0,($F32*'Cronograma de Actividades'!$T$19)*($I32/$H32))</f>
        <v>0</v>
      </c>
      <c r="AF32" s="105">
        <f>IF( $H32=0,0,($F32*'Cronograma de Actividades'!$U$19)*($I32/$H32))</f>
        <v>0</v>
      </c>
      <c r="AG32" s="105">
        <f>IF( $H32=0,0,($F32*'Cronograma de Actividades'!$V$19)*($I32/$H32))</f>
        <v>0</v>
      </c>
      <c r="AH32" s="105">
        <f>SUM(AE32:AG32)</f>
        <v>0</v>
      </c>
      <c r="AI32" s="105">
        <f>IF( $H32=0,0,($F32*'Cronograma de Actividades'!$W$19)*($I32/$H32))</f>
        <v>0</v>
      </c>
      <c r="AJ32" s="105">
        <f>IF( $H32=0,0,($F32*'Cronograma de Actividades'!$X$19)*($I32/$H32))</f>
        <v>0</v>
      </c>
      <c r="AK32" s="105">
        <f>IF( $H32=0,0,($F32*'Cronograma de Actividades'!$Y$19)*($I32/$H32))</f>
        <v>0</v>
      </c>
      <c r="AL32" s="105">
        <f>SUM(AI32:AK32)</f>
        <v>0</v>
      </c>
      <c r="AM32" s="105">
        <f>IF( $H32=0,0,($F32*'Cronograma de Actividades'!$Z$19)*($I32/$H32))</f>
        <v>0</v>
      </c>
      <c r="AN32" s="105">
        <f>IF( $H32=0,0,($F32*'Cronograma de Actividades'!$AA$19)*($I32/$H32))</f>
        <v>0</v>
      </c>
      <c r="AO32" s="105">
        <f>IF( $H32=0,0,($F32*'Cronograma de Actividades'!$AB$19)*($I32/$H32))</f>
        <v>0</v>
      </c>
      <c r="AP32" s="105">
        <f>SUM(AM32:AO32)</f>
        <v>0</v>
      </c>
      <c r="AQ32" s="105">
        <f>+AD32+AH32+AL32+AP32</f>
        <v>0</v>
      </c>
      <c r="AR32" s="105">
        <f>IF( $H32=0,0,($F32*'Cronograma de Actividades'!$AC$19)*($I32/$H32))</f>
        <v>0</v>
      </c>
      <c r="AS32" s="105">
        <f>IF( $H32=0,0,($F32*'Cronograma de Actividades'!$AD$19)*($I32/$H32))</f>
        <v>0</v>
      </c>
      <c r="AT32" s="105">
        <f>IF( $H32=0,0,($F32*'Cronograma de Actividades'!$AE$19)*($I32/$H32))</f>
        <v>0</v>
      </c>
      <c r="AU32" s="105">
        <f>SUM(AR32:AT32)</f>
        <v>0</v>
      </c>
      <c r="AV32" s="105">
        <f>IF( $H32=0,0,($F32*'Cronograma de Actividades'!$AF$19)*($I32/$H32))</f>
        <v>0</v>
      </c>
      <c r="AW32" s="105">
        <f>IF( $H32=0,0,($F32*'Cronograma de Actividades'!$AG$19)*($I32/$H32))</f>
        <v>0</v>
      </c>
      <c r="AX32" s="105">
        <f>IF( $H32=0,0,($F32*'Cronograma de Actividades'!$AH$19)*($I32/$H32))</f>
        <v>0</v>
      </c>
      <c r="AY32" s="105">
        <f>SUM(AV32:AX32)</f>
        <v>0</v>
      </c>
      <c r="AZ32" s="105">
        <f>IF( $H32=0,0,($F32*'Cronograma de Actividades'!$AI$19)*($I32/$H32))</f>
        <v>0</v>
      </c>
      <c r="BA32" s="105">
        <f>IF( $H32=0,0,($F32*'Cronograma de Actividades'!$AJ$19)*($I32/$H32))</f>
        <v>0</v>
      </c>
      <c r="BB32" s="105">
        <f>IF( $H32=0,0,($F32*'Cronograma de Actividades'!$AK$19)*($I32/$H32))</f>
        <v>0</v>
      </c>
      <c r="BC32" s="105">
        <f>SUM(AZ32:BB32)</f>
        <v>0</v>
      </c>
      <c r="BD32" s="105">
        <f>IF( $H32=0,0,($F32*'Cronograma de Actividades'!$AL$19)*($I32/$H32))</f>
        <v>0</v>
      </c>
      <c r="BE32" s="105">
        <f>IF( $H32=0,0,($F32*'Cronograma de Actividades'!$AM$19)*($I32/$H32))</f>
        <v>0</v>
      </c>
      <c r="BF32" s="105">
        <f>IF( $H32=0,0,($F32*'Cronograma de Actividades'!$AN$19)*($I32/$H32))</f>
        <v>0</v>
      </c>
      <c r="BG32" s="105">
        <f>SUM(BD32:BF32)</f>
        <v>0</v>
      </c>
      <c r="BH32" s="105">
        <f>+AU32+AY32+BC32+BG32</f>
        <v>0</v>
      </c>
      <c r="BI32" s="287">
        <f>+Z32+AQ32+BH32</f>
        <v>0</v>
      </c>
      <c r="BJ32" s="126">
        <f t="shared" si="4"/>
        <v>0</v>
      </c>
    </row>
    <row r="33" spans="1:62" s="69" customFormat="1" ht="12.75" customHeight="1" x14ac:dyDescent="0.15">
      <c r="A33" s="297" t="str">
        <f>+'Formato de costeo C1 '!C$186</f>
        <v>1.1.4.3</v>
      </c>
      <c r="B33" s="298" t="str">
        <f>+'Formato de costeo C1 '!B$186</f>
        <v>Categorías de gasto</v>
      </c>
      <c r="C33" s="578"/>
      <c r="D33" s="298"/>
      <c r="E33" s="315"/>
      <c r="F33" s="105">
        <f>+'Formato de costeo C1 '!G$186</f>
        <v>0</v>
      </c>
      <c r="G33" s="508"/>
      <c r="H33" s="105">
        <f>+'Formato de costeo C1 '!I186</f>
        <v>0</v>
      </c>
      <c r="I33" s="105">
        <f>+'Formato de costeo C1 '!Q186</f>
        <v>0</v>
      </c>
      <c r="J33" s="105">
        <f>IF( $H33=0,0,($F33*'Cronograma de Actividades'!$E$19)*($I33/$H33))</f>
        <v>0</v>
      </c>
      <c r="K33" s="105">
        <f>IF( $H33=0,0,($F33*'Cronograma de Actividades'!$F$19)*($I33/$H33))</f>
        <v>0</v>
      </c>
      <c r="L33" s="105">
        <f>IF( $H33=0,0,($F33*'Cronograma de Actividades'!$G$19)*($I33/$H33))</f>
        <v>0</v>
      </c>
      <c r="M33" s="105">
        <f>SUM(J33:L33)</f>
        <v>0</v>
      </c>
      <c r="N33" s="105">
        <f>IF( $H33=0,0,($F33*'Cronograma de Actividades'!$H$19)*($I33/$H33))</f>
        <v>0</v>
      </c>
      <c r="O33" s="105">
        <f>IF( $H33=0,0,($F33*'Cronograma de Actividades'!$I$19)*($I33/$H33))</f>
        <v>0</v>
      </c>
      <c r="P33" s="105">
        <f>IF( $H33=0,0,($F33*'Cronograma de Actividades'!$J$19)*($I33/$H33))</f>
        <v>0</v>
      </c>
      <c r="Q33" s="105">
        <f>SUM(N33:P33)</f>
        <v>0</v>
      </c>
      <c r="R33" s="105">
        <f>IF( $H33=0,0,($F33*'Cronograma de Actividades'!$K$19)*($I33/$H33))</f>
        <v>0</v>
      </c>
      <c r="S33" s="105">
        <f>IF( $H33=0,0,($F33*'Cronograma de Actividades'!$L$19)*($I33/$H33))</f>
        <v>0</v>
      </c>
      <c r="T33" s="105">
        <f>IF( $H33=0,0,($F33*'Cronograma de Actividades'!$M$19)*($I33/$H33))</f>
        <v>0</v>
      </c>
      <c r="U33" s="105">
        <f>SUM(R33:T33)</f>
        <v>0</v>
      </c>
      <c r="V33" s="105">
        <f>IF( $H33=0,0,($F33*'Cronograma de Actividades'!$N$19)*($I33/$H33))</f>
        <v>0</v>
      </c>
      <c r="W33" s="105">
        <f>IF( $H33=0,0,($F33*'Cronograma de Actividades'!$O$19)*($I33/$H33))</f>
        <v>0</v>
      </c>
      <c r="X33" s="105">
        <f>IF( $H33=0,0,($F33*'Cronograma de Actividades'!$P$19)*($I33/$H33))</f>
        <v>0</v>
      </c>
      <c r="Y33" s="105">
        <f>SUM(V33:X33)</f>
        <v>0</v>
      </c>
      <c r="Z33" s="105">
        <f>+M33+Q33+U33+Y33</f>
        <v>0</v>
      </c>
      <c r="AA33" s="105">
        <f>IF( $H33=0,0,($F33*'Cronograma de Actividades'!$Q$19)*($I33/$H33))</f>
        <v>0</v>
      </c>
      <c r="AB33" s="105">
        <f>IF( $H33=0,0,($F33*'Cronograma de Actividades'!$R$19)*($I33/$H33))</f>
        <v>0</v>
      </c>
      <c r="AC33" s="105">
        <f>IF( $H33=0,0,($F33*'Cronograma de Actividades'!$S$19)*($I33/$H33))</f>
        <v>0</v>
      </c>
      <c r="AD33" s="105">
        <f>SUM(AA33:AC33)</f>
        <v>0</v>
      </c>
      <c r="AE33" s="105">
        <f>IF( $H33=0,0,($F33*'Cronograma de Actividades'!$T$19)*($I33/$H33))</f>
        <v>0</v>
      </c>
      <c r="AF33" s="105">
        <f>IF( $H33=0,0,($F33*'Cronograma de Actividades'!$U$19)*($I33/$H33))</f>
        <v>0</v>
      </c>
      <c r="AG33" s="105">
        <f>IF( $H33=0,0,($F33*'Cronograma de Actividades'!$V$19)*($I33/$H33))</f>
        <v>0</v>
      </c>
      <c r="AH33" s="105">
        <f>SUM(AE33:AG33)</f>
        <v>0</v>
      </c>
      <c r="AI33" s="105">
        <f>IF( $H33=0,0,($F33*'Cronograma de Actividades'!$W$19)*($I33/$H33))</f>
        <v>0</v>
      </c>
      <c r="AJ33" s="105">
        <f>IF( $H33=0,0,($F33*'Cronograma de Actividades'!$X$19)*($I33/$H33))</f>
        <v>0</v>
      </c>
      <c r="AK33" s="105">
        <f>IF( $H33=0,0,($F33*'Cronograma de Actividades'!$Y$19)*($I33/$H33))</f>
        <v>0</v>
      </c>
      <c r="AL33" s="105">
        <f>SUM(AI33:AK33)</f>
        <v>0</v>
      </c>
      <c r="AM33" s="105">
        <f>IF( $H33=0,0,($F33*'Cronograma de Actividades'!$Z$19)*($I33/$H33))</f>
        <v>0</v>
      </c>
      <c r="AN33" s="105">
        <f>IF( $H33=0,0,($F33*'Cronograma de Actividades'!$AA$19)*($I33/$H33))</f>
        <v>0</v>
      </c>
      <c r="AO33" s="105">
        <f>IF( $H33=0,0,($F33*'Cronograma de Actividades'!$AB$19)*($I33/$H33))</f>
        <v>0</v>
      </c>
      <c r="AP33" s="105">
        <f>SUM(AM33:AO33)</f>
        <v>0</v>
      </c>
      <c r="AQ33" s="105">
        <f>+AD33+AH33+AL33+AP33</f>
        <v>0</v>
      </c>
      <c r="AR33" s="105">
        <f>IF( $H33=0,0,($F33*'Cronograma de Actividades'!$AC$19)*($I33/$H33))</f>
        <v>0</v>
      </c>
      <c r="AS33" s="105">
        <f>IF( $H33=0,0,($F33*'Cronograma de Actividades'!$AD$19)*($I33/$H33))</f>
        <v>0</v>
      </c>
      <c r="AT33" s="105">
        <f>IF( $H33=0,0,($F33*'Cronograma de Actividades'!$AE$19)*($I33/$H33))</f>
        <v>0</v>
      </c>
      <c r="AU33" s="105">
        <f>SUM(AR33:AT33)</f>
        <v>0</v>
      </c>
      <c r="AV33" s="105">
        <f>IF( $H33=0,0,($F33*'Cronograma de Actividades'!$AF$19)*($I33/$H33))</f>
        <v>0</v>
      </c>
      <c r="AW33" s="105">
        <f>IF( $H33=0,0,($F33*'Cronograma de Actividades'!$AG$19)*($I33/$H33))</f>
        <v>0</v>
      </c>
      <c r="AX33" s="105">
        <f>IF( $H33=0,0,($F33*'Cronograma de Actividades'!$AH$19)*($I33/$H33))</f>
        <v>0</v>
      </c>
      <c r="AY33" s="105">
        <f>SUM(AV33:AX33)</f>
        <v>0</v>
      </c>
      <c r="AZ33" s="105">
        <f>IF( $H33=0,0,($F33*'Cronograma de Actividades'!$AI$19)*($I33/$H33))</f>
        <v>0</v>
      </c>
      <c r="BA33" s="105">
        <f>IF( $H33=0,0,($F33*'Cronograma de Actividades'!$AJ$19)*($I33/$H33))</f>
        <v>0</v>
      </c>
      <c r="BB33" s="105">
        <f>IF( $H33=0,0,($F33*'Cronograma de Actividades'!$AK$19)*($I33/$H33))</f>
        <v>0</v>
      </c>
      <c r="BC33" s="105">
        <f>SUM(AZ33:BB33)</f>
        <v>0</v>
      </c>
      <c r="BD33" s="105">
        <f>IF( $H33=0,0,($F33*'Cronograma de Actividades'!$AL$19)*($I33/$H33))</f>
        <v>0</v>
      </c>
      <c r="BE33" s="105">
        <f>IF( $H33=0,0,($F33*'Cronograma de Actividades'!$AM$19)*($I33/$H33))</f>
        <v>0</v>
      </c>
      <c r="BF33" s="105">
        <f>IF( $H33=0,0,($F33*'Cronograma de Actividades'!$AN$19)*($I33/$H33))</f>
        <v>0</v>
      </c>
      <c r="BG33" s="105">
        <f>SUM(BD33:BF33)</f>
        <v>0</v>
      </c>
      <c r="BH33" s="105">
        <f>+AU33+AY33+BC33+BG33</f>
        <v>0</v>
      </c>
      <c r="BI33" s="287">
        <f>+Z33+AQ33+BH33</f>
        <v>0</v>
      </c>
      <c r="BJ33" s="126">
        <f t="shared" si="4"/>
        <v>0</v>
      </c>
    </row>
    <row r="34" spans="1:62" s="69" customFormat="1" ht="12.75" customHeight="1" x14ac:dyDescent="0.15">
      <c r="A34" s="297" t="str">
        <f>+'Formato de costeo C1 '!C$195</f>
        <v>1.1.4.4</v>
      </c>
      <c r="B34" s="298" t="str">
        <f>++'Formato de costeo C1 '!B$195</f>
        <v>Categorías de gasto</v>
      </c>
      <c r="C34" s="578"/>
      <c r="D34" s="298"/>
      <c r="E34" s="315"/>
      <c r="F34" s="105">
        <f>+'Formato de costeo C1 '!G$195</f>
        <v>0</v>
      </c>
      <c r="G34" s="508"/>
      <c r="H34" s="105">
        <f>+'Formato de costeo C1 '!I195</f>
        <v>0</v>
      </c>
      <c r="I34" s="105">
        <f>+'Formato de costeo C1 '!Q195</f>
        <v>0</v>
      </c>
      <c r="J34" s="105">
        <f>IF( $H34=0,0,($F34*'Cronograma de Actividades'!$E$19)*($I34/$H34))</f>
        <v>0</v>
      </c>
      <c r="K34" s="105">
        <f>IF( $H34=0,0,($F34*'Cronograma de Actividades'!$F$19)*($I34/$H34))</f>
        <v>0</v>
      </c>
      <c r="L34" s="105">
        <f>IF( $H34=0,0,($F34*'Cronograma de Actividades'!$G$19)*($I34/$H34))</f>
        <v>0</v>
      </c>
      <c r="M34" s="105">
        <f>SUM(J34:L34)</f>
        <v>0</v>
      </c>
      <c r="N34" s="105">
        <f>IF( $H34=0,0,($F34*'Cronograma de Actividades'!$H$19)*($I34/$H34))</f>
        <v>0</v>
      </c>
      <c r="O34" s="105">
        <f>IF( $H34=0,0,($F34*'Cronograma de Actividades'!$I$19)*($I34/$H34))</f>
        <v>0</v>
      </c>
      <c r="P34" s="105">
        <f>IF( $H34=0,0,($F34*'Cronograma de Actividades'!$J$19)*($I34/$H34))</f>
        <v>0</v>
      </c>
      <c r="Q34" s="105">
        <f>SUM(N34:P34)</f>
        <v>0</v>
      </c>
      <c r="R34" s="105">
        <f>IF( $H34=0,0,($F34*'Cronograma de Actividades'!$K$19)*($I34/$H34))</f>
        <v>0</v>
      </c>
      <c r="S34" s="105">
        <f>IF( $H34=0,0,($F34*'Cronograma de Actividades'!$L$19)*($I34/$H34))</f>
        <v>0</v>
      </c>
      <c r="T34" s="105">
        <f>IF( $H34=0,0,($F34*'Cronograma de Actividades'!$M$19)*($I34/$H34))</f>
        <v>0</v>
      </c>
      <c r="U34" s="105">
        <f>SUM(R34:T34)</f>
        <v>0</v>
      </c>
      <c r="V34" s="105">
        <f>IF( $H34=0,0,($F34*'Cronograma de Actividades'!$N$19)*($I34/$H34))</f>
        <v>0</v>
      </c>
      <c r="W34" s="105">
        <f>IF( $H34=0,0,($F34*'Cronograma de Actividades'!$O$19)*($I34/$H34))</f>
        <v>0</v>
      </c>
      <c r="X34" s="105">
        <f>IF( $H34=0,0,($F34*'Cronograma de Actividades'!$P$19)*($I34/$H34))</f>
        <v>0</v>
      </c>
      <c r="Y34" s="105">
        <f>SUM(V34:X34)</f>
        <v>0</v>
      </c>
      <c r="Z34" s="105">
        <f>+M34+Q34+U34+Y34</f>
        <v>0</v>
      </c>
      <c r="AA34" s="105">
        <f>IF( $H34=0,0,($F34*'Cronograma de Actividades'!$Q$19)*($I34/$H34))</f>
        <v>0</v>
      </c>
      <c r="AB34" s="105">
        <f>IF( $H34=0,0,($F34*'Cronograma de Actividades'!$R$19)*($I34/$H34))</f>
        <v>0</v>
      </c>
      <c r="AC34" s="105">
        <f>IF( $H34=0,0,($F34*'Cronograma de Actividades'!$S$19)*($I34/$H34))</f>
        <v>0</v>
      </c>
      <c r="AD34" s="105">
        <f>SUM(AA34:AC34)</f>
        <v>0</v>
      </c>
      <c r="AE34" s="105">
        <f>IF( $H34=0,0,($F34*'Cronograma de Actividades'!$T$19)*($I34/$H34))</f>
        <v>0</v>
      </c>
      <c r="AF34" s="105">
        <f>IF( $H34=0,0,($F34*'Cronograma de Actividades'!$U$19)*($I34/$H34))</f>
        <v>0</v>
      </c>
      <c r="AG34" s="105">
        <f>IF( $H34=0,0,($F34*'Cronograma de Actividades'!$V$19)*($I34/$H34))</f>
        <v>0</v>
      </c>
      <c r="AH34" s="105">
        <f>SUM(AE34:AG34)</f>
        <v>0</v>
      </c>
      <c r="AI34" s="105">
        <f>IF( $H34=0,0,($F34*'Cronograma de Actividades'!$W$19)*($I34/$H34))</f>
        <v>0</v>
      </c>
      <c r="AJ34" s="105">
        <f>IF( $H34=0,0,($F34*'Cronograma de Actividades'!$X$19)*($I34/$H34))</f>
        <v>0</v>
      </c>
      <c r="AK34" s="105">
        <f>IF( $H34=0,0,($F34*'Cronograma de Actividades'!$Y$19)*($I34/$H34))</f>
        <v>0</v>
      </c>
      <c r="AL34" s="105">
        <f>SUM(AI34:AK34)</f>
        <v>0</v>
      </c>
      <c r="AM34" s="105">
        <f>IF( $H34=0,0,($F34*'Cronograma de Actividades'!$Z$19)*($I34/$H34))</f>
        <v>0</v>
      </c>
      <c r="AN34" s="105">
        <f>IF( $H34=0,0,($F34*'Cronograma de Actividades'!$AA$19)*($I34/$H34))</f>
        <v>0</v>
      </c>
      <c r="AO34" s="105">
        <f>IF( $H34=0,0,($F34*'Cronograma de Actividades'!$AB$19)*($I34/$H34))</f>
        <v>0</v>
      </c>
      <c r="AP34" s="105">
        <f>SUM(AM34:AO34)</f>
        <v>0</v>
      </c>
      <c r="AQ34" s="105">
        <f>+AD34+AH34+AL34+AP34</f>
        <v>0</v>
      </c>
      <c r="AR34" s="105">
        <f>IF( $H34=0,0,($F34*'Cronograma de Actividades'!$AC$19)*($I34/$H34))</f>
        <v>0</v>
      </c>
      <c r="AS34" s="105">
        <f>IF( $H34=0,0,($F34*'Cronograma de Actividades'!$AD$19)*($I34/$H34))</f>
        <v>0</v>
      </c>
      <c r="AT34" s="105">
        <f>IF( $H34=0,0,($F34*'Cronograma de Actividades'!$AE$19)*($I34/$H34))</f>
        <v>0</v>
      </c>
      <c r="AU34" s="105">
        <f>SUM(AR34:AT34)</f>
        <v>0</v>
      </c>
      <c r="AV34" s="105">
        <f>IF( $H34=0,0,($F34*'Cronograma de Actividades'!$AF$19)*($I34/$H34))</f>
        <v>0</v>
      </c>
      <c r="AW34" s="105">
        <f>IF( $H34=0,0,($F34*'Cronograma de Actividades'!$AG$19)*($I34/$H34))</f>
        <v>0</v>
      </c>
      <c r="AX34" s="105">
        <f>IF( $H34=0,0,($F34*'Cronograma de Actividades'!$AH$19)*($I34/$H34))</f>
        <v>0</v>
      </c>
      <c r="AY34" s="105">
        <f>SUM(AV34:AX34)</f>
        <v>0</v>
      </c>
      <c r="AZ34" s="105">
        <f>IF( $H34=0,0,($F34*'Cronograma de Actividades'!$AI$19)*($I34/$H34))</f>
        <v>0</v>
      </c>
      <c r="BA34" s="105">
        <f>IF( $H34=0,0,($F34*'Cronograma de Actividades'!$AJ$19)*($I34/$H34))</f>
        <v>0</v>
      </c>
      <c r="BB34" s="105">
        <f>IF( $H34=0,0,($F34*'Cronograma de Actividades'!$AK$19)*($I34/$H34))</f>
        <v>0</v>
      </c>
      <c r="BC34" s="105">
        <f>SUM(AZ34:BB34)</f>
        <v>0</v>
      </c>
      <c r="BD34" s="105">
        <f>IF( $H34=0,0,($F34*'Cronograma de Actividades'!$AL$19)*($I34/$H34))</f>
        <v>0</v>
      </c>
      <c r="BE34" s="105">
        <f>IF( $H34=0,0,($F34*'Cronograma de Actividades'!$AM$19)*($I34/$H34))</f>
        <v>0</v>
      </c>
      <c r="BF34" s="105">
        <f>IF( $H34=0,0,($F34*'Cronograma de Actividades'!$AN$19)*($I34/$H34))</f>
        <v>0</v>
      </c>
      <c r="BG34" s="105">
        <f>SUM(BD34:BF34)</f>
        <v>0</v>
      </c>
      <c r="BH34" s="105">
        <f>+AU34+AY34+BC34+BG34</f>
        <v>0</v>
      </c>
      <c r="BI34" s="287">
        <f>+Z34+AQ34+BH34</f>
        <v>0</v>
      </c>
      <c r="BJ34" s="126">
        <f t="shared" si="4"/>
        <v>0</v>
      </c>
    </row>
    <row r="35" spans="1:62" s="69" customFormat="1" ht="12.75" customHeight="1" x14ac:dyDescent="0.15">
      <c r="A35" s="299" t="str">
        <f>+'Formato de costeo C1 '!C$204</f>
        <v>1.1.4.5</v>
      </c>
      <c r="B35" s="300" t="str">
        <f>+'Formato de costeo C1 '!B$204</f>
        <v>Categorías de gasto</v>
      </c>
      <c r="C35" s="579"/>
      <c r="D35" s="300"/>
      <c r="E35" s="318"/>
      <c r="F35" s="106">
        <f>+'Formato de costeo C1 '!G$204</f>
        <v>0</v>
      </c>
      <c r="G35" s="509"/>
      <c r="H35" s="106">
        <f>+'Formato de costeo C1 '!I204</f>
        <v>0</v>
      </c>
      <c r="I35" s="106">
        <f>+'Formato de costeo C1 '!Q204</f>
        <v>0</v>
      </c>
      <c r="J35" s="106">
        <f>IF( $H35=0,0,($F35*'Cronograma de Actividades'!$E$19)*($I35/$H35))</f>
        <v>0</v>
      </c>
      <c r="K35" s="106">
        <f>IF( $H35=0,0,($F35*'Cronograma de Actividades'!$F$19)*($I35/$H35))</f>
        <v>0</v>
      </c>
      <c r="L35" s="106">
        <f>IF( $H35=0,0,($F35*'Cronograma de Actividades'!$G$19)*($I35/$H35))</f>
        <v>0</v>
      </c>
      <c r="M35" s="106">
        <f>SUM(J35:L35)</f>
        <v>0</v>
      </c>
      <c r="N35" s="106">
        <f>IF( $H35=0,0,($F35*'Cronograma de Actividades'!$H$19)*($I35/$H35))</f>
        <v>0</v>
      </c>
      <c r="O35" s="106">
        <f>IF( $H35=0,0,($F35*'Cronograma de Actividades'!$I$19)*($I35/$H35))</f>
        <v>0</v>
      </c>
      <c r="P35" s="106">
        <f>IF( $H35=0,0,($F35*'Cronograma de Actividades'!$J$19)*($I35/$H35))</f>
        <v>0</v>
      </c>
      <c r="Q35" s="106">
        <f>SUM(N35:P35)</f>
        <v>0</v>
      </c>
      <c r="R35" s="106">
        <f>IF( $H35=0,0,($F35*'Cronograma de Actividades'!$K$19)*($I35/$H35))</f>
        <v>0</v>
      </c>
      <c r="S35" s="106">
        <f>IF( $H35=0,0,($F35*'Cronograma de Actividades'!$L$19)*($I35/$H35))</f>
        <v>0</v>
      </c>
      <c r="T35" s="106">
        <f>IF( $H35=0,0,($F35*'Cronograma de Actividades'!$M$19)*($I35/$H35))</f>
        <v>0</v>
      </c>
      <c r="U35" s="106">
        <f>SUM(R35:T35)</f>
        <v>0</v>
      </c>
      <c r="V35" s="106">
        <f>IF( $H35=0,0,($F35*'Cronograma de Actividades'!$N$19)*($I35/$H35))</f>
        <v>0</v>
      </c>
      <c r="W35" s="106">
        <f>IF( $H35=0,0,($F35*'Cronograma de Actividades'!$O$19)*($I35/$H35))</f>
        <v>0</v>
      </c>
      <c r="X35" s="106">
        <f>IF( $H35=0,0,($F35*'Cronograma de Actividades'!$P$19)*($I35/$H35))</f>
        <v>0</v>
      </c>
      <c r="Y35" s="106">
        <f>SUM(V35:X35)</f>
        <v>0</v>
      </c>
      <c r="Z35" s="106">
        <f>+M35+Q35+U35+Y35</f>
        <v>0</v>
      </c>
      <c r="AA35" s="106">
        <f>IF( $H35=0,0,($F35*'Cronograma de Actividades'!$Q$19)*($I35/$H35))</f>
        <v>0</v>
      </c>
      <c r="AB35" s="106">
        <f>IF( $H35=0,0,($F35*'Cronograma de Actividades'!$R$19)*($I35/$H35))</f>
        <v>0</v>
      </c>
      <c r="AC35" s="106">
        <f>IF( $H35=0,0,($F35*'Cronograma de Actividades'!$S$19)*($I35/$H35))</f>
        <v>0</v>
      </c>
      <c r="AD35" s="106">
        <f>SUM(AA35:AC35)</f>
        <v>0</v>
      </c>
      <c r="AE35" s="106">
        <f>IF( $H35=0,0,($F35*'Cronograma de Actividades'!$T$19)*($I35/$H35))</f>
        <v>0</v>
      </c>
      <c r="AF35" s="106">
        <f>IF( $H35=0,0,($F35*'Cronograma de Actividades'!$U$19)*($I35/$H35))</f>
        <v>0</v>
      </c>
      <c r="AG35" s="106">
        <f>IF( $H35=0,0,($F35*'Cronograma de Actividades'!$V$19)*($I35/$H35))</f>
        <v>0</v>
      </c>
      <c r="AH35" s="106">
        <f>SUM(AE35:AG35)</f>
        <v>0</v>
      </c>
      <c r="AI35" s="106">
        <f>IF( $H35=0,0,($F35*'Cronograma de Actividades'!$W$19)*($I35/$H35))</f>
        <v>0</v>
      </c>
      <c r="AJ35" s="106">
        <f>IF( $H35=0,0,($F35*'Cronograma de Actividades'!$X$19)*($I35/$H35))</f>
        <v>0</v>
      </c>
      <c r="AK35" s="106">
        <f>IF( $H35=0,0,($F35*'Cronograma de Actividades'!$Y$19)*($I35/$H35))</f>
        <v>0</v>
      </c>
      <c r="AL35" s="106">
        <f>SUM(AI35:AK35)</f>
        <v>0</v>
      </c>
      <c r="AM35" s="106">
        <f>IF( $H35=0,0,($F35*'Cronograma de Actividades'!$Z$19)*($I35/$H35))</f>
        <v>0</v>
      </c>
      <c r="AN35" s="106">
        <f>IF( $H35=0,0,($F35*'Cronograma de Actividades'!$AA$19)*($I35/$H35))</f>
        <v>0</v>
      </c>
      <c r="AO35" s="106">
        <f>IF( $H35=0,0,($F35*'Cronograma de Actividades'!$AB$19)*($I35/$H35))</f>
        <v>0</v>
      </c>
      <c r="AP35" s="106">
        <f>SUM(AM35:AO35)</f>
        <v>0</v>
      </c>
      <c r="AQ35" s="106">
        <f>+AD35+AH35+AL35+AP35</f>
        <v>0</v>
      </c>
      <c r="AR35" s="106">
        <f>IF( $H35=0,0,($F35*'Cronograma de Actividades'!$AC$19)*($I35/$H35))</f>
        <v>0</v>
      </c>
      <c r="AS35" s="106">
        <f>IF( $H35=0,0,($F35*'Cronograma de Actividades'!$AD$19)*($I35/$H35))</f>
        <v>0</v>
      </c>
      <c r="AT35" s="106">
        <f>IF( $H35=0,0,($F35*'Cronograma de Actividades'!$AE$19)*($I35/$H35))</f>
        <v>0</v>
      </c>
      <c r="AU35" s="106">
        <f>SUM(AR35:AT35)</f>
        <v>0</v>
      </c>
      <c r="AV35" s="106">
        <f>IF( $H35=0,0,($F35*'Cronograma de Actividades'!$AF$19)*($I35/$H35))</f>
        <v>0</v>
      </c>
      <c r="AW35" s="106">
        <f>IF( $H35=0,0,($F35*'Cronograma de Actividades'!$AG$19)*($I35/$H35))</f>
        <v>0</v>
      </c>
      <c r="AX35" s="106">
        <f>IF( $H35=0,0,($F35*'Cronograma de Actividades'!$AH$19)*($I35/$H35))</f>
        <v>0</v>
      </c>
      <c r="AY35" s="106">
        <f>SUM(AV35:AX35)</f>
        <v>0</v>
      </c>
      <c r="AZ35" s="106">
        <f>IF( $H35=0,0,($F35*'Cronograma de Actividades'!$AI$19)*($I35/$H35))</f>
        <v>0</v>
      </c>
      <c r="BA35" s="106">
        <f>IF( $H35=0,0,($F35*'Cronograma de Actividades'!$AJ$19)*($I35/$H35))</f>
        <v>0</v>
      </c>
      <c r="BB35" s="106">
        <f>IF( $H35=0,0,($F35*'Cronograma de Actividades'!$AK$19)*($I35/$H35))</f>
        <v>0</v>
      </c>
      <c r="BC35" s="106">
        <f>SUM(AZ35:BB35)</f>
        <v>0</v>
      </c>
      <c r="BD35" s="106">
        <f>IF( $H35=0,0,($F35*'Cronograma de Actividades'!$AL$19)*($I35/$H35))</f>
        <v>0</v>
      </c>
      <c r="BE35" s="106">
        <f>IF( $H35=0,0,($F35*'Cronograma de Actividades'!$AM$19)*($I35/$H35))</f>
        <v>0</v>
      </c>
      <c r="BF35" s="106">
        <f>IF( $H35=0,0,($F35*'Cronograma de Actividades'!$AN$19)*($I35/$H35))</f>
        <v>0</v>
      </c>
      <c r="BG35" s="106">
        <f>SUM(BD35:BF35)</f>
        <v>0</v>
      </c>
      <c r="BH35" s="106">
        <f>+AU35+AY35+BC35+BG35</f>
        <v>0</v>
      </c>
      <c r="BI35" s="288">
        <f>+Z35+AQ35+BH35</f>
        <v>0</v>
      </c>
      <c r="BJ35" s="126">
        <f t="shared" si="4"/>
        <v>0</v>
      </c>
    </row>
    <row r="36" spans="1:62" s="69" customFormat="1" ht="12.75" customHeight="1" x14ac:dyDescent="0.15">
      <c r="A36" s="100" t="str">
        <f>+'Formato de costeo C1 '!C$213</f>
        <v>1.1.5</v>
      </c>
      <c r="B36" s="199">
        <f>+'Formato de costeo C1 '!B$213</f>
        <v>0</v>
      </c>
      <c r="C36" s="56">
        <f>+'Formato de costeo C1 '!$D$213</f>
        <v>0</v>
      </c>
      <c r="D36" s="61"/>
      <c r="E36" s="57">
        <f>+'Formato de costeo C1 '!F102</f>
        <v>0</v>
      </c>
      <c r="F36" s="57">
        <f>SUM(F37:F41)</f>
        <v>0</v>
      </c>
      <c r="G36" s="503">
        <f>+'Formato de costeo C1 '!$H$213</f>
        <v>0</v>
      </c>
      <c r="H36" s="57">
        <f>SUM(H37:H41)</f>
        <v>0</v>
      </c>
      <c r="I36" s="57">
        <f t="shared" ref="I36:T36" si="13">SUM(I37:I41)</f>
        <v>0</v>
      </c>
      <c r="J36" s="57">
        <f t="shared" si="13"/>
        <v>0</v>
      </c>
      <c r="K36" s="57">
        <f>SUM(K37:K41)</f>
        <v>0</v>
      </c>
      <c r="L36" s="57">
        <f>SUM(L37:L41)</f>
        <v>0</v>
      </c>
      <c r="M36" s="57">
        <f t="shared" si="13"/>
        <v>0</v>
      </c>
      <c r="N36" s="57">
        <f>SUM(N37:N41)</f>
        <v>0</v>
      </c>
      <c r="O36" s="57">
        <f>SUM(O37:O41)</f>
        <v>0</v>
      </c>
      <c r="P36" s="57">
        <f>SUM(P37:P41)</f>
        <v>0</v>
      </c>
      <c r="Q36" s="57">
        <f t="shared" si="13"/>
        <v>0</v>
      </c>
      <c r="R36" s="57">
        <f t="shared" si="13"/>
        <v>0</v>
      </c>
      <c r="S36" s="57">
        <f t="shared" si="13"/>
        <v>0</v>
      </c>
      <c r="T36" s="57">
        <f t="shared" si="13"/>
        <v>0</v>
      </c>
      <c r="U36" s="57">
        <f>SUM(U37:U41)</f>
        <v>0</v>
      </c>
      <c r="V36" s="57">
        <f>SUM(V37:V41)</f>
        <v>0</v>
      </c>
      <c r="W36" s="57">
        <f>SUM(W37:W41)</f>
        <v>0</v>
      </c>
      <c r="X36" s="57">
        <f>SUM(X37:X41)</f>
        <v>0</v>
      </c>
      <c r="Y36" s="57">
        <f t="shared" ref="Y36:BI36" si="14">SUM(Y37:Y41)</f>
        <v>0</v>
      </c>
      <c r="Z36" s="57">
        <f t="shared" si="14"/>
        <v>0</v>
      </c>
      <c r="AA36" s="57">
        <f t="shared" si="14"/>
        <v>0</v>
      </c>
      <c r="AB36" s="57">
        <f t="shared" si="14"/>
        <v>0</v>
      </c>
      <c r="AC36" s="57">
        <f t="shared" si="14"/>
        <v>0</v>
      </c>
      <c r="AD36" s="57">
        <f t="shared" si="14"/>
        <v>0</v>
      </c>
      <c r="AE36" s="57">
        <f t="shared" si="14"/>
        <v>0</v>
      </c>
      <c r="AF36" s="57">
        <f t="shared" si="14"/>
        <v>0</v>
      </c>
      <c r="AG36" s="57">
        <f t="shared" si="14"/>
        <v>0</v>
      </c>
      <c r="AH36" s="57">
        <f t="shared" si="14"/>
        <v>0</v>
      </c>
      <c r="AI36" s="57">
        <f t="shared" si="14"/>
        <v>0</v>
      </c>
      <c r="AJ36" s="57">
        <f t="shared" si="14"/>
        <v>0</v>
      </c>
      <c r="AK36" s="57">
        <f t="shared" si="14"/>
        <v>0</v>
      </c>
      <c r="AL36" s="57">
        <f t="shared" si="14"/>
        <v>0</v>
      </c>
      <c r="AM36" s="57">
        <f t="shared" si="14"/>
        <v>0</v>
      </c>
      <c r="AN36" s="57">
        <f t="shared" si="14"/>
        <v>0</v>
      </c>
      <c r="AO36" s="57">
        <f t="shared" si="14"/>
        <v>0</v>
      </c>
      <c r="AP36" s="57">
        <f t="shared" si="14"/>
        <v>0</v>
      </c>
      <c r="AQ36" s="57">
        <f t="shared" si="14"/>
        <v>0</v>
      </c>
      <c r="AR36" s="57">
        <f t="shared" si="14"/>
        <v>0</v>
      </c>
      <c r="AS36" s="57">
        <f t="shared" si="14"/>
        <v>0</v>
      </c>
      <c r="AT36" s="57">
        <f t="shared" si="14"/>
        <v>0</v>
      </c>
      <c r="AU36" s="57">
        <f t="shared" si="14"/>
        <v>0</v>
      </c>
      <c r="AV36" s="57">
        <f t="shared" si="14"/>
        <v>0</v>
      </c>
      <c r="AW36" s="57">
        <f t="shared" si="14"/>
        <v>0</v>
      </c>
      <c r="AX36" s="57">
        <f t="shared" si="14"/>
        <v>0</v>
      </c>
      <c r="AY36" s="57">
        <f t="shared" si="14"/>
        <v>0</v>
      </c>
      <c r="AZ36" s="57">
        <f t="shared" si="14"/>
        <v>0</v>
      </c>
      <c r="BA36" s="57">
        <f t="shared" si="14"/>
        <v>0</v>
      </c>
      <c r="BB36" s="57">
        <f t="shared" si="14"/>
        <v>0</v>
      </c>
      <c r="BC36" s="57">
        <f t="shared" si="14"/>
        <v>0</v>
      </c>
      <c r="BD36" s="57">
        <f t="shared" si="14"/>
        <v>0</v>
      </c>
      <c r="BE36" s="57">
        <f t="shared" si="14"/>
        <v>0</v>
      </c>
      <c r="BF36" s="57">
        <f t="shared" si="14"/>
        <v>0</v>
      </c>
      <c r="BG36" s="57">
        <f t="shared" si="14"/>
        <v>0</v>
      </c>
      <c r="BH36" s="57">
        <f t="shared" si="14"/>
        <v>0</v>
      </c>
      <c r="BI36" s="285">
        <f t="shared" si="14"/>
        <v>0</v>
      </c>
      <c r="BJ36" s="126">
        <f t="shared" si="4"/>
        <v>0</v>
      </c>
    </row>
    <row r="37" spans="1:62" s="69" customFormat="1" ht="12.75" customHeight="1" x14ac:dyDescent="0.15">
      <c r="A37" s="295" t="str">
        <f>+'Formato de costeo C1 '!C$214</f>
        <v>1.1.5.1</v>
      </c>
      <c r="B37" s="296" t="str">
        <f>+'Formato de costeo C1 '!B$214</f>
        <v>Categorías de gasto</v>
      </c>
      <c r="C37" s="577"/>
      <c r="D37" s="296"/>
      <c r="E37" s="312"/>
      <c r="F37" s="104">
        <f>+'Formato de costeo C1 '!G$214</f>
        <v>0</v>
      </c>
      <c r="G37" s="507"/>
      <c r="H37" s="104">
        <f>+'Formato de costeo C1 '!I214</f>
        <v>0</v>
      </c>
      <c r="I37" s="104">
        <f>+'Formato de costeo C1 '!Q214</f>
        <v>0</v>
      </c>
      <c r="J37" s="104">
        <f>IF($H37=0,0,($F37*'Cronograma de Actividades'!$E$20)*($I37/$H37))</f>
        <v>0</v>
      </c>
      <c r="K37" s="104">
        <f>IF($H37=0,0,($F37*'Cronograma de Actividades'!$F$20)*($I37/$H37))</f>
        <v>0</v>
      </c>
      <c r="L37" s="104">
        <f>IF($H37=0,0,($F37*'Cronograma de Actividades'!$G$20)*($I37/$H37))</f>
        <v>0</v>
      </c>
      <c r="M37" s="104">
        <f>SUM(J37:L37)</f>
        <v>0</v>
      </c>
      <c r="N37" s="104">
        <f>IF($H37=0,0,($F37*'Cronograma de Actividades'!$H$20)*($I37/$H37))</f>
        <v>0</v>
      </c>
      <c r="O37" s="104">
        <f>IF($H37=0,0,($F37*'Cronograma de Actividades'!$I$20)*($I37/$H37))</f>
        <v>0</v>
      </c>
      <c r="P37" s="104">
        <f>IF($H37=0,0,($F37*'Cronograma de Actividades'!$J$20)*($I37/$H37))</f>
        <v>0</v>
      </c>
      <c r="Q37" s="104">
        <f>SUM(N37:P37)</f>
        <v>0</v>
      </c>
      <c r="R37" s="104">
        <f>IF($H37=0,0,($F37*'Cronograma de Actividades'!$K$20)*($I37/$H37))</f>
        <v>0</v>
      </c>
      <c r="S37" s="104">
        <f>IF($H37=0,0,($F37*'Cronograma de Actividades'!$L$20)*($I37/$H37))</f>
        <v>0</v>
      </c>
      <c r="T37" s="104">
        <f>IF($H37=0,0,($F37*'Cronograma de Actividades'!$M$20)*($I37/$H37))</f>
        <v>0</v>
      </c>
      <c r="U37" s="104">
        <f>SUM(R37:T37)</f>
        <v>0</v>
      </c>
      <c r="V37" s="104">
        <f>IF($H37=0,0,($F37*'Cronograma de Actividades'!$N$20)*($I37/$H37))</f>
        <v>0</v>
      </c>
      <c r="W37" s="104">
        <f>IF($H37=0,0,($F37*'Cronograma de Actividades'!$O$20)*($I37/$H37))</f>
        <v>0</v>
      </c>
      <c r="X37" s="104">
        <f>IF($H37=0,0,($F37*'Cronograma de Actividades'!$P$20)*($I37/$H37))</f>
        <v>0</v>
      </c>
      <c r="Y37" s="104">
        <f>SUM(V37:X37)</f>
        <v>0</v>
      </c>
      <c r="Z37" s="104">
        <f>+M37+Q37+U37+Y37</f>
        <v>0</v>
      </c>
      <c r="AA37" s="104">
        <f>IF($H37=0,0,($F37*'Cronograma de Actividades'!$Q$20)*($I37/$H37))</f>
        <v>0</v>
      </c>
      <c r="AB37" s="104">
        <f>IF($H37=0,0,($F37*'Cronograma de Actividades'!$R$20)*($I37/$H37))</f>
        <v>0</v>
      </c>
      <c r="AC37" s="104">
        <f>IF($H37=0,0,($F37*'Cronograma de Actividades'!$S$20)*($I37/$H37))</f>
        <v>0</v>
      </c>
      <c r="AD37" s="104">
        <f>SUM(AA37:AC37)</f>
        <v>0</v>
      </c>
      <c r="AE37" s="104">
        <f>IF($H37=0,0,($F37*'Cronograma de Actividades'!$T$20)*($I37/$H37))</f>
        <v>0</v>
      </c>
      <c r="AF37" s="104">
        <f>IF($H37=0,0,($F37*'Cronograma de Actividades'!$U$20)*($I37/$H37))</f>
        <v>0</v>
      </c>
      <c r="AG37" s="104">
        <f>IF($H37=0,0,($F37*'Cronograma de Actividades'!$V$20)*($I37/$H37))</f>
        <v>0</v>
      </c>
      <c r="AH37" s="104">
        <f>SUM(AE37:AG37)</f>
        <v>0</v>
      </c>
      <c r="AI37" s="104">
        <f>IF($H37=0,0,($F37*'Cronograma de Actividades'!$W$20)*($I37/$H37))</f>
        <v>0</v>
      </c>
      <c r="AJ37" s="104">
        <f>IF($H37=0,0,($F37*'Cronograma de Actividades'!$X$20)*($I37/$H37))</f>
        <v>0</v>
      </c>
      <c r="AK37" s="104">
        <f>IF($H37=0,0,($F37*'Cronograma de Actividades'!$Y$20)*($I37/$H37))</f>
        <v>0</v>
      </c>
      <c r="AL37" s="104">
        <f>SUM(AI37:AK37)</f>
        <v>0</v>
      </c>
      <c r="AM37" s="104">
        <f>IF($H37=0,0,($F37*'Cronograma de Actividades'!$Z$20)*($I37/$H37))</f>
        <v>0</v>
      </c>
      <c r="AN37" s="104">
        <f>IF($H37=0,0,($F37*'Cronograma de Actividades'!$AA$20)*($I37/$H37))</f>
        <v>0</v>
      </c>
      <c r="AO37" s="104">
        <f>IF($H37=0,0,($F37*'Cronograma de Actividades'!$AB$20)*($I37/$H37))</f>
        <v>0</v>
      </c>
      <c r="AP37" s="104">
        <f>SUM(AM37:AO37)</f>
        <v>0</v>
      </c>
      <c r="AQ37" s="104">
        <f>+AD37+AH37+AL37+AP37</f>
        <v>0</v>
      </c>
      <c r="AR37" s="104">
        <f>IF($H37=0,0,($F37*'Cronograma de Actividades'!$AC$20)*($I37/$H37))</f>
        <v>0</v>
      </c>
      <c r="AS37" s="104">
        <f>IF($H37=0,0,($F37*'Cronograma de Actividades'!$AD$20)*($I37/$H37))</f>
        <v>0</v>
      </c>
      <c r="AT37" s="104">
        <f>IF($H37=0,0,($F37*'Cronograma de Actividades'!$AE$20)*($I37/$H37))</f>
        <v>0</v>
      </c>
      <c r="AU37" s="104">
        <f>SUM(AR37:AT37)</f>
        <v>0</v>
      </c>
      <c r="AV37" s="104">
        <f>IF($H37=0,0,($F37*'Cronograma de Actividades'!$AF$20)*($I37/$H37))</f>
        <v>0</v>
      </c>
      <c r="AW37" s="104">
        <f>IF($H37=0,0,($F37*'Cronograma de Actividades'!$AG$20)*($I37/$H37))</f>
        <v>0</v>
      </c>
      <c r="AX37" s="104">
        <f>IF($H37=0,0,($F37*'Cronograma de Actividades'!$AH$20)*($I37/$H37))</f>
        <v>0</v>
      </c>
      <c r="AY37" s="104">
        <f>SUM(AV37:AX37)</f>
        <v>0</v>
      </c>
      <c r="AZ37" s="104">
        <f>IF($H37=0,0,($F37*'Cronograma de Actividades'!$AI$20)*($I37/$H37))</f>
        <v>0</v>
      </c>
      <c r="BA37" s="104">
        <f>IF($H37=0,0,($F37*'Cronograma de Actividades'!$AJ$20)*($I37/$H37))</f>
        <v>0</v>
      </c>
      <c r="BB37" s="104">
        <f>IF($H37=0,0,($F37*'Cronograma de Actividades'!$AK$20)*($I37/$H37))</f>
        <v>0</v>
      </c>
      <c r="BC37" s="104">
        <f>SUM(AZ37:BB37)</f>
        <v>0</v>
      </c>
      <c r="BD37" s="104">
        <f>IF($H37=0,0,($F37*'Cronograma de Actividades'!$AL$20)*($I37/$H37))</f>
        <v>0</v>
      </c>
      <c r="BE37" s="104">
        <f>IF($H37=0,0,($F37*'Cronograma de Actividades'!$AM$20)*($I37/$H37))</f>
        <v>0</v>
      </c>
      <c r="BF37" s="104">
        <f>IF($H37=0,0,($F37*'Cronograma de Actividades'!$AN$20)*($I37/$H37))</f>
        <v>0</v>
      </c>
      <c r="BG37" s="104">
        <f>SUM(BD37:BF37)</f>
        <v>0</v>
      </c>
      <c r="BH37" s="104">
        <f>+AU37+AY37+BC37+BG37</f>
        <v>0</v>
      </c>
      <c r="BI37" s="286">
        <f>+Z37+AQ37+BH37</f>
        <v>0</v>
      </c>
      <c r="BJ37" s="126">
        <f t="shared" si="4"/>
        <v>0</v>
      </c>
    </row>
    <row r="38" spans="1:62" s="69" customFormat="1" ht="12.75" customHeight="1" x14ac:dyDescent="0.15">
      <c r="A38" s="297" t="str">
        <f>+'Formato de costeo C1 '!C$223</f>
        <v>1.1.5.2</v>
      </c>
      <c r="B38" s="298" t="str">
        <f>+'Formato de costeo C1 '!B$223</f>
        <v>Categorías de gasto</v>
      </c>
      <c r="C38" s="578"/>
      <c r="D38" s="298"/>
      <c r="E38" s="315"/>
      <c r="F38" s="105">
        <f>+'Formato de costeo C1 '!G$223</f>
        <v>0</v>
      </c>
      <c r="G38" s="508"/>
      <c r="H38" s="105">
        <f>+'Formato de costeo C1 '!I223</f>
        <v>0</v>
      </c>
      <c r="I38" s="105">
        <f>+'Formato de costeo C1 '!Q223</f>
        <v>0</v>
      </c>
      <c r="J38" s="105">
        <f>IF($H38=0,0,($F38*'Cronograma de Actividades'!$E$20)*($I38/$H38))</f>
        <v>0</v>
      </c>
      <c r="K38" s="105">
        <f>IF($H38=0,0,($F38*'Cronograma de Actividades'!$F$20)*($I38/$H38))</f>
        <v>0</v>
      </c>
      <c r="L38" s="105">
        <f>IF($H38=0,0,($F38*'Cronograma de Actividades'!$G$20)*($I38/$H38))</f>
        <v>0</v>
      </c>
      <c r="M38" s="105">
        <f>SUM(J38:L38)</f>
        <v>0</v>
      </c>
      <c r="N38" s="105">
        <f>IF($H38=0,0,($F38*'Cronograma de Actividades'!$H$20)*($I38/$H38))</f>
        <v>0</v>
      </c>
      <c r="O38" s="105">
        <f>IF($H38=0,0,($F38*'Cronograma de Actividades'!$I$20)*($I38/$H38))</f>
        <v>0</v>
      </c>
      <c r="P38" s="105">
        <f>IF($H38=0,0,($F38*'Cronograma de Actividades'!$J$20)*($I38/$H38))</f>
        <v>0</v>
      </c>
      <c r="Q38" s="105">
        <f>SUM(N38:P38)</f>
        <v>0</v>
      </c>
      <c r="R38" s="105">
        <f>IF($H38=0,0,($F38*'Cronograma de Actividades'!$K$20)*($I38/$H38))</f>
        <v>0</v>
      </c>
      <c r="S38" s="105">
        <f>IF($H38=0,0,($F38*'Cronograma de Actividades'!$L$20)*($I38/$H38))</f>
        <v>0</v>
      </c>
      <c r="T38" s="105">
        <f>IF($H38=0,0,($F38*'Cronograma de Actividades'!$M$20)*($I38/$H38))</f>
        <v>0</v>
      </c>
      <c r="U38" s="105">
        <f>SUM(R38:T38)</f>
        <v>0</v>
      </c>
      <c r="V38" s="105">
        <f>IF($H38=0,0,($F38*'Cronograma de Actividades'!$N$20)*($I38/$H38))</f>
        <v>0</v>
      </c>
      <c r="W38" s="105">
        <f>IF($H38=0,0,($F38*'Cronograma de Actividades'!$O$20)*($I38/$H38))</f>
        <v>0</v>
      </c>
      <c r="X38" s="105">
        <f>IF($H38=0,0,($F38*'Cronograma de Actividades'!$P$20)*($I38/$H38))</f>
        <v>0</v>
      </c>
      <c r="Y38" s="105">
        <f>SUM(V38:X38)</f>
        <v>0</v>
      </c>
      <c r="Z38" s="105">
        <f>+M38+Q38+U38+Y38</f>
        <v>0</v>
      </c>
      <c r="AA38" s="105">
        <f>IF($H38=0,0,($F38*'Cronograma de Actividades'!$Q$20)*($I38/$H38))</f>
        <v>0</v>
      </c>
      <c r="AB38" s="105">
        <f>IF($H38=0,0,($F38*'Cronograma de Actividades'!$R$20)*($I38/$H38))</f>
        <v>0</v>
      </c>
      <c r="AC38" s="105">
        <f>IF($H38=0,0,($F38*'Cronograma de Actividades'!$S$20)*($I38/$H38))</f>
        <v>0</v>
      </c>
      <c r="AD38" s="105">
        <f>SUM(AA38:AC38)</f>
        <v>0</v>
      </c>
      <c r="AE38" s="105">
        <f>IF($H38=0,0,($F38*'Cronograma de Actividades'!$T$20)*($I38/$H38))</f>
        <v>0</v>
      </c>
      <c r="AF38" s="105">
        <f>IF($H38=0,0,($F38*'Cronograma de Actividades'!$U$20)*($I38/$H38))</f>
        <v>0</v>
      </c>
      <c r="AG38" s="105">
        <f>IF($H38=0,0,($F38*'Cronograma de Actividades'!$V$20)*($I38/$H38))</f>
        <v>0</v>
      </c>
      <c r="AH38" s="105">
        <f>SUM(AE38:AG38)</f>
        <v>0</v>
      </c>
      <c r="AI38" s="105">
        <f>IF($H38=0,0,($F38*'Cronograma de Actividades'!$W$20)*($I38/$H38))</f>
        <v>0</v>
      </c>
      <c r="AJ38" s="105">
        <f>IF($H38=0,0,($F38*'Cronograma de Actividades'!$X$20)*($I38/$H38))</f>
        <v>0</v>
      </c>
      <c r="AK38" s="105">
        <f>IF($H38=0,0,($F38*'Cronograma de Actividades'!$Y$20)*($I38/$H38))</f>
        <v>0</v>
      </c>
      <c r="AL38" s="105">
        <f>SUM(AI38:AK38)</f>
        <v>0</v>
      </c>
      <c r="AM38" s="105">
        <f>IF($H38=0,0,($F38*'Cronograma de Actividades'!$Z$20)*($I38/$H38))</f>
        <v>0</v>
      </c>
      <c r="AN38" s="105">
        <f>IF($H38=0,0,($F38*'Cronograma de Actividades'!$AA$20)*($I38/$H38))</f>
        <v>0</v>
      </c>
      <c r="AO38" s="105">
        <f>IF($H38=0,0,($F38*'Cronograma de Actividades'!$AB$20)*($I38/$H38))</f>
        <v>0</v>
      </c>
      <c r="AP38" s="105">
        <f>SUM(AM38:AO38)</f>
        <v>0</v>
      </c>
      <c r="AQ38" s="105">
        <f>+AD38+AH38+AL38+AP38</f>
        <v>0</v>
      </c>
      <c r="AR38" s="105">
        <f>IF($H38=0,0,($F38*'Cronograma de Actividades'!$AC$20)*($I38/$H38))</f>
        <v>0</v>
      </c>
      <c r="AS38" s="105">
        <f>IF($H38=0,0,($F38*'Cronograma de Actividades'!$AD$20)*($I38/$H38))</f>
        <v>0</v>
      </c>
      <c r="AT38" s="105">
        <f>IF($H38=0,0,($F38*'Cronograma de Actividades'!$AE$20)*($I38/$H38))</f>
        <v>0</v>
      </c>
      <c r="AU38" s="105">
        <f>SUM(AR38:AT38)</f>
        <v>0</v>
      </c>
      <c r="AV38" s="105">
        <f>IF($H38=0,0,($F38*'Cronograma de Actividades'!$AF$20)*($I38/$H38))</f>
        <v>0</v>
      </c>
      <c r="AW38" s="105">
        <f>IF($H38=0,0,($F38*'Cronograma de Actividades'!$AG$20)*($I38/$H38))</f>
        <v>0</v>
      </c>
      <c r="AX38" s="105">
        <f>IF($H38=0,0,($F38*'Cronograma de Actividades'!$AH$20)*($I38/$H38))</f>
        <v>0</v>
      </c>
      <c r="AY38" s="105">
        <f>SUM(AV38:AX38)</f>
        <v>0</v>
      </c>
      <c r="AZ38" s="105">
        <f>IF($H38=0,0,($F38*'Cronograma de Actividades'!$AI$20)*($I38/$H38))</f>
        <v>0</v>
      </c>
      <c r="BA38" s="105">
        <f>IF($H38=0,0,($F38*'Cronograma de Actividades'!$AJ$20)*($I38/$H38))</f>
        <v>0</v>
      </c>
      <c r="BB38" s="105">
        <f>IF($H38=0,0,($F38*'Cronograma de Actividades'!$AK$20)*($I38/$H38))</f>
        <v>0</v>
      </c>
      <c r="BC38" s="105">
        <f>SUM(AZ38:BB38)</f>
        <v>0</v>
      </c>
      <c r="BD38" s="105">
        <f>IF($H38=0,0,($F38*'Cronograma de Actividades'!$AL$20)*($I38/$H38))</f>
        <v>0</v>
      </c>
      <c r="BE38" s="105">
        <f>IF($H38=0,0,($F38*'Cronograma de Actividades'!$AM$20)*($I38/$H38))</f>
        <v>0</v>
      </c>
      <c r="BF38" s="105">
        <f>IF($H38=0,0,($F38*'Cronograma de Actividades'!$AN$20)*($I38/$H38))</f>
        <v>0</v>
      </c>
      <c r="BG38" s="105">
        <f>SUM(BD38:BF38)</f>
        <v>0</v>
      </c>
      <c r="BH38" s="105">
        <f>+AU38+AY38+BC38+BG38</f>
        <v>0</v>
      </c>
      <c r="BI38" s="287">
        <f>+Z38+AQ38+BH38</f>
        <v>0</v>
      </c>
      <c r="BJ38" s="126">
        <f t="shared" si="4"/>
        <v>0</v>
      </c>
    </row>
    <row r="39" spans="1:62" s="125" customFormat="1" ht="12.75" customHeight="1" outlineLevel="1" x14ac:dyDescent="0.15">
      <c r="A39" s="297" t="str">
        <f>+'Formato de costeo C1 '!C$232</f>
        <v>1.1.5.3</v>
      </c>
      <c r="B39" s="298" t="str">
        <f>+'Formato de costeo C1 '!B$232</f>
        <v>Categorías de gasto</v>
      </c>
      <c r="C39" s="578"/>
      <c r="D39" s="298"/>
      <c r="E39" s="315"/>
      <c r="F39" s="105">
        <f>+'Formato de costeo C1 '!G$232</f>
        <v>0</v>
      </c>
      <c r="G39" s="508"/>
      <c r="H39" s="105">
        <f>+'Formato de costeo C1 '!I232</f>
        <v>0</v>
      </c>
      <c r="I39" s="105">
        <f>+'Formato de costeo C1 '!Q232</f>
        <v>0</v>
      </c>
      <c r="J39" s="105">
        <f>IF($H39=0,0,($F39*'Cronograma de Actividades'!$E$20)*($I39/$H39))</f>
        <v>0</v>
      </c>
      <c r="K39" s="105">
        <f>IF($H39=0,0,($F39*'Cronograma de Actividades'!$F$20)*($I39/$H39))</f>
        <v>0</v>
      </c>
      <c r="L39" s="105">
        <f>IF($H39=0,0,($F39*'Cronograma de Actividades'!$G$20)*($I39/$H39))</f>
        <v>0</v>
      </c>
      <c r="M39" s="105">
        <f>SUM(J39:L39)</f>
        <v>0</v>
      </c>
      <c r="N39" s="105">
        <f>IF($H39=0,0,($F39*'Cronograma de Actividades'!$H$20)*($I39/$H39))</f>
        <v>0</v>
      </c>
      <c r="O39" s="105">
        <f>IF($H39=0,0,($F39*'Cronograma de Actividades'!$I$20)*($I39/$H39))</f>
        <v>0</v>
      </c>
      <c r="P39" s="105">
        <f>IF($H39=0,0,($F39*'Cronograma de Actividades'!$J$20)*($I39/$H39))</f>
        <v>0</v>
      </c>
      <c r="Q39" s="105">
        <f>SUM(N39:P39)</f>
        <v>0</v>
      </c>
      <c r="R39" s="105">
        <f>IF($H39=0,0,($F39*'Cronograma de Actividades'!$K$20)*($I39/$H39))</f>
        <v>0</v>
      </c>
      <c r="S39" s="105">
        <f>IF($H39=0,0,($F39*'Cronograma de Actividades'!$L$20)*($I39/$H39))</f>
        <v>0</v>
      </c>
      <c r="T39" s="105">
        <f>IF($H39=0,0,($F39*'Cronograma de Actividades'!$M$20)*($I39/$H39))</f>
        <v>0</v>
      </c>
      <c r="U39" s="105">
        <f>SUM(R39:T39)</f>
        <v>0</v>
      </c>
      <c r="V39" s="105">
        <f>IF($H39=0,0,($F39*'Cronograma de Actividades'!$N$20)*($I39/$H39))</f>
        <v>0</v>
      </c>
      <c r="W39" s="105">
        <f>IF($H39=0,0,($F39*'Cronograma de Actividades'!$O$20)*($I39/$H39))</f>
        <v>0</v>
      </c>
      <c r="X39" s="105">
        <f>IF($H39=0,0,($F39*'Cronograma de Actividades'!$P$20)*($I39/$H39))</f>
        <v>0</v>
      </c>
      <c r="Y39" s="105">
        <f>SUM(V39:X39)</f>
        <v>0</v>
      </c>
      <c r="Z39" s="105">
        <f>+M39+Q39+U39+Y39</f>
        <v>0</v>
      </c>
      <c r="AA39" s="105">
        <f>IF($H39=0,0,($F39*'Cronograma de Actividades'!$Q$20)*($I39/$H39))</f>
        <v>0</v>
      </c>
      <c r="AB39" s="105">
        <f>IF($H39=0,0,($F39*'Cronograma de Actividades'!$R$20)*($I39/$H39))</f>
        <v>0</v>
      </c>
      <c r="AC39" s="105">
        <f>IF($H39=0,0,($F39*'Cronograma de Actividades'!$S$20)*($I39/$H39))</f>
        <v>0</v>
      </c>
      <c r="AD39" s="105">
        <f>SUM(AA39:AC39)</f>
        <v>0</v>
      </c>
      <c r="AE39" s="105">
        <f>IF($H39=0,0,($F39*'Cronograma de Actividades'!$T$20)*($I39/$H39))</f>
        <v>0</v>
      </c>
      <c r="AF39" s="105">
        <f>IF($H39=0,0,($F39*'Cronograma de Actividades'!$U$20)*($I39/$H39))</f>
        <v>0</v>
      </c>
      <c r="AG39" s="105">
        <f>IF($H39=0,0,($F39*'Cronograma de Actividades'!$V$20)*($I39/$H39))</f>
        <v>0</v>
      </c>
      <c r="AH39" s="105">
        <f>SUM(AE39:AG39)</f>
        <v>0</v>
      </c>
      <c r="AI39" s="105">
        <f>IF($H39=0,0,($F39*'Cronograma de Actividades'!$W$20)*($I39/$H39))</f>
        <v>0</v>
      </c>
      <c r="AJ39" s="105">
        <f>IF($H39=0,0,($F39*'Cronograma de Actividades'!$X$20)*($I39/$H39))</f>
        <v>0</v>
      </c>
      <c r="AK39" s="105">
        <f>IF($H39=0,0,($F39*'Cronograma de Actividades'!$Y$20)*($I39/$H39))</f>
        <v>0</v>
      </c>
      <c r="AL39" s="105">
        <f>SUM(AI39:AK39)</f>
        <v>0</v>
      </c>
      <c r="AM39" s="105">
        <f>IF($H39=0,0,($F39*'Cronograma de Actividades'!$Z$20)*($I39/$H39))</f>
        <v>0</v>
      </c>
      <c r="AN39" s="105">
        <f>IF($H39=0,0,($F39*'Cronograma de Actividades'!$AA$20)*($I39/$H39))</f>
        <v>0</v>
      </c>
      <c r="AO39" s="105">
        <f>IF($H39=0,0,($F39*'Cronograma de Actividades'!$AB$20)*($I39/$H39))</f>
        <v>0</v>
      </c>
      <c r="AP39" s="105">
        <f>SUM(AM39:AO39)</f>
        <v>0</v>
      </c>
      <c r="AQ39" s="105">
        <f>+AD39+AH39+AL39+AP39</f>
        <v>0</v>
      </c>
      <c r="AR39" s="105">
        <f>IF($H39=0,0,($F39*'Cronograma de Actividades'!$AC$20)*($I39/$H39))</f>
        <v>0</v>
      </c>
      <c r="AS39" s="105">
        <f>IF($H39=0,0,($F39*'Cronograma de Actividades'!$AD$20)*($I39/$H39))</f>
        <v>0</v>
      </c>
      <c r="AT39" s="105">
        <f>IF($H39=0,0,($F39*'Cronograma de Actividades'!$AE$20)*($I39/$H39))</f>
        <v>0</v>
      </c>
      <c r="AU39" s="105">
        <f>SUM(AR39:AT39)</f>
        <v>0</v>
      </c>
      <c r="AV39" s="105">
        <f>IF($H39=0,0,($F39*'Cronograma de Actividades'!$AF$20)*($I39/$H39))</f>
        <v>0</v>
      </c>
      <c r="AW39" s="105">
        <f>IF($H39=0,0,($F39*'Cronograma de Actividades'!$AG$20)*($I39/$H39))</f>
        <v>0</v>
      </c>
      <c r="AX39" s="105">
        <f>IF($H39=0,0,($F39*'Cronograma de Actividades'!$AH$20)*($I39/$H39))</f>
        <v>0</v>
      </c>
      <c r="AY39" s="105">
        <f>SUM(AV39:AX39)</f>
        <v>0</v>
      </c>
      <c r="AZ39" s="105">
        <f>IF($H39=0,0,($F39*'Cronograma de Actividades'!$AI$20)*($I39/$H39))</f>
        <v>0</v>
      </c>
      <c r="BA39" s="105">
        <f>IF($H39=0,0,($F39*'Cronograma de Actividades'!$AJ$20)*($I39/$H39))</f>
        <v>0</v>
      </c>
      <c r="BB39" s="105">
        <f>IF($H39=0,0,($F39*'Cronograma de Actividades'!$AK$20)*($I39/$H39))</f>
        <v>0</v>
      </c>
      <c r="BC39" s="105">
        <f>SUM(AZ39:BB39)</f>
        <v>0</v>
      </c>
      <c r="BD39" s="105">
        <f>IF($H39=0,0,($F39*'Cronograma de Actividades'!$AL$20)*($I39/$H39))</f>
        <v>0</v>
      </c>
      <c r="BE39" s="105">
        <f>IF($H39=0,0,($F39*'Cronograma de Actividades'!$AM$20)*($I39/$H39))</f>
        <v>0</v>
      </c>
      <c r="BF39" s="105">
        <f>IF($H39=0,0,($F39*'Cronograma de Actividades'!$AN$20)*($I39/$H39))</f>
        <v>0</v>
      </c>
      <c r="BG39" s="105">
        <f>SUM(BD39:BF39)</f>
        <v>0</v>
      </c>
      <c r="BH39" s="105">
        <f>+AU39+AY39+BC39+BG39</f>
        <v>0</v>
      </c>
      <c r="BI39" s="287">
        <f>+Z39+AQ39+BH39</f>
        <v>0</v>
      </c>
      <c r="BJ39" s="126">
        <f t="shared" si="4"/>
        <v>0</v>
      </c>
    </row>
    <row r="40" spans="1:62" s="69" customFormat="1" ht="12.75" customHeight="1" x14ac:dyDescent="0.15">
      <c r="A40" s="297" t="str">
        <f>+'Formato de costeo C1 '!C$241</f>
        <v>1.1.5.4</v>
      </c>
      <c r="B40" s="298" t="str">
        <f>+'Formato de costeo C1 '!B$241</f>
        <v>Categorías de gasto</v>
      </c>
      <c r="C40" s="578"/>
      <c r="D40" s="298"/>
      <c r="E40" s="315"/>
      <c r="F40" s="105">
        <f>+'Formato de costeo C1 '!G$241</f>
        <v>0</v>
      </c>
      <c r="G40" s="508"/>
      <c r="H40" s="105">
        <f>+'Formato de costeo C1 '!I241</f>
        <v>0</v>
      </c>
      <c r="I40" s="105">
        <f>+'Formato de costeo C1 '!Q241</f>
        <v>0</v>
      </c>
      <c r="J40" s="105">
        <f>IF($H40=0,0,($F40*'Cronograma de Actividades'!$E$20)*($I40/$H40))</f>
        <v>0</v>
      </c>
      <c r="K40" s="105">
        <f>IF($H40=0,0,($F40*'Cronograma de Actividades'!$F$20)*($I40/$H40))</f>
        <v>0</v>
      </c>
      <c r="L40" s="105">
        <f>IF($H40=0,0,($F40*'Cronograma de Actividades'!$G$20)*($I40/$H40))</f>
        <v>0</v>
      </c>
      <c r="M40" s="105">
        <f>SUM(J40:L40)</f>
        <v>0</v>
      </c>
      <c r="N40" s="105">
        <f>IF($H40=0,0,($F40*'Cronograma de Actividades'!$H$20)*($I40/$H40))</f>
        <v>0</v>
      </c>
      <c r="O40" s="105">
        <f>IF($H40=0,0,($F40*'Cronograma de Actividades'!$I$20)*($I40/$H40))</f>
        <v>0</v>
      </c>
      <c r="P40" s="105">
        <f>IF($H40=0,0,($F40*'Cronograma de Actividades'!$J$20)*($I40/$H40))</f>
        <v>0</v>
      </c>
      <c r="Q40" s="105">
        <f>SUM(N40:P40)</f>
        <v>0</v>
      </c>
      <c r="R40" s="105">
        <f>IF($H40=0,0,($F40*'Cronograma de Actividades'!$K$20)*($I40/$H40))</f>
        <v>0</v>
      </c>
      <c r="S40" s="105">
        <f>IF($H40=0,0,($F40*'Cronograma de Actividades'!$L$20)*($I40/$H40))</f>
        <v>0</v>
      </c>
      <c r="T40" s="105">
        <f>IF($H40=0,0,($F40*'Cronograma de Actividades'!$M$20)*($I40/$H40))</f>
        <v>0</v>
      </c>
      <c r="U40" s="105">
        <f>SUM(R40:T40)</f>
        <v>0</v>
      </c>
      <c r="V40" s="105">
        <f>IF($H40=0,0,($F40*'Cronograma de Actividades'!$N$20)*($I40/$H40))</f>
        <v>0</v>
      </c>
      <c r="W40" s="105">
        <f>IF($H40=0,0,($F40*'Cronograma de Actividades'!$O$20)*($I40/$H40))</f>
        <v>0</v>
      </c>
      <c r="X40" s="105">
        <f>IF($H40=0,0,($F40*'Cronograma de Actividades'!$P$20)*($I40/$H40))</f>
        <v>0</v>
      </c>
      <c r="Y40" s="105">
        <f>SUM(V40:X40)</f>
        <v>0</v>
      </c>
      <c r="Z40" s="105">
        <f>+M40+Q40+U40+Y40</f>
        <v>0</v>
      </c>
      <c r="AA40" s="105">
        <f>IF($H40=0,0,($F40*'Cronograma de Actividades'!$Q$20)*($I40/$H40))</f>
        <v>0</v>
      </c>
      <c r="AB40" s="105">
        <f>IF($H40=0,0,($F40*'Cronograma de Actividades'!$R$20)*($I40/$H40))</f>
        <v>0</v>
      </c>
      <c r="AC40" s="105">
        <f>IF($H40=0,0,($F40*'Cronograma de Actividades'!$S$20)*($I40/$H40))</f>
        <v>0</v>
      </c>
      <c r="AD40" s="105">
        <f>SUM(AA40:AC40)</f>
        <v>0</v>
      </c>
      <c r="AE40" s="105">
        <f>IF($H40=0,0,($F40*'Cronograma de Actividades'!$T$20)*($I40/$H40))</f>
        <v>0</v>
      </c>
      <c r="AF40" s="105">
        <f>IF($H40=0,0,($F40*'Cronograma de Actividades'!$U$20)*($I40/$H40))</f>
        <v>0</v>
      </c>
      <c r="AG40" s="105">
        <f>IF($H40=0,0,($F40*'Cronograma de Actividades'!$V$20)*($I40/$H40))</f>
        <v>0</v>
      </c>
      <c r="AH40" s="105">
        <f>SUM(AE40:AG40)</f>
        <v>0</v>
      </c>
      <c r="AI40" s="105">
        <f>IF($H40=0,0,($F40*'Cronograma de Actividades'!$W$20)*($I40/$H40))</f>
        <v>0</v>
      </c>
      <c r="AJ40" s="105">
        <f>IF($H40=0,0,($F40*'Cronograma de Actividades'!$X$20)*($I40/$H40))</f>
        <v>0</v>
      </c>
      <c r="AK40" s="105">
        <f>IF($H40=0,0,($F40*'Cronograma de Actividades'!$Y$20)*($I40/$H40))</f>
        <v>0</v>
      </c>
      <c r="AL40" s="105">
        <f>SUM(AI40:AK40)</f>
        <v>0</v>
      </c>
      <c r="AM40" s="105">
        <f>IF($H40=0,0,($F40*'Cronograma de Actividades'!$Z$20)*($I40/$H40))</f>
        <v>0</v>
      </c>
      <c r="AN40" s="105">
        <f>IF($H40=0,0,($F40*'Cronograma de Actividades'!$AA$20)*($I40/$H40))</f>
        <v>0</v>
      </c>
      <c r="AO40" s="105">
        <f>IF($H40=0,0,($F40*'Cronograma de Actividades'!$AB$20)*($I40/$H40))</f>
        <v>0</v>
      </c>
      <c r="AP40" s="105">
        <f>SUM(AM40:AO40)</f>
        <v>0</v>
      </c>
      <c r="AQ40" s="105">
        <f>+AD40+AH40+AL40+AP40</f>
        <v>0</v>
      </c>
      <c r="AR40" s="105">
        <f>IF($H40=0,0,($F40*'Cronograma de Actividades'!$AC$20)*($I40/$H40))</f>
        <v>0</v>
      </c>
      <c r="AS40" s="105">
        <f>IF($H40=0,0,($F40*'Cronograma de Actividades'!$AD$20)*($I40/$H40))</f>
        <v>0</v>
      </c>
      <c r="AT40" s="105">
        <f>IF($H40=0,0,($F40*'Cronograma de Actividades'!$AE$20)*($I40/$H40))</f>
        <v>0</v>
      </c>
      <c r="AU40" s="105">
        <f>SUM(AR40:AT40)</f>
        <v>0</v>
      </c>
      <c r="AV40" s="105">
        <f>IF($H40=0,0,($F40*'Cronograma de Actividades'!$AF$20)*($I40/$H40))</f>
        <v>0</v>
      </c>
      <c r="AW40" s="105">
        <f>IF($H40=0,0,($F40*'Cronograma de Actividades'!$AG$20)*($I40/$H40))</f>
        <v>0</v>
      </c>
      <c r="AX40" s="105">
        <f>IF($H40=0,0,($F40*'Cronograma de Actividades'!$AH$20)*($I40/$H40))</f>
        <v>0</v>
      </c>
      <c r="AY40" s="105">
        <f>SUM(AV40:AX40)</f>
        <v>0</v>
      </c>
      <c r="AZ40" s="105">
        <f>IF($H40=0,0,($F40*'Cronograma de Actividades'!$AI$20)*($I40/$H40))</f>
        <v>0</v>
      </c>
      <c r="BA40" s="105">
        <f>IF($H40=0,0,($F40*'Cronograma de Actividades'!$AJ$20)*($I40/$H40))</f>
        <v>0</v>
      </c>
      <c r="BB40" s="105">
        <f>IF($H40=0,0,($F40*'Cronograma de Actividades'!$AK$20)*($I40/$H40))</f>
        <v>0</v>
      </c>
      <c r="BC40" s="105">
        <f>SUM(AZ40:BB40)</f>
        <v>0</v>
      </c>
      <c r="BD40" s="105">
        <f>IF($H40=0,0,($F40*'Cronograma de Actividades'!$AL$20)*($I40/$H40))</f>
        <v>0</v>
      </c>
      <c r="BE40" s="105">
        <f>IF($H40=0,0,($F40*'Cronograma de Actividades'!$AM$20)*($I40/$H40))</f>
        <v>0</v>
      </c>
      <c r="BF40" s="105">
        <f>IF($H40=0,0,($F40*'Cronograma de Actividades'!$AN$20)*($I40/$H40))</f>
        <v>0</v>
      </c>
      <c r="BG40" s="105">
        <f>SUM(BD40:BF40)</f>
        <v>0</v>
      </c>
      <c r="BH40" s="105">
        <f>+AU40+AY40+BC40+BG40</f>
        <v>0</v>
      </c>
      <c r="BI40" s="287">
        <f>+Z40+AQ40+BH40</f>
        <v>0</v>
      </c>
      <c r="BJ40" s="126">
        <f t="shared" si="4"/>
        <v>0</v>
      </c>
    </row>
    <row r="41" spans="1:62" s="69" customFormat="1" ht="12.75" customHeight="1" x14ac:dyDescent="0.15">
      <c r="A41" s="299" t="str">
        <f>+'Formato de costeo C1 '!C$250</f>
        <v>1.1.5.5</v>
      </c>
      <c r="B41" s="300" t="str">
        <f>+'Formato de costeo C1 '!B$250</f>
        <v>Categorías de gasto</v>
      </c>
      <c r="C41" s="579"/>
      <c r="D41" s="300"/>
      <c r="E41" s="318"/>
      <c r="F41" s="106">
        <f>+'Formato de costeo C1 '!G$250</f>
        <v>0</v>
      </c>
      <c r="G41" s="509"/>
      <c r="H41" s="106">
        <f>+'Formato de costeo C1 '!I250</f>
        <v>0</v>
      </c>
      <c r="I41" s="106">
        <f>+'Formato de costeo C1 '!Q250</f>
        <v>0</v>
      </c>
      <c r="J41" s="106">
        <f>IF($H41=0,0,($F41*'Cronograma de Actividades'!$E$20)*($I41/$H41))</f>
        <v>0</v>
      </c>
      <c r="K41" s="106">
        <f>IF($H41=0,0,($F41*'Cronograma de Actividades'!$F$20)*($I41/$H41))</f>
        <v>0</v>
      </c>
      <c r="L41" s="106">
        <f>IF($H41=0,0,($F41*'Cronograma de Actividades'!$G$20)*($I41/$H41))</f>
        <v>0</v>
      </c>
      <c r="M41" s="106">
        <f>SUM(J41:L41)</f>
        <v>0</v>
      </c>
      <c r="N41" s="106">
        <f>IF($H41=0,0,($F41*'Cronograma de Actividades'!$H$20)*($I41/$H41))</f>
        <v>0</v>
      </c>
      <c r="O41" s="106">
        <f>IF($H41=0,0,($F41*'Cronograma de Actividades'!$I$20)*($I41/$H41))</f>
        <v>0</v>
      </c>
      <c r="P41" s="106">
        <f>IF($H41=0,0,($F41*'Cronograma de Actividades'!$J$20)*($I41/$H41))</f>
        <v>0</v>
      </c>
      <c r="Q41" s="106">
        <f>SUM(N41:P41)</f>
        <v>0</v>
      </c>
      <c r="R41" s="106">
        <f>IF($H41=0,0,($F41*'Cronograma de Actividades'!$K$20)*($I41/$H41))</f>
        <v>0</v>
      </c>
      <c r="S41" s="106">
        <f>IF($H41=0,0,($F41*'Cronograma de Actividades'!$L$20)*($I41/$H41))</f>
        <v>0</v>
      </c>
      <c r="T41" s="106">
        <f>IF($H41=0,0,($F41*'Cronograma de Actividades'!$M$20)*($I41/$H41))</f>
        <v>0</v>
      </c>
      <c r="U41" s="106">
        <f>SUM(R41:T41)</f>
        <v>0</v>
      </c>
      <c r="V41" s="106">
        <f>IF($H41=0,0,($F41*'Cronograma de Actividades'!$N$20)*($I41/$H41))</f>
        <v>0</v>
      </c>
      <c r="W41" s="106">
        <f>IF($H41=0,0,($F41*'Cronograma de Actividades'!$O$20)*($I41/$H41))</f>
        <v>0</v>
      </c>
      <c r="X41" s="106">
        <f>IF($H41=0,0,($F41*'Cronograma de Actividades'!$P$20)*($I41/$H41))</f>
        <v>0</v>
      </c>
      <c r="Y41" s="106">
        <f>SUM(V41:X41)</f>
        <v>0</v>
      </c>
      <c r="Z41" s="106">
        <f>+M41+Q41+U41+Y41</f>
        <v>0</v>
      </c>
      <c r="AA41" s="106">
        <f>IF($H41=0,0,($F41*'Cronograma de Actividades'!$Q$20)*($I41/$H41))</f>
        <v>0</v>
      </c>
      <c r="AB41" s="106">
        <f>IF($H41=0,0,($F41*'Cronograma de Actividades'!$R$20)*($I41/$H41))</f>
        <v>0</v>
      </c>
      <c r="AC41" s="106">
        <f>IF($H41=0,0,($F41*'Cronograma de Actividades'!$S$20)*($I41/$H41))</f>
        <v>0</v>
      </c>
      <c r="AD41" s="106">
        <f>SUM(AA41:AC41)</f>
        <v>0</v>
      </c>
      <c r="AE41" s="106">
        <f>IF($H41=0,0,($F41*'Cronograma de Actividades'!$T$20)*($I41/$H41))</f>
        <v>0</v>
      </c>
      <c r="AF41" s="106">
        <f>IF($H41=0,0,($F41*'Cronograma de Actividades'!$U$20)*($I41/$H41))</f>
        <v>0</v>
      </c>
      <c r="AG41" s="106">
        <f>IF($H41=0,0,($F41*'Cronograma de Actividades'!$V$20)*($I41/$H41))</f>
        <v>0</v>
      </c>
      <c r="AH41" s="106">
        <f>SUM(AE41:AG41)</f>
        <v>0</v>
      </c>
      <c r="AI41" s="106">
        <f>IF($H41=0,0,($F41*'Cronograma de Actividades'!$W$20)*($I41/$H41))</f>
        <v>0</v>
      </c>
      <c r="AJ41" s="106">
        <f>IF($H41=0,0,($F41*'Cronograma de Actividades'!$X$20)*($I41/$H41))</f>
        <v>0</v>
      </c>
      <c r="AK41" s="106">
        <f>IF($H41=0,0,($F41*'Cronograma de Actividades'!$Y$20)*($I41/$H41))</f>
        <v>0</v>
      </c>
      <c r="AL41" s="106">
        <f>SUM(AI41:AK41)</f>
        <v>0</v>
      </c>
      <c r="AM41" s="106">
        <f>IF($H41=0,0,($F41*'Cronograma de Actividades'!$Z$20)*($I41/$H41))</f>
        <v>0</v>
      </c>
      <c r="AN41" s="106">
        <f>IF($H41=0,0,($F41*'Cronograma de Actividades'!$AA$20)*($I41/$H41))</f>
        <v>0</v>
      </c>
      <c r="AO41" s="106">
        <f>IF($H41=0,0,($F41*'Cronograma de Actividades'!$AB$20)*($I41/$H41))</f>
        <v>0</v>
      </c>
      <c r="AP41" s="106">
        <f>SUM(AM41:AO41)</f>
        <v>0</v>
      </c>
      <c r="AQ41" s="106">
        <f>+AD41+AH41+AL41+AP41</f>
        <v>0</v>
      </c>
      <c r="AR41" s="106">
        <f>IF($H41=0,0,($F41*'Cronograma de Actividades'!$AC$20)*($I41/$H41))</f>
        <v>0</v>
      </c>
      <c r="AS41" s="106">
        <f>IF($H41=0,0,($F41*'Cronograma de Actividades'!$AD$20)*($I41/$H41))</f>
        <v>0</v>
      </c>
      <c r="AT41" s="106">
        <f>IF($H41=0,0,($F41*'Cronograma de Actividades'!$AE$20)*($I41/$H41))</f>
        <v>0</v>
      </c>
      <c r="AU41" s="106">
        <f>SUM(AR41:AT41)</f>
        <v>0</v>
      </c>
      <c r="AV41" s="106">
        <f>IF($H41=0,0,($F41*'Cronograma de Actividades'!$AF$20)*($I41/$H41))</f>
        <v>0</v>
      </c>
      <c r="AW41" s="106">
        <f>IF($H41=0,0,($F41*'Cronograma de Actividades'!$AG$20)*($I41/$H41))</f>
        <v>0</v>
      </c>
      <c r="AX41" s="106">
        <f>IF($H41=0,0,($F41*'Cronograma de Actividades'!$AH$20)*($I41/$H41))</f>
        <v>0</v>
      </c>
      <c r="AY41" s="106">
        <f>SUM(AV41:AX41)</f>
        <v>0</v>
      </c>
      <c r="AZ41" s="106">
        <f>IF($H41=0,0,($F41*'Cronograma de Actividades'!$AI$20)*($I41/$H41))</f>
        <v>0</v>
      </c>
      <c r="BA41" s="106">
        <f>IF($H41=0,0,($F41*'Cronograma de Actividades'!$AJ$20)*($I41/$H41))</f>
        <v>0</v>
      </c>
      <c r="BB41" s="106">
        <f>IF($H41=0,0,($F41*'Cronograma de Actividades'!$AK$20)*($I41/$H41))</f>
        <v>0</v>
      </c>
      <c r="BC41" s="106">
        <f>SUM(AZ41:BB41)</f>
        <v>0</v>
      </c>
      <c r="BD41" s="106">
        <f>IF($H41=0,0,($F41*'Cronograma de Actividades'!$AL$20)*($I41/$H41))</f>
        <v>0</v>
      </c>
      <c r="BE41" s="106">
        <f>IF($H41=0,0,($F41*'Cronograma de Actividades'!$AM$20)*($I41/$H41))</f>
        <v>0</v>
      </c>
      <c r="BF41" s="106">
        <f>IF($H41=0,0,($F41*'Cronograma de Actividades'!$AN$20)*($I41/$H41))</f>
        <v>0</v>
      </c>
      <c r="BG41" s="106">
        <f>SUM(BD41:BF41)</f>
        <v>0</v>
      </c>
      <c r="BH41" s="106">
        <f>+AU41+AY41+BC41+BG41</f>
        <v>0</v>
      </c>
      <c r="BI41" s="288">
        <f>+Z41+AQ41+BH41</f>
        <v>0</v>
      </c>
      <c r="BJ41" s="126">
        <f t="shared" si="4"/>
        <v>0</v>
      </c>
    </row>
    <row r="42" spans="1:62" s="69" customFormat="1" ht="12.75" customHeight="1" x14ac:dyDescent="0.25">
      <c r="A42" s="63">
        <f>+'Formato de costeo C1 '!C$260</f>
        <v>1.2</v>
      </c>
      <c r="B42" s="77">
        <f>+'Formato de costeo C1 '!D260</f>
        <v>0</v>
      </c>
      <c r="C42" s="78"/>
      <c r="D42" s="101"/>
      <c r="E42" s="102"/>
      <c r="F42" s="80"/>
      <c r="G42" s="304"/>
      <c r="H42" s="80">
        <f>+H43+H49+H55+H61+H67</f>
        <v>0</v>
      </c>
      <c r="I42" s="80">
        <f t="shared" ref="I42:BI42" si="15">+I43+I49+I55+I61+I67</f>
        <v>0</v>
      </c>
      <c r="J42" s="80">
        <f t="shared" si="15"/>
        <v>0</v>
      </c>
      <c r="K42" s="80">
        <f>+K43+K49+K55+K61+K67</f>
        <v>0</v>
      </c>
      <c r="L42" s="80">
        <f>+L43+L49+L55+L61+L67</f>
        <v>0</v>
      </c>
      <c r="M42" s="80">
        <f t="shared" si="15"/>
        <v>0</v>
      </c>
      <c r="N42" s="80">
        <f>+N43+N49+N55+N61+N67</f>
        <v>0</v>
      </c>
      <c r="O42" s="80">
        <f>+O43+O49+O55+O61+O67</f>
        <v>0</v>
      </c>
      <c r="P42" s="80">
        <f>+P43+P49+P55+P61+P67</f>
        <v>0</v>
      </c>
      <c r="Q42" s="80">
        <f t="shared" si="15"/>
        <v>0</v>
      </c>
      <c r="R42" s="80">
        <f t="shared" si="15"/>
        <v>0</v>
      </c>
      <c r="S42" s="80">
        <f t="shared" si="15"/>
        <v>0</v>
      </c>
      <c r="T42" s="80">
        <f t="shared" si="15"/>
        <v>0</v>
      </c>
      <c r="U42" s="80">
        <f t="shared" si="15"/>
        <v>0</v>
      </c>
      <c r="V42" s="80">
        <f t="shared" si="15"/>
        <v>0</v>
      </c>
      <c r="W42" s="80">
        <f t="shared" si="15"/>
        <v>0</v>
      </c>
      <c r="X42" s="80">
        <f t="shared" si="15"/>
        <v>0</v>
      </c>
      <c r="Y42" s="80">
        <f t="shared" si="15"/>
        <v>0</v>
      </c>
      <c r="Z42" s="80">
        <f t="shared" si="15"/>
        <v>0</v>
      </c>
      <c r="AA42" s="80">
        <f t="shared" si="15"/>
        <v>0</v>
      </c>
      <c r="AB42" s="80">
        <f t="shared" si="15"/>
        <v>0</v>
      </c>
      <c r="AC42" s="80">
        <f t="shared" si="15"/>
        <v>0</v>
      </c>
      <c r="AD42" s="80">
        <f t="shared" si="15"/>
        <v>0</v>
      </c>
      <c r="AE42" s="80">
        <f t="shared" si="15"/>
        <v>0</v>
      </c>
      <c r="AF42" s="80">
        <f t="shared" si="15"/>
        <v>0</v>
      </c>
      <c r="AG42" s="80">
        <f t="shared" si="15"/>
        <v>0</v>
      </c>
      <c r="AH42" s="80">
        <f t="shared" si="15"/>
        <v>0</v>
      </c>
      <c r="AI42" s="80">
        <f t="shared" si="15"/>
        <v>0</v>
      </c>
      <c r="AJ42" s="80">
        <f t="shared" si="15"/>
        <v>0</v>
      </c>
      <c r="AK42" s="80">
        <f t="shared" si="15"/>
        <v>0</v>
      </c>
      <c r="AL42" s="80">
        <f t="shared" si="15"/>
        <v>0</v>
      </c>
      <c r="AM42" s="80">
        <f t="shared" si="15"/>
        <v>0</v>
      </c>
      <c r="AN42" s="80">
        <f t="shared" si="15"/>
        <v>0</v>
      </c>
      <c r="AO42" s="80">
        <f t="shared" si="15"/>
        <v>0</v>
      </c>
      <c r="AP42" s="80">
        <f t="shared" si="15"/>
        <v>0</v>
      </c>
      <c r="AQ42" s="80">
        <f t="shared" si="15"/>
        <v>0</v>
      </c>
      <c r="AR42" s="80">
        <f t="shared" si="15"/>
        <v>0</v>
      </c>
      <c r="AS42" s="80">
        <f t="shared" si="15"/>
        <v>0</v>
      </c>
      <c r="AT42" s="80">
        <f t="shared" si="15"/>
        <v>0</v>
      </c>
      <c r="AU42" s="80">
        <f t="shared" si="15"/>
        <v>0</v>
      </c>
      <c r="AV42" s="80">
        <f t="shared" si="15"/>
        <v>0</v>
      </c>
      <c r="AW42" s="80">
        <f t="shared" si="15"/>
        <v>0</v>
      </c>
      <c r="AX42" s="80">
        <f t="shared" si="15"/>
        <v>0</v>
      </c>
      <c r="AY42" s="80">
        <f t="shared" si="15"/>
        <v>0</v>
      </c>
      <c r="AZ42" s="80">
        <f t="shared" si="15"/>
        <v>0</v>
      </c>
      <c r="BA42" s="80">
        <f t="shared" si="15"/>
        <v>0</v>
      </c>
      <c r="BB42" s="80">
        <f t="shared" si="15"/>
        <v>0</v>
      </c>
      <c r="BC42" s="80">
        <f t="shared" si="15"/>
        <v>0</v>
      </c>
      <c r="BD42" s="80">
        <f t="shared" si="15"/>
        <v>0</v>
      </c>
      <c r="BE42" s="80">
        <f t="shared" si="15"/>
        <v>0</v>
      </c>
      <c r="BF42" s="80">
        <f t="shared" si="15"/>
        <v>0</v>
      </c>
      <c r="BG42" s="80">
        <f t="shared" si="15"/>
        <v>0</v>
      </c>
      <c r="BH42" s="80">
        <f t="shared" si="15"/>
        <v>0</v>
      </c>
      <c r="BI42" s="81">
        <f t="shared" si="15"/>
        <v>0</v>
      </c>
      <c r="BJ42" s="126">
        <f t="shared" si="4"/>
        <v>0</v>
      </c>
    </row>
    <row r="43" spans="1:62" s="69" customFormat="1" ht="12.75" customHeight="1" x14ac:dyDescent="0.15">
      <c r="A43" s="100" t="str">
        <f>+'Formato de costeo C1 '!C$278</f>
        <v>1.2.1</v>
      </c>
      <c r="B43" s="199">
        <f>+'Formato de costeo C1 '!B$278</f>
        <v>0</v>
      </c>
      <c r="C43" s="56">
        <f>+'Formato de costeo C1 '!$D$278</f>
        <v>0</v>
      </c>
      <c r="D43" s="61"/>
      <c r="E43" s="57">
        <f>+'Formato de costeo C1 '!F75</f>
        <v>0</v>
      </c>
      <c r="F43" s="57">
        <f>SUM(F44:F48)</f>
        <v>0</v>
      </c>
      <c r="G43" s="503">
        <f>+'Formato de costeo C1 '!$H$278</f>
        <v>0</v>
      </c>
      <c r="H43" s="57">
        <f>SUM(H44:H48)</f>
        <v>0</v>
      </c>
      <c r="I43" s="57">
        <f t="shared" ref="I43:BI43" si="16">SUM(I44:I48)</f>
        <v>0</v>
      </c>
      <c r="J43" s="57">
        <f t="shared" si="16"/>
        <v>0</v>
      </c>
      <c r="K43" s="57">
        <f>SUM(K44:K48)</f>
        <v>0</v>
      </c>
      <c r="L43" s="57">
        <f>SUM(L44:L48)</f>
        <v>0</v>
      </c>
      <c r="M43" s="57">
        <f t="shared" si="16"/>
        <v>0</v>
      </c>
      <c r="N43" s="57">
        <f>SUM(N44:N48)</f>
        <v>0</v>
      </c>
      <c r="O43" s="57">
        <f>SUM(O44:O48)</f>
        <v>0</v>
      </c>
      <c r="P43" s="57">
        <f>SUM(P44:P48)</f>
        <v>0</v>
      </c>
      <c r="Q43" s="57">
        <f t="shared" si="16"/>
        <v>0</v>
      </c>
      <c r="R43" s="57">
        <f t="shared" si="16"/>
        <v>0</v>
      </c>
      <c r="S43" s="57">
        <f t="shared" si="16"/>
        <v>0</v>
      </c>
      <c r="T43" s="57">
        <f t="shared" si="16"/>
        <v>0</v>
      </c>
      <c r="U43" s="57">
        <f t="shared" si="16"/>
        <v>0</v>
      </c>
      <c r="V43" s="57">
        <f t="shared" si="16"/>
        <v>0</v>
      </c>
      <c r="W43" s="57">
        <f t="shared" si="16"/>
        <v>0</v>
      </c>
      <c r="X43" s="57">
        <f t="shared" si="16"/>
        <v>0</v>
      </c>
      <c r="Y43" s="57">
        <f t="shared" si="16"/>
        <v>0</v>
      </c>
      <c r="Z43" s="57">
        <f t="shared" si="16"/>
        <v>0</v>
      </c>
      <c r="AA43" s="57">
        <f t="shared" si="16"/>
        <v>0</v>
      </c>
      <c r="AB43" s="57">
        <f t="shared" si="16"/>
        <v>0</v>
      </c>
      <c r="AC43" s="57">
        <f t="shared" si="16"/>
        <v>0</v>
      </c>
      <c r="AD43" s="57">
        <f t="shared" si="16"/>
        <v>0</v>
      </c>
      <c r="AE43" s="57">
        <f t="shared" si="16"/>
        <v>0</v>
      </c>
      <c r="AF43" s="57">
        <f t="shared" si="16"/>
        <v>0</v>
      </c>
      <c r="AG43" s="57">
        <f t="shared" si="16"/>
        <v>0</v>
      </c>
      <c r="AH43" s="57">
        <f t="shared" si="16"/>
        <v>0</v>
      </c>
      <c r="AI43" s="57">
        <f t="shared" si="16"/>
        <v>0</v>
      </c>
      <c r="AJ43" s="57">
        <f t="shared" si="16"/>
        <v>0</v>
      </c>
      <c r="AK43" s="57">
        <f t="shared" si="16"/>
        <v>0</v>
      </c>
      <c r="AL43" s="57">
        <f t="shared" si="16"/>
        <v>0</v>
      </c>
      <c r="AM43" s="57">
        <f t="shared" si="16"/>
        <v>0</v>
      </c>
      <c r="AN43" s="57">
        <f t="shared" si="16"/>
        <v>0</v>
      </c>
      <c r="AO43" s="57">
        <f t="shared" si="16"/>
        <v>0</v>
      </c>
      <c r="AP43" s="57">
        <f t="shared" si="16"/>
        <v>0</v>
      </c>
      <c r="AQ43" s="57">
        <f t="shared" si="16"/>
        <v>0</v>
      </c>
      <c r="AR43" s="57">
        <f t="shared" si="16"/>
        <v>0</v>
      </c>
      <c r="AS43" s="57">
        <f t="shared" si="16"/>
        <v>0</v>
      </c>
      <c r="AT43" s="57">
        <f t="shared" si="16"/>
        <v>0</v>
      </c>
      <c r="AU43" s="57">
        <f t="shared" si="16"/>
        <v>0</v>
      </c>
      <c r="AV43" s="57">
        <f t="shared" si="16"/>
        <v>0</v>
      </c>
      <c r="AW43" s="57">
        <f t="shared" si="16"/>
        <v>0</v>
      </c>
      <c r="AX43" s="57">
        <f t="shared" si="16"/>
        <v>0</v>
      </c>
      <c r="AY43" s="57">
        <f t="shared" si="16"/>
        <v>0</v>
      </c>
      <c r="AZ43" s="57">
        <f t="shared" si="16"/>
        <v>0</v>
      </c>
      <c r="BA43" s="57">
        <f t="shared" si="16"/>
        <v>0</v>
      </c>
      <c r="BB43" s="57">
        <f t="shared" si="16"/>
        <v>0</v>
      </c>
      <c r="BC43" s="57">
        <f t="shared" si="16"/>
        <v>0</v>
      </c>
      <c r="BD43" s="57">
        <f t="shared" si="16"/>
        <v>0</v>
      </c>
      <c r="BE43" s="57">
        <f t="shared" si="16"/>
        <v>0</v>
      </c>
      <c r="BF43" s="57">
        <f t="shared" si="16"/>
        <v>0</v>
      </c>
      <c r="BG43" s="57">
        <f t="shared" si="16"/>
        <v>0</v>
      </c>
      <c r="BH43" s="57">
        <f t="shared" si="16"/>
        <v>0</v>
      </c>
      <c r="BI43" s="285">
        <f t="shared" si="16"/>
        <v>0</v>
      </c>
      <c r="BJ43" s="126">
        <f t="shared" si="4"/>
        <v>0</v>
      </c>
    </row>
    <row r="44" spans="1:62" s="69" customFormat="1" ht="12.75" customHeight="1" x14ac:dyDescent="0.15">
      <c r="A44" s="295" t="str">
        <f>+'Formato de costeo C1 '!C$279</f>
        <v>1.2.1.1</v>
      </c>
      <c r="B44" s="296" t="str">
        <f>+'Formato de costeo C1 '!B$279</f>
        <v>Categorías de gasto</v>
      </c>
      <c r="C44" s="312"/>
      <c r="D44" s="313"/>
      <c r="E44" s="314"/>
      <c r="F44" s="104">
        <f>+'Formato de costeo C1 '!G$279</f>
        <v>0</v>
      </c>
      <c r="G44" s="504"/>
      <c r="H44" s="104">
        <f>+'Formato de costeo C1 '!I279</f>
        <v>0</v>
      </c>
      <c r="I44" s="104">
        <f>+'Formato de costeo C1 '!Q279</f>
        <v>0</v>
      </c>
      <c r="J44" s="104">
        <f>IF( $H44=0,0,($F44*'Cronograma de Actividades'!$E$25)*($I44/$H44))</f>
        <v>0</v>
      </c>
      <c r="K44" s="104">
        <f>IF( $H44=0,0,($F44*'Cronograma de Actividades'!$F$25)*($I44/$H44))</f>
        <v>0</v>
      </c>
      <c r="L44" s="104">
        <f>IF( $H44=0,0,($F44*'Cronograma de Actividades'!$G$25)*($I44/$H44))</f>
        <v>0</v>
      </c>
      <c r="M44" s="104">
        <f>SUM(J44:L44)</f>
        <v>0</v>
      </c>
      <c r="N44" s="104">
        <f>IF( $H44=0,0,($F44*'Cronograma de Actividades'!$H$25)*($I44/$H44))</f>
        <v>0</v>
      </c>
      <c r="O44" s="104">
        <f>IF( $H44=0,0,($F44*'Cronograma de Actividades'!$I$25)*($I44/$H44))</f>
        <v>0</v>
      </c>
      <c r="P44" s="104">
        <f>IF( $H44=0,0,($F44*'Cronograma de Actividades'!$J$25)*($I44/$H44))</f>
        <v>0</v>
      </c>
      <c r="Q44" s="104">
        <f>SUM(N44:P44)</f>
        <v>0</v>
      </c>
      <c r="R44" s="104">
        <f>IF( $H44=0,0,($F44*'Cronograma de Actividades'!$K$25)*($I44/$H44))</f>
        <v>0</v>
      </c>
      <c r="S44" s="104">
        <f>IF( $H44=0,0,($F44*'Cronograma de Actividades'!$L$25)*($I44/$H44))</f>
        <v>0</v>
      </c>
      <c r="T44" s="104">
        <f>IF( $H44=0,0,($F44*'Cronograma de Actividades'!$M$25)*($I44/$H44))</f>
        <v>0</v>
      </c>
      <c r="U44" s="104">
        <f>SUM(R44:T44)</f>
        <v>0</v>
      </c>
      <c r="V44" s="104">
        <f>IF( $H44=0,0,($F44*'Cronograma de Actividades'!$N$25)*($I44/$H44))</f>
        <v>0</v>
      </c>
      <c r="W44" s="104">
        <f>IF( $H44=0,0,($F44*'Cronograma de Actividades'!$O$25)*($I44/$H44))</f>
        <v>0</v>
      </c>
      <c r="X44" s="104">
        <f>IF( $H44=0,0,($F44*'Cronograma de Actividades'!$P$25)*($I44/$H44))</f>
        <v>0</v>
      </c>
      <c r="Y44" s="104">
        <f>SUM(V44:X44)</f>
        <v>0</v>
      </c>
      <c r="Z44" s="104">
        <f>+M44+Q44+U44+Y44</f>
        <v>0</v>
      </c>
      <c r="AA44" s="104">
        <f>IF( $H44=0,0,($F44*'Cronograma de Actividades'!$Q$25)*($I44/$H44))</f>
        <v>0</v>
      </c>
      <c r="AB44" s="104">
        <f>IF( $H44=0,0,($F44*'Cronograma de Actividades'!$R$25)*($I44/$H44))</f>
        <v>0</v>
      </c>
      <c r="AC44" s="104">
        <f>IF( $H44=0,0,($F44*'Cronograma de Actividades'!$S$25)*($I44/$H44))</f>
        <v>0</v>
      </c>
      <c r="AD44" s="104">
        <f>SUM(AA44:AC44)</f>
        <v>0</v>
      </c>
      <c r="AE44" s="104">
        <f>IF( $H44=0,0,($F44*'Cronograma de Actividades'!$T$25)*($I44/$H44))</f>
        <v>0</v>
      </c>
      <c r="AF44" s="104">
        <f>IF( $H44=0,0,($F44*'Cronograma de Actividades'!$U$25)*($I44/$H44))</f>
        <v>0</v>
      </c>
      <c r="AG44" s="104">
        <f>IF( $H44=0,0,($F44*'Cronograma de Actividades'!$V$25)*($I44/$H44))</f>
        <v>0</v>
      </c>
      <c r="AH44" s="104">
        <f>SUM(AE44:AG44)</f>
        <v>0</v>
      </c>
      <c r="AI44" s="104">
        <f>IF( $H44=0,0,($F44*'Cronograma de Actividades'!$W$25)*($I44/$H44))</f>
        <v>0</v>
      </c>
      <c r="AJ44" s="104">
        <f>IF( $H44=0,0,($F44*'Cronograma de Actividades'!$X$25)*($I44/$H44))</f>
        <v>0</v>
      </c>
      <c r="AK44" s="104">
        <f>IF( $H44=0,0,($F44*'Cronograma de Actividades'!$Y$25)*($I44/$H44))</f>
        <v>0</v>
      </c>
      <c r="AL44" s="104">
        <f>SUM(AI44:AK44)</f>
        <v>0</v>
      </c>
      <c r="AM44" s="104">
        <f>IF( $H44=0,0,($F44*'Cronograma de Actividades'!$Z$25)*($I44/$H44))</f>
        <v>0</v>
      </c>
      <c r="AN44" s="104">
        <f>IF( $H44=0,0,($F44*'Cronograma de Actividades'!$AA$25)*($I44/$H44))</f>
        <v>0</v>
      </c>
      <c r="AO44" s="104">
        <f>IF( $H44=0,0,($F44*'Cronograma de Actividades'!$AB$25)*($I44/$H44))</f>
        <v>0</v>
      </c>
      <c r="AP44" s="104">
        <f>SUM(AM44:AO44)</f>
        <v>0</v>
      </c>
      <c r="AQ44" s="104">
        <f>+AD44+AH44+AL44+AP44</f>
        <v>0</v>
      </c>
      <c r="AR44" s="104">
        <f>IF( $H44=0,0,($F44*'Cronograma de Actividades'!$AC$25)*($I44/$H44))</f>
        <v>0</v>
      </c>
      <c r="AS44" s="104">
        <f>IF( $H44=0,0,($F44*'Cronograma de Actividades'!$AD$25)*($I44/$H44))</f>
        <v>0</v>
      </c>
      <c r="AT44" s="104">
        <f>IF( $H44=0,0,($F44*'Cronograma de Actividades'!$AE$25)*($I44/$H44))</f>
        <v>0</v>
      </c>
      <c r="AU44" s="104">
        <f>SUM(AR44:AT44)</f>
        <v>0</v>
      </c>
      <c r="AV44" s="104">
        <f>IF( $H44=0,0,($F44*'Cronograma de Actividades'!$AF$25)*($I44/$H44))</f>
        <v>0</v>
      </c>
      <c r="AW44" s="104">
        <f>IF( $H44=0,0,($F44*'Cronograma de Actividades'!$AG$25)*($I44/$H44))</f>
        <v>0</v>
      </c>
      <c r="AX44" s="104">
        <f>IF( $H44=0,0,($F44*'Cronograma de Actividades'!$AH$25)*($I44/$H44))</f>
        <v>0</v>
      </c>
      <c r="AY44" s="104">
        <f>SUM(AV44:AX44)</f>
        <v>0</v>
      </c>
      <c r="AZ44" s="104">
        <f>IF( $H44=0,0,($F44*'Cronograma de Actividades'!$AI$25)*($I44/$H44))</f>
        <v>0</v>
      </c>
      <c r="BA44" s="104">
        <f>IF( $H44=0,0,($F44*'Cronograma de Actividades'!$AJ$25)*($I44/$H44))</f>
        <v>0</v>
      </c>
      <c r="BB44" s="104">
        <f>IF( $H44=0,0,($F44*'Cronograma de Actividades'!$AK$25)*($I44/$H44))</f>
        <v>0</v>
      </c>
      <c r="BC44" s="104">
        <f>SUM(AZ44:BB44)</f>
        <v>0</v>
      </c>
      <c r="BD44" s="104">
        <f>IF( $H44=0,0,($F44*'Cronograma de Actividades'!$AL$25)*($I44/$H44))</f>
        <v>0</v>
      </c>
      <c r="BE44" s="104">
        <f>IF( $H44=0,0,($F44*'Cronograma de Actividades'!$AM$25)*($I44/$H44))</f>
        <v>0</v>
      </c>
      <c r="BF44" s="104">
        <f>IF( $H44=0,0,($F44*'Cronograma de Actividades'!$AN$25)*($I44/$H44))</f>
        <v>0</v>
      </c>
      <c r="BG44" s="104">
        <f>SUM(BD44:BF44)</f>
        <v>0</v>
      </c>
      <c r="BH44" s="104">
        <f>+AU44+AY44+BC44+BG44</f>
        <v>0</v>
      </c>
      <c r="BI44" s="286">
        <f>+Z44+AQ44+BH44</f>
        <v>0</v>
      </c>
      <c r="BJ44" s="126">
        <f t="shared" si="4"/>
        <v>0</v>
      </c>
    </row>
    <row r="45" spans="1:62" s="69" customFormat="1" ht="12.75" customHeight="1" x14ac:dyDescent="0.15">
      <c r="A45" s="297" t="str">
        <f>+'Formato de costeo C1 '!C$288</f>
        <v>1.2.1.2</v>
      </c>
      <c r="B45" s="298" t="str">
        <f>+'Formato de costeo C1 '!B$288</f>
        <v>Categorías de gasto</v>
      </c>
      <c r="C45" s="315"/>
      <c r="D45" s="316"/>
      <c r="E45" s="317"/>
      <c r="F45" s="105">
        <f>+'Formato de costeo C1 '!G$288</f>
        <v>0</v>
      </c>
      <c r="G45" s="505"/>
      <c r="H45" s="105">
        <f>+'Formato de costeo C1 '!I288</f>
        <v>0</v>
      </c>
      <c r="I45" s="105">
        <f>+'Formato de costeo C1 '!Q288</f>
        <v>0</v>
      </c>
      <c r="J45" s="105">
        <f>IF( $H45=0,0,($F45*'Cronograma de Actividades'!$E$25)*($I45/$H45))</f>
        <v>0</v>
      </c>
      <c r="K45" s="105">
        <f>IF( $H45=0,0,($F45*'Cronograma de Actividades'!$F$25)*($I45/$H45))</f>
        <v>0</v>
      </c>
      <c r="L45" s="105">
        <f>IF( $H45=0,0,($F45*'Cronograma de Actividades'!$G$25)*($I45/$H45))</f>
        <v>0</v>
      </c>
      <c r="M45" s="105">
        <f>SUM(J45:L45)</f>
        <v>0</v>
      </c>
      <c r="N45" s="105">
        <f>IF( $H45=0,0,($F45*'Cronograma de Actividades'!$H$25)*($I45/$H45))</f>
        <v>0</v>
      </c>
      <c r="O45" s="105">
        <f>IF( $H45=0,0,($F45*'Cronograma de Actividades'!$I$25)*($I45/$H45))</f>
        <v>0</v>
      </c>
      <c r="P45" s="105">
        <f>IF( $H45=0,0,($F45*'Cronograma de Actividades'!$J$25)*($I45/$H45))</f>
        <v>0</v>
      </c>
      <c r="Q45" s="105">
        <f>SUM(N45:P45)</f>
        <v>0</v>
      </c>
      <c r="R45" s="105">
        <f>IF( $H45=0,0,($F45*'Cronograma de Actividades'!$K$25)*($I45/$H45))</f>
        <v>0</v>
      </c>
      <c r="S45" s="105">
        <f>IF( $H45=0,0,($F45*'Cronograma de Actividades'!$L$25)*($I45/$H45))</f>
        <v>0</v>
      </c>
      <c r="T45" s="105">
        <f>IF( $H45=0,0,($F45*'Cronograma de Actividades'!$M$25)*($I45/$H45))</f>
        <v>0</v>
      </c>
      <c r="U45" s="105">
        <f>SUM(R45:T45)</f>
        <v>0</v>
      </c>
      <c r="V45" s="105">
        <f>IF( $H45=0,0,($F45*'Cronograma de Actividades'!$N$25)*($I45/$H45))</f>
        <v>0</v>
      </c>
      <c r="W45" s="105">
        <f>IF( $H45=0,0,($F45*'Cronograma de Actividades'!$O$25)*($I45/$H45))</f>
        <v>0</v>
      </c>
      <c r="X45" s="105">
        <f>IF( $H45=0,0,($F45*'Cronograma de Actividades'!$P$25)*($I45/$H45))</f>
        <v>0</v>
      </c>
      <c r="Y45" s="105">
        <f>SUM(V45:X45)</f>
        <v>0</v>
      </c>
      <c r="Z45" s="105">
        <f>+M45+Q45+U45+Y45</f>
        <v>0</v>
      </c>
      <c r="AA45" s="105">
        <f>IF( $H45=0,0,($F45*'Cronograma de Actividades'!$Q$25)*($I45/$H45))</f>
        <v>0</v>
      </c>
      <c r="AB45" s="105">
        <f>IF( $H45=0,0,($F45*'Cronograma de Actividades'!$R$25)*($I45/$H45))</f>
        <v>0</v>
      </c>
      <c r="AC45" s="105">
        <f>IF( $H45=0,0,($F45*'Cronograma de Actividades'!$S$25)*($I45/$H45))</f>
        <v>0</v>
      </c>
      <c r="AD45" s="105">
        <f>SUM(AA45:AC45)</f>
        <v>0</v>
      </c>
      <c r="AE45" s="105">
        <f>IF( $H45=0,0,($F45*'Cronograma de Actividades'!$T$25)*($I45/$H45))</f>
        <v>0</v>
      </c>
      <c r="AF45" s="105">
        <f>IF( $H45=0,0,($F45*'Cronograma de Actividades'!$U$25)*($I45/$H45))</f>
        <v>0</v>
      </c>
      <c r="AG45" s="105">
        <f>IF( $H45=0,0,($F45*'Cronograma de Actividades'!$V$25)*($I45/$H45))</f>
        <v>0</v>
      </c>
      <c r="AH45" s="105">
        <f>SUM(AE45:AG45)</f>
        <v>0</v>
      </c>
      <c r="AI45" s="105">
        <f>IF( $H45=0,0,($F45*'Cronograma de Actividades'!$W$25)*($I45/$H45))</f>
        <v>0</v>
      </c>
      <c r="AJ45" s="105">
        <f>IF( $H45=0,0,($F45*'Cronograma de Actividades'!$X$25)*($I45/$H45))</f>
        <v>0</v>
      </c>
      <c r="AK45" s="105">
        <f>IF( $H45=0,0,($F45*'Cronograma de Actividades'!$Y$25)*($I45/$H45))</f>
        <v>0</v>
      </c>
      <c r="AL45" s="105">
        <f>SUM(AI45:AK45)</f>
        <v>0</v>
      </c>
      <c r="AM45" s="105">
        <f>IF( $H45=0,0,($F45*'Cronograma de Actividades'!$Z$25)*($I45/$H45))</f>
        <v>0</v>
      </c>
      <c r="AN45" s="105">
        <f>IF( $H45=0,0,($F45*'Cronograma de Actividades'!$AA$25)*($I45/$H45))</f>
        <v>0</v>
      </c>
      <c r="AO45" s="105">
        <f>IF( $H45=0,0,($F45*'Cronograma de Actividades'!$AB$25)*($I45/$H45))</f>
        <v>0</v>
      </c>
      <c r="AP45" s="105">
        <f>SUM(AM45:AO45)</f>
        <v>0</v>
      </c>
      <c r="AQ45" s="105">
        <f>+AD45+AH45+AL45+AP45</f>
        <v>0</v>
      </c>
      <c r="AR45" s="105">
        <f>IF( $H45=0,0,($F45*'Cronograma de Actividades'!$AC$25)*($I45/$H45))</f>
        <v>0</v>
      </c>
      <c r="AS45" s="105">
        <f>IF( $H45=0,0,($F45*'Cronograma de Actividades'!$AD$25)*($I45/$H45))</f>
        <v>0</v>
      </c>
      <c r="AT45" s="105">
        <f>IF( $H45=0,0,($F45*'Cronograma de Actividades'!$AE$25)*($I45/$H45))</f>
        <v>0</v>
      </c>
      <c r="AU45" s="105">
        <f>SUM(AR45:AT45)</f>
        <v>0</v>
      </c>
      <c r="AV45" s="105">
        <f>IF( $H45=0,0,($F45*'Cronograma de Actividades'!$AF$25)*($I45/$H45))</f>
        <v>0</v>
      </c>
      <c r="AW45" s="105">
        <f>IF( $H45=0,0,($F45*'Cronograma de Actividades'!$AG$25)*($I45/$H45))</f>
        <v>0</v>
      </c>
      <c r="AX45" s="105">
        <f>IF( $H45=0,0,($F45*'Cronograma de Actividades'!$AH$25)*($I45/$H45))</f>
        <v>0</v>
      </c>
      <c r="AY45" s="105">
        <f>SUM(AV45:AX45)</f>
        <v>0</v>
      </c>
      <c r="AZ45" s="105">
        <f>IF( $H45=0,0,($F45*'Cronograma de Actividades'!$AI$25)*($I45/$H45))</f>
        <v>0</v>
      </c>
      <c r="BA45" s="105">
        <f>IF( $H45=0,0,($F45*'Cronograma de Actividades'!$AJ$25)*($I45/$H45))</f>
        <v>0</v>
      </c>
      <c r="BB45" s="105">
        <f>IF( $H45=0,0,($F45*'Cronograma de Actividades'!$AK$25)*($I45/$H45))</f>
        <v>0</v>
      </c>
      <c r="BC45" s="105">
        <f>SUM(AZ45:BB45)</f>
        <v>0</v>
      </c>
      <c r="BD45" s="105">
        <f>IF( $H45=0,0,($F45*'Cronograma de Actividades'!$AL$25)*($I45/$H45))</f>
        <v>0</v>
      </c>
      <c r="BE45" s="105">
        <f>IF( $H45=0,0,($F45*'Cronograma de Actividades'!$AM$25)*($I45/$H45))</f>
        <v>0</v>
      </c>
      <c r="BF45" s="105">
        <f>IF( $H45=0,0,($F45*'Cronograma de Actividades'!$AN$25)*($I45/$H45))</f>
        <v>0</v>
      </c>
      <c r="BG45" s="105">
        <f>SUM(BD45:BF45)</f>
        <v>0</v>
      </c>
      <c r="BH45" s="105">
        <f>+AU45+AY45+BC45+BG45</f>
        <v>0</v>
      </c>
      <c r="BI45" s="287">
        <f>+Z45+AQ45+BH45</f>
        <v>0</v>
      </c>
      <c r="BJ45" s="126">
        <f t="shared" si="4"/>
        <v>0</v>
      </c>
    </row>
    <row r="46" spans="1:62" s="69" customFormat="1" ht="12.75" customHeight="1" x14ac:dyDescent="0.15">
      <c r="A46" s="297" t="str">
        <f>+'Formato de costeo C1 '!C$297</f>
        <v>1.2.1.3</v>
      </c>
      <c r="B46" s="298" t="str">
        <f>+'Formato de costeo C1 '!B$297</f>
        <v>Categorías de gasto</v>
      </c>
      <c r="C46" s="315"/>
      <c r="D46" s="316"/>
      <c r="E46" s="317"/>
      <c r="F46" s="105">
        <f>+'Formato de costeo C1 '!G$297</f>
        <v>0</v>
      </c>
      <c r="G46" s="505"/>
      <c r="H46" s="105">
        <f>+'Formato de costeo C1 '!I297</f>
        <v>0</v>
      </c>
      <c r="I46" s="105">
        <f>+'Formato de costeo C1 '!Q297</f>
        <v>0</v>
      </c>
      <c r="J46" s="105">
        <f>IF( $H46=0,0,($F46*'Cronograma de Actividades'!$E$25)*($I46/$H46))</f>
        <v>0</v>
      </c>
      <c r="K46" s="105">
        <f>IF( $H46=0,0,($F46*'Cronograma de Actividades'!$F$25)*($I46/$H46))</f>
        <v>0</v>
      </c>
      <c r="L46" s="105">
        <f>IF( $H46=0,0,($F46*'Cronograma de Actividades'!$G$25)*($I46/$H46))</f>
        <v>0</v>
      </c>
      <c r="M46" s="105">
        <f>SUM(J46:L46)</f>
        <v>0</v>
      </c>
      <c r="N46" s="105">
        <f>IF( $H46=0,0,($F46*'Cronograma de Actividades'!$H$25)*($I46/$H46))</f>
        <v>0</v>
      </c>
      <c r="O46" s="105">
        <f>IF( $H46=0,0,($F46*'Cronograma de Actividades'!$I$25)*($I46/$H46))</f>
        <v>0</v>
      </c>
      <c r="P46" s="105">
        <f>IF( $H46=0,0,($F46*'Cronograma de Actividades'!$J$25)*($I46/$H46))</f>
        <v>0</v>
      </c>
      <c r="Q46" s="105">
        <f>SUM(N46:P46)</f>
        <v>0</v>
      </c>
      <c r="R46" s="105">
        <f>IF( $H46=0,0,($F46*'Cronograma de Actividades'!$K$25)*($I46/$H46))</f>
        <v>0</v>
      </c>
      <c r="S46" s="105">
        <f>IF( $H46=0,0,($F46*'Cronograma de Actividades'!$L$25)*($I46/$H46))</f>
        <v>0</v>
      </c>
      <c r="T46" s="105">
        <f>IF( $H46=0,0,($F46*'Cronograma de Actividades'!$M$25)*($I46/$H46))</f>
        <v>0</v>
      </c>
      <c r="U46" s="105">
        <f>SUM(R46:T46)</f>
        <v>0</v>
      </c>
      <c r="V46" s="105">
        <f>IF( $H46=0,0,($F46*'Cronograma de Actividades'!$N$25)*($I46/$H46))</f>
        <v>0</v>
      </c>
      <c r="W46" s="105">
        <f>IF( $H46=0,0,($F46*'Cronograma de Actividades'!$O$25)*($I46/$H46))</f>
        <v>0</v>
      </c>
      <c r="X46" s="105">
        <f>IF( $H46=0,0,($F46*'Cronograma de Actividades'!$P$25)*($I46/$H46))</f>
        <v>0</v>
      </c>
      <c r="Y46" s="105">
        <f>SUM(V46:X46)</f>
        <v>0</v>
      </c>
      <c r="Z46" s="105">
        <f>+M46+Q46+U46+Y46</f>
        <v>0</v>
      </c>
      <c r="AA46" s="105">
        <f>IF( $H46=0,0,($F46*'Cronograma de Actividades'!$Q$25)*($I46/$H46))</f>
        <v>0</v>
      </c>
      <c r="AB46" s="105">
        <f>IF( $H46=0,0,($F46*'Cronograma de Actividades'!$R$25)*($I46/$H46))</f>
        <v>0</v>
      </c>
      <c r="AC46" s="105">
        <f>IF( $H46=0,0,($F46*'Cronograma de Actividades'!$S$25)*($I46/$H46))</f>
        <v>0</v>
      </c>
      <c r="AD46" s="105">
        <f>SUM(AA46:AC46)</f>
        <v>0</v>
      </c>
      <c r="AE46" s="105">
        <f>IF( $H46=0,0,($F46*'Cronograma de Actividades'!$T$25)*($I46/$H46))</f>
        <v>0</v>
      </c>
      <c r="AF46" s="105">
        <f>IF( $H46=0,0,($F46*'Cronograma de Actividades'!$U$25)*($I46/$H46))</f>
        <v>0</v>
      </c>
      <c r="AG46" s="105">
        <f>IF( $H46=0,0,($F46*'Cronograma de Actividades'!$V$25)*($I46/$H46))</f>
        <v>0</v>
      </c>
      <c r="AH46" s="105">
        <f>SUM(AE46:AG46)</f>
        <v>0</v>
      </c>
      <c r="AI46" s="105">
        <f>IF( $H46=0,0,($F46*'Cronograma de Actividades'!$W$25)*($I46/$H46))</f>
        <v>0</v>
      </c>
      <c r="AJ46" s="105">
        <f>IF( $H46=0,0,($F46*'Cronograma de Actividades'!$X$25)*($I46/$H46))</f>
        <v>0</v>
      </c>
      <c r="AK46" s="105">
        <f>IF( $H46=0,0,($F46*'Cronograma de Actividades'!$Y$25)*($I46/$H46))</f>
        <v>0</v>
      </c>
      <c r="AL46" s="105">
        <f>SUM(AI46:AK46)</f>
        <v>0</v>
      </c>
      <c r="AM46" s="105">
        <f>IF( $H46=0,0,($F46*'Cronograma de Actividades'!$Z$25)*($I46/$H46))</f>
        <v>0</v>
      </c>
      <c r="AN46" s="105">
        <f>IF( $H46=0,0,($F46*'Cronograma de Actividades'!$AA$25)*($I46/$H46))</f>
        <v>0</v>
      </c>
      <c r="AO46" s="105">
        <f>IF( $H46=0,0,($F46*'Cronograma de Actividades'!$AB$25)*($I46/$H46))</f>
        <v>0</v>
      </c>
      <c r="AP46" s="105">
        <f>SUM(AM46:AO46)</f>
        <v>0</v>
      </c>
      <c r="AQ46" s="105">
        <f>+AD46+AH46+AL46+AP46</f>
        <v>0</v>
      </c>
      <c r="AR46" s="105">
        <f>IF( $H46=0,0,($F46*'Cronograma de Actividades'!$AC$25)*($I46/$H46))</f>
        <v>0</v>
      </c>
      <c r="AS46" s="105">
        <f>IF( $H46=0,0,($F46*'Cronograma de Actividades'!$AD$25)*($I46/$H46))</f>
        <v>0</v>
      </c>
      <c r="AT46" s="105">
        <f>IF( $H46=0,0,($F46*'Cronograma de Actividades'!$AE$25)*($I46/$H46))</f>
        <v>0</v>
      </c>
      <c r="AU46" s="105">
        <f>SUM(AR46:AT46)</f>
        <v>0</v>
      </c>
      <c r="AV46" s="105">
        <f>IF( $H46=0,0,($F46*'Cronograma de Actividades'!$AF$25)*($I46/$H46))</f>
        <v>0</v>
      </c>
      <c r="AW46" s="105">
        <f>IF( $H46=0,0,($F46*'Cronograma de Actividades'!$AG$25)*($I46/$H46))</f>
        <v>0</v>
      </c>
      <c r="AX46" s="105">
        <f>IF( $H46=0,0,($F46*'Cronograma de Actividades'!$AH$25)*($I46/$H46))</f>
        <v>0</v>
      </c>
      <c r="AY46" s="105">
        <f>SUM(AV46:AX46)</f>
        <v>0</v>
      </c>
      <c r="AZ46" s="105">
        <f>IF( $H46=0,0,($F46*'Cronograma de Actividades'!$AI$25)*($I46/$H46))</f>
        <v>0</v>
      </c>
      <c r="BA46" s="105">
        <f>IF( $H46=0,0,($F46*'Cronograma de Actividades'!$AJ$25)*($I46/$H46))</f>
        <v>0</v>
      </c>
      <c r="BB46" s="105">
        <f>IF( $H46=0,0,($F46*'Cronograma de Actividades'!$AK$25)*($I46/$H46))</f>
        <v>0</v>
      </c>
      <c r="BC46" s="105">
        <f>SUM(AZ46:BB46)</f>
        <v>0</v>
      </c>
      <c r="BD46" s="105">
        <f>IF( $H46=0,0,($F46*'Cronograma de Actividades'!$AL$25)*($I46/$H46))</f>
        <v>0</v>
      </c>
      <c r="BE46" s="105">
        <f>IF( $H46=0,0,($F46*'Cronograma de Actividades'!$AM$25)*($I46/$H46))</f>
        <v>0</v>
      </c>
      <c r="BF46" s="105">
        <f>IF( $H46=0,0,($F46*'Cronograma de Actividades'!$AN$25)*($I46/$H46))</f>
        <v>0</v>
      </c>
      <c r="BG46" s="105">
        <f>SUM(BD46:BF46)</f>
        <v>0</v>
      </c>
      <c r="BH46" s="105">
        <f>+AU46+AY46+BC46+BG46</f>
        <v>0</v>
      </c>
      <c r="BI46" s="287">
        <f>+Z46+AQ46+BH46</f>
        <v>0</v>
      </c>
      <c r="BJ46" s="126">
        <f t="shared" si="4"/>
        <v>0</v>
      </c>
    </row>
    <row r="47" spans="1:62" s="69" customFormat="1" ht="12.75" customHeight="1" x14ac:dyDescent="0.15">
      <c r="A47" s="297" t="str">
        <f>+'Formato de costeo C1 '!C$306</f>
        <v>1.2.1.4</v>
      </c>
      <c r="B47" s="298" t="str">
        <f>+'Formato de costeo C1 '!B$306</f>
        <v>Categorías de gasto</v>
      </c>
      <c r="C47" s="315"/>
      <c r="D47" s="316"/>
      <c r="E47" s="317"/>
      <c r="F47" s="105">
        <f>+'Formato de costeo C1 '!G$306</f>
        <v>0</v>
      </c>
      <c r="G47" s="505"/>
      <c r="H47" s="105">
        <f>+'Formato de costeo C1 '!I306</f>
        <v>0</v>
      </c>
      <c r="I47" s="105">
        <f>+'Formato de costeo C1 '!Q306</f>
        <v>0</v>
      </c>
      <c r="J47" s="105">
        <f>IF( $H47=0,0,($F47*'Cronograma de Actividades'!$E$25)*($I47/$H47))</f>
        <v>0</v>
      </c>
      <c r="K47" s="105">
        <f>IF( $H47=0,0,($F47*'Cronograma de Actividades'!$F$25)*($I47/$H47))</f>
        <v>0</v>
      </c>
      <c r="L47" s="105">
        <f>IF( $H47=0,0,($F47*'Cronograma de Actividades'!$G$25)*($I47/$H47))</f>
        <v>0</v>
      </c>
      <c r="M47" s="105">
        <f>SUM(J47:L47)</f>
        <v>0</v>
      </c>
      <c r="N47" s="105">
        <f>IF( $H47=0,0,($F47*'Cronograma de Actividades'!$H$25)*($I47/$H47))</f>
        <v>0</v>
      </c>
      <c r="O47" s="105">
        <f>IF( $H47=0,0,($F47*'Cronograma de Actividades'!$I$25)*($I47/$H47))</f>
        <v>0</v>
      </c>
      <c r="P47" s="105">
        <f>IF( $H47=0,0,($F47*'Cronograma de Actividades'!$J$25)*($I47/$H47))</f>
        <v>0</v>
      </c>
      <c r="Q47" s="105">
        <f>SUM(N47:P47)</f>
        <v>0</v>
      </c>
      <c r="R47" s="105">
        <f>IF( $H47=0,0,($F47*'Cronograma de Actividades'!$K$25)*($I47/$H47))</f>
        <v>0</v>
      </c>
      <c r="S47" s="105">
        <f>IF( $H47=0,0,($F47*'Cronograma de Actividades'!$L$25)*($I47/$H47))</f>
        <v>0</v>
      </c>
      <c r="T47" s="105">
        <f>IF( $H47=0,0,($F47*'Cronograma de Actividades'!$M$25)*($I47/$H47))</f>
        <v>0</v>
      </c>
      <c r="U47" s="105">
        <f>SUM(R47:T47)</f>
        <v>0</v>
      </c>
      <c r="V47" s="105">
        <f>IF( $H47=0,0,($F47*'Cronograma de Actividades'!$N$25)*($I47/$H47))</f>
        <v>0</v>
      </c>
      <c r="W47" s="105">
        <f>IF( $H47=0,0,($F47*'Cronograma de Actividades'!$O$25)*($I47/$H47))</f>
        <v>0</v>
      </c>
      <c r="X47" s="105">
        <f>IF( $H47=0,0,($F47*'Cronograma de Actividades'!$P$25)*($I47/$H47))</f>
        <v>0</v>
      </c>
      <c r="Y47" s="105">
        <f>SUM(V47:X47)</f>
        <v>0</v>
      </c>
      <c r="Z47" s="105">
        <f>+M47+Q47+U47+Y47</f>
        <v>0</v>
      </c>
      <c r="AA47" s="105">
        <f>IF( $H47=0,0,($F47*'Cronograma de Actividades'!$Q$25)*($I47/$H47))</f>
        <v>0</v>
      </c>
      <c r="AB47" s="105">
        <f>IF( $H47=0,0,($F47*'Cronograma de Actividades'!$R$25)*($I47/$H47))</f>
        <v>0</v>
      </c>
      <c r="AC47" s="105">
        <f>IF( $H47=0,0,($F47*'Cronograma de Actividades'!$S$25)*($I47/$H47))</f>
        <v>0</v>
      </c>
      <c r="AD47" s="105">
        <f>SUM(AA47:AC47)</f>
        <v>0</v>
      </c>
      <c r="AE47" s="105">
        <f>IF( $H47=0,0,($F47*'Cronograma de Actividades'!$T$25)*($I47/$H47))</f>
        <v>0</v>
      </c>
      <c r="AF47" s="105">
        <f>IF( $H47=0,0,($F47*'Cronograma de Actividades'!$U$25)*($I47/$H47))</f>
        <v>0</v>
      </c>
      <c r="AG47" s="105">
        <f>IF( $H47=0,0,($F47*'Cronograma de Actividades'!$V$25)*($I47/$H47))</f>
        <v>0</v>
      </c>
      <c r="AH47" s="105">
        <f>SUM(AE47:AG47)</f>
        <v>0</v>
      </c>
      <c r="AI47" s="105">
        <f>IF( $H47=0,0,($F47*'Cronograma de Actividades'!$W$25)*($I47/$H47))</f>
        <v>0</v>
      </c>
      <c r="AJ47" s="105">
        <f>IF( $H47=0,0,($F47*'Cronograma de Actividades'!$X$25)*($I47/$H47))</f>
        <v>0</v>
      </c>
      <c r="AK47" s="105">
        <f>IF( $H47=0,0,($F47*'Cronograma de Actividades'!$Y$25)*($I47/$H47))</f>
        <v>0</v>
      </c>
      <c r="AL47" s="105">
        <f>SUM(AI47:AK47)</f>
        <v>0</v>
      </c>
      <c r="AM47" s="105">
        <f>IF( $H47=0,0,($F47*'Cronograma de Actividades'!$Z$25)*($I47/$H47))</f>
        <v>0</v>
      </c>
      <c r="AN47" s="105">
        <f>IF( $H47=0,0,($F47*'Cronograma de Actividades'!$AA$25)*($I47/$H47))</f>
        <v>0</v>
      </c>
      <c r="AO47" s="105">
        <f>IF( $H47=0,0,($F47*'Cronograma de Actividades'!$AB$25)*($I47/$H47))</f>
        <v>0</v>
      </c>
      <c r="AP47" s="105">
        <f>SUM(AM47:AO47)</f>
        <v>0</v>
      </c>
      <c r="AQ47" s="105">
        <f>+AD47+AH47+AL47+AP47</f>
        <v>0</v>
      </c>
      <c r="AR47" s="105">
        <f>IF( $H47=0,0,($F47*'Cronograma de Actividades'!$AC$25)*($I47/$H47))</f>
        <v>0</v>
      </c>
      <c r="AS47" s="105">
        <f>IF( $H47=0,0,($F47*'Cronograma de Actividades'!$AD$25)*($I47/$H47))</f>
        <v>0</v>
      </c>
      <c r="AT47" s="105">
        <f>IF( $H47=0,0,($F47*'Cronograma de Actividades'!$AE$25)*($I47/$H47))</f>
        <v>0</v>
      </c>
      <c r="AU47" s="105">
        <f>SUM(AR47:AT47)</f>
        <v>0</v>
      </c>
      <c r="AV47" s="105">
        <f>IF( $H47=0,0,($F47*'Cronograma de Actividades'!$AF$25)*($I47/$H47))</f>
        <v>0</v>
      </c>
      <c r="AW47" s="105">
        <f>IF( $H47=0,0,($F47*'Cronograma de Actividades'!$AG$25)*($I47/$H47))</f>
        <v>0</v>
      </c>
      <c r="AX47" s="105">
        <f>IF( $H47=0,0,($F47*'Cronograma de Actividades'!$AH$25)*($I47/$H47))</f>
        <v>0</v>
      </c>
      <c r="AY47" s="105">
        <f>SUM(AV47:AX47)</f>
        <v>0</v>
      </c>
      <c r="AZ47" s="105">
        <f>IF( $H47=0,0,($F47*'Cronograma de Actividades'!$AI$25)*($I47/$H47))</f>
        <v>0</v>
      </c>
      <c r="BA47" s="105">
        <f>IF( $H47=0,0,($F47*'Cronograma de Actividades'!$AJ$25)*($I47/$H47))</f>
        <v>0</v>
      </c>
      <c r="BB47" s="105">
        <f>IF( $H47=0,0,($F47*'Cronograma de Actividades'!$AK$25)*($I47/$H47))</f>
        <v>0</v>
      </c>
      <c r="BC47" s="105">
        <f>SUM(AZ47:BB47)</f>
        <v>0</v>
      </c>
      <c r="BD47" s="105">
        <f>IF( $H47=0,0,($F47*'Cronograma de Actividades'!$AL$25)*($I47/$H47))</f>
        <v>0</v>
      </c>
      <c r="BE47" s="105">
        <f>IF( $H47=0,0,($F47*'Cronograma de Actividades'!$AM$25)*($I47/$H47))</f>
        <v>0</v>
      </c>
      <c r="BF47" s="105">
        <f>IF( $H47=0,0,($F47*'Cronograma de Actividades'!$AN$25)*($I47/$H47))</f>
        <v>0</v>
      </c>
      <c r="BG47" s="105">
        <f>SUM(BD47:BF47)</f>
        <v>0</v>
      </c>
      <c r="BH47" s="105">
        <f>+AU47+AY47+BC47+BG47</f>
        <v>0</v>
      </c>
      <c r="BI47" s="287">
        <f>+Z47+AQ47+BH47</f>
        <v>0</v>
      </c>
      <c r="BJ47" s="126">
        <f t="shared" si="4"/>
        <v>0</v>
      </c>
    </row>
    <row r="48" spans="1:62" s="69" customFormat="1" ht="12.75" customHeight="1" x14ac:dyDescent="0.15">
      <c r="A48" s="299" t="str">
        <f>+'Formato de costeo C1 '!C$315</f>
        <v>1.2.1.5</v>
      </c>
      <c r="B48" s="300" t="str">
        <f>+'Formato de costeo C1 '!B$315</f>
        <v>Categorías de gasto</v>
      </c>
      <c r="C48" s="318"/>
      <c r="D48" s="319"/>
      <c r="E48" s="320"/>
      <c r="F48" s="106">
        <f>+'Formato de costeo C1 '!G$315</f>
        <v>0</v>
      </c>
      <c r="G48" s="506"/>
      <c r="H48" s="106">
        <f>+'Formato de costeo C1 '!I315</f>
        <v>0</v>
      </c>
      <c r="I48" s="106">
        <f>+'Formato de costeo C1 '!Q315</f>
        <v>0</v>
      </c>
      <c r="J48" s="106">
        <f>IF( $H48=0,0,($F48*'Cronograma de Actividades'!$E$25)*($I48/$H48))</f>
        <v>0</v>
      </c>
      <c r="K48" s="106">
        <f>IF( $H48=0,0,($F48*'Cronograma de Actividades'!$F$25)*($I48/$H48))</f>
        <v>0</v>
      </c>
      <c r="L48" s="106">
        <f>IF( $H48=0,0,($F48*'Cronograma de Actividades'!$G$25)*($I48/$H48))</f>
        <v>0</v>
      </c>
      <c r="M48" s="106">
        <f>SUM(J48:L48)</f>
        <v>0</v>
      </c>
      <c r="N48" s="106">
        <f>IF( $H48=0,0,($F48*'Cronograma de Actividades'!$H$25)*($I48/$H48))</f>
        <v>0</v>
      </c>
      <c r="O48" s="106">
        <f>IF( $H48=0,0,($F48*'Cronograma de Actividades'!$I$25)*($I48/$H48))</f>
        <v>0</v>
      </c>
      <c r="P48" s="106">
        <f>IF( $H48=0,0,($F48*'Cronograma de Actividades'!$J$25)*($I48/$H48))</f>
        <v>0</v>
      </c>
      <c r="Q48" s="106">
        <f>SUM(N48:P48)</f>
        <v>0</v>
      </c>
      <c r="R48" s="106">
        <f>IF( $H48=0,0,($F48*'Cronograma de Actividades'!$K$25)*($I48/$H48))</f>
        <v>0</v>
      </c>
      <c r="S48" s="106">
        <f>IF( $H48=0,0,($F48*'Cronograma de Actividades'!$L$25)*($I48/$H48))</f>
        <v>0</v>
      </c>
      <c r="T48" s="106">
        <f>IF( $H48=0,0,($F48*'Cronograma de Actividades'!$M$25)*($I48/$H48))</f>
        <v>0</v>
      </c>
      <c r="U48" s="106">
        <f>SUM(R48:T48)</f>
        <v>0</v>
      </c>
      <c r="V48" s="106">
        <f>IF( $H48=0,0,($F48*'Cronograma de Actividades'!$N$25)*($I48/$H48))</f>
        <v>0</v>
      </c>
      <c r="W48" s="106">
        <f>IF( $H48=0,0,($F48*'Cronograma de Actividades'!$O$25)*($I48/$H48))</f>
        <v>0</v>
      </c>
      <c r="X48" s="106">
        <f>IF( $H48=0,0,($F48*'Cronograma de Actividades'!$P$25)*($I48/$H48))</f>
        <v>0</v>
      </c>
      <c r="Y48" s="106">
        <f>SUM(V48:X48)</f>
        <v>0</v>
      </c>
      <c r="Z48" s="106">
        <f>+M48+Q48+U48+Y48</f>
        <v>0</v>
      </c>
      <c r="AA48" s="106">
        <f>IF( $H48=0,0,($F48*'Cronograma de Actividades'!$Q$25)*($I48/$H48))</f>
        <v>0</v>
      </c>
      <c r="AB48" s="106">
        <f>IF( $H48=0,0,($F48*'Cronograma de Actividades'!$R$25)*($I48/$H48))</f>
        <v>0</v>
      </c>
      <c r="AC48" s="106">
        <f>IF( $H48=0,0,($F48*'Cronograma de Actividades'!$S$25)*($I48/$H48))</f>
        <v>0</v>
      </c>
      <c r="AD48" s="106">
        <f>SUM(AA48:AC48)</f>
        <v>0</v>
      </c>
      <c r="AE48" s="106">
        <f>IF( $H48=0,0,($F48*'Cronograma de Actividades'!$T$25)*($I48/$H48))</f>
        <v>0</v>
      </c>
      <c r="AF48" s="106">
        <f>IF( $H48=0,0,($F48*'Cronograma de Actividades'!$U$25)*($I48/$H48))</f>
        <v>0</v>
      </c>
      <c r="AG48" s="106">
        <f>IF( $H48=0,0,($F48*'Cronograma de Actividades'!$V$25)*($I48/$H48))</f>
        <v>0</v>
      </c>
      <c r="AH48" s="106">
        <f>SUM(AE48:AG48)</f>
        <v>0</v>
      </c>
      <c r="AI48" s="106">
        <f>IF( $H48=0,0,($F48*'Cronograma de Actividades'!$W$25)*($I48/$H48))</f>
        <v>0</v>
      </c>
      <c r="AJ48" s="106">
        <f>IF( $H48=0,0,($F48*'Cronograma de Actividades'!$X$25)*($I48/$H48))</f>
        <v>0</v>
      </c>
      <c r="AK48" s="106">
        <f>IF( $H48=0,0,($F48*'Cronograma de Actividades'!$Y$25)*($I48/$H48))</f>
        <v>0</v>
      </c>
      <c r="AL48" s="106">
        <f>SUM(AI48:AK48)</f>
        <v>0</v>
      </c>
      <c r="AM48" s="106">
        <f>IF( $H48=0,0,($F48*'Cronograma de Actividades'!$Z$25)*($I48/$H48))</f>
        <v>0</v>
      </c>
      <c r="AN48" s="106">
        <f>IF( $H48=0,0,($F48*'Cronograma de Actividades'!$AA$25)*($I48/$H48))</f>
        <v>0</v>
      </c>
      <c r="AO48" s="106">
        <f>IF( $H48=0,0,($F48*'Cronograma de Actividades'!$AB$25)*($I48/$H48))</f>
        <v>0</v>
      </c>
      <c r="AP48" s="106">
        <f>SUM(AM48:AO48)</f>
        <v>0</v>
      </c>
      <c r="AQ48" s="106">
        <f>+AD48+AH48+AL48+AP48</f>
        <v>0</v>
      </c>
      <c r="AR48" s="106">
        <f>IF( $H48=0,0,($F48*'Cronograma de Actividades'!$AC$25)*($I48/$H48))</f>
        <v>0</v>
      </c>
      <c r="AS48" s="106">
        <f>IF( $H48=0,0,($F48*'Cronograma de Actividades'!$AD$25)*($I48/$H48))</f>
        <v>0</v>
      </c>
      <c r="AT48" s="106">
        <f>IF( $H48=0,0,($F48*'Cronograma de Actividades'!$AE$25)*($I48/$H48))</f>
        <v>0</v>
      </c>
      <c r="AU48" s="106">
        <f>SUM(AR48:AT48)</f>
        <v>0</v>
      </c>
      <c r="AV48" s="106">
        <f>IF( $H48=0,0,($F48*'Cronograma de Actividades'!$AF$25)*($I48/$H48))</f>
        <v>0</v>
      </c>
      <c r="AW48" s="106">
        <f>IF( $H48=0,0,($F48*'Cronograma de Actividades'!$AG$25)*($I48/$H48))</f>
        <v>0</v>
      </c>
      <c r="AX48" s="106">
        <f>IF( $H48=0,0,($F48*'Cronograma de Actividades'!$AH$25)*($I48/$H48))</f>
        <v>0</v>
      </c>
      <c r="AY48" s="106">
        <f>SUM(AV48:AX48)</f>
        <v>0</v>
      </c>
      <c r="AZ48" s="106">
        <f>IF( $H48=0,0,($F48*'Cronograma de Actividades'!$AI$25)*($I48/$H48))</f>
        <v>0</v>
      </c>
      <c r="BA48" s="106">
        <f>IF( $H48=0,0,($F48*'Cronograma de Actividades'!$AJ$25)*($I48/$H48))</f>
        <v>0</v>
      </c>
      <c r="BB48" s="106">
        <f>IF( $H48=0,0,($F48*'Cronograma de Actividades'!$AK$25)*($I48/$H48))</f>
        <v>0</v>
      </c>
      <c r="BC48" s="106">
        <f>SUM(AZ48:BB48)</f>
        <v>0</v>
      </c>
      <c r="BD48" s="106">
        <f>IF( $H48=0,0,($F48*'Cronograma de Actividades'!$AL$25)*($I48/$H48))</f>
        <v>0</v>
      </c>
      <c r="BE48" s="106">
        <f>IF( $H48=0,0,($F48*'Cronograma de Actividades'!$AM$25)*($I48/$H48))</f>
        <v>0</v>
      </c>
      <c r="BF48" s="106">
        <f>IF( $H48=0,0,($F48*'Cronograma de Actividades'!$AN$25)*($I48/$H48))</f>
        <v>0</v>
      </c>
      <c r="BG48" s="106">
        <f>SUM(BD48:BF48)</f>
        <v>0</v>
      </c>
      <c r="BH48" s="106">
        <f>+AU48+AY48+BC48+BG48</f>
        <v>0</v>
      </c>
      <c r="BI48" s="288">
        <f>+Z48+AQ48+BH48</f>
        <v>0</v>
      </c>
      <c r="BJ48" s="126">
        <f t="shared" si="4"/>
        <v>0</v>
      </c>
    </row>
    <row r="49" spans="1:62" s="69" customFormat="1" ht="12.75" customHeight="1" x14ac:dyDescent="0.15">
      <c r="A49" s="100" t="str">
        <f>+'Formato de costeo C1 '!C$324</f>
        <v>1.2.2</v>
      </c>
      <c r="B49" s="199">
        <f>+'Formato de costeo C1 '!B$324</f>
        <v>0</v>
      </c>
      <c r="C49" s="56">
        <f>+'Formato de costeo C1 '!$D$324</f>
        <v>0</v>
      </c>
      <c r="D49" s="61"/>
      <c r="E49" s="57">
        <f>+'Formato de costeo C1 '!F121</f>
        <v>0</v>
      </c>
      <c r="F49" s="57">
        <f>SUM(F50:F54)</f>
        <v>0</v>
      </c>
      <c r="G49" s="503">
        <f>+'Formato de costeo C1 '!H324</f>
        <v>0</v>
      </c>
      <c r="H49" s="57">
        <f>SUM(H50:H54)</f>
        <v>0</v>
      </c>
      <c r="I49" s="57">
        <f t="shared" ref="I49:BI49" si="17">SUM(I50:I54)</f>
        <v>0</v>
      </c>
      <c r="J49" s="57">
        <f t="shared" si="17"/>
        <v>0</v>
      </c>
      <c r="K49" s="57">
        <f>SUM(K50:K54)</f>
        <v>0</v>
      </c>
      <c r="L49" s="57">
        <f>SUM(L50:L54)</f>
        <v>0</v>
      </c>
      <c r="M49" s="57">
        <f t="shared" si="17"/>
        <v>0</v>
      </c>
      <c r="N49" s="57">
        <f>SUM(N50:N54)</f>
        <v>0</v>
      </c>
      <c r="O49" s="57">
        <f>SUM(O50:O54)</f>
        <v>0</v>
      </c>
      <c r="P49" s="57">
        <f>SUM(P50:P54)</f>
        <v>0</v>
      </c>
      <c r="Q49" s="57">
        <f t="shared" si="17"/>
        <v>0</v>
      </c>
      <c r="R49" s="57">
        <f t="shared" si="17"/>
        <v>0</v>
      </c>
      <c r="S49" s="57">
        <f t="shared" si="17"/>
        <v>0</v>
      </c>
      <c r="T49" s="57">
        <f t="shared" si="17"/>
        <v>0</v>
      </c>
      <c r="U49" s="57">
        <f t="shared" si="17"/>
        <v>0</v>
      </c>
      <c r="V49" s="57">
        <f t="shared" si="17"/>
        <v>0</v>
      </c>
      <c r="W49" s="57">
        <f t="shared" si="17"/>
        <v>0</v>
      </c>
      <c r="X49" s="57">
        <f t="shared" si="17"/>
        <v>0</v>
      </c>
      <c r="Y49" s="57">
        <f t="shared" si="17"/>
        <v>0</v>
      </c>
      <c r="Z49" s="57">
        <f t="shared" si="17"/>
        <v>0</v>
      </c>
      <c r="AA49" s="57">
        <f t="shared" si="17"/>
        <v>0</v>
      </c>
      <c r="AB49" s="57">
        <f t="shared" si="17"/>
        <v>0</v>
      </c>
      <c r="AC49" s="57">
        <f t="shared" si="17"/>
        <v>0</v>
      </c>
      <c r="AD49" s="57">
        <f t="shared" si="17"/>
        <v>0</v>
      </c>
      <c r="AE49" s="57">
        <f t="shared" si="17"/>
        <v>0</v>
      </c>
      <c r="AF49" s="57">
        <f t="shared" si="17"/>
        <v>0</v>
      </c>
      <c r="AG49" s="57">
        <f t="shared" si="17"/>
        <v>0</v>
      </c>
      <c r="AH49" s="57">
        <f t="shared" si="17"/>
        <v>0</v>
      </c>
      <c r="AI49" s="57">
        <f t="shared" si="17"/>
        <v>0</v>
      </c>
      <c r="AJ49" s="57">
        <f t="shared" si="17"/>
        <v>0</v>
      </c>
      <c r="AK49" s="57">
        <f t="shared" si="17"/>
        <v>0</v>
      </c>
      <c r="AL49" s="57">
        <f t="shared" si="17"/>
        <v>0</v>
      </c>
      <c r="AM49" s="57">
        <f t="shared" si="17"/>
        <v>0</v>
      </c>
      <c r="AN49" s="57">
        <f t="shared" si="17"/>
        <v>0</v>
      </c>
      <c r="AO49" s="57">
        <f t="shared" si="17"/>
        <v>0</v>
      </c>
      <c r="AP49" s="57">
        <f t="shared" si="17"/>
        <v>0</v>
      </c>
      <c r="AQ49" s="57">
        <f t="shared" si="17"/>
        <v>0</v>
      </c>
      <c r="AR49" s="57">
        <f t="shared" si="17"/>
        <v>0</v>
      </c>
      <c r="AS49" s="57">
        <f t="shared" si="17"/>
        <v>0</v>
      </c>
      <c r="AT49" s="57">
        <f t="shared" si="17"/>
        <v>0</v>
      </c>
      <c r="AU49" s="57">
        <f t="shared" si="17"/>
        <v>0</v>
      </c>
      <c r="AV49" s="57">
        <f t="shared" si="17"/>
        <v>0</v>
      </c>
      <c r="AW49" s="57">
        <f t="shared" si="17"/>
        <v>0</v>
      </c>
      <c r="AX49" s="57">
        <f t="shared" si="17"/>
        <v>0</v>
      </c>
      <c r="AY49" s="57">
        <f t="shared" si="17"/>
        <v>0</v>
      </c>
      <c r="AZ49" s="57">
        <f t="shared" si="17"/>
        <v>0</v>
      </c>
      <c r="BA49" s="57">
        <f t="shared" si="17"/>
        <v>0</v>
      </c>
      <c r="BB49" s="57">
        <f t="shared" si="17"/>
        <v>0</v>
      </c>
      <c r="BC49" s="57">
        <f t="shared" si="17"/>
        <v>0</v>
      </c>
      <c r="BD49" s="57">
        <f t="shared" si="17"/>
        <v>0</v>
      </c>
      <c r="BE49" s="57">
        <f t="shared" si="17"/>
        <v>0</v>
      </c>
      <c r="BF49" s="57">
        <f t="shared" si="17"/>
        <v>0</v>
      </c>
      <c r="BG49" s="57">
        <f t="shared" si="17"/>
        <v>0</v>
      </c>
      <c r="BH49" s="57">
        <f t="shared" si="17"/>
        <v>0</v>
      </c>
      <c r="BI49" s="285">
        <f t="shared" si="17"/>
        <v>0</v>
      </c>
      <c r="BJ49" s="126">
        <f t="shared" si="4"/>
        <v>0</v>
      </c>
    </row>
    <row r="50" spans="1:62" s="69" customFormat="1" ht="12.75" customHeight="1" x14ac:dyDescent="0.15">
      <c r="A50" s="295" t="str">
        <f>+'Formato de costeo C1 '!C$325</f>
        <v>1.2.2.1</v>
      </c>
      <c r="B50" s="296" t="str">
        <f>+'Formato de costeo C1 '!B$325</f>
        <v>Categorías de gasto</v>
      </c>
      <c r="C50" s="577"/>
      <c r="D50" s="296"/>
      <c r="E50" s="312"/>
      <c r="F50" s="104">
        <f>+'Formato de costeo C1 '!G$325</f>
        <v>0</v>
      </c>
      <c r="G50" s="507"/>
      <c r="H50" s="104">
        <f>+'Formato de costeo C1 '!I325</f>
        <v>0</v>
      </c>
      <c r="I50" s="104">
        <f>+'Formato de costeo C1 '!Q325</f>
        <v>0</v>
      </c>
      <c r="J50" s="104">
        <f>IF( $H50=0,0,($F50*'Cronograma de Actividades'!$E$26)*($I50/$H50))</f>
        <v>0</v>
      </c>
      <c r="K50" s="104">
        <f>IF( $H50=0,0,($F50*'Cronograma de Actividades'!$F$26)*($I50/$H50))</f>
        <v>0</v>
      </c>
      <c r="L50" s="104">
        <f>IF( $H50=0,0,($F50*'Cronograma de Actividades'!$G$26)*($I50/$H50))</f>
        <v>0</v>
      </c>
      <c r="M50" s="104">
        <f>SUM(J50:L50)</f>
        <v>0</v>
      </c>
      <c r="N50" s="104">
        <f>IF( $H50=0,0,($F50*'Cronograma de Actividades'!$H$26)*($I50/$H50))</f>
        <v>0</v>
      </c>
      <c r="O50" s="104">
        <f>IF( $H50=0,0,($F50*'Cronograma de Actividades'!$I$26)*($I50/$H50))</f>
        <v>0</v>
      </c>
      <c r="P50" s="104">
        <f>IF( $H50=0,0,($F50*'Cronograma de Actividades'!$J$26)*($I50/$H50))</f>
        <v>0</v>
      </c>
      <c r="Q50" s="104">
        <f>SUM(N50:P50)</f>
        <v>0</v>
      </c>
      <c r="R50" s="104">
        <f>IF( $H50=0,0,($F50*'Cronograma de Actividades'!$K$26)*($I50/$H50))</f>
        <v>0</v>
      </c>
      <c r="S50" s="104">
        <f>IF( $H50=0,0,($F50*'Cronograma de Actividades'!$L$26)*($I50/$H50))</f>
        <v>0</v>
      </c>
      <c r="T50" s="104">
        <f>IF( $H50=0,0,($F50*'Cronograma de Actividades'!$M$26)*($I50/$H50))</f>
        <v>0</v>
      </c>
      <c r="U50" s="104">
        <f>SUM(R50:T50)</f>
        <v>0</v>
      </c>
      <c r="V50" s="104">
        <f>IF( $H50=0,0,($F50*'Cronograma de Actividades'!$N$26)*($I50/$H50))</f>
        <v>0</v>
      </c>
      <c r="W50" s="104">
        <f>IF( $H50=0,0,($F50*'Cronograma de Actividades'!$O$26)*($I50/$H50))</f>
        <v>0</v>
      </c>
      <c r="X50" s="104">
        <f>IF( $H50=0,0,($F50*'Cronograma de Actividades'!$P$26)*($I50/$H50))</f>
        <v>0</v>
      </c>
      <c r="Y50" s="104">
        <f>SUM(V50:X50)</f>
        <v>0</v>
      </c>
      <c r="Z50" s="104">
        <f>+M50+Q50+U50+Y50</f>
        <v>0</v>
      </c>
      <c r="AA50" s="104">
        <f>IF( $H50=0,0,($F50*'Cronograma de Actividades'!$Q$26)*($I50/$H50))</f>
        <v>0</v>
      </c>
      <c r="AB50" s="104">
        <f>IF( $H50=0,0,($F50*'Cronograma de Actividades'!$R$26)*($I50/$H50))</f>
        <v>0</v>
      </c>
      <c r="AC50" s="104">
        <f>IF( $H50=0,0,($F50*'Cronograma de Actividades'!$S$26)*($I50/$H50))</f>
        <v>0</v>
      </c>
      <c r="AD50" s="104">
        <f>SUM(AA50:AC50)</f>
        <v>0</v>
      </c>
      <c r="AE50" s="104">
        <f>IF( $H50=0,0,($F50*'Cronograma de Actividades'!$T$26)*($I50/$H50))</f>
        <v>0</v>
      </c>
      <c r="AF50" s="104">
        <f>IF( $H50=0,0,($F50*'Cronograma de Actividades'!$U$26)*($I50/$H50))</f>
        <v>0</v>
      </c>
      <c r="AG50" s="104">
        <f>IF( $H50=0,0,($F50*'Cronograma de Actividades'!$V$26)*($I50/$H50))</f>
        <v>0</v>
      </c>
      <c r="AH50" s="104">
        <f>SUM(AE50:AG50)</f>
        <v>0</v>
      </c>
      <c r="AI50" s="104">
        <f>IF( $H50=0,0,($F50*'Cronograma de Actividades'!$W$26)*($I50/$H50))</f>
        <v>0</v>
      </c>
      <c r="AJ50" s="104">
        <f>IF( $H50=0,0,($F50*'Cronograma de Actividades'!$X$26)*($I50/$H50))</f>
        <v>0</v>
      </c>
      <c r="AK50" s="104">
        <f>IF( $H50=0,0,($F50*'Cronograma de Actividades'!$Y$26)*($I50/$H50))</f>
        <v>0</v>
      </c>
      <c r="AL50" s="104">
        <f>SUM(AI50:AK50)</f>
        <v>0</v>
      </c>
      <c r="AM50" s="104">
        <f>IF( $H50=0,0,($F50*'Cronograma de Actividades'!$Z$26)*($I50/$H50))</f>
        <v>0</v>
      </c>
      <c r="AN50" s="104">
        <f>IF( $H50=0,0,($F50*'Cronograma de Actividades'!$AA$26)*($I50/$H50))</f>
        <v>0</v>
      </c>
      <c r="AO50" s="104">
        <f>IF( $H50=0,0,($F50*'Cronograma de Actividades'!$AB$26)*($I50/$H50))</f>
        <v>0</v>
      </c>
      <c r="AP50" s="104">
        <f>SUM(AM50:AO50)</f>
        <v>0</v>
      </c>
      <c r="AQ50" s="104">
        <f>+AD50+AH50+AL50+AP50</f>
        <v>0</v>
      </c>
      <c r="AR50" s="104">
        <f>IF( $H50=0,0,($F50*'Cronograma de Actividades'!$AC$26)*($I50/$H50))</f>
        <v>0</v>
      </c>
      <c r="AS50" s="104">
        <f>IF( $H50=0,0,($F50*'Cronograma de Actividades'!$AD$26)*($I50/$H50))</f>
        <v>0</v>
      </c>
      <c r="AT50" s="104">
        <f>IF( $H50=0,0,($F50*'Cronograma de Actividades'!$AE$26)*($I50/$H50))</f>
        <v>0</v>
      </c>
      <c r="AU50" s="104">
        <f>SUM(AR50:AT50)</f>
        <v>0</v>
      </c>
      <c r="AV50" s="104">
        <f>IF( $H50=0,0,($F50*'Cronograma de Actividades'!$AF$26)*($I50/$H50))</f>
        <v>0</v>
      </c>
      <c r="AW50" s="104">
        <f>IF( $H50=0,0,($F50*'Cronograma de Actividades'!$AG$26)*($I50/$H50))</f>
        <v>0</v>
      </c>
      <c r="AX50" s="104">
        <f>IF( $H50=0,0,($F50*'Cronograma de Actividades'!$AH$26)*($I50/$H50))</f>
        <v>0</v>
      </c>
      <c r="AY50" s="104">
        <f>SUM(AV50:AX50)</f>
        <v>0</v>
      </c>
      <c r="AZ50" s="104">
        <f>IF( $H50=0,0,($F50*'Cronograma de Actividades'!$AI$26)*($I50/$H50))</f>
        <v>0</v>
      </c>
      <c r="BA50" s="104">
        <f>IF( $H50=0,0,($F50*'Cronograma de Actividades'!$AJ$26)*($I50/$H50))</f>
        <v>0</v>
      </c>
      <c r="BB50" s="104">
        <f>IF( $H50=0,0,($F50*'Cronograma de Actividades'!$AK$26)*($I50/$H50))</f>
        <v>0</v>
      </c>
      <c r="BC50" s="104">
        <f>SUM(AZ50:BB50)</f>
        <v>0</v>
      </c>
      <c r="BD50" s="104">
        <f>IF( $H50=0,0,($F50*'Cronograma de Actividades'!$AL$26)*($I50/$H50))</f>
        <v>0</v>
      </c>
      <c r="BE50" s="104">
        <f>IF( $H50=0,0,($F50*'Cronograma de Actividades'!$AM$26)*($I50/$H50))</f>
        <v>0</v>
      </c>
      <c r="BF50" s="104">
        <f>IF( $H50=0,0,($F50*'Cronograma de Actividades'!$AN$26)*($I50/$H50))</f>
        <v>0</v>
      </c>
      <c r="BG50" s="104">
        <f>SUM(BD50:BF50)</f>
        <v>0</v>
      </c>
      <c r="BH50" s="104">
        <f>+AU50+AY50+BC50+BG50</f>
        <v>0</v>
      </c>
      <c r="BI50" s="286">
        <f>+Z50+AQ50+BH50</f>
        <v>0</v>
      </c>
      <c r="BJ50" s="126">
        <f t="shared" si="4"/>
        <v>0</v>
      </c>
    </row>
    <row r="51" spans="1:62" s="69" customFormat="1" ht="12.75" customHeight="1" x14ac:dyDescent="0.15">
      <c r="A51" s="297" t="str">
        <f>+'Formato de costeo C1 '!C$334</f>
        <v>1.2.2.2</v>
      </c>
      <c r="B51" s="298" t="str">
        <f>+'Formato de costeo C1 '!B$334</f>
        <v>Categorías de gasto</v>
      </c>
      <c r="C51" s="578"/>
      <c r="D51" s="298"/>
      <c r="E51" s="315"/>
      <c r="F51" s="105">
        <f>+'Formato de costeo C1 '!G$334</f>
        <v>0</v>
      </c>
      <c r="G51" s="508"/>
      <c r="H51" s="105">
        <f>+'Formato de costeo C1 '!I334</f>
        <v>0</v>
      </c>
      <c r="I51" s="105">
        <f>+'Formato de costeo C1 '!Q334</f>
        <v>0</v>
      </c>
      <c r="J51" s="105">
        <f>IF( $H51=0,0,($F51*'Cronograma de Actividades'!$E$26)*($I51/$H51))</f>
        <v>0</v>
      </c>
      <c r="K51" s="105">
        <f>IF( $H51=0,0,($F51*'Cronograma de Actividades'!$F$26)*($I51/$H51))</f>
        <v>0</v>
      </c>
      <c r="L51" s="105">
        <f>IF( $H51=0,0,($F51*'Cronograma de Actividades'!$G$26)*($I51/$H51))</f>
        <v>0</v>
      </c>
      <c r="M51" s="105">
        <f>SUM(J51:L51)</f>
        <v>0</v>
      </c>
      <c r="N51" s="105">
        <f>IF( $H51=0,0,($F51*'Cronograma de Actividades'!$H$26)*($I51/$H51))</f>
        <v>0</v>
      </c>
      <c r="O51" s="105">
        <f>IF( $H51=0,0,($F51*'Cronograma de Actividades'!$I$26)*($I51/$H51))</f>
        <v>0</v>
      </c>
      <c r="P51" s="105">
        <f>IF( $H51=0,0,($F51*'Cronograma de Actividades'!$J$26)*($I51/$H51))</f>
        <v>0</v>
      </c>
      <c r="Q51" s="105">
        <f>SUM(N51:P51)</f>
        <v>0</v>
      </c>
      <c r="R51" s="105">
        <f>IF( $H51=0,0,($F51*'Cronograma de Actividades'!$K$26)*($I51/$H51))</f>
        <v>0</v>
      </c>
      <c r="S51" s="105">
        <f>IF( $H51=0,0,($F51*'Cronograma de Actividades'!$L$26)*($I51/$H51))</f>
        <v>0</v>
      </c>
      <c r="T51" s="105">
        <f>IF( $H51=0,0,($F51*'Cronograma de Actividades'!$M$26)*($I51/$H51))</f>
        <v>0</v>
      </c>
      <c r="U51" s="105">
        <f>SUM(R51:T51)</f>
        <v>0</v>
      </c>
      <c r="V51" s="105">
        <f>IF( $H51=0,0,($F51*'Cronograma de Actividades'!$N$26)*($I51/$H51))</f>
        <v>0</v>
      </c>
      <c r="W51" s="105">
        <f>IF( $H51=0,0,($F51*'Cronograma de Actividades'!$O$26)*($I51/$H51))</f>
        <v>0</v>
      </c>
      <c r="X51" s="105">
        <f>IF( $H51=0,0,($F51*'Cronograma de Actividades'!$P$26)*($I51/$H51))</f>
        <v>0</v>
      </c>
      <c r="Y51" s="105">
        <f>SUM(V51:X51)</f>
        <v>0</v>
      </c>
      <c r="Z51" s="105">
        <f>+M51+Q51+U51+Y51</f>
        <v>0</v>
      </c>
      <c r="AA51" s="105">
        <f>IF( $H51=0,0,($F51*'Cronograma de Actividades'!$Q$26)*($I51/$H51))</f>
        <v>0</v>
      </c>
      <c r="AB51" s="105">
        <f>IF( $H51=0,0,($F51*'Cronograma de Actividades'!$R$26)*($I51/$H51))</f>
        <v>0</v>
      </c>
      <c r="AC51" s="105">
        <f>IF( $H51=0,0,($F51*'Cronograma de Actividades'!$S$26)*($I51/$H51))</f>
        <v>0</v>
      </c>
      <c r="AD51" s="105">
        <f>SUM(AA51:AC51)</f>
        <v>0</v>
      </c>
      <c r="AE51" s="105">
        <f>IF( $H51=0,0,($F51*'Cronograma de Actividades'!$T$26)*($I51/$H51))</f>
        <v>0</v>
      </c>
      <c r="AF51" s="105">
        <f>IF( $H51=0,0,($F51*'Cronograma de Actividades'!$U$26)*($I51/$H51))</f>
        <v>0</v>
      </c>
      <c r="AG51" s="105">
        <f>IF( $H51=0,0,($F51*'Cronograma de Actividades'!$V$26)*($I51/$H51))</f>
        <v>0</v>
      </c>
      <c r="AH51" s="105">
        <f>SUM(AE51:AG51)</f>
        <v>0</v>
      </c>
      <c r="AI51" s="105">
        <f>IF( $H51=0,0,($F51*'Cronograma de Actividades'!$W$26)*($I51/$H51))</f>
        <v>0</v>
      </c>
      <c r="AJ51" s="105">
        <f>IF( $H51=0,0,($F51*'Cronograma de Actividades'!$X$26)*($I51/$H51))</f>
        <v>0</v>
      </c>
      <c r="AK51" s="105">
        <f>IF( $H51=0,0,($F51*'Cronograma de Actividades'!$Y$26)*($I51/$H51))</f>
        <v>0</v>
      </c>
      <c r="AL51" s="105">
        <f>SUM(AI51:AK51)</f>
        <v>0</v>
      </c>
      <c r="AM51" s="105">
        <f>IF( $H51=0,0,($F51*'Cronograma de Actividades'!$Z$26)*($I51/$H51))</f>
        <v>0</v>
      </c>
      <c r="AN51" s="105">
        <f>IF( $H51=0,0,($F51*'Cronograma de Actividades'!$AA$26)*($I51/$H51))</f>
        <v>0</v>
      </c>
      <c r="AO51" s="105">
        <f>IF( $H51=0,0,($F51*'Cronograma de Actividades'!$AB$26)*($I51/$H51))</f>
        <v>0</v>
      </c>
      <c r="AP51" s="105">
        <f>SUM(AM51:AO51)</f>
        <v>0</v>
      </c>
      <c r="AQ51" s="105">
        <f>+AD51+AH51+AL51+AP51</f>
        <v>0</v>
      </c>
      <c r="AR51" s="105">
        <f>IF( $H51=0,0,($F51*'Cronograma de Actividades'!$AC$26)*($I51/$H51))</f>
        <v>0</v>
      </c>
      <c r="AS51" s="105">
        <f>IF( $H51=0,0,($F51*'Cronograma de Actividades'!$AD$26)*($I51/$H51))</f>
        <v>0</v>
      </c>
      <c r="AT51" s="105">
        <f>IF( $H51=0,0,($F51*'Cronograma de Actividades'!$AE$26)*($I51/$H51))</f>
        <v>0</v>
      </c>
      <c r="AU51" s="105">
        <f>SUM(AR51:AT51)</f>
        <v>0</v>
      </c>
      <c r="AV51" s="105">
        <f>IF( $H51=0,0,($F51*'Cronograma de Actividades'!$AF$26)*($I51/$H51))</f>
        <v>0</v>
      </c>
      <c r="AW51" s="105">
        <f>IF( $H51=0,0,($F51*'Cronograma de Actividades'!$AG$26)*($I51/$H51))</f>
        <v>0</v>
      </c>
      <c r="AX51" s="105">
        <f>IF( $H51=0,0,($F51*'Cronograma de Actividades'!$AH$26)*($I51/$H51))</f>
        <v>0</v>
      </c>
      <c r="AY51" s="105">
        <f>SUM(AV51:AX51)</f>
        <v>0</v>
      </c>
      <c r="AZ51" s="105">
        <f>IF( $H51=0,0,($F51*'Cronograma de Actividades'!$AI$26)*($I51/$H51))</f>
        <v>0</v>
      </c>
      <c r="BA51" s="105">
        <f>IF( $H51=0,0,($F51*'Cronograma de Actividades'!$AJ$26)*($I51/$H51))</f>
        <v>0</v>
      </c>
      <c r="BB51" s="105">
        <f>IF( $H51=0,0,($F51*'Cronograma de Actividades'!$AK$26)*($I51/$H51))</f>
        <v>0</v>
      </c>
      <c r="BC51" s="105">
        <f>SUM(AZ51:BB51)</f>
        <v>0</v>
      </c>
      <c r="BD51" s="105">
        <f>IF( $H51=0,0,($F51*'Cronograma de Actividades'!$AL$26)*($I51/$H51))</f>
        <v>0</v>
      </c>
      <c r="BE51" s="105">
        <f>IF( $H51=0,0,($F51*'Cronograma de Actividades'!$AM$26)*($I51/$H51))</f>
        <v>0</v>
      </c>
      <c r="BF51" s="105">
        <f>IF( $H51=0,0,($F51*'Cronograma de Actividades'!$AN$26)*($I51/$H51))</f>
        <v>0</v>
      </c>
      <c r="BG51" s="105">
        <f>SUM(BD51:BF51)</f>
        <v>0</v>
      </c>
      <c r="BH51" s="105">
        <f>+AU51+AY51+BC51+BG51</f>
        <v>0</v>
      </c>
      <c r="BI51" s="287">
        <f>+Z51+AQ51+BH51</f>
        <v>0</v>
      </c>
      <c r="BJ51" s="126">
        <f t="shared" si="4"/>
        <v>0</v>
      </c>
    </row>
    <row r="52" spans="1:62" s="69" customFormat="1" ht="12.75" customHeight="1" x14ac:dyDescent="0.15">
      <c r="A52" s="297" t="str">
        <f>+'Formato de costeo C1 '!C$343</f>
        <v>1.2.2.3</v>
      </c>
      <c r="B52" s="298" t="str">
        <f>+'Formato de costeo C1 '!B$343</f>
        <v>Categorías de gasto</v>
      </c>
      <c r="C52" s="578"/>
      <c r="D52" s="298"/>
      <c r="E52" s="315"/>
      <c r="F52" s="105">
        <f>+'Formato de costeo C1 '!G$343</f>
        <v>0</v>
      </c>
      <c r="G52" s="508"/>
      <c r="H52" s="105">
        <f>+'Formato de costeo C1 '!I343</f>
        <v>0</v>
      </c>
      <c r="I52" s="105">
        <f>+'Formato de costeo C1 '!Q343</f>
        <v>0</v>
      </c>
      <c r="J52" s="105">
        <f>IF( $H52=0,0,($F52*'Cronograma de Actividades'!$E$26)*($I52/$H52))</f>
        <v>0</v>
      </c>
      <c r="K52" s="105">
        <f>IF( $H52=0,0,($F52*'Cronograma de Actividades'!$F$26)*($I52/$H52))</f>
        <v>0</v>
      </c>
      <c r="L52" s="105">
        <f>IF( $H52=0,0,($F52*'Cronograma de Actividades'!$G$26)*($I52/$H52))</f>
        <v>0</v>
      </c>
      <c r="M52" s="105">
        <f>SUM(J52:L52)</f>
        <v>0</v>
      </c>
      <c r="N52" s="105">
        <f>IF( $H52=0,0,($F52*'Cronograma de Actividades'!$H$26)*($I52/$H52))</f>
        <v>0</v>
      </c>
      <c r="O52" s="105">
        <f>IF( $H52=0,0,($F52*'Cronograma de Actividades'!$I$26)*($I52/$H52))</f>
        <v>0</v>
      </c>
      <c r="P52" s="105">
        <f>IF( $H52=0,0,($F52*'Cronograma de Actividades'!$J$26)*($I52/$H52))</f>
        <v>0</v>
      </c>
      <c r="Q52" s="105">
        <f>SUM(N52:P52)</f>
        <v>0</v>
      </c>
      <c r="R52" s="105">
        <f>IF( $H52=0,0,($F52*'Cronograma de Actividades'!$K$26)*($I52/$H52))</f>
        <v>0</v>
      </c>
      <c r="S52" s="105">
        <f>IF( $H52=0,0,($F52*'Cronograma de Actividades'!$L$26)*($I52/$H52))</f>
        <v>0</v>
      </c>
      <c r="T52" s="105">
        <f>IF( $H52=0,0,($F52*'Cronograma de Actividades'!$M$26)*($I52/$H52))</f>
        <v>0</v>
      </c>
      <c r="U52" s="105">
        <f>SUM(R52:T52)</f>
        <v>0</v>
      </c>
      <c r="V52" s="105">
        <f>IF( $H52=0,0,($F52*'Cronograma de Actividades'!$N$26)*($I52/$H52))</f>
        <v>0</v>
      </c>
      <c r="W52" s="105">
        <f>IF( $H52=0,0,($F52*'Cronograma de Actividades'!$O$26)*($I52/$H52))</f>
        <v>0</v>
      </c>
      <c r="X52" s="105">
        <f>IF( $H52=0,0,($F52*'Cronograma de Actividades'!$P$26)*($I52/$H52))</f>
        <v>0</v>
      </c>
      <c r="Y52" s="105">
        <f>SUM(V52:X52)</f>
        <v>0</v>
      </c>
      <c r="Z52" s="105">
        <f>+M52+Q52+U52+Y52</f>
        <v>0</v>
      </c>
      <c r="AA52" s="105">
        <f>IF( $H52=0,0,($F52*'Cronograma de Actividades'!$Q$26)*($I52/$H52))</f>
        <v>0</v>
      </c>
      <c r="AB52" s="105">
        <f>IF( $H52=0,0,($F52*'Cronograma de Actividades'!$R$26)*($I52/$H52))</f>
        <v>0</v>
      </c>
      <c r="AC52" s="105">
        <f>IF( $H52=0,0,($F52*'Cronograma de Actividades'!$S$26)*($I52/$H52))</f>
        <v>0</v>
      </c>
      <c r="AD52" s="105">
        <f>SUM(AA52:AC52)</f>
        <v>0</v>
      </c>
      <c r="AE52" s="105">
        <f>IF( $H52=0,0,($F52*'Cronograma de Actividades'!$T$26)*($I52/$H52))</f>
        <v>0</v>
      </c>
      <c r="AF52" s="105">
        <f>IF( $H52=0,0,($F52*'Cronograma de Actividades'!$U$26)*($I52/$H52))</f>
        <v>0</v>
      </c>
      <c r="AG52" s="105">
        <f>IF( $H52=0,0,($F52*'Cronograma de Actividades'!$V$26)*($I52/$H52))</f>
        <v>0</v>
      </c>
      <c r="AH52" s="105">
        <f>SUM(AE52:AG52)</f>
        <v>0</v>
      </c>
      <c r="AI52" s="105">
        <f>IF( $H52=0,0,($F52*'Cronograma de Actividades'!$W$26)*($I52/$H52))</f>
        <v>0</v>
      </c>
      <c r="AJ52" s="105">
        <f>IF( $H52=0,0,($F52*'Cronograma de Actividades'!$X$26)*($I52/$H52))</f>
        <v>0</v>
      </c>
      <c r="AK52" s="105">
        <f>IF( $H52=0,0,($F52*'Cronograma de Actividades'!$Y$26)*($I52/$H52))</f>
        <v>0</v>
      </c>
      <c r="AL52" s="105">
        <f>SUM(AI52:AK52)</f>
        <v>0</v>
      </c>
      <c r="AM52" s="105">
        <f>IF( $H52=0,0,($F52*'Cronograma de Actividades'!$Z$26)*($I52/$H52))</f>
        <v>0</v>
      </c>
      <c r="AN52" s="105">
        <f>IF( $H52=0,0,($F52*'Cronograma de Actividades'!$AA$26)*($I52/$H52))</f>
        <v>0</v>
      </c>
      <c r="AO52" s="105">
        <f>IF( $H52=0,0,($F52*'Cronograma de Actividades'!$AB$26)*($I52/$H52))</f>
        <v>0</v>
      </c>
      <c r="AP52" s="105">
        <f>SUM(AM52:AO52)</f>
        <v>0</v>
      </c>
      <c r="AQ52" s="105">
        <f>+AD52+AH52+AL52+AP52</f>
        <v>0</v>
      </c>
      <c r="AR52" s="105">
        <f>IF( $H52=0,0,($F52*'Cronograma de Actividades'!$AC$26)*($I52/$H52))</f>
        <v>0</v>
      </c>
      <c r="AS52" s="105">
        <f>IF( $H52=0,0,($F52*'Cronograma de Actividades'!$AD$26)*($I52/$H52))</f>
        <v>0</v>
      </c>
      <c r="AT52" s="105">
        <f>IF( $H52=0,0,($F52*'Cronograma de Actividades'!$AE$26)*($I52/$H52))</f>
        <v>0</v>
      </c>
      <c r="AU52" s="105">
        <f>SUM(AR52:AT52)</f>
        <v>0</v>
      </c>
      <c r="AV52" s="105">
        <f>IF( $H52=0,0,($F52*'Cronograma de Actividades'!$AF$26)*($I52/$H52))</f>
        <v>0</v>
      </c>
      <c r="AW52" s="105">
        <f>IF( $H52=0,0,($F52*'Cronograma de Actividades'!$AG$26)*($I52/$H52))</f>
        <v>0</v>
      </c>
      <c r="AX52" s="105">
        <f>IF( $H52=0,0,($F52*'Cronograma de Actividades'!$AH$26)*($I52/$H52))</f>
        <v>0</v>
      </c>
      <c r="AY52" s="105">
        <f>SUM(AV52:AX52)</f>
        <v>0</v>
      </c>
      <c r="AZ52" s="105">
        <f>IF( $H52=0,0,($F52*'Cronograma de Actividades'!$AI$26)*($I52/$H52))</f>
        <v>0</v>
      </c>
      <c r="BA52" s="105">
        <f>IF( $H52=0,0,($F52*'Cronograma de Actividades'!$AJ$26)*($I52/$H52))</f>
        <v>0</v>
      </c>
      <c r="BB52" s="105">
        <f>IF( $H52=0,0,($F52*'Cronograma de Actividades'!$AK$26)*($I52/$H52))</f>
        <v>0</v>
      </c>
      <c r="BC52" s="105">
        <f>SUM(AZ52:BB52)</f>
        <v>0</v>
      </c>
      <c r="BD52" s="105">
        <f>IF( $H52=0,0,($F52*'Cronograma de Actividades'!$AL$26)*($I52/$H52))</f>
        <v>0</v>
      </c>
      <c r="BE52" s="105">
        <f>IF( $H52=0,0,($F52*'Cronograma de Actividades'!$AM$26)*($I52/$H52))</f>
        <v>0</v>
      </c>
      <c r="BF52" s="105">
        <f>IF( $H52=0,0,($F52*'Cronograma de Actividades'!$AN$26)*($I52/$H52))</f>
        <v>0</v>
      </c>
      <c r="BG52" s="105">
        <f>SUM(BD52:BF52)</f>
        <v>0</v>
      </c>
      <c r="BH52" s="105">
        <f>+AU52+AY52+BC52+BG52</f>
        <v>0</v>
      </c>
      <c r="BI52" s="287">
        <f>+Z52+AQ52+BH52</f>
        <v>0</v>
      </c>
      <c r="BJ52" s="126">
        <f t="shared" si="4"/>
        <v>0</v>
      </c>
    </row>
    <row r="53" spans="1:62" s="69" customFormat="1" ht="12.75" customHeight="1" x14ac:dyDescent="0.15">
      <c r="A53" s="297" t="str">
        <f>+'Formato de costeo C1 '!C$352</f>
        <v>1.2.2.4</v>
      </c>
      <c r="B53" s="298" t="str">
        <f>+'Formato de costeo C1 '!B$352</f>
        <v>Categorías de gasto</v>
      </c>
      <c r="C53" s="578"/>
      <c r="D53" s="298"/>
      <c r="E53" s="315"/>
      <c r="F53" s="105">
        <f>+'Formato de costeo C1 '!G$352</f>
        <v>0</v>
      </c>
      <c r="G53" s="508"/>
      <c r="H53" s="105">
        <f>+'Formato de costeo C1 '!I352</f>
        <v>0</v>
      </c>
      <c r="I53" s="105">
        <f>+'Formato de costeo C1 '!Q352</f>
        <v>0</v>
      </c>
      <c r="J53" s="105">
        <f>IF( $H53=0,0,($F53*'Cronograma de Actividades'!$E$26)*($I53/$H53))</f>
        <v>0</v>
      </c>
      <c r="K53" s="105">
        <f>IF( $H53=0,0,($F53*'Cronograma de Actividades'!$F$26)*($I53/$H53))</f>
        <v>0</v>
      </c>
      <c r="L53" s="105">
        <f>IF( $H53=0,0,($F53*'Cronograma de Actividades'!$G$26)*($I53/$H53))</f>
        <v>0</v>
      </c>
      <c r="M53" s="105">
        <f>SUM(J53:L53)</f>
        <v>0</v>
      </c>
      <c r="N53" s="105">
        <f>IF( $H53=0,0,($F53*'Cronograma de Actividades'!$H$26)*($I53/$H53))</f>
        <v>0</v>
      </c>
      <c r="O53" s="105">
        <f>IF( $H53=0,0,($F53*'Cronograma de Actividades'!$I$26)*($I53/$H53))</f>
        <v>0</v>
      </c>
      <c r="P53" s="105">
        <f>IF( $H53=0,0,($F53*'Cronograma de Actividades'!$J$26)*($I53/$H53))</f>
        <v>0</v>
      </c>
      <c r="Q53" s="105">
        <f>SUM(N53:P53)</f>
        <v>0</v>
      </c>
      <c r="R53" s="105">
        <f>IF( $H53=0,0,($F53*'Cronograma de Actividades'!$K$26)*($I53/$H53))</f>
        <v>0</v>
      </c>
      <c r="S53" s="105">
        <f>IF( $H53=0,0,($F53*'Cronograma de Actividades'!$L$26)*($I53/$H53))</f>
        <v>0</v>
      </c>
      <c r="T53" s="105">
        <f>IF( $H53=0,0,($F53*'Cronograma de Actividades'!$M$26)*($I53/$H53))</f>
        <v>0</v>
      </c>
      <c r="U53" s="105">
        <f>SUM(R53:T53)</f>
        <v>0</v>
      </c>
      <c r="V53" s="105">
        <f>IF( $H53=0,0,($F53*'Cronograma de Actividades'!$N$26)*($I53/$H53))</f>
        <v>0</v>
      </c>
      <c r="W53" s="105">
        <f>IF( $H53=0,0,($F53*'Cronograma de Actividades'!$O$26)*($I53/$H53))</f>
        <v>0</v>
      </c>
      <c r="X53" s="105">
        <f>IF( $H53=0,0,($F53*'Cronograma de Actividades'!$P$26)*($I53/$H53))</f>
        <v>0</v>
      </c>
      <c r="Y53" s="105">
        <f>SUM(V53:X53)</f>
        <v>0</v>
      </c>
      <c r="Z53" s="105">
        <f>+M53+Q53+U53+Y53</f>
        <v>0</v>
      </c>
      <c r="AA53" s="105">
        <f>IF( $H53=0,0,($F53*'Cronograma de Actividades'!$Q$26)*($I53/$H53))</f>
        <v>0</v>
      </c>
      <c r="AB53" s="105">
        <f>IF( $H53=0,0,($F53*'Cronograma de Actividades'!$R$26)*($I53/$H53))</f>
        <v>0</v>
      </c>
      <c r="AC53" s="105">
        <f>IF( $H53=0,0,($F53*'Cronograma de Actividades'!$S$26)*($I53/$H53))</f>
        <v>0</v>
      </c>
      <c r="AD53" s="105">
        <f>SUM(AA53:AC53)</f>
        <v>0</v>
      </c>
      <c r="AE53" s="105">
        <f>IF( $H53=0,0,($F53*'Cronograma de Actividades'!$T$26)*($I53/$H53))</f>
        <v>0</v>
      </c>
      <c r="AF53" s="105">
        <f>IF( $H53=0,0,($F53*'Cronograma de Actividades'!$U$26)*($I53/$H53))</f>
        <v>0</v>
      </c>
      <c r="AG53" s="105">
        <f>IF( $H53=0,0,($F53*'Cronograma de Actividades'!$V$26)*($I53/$H53))</f>
        <v>0</v>
      </c>
      <c r="AH53" s="105">
        <f>SUM(AE53:AG53)</f>
        <v>0</v>
      </c>
      <c r="AI53" s="105">
        <f>IF( $H53=0,0,($F53*'Cronograma de Actividades'!$W$26)*($I53/$H53))</f>
        <v>0</v>
      </c>
      <c r="AJ53" s="105">
        <f>IF( $H53=0,0,($F53*'Cronograma de Actividades'!$X$26)*($I53/$H53))</f>
        <v>0</v>
      </c>
      <c r="AK53" s="105">
        <f>IF( $H53=0,0,($F53*'Cronograma de Actividades'!$Y$26)*($I53/$H53))</f>
        <v>0</v>
      </c>
      <c r="AL53" s="105">
        <f>SUM(AI53:AK53)</f>
        <v>0</v>
      </c>
      <c r="AM53" s="105">
        <f>IF( $H53=0,0,($F53*'Cronograma de Actividades'!$Z$26)*($I53/$H53))</f>
        <v>0</v>
      </c>
      <c r="AN53" s="105">
        <f>IF( $H53=0,0,($F53*'Cronograma de Actividades'!$AA$26)*($I53/$H53))</f>
        <v>0</v>
      </c>
      <c r="AO53" s="105">
        <f>IF( $H53=0,0,($F53*'Cronograma de Actividades'!$AB$26)*($I53/$H53))</f>
        <v>0</v>
      </c>
      <c r="AP53" s="105">
        <f>SUM(AM53:AO53)</f>
        <v>0</v>
      </c>
      <c r="AQ53" s="105">
        <f>+AD53+AH53+AL53+AP53</f>
        <v>0</v>
      </c>
      <c r="AR53" s="105">
        <f>IF( $H53=0,0,($F53*'Cronograma de Actividades'!$AC$26)*($I53/$H53))</f>
        <v>0</v>
      </c>
      <c r="AS53" s="105">
        <f>IF( $H53=0,0,($F53*'Cronograma de Actividades'!$AD$26)*($I53/$H53))</f>
        <v>0</v>
      </c>
      <c r="AT53" s="105">
        <f>IF( $H53=0,0,($F53*'Cronograma de Actividades'!$AE$26)*($I53/$H53))</f>
        <v>0</v>
      </c>
      <c r="AU53" s="105">
        <f>SUM(AR53:AT53)</f>
        <v>0</v>
      </c>
      <c r="AV53" s="105">
        <f>IF( $H53=0,0,($F53*'Cronograma de Actividades'!$AF$26)*($I53/$H53))</f>
        <v>0</v>
      </c>
      <c r="AW53" s="105">
        <f>IF( $H53=0,0,($F53*'Cronograma de Actividades'!$AG$26)*($I53/$H53))</f>
        <v>0</v>
      </c>
      <c r="AX53" s="105">
        <f>IF( $H53=0,0,($F53*'Cronograma de Actividades'!$AH$26)*($I53/$H53))</f>
        <v>0</v>
      </c>
      <c r="AY53" s="105">
        <f>SUM(AV53:AX53)</f>
        <v>0</v>
      </c>
      <c r="AZ53" s="105">
        <f>IF( $H53=0,0,($F53*'Cronograma de Actividades'!$AI$26)*($I53/$H53))</f>
        <v>0</v>
      </c>
      <c r="BA53" s="105">
        <f>IF( $H53=0,0,($F53*'Cronograma de Actividades'!$AJ$26)*($I53/$H53))</f>
        <v>0</v>
      </c>
      <c r="BB53" s="105">
        <f>IF( $H53=0,0,($F53*'Cronograma de Actividades'!$AK$26)*($I53/$H53))</f>
        <v>0</v>
      </c>
      <c r="BC53" s="105">
        <f>SUM(AZ53:BB53)</f>
        <v>0</v>
      </c>
      <c r="BD53" s="105">
        <f>IF( $H53=0,0,($F53*'Cronograma de Actividades'!$AL$26)*($I53/$H53))</f>
        <v>0</v>
      </c>
      <c r="BE53" s="105">
        <f>IF( $H53=0,0,($F53*'Cronograma de Actividades'!$AM$26)*($I53/$H53))</f>
        <v>0</v>
      </c>
      <c r="BF53" s="105">
        <f>IF( $H53=0,0,($F53*'Cronograma de Actividades'!$AN$26)*($I53/$H53))</f>
        <v>0</v>
      </c>
      <c r="BG53" s="105">
        <f>SUM(BD53:BF53)</f>
        <v>0</v>
      </c>
      <c r="BH53" s="105">
        <f>+AU53+AY53+BC53+BG53</f>
        <v>0</v>
      </c>
      <c r="BI53" s="287">
        <f>+Z53+AQ53+BH53</f>
        <v>0</v>
      </c>
      <c r="BJ53" s="126">
        <f t="shared" si="4"/>
        <v>0</v>
      </c>
    </row>
    <row r="54" spans="1:62" s="69" customFormat="1" ht="12.75" customHeight="1" x14ac:dyDescent="0.15">
      <c r="A54" s="299" t="str">
        <f>+'Formato de costeo C1 '!C$361</f>
        <v>1.2.2.5</v>
      </c>
      <c r="B54" s="300" t="str">
        <f>+'Formato de costeo C1 '!B$361</f>
        <v>Categorías de gasto</v>
      </c>
      <c r="C54" s="579"/>
      <c r="D54" s="300"/>
      <c r="E54" s="318"/>
      <c r="F54" s="106">
        <f>+'Formato de costeo C1 '!G$361</f>
        <v>0</v>
      </c>
      <c r="G54" s="509"/>
      <c r="H54" s="106">
        <f>+'Formato de costeo C1 '!I361</f>
        <v>0</v>
      </c>
      <c r="I54" s="106">
        <f>+'Formato de costeo C1 '!Q361</f>
        <v>0</v>
      </c>
      <c r="J54" s="106">
        <f>IF( $H54=0,0,($F54*'Cronograma de Actividades'!$E$26)*($I54/$H54))</f>
        <v>0</v>
      </c>
      <c r="K54" s="106">
        <f>IF( $H54=0,0,($F54*'Cronograma de Actividades'!$F$26)*($I54/$H54))</f>
        <v>0</v>
      </c>
      <c r="L54" s="106">
        <f>IF( $H54=0,0,($F54*'Cronograma de Actividades'!$G$26)*($I54/$H54))</f>
        <v>0</v>
      </c>
      <c r="M54" s="106">
        <f>SUM(J54:L54)</f>
        <v>0</v>
      </c>
      <c r="N54" s="106">
        <f>IF( $H54=0,0,($F54*'Cronograma de Actividades'!$H$26)*($I54/$H54))</f>
        <v>0</v>
      </c>
      <c r="O54" s="106">
        <f>IF( $H54=0,0,($F54*'Cronograma de Actividades'!$I$26)*($I54/$H54))</f>
        <v>0</v>
      </c>
      <c r="P54" s="106">
        <f>IF( $H54=0,0,($F54*'Cronograma de Actividades'!$J$26)*($I54/$H54))</f>
        <v>0</v>
      </c>
      <c r="Q54" s="106">
        <f>SUM(N54:P54)</f>
        <v>0</v>
      </c>
      <c r="R54" s="106">
        <f>IF( $H54=0,0,($F54*'Cronograma de Actividades'!$K$26)*($I54/$H54))</f>
        <v>0</v>
      </c>
      <c r="S54" s="106">
        <f>IF( $H54=0,0,($F54*'Cronograma de Actividades'!$L$26)*($I54/$H54))</f>
        <v>0</v>
      </c>
      <c r="T54" s="106">
        <f>IF( $H54=0,0,($F54*'Cronograma de Actividades'!$M$26)*($I54/$H54))</f>
        <v>0</v>
      </c>
      <c r="U54" s="106">
        <f>SUM(R54:T54)</f>
        <v>0</v>
      </c>
      <c r="V54" s="106">
        <f>IF( $H54=0,0,($F54*'Cronograma de Actividades'!$N$26)*($I54/$H54))</f>
        <v>0</v>
      </c>
      <c r="W54" s="106">
        <f>IF( $H54=0,0,($F54*'Cronograma de Actividades'!$O$26)*($I54/$H54))</f>
        <v>0</v>
      </c>
      <c r="X54" s="106">
        <f>IF( $H54=0,0,($F54*'Cronograma de Actividades'!$P$26)*($I54/$H54))</f>
        <v>0</v>
      </c>
      <c r="Y54" s="106">
        <f>SUM(V54:X54)</f>
        <v>0</v>
      </c>
      <c r="Z54" s="106">
        <f>+M54+Q54+U54+Y54</f>
        <v>0</v>
      </c>
      <c r="AA54" s="106">
        <f>IF( $H54=0,0,($F54*'Cronograma de Actividades'!$Q$26)*($I54/$H54))</f>
        <v>0</v>
      </c>
      <c r="AB54" s="106">
        <f>IF( $H54=0,0,($F54*'Cronograma de Actividades'!$R$26)*($I54/$H54))</f>
        <v>0</v>
      </c>
      <c r="AC54" s="106">
        <f>IF( $H54=0,0,($F54*'Cronograma de Actividades'!$S$26)*($I54/$H54))</f>
        <v>0</v>
      </c>
      <c r="AD54" s="106">
        <f>SUM(AA54:AC54)</f>
        <v>0</v>
      </c>
      <c r="AE54" s="106">
        <f>IF( $H54=0,0,($F54*'Cronograma de Actividades'!$T$26)*($I54/$H54))</f>
        <v>0</v>
      </c>
      <c r="AF54" s="106">
        <f>IF( $H54=0,0,($F54*'Cronograma de Actividades'!$U$26)*($I54/$H54))</f>
        <v>0</v>
      </c>
      <c r="AG54" s="106">
        <f>IF( $H54=0,0,($F54*'Cronograma de Actividades'!$V$26)*($I54/$H54))</f>
        <v>0</v>
      </c>
      <c r="AH54" s="106">
        <f>SUM(AE54:AG54)</f>
        <v>0</v>
      </c>
      <c r="AI54" s="106">
        <f>IF( $H54=0,0,($F54*'Cronograma de Actividades'!$W$26)*($I54/$H54))</f>
        <v>0</v>
      </c>
      <c r="AJ54" s="106">
        <f>IF( $H54=0,0,($F54*'Cronograma de Actividades'!$X$26)*($I54/$H54))</f>
        <v>0</v>
      </c>
      <c r="AK54" s="106">
        <f>IF( $H54=0,0,($F54*'Cronograma de Actividades'!$Y$26)*($I54/$H54))</f>
        <v>0</v>
      </c>
      <c r="AL54" s="106">
        <f>SUM(AI54:AK54)</f>
        <v>0</v>
      </c>
      <c r="AM54" s="106">
        <f>IF( $H54=0,0,($F54*'Cronograma de Actividades'!$Z$26)*($I54/$H54))</f>
        <v>0</v>
      </c>
      <c r="AN54" s="106">
        <f>IF( $H54=0,0,($F54*'Cronograma de Actividades'!$AA$26)*($I54/$H54))</f>
        <v>0</v>
      </c>
      <c r="AO54" s="106">
        <f>IF( $H54=0,0,($F54*'Cronograma de Actividades'!$AB$26)*($I54/$H54))</f>
        <v>0</v>
      </c>
      <c r="AP54" s="106">
        <f>SUM(AM54:AO54)</f>
        <v>0</v>
      </c>
      <c r="AQ54" s="106">
        <f>+AD54+AH54+AL54+AP54</f>
        <v>0</v>
      </c>
      <c r="AR54" s="106">
        <f>IF( $H54=0,0,($F54*'Cronograma de Actividades'!$AC$26)*($I54/$H54))</f>
        <v>0</v>
      </c>
      <c r="AS54" s="106">
        <f>IF( $H54=0,0,($F54*'Cronograma de Actividades'!$AD$26)*($I54/$H54))</f>
        <v>0</v>
      </c>
      <c r="AT54" s="106">
        <f>IF( $H54=0,0,($F54*'Cronograma de Actividades'!$AE$26)*($I54/$H54))</f>
        <v>0</v>
      </c>
      <c r="AU54" s="106">
        <f>SUM(AR54:AT54)</f>
        <v>0</v>
      </c>
      <c r="AV54" s="106">
        <f>IF( $H54=0,0,($F54*'Cronograma de Actividades'!$AF$26)*($I54/$H54))</f>
        <v>0</v>
      </c>
      <c r="AW54" s="106">
        <f>IF( $H54=0,0,($F54*'Cronograma de Actividades'!$AG$26)*($I54/$H54))</f>
        <v>0</v>
      </c>
      <c r="AX54" s="106">
        <f>IF( $H54=0,0,($F54*'Cronograma de Actividades'!$AH$26)*($I54/$H54))</f>
        <v>0</v>
      </c>
      <c r="AY54" s="106">
        <f>SUM(AV54:AX54)</f>
        <v>0</v>
      </c>
      <c r="AZ54" s="106">
        <f>IF( $H54=0,0,($F54*'Cronograma de Actividades'!$AI$26)*($I54/$H54))</f>
        <v>0</v>
      </c>
      <c r="BA54" s="106">
        <f>IF( $H54=0,0,($F54*'Cronograma de Actividades'!$AJ$26)*($I54/$H54))</f>
        <v>0</v>
      </c>
      <c r="BB54" s="106">
        <f>IF( $H54=0,0,($F54*'Cronograma de Actividades'!$AK$26)*($I54/$H54))</f>
        <v>0</v>
      </c>
      <c r="BC54" s="106">
        <f>SUM(AZ54:BB54)</f>
        <v>0</v>
      </c>
      <c r="BD54" s="106">
        <f>IF( $H54=0,0,($F54*'Cronograma de Actividades'!$AL$26)*($I54/$H54))</f>
        <v>0</v>
      </c>
      <c r="BE54" s="106">
        <f>IF( $H54=0,0,($F54*'Cronograma de Actividades'!$AM$26)*($I54/$H54))</f>
        <v>0</v>
      </c>
      <c r="BF54" s="106">
        <f>IF( $H54=0,0,($F54*'Cronograma de Actividades'!$AN$26)*($I54/$H54))</f>
        <v>0</v>
      </c>
      <c r="BG54" s="106">
        <f>SUM(BD54:BF54)</f>
        <v>0</v>
      </c>
      <c r="BH54" s="106">
        <f>+AU54+AY54+BC54+BG54</f>
        <v>0</v>
      </c>
      <c r="BI54" s="288">
        <f>+Z54+AQ54+BH54</f>
        <v>0</v>
      </c>
      <c r="BJ54" s="126">
        <f t="shared" si="4"/>
        <v>0</v>
      </c>
    </row>
    <row r="55" spans="1:62" s="69" customFormat="1" ht="12.75" customHeight="1" x14ac:dyDescent="0.15">
      <c r="A55" s="100" t="str">
        <f>+'Formato de costeo C1 '!C$370</f>
        <v>1.2.3</v>
      </c>
      <c r="B55" s="199">
        <f>+'Formato de costeo C1 '!B$370</f>
        <v>0</v>
      </c>
      <c r="C55" s="56">
        <f>+'Formato de costeo C1 '!$D$370</f>
        <v>0</v>
      </c>
      <c r="D55" s="61"/>
      <c r="E55" s="57">
        <f>+'Formato de costeo C1 '!F130</f>
        <v>0</v>
      </c>
      <c r="F55" s="57">
        <f>SUM(F56:F60)</f>
        <v>0</v>
      </c>
      <c r="G55" s="503">
        <f>+'Formato de costeo C1 '!$H$370</f>
        <v>0</v>
      </c>
      <c r="H55" s="57">
        <f>SUM(H56:H60)</f>
        <v>0</v>
      </c>
      <c r="I55" s="57">
        <f t="shared" ref="I55:BI55" si="18">SUM(I56:I60)</f>
        <v>0</v>
      </c>
      <c r="J55" s="57">
        <f t="shared" si="18"/>
        <v>0</v>
      </c>
      <c r="K55" s="57">
        <f>SUM(K56:K60)</f>
        <v>0</v>
      </c>
      <c r="L55" s="57">
        <f>SUM(L56:L60)</f>
        <v>0</v>
      </c>
      <c r="M55" s="57">
        <f t="shared" si="18"/>
        <v>0</v>
      </c>
      <c r="N55" s="57">
        <f>SUM(N56:N60)</f>
        <v>0</v>
      </c>
      <c r="O55" s="57">
        <f>SUM(O56:O60)</f>
        <v>0</v>
      </c>
      <c r="P55" s="57">
        <f>SUM(P56:P60)</f>
        <v>0</v>
      </c>
      <c r="Q55" s="57">
        <f t="shared" si="18"/>
        <v>0</v>
      </c>
      <c r="R55" s="57">
        <f t="shared" si="18"/>
        <v>0</v>
      </c>
      <c r="S55" s="57">
        <f t="shared" si="18"/>
        <v>0</v>
      </c>
      <c r="T55" s="57">
        <f t="shared" si="18"/>
        <v>0</v>
      </c>
      <c r="U55" s="57">
        <f t="shared" si="18"/>
        <v>0</v>
      </c>
      <c r="V55" s="57">
        <f t="shared" si="18"/>
        <v>0</v>
      </c>
      <c r="W55" s="57">
        <f t="shared" si="18"/>
        <v>0</v>
      </c>
      <c r="X55" s="57">
        <f t="shared" si="18"/>
        <v>0</v>
      </c>
      <c r="Y55" s="57">
        <f t="shared" si="18"/>
        <v>0</v>
      </c>
      <c r="Z55" s="57">
        <f t="shared" si="18"/>
        <v>0</v>
      </c>
      <c r="AA55" s="57">
        <f t="shared" si="18"/>
        <v>0</v>
      </c>
      <c r="AB55" s="57">
        <f t="shared" si="18"/>
        <v>0</v>
      </c>
      <c r="AC55" s="57">
        <f t="shared" si="18"/>
        <v>0</v>
      </c>
      <c r="AD55" s="57">
        <f t="shared" si="18"/>
        <v>0</v>
      </c>
      <c r="AE55" s="57">
        <f t="shared" si="18"/>
        <v>0</v>
      </c>
      <c r="AF55" s="57">
        <f t="shared" si="18"/>
        <v>0</v>
      </c>
      <c r="AG55" s="57">
        <f t="shared" si="18"/>
        <v>0</v>
      </c>
      <c r="AH55" s="57">
        <f t="shared" si="18"/>
        <v>0</v>
      </c>
      <c r="AI55" s="57">
        <f t="shared" si="18"/>
        <v>0</v>
      </c>
      <c r="AJ55" s="57">
        <f t="shared" si="18"/>
        <v>0</v>
      </c>
      <c r="AK55" s="57">
        <f t="shared" si="18"/>
        <v>0</v>
      </c>
      <c r="AL55" s="57">
        <f t="shared" si="18"/>
        <v>0</v>
      </c>
      <c r="AM55" s="57">
        <f t="shared" si="18"/>
        <v>0</v>
      </c>
      <c r="AN55" s="57">
        <f t="shared" si="18"/>
        <v>0</v>
      </c>
      <c r="AO55" s="57">
        <f t="shared" si="18"/>
        <v>0</v>
      </c>
      <c r="AP55" s="57">
        <f t="shared" si="18"/>
        <v>0</v>
      </c>
      <c r="AQ55" s="57">
        <f t="shared" si="18"/>
        <v>0</v>
      </c>
      <c r="AR55" s="57">
        <f t="shared" si="18"/>
        <v>0</v>
      </c>
      <c r="AS55" s="57">
        <f t="shared" si="18"/>
        <v>0</v>
      </c>
      <c r="AT55" s="57">
        <f t="shared" si="18"/>
        <v>0</v>
      </c>
      <c r="AU55" s="57">
        <f t="shared" si="18"/>
        <v>0</v>
      </c>
      <c r="AV55" s="57">
        <f t="shared" si="18"/>
        <v>0</v>
      </c>
      <c r="AW55" s="57">
        <f t="shared" si="18"/>
        <v>0</v>
      </c>
      <c r="AX55" s="57">
        <f t="shared" si="18"/>
        <v>0</v>
      </c>
      <c r="AY55" s="57">
        <f t="shared" si="18"/>
        <v>0</v>
      </c>
      <c r="AZ55" s="57">
        <f t="shared" si="18"/>
        <v>0</v>
      </c>
      <c r="BA55" s="57">
        <f t="shared" si="18"/>
        <v>0</v>
      </c>
      <c r="BB55" s="57">
        <f t="shared" si="18"/>
        <v>0</v>
      </c>
      <c r="BC55" s="57">
        <f t="shared" si="18"/>
        <v>0</v>
      </c>
      <c r="BD55" s="57">
        <f t="shared" si="18"/>
        <v>0</v>
      </c>
      <c r="BE55" s="57">
        <f t="shared" si="18"/>
        <v>0</v>
      </c>
      <c r="BF55" s="57">
        <f t="shared" si="18"/>
        <v>0</v>
      </c>
      <c r="BG55" s="57">
        <f t="shared" si="18"/>
        <v>0</v>
      </c>
      <c r="BH55" s="57">
        <f t="shared" si="18"/>
        <v>0</v>
      </c>
      <c r="BI55" s="285">
        <f t="shared" si="18"/>
        <v>0</v>
      </c>
      <c r="BJ55" s="126">
        <f t="shared" si="4"/>
        <v>0</v>
      </c>
    </row>
    <row r="56" spans="1:62" s="69" customFormat="1" ht="12.75" customHeight="1" x14ac:dyDescent="0.15">
      <c r="A56" s="295" t="str">
        <f>+'Formato de costeo C1 '!C$371</f>
        <v>1.2.3.1</v>
      </c>
      <c r="B56" s="296" t="str">
        <f>+'Formato de costeo C1 '!B$371</f>
        <v>Categorías de gasto</v>
      </c>
      <c r="C56" s="577"/>
      <c r="D56" s="296"/>
      <c r="E56" s="312"/>
      <c r="F56" s="104">
        <f>+'Formato de costeo C1 '!G$371</f>
        <v>0</v>
      </c>
      <c r="G56" s="507"/>
      <c r="H56" s="104">
        <f>+'Formato de costeo C1 '!I371</f>
        <v>0</v>
      </c>
      <c r="I56" s="104">
        <f>+'Formato de costeo C1 '!Q371</f>
        <v>0</v>
      </c>
      <c r="J56" s="104">
        <f>IF( $H56=0,0,($F56*'Cronograma de Actividades'!$E$27)*($I56/$H56))</f>
        <v>0</v>
      </c>
      <c r="K56" s="104">
        <f>IF( $H56=0,0,($F56*'Cronograma de Actividades'!$F$27)*($I56/$H56))</f>
        <v>0</v>
      </c>
      <c r="L56" s="104">
        <f>IF( $H56=0,0,($F56*'Cronograma de Actividades'!$G$27)*($I56/$H56))</f>
        <v>0</v>
      </c>
      <c r="M56" s="104">
        <f>SUM(J56:L56)</f>
        <v>0</v>
      </c>
      <c r="N56" s="104">
        <f>IF( $H56=0,0,($F56*'Cronograma de Actividades'!$H$27)*($I56/$H56))</f>
        <v>0</v>
      </c>
      <c r="O56" s="104">
        <f>IF( $H56=0,0,($F56*'Cronograma de Actividades'!$I$27)*($I56/$H56))</f>
        <v>0</v>
      </c>
      <c r="P56" s="104">
        <f>IF( $H56=0,0,($F56*'Cronograma de Actividades'!$J$27)*($I56/$H56))</f>
        <v>0</v>
      </c>
      <c r="Q56" s="104">
        <f>SUM(N56:P56)</f>
        <v>0</v>
      </c>
      <c r="R56" s="104">
        <f>IF( $H56=0,0,($F56*'Cronograma de Actividades'!$K$27)*($I56/$H56))</f>
        <v>0</v>
      </c>
      <c r="S56" s="104">
        <f>IF( $H56=0,0,($F56*'Cronograma de Actividades'!$L$27)*($I56/$H56))</f>
        <v>0</v>
      </c>
      <c r="T56" s="104">
        <f>IF( $H56=0,0,($F56*'Cronograma de Actividades'!$M$27)*($I56/$H56))</f>
        <v>0</v>
      </c>
      <c r="U56" s="104">
        <f>SUM(R56:T56)</f>
        <v>0</v>
      </c>
      <c r="V56" s="104">
        <f>IF( $H56=0,0,($F56*'Cronograma de Actividades'!$N$27)*($I56/$H56))</f>
        <v>0</v>
      </c>
      <c r="W56" s="104">
        <f>IF( $H56=0,0,($F56*'Cronograma de Actividades'!$O$27)*($I56/$H56))</f>
        <v>0</v>
      </c>
      <c r="X56" s="104">
        <f>IF( $H56=0,0,($F56*'Cronograma de Actividades'!$P$27)*($I56/$H56))</f>
        <v>0</v>
      </c>
      <c r="Y56" s="104">
        <f>SUM(V56:X56)</f>
        <v>0</v>
      </c>
      <c r="Z56" s="104">
        <f>+M56+Q56+U56+Y56</f>
        <v>0</v>
      </c>
      <c r="AA56" s="104">
        <f>IF( $H56=0,0,($F56*'Cronograma de Actividades'!$Q$27)*($I56/$H56))</f>
        <v>0</v>
      </c>
      <c r="AB56" s="104">
        <f>IF( $H56=0,0,($F56*'Cronograma de Actividades'!$R$27)*($I56/$H56))</f>
        <v>0</v>
      </c>
      <c r="AC56" s="104">
        <f>IF( $H56=0,0,($F56*'Cronograma de Actividades'!$S$27)*($I56/$H56))</f>
        <v>0</v>
      </c>
      <c r="AD56" s="104">
        <f>SUM(AA56:AC56)</f>
        <v>0</v>
      </c>
      <c r="AE56" s="104">
        <f>IF( $H56=0,0,($F56*'Cronograma de Actividades'!$T$27)*($I56/$H56))</f>
        <v>0</v>
      </c>
      <c r="AF56" s="104">
        <f>IF( $H56=0,0,($F56*'Cronograma de Actividades'!$U$27)*($I56/$H56))</f>
        <v>0</v>
      </c>
      <c r="AG56" s="104">
        <f>IF( $H56=0,0,($F56*'Cronograma de Actividades'!$V$27)*($I56/$H56))</f>
        <v>0</v>
      </c>
      <c r="AH56" s="104">
        <f>SUM(AE56:AG56)</f>
        <v>0</v>
      </c>
      <c r="AI56" s="104">
        <f>IF( $H56=0,0,($F56*'Cronograma de Actividades'!$W$27)*($I56/$H56))</f>
        <v>0</v>
      </c>
      <c r="AJ56" s="104">
        <f>IF( $H56=0,0,($F56*'Cronograma de Actividades'!$X$27)*($I56/$H56))</f>
        <v>0</v>
      </c>
      <c r="AK56" s="104">
        <f>IF( $H56=0,0,($F56*'Cronograma de Actividades'!$Y$27)*($I56/$H56))</f>
        <v>0</v>
      </c>
      <c r="AL56" s="104">
        <f>SUM(AI56:AK56)</f>
        <v>0</v>
      </c>
      <c r="AM56" s="104">
        <f>IF( $H56=0,0,($F56*'Cronograma de Actividades'!$Z$27)*($I56/$H56))</f>
        <v>0</v>
      </c>
      <c r="AN56" s="104">
        <f>IF( $H56=0,0,($F56*'Cronograma de Actividades'!$AA$27)*($I56/$H56))</f>
        <v>0</v>
      </c>
      <c r="AO56" s="104">
        <f>IF( $H56=0,0,($F56*'Cronograma de Actividades'!$AB$27)*($I56/$H56))</f>
        <v>0</v>
      </c>
      <c r="AP56" s="104">
        <f>SUM(AM56:AO56)</f>
        <v>0</v>
      </c>
      <c r="AQ56" s="104">
        <f>+AD56+AH56+AL56+AP56</f>
        <v>0</v>
      </c>
      <c r="AR56" s="104">
        <f>IF( $H56=0,0,($F56*'Cronograma de Actividades'!$AC$27)*($I56/$H56))</f>
        <v>0</v>
      </c>
      <c r="AS56" s="104">
        <f>IF( $H56=0,0,($F56*'Cronograma de Actividades'!$AD$27)*($I56/$H56))</f>
        <v>0</v>
      </c>
      <c r="AT56" s="104">
        <f>IF( $H56=0,0,($F56*'Cronograma de Actividades'!$AE$27)*($I56/$H56))</f>
        <v>0</v>
      </c>
      <c r="AU56" s="104">
        <f>SUM(AR56:AT56)</f>
        <v>0</v>
      </c>
      <c r="AV56" s="104">
        <f>IF( $H56=0,0,($F56*'Cronograma de Actividades'!$AF$27)*($I56/$H56))</f>
        <v>0</v>
      </c>
      <c r="AW56" s="104">
        <f>IF( $H56=0,0,($F56*'Cronograma de Actividades'!$AG$27)*($I56/$H56))</f>
        <v>0</v>
      </c>
      <c r="AX56" s="104">
        <f>IF( $H56=0,0,($F56*'Cronograma de Actividades'!$AH$27)*($I56/$H56))</f>
        <v>0</v>
      </c>
      <c r="AY56" s="104">
        <f>SUM(AV56:AX56)</f>
        <v>0</v>
      </c>
      <c r="AZ56" s="104">
        <f>IF( $H56=0,0,($F56*'Cronograma de Actividades'!$AI$27)*($I56/$H56))</f>
        <v>0</v>
      </c>
      <c r="BA56" s="104">
        <f>IF( $H56=0,0,($F56*'Cronograma de Actividades'!$AJ$27)*($I56/$H56))</f>
        <v>0</v>
      </c>
      <c r="BB56" s="104">
        <f>IF( $H56=0,0,($F56*'Cronograma de Actividades'!$AK$27)*($I56/$H56))</f>
        <v>0</v>
      </c>
      <c r="BC56" s="104">
        <f>SUM(AZ56:BB56)</f>
        <v>0</v>
      </c>
      <c r="BD56" s="104">
        <f>IF( $H56=0,0,($F56*'Cronograma de Actividades'!$AL$27)*($I56/$H56))</f>
        <v>0</v>
      </c>
      <c r="BE56" s="104">
        <f>IF( $H56=0,0,($F56*'Cronograma de Actividades'!$AM$27)*($I56/$H56))</f>
        <v>0</v>
      </c>
      <c r="BF56" s="104">
        <f>IF( $H56=0,0,($F56*'Cronograma de Actividades'!$AN$27)*($I56/$H56))</f>
        <v>0</v>
      </c>
      <c r="BG56" s="104">
        <f>SUM(BD56:BF56)</f>
        <v>0</v>
      </c>
      <c r="BH56" s="104">
        <f>+AU56+AY56+BC56+BG56</f>
        <v>0</v>
      </c>
      <c r="BI56" s="286">
        <f>+Z56+AQ56+BH56</f>
        <v>0</v>
      </c>
      <c r="BJ56" s="126">
        <f t="shared" si="4"/>
        <v>0</v>
      </c>
    </row>
    <row r="57" spans="1:62" s="69" customFormat="1" ht="12.75" customHeight="1" x14ac:dyDescent="0.15">
      <c r="A57" s="297" t="str">
        <f>+'Formato de costeo C1 '!C$380</f>
        <v>1.2.3.2</v>
      </c>
      <c r="B57" s="298" t="str">
        <f>+'Formato de costeo C1 '!B$380</f>
        <v>Categorías de gasto</v>
      </c>
      <c r="C57" s="578"/>
      <c r="D57" s="298"/>
      <c r="E57" s="315"/>
      <c r="F57" s="105">
        <f>+'Formato de costeo C1 '!G$380</f>
        <v>0</v>
      </c>
      <c r="G57" s="508"/>
      <c r="H57" s="105">
        <f>+'Formato de costeo C1 '!I380</f>
        <v>0</v>
      </c>
      <c r="I57" s="105">
        <f>+'Formato de costeo C1 '!Q380</f>
        <v>0</v>
      </c>
      <c r="J57" s="105">
        <f>IF( $H57=0,0,($F57*'Cronograma de Actividades'!$E$27)*($I57/$H57))</f>
        <v>0</v>
      </c>
      <c r="K57" s="105">
        <f>IF( $H57=0,0,($F57*'Cronograma de Actividades'!$F$27)*($I57/$H57))</f>
        <v>0</v>
      </c>
      <c r="L57" s="105">
        <f>IF( $H57=0,0,($F57*'Cronograma de Actividades'!$G$27)*($I57/$H57))</f>
        <v>0</v>
      </c>
      <c r="M57" s="105">
        <f>SUM(J57:L57)</f>
        <v>0</v>
      </c>
      <c r="N57" s="105">
        <f>IF( $H57=0,0,($F57*'Cronograma de Actividades'!$H$27)*($I57/$H57))</f>
        <v>0</v>
      </c>
      <c r="O57" s="105">
        <f>IF( $H57=0,0,($F57*'Cronograma de Actividades'!$I$27)*($I57/$H57))</f>
        <v>0</v>
      </c>
      <c r="P57" s="105">
        <f>IF( $H57=0,0,($F57*'Cronograma de Actividades'!$J$27)*($I57/$H57))</f>
        <v>0</v>
      </c>
      <c r="Q57" s="105">
        <f>SUM(N57:P57)</f>
        <v>0</v>
      </c>
      <c r="R57" s="105">
        <f>IF( $H57=0,0,($F57*'Cronograma de Actividades'!$K$27)*($I57/$H57))</f>
        <v>0</v>
      </c>
      <c r="S57" s="105">
        <f>IF( $H57=0,0,($F57*'Cronograma de Actividades'!$L$27)*($I57/$H57))</f>
        <v>0</v>
      </c>
      <c r="T57" s="105">
        <f>IF( $H57=0,0,($F57*'Cronograma de Actividades'!$M$27)*($I57/$H57))</f>
        <v>0</v>
      </c>
      <c r="U57" s="105">
        <f>SUM(R57:T57)</f>
        <v>0</v>
      </c>
      <c r="V57" s="105">
        <f>IF( $H57=0,0,($F57*'Cronograma de Actividades'!$N$27)*($I57/$H57))</f>
        <v>0</v>
      </c>
      <c r="W57" s="105">
        <f>IF( $H57=0,0,($F57*'Cronograma de Actividades'!$O$27)*($I57/$H57))</f>
        <v>0</v>
      </c>
      <c r="X57" s="105">
        <f>IF( $H57=0,0,($F57*'Cronograma de Actividades'!$P$27)*($I57/$H57))</f>
        <v>0</v>
      </c>
      <c r="Y57" s="105">
        <f>SUM(V57:X57)</f>
        <v>0</v>
      </c>
      <c r="Z57" s="105">
        <f>+M57+Q57+U57+Y57</f>
        <v>0</v>
      </c>
      <c r="AA57" s="105">
        <f>IF( $H57=0,0,($F57*'Cronograma de Actividades'!$Q$27)*($I57/$H57))</f>
        <v>0</v>
      </c>
      <c r="AB57" s="105">
        <f>IF( $H57=0,0,($F57*'Cronograma de Actividades'!$R$27)*($I57/$H57))</f>
        <v>0</v>
      </c>
      <c r="AC57" s="105">
        <f>IF( $H57=0,0,($F57*'Cronograma de Actividades'!$S$27)*($I57/$H57))</f>
        <v>0</v>
      </c>
      <c r="AD57" s="105">
        <f>SUM(AA57:AC57)</f>
        <v>0</v>
      </c>
      <c r="AE57" s="105">
        <f>IF( $H57=0,0,($F57*'Cronograma de Actividades'!$T$27)*($I57/$H57))</f>
        <v>0</v>
      </c>
      <c r="AF57" s="105">
        <f>IF( $H57=0,0,($F57*'Cronograma de Actividades'!$U$27)*($I57/$H57))</f>
        <v>0</v>
      </c>
      <c r="AG57" s="105">
        <f>IF( $H57=0,0,($F57*'Cronograma de Actividades'!$V$27)*($I57/$H57))</f>
        <v>0</v>
      </c>
      <c r="AH57" s="105">
        <f>SUM(AE57:AG57)</f>
        <v>0</v>
      </c>
      <c r="AI57" s="105">
        <f>IF( $H57=0,0,($F57*'Cronograma de Actividades'!$W$27)*($I57/$H57))</f>
        <v>0</v>
      </c>
      <c r="AJ57" s="105">
        <f>IF( $H57=0,0,($F57*'Cronograma de Actividades'!$X$27)*($I57/$H57))</f>
        <v>0</v>
      </c>
      <c r="AK57" s="105">
        <f>IF( $H57=0,0,($F57*'Cronograma de Actividades'!$Y$27)*($I57/$H57))</f>
        <v>0</v>
      </c>
      <c r="AL57" s="105">
        <f>SUM(AI57:AK57)</f>
        <v>0</v>
      </c>
      <c r="AM57" s="105">
        <f>IF( $H57=0,0,($F57*'Cronograma de Actividades'!$Z$27)*($I57/$H57))</f>
        <v>0</v>
      </c>
      <c r="AN57" s="105">
        <f>IF( $H57=0,0,($F57*'Cronograma de Actividades'!$AA$27)*($I57/$H57))</f>
        <v>0</v>
      </c>
      <c r="AO57" s="105">
        <f>IF( $H57=0,0,($F57*'Cronograma de Actividades'!$AB$27)*($I57/$H57))</f>
        <v>0</v>
      </c>
      <c r="AP57" s="105">
        <f>SUM(AM57:AO57)</f>
        <v>0</v>
      </c>
      <c r="AQ57" s="105">
        <f>+AD57+AH57+AL57+AP57</f>
        <v>0</v>
      </c>
      <c r="AR57" s="105">
        <f>IF( $H57=0,0,($F57*'Cronograma de Actividades'!$AC$27)*($I57/$H57))</f>
        <v>0</v>
      </c>
      <c r="AS57" s="105">
        <f>IF( $H57=0,0,($F57*'Cronograma de Actividades'!$AD$27)*($I57/$H57))</f>
        <v>0</v>
      </c>
      <c r="AT57" s="105">
        <f>IF( $H57=0,0,($F57*'Cronograma de Actividades'!$AE$27)*($I57/$H57))</f>
        <v>0</v>
      </c>
      <c r="AU57" s="105">
        <f>SUM(AR57:AT57)</f>
        <v>0</v>
      </c>
      <c r="AV57" s="105">
        <f>IF( $H57=0,0,($F57*'Cronograma de Actividades'!$AF$27)*($I57/$H57))</f>
        <v>0</v>
      </c>
      <c r="AW57" s="105">
        <f>IF( $H57=0,0,($F57*'Cronograma de Actividades'!$AG$27)*($I57/$H57))</f>
        <v>0</v>
      </c>
      <c r="AX57" s="105">
        <f>IF( $H57=0,0,($F57*'Cronograma de Actividades'!$AH$27)*($I57/$H57))</f>
        <v>0</v>
      </c>
      <c r="AY57" s="105">
        <f>SUM(AV57:AX57)</f>
        <v>0</v>
      </c>
      <c r="AZ57" s="105">
        <f>IF( $H57=0,0,($F57*'Cronograma de Actividades'!$AI$27)*($I57/$H57))</f>
        <v>0</v>
      </c>
      <c r="BA57" s="105">
        <f>IF( $H57=0,0,($F57*'Cronograma de Actividades'!$AJ$27)*($I57/$H57))</f>
        <v>0</v>
      </c>
      <c r="BB57" s="105">
        <f>IF( $H57=0,0,($F57*'Cronograma de Actividades'!$AK$27)*($I57/$H57))</f>
        <v>0</v>
      </c>
      <c r="BC57" s="105">
        <f>SUM(AZ57:BB57)</f>
        <v>0</v>
      </c>
      <c r="BD57" s="105">
        <f>IF( $H57=0,0,($F57*'Cronograma de Actividades'!$AL$27)*($I57/$H57))</f>
        <v>0</v>
      </c>
      <c r="BE57" s="105">
        <f>IF( $H57=0,0,($F57*'Cronograma de Actividades'!$AM$27)*($I57/$H57))</f>
        <v>0</v>
      </c>
      <c r="BF57" s="105">
        <f>IF( $H57=0,0,($F57*'Cronograma de Actividades'!$AN$27)*($I57/$H57))</f>
        <v>0</v>
      </c>
      <c r="BG57" s="105">
        <f>SUM(BD57:BF57)</f>
        <v>0</v>
      </c>
      <c r="BH57" s="105">
        <f>+AU57+AY57+BC57+BG57</f>
        <v>0</v>
      </c>
      <c r="BI57" s="287">
        <f>+Z57+AQ57+BH57</f>
        <v>0</v>
      </c>
      <c r="BJ57" s="126">
        <f t="shared" si="4"/>
        <v>0</v>
      </c>
    </row>
    <row r="58" spans="1:62" s="69" customFormat="1" ht="12.75" customHeight="1" x14ac:dyDescent="0.15">
      <c r="A58" s="297" t="str">
        <f>+'Formato de costeo C1 '!C$389</f>
        <v>1.2.3.3</v>
      </c>
      <c r="B58" s="298" t="str">
        <f>+'Formato de costeo C1 '!B$389</f>
        <v>Categorías de gasto</v>
      </c>
      <c r="C58" s="578"/>
      <c r="D58" s="298"/>
      <c r="E58" s="315"/>
      <c r="F58" s="105">
        <f>+'Formato de costeo C1 '!G$389</f>
        <v>0</v>
      </c>
      <c r="G58" s="508"/>
      <c r="H58" s="105">
        <f>+'Formato de costeo C1 '!I389</f>
        <v>0</v>
      </c>
      <c r="I58" s="105">
        <f>+'Formato de costeo C1 '!Q389</f>
        <v>0</v>
      </c>
      <c r="J58" s="105">
        <f>IF( $H58=0,0,($F58*'Cronograma de Actividades'!$E$27)*($I58/$H58))</f>
        <v>0</v>
      </c>
      <c r="K58" s="105">
        <f>IF( $H58=0,0,($F58*'Cronograma de Actividades'!$F$27)*($I58/$H58))</f>
        <v>0</v>
      </c>
      <c r="L58" s="105">
        <f>IF( $H58=0,0,($F58*'Cronograma de Actividades'!$G$27)*($I58/$H58))</f>
        <v>0</v>
      </c>
      <c r="M58" s="105">
        <f>SUM(J58:L58)</f>
        <v>0</v>
      </c>
      <c r="N58" s="105">
        <f>IF( $H58=0,0,($F58*'Cronograma de Actividades'!$H$27)*($I58/$H58))</f>
        <v>0</v>
      </c>
      <c r="O58" s="105">
        <f>IF( $H58=0,0,($F58*'Cronograma de Actividades'!$I$27)*($I58/$H58))</f>
        <v>0</v>
      </c>
      <c r="P58" s="105">
        <f>IF( $H58=0,0,($F58*'Cronograma de Actividades'!$J$27)*($I58/$H58))</f>
        <v>0</v>
      </c>
      <c r="Q58" s="105">
        <f>SUM(N58:P58)</f>
        <v>0</v>
      </c>
      <c r="R58" s="105">
        <f>IF( $H58=0,0,($F58*'Cronograma de Actividades'!$K$27)*($I58/$H58))</f>
        <v>0</v>
      </c>
      <c r="S58" s="105">
        <f>IF( $H58=0,0,($F58*'Cronograma de Actividades'!$L$27)*($I58/$H58))</f>
        <v>0</v>
      </c>
      <c r="T58" s="105">
        <f>IF( $H58=0,0,($F58*'Cronograma de Actividades'!$M$27)*($I58/$H58))</f>
        <v>0</v>
      </c>
      <c r="U58" s="105">
        <f>SUM(R58:T58)</f>
        <v>0</v>
      </c>
      <c r="V58" s="105">
        <f>IF( $H58=0,0,($F58*'Cronograma de Actividades'!$N$27)*($I58/$H58))</f>
        <v>0</v>
      </c>
      <c r="W58" s="105">
        <f>IF( $H58=0,0,($F58*'Cronograma de Actividades'!$O$27)*($I58/$H58))</f>
        <v>0</v>
      </c>
      <c r="X58" s="105">
        <f>IF( $H58=0,0,($F58*'Cronograma de Actividades'!$P$27)*($I58/$H58))</f>
        <v>0</v>
      </c>
      <c r="Y58" s="105">
        <f>SUM(V58:X58)</f>
        <v>0</v>
      </c>
      <c r="Z58" s="105">
        <f>+M58+Q58+U58+Y58</f>
        <v>0</v>
      </c>
      <c r="AA58" s="105">
        <f>IF( $H58=0,0,($F58*'Cronograma de Actividades'!$Q$27)*($I58/$H58))</f>
        <v>0</v>
      </c>
      <c r="AB58" s="105">
        <f>IF( $H58=0,0,($F58*'Cronograma de Actividades'!$R$27)*($I58/$H58))</f>
        <v>0</v>
      </c>
      <c r="AC58" s="105">
        <f>IF( $H58=0,0,($F58*'Cronograma de Actividades'!$S$27)*($I58/$H58))</f>
        <v>0</v>
      </c>
      <c r="AD58" s="105">
        <f>SUM(AA58:AC58)</f>
        <v>0</v>
      </c>
      <c r="AE58" s="105">
        <f>IF( $H58=0,0,($F58*'Cronograma de Actividades'!$T$27)*($I58/$H58))</f>
        <v>0</v>
      </c>
      <c r="AF58" s="105">
        <f>IF( $H58=0,0,($F58*'Cronograma de Actividades'!$U$27)*($I58/$H58))</f>
        <v>0</v>
      </c>
      <c r="AG58" s="105">
        <f>IF( $H58=0,0,($F58*'Cronograma de Actividades'!$V$27)*($I58/$H58))</f>
        <v>0</v>
      </c>
      <c r="AH58" s="105">
        <f>SUM(AE58:AG58)</f>
        <v>0</v>
      </c>
      <c r="AI58" s="105">
        <f>IF( $H58=0,0,($F58*'Cronograma de Actividades'!$W$27)*($I58/$H58))</f>
        <v>0</v>
      </c>
      <c r="AJ58" s="105">
        <f>IF( $H58=0,0,($F58*'Cronograma de Actividades'!$X$27)*($I58/$H58))</f>
        <v>0</v>
      </c>
      <c r="AK58" s="105">
        <f>IF( $H58=0,0,($F58*'Cronograma de Actividades'!$Y$27)*($I58/$H58))</f>
        <v>0</v>
      </c>
      <c r="AL58" s="105">
        <f>SUM(AI58:AK58)</f>
        <v>0</v>
      </c>
      <c r="AM58" s="105">
        <f>IF( $H58=0,0,($F58*'Cronograma de Actividades'!$Z$27)*($I58/$H58))</f>
        <v>0</v>
      </c>
      <c r="AN58" s="105">
        <f>IF( $H58=0,0,($F58*'Cronograma de Actividades'!$AA$27)*($I58/$H58))</f>
        <v>0</v>
      </c>
      <c r="AO58" s="105">
        <f>IF( $H58=0,0,($F58*'Cronograma de Actividades'!$AB$27)*($I58/$H58))</f>
        <v>0</v>
      </c>
      <c r="AP58" s="105">
        <f>SUM(AM58:AO58)</f>
        <v>0</v>
      </c>
      <c r="AQ58" s="105">
        <f>+AD58+AH58+AL58+AP58</f>
        <v>0</v>
      </c>
      <c r="AR58" s="105">
        <f>IF( $H58=0,0,($F58*'Cronograma de Actividades'!$AC$27)*($I58/$H58))</f>
        <v>0</v>
      </c>
      <c r="AS58" s="105">
        <f>IF( $H58=0,0,($F58*'Cronograma de Actividades'!$AD$27)*($I58/$H58))</f>
        <v>0</v>
      </c>
      <c r="AT58" s="105">
        <f>IF( $H58=0,0,($F58*'Cronograma de Actividades'!$AE$27)*($I58/$H58))</f>
        <v>0</v>
      </c>
      <c r="AU58" s="105">
        <f>SUM(AR58:AT58)</f>
        <v>0</v>
      </c>
      <c r="AV58" s="105">
        <f>IF( $H58=0,0,($F58*'Cronograma de Actividades'!$AF$27)*($I58/$H58))</f>
        <v>0</v>
      </c>
      <c r="AW58" s="105">
        <f>IF( $H58=0,0,($F58*'Cronograma de Actividades'!$AG$27)*($I58/$H58))</f>
        <v>0</v>
      </c>
      <c r="AX58" s="105">
        <f>IF( $H58=0,0,($F58*'Cronograma de Actividades'!$AH$27)*($I58/$H58))</f>
        <v>0</v>
      </c>
      <c r="AY58" s="105">
        <f>SUM(AV58:AX58)</f>
        <v>0</v>
      </c>
      <c r="AZ58" s="105">
        <f>IF( $H58=0,0,($F58*'Cronograma de Actividades'!$AI$27)*($I58/$H58))</f>
        <v>0</v>
      </c>
      <c r="BA58" s="105">
        <f>IF( $H58=0,0,($F58*'Cronograma de Actividades'!$AJ$27)*($I58/$H58))</f>
        <v>0</v>
      </c>
      <c r="BB58" s="105">
        <f>IF( $H58=0,0,($F58*'Cronograma de Actividades'!$AK$27)*($I58/$H58))</f>
        <v>0</v>
      </c>
      <c r="BC58" s="105">
        <f>SUM(AZ58:BB58)</f>
        <v>0</v>
      </c>
      <c r="BD58" s="105">
        <f>IF( $H58=0,0,($F58*'Cronograma de Actividades'!$AL$27)*($I58/$H58))</f>
        <v>0</v>
      </c>
      <c r="BE58" s="105">
        <f>IF( $H58=0,0,($F58*'Cronograma de Actividades'!$AM$27)*($I58/$H58))</f>
        <v>0</v>
      </c>
      <c r="BF58" s="105">
        <f>IF( $H58=0,0,($F58*'Cronograma de Actividades'!$AN$27)*($I58/$H58))</f>
        <v>0</v>
      </c>
      <c r="BG58" s="105">
        <f>SUM(BD58:BF58)</f>
        <v>0</v>
      </c>
      <c r="BH58" s="105">
        <f>+AU58+AY58+BC58+BG58</f>
        <v>0</v>
      </c>
      <c r="BI58" s="287">
        <f>+Z58+AQ58+BH58</f>
        <v>0</v>
      </c>
      <c r="BJ58" s="126">
        <f t="shared" si="4"/>
        <v>0</v>
      </c>
    </row>
    <row r="59" spans="1:62" s="69" customFormat="1" ht="12.75" customHeight="1" x14ac:dyDescent="0.15">
      <c r="A59" s="297" t="str">
        <f>+'Formato de costeo C1 '!C$398</f>
        <v>1.2.3.4</v>
      </c>
      <c r="B59" s="298" t="str">
        <f>+'Formato de costeo C1 '!B$398</f>
        <v>Categorías de gasto</v>
      </c>
      <c r="C59" s="578"/>
      <c r="D59" s="298"/>
      <c r="E59" s="315"/>
      <c r="F59" s="105">
        <f>+'Formato de costeo C1 '!G$398</f>
        <v>0</v>
      </c>
      <c r="G59" s="508"/>
      <c r="H59" s="105">
        <f>+'Formato de costeo C1 '!I398</f>
        <v>0</v>
      </c>
      <c r="I59" s="105">
        <f>+'Formato de costeo C1 '!Q398</f>
        <v>0</v>
      </c>
      <c r="J59" s="105">
        <f>IF( $H59=0,0,($F59*'Cronograma de Actividades'!$E$27)*($I59/$H59))</f>
        <v>0</v>
      </c>
      <c r="K59" s="105">
        <f>IF( $H59=0,0,($F59*'Cronograma de Actividades'!$F$27)*($I59/$H59))</f>
        <v>0</v>
      </c>
      <c r="L59" s="105">
        <f>IF( $H59=0,0,($F59*'Cronograma de Actividades'!$G$27)*($I59/$H59))</f>
        <v>0</v>
      </c>
      <c r="M59" s="105">
        <f>SUM(J59:L59)</f>
        <v>0</v>
      </c>
      <c r="N59" s="105">
        <f>IF( $H59=0,0,($F59*'Cronograma de Actividades'!$H$27)*($I59/$H59))</f>
        <v>0</v>
      </c>
      <c r="O59" s="105">
        <f>IF( $H59=0,0,($F59*'Cronograma de Actividades'!$I$27)*($I59/$H59))</f>
        <v>0</v>
      </c>
      <c r="P59" s="105">
        <f>IF( $H59=0,0,($F59*'Cronograma de Actividades'!$J$27)*($I59/$H59))</f>
        <v>0</v>
      </c>
      <c r="Q59" s="105">
        <f>SUM(N59:P59)</f>
        <v>0</v>
      </c>
      <c r="R59" s="105">
        <f>IF( $H59=0,0,($F59*'Cronograma de Actividades'!$K$27)*($I59/$H59))</f>
        <v>0</v>
      </c>
      <c r="S59" s="105">
        <f>IF( $H59=0,0,($F59*'Cronograma de Actividades'!$L$27)*($I59/$H59))</f>
        <v>0</v>
      </c>
      <c r="T59" s="105">
        <f>IF( $H59=0,0,($F59*'Cronograma de Actividades'!$M$27)*($I59/$H59))</f>
        <v>0</v>
      </c>
      <c r="U59" s="105">
        <f>SUM(R59:T59)</f>
        <v>0</v>
      </c>
      <c r="V59" s="105">
        <f>IF( $H59=0,0,($F59*'Cronograma de Actividades'!$N$27)*($I59/$H59))</f>
        <v>0</v>
      </c>
      <c r="W59" s="105">
        <f>IF( $H59=0,0,($F59*'Cronograma de Actividades'!$O$27)*($I59/$H59))</f>
        <v>0</v>
      </c>
      <c r="X59" s="105">
        <f>IF( $H59=0,0,($F59*'Cronograma de Actividades'!$P$27)*($I59/$H59))</f>
        <v>0</v>
      </c>
      <c r="Y59" s="105">
        <f>SUM(V59:X59)</f>
        <v>0</v>
      </c>
      <c r="Z59" s="105">
        <f>+M59+Q59+U59+Y59</f>
        <v>0</v>
      </c>
      <c r="AA59" s="105">
        <f>IF( $H59=0,0,($F59*'Cronograma de Actividades'!$Q$27)*($I59/$H59))</f>
        <v>0</v>
      </c>
      <c r="AB59" s="105">
        <f>IF( $H59=0,0,($F59*'Cronograma de Actividades'!$R$27)*($I59/$H59))</f>
        <v>0</v>
      </c>
      <c r="AC59" s="105">
        <f>IF( $H59=0,0,($F59*'Cronograma de Actividades'!$S$27)*($I59/$H59))</f>
        <v>0</v>
      </c>
      <c r="AD59" s="105">
        <f>SUM(AA59:AC59)</f>
        <v>0</v>
      </c>
      <c r="AE59" s="105">
        <f>IF( $H59=0,0,($F59*'Cronograma de Actividades'!$T$27)*($I59/$H59))</f>
        <v>0</v>
      </c>
      <c r="AF59" s="105">
        <f>IF( $H59=0,0,($F59*'Cronograma de Actividades'!$U$27)*($I59/$H59))</f>
        <v>0</v>
      </c>
      <c r="AG59" s="105">
        <f>IF( $H59=0,0,($F59*'Cronograma de Actividades'!$V$27)*($I59/$H59))</f>
        <v>0</v>
      </c>
      <c r="AH59" s="105">
        <f>SUM(AE59:AG59)</f>
        <v>0</v>
      </c>
      <c r="AI59" s="105">
        <f>IF( $H59=0,0,($F59*'Cronograma de Actividades'!$W$27)*($I59/$H59))</f>
        <v>0</v>
      </c>
      <c r="AJ59" s="105">
        <f>IF( $H59=0,0,($F59*'Cronograma de Actividades'!$X$27)*($I59/$H59))</f>
        <v>0</v>
      </c>
      <c r="AK59" s="105">
        <f>IF( $H59=0,0,($F59*'Cronograma de Actividades'!$Y$27)*($I59/$H59))</f>
        <v>0</v>
      </c>
      <c r="AL59" s="105">
        <f>SUM(AI59:AK59)</f>
        <v>0</v>
      </c>
      <c r="AM59" s="105">
        <f>IF( $H59=0,0,($F59*'Cronograma de Actividades'!$Z$27)*($I59/$H59))</f>
        <v>0</v>
      </c>
      <c r="AN59" s="105">
        <f>IF( $H59=0,0,($F59*'Cronograma de Actividades'!$AA$27)*($I59/$H59))</f>
        <v>0</v>
      </c>
      <c r="AO59" s="105">
        <f>IF( $H59=0,0,($F59*'Cronograma de Actividades'!$AB$27)*($I59/$H59))</f>
        <v>0</v>
      </c>
      <c r="AP59" s="105">
        <f>SUM(AM59:AO59)</f>
        <v>0</v>
      </c>
      <c r="AQ59" s="105">
        <f>+AD59+AH59+AL59+AP59</f>
        <v>0</v>
      </c>
      <c r="AR59" s="105">
        <f>IF( $H59=0,0,($F59*'Cronograma de Actividades'!$AC$27)*($I59/$H59))</f>
        <v>0</v>
      </c>
      <c r="AS59" s="105">
        <f>IF( $H59=0,0,($F59*'Cronograma de Actividades'!$AD$27)*($I59/$H59))</f>
        <v>0</v>
      </c>
      <c r="AT59" s="105">
        <f>IF( $H59=0,0,($F59*'Cronograma de Actividades'!$AE$27)*($I59/$H59))</f>
        <v>0</v>
      </c>
      <c r="AU59" s="105">
        <f>SUM(AR59:AT59)</f>
        <v>0</v>
      </c>
      <c r="AV59" s="105">
        <f>IF( $H59=0,0,($F59*'Cronograma de Actividades'!$AF$27)*($I59/$H59))</f>
        <v>0</v>
      </c>
      <c r="AW59" s="105">
        <f>IF( $H59=0,0,($F59*'Cronograma de Actividades'!$AG$27)*($I59/$H59))</f>
        <v>0</v>
      </c>
      <c r="AX59" s="105">
        <f>IF( $H59=0,0,($F59*'Cronograma de Actividades'!$AH$27)*($I59/$H59))</f>
        <v>0</v>
      </c>
      <c r="AY59" s="105">
        <f>SUM(AV59:AX59)</f>
        <v>0</v>
      </c>
      <c r="AZ59" s="105">
        <f>IF( $H59=0,0,($F59*'Cronograma de Actividades'!$AI$27)*($I59/$H59))</f>
        <v>0</v>
      </c>
      <c r="BA59" s="105">
        <f>IF( $H59=0,0,($F59*'Cronograma de Actividades'!$AJ$27)*($I59/$H59))</f>
        <v>0</v>
      </c>
      <c r="BB59" s="105">
        <f>IF( $H59=0,0,($F59*'Cronograma de Actividades'!$AK$27)*($I59/$H59))</f>
        <v>0</v>
      </c>
      <c r="BC59" s="105">
        <f>SUM(AZ59:BB59)</f>
        <v>0</v>
      </c>
      <c r="BD59" s="105">
        <f>IF( $H59=0,0,($F59*'Cronograma de Actividades'!$AL$27)*($I59/$H59))</f>
        <v>0</v>
      </c>
      <c r="BE59" s="105">
        <f>IF( $H59=0,0,($F59*'Cronograma de Actividades'!$AM$27)*($I59/$H59))</f>
        <v>0</v>
      </c>
      <c r="BF59" s="105">
        <f>IF( $H59=0,0,($F59*'Cronograma de Actividades'!$AN$27)*($I59/$H59))</f>
        <v>0</v>
      </c>
      <c r="BG59" s="105">
        <f>SUM(BD59:BF59)</f>
        <v>0</v>
      </c>
      <c r="BH59" s="105">
        <f>+AU59+AY59+BC59+BG59</f>
        <v>0</v>
      </c>
      <c r="BI59" s="287">
        <f>+Z59+AQ59+BH59</f>
        <v>0</v>
      </c>
      <c r="BJ59" s="126">
        <f t="shared" si="4"/>
        <v>0</v>
      </c>
    </row>
    <row r="60" spans="1:62" s="69" customFormat="1" ht="12.75" customHeight="1" x14ac:dyDescent="0.15">
      <c r="A60" s="299" t="str">
        <f>+'Formato de costeo C1 '!C$407</f>
        <v>1.2.3.5</v>
      </c>
      <c r="B60" s="300" t="str">
        <f>+'Formato de costeo C1 '!B$407</f>
        <v>Categorías de gasto</v>
      </c>
      <c r="C60" s="579"/>
      <c r="D60" s="300"/>
      <c r="E60" s="318"/>
      <c r="F60" s="106">
        <f>+'Formato de costeo C1 '!G$407</f>
        <v>0</v>
      </c>
      <c r="G60" s="509"/>
      <c r="H60" s="106">
        <f>+'Formato de costeo C1 '!I407</f>
        <v>0</v>
      </c>
      <c r="I60" s="106">
        <f>+'Formato de costeo C1 '!Q407</f>
        <v>0</v>
      </c>
      <c r="J60" s="106">
        <f>IF( $H60=0,0,($F60*'Cronograma de Actividades'!$E$27)*($I60/$H60))</f>
        <v>0</v>
      </c>
      <c r="K60" s="106">
        <f>IF( $H60=0,0,($F60*'Cronograma de Actividades'!$F$27)*($I60/$H60))</f>
        <v>0</v>
      </c>
      <c r="L60" s="106">
        <f>IF( $H60=0,0,($F60*'Cronograma de Actividades'!$G$27)*($I60/$H60))</f>
        <v>0</v>
      </c>
      <c r="M60" s="106">
        <f>SUM(J60:L60)</f>
        <v>0</v>
      </c>
      <c r="N60" s="106">
        <f>IF( $H60=0,0,($F60*'Cronograma de Actividades'!$H$27)*($I60/$H60))</f>
        <v>0</v>
      </c>
      <c r="O60" s="106">
        <f>IF( $H60=0,0,($F60*'Cronograma de Actividades'!$I$27)*($I60/$H60))</f>
        <v>0</v>
      </c>
      <c r="P60" s="106">
        <f>IF( $H60=0,0,($F60*'Cronograma de Actividades'!$J$27)*($I60/$H60))</f>
        <v>0</v>
      </c>
      <c r="Q60" s="106">
        <f>SUM(N60:P60)</f>
        <v>0</v>
      </c>
      <c r="R60" s="106">
        <f>IF( $H60=0,0,($F60*'Cronograma de Actividades'!$K$27)*($I60/$H60))</f>
        <v>0</v>
      </c>
      <c r="S60" s="106">
        <f>IF( $H60=0,0,($F60*'Cronograma de Actividades'!$L$27)*($I60/$H60))</f>
        <v>0</v>
      </c>
      <c r="T60" s="106">
        <f>IF( $H60=0,0,($F60*'Cronograma de Actividades'!$M$27)*($I60/$H60))</f>
        <v>0</v>
      </c>
      <c r="U60" s="106">
        <f>SUM(R60:T60)</f>
        <v>0</v>
      </c>
      <c r="V60" s="106">
        <f>IF( $H60=0,0,($F60*'Cronograma de Actividades'!$N$27)*($I60/$H60))</f>
        <v>0</v>
      </c>
      <c r="W60" s="106">
        <f>IF( $H60=0,0,($F60*'Cronograma de Actividades'!$O$27)*($I60/$H60))</f>
        <v>0</v>
      </c>
      <c r="X60" s="106">
        <f>IF( $H60=0,0,($F60*'Cronograma de Actividades'!$P$27)*($I60/$H60))</f>
        <v>0</v>
      </c>
      <c r="Y60" s="106">
        <f>SUM(V60:X60)</f>
        <v>0</v>
      </c>
      <c r="Z60" s="106">
        <f>+M60+Q60+U60+Y60</f>
        <v>0</v>
      </c>
      <c r="AA60" s="106">
        <f>IF( $H60=0,0,($F60*'Cronograma de Actividades'!$Q$27)*($I60/$H60))</f>
        <v>0</v>
      </c>
      <c r="AB60" s="106">
        <f>IF( $H60=0,0,($F60*'Cronograma de Actividades'!$R$27)*($I60/$H60))</f>
        <v>0</v>
      </c>
      <c r="AC60" s="106">
        <f>IF( $H60=0,0,($F60*'Cronograma de Actividades'!$S$27)*($I60/$H60))</f>
        <v>0</v>
      </c>
      <c r="AD60" s="106">
        <f>SUM(AA60:AC60)</f>
        <v>0</v>
      </c>
      <c r="AE60" s="106">
        <f>IF( $H60=0,0,($F60*'Cronograma de Actividades'!$T$27)*($I60/$H60))</f>
        <v>0</v>
      </c>
      <c r="AF60" s="106">
        <f>IF( $H60=0,0,($F60*'Cronograma de Actividades'!$U$27)*($I60/$H60))</f>
        <v>0</v>
      </c>
      <c r="AG60" s="106">
        <f>IF( $H60=0,0,($F60*'Cronograma de Actividades'!$V$27)*($I60/$H60))</f>
        <v>0</v>
      </c>
      <c r="AH60" s="106">
        <f>SUM(AE60:AG60)</f>
        <v>0</v>
      </c>
      <c r="AI60" s="106">
        <f>IF( $H60=0,0,($F60*'Cronograma de Actividades'!$W$27)*($I60/$H60))</f>
        <v>0</v>
      </c>
      <c r="AJ60" s="106">
        <f>IF( $H60=0,0,($F60*'Cronograma de Actividades'!$X$27)*($I60/$H60))</f>
        <v>0</v>
      </c>
      <c r="AK60" s="106">
        <f>IF( $H60=0,0,($F60*'Cronograma de Actividades'!$Y$27)*($I60/$H60))</f>
        <v>0</v>
      </c>
      <c r="AL60" s="106">
        <f>SUM(AI60:AK60)</f>
        <v>0</v>
      </c>
      <c r="AM60" s="106">
        <f>IF( $H60=0,0,($F60*'Cronograma de Actividades'!$Z$27)*($I60/$H60))</f>
        <v>0</v>
      </c>
      <c r="AN60" s="106">
        <f>IF( $H60=0,0,($F60*'Cronograma de Actividades'!$AA$27)*($I60/$H60))</f>
        <v>0</v>
      </c>
      <c r="AO60" s="106">
        <f>IF( $H60=0,0,($F60*'Cronograma de Actividades'!$AB$27)*($I60/$H60))</f>
        <v>0</v>
      </c>
      <c r="AP60" s="106">
        <f>SUM(AM60:AO60)</f>
        <v>0</v>
      </c>
      <c r="AQ60" s="106">
        <f>+AD60+AH60+AL60+AP60</f>
        <v>0</v>
      </c>
      <c r="AR60" s="106">
        <f>IF( $H60=0,0,($F60*'Cronograma de Actividades'!$AC$27)*($I60/$H60))</f>
        <v>0</v>
      </c>
      <c r="AS60" s="106">
        <f>IF( $H60=0,0,($F60*'Cronograma de Actividades'!$AD$27)*($I60/$H60))</f>
        <v>0</v>
      </c>
      <c r="AT60" s="106">
        <f>IF( $H60=0,0,($F60*'Cronograma de Actividades'!$AE$27)*($I60/$H60))</f>
        <v>0</v>
      </c>
      <c r="AU60" s="106">
        <f>SUM(AR60:AT60)</f>
        <v>0</v>
      </c>
      <c r="AV60" s="106">
        <f>IF( $H60=0,0,($F60*'Cronograma de Actividades'!$AF$27)*($I60/$H60))</f>
        <v>0</v>
      </c>
      <c r="AW60" s="106">
        <f>IF( $H60=0,0,($F60*'Cronograma de Actividades'!$AG$27)*($I60/$H60))</f>
        <v>0</v>
      </c>
      <c r="AX60" s="106">
        <f>IF( $H60=0,0,($F60*'Cronograma de Actividades'!$AH$27)*($I60/$H60))</f>
        <v>0</v>
      </c>
      <c r="AY60" s="106">
        <f>SUM(AV60:AX60)</f>
        <v>0</v>
      </c>
      <c r="AZ60" s="106">
        <f>IF( $H60=0,0,($F60*'Cronograma de Actividades'!$AI$27)*($I60/$H60))</f>
        <v>0</v>
      </c>
      <c r="BA60" s="106">
        <f>IF( $H60=0,0,($F60*'Cronograma de Actividades'!$AJ$27)*($I60/$H60))</f>
        <v>0</v>
      </c>
      <c r="BB60" s="106">
        <f>IF( $H60=0,0,($F60*'Cronograma de Actividades'!$AK$27)*($I60/$H60))</f>
        <v>0</v>
      </c>
      <c r="BC60" s="106">
        <f>SUM(AZ60:BB60)</f>
        <v>0</v>
      </c>
      <c r="BD60" s="106">
        <f>IF( $H60=0,0,($F60*'Cronograma de Actividades'!$AL$27)*($I60/$H60))</f>
        <v>0</v>
      </c>
      <c r="BE60" s="106">
        <f>IF( $H60=0,0,($F60*'Cronograma de Actividades'!$AM$27)*($I60/$H60))</f>
        <v>0</v>
      </c>
      <c r="BF60" s="106">
        <f>IF( $H60=0,0,($F60*'Cronograma de Actividades'!$AN$27)*($I60/$H60))</f>
        <v>0</v>
      </c>
      <c r="BG60" s="106">
        <f>SUM(BD60:BF60)</f>
        <v>0</v>
      </c>
      <c r="BH60" s="106">
        <f>+AU60+AY60+BC60+BG60</f>
        <v>0</v>
      </c>
      <c r="BI60" s="288">
        <f>+Z60+AQ60+BH60</f>
        <v>0</v>
      </c>
      <c r="BJ60" s="126">
        <f t="shared" si="4"/>
        <v>0</v>
      </c>
    </row>
    <row r="61" spans="1:62" s="69" customFormat="1" ht="12.75" customHeight="1" x14ac:dyDescent="0.15">
      <c r="A61" s="100" t="str">
        <f>+'Formato de costeo C1 '!C$416</f>
        <v>1.2.4</v>
      </c>
      <c r="B61" s="199">
        <f>+'Formato de costeo C1 '!B$416</f>
        <v>0</v>
      </c>
      <c r="C61" s="56">
        <f>+'Formato de costeo C1 '!$D$416</f>
        <v>0</v>
      </c>
      <c r="D61" s="61"/>
      <c r="E61" s="57">
        <f>+'Formato de costeo C1 '!F139</f>
        <v>0</v>
      </c>
      <c r="F61" s="57">
        <f>SUM(F62:F66)</f>
        <v>0</v>
      </c>
      <c r="G61" s="503">
        <f>+'Formato de costeo C1 '!$H$416</f>
        <v>0</v>
      </c>
      <c r="H61" s="57">
        <f>SUM(H62:H66)</f>
        <v>0</v>
      </c>
      <c r="I61" s="57">
        <f t="shared" ref="I61:BI61" si="19">SUM(I62:I66)</f>
        <v>0</v>
      </c>
      <c r="J61" s="57">
        <f t="shared" si="19"/>
        <v>0</v>
      </c>
      <c r="K61" s="57">
        <f>SUM(K62:K66)</f>
        <v>0</v>
      </c>
      <c r="L61" s="57">
        <f>SUM(L62:L66)</f>
        <v>0</v>
      </c>
      <c r="M61" s="57">
        <f t="shared" si="19"/>
        <v>0</v>
      </c>
      <c r="N61" s="57">
        <f>SUM(N62:N66)</f>
        <v>0</v>
      </c>
      <c r="O61" s="57">
        <f>SUM(O62:O66)</f>
        <v>0</v>
      </c>
      <c r="P61" s="57">
        <f>SUM(P62:P66)</f>
        <v>0</v>
      </c>
      <c r="Q61" s="57">
        <f t="shared" si="19"/>
        <v>0</v>
      </c>
      <c r="R61" s="57">
        <f t="shared" si="19"/>
        <v>0</v>
      </c>
      <c r="S61" s="57">
        <f t="shared" si="19"/>
        <v>0</v>
      </c>
      <c r="T61" s="57">
        <f t="shared" si="19"/>
        <v>0</v>
      </c>
      <c r="U61" s="57">
        <f t="shared" si="19"/>
        <v>0</v>
      </c>
      <c r="V61" s="57">
        <f t="shared" si="19"/>
        <v>0</v>
      </c>
      <c r="W61" s="57">
        <f t="shared" si="19"/>
        <v>0</v>
      </c>
      <c r="X61" s="57">
        <f t="shared" si="19"/>
        <v>0</v>
      </c>
      <c r="Y61" s="57">
        <f t="shared" si="19"/>
        <v>0</v>
      </c>
      <c r="Z61" s="57">
        <f t="shared" si="19"/>
        <v>0</v>
      </c>
      <c r="AA61" s="57">
        <f t="shared" si="19"/>
        <v>0</v>
      </c>
      <c r="AB61" s="57">
        <f t="shared" si="19"/>
        <v>0</v>
      </c>
      <c r="AC61" s="57">
        <f t="shared" si="19"/>
        <v>0</v>
      </c>
      <c r="AD61" s="57">
        <f t="shared" si="19"/>
        <v>0</v>
      </c>
      <c r="AE61" s="57">
        <f t="shared" si="19"/>
        <v>0</v>
      </c>
      <c r="AF61" s="57">
        <f t="shared" si="19"/>
        <v>0</v>
      </c>
      <c r="AG61" s="57">
        <f t="shared" si="19"/>
        <v>0</v>
      </c>
      <c r="AH61" s="57">
        <f t="shared" si="19"/>
        <v>0</v>
      </c>
      <c r="AI61" s="57">
        <f t="shared" si="19"/>
        <v>0</v>
      </c>
      <c r="AJ61" s="57">
        <f t="shared" si="19"/>
        <v>0</v>
      </c>
      <c r="AK61" s="57">
        <f t="shared" si="19"/>
        <v>0</v>
      </c>
      <c r="AL61" s="57">
        <f t="shared" si="19"/>
        <v>0</v>
      </c>
      <c r="AM61" s="57">
        <f t="shared" si="19"/>
        <v>0</v>
      </c>
      <c r="AN61" s="57">
        <f t="shared" si="19"/>
        <v>0</v>
      </c>
      <c r="AO61" s="57">
        <f t="shared" si="19"/>
        <v>0</v>
      </c>
      <c r="AP61" s="57">
        <f t="shared" si="19"/>
        <v>0</v>
      </c>
      <c r="AQ61" s="57">
        <f t="shared" si="19"/>
        <v>0</v>
      </c>
      <c r="AR61" s="57">
        <f t="shared" si="19"/>
        <v>0</v>
      </c>
      <c r="AS61" s="57">
        <f t="shared" si="19"/>
        <v>0</v>
      </c>
      <c r="AT61" s="57">
        <f t="shared" si="19"/>
        <v>0</v>
      </c>
      <c r="AU61" s="57">
        <f t="shared" si="19"/>
        <v>0</v>
      </c>
      <c r="AV61" s="57">
        <f t="shared" si="19"/>
        <v>0</v>
      </c>
      <c r="AW61" s="57">
        <f t="shared" si="19"/>
        <v>0</v>
      </c>
      <c r="AX61" s="57">
        <f t="shared" si="19"/>
        <v>0</v>
      </c>
      <c r="AY61" s="57">
        <f t="shared" si="19"/>
        <v>0</v>
      </c>
      <c r="AZ61" s="57">
        <f t="shared" si="19"/>
        <v>0</v>
      </c>
      <c r="BA61" s="57">
        <f t="shared" si="19"/>
        <v>0</v>
      </c>
      <c r="BB61" s="57">
        <f t="shared" si="19"/>
        <v>0</v>
      </c>
      <c r="BC61" s="57">
        <f t="shared" si="19"/>
        <v>0</v>
      </c>
      <c r="BD61" s="57">
        <f t="shared" si="19"/>
        <v>0</v>
      </c>
      <c r="BE61" s="57">
        <f t="shared" si="19"/>
        <v>0</v>
      </c>
      <c r="BF61" s="57">
        <f t="shared" si="19"/>
        <v>0</v>
      </c>
      <c r="BG61" s="57">
        <f t="shared" si="19"/>
        <v>0</v>
      </c>
      <c r="BH61" s="57">
        <f t="shared" si="19"/>
        <v>0</v>
      </c>
      <c r="BI61" s="285">
        <f t="shared" si="19"/>
        <v>0</v>
      </c>
      <c r="BJ61" s="126">
        <f t="shared" si="4"/>
        <v>0</v>
      </c>
    </row>
    <row r="62" spans="1:62" s="69" customFormat="1" ht="12.75" customHeight="1" x14ac:dyDescent="0.15">
      <c r="A62" s="295" t="str">
        <f>+'Formato de costeo C1 '!C$417</f>
        <v>1.2.4.1</v>
      </c>
      <c r="B62" s="296" t="str">
        <f>+'Formato de costeo C1 '!B$417</f>
        <v>Categorías de gasto</v>
      </c>
      <c r="C62" s="577"/>
      <c r="D62" s="296"/>
      <c r="E62" s="312"/>
      <c r="F62" s="104">
        <f>+'Formato de costeo C1 '!G$417</f>
        <v>0</v>
      </c>
      <c r="G62" s="507"/>
      <c r="H62" s="104">
        <f>+'Formato de costeo C1 '!I417</f>
        <v>0</v>
      </c>
      <c r="I62" s="104">
        <f>+'Formato de costeo C1 '!Q417</f>
        <v>0</v>
      </c>
      <c r="J62" s="104">
        <f>IF($H62=0,0,($F62*'Cronograma de Actividades'!$E$28)*($I62/$H62))</f>
        <v>0</v>
      </c>
      <c r="K62" s="104">
        <f>IF($H62=0,0,($F62*'Cronograma de Actividades'!$F$28)*($I62/$H62))</f>
        <v>0</v>
      </c>
      <c r="L62" s="104">
        <f>IF($H62=0,0,($F62*'Cronograma de Actividades'!$G$28)*($I62/$H62))</f>
        <v>0</v>
      </c>
      <c r="M62" s="104">
        <f>SUM(J62:L62)</f>
        <v>0</v>
      </c>
      <c r="N62" s="104">
        <f>IF($H62=0,0,($F62*'Cronograma de Actividades'!$H$28)*($I62/$H62))</f>
        <v>0</v>
      </c>
      <c r="O62" s="104">
        <f>IF($H62=0,0,($F62*'Cronograma de Actividades'!$I$28)*($I62/$H62))</f>
        <v>0</v>
      </c>
      <c r="P62" s="104">
        <f>IF($H62=0,0,($F62*'Cronograma de Actividades'!$J$28)*($I62/$H62))</f>
        <v>0</v>
      </c>
      <c r="Q62" s="104">
        <f>SUM(N62:P62)</f>
        <v>0</v>
      </c>
      <c r="R62" s="104">
        <f>IF($H62=0,0,($F62*'Cronograma de Actividades'!$K$28)*($I62/$H62))</f>
        <v>0</v>
      </c>
      <c r="S62" s="104">
        <f>IF($H62=0,0,($F62*'Cronograma de Actividades'!$L$28)*($I62/$H62))</f>
        <v>0</v>
      </c>
      <c r="T62" s="104">
        <f>IF($H62=0,0,($F62*'Cronograma de Actividades'!$M$28)*($I62/$H62))</f>
        <v>0</v>
      </c>
      <c r="U62" s="104">
        <f>SUM(R62:T62)</f>
        <v>0</v>
      </c>
      <c r="V62" s="104">
        <f>IF($H62=0,0,($F62*'Cronograma de Actividades'!$N$28)*($I62/$H62))</f>
        <v>0</v>
      </c>
      <c r="W62" s="104">
        <f>IF($H62=0,0,($F62*'Cronograma de Actividades'!$O$28)*($I62/$H62))</f>
        <v>0</v>
      </c>
      <c r="X62" s="104">
        <f>IF($H62=0,0,($F62*'Cronograma de Actividades'!$P$28)*($I62/$H62))</f>
        <v>0</v>
      </c>
      <c r="Y62" s="104">
        <f>SUM(V62:X62)</f>
        <v>0</v>
      </c>
      <c r="Z62" s="104">
        <f>+M62+Q62+U62+Y62</f>
        <v>0</v>
      </c>
      <c r="AA62" s="104">
        <f>IF($H62=0,0,($F62*'Cronograma de Actividades'!$Q$28)*($I62/$H62))</f>
        <v>0</v>
      </c>
      <c r="AB62" s="104">
        <f>IF($H62=0,0,($F62*'Cronograma de Actividades'!$R$28)*($I62/$H62))</f>
        <v>0</v>
      </c>
      <c r="AC62" s="104">
        <f>IF($H62=0,0,($F62*'Cronograma de Actividades'!$S$28)*($I62/$H62))</f>
        <v>0</v>
      </c>
      <c r="AD62" s="104">
        <f>SUM(AA62:AC62)</f>
        <v>0</v>
      </c>
      <c r="AE62" s="104">
        <f>IF($H62=0,0,($F62*'Cronograma de Actividades'!$T$28)*($I62/$H62))</f>
        <v>0</v>
      </c>
      <c r="AF62" s="104">
        <f>IF($H62=0,0,($F62*'Cronograma de Actividades'!$U$28)*($I62/$H62))</f>
        <v>0</v>
      </c>
      <c r="AG62" s="104">
        <f>IF($H62=0,0,($F62*'Cronograma de Actividades'!$V$28)*($I62/$H62))</f>
        <v>0</v>
      </c>
      <c r="AH62" s="104">
        <f>SUM(AE62:AG62)</f>
        <v>0</v>
      </c>
      <c r="AI62" s="104">
        <f>IF($H62=0,0,($F62*'Cronograma de Actividades'!$W$28)*($I62/$H62))</f>
        <v>0</v>
      </c>
      <c r="AJ62" s="104">
        <f>IF($H62=0,0,($F62*'Cronograma de Actividades'!$X$28)*($I62/$H62))</f>
        <v>0</v>
      </c>
      <c r="AK62" s="104">
        <f>IF($H62=0,0,($F62*'Cronograma de Actividades'!$Y$28)*($I62/$H62))</f>
        <v>0</v>
      </c>
      <c r="AL62" s="104">
        <f>SUM(AI62:AK62)</f>
        <v>0</v>
      </c>
      <c r="AM62" s="104">
        <f>IF($H62=0,0,($F62*'Cronograma de Actividades'!$Z$28)*($I62/$H62))</f>
        <v>0</v>
      </c>
      <c r="AN62" s="104">
        <f>IF($H62=0,0,($F62*'Cronograma de Actividades'!$AA$28)*($I62/$H62))</f>
        <v>0</v>
      </c>
      <c r="AO62" s="104">
        <f>IF($H62=0,0,($F62*'Cronograma de Actividades'!$AB$28)*($I62/$H62))</f>
        <v>0</v>
      </c>
      <c r="AP62" s="104">
        <f>SUM(AM62:AO62)</f>
        <v>0</v>
      </c>
      <c r="AQ62" s="104">
        <f>+AD62+AH62+AL62+AP62</f>
        <v>0</v>
      </c>
      <c r="AR62" s="104">
        <f>IF($H62=0,0,($F62*'Cronograma de Actividades'!$AC$28)*($I62/$H62))</f>
        <v>0</v>
      </c>
      <c r="AS62" s="104">
        <f>IF($H62=0,0,($F62*'Cronograma de Actividades'!$AD$28)*($I62/$H62))</f>
        <v>0</v>
      </c>
      <c r="AT62" s="104">
        <f>IF($H62=0,0,($F62*'Cronograma de Actividades'!$AE$28)*($I62/$H62))</f>
        <v>0</v>
      </c>
      <c r="AU62" s="104">
        <f>SUM(AR62:AT62)</f>
        <v>0</v>
      </c>
      <c r="AV62" s="104">
        <f>IF($H62=0,0,($F62*'Cronograma de Actividades'!$AF$28)*($I62/$H62))</f>
        <v>0</v>
      </c>
      <c r="AW62" s="104">
        <f>IF($H62=0,0,($F62*'Cronograma de Actividades'!$AG$28)*($I62/$H62))</f>
        <v>0</v>
      </c>
      <c r="AX62" s="104">
        <f>IF($H62=0,0,($F62*'Cronograma de Actividades'!$AH$28)*($I62/$H62))</f>
        <v>0</v>
      </c>
      <c r="AY62" s="104">
        <f>SUM(AV62:AX62)</f>
        <v>0</v>
      </c>
      <c r="AZ62" s="104">
        <f>IF($H62=0,0,($F62*'Cronograma de Actividades'!$AI$28)*($I62/$H62))</f>
        <v>0</v>
      </c>
      <c r="BA62" s="104">
        <f>IF($H62=0,0,($F62*'Cronograma de Actividades'!$AJ$28)*($I62/$H62))</f>
        <v>0</v>
      </c>
      <c r="BB62" s="104">
        <f>IF($H62=0,0,($F62*'Cronograma de Actividades'!$AK$28)*($I62/$H62))</f>
        <v>0</v>
      </c>
      <c r="BC62" s="104">
        <f>SUM(AZ62:BB62)</f>
        <v>0</v>
      </c>
      <c r="BD62" s="104">
        <f>IF($H62=0,0,($F62*'Cronograma de Actividades'!$AL$28)*($I62/$H62))</f>
        <v>0</v>
      </c>
      <c r="BE62" s="104">
        <f>IF($H62=0,0,($F62*'Cronograma de Actividades'!$AM$28)*($I62/$H62))</f>
        <v>0</v>
      </c>
      <c r="BF62" s="104">
        <f>IF($H62=0,0,($F62*'Cronograma de Actividades'!$AN$28)*($I62/$H62))</f>
        <v>0</v>
      </c>
      <c r="BG62" s="104">
        <f>SUM(BD62:BF62)</f>
        <v>0</v>
      </c>
      <c r="BH62" s="104">
        <f>+AU62+AY62+BC62+BG62</f>
        <v>0</v>
      </c>
      <c r="BI62" s="286">
        <f>+Z62+AQ62+BH62</f>
        <v>0</v>
      </c>
      <c r="BJ62" s="126">
        <f t="shared" si="4"/>
        <v>0</v>
      </c>
    </row>
    <row r="63" spans="1:62" s="69" customFormat="1" ht="12.75" customHeight="1" x14ac:dyDescent="0.15">
      <c r="A63" s="297" t="str">
        <f>+'Formato de costeo C1 '!C$426</f>
        <v>1.2.4.2</v>
      </c>
      <c r="B63" s="298" t="str">
        <f>+'Formato de costeo C1 '!B$426</f>
        <v>Categorías de gasto</v>
      </c>
      <c r="C63" s="578"/>
      <c r="D63" s="298"/>
      <c r="E63" s="315"/>
      <c r="F63" s="105">
        <f>+'Formato de costeo C1 '!G$426</f>
        <v>0</v>
      </c>
      <c r="G63" s="508"/>
      <c r="H63" s="105">
        <f>+'Formato de costeo C1 '!I426</f>
        <v>0</v>
      </c>
      <c r="I63" s="105">
        <f>+'Formato de costeo C1 '!Q426</f>
        <v>0</v>
      </c>
      <c r="J63" s="105">
        <f>IF($H63=0,0,($F63*'Cronograma de Actividades'!$E$28)*($I63/$H63))</f>
        <v>0</v>
      </c>
      <c r="K63" s="105">
        <f>IF($H63=0,0,($F63*'Cronograma de Actividades'!$F$28)*($I63/$H63))</f>
        <v>0</v>
      </c>
      <c r="L63" s="105">
        <f>IF($H63=0,0,($F63*'Cronograma de Actividades'!$G$28)*($I63/$H63))</f>
        <v>0</v>
      </c>
      <c r="M63" s="105">
        <f>SUM(J63:L63)</f>
        <v>0</v>
      </c>
      <c r="N63" s="105">
        <f>IF($H63=0,0,($F63*'Cronograma de Actividades'!$H$28)*($I63/$H63))</f>
        <v>0</v>
      </c>
      <c r="O63" s="105">
        <f>IF($H63=0,0,($F63*'Cronograma de Actividades'!$I$28)*($I63/$H63))</f>
        <v>0</v>
      </c>
      <c r="P63" s="105">
        <f>IF($H63=0,0,($F63*'Cronograma de Actividades'!$J$28)*($I63/$H63))</f>
        <v>0</v>
      </c>
      <c r="Q63" s="105">
        <f>SUM(N63:P63)</f>
        <v>0</v>
      </c>
      <c r="R63" s="105">
        <f>IF($H63=0,0,($F63*'Cronograma de Actividades'!$K$28)*($I63/$H63))</f>
        <v>0</v>
      </c>
      <c r="S63" s="105">
        <f>IF($H63=0,0,($F63*'Cronograma de Actividades'!$L$28)*($I63/$H63))</f>
        <v>0</v>
      </c>
      <c r="T63" s="105">
        <f>IF($H63=0,0,($F63*'Cronograma de Actividades'!$M$28)*($I63/$H63))</f>
        <v>0</v>
      </c>
      <c r="U63" s="105">
        <f>SUM(R63:T63)</f>
        <v>0</v>
      </c>
      <c r="V63" s="105">
        <f>IF($H63=0,0,($F63*'Cronograma de Actividades'!$N$28)*($I63/$H63))</f>
        <v>0</v>
      </c>
      <c r="W63" s="105">
        <f>IF($H63=0,0,($F63*'Cronograma de Actividades'!$O$28)*($I63/$H63))</f>
        <v>0</v>
      </c>
      <c r="X63" s="105">
        <f>IF($H63=0,0,($F63*'Cronograma de Actividades'!$P$28)*($I63/$H63))</f>
        <v>0</v>
      </c>
      <c r="Y63" s="105">
        <f>SUM(V63:X63)</f>
        <v>0</v>
      </c>
      <c r="Z63" s="105">
        <f>+M63+Q63+U63+Y63</f>
        <v>0</v>
      </c>
      <c r="AA63" s="105">
        <f>IF($H63=0,0,($F63*'Cronograma de Actividades'!$Q$28)*($I63/$H63))</f>
        <v>0</v>
      </c>
      <c r="AB63" s="105">
        <f>IF($H63=0,0,($F63*'Cronograma de Actividades'!$R$28)*($I63/$H63))</f>
        <v>0</v>
      </c>
      <c r="AC63" s="105">
        <f>IF($H63=0,0,($F63*'Cronograma de Actividades'!$S$28)*($I63/$H63))</f>
        <v>0</v>
      </c>
      <c r="AD63" s="105">
        <f>SUM(AA63:AC63)</f>
        <v>0</v>
      </c>
      <c r="AE63" s="105">
        <f>IF($H63=0,0,($F63*'Cronograma de Actividades'!$T$28)*($I63/$H63))</f>
        <v>0</v>
      </c>
      <c r="AF63" s="105">
        <f>IF($H63=0,0,($F63*'Cronograma de Actividades'!$U$28)*($I63/$H63))</f>
        <v>0</v>
      </c>
      <c r="AG63" s="105">
        <f>IF($H63=0,0,($F63*'Cronograma de Actividades'!$V$28)*($I63/$H63))</f>
        <v>0</v>
      </c>
      <c r="AH63" s="105">
        <f>SUM(AE63:AG63)</f>
        <v>0</v>
      </c>
      <c r="AI63" s="105">
        <f>IF($H63=0,0,($F63*'Cronograma de Actividades'!$W$28)*($I63/$H63))</f>
        <v>0</v>
      </c>
      <c r="AJ63" s="105">
        <f>IF($H63=0,0,($F63*'Cronograma de Actividades'!$X$28)*($I63/$H63))</f>
        <v>0</v>
      </c>
      <c r="AK63" s="105">
        <f>IF($H63=0,0,($F63*'Cronograma de Actividades'!$Y$28)*($I63/$H63))</f>
        <v>0</v>
      </c>
      <c r="AL63" s="105">
        <f>SUM(AI63:AK63)</f>
        <v>0</v>
      </c>
      <c r="AM63" s="105">
        <f>IF($H63=0,0,($F63*'Cronograma de Actividades'!$Z$28)*($I63/$H63))</f>
        <v>0</v>
      </c>
      <c r="AN63" s="105">
        <f>IF($H63=0,0,($F63*'Cronograma de Actividades'!$AA$28)*($I63/$H63))</f>
        <v>0</v>
      </c>
      <c r="AO63" s="105">
        <f>IF($H63=0,0,($F63*'Cronograma de Actividades'!$AB$28)*($I63/$H63))</f>
        <v>0</v>
      </c>
      <c r="AP63" s="105">
        <f>SUM(AM63:AO63)</f>
        <v>0</v>
      </c>
      <c r="AQ63" s="105">
        <f>+AD63+AH63+AL63+AP63</f>
        <v>0</v>
      </c>
      <c r="AR63" s="105">
        <f>IF($H63=0,0,($F63*'Cronograma de Actividades'!$AC$28)*($I63/$H63))</f>
        <v>0</v>
      </c>
      <c r="AS63" s="105">
        <f>IF($H63=0,0,($F63*'Cronograma de Actividades'!$AD$28)*($I63/$H63))</f>
        <v>0</v>
      </c>
      <c r="AT63" s="105">
        <f>IF($H63=0,0,($F63*'Cronograma de Actividades'!$AE$28)*($I63/$H63))</f>
        <v>0</v>
      </c>
      <c r="AU63" s="105">
        <f>SUM(AR63:AT63)</f>
        <v>0</v>
      </c>
      <c r="AV63" s="105">
        <f>IF($H63=0,0,($F63*'Cronograma de Actividades'!$AF$28)*($I63/$H63))</f>
        <v>0</v>
      </c>
      <c r="AW63" s="105">
        <f>IF($H63=0,0,($F63*'Cronograma de Actividades'!$AG$28)*($I63/$H63))</f>
        <v>0</v>
      </c>
      <c r="AX63" s="105">
        <f>IF($H63=0,0,($F63*'Cronograma de Actividades'!$AH$28)*($I63/$H63))</f>
        <v>0</v>
      </c>
      <c r="AY63" s="105">
        <f>SUM(AV63:AX63)</f>
        <v>0</v>
      </c>
      <c r="AZ63" s="105">
        <f>IF($H63=0,0,($F63*'Cronograma de Actividades'!$AI$28)*($I63/$H63))</f>
        <v>0</v>
      </c>
      <c r="BA63" s="105">
        <f>IF($H63=0,0,($F63*'Cronograma de Actividades'!$AJ$28)*($I63/$H63))</f>
        <v>0</v>
      </c>
      <c r="BB63" s="105">
        <f>IF($H63=0,0,($F63*'Cronograma de Actividades'!$AK$28)*($I63/$H63))</f>
        <v>0</v>
      </c>
      <c r="BC63" s="105">
        <f>SUM(AZ63:BB63)</f>
        <v>0</v>
      </c>
      <c r="BD63" s="105">
        <f>IF($H63=0,0,($F63*'Cronograma de Actividades'!$AL$28)*($I63/$H63))</f>
        <v>0</v>
      </c>
      <c r="BE63" s="105">
        <f>IF($H63=0,0,($F63*'Cronograma de Actividades'!$AM$28)*($I63/$H63))</f>
        <v>0</v>
      </c>
      <c r="BF63" s="105">
        <f>IF($H63=0,0,($F63*'Cronograma de Actividades'!$AN$28)*($I63/$H63))</f>
        <v>0</v>
      </c>
      <c r="BG63" s="105">
        <f>SUM(BD63:BF63)</f>
        <v>0</v>
      </c>
      <c r="BH63" s="105">
        <f>+AU63+AY63+BC63+BG63</f>
        <v>0</v>
      </c>
      <c r="BI63" s="287">
        <f>+Z63+AQ63+BH63</f>
        <v>0</v>
      </c>
      <c r="BJ63" s="126">
        <f t="shared" si="4"/>
        <v>0</v>
      </c>
    </row>
    <row r="64" spans="1:62" s="69" customFormat="1" ht="12.75" customHeight="1" x14ac:dyDescent="0.15">
      <c r="A64" s="297" t="str">
        <f>+'Formato de costeo C1 '!C$435</f>
        <v>1.2.4.3</v>
      </c>
      <c r="B64" s="298" t="str">
        <f>+'Formato de costeo C1 '!B$435</f>
        <v>Categorías de gasto</v>
      </c>
      <c r="C64" s="578"/>
      <c r="D64" s="298"/>
      <c r="E64" s="315"/>
      <c r="F64" s="105">
        <f>+'Formato de costeo C1 '!G$435</f>
        <v>0</v>
      </c>
      <c r="G64" s="508"/>
      <c r="H64" s="105">
        <f>+'Formato de costeo C1 '!I435</f>
        <v>0</v>
      </c>
      <c r="I64" s="105">
        <f>+'Formato de costeo C1 '!Q435</f>
        <v>0</v>
      </c>
      <c r="J64" s="105">
        <f>IF($H64=0,0,($F64*'Cronograma de Actividades'!$E$28)*($I64/$H64))</f>
        <v>0</v>
      </c>
      <c r="K64" s="105">
        <f>IF($H64=0,0,($F64*'Cronograma de Actividades'!$F$28)*($I64/$H64))</f>
        <v>0</v>
      </c>
      <c r="L64" s="105">
        <f>IF($H64=0,0,($F64*'Cronograma de Actividades'!$G$28)*($I64/$H64))</f>
        <v>0</v>
      </c>
      <c r="M64" s="105">
        <f>SUM(J64:L64)</f>
        <v>0</v>
      </c>
      <c r="N64" s="105">
        <f>IF($H64=0,0,($F64*'Cronograma de Actividades'!$H$28)*($I64/$H64))</f>
        <v>0</v>
      </c>
      <c r="O64" s="105">
        <f>IF($H64=0,0,($F64*'Cronograma de Actividades'!$I$28)*($I64/$H64))</f>
        <v>0</v>
      </c>
      <c r="P64" s="105">
        <f>IF($H64=0,0,($F64*'Cronograma de Actividades'!$J$28)*($I64/$H64))</f>
        <v>0</v>
      </c>
      <c r="Q64" s="105">
        <f>SUM(N64:P64)</f>
        <v>0</v>
      </c>
      <c r="R64" s="105">
        <f>IF($H64=0,0,($F64*'Cronograma de Actividades'!$K$28)*($I64/$H64))</f>
        <v>0</v>
      </c>
      <c r="S64" s="105">
        <f>IF($H64=0,0,($F64*'Cronograma de Actividades'!$L$28)*($I64/$H64))</f>
        <v>0</v>
      </c>
      <c r="T64" s="105">
        <f>IF($H64=0,0,($F64*'Cronograma de Actividades'!$M$28)*($I64/$H64))</f>
        <v>0</v>
      </c>
      <c r="U64" s="105">
        <f>SUM(R64:T64)</f>
        <v>0</v>
      </c>
      <c r="V64" s="105">
        <f>IF($H64=0,0,($F64*'Cronograma de Actividades'!$N$28)*($I64/$H64))</f>
        <v>0</v>
      </c>
      <c r="W64" s="105">
        <f>IF($H64=0,0,($F64*'Cronograma de Actividades'!$O$28)*($I64/$H64))</f>
        <v>0</v>
      </c>
      <c r="X64" s="105">
        <f>IF($H64=0,0,($F64*'Cronograma de Actividades'!$P$28)*($I64/$H64))</f>
        <v>0</v>
      </c>
      <c r="Y64" s="105">
        <f>SUM(V64:X64)</f>
        <v>0</v>
      </c>
      <c r="Z64" s="105">
        <f>+M64+Q64+U64+Y64</f>
        <v>0</v>
      </c>
      <c r="AA64" s="105">
        <f>IF($H64=0,0,($F64*'Cronograma de Actividades'!$Q$28)*($I64/$H64))</f>
        <v>0</v>
      </c>
      <c r="AB64" s="105">
        <f>IF($H64=0,0,($F64*'Cronograma de Actividades'!$R$28)*($I64/$H64))</f>
        <v>0</v>
      </c>
      <c r="AC64" s="105">
        <f>IF($H64=0,0,($F64*'Cronograma de Actividades'!$S$28)*($I64/$H64))</f>
        <v>0</v>
      </c>
      <c r="AD64" s="105">
        <f>SUM(AA64:AC64)</f>
        <v>0</v>
      </c>
      <c r="AE64" s="105">
        <f>IF($H64=0,0,($F64*'Cronograma de Actividades'!$T$28)*($I64/$H64))</f>
        <v>0</v>
      </c>
      <c r="AF64" s="105">
        <f>IF($H64=0,0,($F64*'Cronograma de Actividades'!$U$28)*($I64/$H64))</f>
        <v>0</v>
      </c>
      <c r="AG64" s="105">
        <f>IF($H64=0,0,($F64*'Cronograma de Actividades'!$V$28)*($I64/$H64))</f>
        <v>0</v>
      </c>
      <c r="AH64" s="105">
        <f>SUM(AE64:AG64)</f>
        <v>0</v>
      </c>
      <c r="AI64" s="105">
        <f>IF($H64=0,0,($F64*'Cronograma de Actividades'!$W$28)*($I64/$H64))</f>
        <v>0</v>
      </c>
      <c r="AJ64" s="105">
        <f>IF($H64=0,0,($F64*'Cronograma de Actividades'!$X$28)*($I64/$H64))</f>
        <v>0</v>
      </c>
      <c r="AK64" s="105">
        <f>IF($H64=0,0,($F64*'Cronograma de Actividades'!$Y$28)*($I64/$H64))</f>
        <v>0</v>
      </c>
      <c r="AL64" s="105">
        <f>SUM(AI64:AK64)</f>
        <v>0</v>
      </c>
      <c r="AM64" s="105">
        <f>IF($H64=0,0,($F64*'Cronograma de Actividades'!$Z$28)*($I64/$H64))</f>
        <v>0</v>
      </c>
      <c r="AN64" s="105">
        <f>IF($H64=0,0,($F64*'Cronograma de Actividades'!$AA$28)*($I64/$H64))</f>
        <v>0</v>
      </c>
      <c r="AO64" s="105">
        <f>IF($H64=0,0,($F64*'Cronograma de Actividades'!$AB$28)*($I64/$H64))</f>
        <v>0</v>
      </c>
      <c r="AP64" s="105">
        <f>SUM(AM64:AO64)</f>
        <v>0</v>
      </c>
      <c r="AQ64" s="105">
        <f>+AD64+AH64+AL64+AP64</f>
        <v>0</v>
      </c>
      <c r="AR64" s="105">
        <f>IF($H64=0,0,($F64*'Cronograma de Actividades'!$AC$28)*($I64/$H64))</f>
        <v>0</v>
      </c>
      <c r="AS64" s="105">
        <f>IF($H64=0,0,($F64*'Cronograma de Actividades'!$AD$28)*($I64/$H64))</f>
        <v>0</v>
      </c>
      <c r="AT64" s="105">
        <f>IF($H64=0,0,($F64*'Cronograma de Actividades'!$AE$28)*($I64/$H64))</f>
        <v>0</v>
      </c>
      <c r="AU64" s="105">
        <f>SUM(AR64:AT64)</f>
        <v>0</v>
      </c>
      <c r="AV64" s="105">
        <f>IF($H64=0,0,($F64*'Cronograma de Actividades'!$AF$28)*($I64/$H64))</f>
        <v>0</v>
      </c>
      <c r="AW64" s="105">
        <f>IF($H64=0,0,($F64*'Cronograma de Actividades'!$AG$28)*($I64/$H64))</f>
        <v>0</v>
      </c>
      <c r="AX64" s="105">
        <f>IF($H64=0,0,($F64*'Cronograma de Actividades'!$AH$28)*($I64/$H64))</f>
        <v>0</v>
      </c>
      <c r="AY64" s="105">
        <f>SUM(AV64:AX64)</f>
        <v>0</v>
      </c>
      <c r="AZ64" s="105">
        <f>IF($H64=0,0,($F64*'Cronograma de Actividades'!$AI$28)*($I64/$H64))</f>
        <v>0</v>
      </c>
      <c r="BA64" s="105">
        <f>IF($H64=0,0,($F64*'Cronograma de Actividades'!$AJ$28)*($I64/$H64))</f>
        <v>0</v>
      </c>
      <c r="BB64" s="105">
        <f>IF($H64=0,0,($F64*'Cronograma de Actividades'!$AK$28)*($I64/$H64))</f>
        <v>0</v>
      </c>
      <c r="BC64" s="105">
        <f>SUM(AZ64:BB64)</f>
        <v>0</v>
      </c>
      <c r="BD64" s="105">
        <f>IF($H64=0,0,($F64*'Cronograma de Actividades'!$AL$28)*($I64/$H64))</f>
        <v>0</v>
      </c>
      <c r="BE64" s="105">
        <f>IF($H64=0,0,($F64*'Cronograma de Actividades'!$AM$28)*($I64/$H64))</f>
        <v>0</v>
      </c>
      <c r="BF64" s="105">
        <f>IF($H64=0,0,($F64*'Cronograma de Actividades'!$AN$28)*($I64/$H64))</f>
        <v>0</v>
      </c>
      <c r="BG64" s="105">
        <f>SUM(BD64:BF64)</f>
        <v>0</v>
      </c>
      <c r="BH64" s="105">
        <f>+AU64+AY64+BC64+BG64</f>
        <v>0</v>
      </c>
      <c r="BI64" s="287">
        <f>+Z64+AQ64+BH64</f>
        <v>0</v>
      </c>
      <c r="BJ64" s="126">
        <f t="shared" si="4"/>
        <v>0</v>
      </c>
    </row>
    <row r="65" spans="1:62" s="69" customFormat="1" ht="12.75" customHeight="1" x14ac:dyDescent="0.15">
      <c r="A65" s="297" t="str">
        <f>+'Formato de costeo C1 '!C$444</f>
        <v>1.2.4.4</v>
      </c>
      <c r="B65" s="298" t="str">
        <f>+'Formato de costeo C1 '!B$444</f>
        <v>Categorías de gasto</v>
      </c>
      <c r="C65" s="578"/>
      <c r="D65" s="298"/>
      <c r="E65" s="315"/>
      <c r="F65" s="105">
        <f>+'Formato de costeo C1 '!G$444</f>
        <v>0</v>
      </c>
      <c r="G65" s="508"/>
      <c r="H65" s="105">
        <f>+'Formato de costeo C1 '!I444</f>
        <v>0</v>
      </c>
      <c r="I65" s="105">
        <f>+'Formato de costeo C1 '!Q444</f>
        <v>0</v>
      </c>
      <c r="J65" s="105">
        <f>IF($H65=0,0,($F65*'Cronograma de Actividades'!$E$28)*($I65/$H65))</f>
        <v>0</v>
      </c>
      <c r="K65" s="105">
        <f>IF($H65=0,0,($F65*'Cronograma de Actividades'!$F$28)*($I65/$H65))</f>
        <v>0</v>
      </c>
      <c r="L65" s="105">
        <f>IF($H65=0,0,($F65*'Cronograma de Actividades'!$G$28)*($I65/$H65))</f>
        <v>0</v>
      </c>
      <c r="M65" s="105">
        <f>SUM(J65:L65)</f>
        <v>0</v>
      </c>
      <c r="N65" s="105">
        <f>IF($H65=0,0,($F65*'Cronograma de Actividades'!$H$28)*($I65/$H65))</f>
        <v>0</v>
      </c>
      <c r="O65" s="105">
        <f>IF($H65=0,0,($F65*'Cronograma de Actividades'!$I$28)*($I65/$H65))</f>
        <v>0</v>
      </c>
      <c r="P65" s="105">
        <f>IF($H65=0,0,($F65*'Cronograma de Actividades'!$J$28)*($I65/$H65))</f>
        <v>0</v>
      </c>
      <c r="Q65" s="105">
        <f>SUM(N65:P65)</f>
        <v>0</v>
      </c>
      <c r="R65" s="105">
        <f>IF($H65=0,0,($F65*'Cronograma de Actividades'!$K$28)*($I65/$H65))</f>
        <v>0</v>
      </c>
      <c r="S65" s="105">
        <f>IF($H65=0,0,($F65*'Cronograma de Actividades'!$L$28)*($I65/$H65))</f>
        <v>0</v>
      </c>
      <c r="T65" s="105">
        <f>IF($H65=0,0,($F65*'Cronograma de Actividades'!$M$28)*($I65/$H65))</f>
        <v>0</v>
      </c>
      <c r="U65" s="105">
        <f>SUM(R65:T65)</f>
        <v>0</v>
      </c>
      <c r="V65" s="105">
        <f>IF($H65=0,0,($F65*'Cronograma de Actividades'!$N$28)*($I65/$H65))</f>
        <v>0</v>
      </c>
      <c r="W65" s="105">
        <f>IF($H65=0,0,($F65*'Cronograma de Actividades'!$O$28)*($I65/$H65))</f>
        <v>0</v>
      </c>
      <c r="X65" s="105">
        <f>IF($H65=0,0,($F65*'Cronograma de Actividades'!$P$28)*($I65/$H65))</f>
        <v>0</v>
      </c>
      <c r="Y65" s="105">
        <f>SUM(V65:X65)</f>
        <v>0</v>
      </c>
      <c r="Z65" s="105">
        <f>+M65+Q65+U65+Y65</f>
        <v>0</v>
      </c>
      <c r="AA65" s="105">
        <f>IF($H65=0,0,($F65*'Cronograma de Actividades'!$Q$28)*($I65/$H65))</f>
        <v>0</v>
      </c>
      <c r="AB65" s="105">
        <f>IF($H65=0,0,($F65*'Cronograma de Actividades'!$R$28)*($I65/$H65))</f>
        <v>0</v>
      </c>
      <c r="AC65" s="105">
        <f>IF($H65=0,0,($F65*'Cronograma de Actividades'!$S$28)*($I65/$H65))</f>
        <v>0</v>
      </c>
      <c r="AD65" s="105">
        <f>SUM(AA65:AC65)</f>
        <v>0</v>
      </c>
      <c r="AE65" s="105">
        <f>IF($H65=0,0,($F65*'Cronograma de Actividades'!$T$28)*($I65/$H65))</f>
        <v>0</v>
      </c>
      <c r="AF65" s="105">
        <f>IF($H65=0,0,($F65*'Cronograma de Actividades'!$U$28)*($I65/$H65))</f>
        <v>0</v>
      </c>
      <c r="AG65" s="105">
        <f>IF($H65=0,0,($F65*'Cronograma de Actividades'!$V$28)*($I65/$H65))</f>
        <v>0</v>
      </c>
      <c r="AH65" s="105">
        <f>SUM(AE65:AG65)</f>
        <v>0</v>
      </c>
      <c r="AI65" s="105">
        <f>IF($H65=0,0,($F65*'Cronograma de Actividades'!$W$28)*($I65/$H65))</f>
        <v>0</v>
      </c>
      <c r="AJ65" s="105">
        <f>IF($H65=0,0,($F65*'Cronograma de Actividades'!$X$28)*($I65/$H65))</f>
        <v>0</v>
      </c>
      <c r="AK65" s="105">
        <f>IF($H65=0,0,($F65*'Cronograma de Actividades'!$Y$28)*($I65/$H65))</f>
        <v>0</v>
      </c>
      <c r="AL65" s="105">
        <f>SUM(AI65:AK65)</f>
        <v>0</v>
      </c>
      <c r="AM65" s="105">
        <f>IF($H65=0,0,($F65*'Cronograma de Actividades'!$Z$28)*($I65/$H65))</f>
        <v>0</v>
      </c>
      <c r="AN65" s="105">
        <f>IF($H65=0,0,($F65*'Cronograma de Actividades'!$AA$28)*($I65/$H65))</f>
        <v>0</v>
      </c>
      <c r="AO65" s="105">
        <f>IF($H65=0,0,($F65*'Cronograma de Actividades'!$AB$28)*($I65/$H65))</f>
        <v>0</v>
      </c>
      <c r="AP65" s="105">
        <f>SUM(AM65:AO65)</f>
        <v>0</v>
      </c>
      <c r="AQ65" s="105">
        <f>+AD65+AH65+AL65+AP65</f>
        <v>0</v>
      </c>
      <c r="AR65" s="105">
        <f>IF($H65=0,0,($F65*'Cronograma de Actividades'!$AC$28)*($I65/$H65))</f>
        <v>0</v>
      </c>
      <c r="AS65" s="105">
        <f>IF($H65=0,0,($F65*'Cronograma de Actividades'!$AD$28)*($I65/$H65))</f>
        <v>0</v>
      </c>
      <c r="AT65" s="105">
        <f>IF($H65=0,0,($F65*'Cronograma de Actividades'!$AE$28)*($I65/$H65))</f>
        <v>0</v>
      </c>
      <c r="AU65" s="105">
        <f>SUM(AR65:AT65)</f>
        <v>0</v>
      </c>
      <c r="AV65" s="105">
        <f>IF($H65=0,0,($F65*'Cronograma de Actividades'!$AF$28)*($I65/$H65))</f>
        <v>0</v>
      </c>
      <c r="AW65" s="105">
        <f>IF($H65=0,0,($F65*'Cronograma de Actividades'!$AG$28)*($I65/$H65))</f>
        <v>0</v>
      </c>
      <c r="AX65" s="105">
        <f>IF($H65=0,0,($F65*'Cronograma de Actividades'!$AH$28)*($I65/$H65))</f>
        <v>0</v>
      </c>
      <c r="AY65" s="105">
        <f>SUM(AV65:AX65)</f>
        <v>0</v>
      </c>
      <c r="AZ65" s="105">
        <f>IF($H65=0,0,($F65*'Cronograma de Actividades'!$AI$28)*($I65/$H65))</f>
        <v>0</v>
      </c>
      <c r="BA65" s="105">
        <f>IF($H65=0,0,($F65*'Cronograma de Actividades'!$AJ$28)*($I65/$H65))</f>
        <v>0</v>
      </c>
      <c r="BB65" s="105">
        <f>IF($H65=0,0,($F65*'Cronograma de Actividades'!$AK$28)*($I65/$H65))</f>
        <v>0</v>
      </c>
      <c r="BC65" s="105">
        <f>SUM(AZ65:BB65)</f>
        <v>0</v>
      </c>
      <c r="BD65" s="105">
        <f>IF($H65=0,0,($F65*'Cronograma de Actividades'!$AL$28)*($I65/$H65))</f>
        <v>0</v>
      </c>
      <c r="BE65" s="105">
        <f>IF($H65=0,0,($F65*'Cronograma de Actividades'!$AM$28)*($I65/$H65))</f>
        <v>0</v>
      </c>
      <c r="BF65" s="105">
        <f>IF($H65=0,0,($F65*'Cronograma de Actividades'!$AN$28)*($I65/$H65))</f>
        <v>0</v>
      </c>
      <c r="BG65" s="105">
        <f>SUM(BD65:BF65)</f>
        <v>0</v>
      </c>
      <c r="BH65" s="105">
        <f>+AU65+AY65+BC65+BG65</f>
        <v>0</v>
      </c>
      <c r="BI65" s="287">
        <f>+Z65+AQ65+BH65</f>
        <v>0</v>
      </c>
      <c r="BJ65" s="126">
        <f t="shared" si="4"/>
        <v>0</v>
      </c>
    </row>
    <row r="66" spans="1:62" s="69" customFormat="1" ht="12.75" customHeight="1" x14ac:dyDescent="0.15">
      <c r="A66" s="299" t="str">
        <f>+'Formato de costeo C1 '!C$453</f>
        <v>1.2.4.5</v>
      </c>
      <c r="B66" s="300" t="str">
        <f>+'Formato de costeo C1 '!B$453</f>
        <v>Categorías de gasto</v>
      </c>
      <c r="C66" s="579"/>
      <c r="D66" s="300"/>
      <c r="E66" s="318"/>
      <c r="F66" s="106">
        <f>+'Formato de costeo C1 '!G$453</f>
        <v>0</v>
      </c>
      <c r="G66" s="509"/>
      <c r="H66" s="106">
        <f>+'Formato de costeo C1 '!I453</f>
        <v>0</v>
      </c>
      <c r="I66" s="106">
        <f>+'Formato de costeo C1 '!Q453</f>
        <v>0</v>
      </c>
      <c r="J66" s="106">
        <f>IF($H66=0,0,($F66*'Cronograma de Actividades'!$E$28)*($I66/$H66))</f>
        <v>0</v>
      </c>
      <c r="K66" s="106">
        <f>IF($H66=0,0,($F66*'Cronograma de Actividades'!$F$28)*($I66/$H66))</f>
        <v>0</v>
      </c>
      <c r="L66" s="106">
        <f>IF($H66=0,0,($F66*'Cronograma de Actividades'!$G$28)*($I66/$H66))</f>
        <v>0</v>
      </c>
      <c r="M66" s="106">
        <f>SUM(J66:L66)</f>
        <v>0</v>
      </c>
      <c r="N66" s="106">
        <f>IF($H66=0,0,($F66*'Cronograma de Actividades'!$H$28)*($I66/$H66))</f>
        <v>0</v>
      </c>
      <c r="O66" s="106">
        <f>IF($H66=0,0,($F66*'Cronograma de Actividades'!$I$28)*($I66/$H66))</f>
        <v>0</v>
      </c>
      <c r="P66" s="106">
        <f>IF($H66=0,0,($F66*'Cronograma de Actividades'!$J$28)*($I66/$H66))</f>
        <v>0</v>
      </c>
      <c r="Q66" s="106">
        <f>SUM(N66:P66)</f>
        <v>0</v>
      </c>
      <c r="R66" s="106">
        <f>IF($H66=0,0,($F66*'Cronograma de Actividades'!$K$28)*($I66/$H66))</f>
        <v>0</v>
      </c>
      <c r="S66" s="106">
        <f>IF($H66=0,0,($F66*'Cronograma de Actividades'!$L$28)*($I66/$H66))</f>
        <v>0</v>
      </c>
      <c r="T66" s="106">
        <f>IF($H66=0,0,($F66*'Cronograma de Actividades'!$M$28)*($I66/$H66))</f>
        <v>0</v>
      </c>
      <c r="U66" s="106">
        <f>SUM(R66:T66)</f>
        <v>0</v>
      </c>
      <c r="V66" s="106">
        <f>IF($H66=0,0,($F66*'Cronograma de Actividades'!$N$28)*($I66/$H66))</f>
        <v>0</v>
      </c>
      <c r="W66" s="106">
        <f>IF($H66=0,0,($F66*'Cronograma de Actividades'!$O$28)*($I66/$H66))</f>
        <v>0</v>
      </c>
      <c r="X66" s="106">
        <f>IF($H66=0,0,($F66*'Cronograma de Actividades'!$P$28)*($I66/$H66))</f>
        <v>0</v>
      </c>
      <c r="Y66" s="106">
        <f>SUM(V66:X66)</f>
        <v>0</v>
      </c>
      <c r="Z66" s="106">
        <f>+M66+Q66+U66+Y66</f>
        <v>0</v>
      </c>
      <c r="AA66" s="106">
        <f>IF($H66=0,0,($F66*'Cronograma de Actividades'!$Q$28)*($I66/$H66))</f>
        <v>0</v>
      </c>
      <c r="AB66" s="106">
        <f>IF($H66=0,0,($F66*'Cronograma de Actividades'!$R$28)*($I66/$H66))</f>
        <v>0</v>
      </c>
      <c r="AC66" s="106">
        <f>IF($H66=0,0,($F66*'Cronograma de Actividades'!$S$28)*($I66/$H66))</f>
        <v>0</v>
      </c>
      <c r="AD66" s="106">
        <f>SUM(AA66:AC66)</f>
        <v>0</v>
      </c>
      <c r="AE66" s="106">
        <f>IF($H66=0,0,($F66*'Cronograma de Actividades'!$T$28)*($I66/$H66))</f>
        <v>0</v>
      </c>
      <c r="AF66" s="106">
        <f>IF($H66=0,0,($F66*'Cronograma de Actividades'!$U$28)*($I66/$H66))</f>
        <v>0</v>
      </c>
      <c r="AG66" s="106">
        <f>IF($H66=0,0,($F66*'Cronograma de Actividades'!$V$28)*($I66/$H66))</f>
        <v>0</v>
      </c>
      <c r="AH66" s="106">
        <f>SUM(AE66:AG66)</f>
        <v>0</v>
      </c>
      <c r="AI66" s="106">
        <f>IF($H66=0,0,($F66*'Cronograma de Actividades'!$W$28)*($I66/$H66))</f>
        <v>0</v>
      </c>
      <c r="AJ66" s="106">
        <f>IF($H66=0,0,($F66*'Cronograma de Actividades'!$X$28)*($I66/$H66))</f>
        <v>0</v>
      </c>
      <c r="AK66" s="106">
        <f>IF($H66=0,0,($F66*'Cronograma de Actividades'!$Y$28)*($I66/$H66))</f>
        <v>0</v>
      </c>
      <c r="AL66" s="106">
        <f>SUM(AI66:AK66)</f>
        <v>0</v>
      </c>
      <c r="AM66" s="106">
        <f>IF($H66=0,0,($F66*'Cronograma de Actividades'!$Z$28)*($I66/$H66))</f>
        <v>0</v>
      </c>
      <c r="AN66" s="106">
        <f>IF($H66=0,0,($F66*'Cronograma de Actividades'!$AA$28)*($I66/$H66))</f>
        <v>0</v>
      </c>
      <c r="AO66" s="106">
        <f>IF($H66=0,0,($F66*'Cronograma de Actividades'!$AB$28)*($I66/$H66))</f>
        <v>0</v>
      </c>
      <c r="AP66" s="106">
        <f>SUM(AM66:AO66)</f>
        <v>0</v>
      </c>
      <c r="AQ66" s="106">
        <f>+AD66+AH66+AL66+AP66</f>
        <v>0</v>
      </c>
      <c r="AR66" s="106">
        <f>IF($H66=0,0,($F66*'Cronograma de Actividades'!$AC$28)*($I66/$H66))</f>
        <v>0</v>
      </c>
      <c r="AS66" s="106">
        <f>IF($H66=0,0,($F66*'Cronograma de Actividades'!$AD$28)*($I66/$H66))</f>
        <v>0</v>
      </c>
      <c r="AT66" s="106">
        <f>IF($H66=0,0,($F66*'Cronograma de Actividades'!$AE$28)*($I66/$H66))</f>
        <v>0</v>
      </c>
      <c r="AU66" s="106">
        <f>SUM(AR66:AT66)</f>
        <v>0</v>
      </c>
      <c r="AV66" s="106">
        <f>IF($H66=0,0,($F66*'Cronograma de Actividades'!$AF$28)*($I66/$H66))</f>
        <v>0</v>
      </c>
      <c r="AW66" s="106">
        <f>IF($H66=0,0,($F66*'Cronograma de Actividades'!$AG$28)*($I66/$H66))</f>
        <v>0</v>
      </c>
      <c r="AX66" s="106">
        <f>IF($H66=0,0,($F66*'Cronograma de Actividades'!$AH$28)*($I66/$H66))</f>
        <v>0</v>
      </c>
      <c r="AY66" s="106">
        <f>SUM(AV66:AX66)</f>
        <v>0</v>
      </c>
      <c r="AZ66" s="106">
        <f>IF($H66=0,0,($F66*'Cronograma de Actividades'!$AI$28)*($I66/$H66))</f>
        <v>0</v>
      </c>
      <c r="BA66" s="106">
        <f>IF($H66=0,0,($F66*'Cronograma de Actividades'!$AJ$28)*($I66/$H66))</f>
        <v>0</v>
      </c>
      <c r="BB66" s="106">
        <f>IF($H66=0,0,($F66*'Cronograma de Actividades'!$AK$28)*($I66/$H66))</f>
        <v>0</v>
      </c>
      <c r="BC66" s="106">
        <f>SUM(AZ66:BB66)</f>
        <v>0</v>
      </c>
      <c r="BD66" s="106">
        <f>IF($H66=0,0,($F66*'Cronograma de Actividades'!$AL$28)*($I66/$H66))</f>
        <v>0</v>
      </c>
      <c r="BE66" s="106">
        <f>IF($H66=0,0,($F66*'Cronograma de Actividades'!$AM$28)*($I66/$H66))</f>
        <v>0</v>
      </c>
      <c r="BF66" s="106">
        <f>IF($H66=0,0,($F66*'Cronograma de Actividades'!$AN$28)*($I66/$H66))</f>
        <v>0</v>
      </c>
      <c r="BG66" s="106">
        <f>SUM(BD66:BF66)</f>
        <v>0</v>
      </c>
      <c r="BH66" s="106">
        <f>+AU66+AY66+BC66+BG66</f>
        <v>0</v>
      </c>
      <c r="BI66" s="288">
        <f>+Z66+AQ66+BH66</f>
        <v>0</v>
      </c>
      <c r="BJ66" s="126">
        <f t="shared" si="4"/>
        <v>0</v>
      </c>
    </row>
    <row r="67" spans="1:62" s="69" customFormat="1" ht="12.75" customHeight="1" x14ac:dyDescent="0.15">
      <c r="A67" s="100" t="str">
        <f>+'Formato de costeo C1 '!C$462</f>
        <v>1.2.5</v>
      </c>
      <c r="B67" s="199">
        <f>+'Formato de costeo C1 '!B$462</f>
        <v>0</v>
      </c>
      <c r="C67" s="56">
        <f>+'Formato de costeo C1 '!$D$462</f>
        <v>0</v>
      </c>
      <c r="D67" s="61"/>
      <c r="E67" s="57">
        <f>+'Formato de costeo C1 '!F148</f>
        <v>0</v>
      </c>
      <c r="F67" s="57">
        <f>SUM(F68:F72)</f>
        <v>0</v>
      </c>
      <c r="G67" s="503">
        <f>+'Formato de costeo C1 '!$H$462</f>
        <v>0</v>
      </c>
      <c r="H67" s="57">
        <f>SUM(H68:H72)</f>
        <v>0</v>
      </c>
      <c r="I67" s="57">
        <f t="shared" ref="I67:BI67" si="20">SUM(I68:I72)</f>
        <v>0</v>
      </c>
      <c r="J67" s="57">
        <f t="shared" si="20"/>
        <v>0</v>
      </c>
      <c r="K67" s="57">
        <f>SUM(K68:K72)</f>
        <v>0</v>
      </c>
      <c r="L67" s="57">
        <f>SUM(L68:L72)</f>
        <v>0</v>
      </c>
      <c r="M67" s="57">
        <f t="shared" si="20"/>
        <v>0</v>
      </c>
      <c r="N67" s="57">
        <f>SUM(N68:N72)</f>
        <v>0</v>
      </c>
      <c r="O67" s="57">
        <f>SUM(O68:O72)</f>
        <v>0</v>
      </c>
      <c r="P67" s="57">
        <f>SUM(P68:P72)</f>
        <v>0</v>
      </c>
      <c r="Q67" s="57">
        <f t="shared" si="20"/>
        <v>0</v>
      </c>
      <c r="R67" s="57">
        <f t="shared" si="20"/>
        <v>0</v>
      </c>
      <c r="S67" s="57">
        <f t="shared" si="20"/>
        <v>0</v>
      </c>
      <c r="T67" s="57">
        <f t="shared" si="20"/>
        <v>0</v>
      </c>
      <c r="U67" s="57">
        <f t="shared" si="20"/>
        <v>0</v>
      </c>
      <c r="V67" s="57">
        <f t="shared" si="20"/>
        <v>0</v>
      </c>
      <c r="W67" s="57">
        <f t="shared" si="20"/>
        <v>0</v>
      </c>
      <c r="X67" s="57">
        <f t="shared" si="20"/>
        <v>0</v>
      </c>
      <c r="Y67" s="57">
        <f t="shared" si="20"/>
        <v>0</v>
      </c>
      <c r="Z67" s="57">
        <f t="shared" si="20"/>
        <v>0</v>
      </c>
      <c r="AA67" s="57">
        <f t="shared" si="20"/>
        <v>0</v>
      </c>
      <c r="AB67" s="57">
        <f t="shared" si="20"/>
        <v>0</v>
      </c>
      <c r="AC67" s="57">
        <f t="shared" si="20"/>
        <v>0</v>
      </c>
      <c r="AD67" s="57">
        <f t="shared" si="20"/>
        <v>0</v>
      </c>
      <c r="AE67" s="57">
        <f t="shared" si="20"/>
        <v>0</v>
      </c>
      <c r="AF67" s="57">
        <f t="shared" si="20"/>
        <v>0</v>
      </c>
      <c r="AG67" s="57">
        <f t="shared" si="20"/>
        <v>0</v>
      </c>
      <c r="AH67" s="57">
        <f t="shared" si="20"/>
        <v>0</v>
      </c>
      <c r="AI67" s="57">
        <f t="shared" si="20"/>
        <v>0</v>
      </c>
      <c r="AJ67" s="57">
        <f t="shared" si="20"/>
        <v>0</v>
      </c>
      <c r="AK67" s="57">
        <f t="shared" si="20"/>
        <v>0</v>
      </c>
      <c r="AL67" s="57">
        <f t="shared" si="20"/>
        <v>0</v>
      </c>
      <c r="AM67" s="57">
        <f t="shared" si="20"/>
        <v>0</v>
      </c>
      <c r="AN67" s="57">
        <f t="shared" si="20"/>
        <v>0</v>
      </c>
      <c r="AO67" s="57">
        <f t="shared" si="20"/>
        <v>0</v>
      </c>
      <c r="AP67" s="57">
        <f t="shared" si="20"/>
        <v>0</v>
      </c>
      <c r="AQ67" s="57">
        <f t="shared" si="20"/>
        <v>0</v>
      </c>
      <c r="AR67" s="57">
        <f t="shared" si="20"/>
        <v>0</v>
      </c>
      <c r="AS67" s="57">
        <f t="shared" si="20"/>
        <v>0</v>
      </c>
      <c r="AT67" s="57">
        <f t="shared" si="20"/>
        <v>0</v>
      </c>
      <c r="AU67" s="57">
        <f t="shared" si="20"/>
        <v>0</v>
      </c>
      <c r="AV67" s="57">
        <f t="shared" si="20"/>
        <v>0</v>
      </c>
      <c r="AW67" s="57">
        <f t="shared" si="20"/>
        <v>0</v>
      </c>
      <c r="AX67" s="57">
        <f t="shared" si="20"/>
        <v>0</v>
      </c>
      <c r="AY67" s="57">
        <f t="shared" si="20"/>
        <v>0</v>
      </c>
      <c r="AZ67" s="57">
        <f t="shared" si="20"/>
        <v>0</v>
      </c>
      <c r="BA67" s="57">
        <f t="shared" si="20"/>
        <v>0</v>
      </c>
      <c r="BB67" s="57">
        <f t="shared" si="20"/>
        <v>0</v>
      </c>
      <c r="BC67" s="57">
        <f t="shared" si="20"/>
        <v>0</v>
      </c>
      <c r="BD67" s="57">
        <f t="shared" si="20"/>
        <v>0</v>
      </c>
      <c r="BE67" s="57">
        <f t="shared" si="20"/>
        <v>0</v>
      </c>
      <c r="BF67" s="57">
        <f t="shared" si="20"/>
        <v>0</v>
      </c>
      <c r="BG67" s="57">
        <f t="shared" si="20"/>
        <v>0</v>
      </c>
      <c r="BH67" s="57">
        <f t="shared" si="20"/>
        <v>0</v>
      </c>
      <c r="BI67" s="285">
        <f t="shared" si="20"/>
        <v>0</v>
      </c>
      <c r="BJ67" s="126">
        <f t="shared" si="4"/>
        <v>0</v>
      </c>
    </row>
    <row r="68" spans="1:62" s="69" customFormat="1" ht="12.75" customHeight="1" x14ac:dyDescent="0.15">
      <c r="A68" s="295" t="str">
        <f>+'Formato de costeo C1 '!C$463</f>
        <v>1.2.5.1</v>
      </c>
      <c r="B68" s="296" t="str">
        <f>+'Formato de costeo C1 '!B$463</f>
        <v>Categorías de gasto</v>
      </c>
      <c r="C68" s="577"/>
      <c r="D68" s="296"/>
      <c r="E68" s="312"/>
      <c r="F68" s="104">
        <f>+'Formato de costeo C1 '!G$463</f>
        <v>0</v>
      </c>
      <c r="G68" s="507"/>
      <c r="H68" s="104">
        <f>+'Formato de costeo C1 '!I463</f>
        <v>0</v>
      </c>
      <c r="I68" s="104">
        <f>+'Formato de costeo C1 '!Q463</f>
        <v>0</v>
      </c>
      <c r="J68" s="104">
        <f>IF($H68=0,0,($F68*'Cronograma de Actividades'!$E$29)*($I68/$H68))</f>
        <v>0</v>
      </c>
      <c r="K68" s="104">
        <f>IF($H68=0,0,($F68*'Cronograma de Actividades'!$F$29)*($I68/$H68))</f>
        <v>0</v>
      </c>
      <c r="L68" s="104">
        <f>IF($H68=0,0,($F68*'Cronograma de Actividades'!$G$29)*($I68/$H68))</f>
        <v>0</v>
      </c>
      <c r="M68" s="104">
        <f>SUM(J68:L68)</f>
        <v>0</v>
      </c>
      <c r="N68" s="104">
        <f>IF($H68=0,0,($F68*'Cronograma de Actividades'!$H$29)*($I68/$H68))</f>
        <v>0</v>
      </c>
      <c r="O68" s="104">
        <f>IF($H68=0,0,($F68*'Cronograma de Actividades'!$I$29)*($I68/$H68))</f>
        <v>0</v>
      </c>
      <c r="P68" s="104">
        <f>IF($H68=0,0,($F68*'Cronograma de Actividades'!$J$29)*($I68/$H68))</f>
        <v>0</v>
      </c>
      <c r="Q68" s="104">
        <f>SUM(N68:P68)</f>
        <v>0</v>
      </c>
      <c r="R68" s="104">
        <f>IF($H68=0,0,($F68*'Cronograma de Actividades'!$K$29)*($I68/$H68))</f>
        <v>0</v>
      </c>
      <c r="S68" s="104">
        <f>IF($H68=0,0,($F68*'Cronograma de Actividades'!$L$29)*($I68/$H68))</f>
        <v>0</v>
      </c>
      <c r="T68" s="104">
        <f>IF($H68=0,0,($F68*'Cronograma de Actividades'!$M$29)*($I68/$H68))</f>
        <v>0</v>
      </c>
      <c r="U68" s="104">
        <f>SUM(R68:T68)</f>
        <v>0</v>
      </c>
      <c r="V68" s="104">
        <f>IF($H68=0,0,($F68*'Cronograma de Actividades'!$N$29)*($I68/$H68))</f>
        <v>0</v>
      </c>
      <c r="W68" s="104">
        <f>IF($H68=0,0,($F68*'Cronograma de Actividades'!$O$29)*($I68/$H68))</f>
        <v>0</v>
      </c>
      <c r="X68" s="104">
        <f>IF($H68=0,0,($F68*'Cronograma de Actividades'!$P$29)*($I68/$H68))</f>
        <v>0</v>
      </c>
      <c r="Y68" s="104">
        <f>SUM(V68:X68)</f>
        <v>0</v>
      </c>
      <c r="Z68" s="104">
        <f>+M68+Q68+U68+Y68</f>
        <v>0</v>
      </c>
      <c r="AA68" s="104">
        <f>IF($H68=0,0,($F68*'Cronograma de Actividades'!$Q$29)*($I68/$H68))</f>
        <v>0</v>
      </c>
      <c r="AB68" s="104">
        <f>IF($H68=0,0,($F68*'Cronograma de Actividades'!$R$29)*($I68/$H68))</f>
        <v>0</v>
      </c>
      <c r="AC68" s="104">
        <f>IF($H68=0,0,($F68*'Cronograma de Actividades'!$S$29)*($I68/$H68))</f>
        <v>0</v>
      </c>
      <c r="AD68" s="104">
        <f>SUM(AA68:AC68)</f>
        <v>0</v>
      </c>
      <c r="AE68" s="104">
        <f>IF($H68=0,0,($F68*'Cronograma de Actividades'!$T$29)*($I68/$H68))</f>
        <v>0</v>
      </c>
      <c r="AF68" s="104">
        <f>IF($H68=0,0,($F68*'Cronograma de Actividades'!$U$29)*($I68/$H68))</f>
        <v>0</v>
      </c>
      <c r="AG68" s="104">
        <f>IF($H68=0,0,($F68*'Cronograma de Actividades'!$V$29)*($I68/$H68))</f>
        <v>0</v>
      </c>
      <c r="AH68" s="104">
        <f>SUM(AE68:AG68)</f>
        <v>0</v>
      </c>
      <c r="AI68" s="104">
        <f>IF($H68=0,0,($F68*'Cronograma de Actividades'!$W$29)*($I68/$H68))</f>
        <v>0</v>
      </c>
      <c r="AJ68" s="104">
        <f>IF($H68=0,0,($F68*'Cronograma de Actividades'!$X$29)*($I68/$H68))</f>
        <v>0</v>
      </c>
      <c r="AK68" s="104">
        <f>IF($H68=0,0,($F68*'Cronograma de Actividades'!$Y$29)*($I68/$H68))</f>
        <v>0</v>
      </c>
      <c r="AL68" s="104">
        <f>SUM(AI68:AK68)</f>
        <v>0</v>
      </c>
      <c r="AM68" s="104">
        <f>IF($H68=0,0,($F68*'Cronograma de Actividades'!$Z$29)*($I68/$H68))</f>
        <v>0</v>
      </c>
      <c r="AN68" s="104">
        <f>IF($H68=0,0,($F68*'Cronograma de Actividades'!$AA$29)*($I68/$H68))</f>
        <v>0</v>
      </c>
      <c r="AO68" s="104">
        <f>IF($H68=0,0,($F68*'Cronograma de Actividades'!$AB$29)*($I68/$H68))</f>
        <v>0</v>
      </c>
      <c r="AP68" s="104">
        <f>SUM(AM68:AO68)</f>
        <v>0</v>
      </c>
      <c r="AQ68" s="104">
        <f>+AD68+AH68+AL68+AP68</f>
        <v>0</v>
      </c>
      <c r="AR68" s="104">
        <f>IF($H68=0,0,($F68*'Cronograma de Actividades'!$AC$29)*($I68/$H68))</f>
        <v>0</v>
      </c>
      <c r="AS68" s="104">
        <f>IF($H68=0,0,($F68*'Cronograma de Actividades'!$AD$29)*($I68/$H68))</f>
        <v>0</v>
      </c>
      <c r="AT68" s="104">
        <f>IF($H68=0,0,($F68*'Cronograma de Actividades'!$AE$29)*($I68/$H68))</f>
        <v>0</v>
      </c>
      <c r="AU68" s="104">
        <f>SUM(AR68:AT68)</f>
        <v>0</v>
      </c>
      <c r="AV68" s="104">
        <f>IF($H68=0,0,($F68*'Cronograma de Actividades'!$AF$29)*($I68/$H68))</f>
        <v>0</v>
      </c>
      <c r="AW68" s="104">
        <f>IF($H68=0,0,($F68*'Cronograma de Actividades'!$AG$29)*($I68/$H68))</f>
        <v>0</v>
      </c>
      <c r="AX68" s="104">
        <f>IF($H68=0,0,($F68*'Cronograma de Actividades'!$AH$29)*($I68/$H68))</f>
        <v>0</v>
      </c>
      <c r="AY68" s="104">
        <f>SUM(AV68:AX68)</f>
        <v>0</v>
      </c>
      <c r="AZ68" s="104">
        <f>IF($H68=0,0,($F68*'Cronograma de Actividades'!$AI$29)*($I68/$H68))</f>
        <v>0</v>
      </c>
      <c r="BA68" s="104">
        <f>IF($H68=0,0,($F68*'Cronograma de Actividades'!$AJ$29)*($I68/$H68))</f>
        <v>0</v>
      </c>
      <c r="BB68" s="104">
        <f>IF($H68=0,0,($F68*'Cronograma de Actividades'!$AK$29)*($I68/$H68))</f>
        <v>0</v>
      </c>
      <c r="BC68" s="104">
        <f>SUM(AZ68:BB68)</f>
        <v>0</v>
      </c>
      <c r="BD68" s="104">
        <f>IF($H68=0,0,($F68*'Cronograma de Actividades'!$AL$29)*($I68/$H68))</f>
        <v>0</v>
      </c>
      <c r="BE68" s="104">
        <f>IF($H68=0,0,($F68*'Cronograma de Actividades'!$AM$29)*($I68/$H68))</f>
        <v>0</v>
      </c>
      <c r="BF68" s="104">
        <f>IF($H68=0,0,($F68*'Cronograma de Actividades'!$AN$29)*($I68/$H68))</f>
        <v>0</v>
      </c>
      <c r="BG68" s="104">
        <f>SUM(BD68:BF68)</f>
        <v>0</v>
      </c>
      <c r="BH68" s="104">
        <f>+AU68+AY68+BC68+BG68</f>
        <v>0</v>
      </c>
      <c r="BI68" s="286">
        <f>+Z68+AQ68+BH68</f>
        <v>0</v>
      </c>
      <c r="BJ68" s="126">
        <f t="shared" si="4"/>
        <v>0</v>
      </c>
    </row>
    <row r="69" spans="1:62" s="69" customFormat="1" ht="12.75" customHeight="1" outlineLevel="1" x14ac:dyDescent="0.15">
      <c r="A69" s="297" t="str">
        <f>+'Formato de costeo C1 '!C$472</f>
        <v>1.2.5.2</v>
      </c>
      <c r="B69" s="298" t="str">
        <f>+'Formato de costeo C1 '!B$472</f>
        <v>Categorías de gasto</v>
      </c>
      <c r="C69" s="578"/>
      <c r="D69" s="298"/>
      <c r="E69" s="315"/>
      <c r="F69" s="105">
        <f>+'Formato de costeo C1 '!G$472</f>
        <v>0</v>
      </c>
      <c r="G69" s="508"/>
      <c r="H69" s="105">
        <f>+'Formato de costeo C1 '!I472</f>
        <v>0</v>
      </c>
      <c r="I69" s="105">
        <f>+'Formato de costeo C1 '!Q472</f>
        <v>0</v>
      </c>
      <c r="J69" s="105">
        <f>IF($H69=0,0,($F69*'Cronograma de Actividades'!$E$29)*($I69/$H69))</f>
        <v>0</v>
      </c>
      <c r="K69" s="105">
        <f>IF($H69=0,0,($F69*'Cronograma de Actividades'!$F$29)*($I69/$H69))</f>
        <v>0</v>
      </c>
      <c r="L69" s="105">
        <f>IF($H69=0,0,($F69*'Cronograma de Actividades'!$G$29)*($I69/$H69))</f>
        <v>0</v>
      </c>
      <c r="M69" s="105">
        <f>SUM(J69:L69)</f>
        <v>0</v>
      </c>
      <c r="N69" s="105">
        <f>IF($H69=0,0,($F69*'Cronograma de Actividades'!$H$29)*($I69/$H69))</f>
        <v>0</v>
      </c>
      <c r="O69" s="105">
        <f>IF($H69=0,0,($F69*'Cronograma de Actividades'!$I$29)*($I69/$H69))</f>
        <v>0</v>
      </c>
      <c r="P69" s="105">
        <f>IF($H69=0,0,($F69*'Cronograma de Actividades'!$J$29)*($I69/$H69))</f>
        <v>0</v>
      </c>
      <c r="Q69" s="105">
        <f>SUM(N69:P69)</f>
        <v>0</v>
      </c>
      <c r="R69" s="105">
        <f>IF($H69=0,0,($F69*'Cronograma de Actividades'!$K$29)*($I69/$H69))</f>
        <v>0</v>
      </c>
      <c r="S69" s="105">
        <f>IF($H69=0,0,($F69*'Cronograma de Actividades'!$L$29)*($I69/$H69))</f>
        <v>0</v>
      </c>
      <c r="T69" s="105">
        <f>IF($H69=0,0,($F69*'Cronograma de Actividades'!$M$29)*($I69/$H69))</f>
        <v>0</v>
      </c>
      <c r="U69" s="105">
        <f>SUM(R69:T69)</f>
        <v>0</v>
      </c>
      <c r="V69" s="105">
        <f>IF($H69=0,0,($F69*'Cronograma de Actividades'!$N$29)*($I69/$H69))</f>
        <v>0</v>
      </c>
      <c r="W69" s="105">
        <f>IF($H69=0,0,($F69*'Cronograma de Actividades'!$O$29)*($I69/$H69))</f>
        <v>0</v>
      </c>
      <c r="X69" s="105">
        <f>IF($H69=0,0,($F69*'Cronograma de Actividades'!$P$29)*($I69/$H69))</f>
        <v>0</v>
      </c>
      <c r="Y69" s="105">
        <f>SUM(V69:X69)</f>
        <v>0</v>
      </c>
      <c r="Z69" s="105">
        <f>+M69+Q69+U69+Y69</f>
        <v>0</v>
      </c>
      <c r="AA69" s="105">
        <f>IF($H69=0,0,($F69*'Cronograma de Actividades'!$Q$29)*($I69/$H69))</f>
        <v>0</v>
      </c>
      <c r="AB69" s="105">
        <f>IF($H69=0,0,($F69*'Cronograma de Actividades'!$R$29)*($I69/$H69))</f>
        <v>0</v>
      </c>
      <c r="AC69" s="105">
        <f>IF($H69=0,0,($F69*'Cronograma de Actividades'!$S$29)*($I69/$H69))</f>
        <v>0</v>
      </c>
      <c r="AD69" s="105">
        <f>SUM(AA69:AC69)</f>
        <v>0</v>
      </c>
      <c r="AE69" s="105">
        <f>IF($H69=0,0,($F69*'Cronograma de Actividades'!$T$29)*($I69/$H69))</f>
        <v>0</v>
      </c>
      <c r="AF69" s="105">
        <f>IF($H69=0,0,($F69*'Cronograma de Actividades'!$U$29)*($I69/$H69))</f>
        <v>0</v>
      </c>
      <c r="AG69" s="105">
        <f>IF($H69=0,0,($F69*'Cronograma de Actividades'!$V$29)*($I69/$H69))</f>
        <v>0</v>
      </c>
      <c r="AH69" s="105">
        <f>SUM(AE69:AG69)</f>
        <v>0</v>
      </c>
      <c r="AI69" s="105">
        <f>IF($H69=0,0,($F69*'Cronograma de Actividades'!$W$29)*($I69/$H69))</f>
        <v>0</v>
      </c>
      <c r="AJ69" s="105">
        <f>IF($H69=0,0,($F69*'Cronograma de Actividades'!$X$29)*($I69/$H69))</f>
        <v>0</v>
      </c>
      <c r="AK69" s="105">
        <f>IF($H69=0,0,($F69*'Cronograma de Actividades'!$Y$29)*($I69/$H69))</f>
        <v>0</v>
      </c>
      <c r="AL69" s="105">
        <f>SUM(AI69:AK69)</f>
        <v>0</v>
      </c>
      <c r="AM69" s="105">
        <f>IF($H69=0,0,($F69*'Cronograma de Actividades'!$Z$29)*($I69/$H69))</f>
        <v>0</v>
      </c>
      <c r="AN69" s="105">
        <f>IF($H69=0,0,($F69*'Cronograma de Actividades'!$AA$29)*($I69/$H69))</f>
        <v>0</v>
      </c>
      <c r="AO69" s="105">
        <f>IF($H69=0,0,($F69*'Cronograma de Actividades'!$AB$29)*($I69/$H69))</f>
        <v>0</v>
      </c>
      <c r="AP69" s="105">
        <f>SUM(AM69:AO69)</f>
        <v>0</v>
      </c>
      <c r="AQ69" s="105">
        <f>+AD69+AH69+AL69+AP69</f>
        <v>0</v>
      </c>
      <c r="AR69" s="105">
        <f>IF($H69=0,0,($F69*'Cronograma de Actividades'!$AC$29)*($I69/$H69))</f>
        <v>0</v>
      </c>
      <c r="AS69" s="105">
        <f>IF($H69=0,0,($F69*'Cronograma de Actividades'!$AD$29)*($I69/$H69))</f>
        <v>0</v>
      </c>
      <c r="AT69" s="105">
        <f>IF($H69=0,0,($F69*'Cronograma de Actividades'!$AE$29)*($I69/$H69))</f>
        <v>0</v>
      </c>
      <c r="AU69" s="105">
        <f>SUM(AR69:AT69)</f>
        <v>0</v>
      </c>
      <c r="AV69" s="105">
        <f>IF($H69=0,0,($F69*'Cronograma de Actividades'!$AF$29)*($I69/$H69))</f>
        <v>0</v>
      </c>
      <c r="AW69" s="105">
        <f>IF($H69=0,0,($F69*'Cronograma de Actividades'!$AG$29)*($I69/$H69))</f>
        <v>0</v>
      </c>
      <c r="AX69" s="105">
        <f>IF($H69=0,0,($F69*'Cronograma de Actividades'!$AH$29)*($I69/$H69))</f>
        <v>0</v>
      </c>
      <c r="AY69" s="105">
        <f>SUM(AV69:AX69)</f>
        <v>0</v>
      </c>
      <c r="AZ69" s="105">
        <f>IF($H69=0,0,($F69*'Cronograma de Actividades'!$AI$29)*($I69/$H69))</f>
        <v>0</v>
      </c>
      <c r="BA69" s="105">
        <f>IF($H69=0,0,($F69*'Cronograma de Actividades'!$AJ$29)*($I69/$H69))</f>
        <v>0</v>
      </c>
      <c r="BB69" s="105">
        <f>IF($H69=0,0,($F69*'Cronograma de Actividades'!$AK$29)*($I69/$H69))</f>
        <v>0</v>
      </c>
      <c r="BC69" s="105">
        <f>SUM(AZ69:BB69)</f>
        <v>0</v>
      </c>
      <c r="BD69" s="105">
        <f>IF($H69=0,0,($F69*'Cronograma de Actividades'!$AL$29)*($I69/$H69))</f>
        <v>0</v>
      </c>
      <c r="BE69" s="105">
        <f>IF($H69=0,0,($F69*'Cronograma de Actividades'!$AM$29)*($I69/$H69))</f>
        <v>0</v>
      </c>
      <c r="BF69" s="105">
        <f>IF($H69=0,0,($F69*'Cronograma de Actividades'!$AN$29)*($I69/$H69))</f>
        <v>0</v>
      </c>
      <c r="BG69" s="105">
        <f>SUM(BD69:BF69)</f>
        <v>0</v>
      </c>
      <c r="BH69" s="105">
        <f>+AU69+AY69+BC69+BG69</f>
        <v>0</v>
      </c>
      <c r="BI69" s="287">
        <f>+Z69+AQ69+BH69</f>
        <v>0</v>
      </c>
      <c r="BJ69" s="126">
        <f t="shared" si="4"/>
        <v>0</v>
      </c>
    </row>
    <row r="70" spans="1:62" s="125" customFormat="1" ht="12.75" customHeight="1" outlineLevel="1" x14ac:dyDescent="0.15">
      <c r="A70" s="297" t="str">
        <f>+'Formato de costeo C1 '!C$481</f>
        <v>1.2.5.3</v>
      </c>
      <c r="B70" s="298" t="str">
        <f>+'Formato de costeo C1 '!B$481</f>
        <v>Categorías de gasto</v>
      </c>
      <c r="C70" s="578"/>
      <c r="D70" s="298"/>
      <c r="E70" s="315"/>
      <c r="F70" s="105">
        <f>+'Formato de costeo C1 '!G$481</f>
        <v>0</v>
      </c>
      <c r="G70" s="508"/>
      <c r="H70" s="105">
        <f>+'Formato de costeo C1 '!I481</f>
        <v>0</v>
      </c>
      <c r="I70" s="105">
        <f>+'Formato de costeo C1 '!Q481</f>
        <v>0</v>
      </c>
      <c r="J70" s="105">
        <f>IF($H70=0,0,($F70*'Cronograma de Actividades'!$E$29)*($I70/$H70))</f>
        <v>0</v>
      </c>
      <c r="K70" s="105">
        <f>IF($H70=0,0,($F70*'Cronograma de Actividades'!$F$29)*($I70/$H70))</f>
        <v>0</v>
      </c>
      <c r="L70" s="105">
        <f>IF($H70=0,0,($F70*'Cronograma de Actividades'!$G$29)*($I70/$H70))</f>
        <v>0</v>
      </c>
      <c r="M70" s="105">
        <f>SUM(J70:L70)</f>
        <v>0</v>
      </c>
      <c r="N70" s="105">
        <f>IF($H70=0,0,($F70*'Cronograma de Actividades'!$H$29)*($I70/$H70))</f>
        <v>0</v>
      </c>
      <c r="O70" s="105">
        <f>IF($H70=0,0,($F70*'Cronograma de Actividades'!$I$29)*($I70/$H70))</f>
        <v>0</v>
      </c>
      <c r="P70" s="105">
        <f>IF($H70=0,0,($F70*'Cronograma de Actividades'!$J$29)*($I70/$H70))</f>
        <v>0</v>
      </c>
      <c r="Q70" s="105">
        <f>SUM(N70:P70)</f>
        <v>0</v>
      </c>
      <c r="R70" s="105">
        <f>IF($H70=0,0,($F70*'Cronograma de Actividades'!$K$29)*($I70/$H70))</f>
        <v>0</v>
      </c>
      <c r="S70" s="105">
        <f>IF($H70=0,0,($F70*'Cronograma de Actividades'!$L$29)*($I70/$H70))</f>
        <v>0</v>
      </c>
      <c r="T70" s="105">
        <f>IF($H70=0,0,($F70*'Cronograma de Actividades'!$M$29)*($I70/$H70))</f>
        <v>0</v>
      </c>
      <c r="U70" s="105">
        <f>SUM(R70:T70)</f>
        <v>0</v>
      </c>
      <c r="V70" s="105">
        <f>IF($H70=0,0,($F70*'Cronograma de Actividades'!$N$29)*($I70/$H70))</f>
        <v>0</v>
      </c>
      <c r="W70" s="105">
        <f>IF($H70=0,0,($F70*'Cronograma de Actividades'!$O$29)*($I70/$H70))</f>
        <v>0</v>
      </c>
      <c r="X70" s="105">
        <f>IF($H70=0,0,($F70*'Cronograma de Actividades'!$P$29)*($I70/$H70))</f>
        <v>0</v>
      </c>
      <c r="Y70" s="105">
        <f>SUM(V70:X70)</f>
        <v>0</v>
      </c>
      <c r="Z70" s="105">
        <f>+M70+Q70+U70+Y70</f>
        <v>0</v>
      </c>
      <c r="AA70" s="105">
        <f>IF($H70=0,0,($F70*'Cronograma de Actividades'!$Q$29)*($I70/$H70))</f>
        <v>0</v>
      </c>
      <c r="AB70" s="105">
        <f>IF($H70=0,0,($F70*'Cronograma de Actividades'!$R$29)*($I70/$H70))</f>
        <v>0</v>
      </c>
      <c r="AC70" s="105">
        <f>IF($H70=0,0,($F70*'Cronograma de Actividades'!$S$29)*($I70/$H70))</f>
        <v>0</v>
      </c>
      <c r="AD70" s="105">
        <f>SUM(AA70:AC70)</f>
        <v>0</v>
      </c>
      <c r="AE70" s="105">
        <f>IF($H70=0,0,($F70*'Cronograma de Actividades'!$T$29)*($I70/$H70))</f>
        <v>0</v>
      </c>
      <c r="AF70" s="105">
        <f>IF($H70=0,0,($F70*'Cronograma de Actividades'!$U$29)*($I70/$H70))</f>
        <v>0</v>
      </c>
      <c r="AG70" s="105">
        <f>IF($H70=0,0,($F70*'Cronograma de Actividades'!$V$29)*($I70/$H70))</f>
        <v>0</v>
      </c>
      <c r="AH70" s="105">
        <f>SUM(AE70:AG70)</f>
        <v>0</v>
      </c>
      <c r="AI70" s="105">
        <f>IF($H70=0,0,($F70*'Cronograma de Actividades'!$W$29)*($I70/$H70))</f>
        <v>0</v>
      </c>
      <c r="AJ70" s="105">
        <f>IF($H70=0,0,($F70*'Cronograma de Actividades'!$X$29)*($I70/$H70))</f>
        <v>0</v>
      </c>
      <c r="AK70" s="105">
        <f>IF($H70=0,0,($F70*'Cronograma de Actividades'!$Y$29)*($I70/$H70))</f>
        <v>0</v>
      </c>
      <c r="AL70" s="105">
        <f>SUM(AI70:AK70)</f>
        <v>0</v>
      </c>
      <c r="AM70" s="105">
        <f>IF($H70=0,0,($F70*'Cronograma de Actividades'!$Z$29)*($I70/$H70))</f>
        <v>0</v>
      </c>
      <c r="AN70" s="105">
        <f>IF($H70=0,0,($F70*'Cronograma de Actividades'!$AA$29)*($I70/$H70))</f>
        <v>0</v>
      </c>
      <c r="AO70" s="105">
        <f>IF($H70=0,0,($F70*'Cronograma de Actividades'!$AB$29)*($I70/$H70))</f>
        <v>0</v>
      </c>
      <c r="AP70" s="105">
        <f>SUM(AM70:AO70)</f>
        <v>0</v>
      </c>
      <c r="AQ70" s="105">
        <f>+AD70+AH70+AL70+AP70</f>
        <v>0</v>
      </c>
      <c r="AR70" s="105">
        <f>IF($H70=0,0,($F70*'Cronograma de Actividades'!$AC$29)*($I70/$H70))</f>
        <v>0</v>
      </c>
      <c r="AS70" s="105">
        <f>IF($H70=0,0,($F70*'Cronograma de Actividades'!$AD$29)*($I70/$H70))</f>
        <v>0</v>
      </c>
      <c r="AT70" s="105">
        <f>IF($H70=0,0,($F70*'Cronograma de Actividades'!$AE$29)*($I70/$H70))</f>
        <v>0</v>
      </c>
      <c r="AU70" s="105">
        <f>SUM(AR70:AT70)</f>
        <v>0</v>
      </c>
      <c r="AV70" s="105">
        <f>IF($H70=0,0,($F70*'Cronograma de Actividades'!$AF$29)*($I70/$H70))</f>
        <v>0</v>
      </c>
      <c r="AW70" s="105">
        <f>IF($H70=0,0,($F70*'Cronograma de Actividades'!$AG$29)*($I70/$H70))</f>
        <v>0</v>
      </c>
      <c r="AX70" s="105">
        <f>IF($H70=0,0,($F70*'Cronograma de Actividades'!$AH$29)*($I70/$H70))</f>
        <v>0</v>
      </c>
      <c r="AY70" s="105">
        <f>SUM(AV70:AX70)</f>
        <v>0</v>
      </c>
      <c r="AZ70" s="105">
        <f>IF($H70=0,0,($F70*'Cronograma de Actividades'!$AI$29)*($I70/$H70))</f>
        <v>0</v>
      </c>
      <c r="BA70" s="105">
        <f>IF($H70=0,0,($F70*'Cronograma de Actividades'!$AJ$29)*($I70/$H70))</f>
        <v>0</v>
      </c>
      <c r="BB70" s="105">
        <f>IF($H70=0,0,($F70*'Cronograma de Actividades'!$AK$29)*($I70/$H70))</f>
        <v>0</v>
      </c>
      <c r="BC70" s="105">
        <f>SUM(AZ70:BB70)</f>
        <v>0</v>
      </c>
      <c r="BD70" s="105">
        <f>IF($H70=0,0,($F70*'Cronograma de Actividades'!$AL$29)*($I70/$H70))</f>
        <v>0</v>
      </c>
      <c r="BE70" s="105">
        <f>IF($H70=0,0,($F70*'Cronograma de Actividades'!$AM$29)*($I70/$H70))</f>
        <v>0</v>
      </c>
      <c r="BF70" s="105">
        <f>IF($H70=0,0,($F70*'Cronograma de Actividades'!$AN$29)*($I70/$H70))</f>
        <v>0</v>
      </c>
      <c r="BG70" s="105">
        <f>SUM(BD70:BF70)</f>
        <v>0</v>
      </c>
      <c r="BH70" s="105">
        <f>+AU70+AY70+BC70+BG70</f>
        <v>0</v>
      </c>
      <c r="BI70" s="287">
        <f>+Z70+AQ70+BH70</f>
        <v>0</v>
      </c>
      <c r="BJ70" s="126">
        <f t="shared" si="4"/>
        <v>0</v>
      </c>
    </row>
    <row r="71" spans="1:62" s="69" customFormat="1" ht="12.75" customHeight="1" x14ac:dyDescent="0.15">
      <c r="A71" s="297" t="str">
        <f>+'Formato de costeo C1 '!C$490</f>
        <v>1.2.5.4</v>
      </c>
      <c r="B71" s="298" t="str">
        <f>+'Formato de costeo C1 '!B$490</f>
        <v>Categorías de gasto</v>
      </c>
      <c r="C71" s="578"/>
      <c r="D71" s="298"/>
      <c r="E71" s="315"/>
      <c r="F71" s="105">
        <f>+'Formato de costeo C1 '!G$490</f>
        <v>0</v>
      </c>
      <c r="G71" s="508"/>
      <c r="H71" s="105">
        <f>+'Formato de costeo C1 '!I490</f>
        <v>0</v>
      </c>
      <c r="I71" s="105">
        <f>+'Formato de costeo C1 '!Q490</f>
        <v>0</v>
      </c>
      <c r="J71" s="105">
        <f>IF($H71=0,0,($F71*'Cronograma de Actividades'!$E$29)*($I71/$H71))</f>
        <v>0</v>
      </c>
      <c r="K71" s="105">
        <f>IF($H71=0,0,($F71*'Cronograma de Actividades'!$F$29)*($I71/$H71))</f>
        <v>0</v>
      </c>
      <c r="L71" s="105">
        <f>IF($H71=0,0,($F71*'Cronograma de Actividades'!$G$29)*($I71/$H71))</f>
        <v>0</v>
      </c>
      <c r="M71" s="105">
        <f>SUM(J71:L71)</f>
        <v>0</v>
      </c>
      <c r="N71" s="105">
        <f>IF($H71=0,0,($F71*'Cronograma de Actividades'!$H$29)*($I71/$H71))</f>
        <v>0</v>
      </c>
      <c r="O71" s="105">
        <f>IF($H71=0,0,($F71*'Cronograma de Actividades'!$I$29)*($I71/$H71))</f>
        <v>0</v>
      </c>
      <c r="P71" s="105">
        <f>IF($H71=0,0,($F71*'Cronograma de Actividades'!$J$29)*($I71/$H71))</f>
        <v>0</v>
      </c>
      <c r="Q71" s="105">
        <f>SUM(N71:P71)</f>
        <v>0</v>
      </c>
      <c r="R71" s="105">
        <f>IF($H71=0,0,($F71*'Cronograma de Actividades'!$K$29)*($I71/$H71))</f>
        <v>0</v>
      </c>
      <c r="S71" s="105">
        <f>IF($H71=0,0,($F71*'Cronograma de Actividades'!$L$29)*($I71/$H71))</f>
        <v>0</v>
      </c>
      <c r="T71" s="105">
        <f>IF($H71=0,0,($F71*'Cronograma de Actividades'!$M$29)*($I71/$H71))</f>
        <v>0</v>
      </c>
      <c r="U71" s="105">
        <f>SUM(R71:T71)</f>
        <v>0</v>
      </c>
      <c r="V71" s="105">
        <f>IF($H71=0,0,($F71*'Cronograma de Actividades'!$N$29)*($I71/$H71))</f>
        <v>0</v>
      </c>
      <c r="W71" s="105">
        <f>IF($H71=0,0,($F71*'Cronograma de Actividades'!$O$29)*($I71/$H71))</f>
        <v>0</v>
      </c>
      <c r="X71" s="105">
        <f>IF($H71=0,0,($F71*'Cronograma de Actividades'!$P$29)*($I71/$H71))</f>
        <v>0</v>
      </c>
      <c r="Y71" s="105">
        <f>SUM(V71:X71)</f>
        <v>0</v>
      </c>
      <c r="Z71" s="105">
        <f>+M71+Q71+U71+Y71</f>
        <v>0</v>
      </c>
      <c r="AA71" s="105">
        <f>IF($H71=0,0,($F71*'Cronograma de Actividades'!$Q$29)*($I71/$H71))</f>
        <v>0</v>
      </c>
      <c r="AB71" s="105">
        <f>IF($H71=0,0,($F71*'Cronograma de Actividades'!$R$29)*($I71/$H71))</f>
        <v>0</v>
      </c>
      <c r="AC71" s="105">
        <f>IF($H71=0,0,($F71*'Cronograma de Actividades'!$S$29)*($I71/$H71))</f>
        <v>0</v>
      </c>
      <c r="AD71" s="105">
        <f>SUM(AA71:AC71)</f>
        <v>0</v>
      </c>
      <c r="AE71" s="105">
        <f>IF($H71=0,0,($F71*'Cronograma de Actividades'!$T$29)*($I71/$H71))</f>
        <v>0</v>
      </c>
      <c r="AF71" s="105">
        <f>IF($H71=0,0,($F71*'Cronograma de Actividades'!$U$29)*($I71/$H71))</f>
        <v>0</v>
      </c>
      <c r="AG71" s="105">
        <f>IF($H71=0,0,($F71*'Cronograma de Actividades'!$V$29)*($I71/$H71))</f>
        <v>0</v>
      </c>
      <c r="AH71" s="105">
        <f>SUM(AE71:AG71)</f>
        <v>0</v>
      </c>
      <c r="AI71" s="105">
        <f>IF($H71=0,0,($F71*'Cronograma de Actividades'!$W$29)*($I71/$H71))</f>
        <v>0</v>
      </c>
      <c r="AJ71" s="105">
        <f>IF($H71=0,0,($F71*'Cronograma de Actividades'!$X$29)*($I71/$H71))</f>
        <v>0</v>
      </c>
      <c r="AK71" s="105">
        <f>IF($H71=0,0,($F71*'Cronograma de Actividades'!$Y$29)*($I71/$H71))</f>
        <v>0</v>
      </c>
      <c r="AL71" s="105">
        <f>SUM(AI71:AK71)</f>
        <v>0</v>
      </c>
      <c r="AM71" s="105">
        <f>IF($H71=0,0,($F71*'Cronograma de Actividades'!$Z$29)*($I71/$H71))</f>
        <v>0</v>
      </c>
      <c r="AN71" s="105">
        <f>IF($H71=0,0,($F71*'Cronograma de Actividades'!$AA$29)*($I71/$H71))</f>
        <v>0</v>
      </c>
      <c r="AO71" s="105">
        <f>IF($H71=0,0,($F71*'Cronograma de Actividades'!$AB$29)*($I71/$H71))</f>
        <v>0</v>
      </c>
      <c r="AP71" s="105">
        <f>SUM(AM71:AO71)</f>
        <v>0</v>
      </c>
      <c r="AQ71" s="105">
        <f>+AD71+AH71+AL71+AP71</f>
        <v>0</v>
      </c>
      <c r="AR71" s="105">
        <f>IF($H71=0,0,($F71*'Cronograma de Actividades'!$AC$29)*($I71/$H71))</f>
        <v>0</v>
      </c>
      <c r="AS71" s="105">
        <f>IF($H71=0,0,($F71*'Cronograma de Actividades'!$AD$29)*($I71/$H71))</f>
        <v>0</v>
      </c>
      <c r="AT71" s="105">
        <f>IF($H71=0,0,($F71*'Cronograma de Actividades'!$AE$29)*($I71/$H71))</f>
        <v>0</v>
      </c>
      <c r="AU71" s="105">
        <f>SUM(AR71:AT71)</f>
        <v>0</v>
      </c>
      <c r="AV71" s="105">
        <f>IF($H71=0,0,($F71*'Cronograma de Actividades'!$AF$29)*($I71/$H71))</f>
        <v>0</v>
      </c>
      <c r="AW71" s="105">
        <f>IF($H71=0,0,($F71*'Cronograma de Actividades'!$AG$29)*($I71/$H71))</f>
        <v>0</v>
      </c>
      <c r="AX71" s="105">
        <f>IF($H71=0,0,($F71*'Cronograma de Actividades'!$AH$29)*($I71/$H71))</f>
        <v>0</v>
      </c>
      <c r="AY71" s="105">
        <f>SUM(AV71:AX71)</f>
        <v>0</v>
      </c>
      <c r="AZ71" s="105">
        <f>IF($H71=0,0,($F71*'Cronograma de Actividades'!$AI$29)*($I71/$H71))</f>
        <v>0</v>
      </c>
      <c r="BA71" s="105">
        <f>IF($H71=0,0,($F71*'Cronograma de Actividades'!$AJ$29)*($I71/$H71))</f>
        <v>0</v>
      </c>
      <c r="BB71" s="105">
        <f>IF($H71=0,0,($F71*'Cronograma de Actividades'!$AK$29)*($I71/$H71))</f>
        <v>0</v>
      </c>
      <c r="BC71" s="105">
        <f>SUM(AZ71:BB71)</f>
        <v>0</v>
      </c>
      <c r="BD71" s="105">
        <f>IF($H71=0,0,($F71*'Cronograma de Actividades'!$AL$29)*($I71/$H71))</f>
        <v>0</v>
      </c>
      <c r="BE71" s="105">
        <f>IF($H71=0,0,($F71*'Cronograma de Actividades'!$AM$29)*($I71/$H71))</f>
        <v>0</v>
      </c>
      <c r="BF71" s="105">
        <f>IF($H71=0,0,($F71*'Cronograma de Actividades'!$AN$29)*($I71/$H71))</f>
        <v>0</v>
      </c>
      <c r="BG71" s="105">
        <f>SUM(BD71:BF71)</f>
        <v>0</v>
      </c>
      <c r="BH71" s="105">
        <f>+AU71+AY71+BC71+BG71</f>
        <v>0</v>
      </c>
      <c r="BI71" s="287">
        <f>+Z71+AQ71+BH71</f>
        <v>0</v>
      </c>
      <c r="BJ71" s="126">
        <f t="shared" si="4"/>
        <v>0</v>
      </c>
    </row>
    <row r="72" spans="1:62" s="69" customFormat="1" ht="12.75" customHeight="1" x14ac:dyDescent="0.15">
      <c r="A72" s="299" t="str">
        <f>+'Formato de costeo C1 '!C$499</f>
        <v>1.2.5.5</v>
      </c>
      <c r="B72" s="300" t="str">
        <f>+'Formato de costeo C1 '!B$499</f>
        <v>Categorías de gasto</v>
      </c>
      <c r="C72" s="579"/>
      <c r="D72" s="300"/>
      <c r="E72" s="318"/>
      <c r="F72" s="106">
        <f>+'Formato de costeo C1 '!G$499</f>
        <v>0</v>
      </c>
      <c r="G72" s="509"/>
      <c r="H72" s="106">
        <f>+'Formato de costeo C1 '!I499</f>
        <v>0</v>
      </c>
      <c r="I72" s="106">
        <f>+'Formato de costeo C1 '!Q499</f>
        <v>0</v>
      </c>
      <c r="J72" s="106">
        <f>IF($H72=0,0,($F72*'Cronograma de Actividades'!$E$29)*($I72/$H72))</f>
        <v>0</v>
      </c>
      <c r="K72" s="106">
        <f>IF($H72=0,0,($F72*'Cronograma de Actividades'!$F$29)*($I72/$H72))</f>
        <v>0</v>
      </c>
      <c r="L72" s="106">
        <f>IF($H72=0,0,($F72*'Cronograma de Actividades'!$G$29)*($I72/$H72))</f>
        <v>0</v>
      </c>
      <c r="M72" s="106">
        <f>SUM(J72:L72)</f>
        <v>0</v>
      </c>
      <c r="N72" s="106">
        <f>IF($H72=0,0,($F72*'Cronograma de Actividades'!$H$29)*($I72/$H72))</f>
        <v>0</v>
      </c>
      <c r="O72" s="106">
        <f>IF($H72=0,0,($F72*'Cronograma de Actividades'!$I$29)*($I72/$H72))</f>
        <v>0</v>
      </c>
      <c r="P72" s="106">
        <f>IF($H72=0,0,($F72*'Cronograma de Actividades'!$J$29)*($I72/$H72))</f>
        <v>0</v>
      </c>
      <c r="Q72" s="106">
        <f>SUM(N72:P72)</f>
        <v>0</v>
      </c>
      <c r="R72" s="106">
        <f>IF($H72=0,0,($F72*'Cronograma de Actividades'!$K$29)*($I72/$H72))</f>
        <v>0</v>
      </c>
      <c r="S72" s="106">
        <f>IF($H72=0,0,($F72*'Cronograma de Actividades'!$L$29)*($I72/$H72))</f>
        <v>0</v>
      </c>
      <c r="T72" s="106">
        <f>IF($H72=0,0,($F72*'Cronograma de Actividades'!$M$29)*($I72/$H72))</f>
        <v>0</v>
      </c>
      <c r="U72" s="106">
        <f>SUM(R72:T72)</f>
        <v>0</v>
      </c>
      <c r="V72" s="106">
        <f>IF($H72=0,0,($F72*'Cronograma de Actividades'!$N$29)*($I72/$H72))</f>
        <v>0</v>
      </c>
      <c r="W72" s="106">
        <f>IF($H72=0,0,($F72*'Cronograma de Actividades'!$O$29)*($I72/$H72))</f>
        <v>0</v>
      </c>
      <c r="X72" s="106">
        <f>IF($H72=0,0,($F72*'Cronograma de Actividades'!$P$29)*($I72/$H72))</f>
        <v>0</v>
      </c>
      <c r="Y72" s="106">
        <f>SUM(V72:X72)</f>
        <v>0</v>
      </c>
      <c r="Z72" s="106">
        <f>+M72+Q72+U72+Y72</f>
        <v>0</v>
      </c>
      <c r="AA72" s="106">
        <f>IF($H72=0,0,($F72*'Cronograma de Actividades'!$Q$29)*($I72/$H72))</f>
        <v>0</v>
      </c>
      <c r="AB72" s="106">
        <f>IF($H72=0,0,($F72*'Cronograma de Actividades'!$R$29)*($I72/$H72))</f>
        <v>0</v>
      </c>
      <c r="AC72" s="106">
        <f>IF($H72=0,0,($F72*'Cronograma de Actividades'!$S$29)*($I72/$H72))</f>
        <v>0</v>
      </c>
      <c r="AD72" s="106">
        <f>SUM(AA72:AC72)</f>
        <v>0</v>
      </c>
      <c r="AE72" s="106">
        <f>IF($H72=0,0,($F72*'Cronograma de Actividades'!$T$29)*($I72/$H72))</f>
        <v>0</v>
      </c>
      <c r="AF72" s="106">
        <f>IF($H72=0,0,($F72*'Cronograma de Actividades'!$U$29)*($I72/$H72))</f>
        <v>0</v>
      </c>
      <c r="AG72" s="106">
        <f>IF($H72=0,0,($F72*'Cronograma de Actividades'!$V$29)*($I72/$H72))</f>
        <v>0</v>
      </c>
      <c r="AH72" s="106">
        <f>SUM(AE72:AG72)</f>
        <v>0</v>
      </c>
      <c r="AI72" s="106">
        <f>IF($H72=0,0,($F72*'Cronograma de Actividades'!$W$29)*($I72/$H72))</f>
        <v>0</v>
      </c>
      <c r="AJ72" s="106">
        <f>IF($H72=0,0,($F72*'Cronograma de Actividades'!$X$29)*($I72/$H72))</f>
        <v>0</v>
      </c>
      <c r="AK72" s="106">
        <f>IF($H72=0,0,($F72*'Cronograma de Actividades'!$Y$29)*($I72/$H72))</f>
        <v>0</v>
      </c>
      <c r="AL72" s="106">
        <f>SUM(AI72:AK72)</f>
        <v>0</v>
      </c>
      <c r="AM72" s="106">
        <f>IF($H72=0,0,($F72*'Cronograma de Actividades'!$Z$29)*($I72/$H72))</f>
        <v>0</v>
      </c>
      <c r="AN72" s="106">
        <f>IF($H72=0,0,($F72*'Cronograma de Actividades'!$AA$29)*($I72/$H72))</f>
        <v>0</v>
      </c>
      <c r="AO72" s="106">
        <f>IF($H72=0,0,($F72*'Cronograma de Actividades'!$AB$29)*($I72/$H72))</f>
        <v>0</v>
      </c>
      <c r="AP72" s="106">
        <f>SUM(AM72:AO72)</f>
        <v>0</v>
      </c>
      <c r="AQ72" s="106">
        <f>+AD72+AH72+AL72+AP72</f>
        <v>0</v>
      </c>
      <c r="AR72" s="106">
        <f>IF($H72=0,0,($F72*'Cronograma de Actividades'!$AC$29)*($I72/$H72))</f>
        <v>0</v>
      </c>
      <c r="AS72" s="106">
        <f>IF($H72=0,0,($F72*'Cronograma de Actividades'!$AD$29)*($I72/$H72))</f>
        <v>0</v>
      </c>
      <c r="AT72" s="106">
        <f>IF($H72=0,0,($F72*'Cronograma de Actividades'!$AE$29)*($I72/$H72))</f>
        <v>0</v>
      </c>
      <c r="AU72" s="106">
        <f>SUM(AR72:AT72)</f>
        <v>0</v>
      </c>
      <c r="AV72" s="106">
        <f>IF($H72=0,0,($F72*'Cronograma de Actividades'!$AF$29)*($I72/$H72))</f>
        <v>0</v>
      </c>
      <c r="AW72" s="106">
        <f>IF($H72=0,0,($F72*'Cronograma de Actividades'!$AG$29)*($I72/$H72))</f>
        <v>0</v>
      </c>
      <c r="AX72" s="106">
        <f>IF($H72=0,0,($F72*'Cronograma de Actividades'!$AH$29)*($I72/$H72))</f>
        <v>0</v>
      </c>
      <c r="AY72" s="106">
        <f>SUM(AV72:AX72)</f>
        <v>0</v>
      </c>
      <c r="AZ72" s="106">
        <f>IF($H72=0,0,($F72*'Cronograma de Actividades'!$AI$29)*($I72/$H72))</f>
        <v>0</v>
      </c>
      <c r="BA72" s="106">
        <f>IF($H72=0,0,($F72*'Cronograma de Actividades'!$AJ$29)*($I72/$H72))</f>
        <v>0</v>
      </c>
      <c r="BB72" s="106">
        <f>IF($H72=0,0,($F72*'Cronograma de Actividades'!$AK$29)*($I72/$H72))</f>
        <v>0</v>
      </c>
      <c r="BC72" s="106">
        <f>SUM(AZ72:BB72)</f>
        <v>0</v>
      </c>
      <c r="BD72" s="106">
        <f>IF($H72=0,0,($F72*'Cronograma de Actividades'!$AL$29)*($I72/$H72))</f>
        <v>0</v>
      </c>
      <c r="BE72" s="106">
        <f>IF($H72=0,0,($F72*'Cronograma de Actividades'!$AM$29)*($I72/$H72))</f>
        <v>0</v>
      </c>
      <c r="BF72" s="106">
        <f>IF($H72=0,0,($F72*'Cronograma de Actividades'!$AN$29)*($I72/$H72))</f>
        <v>0</v>
      </c>
      <c r="BG72" s="106">
        <f>SUM(BD72:BF72)</f>
        <v>0</v>
      </c>
      <c r="BH72" s="106">
        <f>+AU72+AY72+BC72+BG72</f>
        <v>0</v>
      </c>
      <c r="BI72" s="288">
        <f>+Z72+AQ72+BH72</f>
        <v>0</v>
      </c>
      <c r="BJ72" s="126">
        <f t="shared" si="4"/>
        <v>0</v>
      </c>
    </row>
    <row r="73" spans="1:62" s="69" customFormat="1" ht="12.75" customHeight="1" x14ac:dyDescent="0.25">
      <c r="A73" s="103">
        <f>+'Formato de costeo C1 '!C$509</f>
        <v>1.3</v>
      </c>
      <c r="B73" s="77">
        <f>+'Formato de costeo C1 '!D$509</f>
        <v>0</v>
      </c>
      <c r="C73" s="78"/>
      <c r="D73" s="79"/>
      <c r="E73" s="80"/>
      <c r="F73" s="80"/>
      <c r="G73" s="304"/>
      <c r="H73" s="80">
        <f>+H74+H80+H86+H92+H98</f>
        <v>0</v>
      </c>
      <c r="I73" s="80">
        <f t="shared" ref="I73:BI73" si="21">+I74+I80+I86+I92+I98</f>
        <v>0</v>
      </c>
      <c r="J73" s="80">
        <f t="shared" si="21"/>
        <v>0</v>
      </c>
      <c r="K73" s="80">
        <f>+K74+K80+K86+K92+K98</f>
        <v>0</v>
      </c>
      <c r="L73" s="80">
        <f>+L74+L80+L86+L92+L98</f>
        <v>0</v>
      </c>
      <c r="M73" s="80">
        <f t="shared" si="21"/>
        <v>0</v>
      </c>
      <c r="N73" s="80">
        <f>+N74+N80+N86+N92+N98</f>
        <v>0</v>
      </c>
      <c r="O73" s="80">
        <f>+O74+O80+O86+O92+O98</f>
        <v>0</v>
      </c>
      <c r="P73" s="80">
        <f>+P74+P80+P86+P92+P98</f>
        <v>0</v>
      </c>
      <c r="Q73" s="80">
        <f t="shared" si="21"/>
        <v>0</v>
      </c>
      <c r="R73" s="80">
        <f t="shared" si="21"/>
        <v>0</v>
      </c>
      <c r="S73" s="80">
        <f t="shared" si="21"/>
        <v>0</v>
      </c>
      <c r="T73" s="80">
        <f t="shared" si="21"/>
        <v>0</v>
      </c>
      <c r="U73" s="80">
        <f t="shared" si="21"/>
        <v>0</v>
      </c>
      <c r="V73" s="80">
        <f t="shared" si="21"/>
        <v>0</v>
      </c>
      <c r="W73" s="80">
        <f t="shared" si="21"/>
        <v>0</v>
      </c>
      <c r="X73" s="80">
        <f t="shared" si="21"/>
        <v>0</v>
      </c>
      <c r="Y73" s="80">
        <f t="shared" si="21"/>
        <v>0</v>
      </c>
      <c r="Z73" s="80">
        <f t="shared" si="21"/>
        <v>0</v>
      </c>
      <c r="AA73" s="80">
        <f t="shared" si="21"/>
        <v>0</v>
      </c>
      <c r="AB73" s="80">
        <f t="shared" si="21"/>
        <v>0</v>
      </c>
      <c r="AC73" s="80">
        <f t="shared" si="21"/>
        <v>0</v>
      </c>
      <c r="AD73" s="80">
        <f t="shared" si="21"/>
        <v>0</v>
      </c>
      <c r="AE73" s="80">
        <f t="shared" si="21"/>
        <v>0</v>
      </c>
      <c r="AF73" s="80">
        <f t="shared" si="21"/>
        <v>0</v>
      </c>
      <c r="AG73" s="80">
        <f t="shared" si="21"/>
        <v>0</v>
      </c>
      <c r="AH73" s="80">
        <f t="shared" si="21"/>
        <v>0</v>
      </c>
      <c r="AI73" s="80">
        <f t="shared" si="21"/>
        <v>0</v>
      </c>
      <c r="AJ73" s="80">
        <f t="shared" si="21"/>
        <v>0</v>
      </c>
      <c r="AK73" s="80">
        <f t="shared" si="21"/>
        <v>0</v>
      </c>
      <c r="AL73" s="80">
        <f t="shared" si="21"/>
        <v>0</v>
      </c>
      <c r="AM73" s="80">
        <f t="shared" si="21"/>
        <v>0</v>
      </c>
      <c r="AN73" s="80">
        <f t="shared" si="21"/>
        <v>0</v>
      </c>
      <c r="AO73" s="80">
        <f t="shared" si="21"/>
        <v>0</v>
      </c>
      <c r="AP73" s="80">
        <f t="shared" si="21"/>
        <v>0</v>
      </c>
      <c r="AQ73" s="80">
        <f t="shared" si="21"/>
        <v>0</v>
      </c>
      <c r="AR73" s="80">
        <f t="shared" si="21"/>
        <v>0</v>
      </c>
      <c r="AS73" s="80">
        <f t="shared" si="21"/>
        <v>0</v>
      </c>
      <c r="AT73" s="80">
        <f t="shared" si="21"/>
        <v>0</v>
      </c>
      <c r="AU73" s="80">
        <f t="shared" si="21"/>
        <v>0</v>
      </c>
      <c r="AV73" s="80">
        <f t="shared" si="21"/>
        <v>0</v>
      </c>
      <c r="AW73" s="80">
        <f t="shared" si="21"/>
        <v>0</v>
      </c>
      <c r="AX73" s="80">
        <f t="shared" si="21"/>
        <v>0</v>
      </c>
      <c r="AY73" s="80">
        <f t="shared" si="21"/>
        <v>0</v>
      </c>
      <c r="AZ73" s="80">
        <f t="shared" si="21"/>
        <v>0</v>
      </c>
      <c r="BA73" s="80">
        <f t="shared" si="21"/>
        <v>0</v>
      </c>
      <c r="BB73" s="80">
        <f t="shared" si="21"/>
        <v>0</v>
      </c>
      <c r="BC73" s="80">
        <f t="shared" si="21"/>
        <v>0</v>
      </c>
      <c r="BD73" s="80">
        <f t="shared" si="21"/>
        <v>0</v>
      </c>
      <c r="BE73" s="80">
        <f t="shared" si="21"/>
        <v>0</v>
      </c>
      <c r="BF73" s="80">
        <f t="shared" si="21"/>
        <v>0</v>
      </c>
      <c r="BG73" s="80">
        <f t="shared" si="21"/>
        <v>0</v>
      </c>
      <c r="BH73" s="80">
        <f t="shared" si="21"/>
        <v>0</v>
      </c>
      <c r="BI73" s="81">
        <f t="shared" si="21"/>
        <v>0</v>
      </c>
      <c r="BJ73" s="126">
        <f t="shared" si="4"/>
        <v>0</v>
      </c>
    </row>
    <row r="74" spans="1:62" s="125" customFormat="1" ht="12.75" customHeight="1" outlineLevel="1" x14ac:dyDescent="0.15">
      <c r="A74" s="100" t="str">
        <f>+'Formato de costeo C1 '!C$510</f>
        <v>1.3.1</v>
      </c>
      <c r="B74" s="199">
        <f>+'Formato de costeo C1 '!B$527</f>
        <v>0</v>
      </c>
      <c r="C74" s="56">
        <f>+'Formato de costeo C1 '!$D$527</f>
        <v>0</v>
      </c>
      <c r="D74" s="61"/>
      <c r="E74" s="57">
        <f>+'Formato de costeo C1 '!F121</f>
        <v>0</v>
      </c>
      <c r="F74" s="57">
        <f>SUM(F75:F79)</f>
        <v>0</v>
      </c>
      <c r="G74" s="503">
        <f>+'Formato de costeo C1 '!$H$527</f>
        <v>0</v>
      </c>
      <c r="H74" s="57">
        <f>SUM(H75:H79)</f>
        <v>0</v>
      </c>
      <c r="I74" s="57">
        <f t="shared" ref="I74:BI74" si="22">SUM(I75:I79)</f>
        <v>0</v>
      </c>
      <c r="J74" s="57">
        <f t="shared" si="22"/>
        <v>0</v>
      </c>
      <c r="K74" s="57">
        <f>SUM(K75:K79)</f>
        <v>0</v>
      </c>
      <c r="L74" s="57">
        <f>SUM(L75:L79)</f>
        <v>0</v>
      </c>
      <c r="M74" s="57">
        <f t="shared" si="22"/>
        <v>0</v>
      </c>
      <c r="N74" s="57">
        <f>SUM(N75:N79)</f>
        <v>0</v>
      </c>
      <c r="O74" s="57">
        <f>SUM(O75:O79)</f>
        <v>0</v>
      </c>
      <c r="P74" s="57">
        <f>SUM(P75:P79)</f>
        <v>0</v>
      </c>
      <c r="Q74" s="57">
        <f t="shared" si="22"/>
        <v>0</v>
      </c>
      <c r="R74" s="57">
        <f t="shared" si="22"/>
        <v>0</v>
      </c>
      <c r="S74" s="57">
        <f t="shared" si="22"/>
        <v>0</v>
      </c>
      <c r="T74" s="57">
        <f t="shared" si="22"/>
        <v>0</v>
      </c>
      <c r="U74" s="57">
        <f t="shared" si="22"/>
        <v>0</v>
      </c>
      <c r="V74" s="57">
        <f t="shared" si="22"/>
        <v>0</v>
      </c>
      <c r="W74" s="57">
        <f t="shared" si="22"/>
        <v>0</v>
      </c>
      <c r="X74" s="57">
        <f t="shared" si="22"/>
        <v>0</v>
      </c>
      <c r="Y74" s="57">
        <f t="shared" si="22"/>
        <v>0</v>
      </c>
      <c r="Z74" s="57">
        <f t="shared" si="22"/>
        <v>0</v>
      </c>
      <c r="AA74" s="57">
        <f t="shared" si="22"/>
        <v>0</v>
      </c>
      <c r="AB74" s="57">
        <f t="shared" si="22"/>
        <v>0</v>
      </c>
      <c r="AC74" s="57">
        <f t="shared" si="22"/>
        <v>0</v>
      </c>
      <c r="AD74" s="57">
        <f t="shared" si="22"/>
        <v>0</v>
      </c>
      <c r="AE74" s="57">
        <f t="shared" si="22"/>
        <v>0</v>
      </c>
      <c r="AF74" s="57">
        <f t="shared" si="22"/>
        <v>0</v>
      </c>
      <c r="AG74" s="57">
        <f t="shared" si="22"/>
        <v>0</v>
      </c>
      <c r="AH74" s="57">
        <f t="shared" si="22"/>
        <v>0</v>
      </c>
      <c r="AI74" s="57">
        <f t="shared" si="22"/>
        <v>0</v>
      </c>
      <c r="AJ74" s="57">
        <f t="shared" si="22"/>
        <v>0</v>
      </c>
      <c r="AK74" s="57">
        <f t="shared" si="22"/>
        <v>0</v>
      </c>
      <c r="AL74" s="57">
        <f t="shared" si="22"/>
        <v>0</v>
      </c>
      <c r="AM74" s="57">
        <f t="shared" si="22"/>
        <v>0</v>
      </c>
      <c r="AN74" s="57">
        <f t="shared" si="22"/>
        <v>0</v>
      </c>
      <c r="AO74" s="57">
        <f t="shared" si="22"/>
        <v>0</v>
      </c>
      <c r="AP74" s="57">
        <f t="shared" si="22"/>
        <v>0</v>
      </c>
      <c r="AQ74" s="57">
        <f t="shared" si="22"/>
        <v>0</v>
      </c>
      <c r="AR74" s="57">
        <f t="shared" si="22"/>
        <v>0</v>
      </c>
      <c r="AS74" s="57">
        <f t="shared" si="22"/>
        <v>0</v>
      </c>
      <c r="AT74" s="57">
        <f t="shared" si="22"/>
        <v>0</v>
      </c>
      <c r="AU74" s="57">
        <f t="shared" si="22"/>
        <v>0</v>
      </c>
      <c r="AV74" s="57">
        <f t="shared" si="22"/>
        <v>0</v>
      </c>
      <c r="AW74" s="57">
        <f t="shared" si="22"/>
        <v>0</v>
      </c>
      <c r="AX74" s="57">
        <f t="shared" si="22"/>
        <v>0</v>
      </c>
      <c r="AY74" s="57">
        <f t="shared" si="22"/>
        <v>0</v>
      </c>
      <c r="AZ74" s="57">
        <f t="shared" si="22"/>
        <v>0</v>
      </c>
      <c r="BA74" s="57">
        <f t="shared" si="22"/>
        <v>0</v>
      </c>
      <c r="BB74" s="57">
        <f t="shared" si="22"/>
        <v>0</v>
      </c>
      <c r="BC74" s="57">
        <f t="shared" si="22"/>
        <v>0</v>
      </c>
      <c r="BD74" s="57">
        <f t="shared" si="22"/>
        <v>0</v>
      </c>
      <c r="BE74" s="57">
        <f t="shared" si="22"/>
        <v>0</v>
      </c>
      <c r="BF74" s="57">
        <f t="shared" si="22"/>
        <v>0</v>
      </c>
      <c r="BG74" s="57">
        <f t="shared" si="22"/>
        <v>0</v>
      </c>
      <c r="BH74" s="57">
        <f t="shared" si="22"/>
        <v>0</v>
      </c>
      <c r="BI74" s="285">
        <f t="shared" si="22"/>
        <v>0</v>
      </c>
      <c r="BJ74" s="126">
        <f t="shared" si="4"/>
        <v>0</v>
      </c>
    </row>
    <row r="75" spans="1:62" s="69" customFormat="1" ht="12.75" customHeight="1" x14ac:dyDescent="0.15">
      <c r="A75" s="295" t="str">
        <f>+'Formato de costeo C1 '!C$528</f>
        <v>1.3.1.1</v>
      </c>
      <c r="B75" s="296" t="str">
        <f>+'Formato de costeo C1 '!B$528</f>
        <v>Categorías de gasto</v>
      </c>
      <c r="C75" s="312"/>
      <c r="D75" s="313"/>
      <c r="E75" s="314"/>
      <c r="F75" s="104">
        <f>+'Formato de costeo C1 '!G$528</f>
        <v>0</v>
      </c>
      <c r="G75" s="504"/>
      <c r="H75" s="104">
        <f>+'Formato de costeo C1 '!I528</f>
        <v>0</v>
      </c>
      <c r="I75" s="104">
        <f>+'Formato de costeo C1 '!Q528</f>
        <v>0</v>
      </c>
      <c r="J75" s="104">
        <f>IF( $H75=0,0,($F75*'Cronograma de Actividades'!$E$34)*($I75/$H75))</f>
        <v>0</v>
      </c>
      <c r="K75" s="104">
        <f>IF( $H75=0,0,($F75*'Cronograma de Actividades'!$F$34)*($I75/$H75))</f>
        <v>0</v>
      </c>
      <c r="L75" s="104">
        <f>IF( $H75=0,0,($F75*'Cronograma de Actividades'!$G$34)*($I75/$H75))</f>
        <v>0</v>
      </c>
      <c r="M75" s="104">
        <f>SUM(J75:L75)</f>
        <v>0</v>
      </c>
      <c r="N75" s="104">
        <f>IF( $H75=0,0,($F75*'Cronograma de Actividades'!$H$34)*($I75/$H75))</f>
        <v>0</v>
      </c>
      <c r="O75" s="104">
        <f>IF( $H75=0,0,($F75*'Cronograma de Actividades'!$I$34)*($I75/$H75))</f>
        <v>0</v>
      </c>
      <c r="P75" s="104">
        <f>IF( $H75=0,0,($F75*'Cronograma de Actividades'!$J$34)*($I75/$H75))</f>
        <v>0</v>
      </c>
      <c r="Q75" s="104">
        <f>SUM(N75:P75)</f>
        <v>0</v>
      </c>
      <c r="R75" s="104">
        <f>IF( $H75=0,0,($F75*'Cronograma de Actividades'!$K$34)*($I75/$H75))</f>
        <v>0</v>
      </c>
      <c r="S75" s="104">
        <f>IF( $H75=0,0,($F75*'Cronograma de Actividades'!$L$34)*($I75/$H75))</f>
        <v>0</v>
      </c>
      <c r="T75" s="104">
        <f>IF( $H75=0,0,($F75*'Cronograma de Actividades'!$M$34)*($I75/$H75))</f>
        <v>0</v>
      </c>
      <c r="U75" s="104">
        <f>SUM(R75:T75)</f>
        <v>0</v>
      </c>
      <c r="V75" s="104">
        <f>IF( $H75=0,0,($F75*'Cronograma de Actividades'!$N$34)*($I75/$H75))</f>
        <v>0</v>
      </c>
      <c r="W75" s="104">
        <f>IF( $H75=0,0,($F75*'Cronograma de Actividades'!$O$34)*($I75/$H75))</f>
        <v>0</v>
      </c>
      <c r="X75" s="104">
        <f>IF( $H75=0,0,($F75*'Cronograma de Actividades'!$P$34)*($I75/$H75))</f>
        <v>0</v>
      </c>
      <c r="Y75" s="104">
        <f>SUM(V75:X75)</f>
        <v>0</v>
      </c>
      <c r="Z75" s="104">
        <f>+M75+Q75+U75+Y75</f>
        <v>0</v>
      </c>
      <c r="AA75" s="104">
        <f>IF( $H75=0,0,($F75*'Cronograma de Actividades'!$Q$34)*($I75/$H75))</f>
        <v>0</v>
      </c>
      <c r="AB75" s="104">
        <f>IF( $H75=0,0,($F75*'Cronograma de Actividades'!$R$34)*($I75/$H75))</f>
        <v>0</v>
      </c>
      <c r="AC75" s="104">
        <f>IF( $H75=0,0,($F75*'Cronograma de Actividades'!$S$34)*($I75/$H75))</f>
        <v>0</v>
      </c>
      <c r="AD75" s="104">
        <f>SUM(AA75:AC75)</f>
        <v>0</v>
      </c>
      <c r="AE75" s="104">
        <f>IF( $H75=0,0,($F75*'Cronograma de Actividades'!$T$34)*($I75/$H75))</f>
        <v>0</v>
      </c>
      <c r="AF75" s="104">
        <f>IF( $H75=0,0,($F75*'Cronograma de Actividades'!$U$34)*($I75/$H75))</f>
        <v>0</v>
      </c>
      <c r="AG75" s="104">
        <f>IF( $H75=0,0,($F75*'Cronograma de Actividades'!$V$34)*($I75/$H75))</f>
        <v>0</v>
      </c>
      <c r="AH75" s="104">
        <f>SUM(AE75:AG75)</f>
        <v>0</v>
      </c>
      <c r="AI75" s="104">
        <f>IF( $H75=0,0,($F75*'Cronograma de Actividades'!$W$34)*($I75/$H75))</f>
        <v>0</v>
      </c>
      <c r="AJ75" s="104">
        <f>IF( $H75=0,0,($F75*'Cronograma de Actividades'!$X$34)*($I75/$H75))</f>
        <v>0</v>
      </c>
      <c r="AK75" s="104">
        <f>IF( $H75=0,0,($F75*'Cronograma de Actividades'!$Y$34)*($I75/$H75))</f>
        <v>0</v>
      </c>
      <c r="AL75" s="104">
        <f>SUM(AI75:AK75)</f>
        <v>0</v>
      </c>
      <c r="AM75" s="104">
        <f>IF( $H75=0,0,($F75*'Cronograma de Actividades'!$Z$34)*($I75/$H75))</f>
        <v>0</v>
      </c>
      <c r="AN75" s="104">
        <f>IF( $H75=0,0,($F75*'Cronograma de Actividades'!$AA$34)*($I75/$H75))</f>
        <v>0</v>
      </c>
      <c r="AO75" s="104">
        <f>IF( $H75=0,0,($F75*'Cronograma de Actividades'!$AB$34)*($I75/$H75))</f>
        <v>0</v>
      </c>
      <c r="AP75" s="104">
        <f>SUM(AM75:AO75)</f>
        <v>0</v>
      </c>
      <c r="AQ75" s="104">
        <f>+AD75+AH75+AL75+AP75</f>
        <v>0</v>
      </c>
      <c r="AR75" s="104">
        <f>IF( $H75=0,0,($F75*'Cronograma de Actividades'!$AC$34)*($I75/$H75))</f>
        <v>0</v>
      </c>
      <c r="AS75" s="104">
        <f>IF( $H75=0,0,($F75*'Cronograma de Actividades'!$AD$34)*($I75/$H75))</f>
        <v>0</v>
      </c>
      <c r="AT75" s="104">
        <f>IF( $H75=0,0,($F75*'Cronograma de Actividades'!$AE$34)*($I75/$H75))</f>
        <v>0</v>
      </c>
      <c r="AU75" s="104">
        <f>SUM(AR75:AT75)</f>
        <v>0</v>
      </c>
      <c r="AV75" s="104">
        <f>IF( $H75=0,0,($F75*'Cronograma de Actividades'!$AF$34)*($I75/$H75))</f>
        <v>0</v>
      </c>
      <c r="AW75" s="104">
        <f>IF( $H75=0,0,($F75*'Cronograma de Actividades'!$AG$34)*($I75/$H75))</f>
        <v>0</v>
      </c>
      <c r="AX75" s="104">
        <f>IF( $H75=0,0,($F75*'Cronograma de Actividades'!$AH$34)*($I75/$H75))</f>
        <v>0</v>
      </c>
      <c r="AY75" s="104">
        <f>SUM(AV75:AX75)</f>
        <v>0</v>
      </c>
      <c r="AZ75" s="104">
        <f>IF( $H75=0,0,($F75*'Cronograma de Actividades'!$AI$34)*($I75/$H75))</f>
        <v>0</v>
      </c>
      <c r="BA75" s="104">
        <f>IF( $H75=0,0,($F75*'Cronograma de Actividades'!$AJ$34)*($I75/$H75))</f>
        <v>0</v>
      </c>
      <c r="BB75" s="104">
        <f>IF( $H75=0,0,($F75*'Cronograma de Actividades'!$AK$34)*($I75/$H75))</f>
        <v>0</v>
      </c>
      <c r="BC75" s="104">
        <f>SUM(AZ75:BB75)</f>
        <v>0</v>
      </c>
      <c r="BD75" s="104">
        <f>IF( $H75=0,0,($F75*'Cronograma de Actividades'!$AL$34)*($I75/$H75))</f>
        <v>0</v>
      </c>
      <c r="BE75" s="104">
        <f>IF( $H75=0,0,($F75*'Cronograma de Actividades'!$AM$34)*($I75/$H75))</f>
        <v>0</v>
      </c>
      <c r="BF75" s="104">
        <f>IF( $H75=0,0,($F75*'Cronograma de Actividades'!$AN$34)*($I75/$H75))</f>
        <v>0</v>
      </c>
      <c r="BG75" s="104">
        <f>SUM(BD75:BF75)</f>
        <v>0</v>
      </c>
      <c r="BH75" s="104">
        <f>+AU75+AY75+BC75+BG75</f>
        <v>0</v>
      </c>
      <c r="BI75" s="286">
        <f>+Z75+AQ75+BH75</f>
        <v>0</v>
      </c>
      <c r="BJ75" s="126">
        <f t="shared" ref="BJ75:BJ138" si="23">+BI75-I75</f>
        <v>0</v>
      </c>
    </row>
    <row r="76" spans="1:62" s="69" customFormat="1" ht="12.75" customHeight="1" x14ac:dyDescent="0.15">
      <c r="A76" s="297" t="str">
        <f>+'Formato de costeo C1 '!C$537</f>
        <v>1.3.1.2</v>
      </c>
      <c r="B76" s="298" t="str">
        <f>+'Formato de costeo C1 '!B$537</f>
        <v>Categorías de gasto</v>
      </c>
      <c r="C76" s="315"/>
      <c r="D76" s="316"/>
      <c r="E76" s="317"/>
      <c r="F76" s="105">
        <f>+'Formato de costeo C1 '!G$537</f>
        <v>0</v>
      </c>
      <c r="G76" s="505"/>
      <c r="H76" s="105">
        <f>+'Formato de costeo C1 '!I537</f>
        <v>0</v>
      </c>
      <c r="I76" s="105">
        <f>+'Formato de costeo C1 '!Q537</f>
        <v>0</v>
      </c>
      <c r="J76" s="105">
        <f>IF( $H76=0,0,($F76*'Cronograma de Actividades'!$E$34)*($I76/$H76))</f>
        <v>0</v>
      </c>
      <c r="K76" s="105">
        <f>IF( $H76=0,0,($F76*'Cronograma de Actividades'!$F$34)*($I76/$H76))</f>
        <v>0</v>
      </c>
      <c r="L76" s="105">
        <f>IF( $H76=0,0,($F76*'Cronograma de Actividades'!$G$34)*($I76/$H76))</f>
        <v>0</v>
      </c>
      <c r="M76" s="105">
        <f>SUM(J76:L76)</f>
        <v>0</v>
      </c>
      <c r="N76" s="105">
        <f>IF( $H76=0,0,($F76*'Cronograma de Actividades'!$H$34)*($I76/$H76))</f>
        <v>0</v>
      </c>
      <c r="O76" s="105">
        <f>IF( $H76=0,0,($F76*'Cronograma de Actividades'!$I$34)*($I76/$H76))</f>
        <v>0</v>
      </c>
      <c r="P76" s="105">
        <f>IF( $H76=0,0,($F76*'Cronograma de Actividades'!$J$34)*($I76/$H76))</f>
        <v>0</v>
      </c>
      <c r="Q76" s="105">
        <f>SUM(N76:P76)</f>
        <v>0</v>
      </c>
      <c r="R76" s="105">
        <f>IF( $H76=0,0,($F76*'Cronograma de Actividades'!$K$34)*($I76/$H76))</f>
        <v>0</v>
      </c>
      <c r="S76" s="105">
        <f>IF( $H76=0,0,($F76*'Cronograma de Actividades'!$L$34)*($I76/$H76))</f>
        <v>0</v>
      </c>
      <c r="T76" s="105">
        <f>IF( $H76=0,0,($F76*'Cronograma de Actividades'!$M$34)*($I76/$H76))</f>
        <v>0</v>
      </c>
      <c r="U76" s="105">
        <f>SUM(R76:T76)</f>
        <v>0</v>
      </c>
      <c r="V76" s="105">
        <f>IF( $H76=0,0,($F76*'Cronograma de Actividades'!$N$34)*($I76/$H76))</f>
        <v>0</v>
      </c>
      <c r="W76" s="105">
        <f>IF( $H76=0,0,($F76*'Cronograma de Actividades'!$O$34)*($I76/$H76))</f>
        <v>0</v>
      </c>
      <c r="X76" s="105">
        <f>IF( $H76=0,0,($F76*'Cronograma de Actividades'!$P$34)*($I76/$H76))</f>
        <v>0</v>
      </c>
      <c r="Y76" s="105">
        <f>SUM(V76:X76)</f>
        <v>0</v>
      </c>
      <c r="Z76" s="105">
        <f>+M76+Q76+U76+Y76</f>
        <v>0</v>
      </c>
      <c r="AA76" s="105">
        <f>IF( $H76=0,0,($F76*'Cronograma de Actividades'!$Q$34)*($I76/$H76))</f>
        <v>0</v>
      </c>
      <c r="AB76" s="105">
        <f>IF( $H76=0,0,($F76*'Cronograma de Actividades'!$R$34)*($I76/$H76))</f>
        <v>0</v>
      </c>
      <c r="AC76" s="105">
        <f>IF( $H76=0,0,($F76*'Cronograma de Actividades'!$S$34)*($I76/$H76))</f>
        <v>0</v>
      </c>
      <c r="AD76" s="105">
        <f>SUM(AA76:AC76)</f>
        <v>0</v>
      </c>
      <c r="AE76" s="105">
        <f>IF( $H76=0,0,($F76*'Cronograma de Actividades'!$T$34)*($I76/$H76))</f>
        <v>0</v>
      </c>
      <c r="AF76" s="105">
        <f>IF( $H76=0,0,($F76*'Cronograma de Actividades'!$U$34)*($I76/$H76))</f>
        <v>0</v>
      </c>
      <c r="AG76" s="105">
        <f>IF( $H76=0,0,($F76*'Cronograma de Actividades'!$V$34)*($I76/$H76))</f>
        <v>0</v>
      </c>
      <c r="AH76" s="105">
        <f>SUM(AE76:AG76)</f>
        <v>0</v>
      </c>
      <c r="AI76" s="105">
        <f>IF( $H76=0,0,($F76*'Cronograma de Actividades'!$W$34)*($I76/$H76))</f>
        <v>0</v>
      </c>
      <c r="AJ76" s="105">
        <f>IF( $H76=0,0,($F76*'Cronograma de Actividades'!$X$34)*($I76/$H76))</f>
        <v>0</v>
      </c>
      <c r="AK76" s="105">
        <f>IF( $H76=0,0,($F76*'Cronograma de Actividades'!$Y$34)*($I76/$H76))</f>
        <v>0</v>
      </c>
      <c r="AL76" s="105">
        <f>SUM(AI76:AK76)</f>
        <v>0</v>
      </c>
      <c r="AM76" s="105">
        <f>IF( $H76=0,0,($F76*'Cronograma de Actividades'!$Z$34)*($I76/$H76))</f>
        <v>0</v>
      </c>
      <c r="AN76" s="105">
        <f>IF( $H76=0,0,($F76*'Cronograma de Actividades'!$AA$34)*($I76/$H76))</f>
        <v>0</v>
      </c>
      <c r="AO76" s="105">
        <f>IF( $H76=0,0,($F76*'Cronograma de Actividades'!$AB$34)*($I76/$H76))</f>
        <v>0</v>
      </c>
      <c r="AP76" s="105">
        <f>SUM(AM76:AO76)</f>
        <v>0</v>
      </c>
      <c r="AQ76" s="105">
        <f>+AD76+AH76+AL76+AP76</f>
        <v>0</v>
      </c>
      <c r="AR76" s="105">
        <f>IF( $H76=0,0,($F76*'Cronograma de Actividades'!$AC$34)*($I76/$H76))</f>
        <v>0</v>
      </c>
      <c r="AS76" s="105">
        <f>IF( $H76=0,0,($F76*'Cronograma de Actividades'!$AD$34)*($I76/$H76))</f>
        <v>0</v>
      </c>
      <c r="AT76" s="105">
        <f>IF( $H76=0,0,($F76*'Cronograma de Actividades'!$AE$34)*($I76/$H76))</f>
        <v>0</v>
      </c>
      <c r="AU76" s="105">
        <f>SUM(AR76:AT76)</f>
        <v>0</v>
      </c>
      <c r="AV76" s="105">
        <f>IF( $H76=0,0,($F76*'Cronograma de Actividades'!$AF$34)*($I76/$H76))</f>
        <v>0</v>
      </c>
      <c r="AW76" s="105">
        <f>IF( $H76=0,0,($F76*'Cronograma de Actividades'!$AG$34)*($I76/$H76))</f>
        <v>0</v>
      </c>
      <c r="AX76" s="105">
        <f>IF( $H76=0,0,($F76*'Cronograma de Actividades'!$AH$34)*($I76/$H76))</f>
        <v>0</v>
      </c>
      <c r="AY76" s="105">
        <f>SUM(AV76:AX76)</f>
        <v>0</v>
      </c>
      <c r="AZ76" s="105">
        <f>IF( $H76=0,0,($F76*'Cronograma de Actividades'!$AI$34)*($I76/$H76))</f>
        <v>0</v>
      </c>
      <c r="BA76" s="105">
        <f>IF( $H76=0,0,($F76*'Cronograma de Actividades'!$AJ$34)*($I76/$H76))</f>
        <v>0</v>
      </c>
      <c r="BB76" s="105">
        <f>IF( $H76=0,0,($F76*'Cronograma de Actividades'!$AK$34)*($I76/$H76))</f>
        <v>0</v>
      </c>
      <c r="BC76" s="105">
        <f>SUM(AZ76:BB76)</f>
        <v>0</v>
      </c>
      <c r="BD76" s="105">
        <f>IF( $H76=0,0,($F76*'Cronograma de Actividades'!$AL$34)*($I76/$H76))</f>
        <v>0</v>
      </c>
      <c r="BE76" s="105">
        <f>IF( $H76=0,0,($F76*'Cronograma de Actividades'!$AM$34)*($I76/$H76))</f>
        <v>0</v>
      </c>
      <c r="BF76" s="105">
        <f>IF( $H76=0,0,($F76*'Cronograma de Actividades'!$AN$34)*($I76/$H76))</f>
        <v>0</v>
      </c>
      <c r="BG76" s="105">
        <f>SUM(BD76:BF76)</f>
        <v>0</v>
      </c>
      <c r="BH76" s="105">
        <f>+AU76+AY76+BC76+BG76</f>
        <v>0</v>
      </c>
      <c r="BI76" s="287">
        <f>+Z76+AQ76+BH76</f>
        <v>0</v>
      </c>
      <c r="BJ76" s="126">
        <f t="shared" si="23"/>
        <v>0</v>
      </c>
    </row>
    <row r="77" spans="1:62" s="69" customFormat="1" ht="12.75" customHeight="1" x14ac:dyDescent="0.15">
      <c r="A77" s="297" t="str">
        <f>+'Formato de costeo C1 '!C$546</f>
        <v>1.3.1.3</v>
      </c>
      <c r="B77" s="298" t="str">
        <f>+'Formato de costeo C1 '!B$546</f>
        <v>Categorías de gasto</v>
      </c>
      <c r="C77" s="315"/>
      <c r="D77" s="316"/>
      <c r="E77" s="317"/>
      <c r="F77" s="105">
        <f>+'Formato de costeo C1 '!G$546</f>
        <v>0</v>
      </c>
      <c r="G77" s="505"/>
      <c r="H77" s="105">
        <f>+'Formato de costeo C1 '!I546</f>
        <v>0</v>
      </c>
      <c r="I77" s="105">
        <f>+'Formato de costeo C1 '!Q546</f>
        <v>0</v>
      </c>
      <c r="J77" s="105">
        <f>IF( $H77=0,0,($F77*'Cronograma de Actividades'!$E$34)*($I77/$H77))</f>
        <v>0</v>
      </c>
      <c r="K77" s="105">
        <f>IF( $H77=0,0,($F77*'Cronograma de Actividades'!$F$34)*($I77/$H77))</f>
        <v>0</v>
      </c>
      <c r="L77" s="105">
        <f>IF( $H77=0,0,($F77*'Cronograma de Actividades'!$G$34)*($I77/$H77))</f>
        <v>0</v>
      </c>
      <c r="M77" s="105">
        <f>SUM(J77:L77)</f>
        <v>0</v>
      </c>
      <c r="N77" s="105">
        <f>IF( $H77=0,0,($F77*'Cronograma de Actividades'!$H$34)*($I77/$H77))</f>
        <v>0</v>
      </c>
      <c r="O77" s="105">
        <f>IF( $H77=0,0,($F77*'Cronograma de Actividades'!$I$34)*($I77/$H77))</f>
        <v>0</v>
      </c>
      <c r="P77" s="105">
        <f>IF( $H77=0,0,($F77*'Cronograma de Actividades'!$J$34)*($I77/$H77))</f>
        <v>0</v>
      </c>
      <c r="Q77" s="105">
        <f>SUM(N77:P77)</f>
        <v>0</v>
      </c>
      <c r="R77" s="105">
        <f>IF( $H77=0,0,($F77*'Cronograma de Actividades'!$K$34)*($I77/$H77))</f>
        <v>0</v>
      </c>
      <c r="S77" s="105">
        <f>IF( $H77=0,0,($F77*'Cronograma de Actividades'!$L$34)*($I77/$H77))</f>
        <v>0</v>
      </c>
      <c r="T77" s="105">
        <f>IF( $H77=0,0,($F77*'Cronograma de Actividades'!$M$34)*($I77/$H77))</f>
        <v>0</v>
      </c>
      <c r="U77" s="105">
        <f>SUM(R77:T77)</f>
        <v>0</v>
      </c>
      <c r="V77" s="105">
        <f>IF( $H77=0,0,($F77*'Cronograma de Actividades'!$N$34)*($I77/$H77))</f>
        <v>0</v>
      </c>
      <c r="W77" s="105">
        <f>IF( $H77=0,0,($F77*'Cronograma de Actividades'!$O$34)*($I77/$H77))</f>
        <v>0</v>
      </c>
      <c r="X77" s="105">
        <f>IF( $H77=0,0,($F77*'Cronograma de Actividades'!$P$34)*($I77/$H77))</f>
        <v>0</v>
      </c>
      <c r="Y77" s="105">
        <f>SUM(V77:X77)</f>
        <v>0</v>
      </c>
      <c r="Z77" s="105">
        <f>+M77+Q77+U77+Y77</f>
        <v>0</v>
      </c>
      <c r="AA77" s="105">
        <f>IF( $H77=0,0,($F77*'Cronograma de Actividades'!$Q$34)*($I77/$H77))</f>
        <v>0</v>
      </c>
      <c r="AB77" s="105">
        <f>IF( $H77=0,0,($F77*'Cronograma de Actividades'!$R$34)*($I77/$H77))</f>
        <v>0</v>
      </c>
      <c r="AC77" s="105">
        <f>IF( $H77=0,0,($F77*'Cronograma de Actividades'!$S$34)*($I77/$H77))</f>
        <v>0</v>
      </c>
      <c r="AD77" s="105">
        <f>SUM(AA77:AC77)</f>
        <v>0</v>
      </c>
      <c r="AE77" s="105">
        <f>IF( $H77=0,0,($F77*'Cronograma de Actividades'!$T$34)*($I77/$H77))</f>
        <v>0</v>
      </c>
      <c r="AF77" s="105">
        <f>IF( $H77=0,0,($F77*'Cronograma de Actividades'!$U$34)*($I77/$H77))</f>
        <v>0</v>
      </c>
      <c r="AG77" s="105">
        <f>IF( $H77=0,0,($F77*'Cronograma de Actividades'!$V$34)*($I77/$H77))</f>
        <v>0</v>
      </c>
      <c r="AH77" s="105">
        <f>SUM(AE77:AG77)</f>
        <v>0</v>
      </c>
      <c r="AI77" s="105">
        <f>IF( $H77=0,0,($F77*'Cronograma de Actividades'!$W$34)*($I77/$H77))</f>
        <v>0</v>
      </c>
      <c r="AJ77" s="105">
        <f>IF( $H77=0,0,($F77*'Cronograma de Actividades'!$X$34)*($I77/$H77))</f>
        <v>0</v>
      </c>
      <c r="AK77" s="105">
        <f>IF( $H77=0,0,($F77*'Cronograma de Actividades'!$Y$34)*($I77/$H77))</f>
        <v>0</v>
      </c>
      <c r="AL77" s="105">
        <f>SUM(AI77:AK77)</f>
        <v>0</v>
      </c>
      <c r="AM77" s="105">
        <f>IF( $H77=0,0,($F77*'Cronograma de Actividades'!$Z$34)*($I77/$H77))</f>
        <v>0</v>
      </c>
      <c r="AN77" s="105">
        <f>IF( $H77=0,0,($F77*'Cronograma de Actividades'!$AA$34)*($I77/$H77))</f>
        <v>0</v>
      </c>
      <c r="AO77" s="105">
        <f>IF( $H77=0,0,($F77*'Cronograma de Actividades'!$AB$34)*($I77/$H77))</f>
        <v>0</v>
      </c>
      <c r="AP77" s="105">
        <f>SUM(AM77:AO77)</f>
        <v>0</v>
      </c>
      <c r="AQ77" s="105">
        <f>+AD77+AH77+AL77+AP77</f>
        <v>0</v>
      </c>
      <c r="AR77" s="105">
        <f>IF( $H77=0,0,($F77*'Cronograma de Actividades'!$AC$34)*($I77/$H77))</f>
        <v>0</v>
      </c>
      <c r="AS77" s="105">
        <f>IF( $H77=0,0,($F77*'Cronograma de Actividades'!$AD$34)*($I77/$H77))</f>
        <v>0</v>
      </c>
      <c r="AT77" s="105">
        <f>IF( $H77=0,0,($F77*'Cronograma de Actividades'!$AE$34)*($I77/$H77))</f>
        <v>0</v>
      </c>
      <c r="AU77" s="105">
        <f>SUM(AR77:AT77)</f>
        <v>0</v>
      </c>
      <c r="AV77" s="105">
        <f>IF( $H77=0,0,($F77*'Cronograma de Actividades'!$AF$34)*($I77/$H77))</f>
        <v>0</v>
      </c>
      <c r="AW77" s="105">
        <f>IF( $H77=0,0,($F77*'Cronograma de Actividades'!$AG$34)*($I77/$H77))</f>
        <v>0</v>
      </c>
      <c r="AX77" s="105">
        <f>IF( $H77=0,0,($F77*'Cronograma de Actividades'!$AH$34)*($I77/$H77))</f>
        <v>0</v>
      </c>
      <c r="AY77" s="105">
        <f>SUM(AV77:AX77)</f>
        <v>0</v>
      </c>
      <c r="AZ77" s="105">
        <f>IF( $H77=0,0,($F77*'Cronograma de Actividades'!$AI$34)*($I77/$H77))</f>
        <v>0</v>
      </c>
      <c r="BA77" s="105">
        <f>IF( $H77=0,0,($F77*'Cronograma de Actividades'!$AJ$34)*($I77/$H77))</f>
        <v>0</v>
      </c>
      <c r="BB77" s="105">
        <f>IF( $H77=0,0,($F77*'Cronograma de Actividades'!$AK$34)*($I77/$H77))</f>
        <v>0</v>
      </c>
      <c r="BC77" s="105">
        <f>SUM(AZ77:BB77)</f>
        <v>0</v>
      </c>
      <c r="BD77" s="105">
        <f>IF( $H77=0,0,($F77*'Cronograma de Actividades'!$AL$34)*($I77/$H77))</f>
        <v>0</v>
      </c>
      <c r="BE77" s="105">
        <f>IF( $H77=0,0,($F77*'Cronograma de Actividades'!$AM$34)*($I77/$H77))</f>
        <v>0</v>
      </c>
      <c r="BF77" s="105">
        <f>IF( $H77=0,0,($F77*'Cronograma de Actividades'!$AN$34)*($I77/$H77))</f>
        <v>0</v>
      </c>
      <c r="BG77" s="105">
        <f>SUM(BD77:BF77)</f>
        <v>0</v>
      </c>
      <c r="BH77" s="105">
        <f>+AU77+AY77+BC77+BG77</f>
        <v>0</v>
      </c>
      <c r="BI77" s="287">
        <f>+Z77+AQ77+BH77</f>
        <v>0</v>
      </c>
      <c r="BJ77" s="126">
        <f t="shared" si="23"/>
        <v>0</v>
      </c>
    </row>
    <row r="78" spans="1:62" s="125" customFormat="1" ht="12.75" customHeight="1" outlineLevel="1" x14ac:dyDescent="0.15">
      <c r="A78" s="297" t="str">
        <f>+'Formato de costeo C1 '!C$555</f>
        <v>1.3.1.4</v>
      </c>
      <c r="B78" s="298" t="str">
        <f>+'Formato de costeo C1 '!B$555</f>
        <v>Categorías de gasto</v>
      </c>
      <c r="C78" s="315"/>
      <c r="D78" s="316"/>
      <c r="E78" s="317"/>
      <c r="F78" s="105">
        <f>+'Formato de costeo C1 '!G$555</f>
        <v>0</v>
      </c>
      <c r="G78" s="505"/>
      <c r="H78" s="105">
        <f>+'Formato de costeo C1 '!I555</f>
        <v>0</v>
      </c>
      <c r="I78" s="105">
        <f>+'Formato de costeo C1 '!Q555</f>
        <v>0</v>
      </c>
      <c r="J78" s="105">
        <f>IF( $H78=0,0,($F78*'Cronograma de Actividades'!$E$34)*($I78/$H78))</f>
        <v>0</v>
      </c>
      <c r="K78" s="105">
        <f>IF( $H78=0,0,($F78*'Cronograma de Actividades'!$F$34)*($I78/$H78))</f>
        <v>0</v>
      </c>
      <c r="L78" s="105">
        <f>IF( $H78=0,0,($F78*'Cronograma de Actividades'!$G$34)*($I78/$H78))</f>
        <v>0</v>
      </c>
      <c r="M78" s="105">
        <f>SUM(J78:L78)</f>
        <v>0</v>
      </c>
      <c r="N78" s="105">
        <f>IF( $H78=0,0,($F78*'Cronograma de Actividades'!$H$34)*($I78/$H78))</f>
        <v>0</v>
      </c>
      <c r="O78" s="105">
        <f>IF( $H78=0,0,($F78*'Cronograma de Actividades'!$I$34)*($I78/$H78))</f>
        <v>0</v>
      </c>
      <c r="P78" s="105">
        <f>IF( $H78=0,0,($F78*'Cronograma de Actividades'!$J$34)*($I78/$H78))</f>
        <v>0</v>
      </c>
      <c r="Q78" s="105">
        <f>SUM(N78:P78)</f>
        <v>0</v>
      </c>
      <c r="R78" s="105">
        <f>IF( $H78=0,0,($F78*'Cronograma de Actividades'!$K$34)*($I78/$H78))</f>
        <v>0</v>
      </c>
      <c r="S78" s="105">
        <f>IF( $H78=0,0,($F78*'Cronograma de Actividades'!$L$34)*($I78/$H78))</f>
        <v>0</v>
      </c>
      <c r="T78" s="105">
        <f>IF( $H78=0,0,($F78*'Cronograma de Actividades'!$M$34)*($I78/$H78))</f>
        <v>0</v>
      </c>
      <c r="U78" s="105">
        <f>SUM(R78:T78)</f>
        <v>0</v>
      </c>
      <c r="V78" s="105">
        <f>IF( $H78=0,0,($F78*'Cronograma de Actividades'!$N$34)*($I78/$H78))</f>
        <v>0</v>
      </c>
      <c r="W78" s="105">
        <f>IF( $H78=0,0,($F78*'Cronograma de Actividades'!$O$34)*($I78/$H78))</f>
        <v>0</v>
      </c>
      <c r="X78" s="105">
        <f>IF( $H78=0,0,($F78*'Cronograma de Actividades'!$P$34)*($I78/$H78))</f>
        <v>0</v>
      </c>
      <c r="Y78" s="105">
        <f>SUM(V78:X78)</f>
        <v>0</v>
      </c>
      <c r="Z78" s="105">
        <f>+M78+Q78+U78+Y78</f>
        <v>0</v>
      </c>
      <c r="AA78" s="105">
        <f>IF( $H78=0,0,($F78*'Cronograma de Actividades'!$Q$34)*($I78/$H78))</f>
        <v>0</v>
      </c>
      <c r="AB78" s="105">
        <f>IF( $H78=0,0,($F78*'Cronograma de Actividades'!$R$34)*($I78/$H78))</f>
        <v>0</v>
      </c>
      <c r="AC78" s="105">
        <f>IF( $H78=0,0,($F78*'Cronograma de Actividades'!$S$34)*($I78/$H78))</f>
        <v>0</v>
      </c>
      <c r="AD78" s="105">
        <f>SUM(AA78:AC78)</f>
        <v>0</v>
      </c>
      <c r="AE78" s="105">
        <f>IF( $H78=0,0,($F78*'Cronograma de Actividades'!$T$34)*($I78/$H78))</f>
        <v>0</v>
      </c>
      <c r="AF78" s="105">
        <f>IF( $H78=0,0,($F78*'Cronograma de Actividades'!$U$34)*($I78/$H78))</f>
        <v>0</v>
      </c>
      <c r="AG78" s="105">
        <f>IF( $H78=0,0,($F78*'Cronograma de Actividades'!$V$34)*($I78/$H78))</f>
        <v>0</v>
      </c>
      <c r="AH78" s="105">
        <f>SUM(AE78:AG78)</f>
        <v>0</v>
      </c>
      <c r="AI78" s="105">
        <f>IF( $H78=0,0,($F78*'Cronograma de Actividades'!$W$34)*($I78/$H78))</f>
        <v>0</v>
      </c>
      <c r="AJ78" s="105">
        <f>IF( $H78=0,0,($F78*'Cronograma de Actividades'!$X$34)*($I78/$H78))</f>
        <v>0</v>
      </c>
      <c r="AK78" s="105">
        <f>IF( $H78=0,0,($F78*'Cronograma de Actividades'!$Y$34)*($I78/$H78))</f>
        <v>0</v>
      </c>
      <c r="AL78" s="105">
        <f>SUM(AI78:AK78)</f>
        <v>0</v>
      </c>
      <c r="AM78" s="105">
        <f>IF( $H78=0,0,($F78*'Cronograma de Actividades'!$Z$34)*($I78/$H78))</f>
        <v>0</v>
      </c>
      <c r="AN78" s="105">
        <f>IF( $H78=0,0,($F78*'Cronograma de Actividades'!$AA$34)*($I78/$H78))</f>
        <v>0</v>
      </c>
      <c r="AO78" s="105">
        <f>IF( $H78=0,0,($F78*'Cronograma de Actividades'!$AB$34)*($I78/$H78))</f>
        <v>0</v>
      </c>
      <c r="AP78" s="105">
        <f>SUM(AM78:AO78)</f>
        <v>0</v>
      </c>
      <c r="AQ78" s="105">
        <f>+AD78+AH78+AL78+AP78</f>
        <v>0</v>
      </c>
      <c r="AR78" s="105">
        <f>IF( $H78=0,0,($F78*'Cronograma de Actividades'!$AC$34)*($I78/$H78))</f>
        <v>0</v>
      </c>
      <c r="AS78" s="105">
        <f>IF( $H78=0,0,($F78*'Cronograma de Actividades'!$AD$34)*($I78/$H78))</f>
        <v>0</v>
      </c>
      <c r="AT78" s="105">
        <f>IF( $H78=0,0,($F78*'Cronograma de Actividades'!$AE$34)*($I78/$H78))</f>
        <v>0</v>
      </c>
      <c r="AU78" s="105">
        <f>SUM(AR78:AT78)</f>
        <v>0</v>
      </c>
      <c r="AV78" s="105">
        <f>IF( $H78=0,0,($F78*'Cronograma de Actividades'!$AF$34)*($I78/$H78))</f>
        <v>0</v>
      </c>
      <c r="AW78" s="105">
        <f>IF( $H78=0,0,($F78*'Cronograma de Actividades'!$AG$34)*($I78/$H78))</f>
        <v>0</v>
      </c>
      <c r="AX78" s="105">
        <f>IF( $H78=0,0,($F78*'Cronograma de Actividades'!$AH$34)*($I78/$H78))</f>
        <v>0</v>
      </c>
      <c r="AY78" s="105">
        <f>SUM(AV78:AX78)</f>
        <v>0</v>
      </c>
      <c r="AZ78" s="105">
        <f>IF( $H78=0,0,($F78*'Cronograma de Actividades'!$AI$34)*($I78/$H78))</f>
        <v>0</v>
      </c>
      <c r="BA78" s="105">
        <f>IF( $H78=0,0,($F78*'Cronograma de Actividades'!$AJ$34)*($I78/$H78))</f>
        <v>0</v>
      </c>
      <c r="BB78" s="105">
        <f>IF( $H78=0,0,($F78*'Cronograma de Actividades'!$AK$34)*($I78/$H78))</f>
        <v>0</v>
      </c>
      <c r="BC78" s="105">
        <f>SUM(AZ78:BB78)</f>
        <v>0</v>
      </c>
      <c r="BD78" s="105">
        <f>IF( $H78=0,0,($F78*'Cronograma de Actividades'!$AL$34)*($I78/$H78))</f>
        <v>0</v>
      </c>
      <c r="BE78" s="105">
        <f>IF( $H78=0,0,($F78*'Cronograma de Actividades'!$AM$34)*($I78/$H78))</f>
        <v>0</v>
      </c>
      <c r="BF78" s="105">
        <f>IF( $H78=0,0,($F78*'Cronograma de Actividades'!$AN$34)*($I78/$H78))</f>
        <v>0</v>
      </c>
      <c r="BG78" s="105">
        <f>SUM(BD78:BF78)</f>
        <v>0</v>
      </c>
      <c r="BH78" s="105">
        <f>+AU78+AY78+BC78+BG78</f>
        <v>0</v>
      </c>
      <c r="BI78" s="287">
        <f>+Z78+AQ78+BH78</f>
        <v>0</v>
      </c>
      <c r="BJ78" s="126">
        <f t="shared" si="23"/>
        <v>0</v>
      </c>
    </row>
    <row r="79" spans="1:62" s="125" customFormat="1" ht="12.75" customHeight="1" outlineLevel="1" x14ac:dyDescent="0.15">
      <c r="A79" s="299" t="str">
        <f>+'Formato de costeo C1 '!C$564</f>
        <v>1.3.1.5</v>
      </c>
      <c r="B79" s="300" t="str">
        <f>+'Formato de costeo C1 '!B$564</f>
        <v>Categorías de gasto</v>
      </c>
      <c r="C79" s="318"/>
      <c r="D79" s="319"/>
      <c r="E79" s="320"/>
      <c r="F79" s="106">
        <f>+'Formato de costeo C1 '!G$564</f>
        <v>0</v>
      </c>
      <c r="G79" s="506"/>
      <c r="H79" s="106">
        <f>+'Formato de costeo C1 '!I564</f>
        <v>0</v>
      </c>
      <c r="I79" s="106">
        <f>+'Formato de costeo C1 '!Q564</f>
        <v>0</v>
      </c>
      <c r="J79" s="106">
        <f>IF( $H79=0,0,($F79*'Cronograma de Actividades'!$E$34)*($I79/$H79))</f>
        <v>0</v>
      </c>
      <c r="K79" s="106">
        <f>IF( $H79=0,0,($F79*'Cronograma de Actividades'!$F$34)*($I79/$H79))</f>
        <v>0</v>
      </c>
      <c r="L79" s="106">
        <f>IF( $H79=0,0,($F79*'Cronograma de Actividades'!$G$34)*($I79/$H79))</f>
        <v>0</v>
      </c>
      <c r="M79" s="106">
        <f>SUM(J79:L79)</f>
        <v>0</v>
      </c>
      <c r="N79" s="106">
        <f>IF( $H79=0,0,($F79*'Cronograma de Actividades'!$H$34)*($I79/$H79))</f>
        <v>0</v>
      </c>
      <c r="O79" s="106">
        <f>IF( $H79=0,0,($F79*'Cronograma de Actividades'!$I$34)*($I79/$H79))</f>
        <v>0</v>
      </c>
      <c r="P79" s="106">
        <f>IF( $H79=0,0,($F79*'Cronograma de Actividades'!$J$34)*($I79/$H79))</f>
        <v>0</v>
      </c>
      <c r="Q79" s="106">
        <f>SUM(N79:P79)</f>
        <v>0</v>
      </c>
      <c r="R79" s="106">
        <f>IF( $H79=0,0,($F79*'Cronograma de Actividades'!$K$34)*($I79/$H79))</f>
        <v>0</v>
      </c>
      <c r="S79" s="106">
        <f>IF( $H79=0,0,($F79*'Cronograma de Actividades'!$L$34)*($I79/$H79))</f>
        <v>0</v>
      </c>
      <c r="T79" s="106">
        <f>IF( $H79=0,0,($F79*'Cronograma de Actividades'!$M$34)*($I79/$H79))</f>
        <v>0</v>
      </c>
      <c r="U79" s="106">
        <f>SUM(R79:T79)</f>
        <v>0</v>
      </c>
      <c r="V79" s="106">
        <f>IF( $H79=0,0,($F79*'Cronograma de Actividades'!$N$34)*($I79/$H79))</f>
        <v>0</v>
      </c>
      <c r="W79" s="106">
        <f>IF( $H79=0,0,($F79*'Cronograma de Actividades'!$O$34)*($I79/$H79))</f>
        <v>0</v>
      </c>
      <c r="X79" s="106">
        <f>IF( $H79=0,0,($F79*'Cronograma de Actividades'!$P$34)*($I79/$H79))</f>
        <v>0</v>
      </c>
      <c r="Y79" s="106">
        <f>SUM(V79:X79)</f>
        <v>0</v>
      </c>
      <c r="Z79" s="106">
        <f>+M79+Q79+U79+Y79</f>
        <v>0</v>
      </c>
      <c r="AA79" s="106">
        <f>IF( $H79=0,0,($F79*'Cronograma de Actividades'!$Q$34)*($I79/$H79))</f>
        <v>0</v>
      </c>
      <c r="AB79" s="106">
        <f>IF( $H79=0,0,($F79*'Cronograma de Actividades'!$R$34)*($I79/$H79))</f>
        <v>0</v>
      </c>
      <c r="AC79" s="106">
        <f>IF( $H79=0,0,($F79*'Cronograma de Actividades'!$S$34)*($I79/$H79))</f>
        <v>0</v>
      </c>
      <c r="AD79" s="106">
        <f>SUM(AA79:AC79)</f>
        <v>0</v>
      </c>
      <c r="AE79" s="106">
        <f>IF( $H79=0,0,($F79*'Cronograma de Actividades'!$T$34)*($I79/$H79))</f>
        <v>0</v>
      </c>
      <c r="AF79" s="106">
        <f>IF( $H79=0,0,($F79*'Cronograma de Actividades'!$U$34)*($I79/$H79))</f>
        <v>0</v>
      </c>
      <c r="AG79" s="106">
        <f>IF( $H79=0,0,($F79*'Cronograma de Actividades'!$V$34)*($I79/$H79))</f>
        <v>0</v>
      </c>
      <c r="AH79" s="106">
        <f>SUM(AE79:AG79)</f>
        <v>0</v>
      </c>
      <c r="AI79" s="106">
        <f>IF( $H79=0,0,($F79*'Cronograma de Actividades'!$W$34)*($I79/$H79))</f>
        <v>0</v>
      </c>
      <c r="AJ79" s="106">
        <f>IF( $H79=0,0,($F79*'Cronograma de Actividades'!$X$34)*($I79/$H79))</f>
        <v>0</v>
      </c>
      <c r="AK79" s="106">
        <f>IF( $H79=0,0,($F79*'Cronograma de Actividades'!$Y$34)*($I79/$H79))</f>
        <v>0</v>
      </c>
      <c r="AL79" s="106">
        <f>SUM(AI79:AK79)</f>
        <v>0</v>
      </c>
      <c r="AM79" s="106">
        <f>IF( $H79=0,0,($F79*'Cronograma de Actividades'!$Z$34)*($I79/$H79))</f>
        <v>0</v>
      </c>
      <c r="AN79" s="106">
        <f>IF( $H79=0,0,($F79*'Cronograma de Actividades'!$AA$34)*($I79/$H79))</f>
        <v>0</v>
      </c>
      <c r="AO79" s="106">
        <f>IF( $H79=0,0,($F79*'Cronograma de Actividades'!$AB$34)*($I79/$H79))</f>
        <v>0</v>
      </c>
      <c r="AP79" s="106">
        <f>SUM(AM79:AO79)</f>
        <v>0</v>
      </c>
      <c r="AQ79" s="106">
        <f>+AD79+AH79+AL79+AP79</f>
        <v>0</v>
      </c>
      <c r="AR79" s="106">
        <f>IF( $H79=0,0,($F79*'Cronograma de Actividades'!$AC$34)*($I79/$H79))</f>
        <v>0</v>
      </c>
      <c r="AS79" s="106">
        <f>IF( $H79=0,0,($F79*'Cronograma de Actividades'!$AD$34)*($I79/$H79))</f>
        <v>0</v>
      </c>
      <c r="AT79" s="106">
        <f>IF( $H79=0,0,($F79*'Cronograma de Actividades'!$AE$34)*($I79/$H79))</f>
        <v>0</v>
      </c>
      <c r="AU79" s="106">
        <f>SUM(AR79:AT79)</f>
        <v>0</v>
      </c>
      <c r="AV79" s="106">
        <f>IF( $H79=0,0,($F79*'Cronograma de Actividades'!$AF$34)*($I79/$H79))</f>
        <v>0</v>
      </c>
      <c r="AW79" s="106">
        <f>IF( $H79=0,0,($F79*'Cronograma de Actividades'!$AG$34)*($I79/$H79))</f>
        <v>0</v>
      </c>
      <c r="AX79" s="106">
        <f>IF( $H79=0,0,($F79*'Cronograma de Actividades'!$AH$34)*($I79/$H79))</f>
        <v>0</v>
      </c>
      <c r="AY79" s="106">
        <f>SUM(AV79:AX79)</f>
        <v>0</v>
      </c>
      <c r="AZ79" s="106">
        <f>IF( $H79=0,0,($F79*'Cronograma de Actividades'!$AI$34)*($I79/$H79))</f>
        <v>0</v>
      </c>
      <c r="BA79" s="106">
        <f>IF( $H79=0,0,($F79*'Cronograma de Actividades'!$AJ$34)*($I79/$H79))</f>
        <v>0</v>
      </c>
      <c r="BB79" s="106">
        <f>IF( $H79=0,0,($F79*'Cronograma de Actividades'!$AK$34)*($I79/$H79))</f>
        <v>0</v>
      </c>
      <c r="BC79" s="106">
        <f>SUM(AZ79:BB79)</f>
        <v>0</v>
      </c>
      <c r="BD79" s="106">
        <f>IF( $H79=0,0,($F79*'Cronograma de Actividades'!$AL$34)*($I79/$H79))</f>
        <v>0</v>
      </c>
      <c r="BE79" s="106">
        <f>IF( $H79=0,0,($F79*'Cronograma de Actividades'!$AM$34)*($I79/$H79))</f>
        <v>0</v>
      </c>
      <c r="BF79" s="106">
        <f>IF( $H79=0,0,($F79*'Cronograma de Actividades'!$AN$34)*($I79/$H79))</f>
        <v>0</v>
      </c>
      <c r="BG79" s="106">
        <f>SUM(BD79:BF79)</f>
        <v>0</v>
      </c>
      <c r="BH79" s="106">
        <f>+AU79+AY79+BC79+BG79</f>
        <v>0</v>
      </c>
      <c r="BI79" s="288">
        <f>+Z79+AQ79+BH79</f>
        <v>0</v>
      </c>
      <c r="BJ79" s="126">
        <f t="shared" si="23"/>
        <v>0</v>
      </c>
    </row>
    <row r="80" spans="1:62" s="69" customFormat="1" ht="12.75" customHeight="1" x14ac:dyDescent="0.15">
      <c r="A80" s="100" t="str">
        <f>+'Formato de costeo C1 '!C$513</f>
        <v>1.3.2</v>
      </c>
      <c r="B80" s="199">
        <f>+'Formato de costeo C1 '!B$573</f>
        <v>0</v>
      </c>
      <c r="C80" s="56">
        <f>+'Formato de costeo C1 '!$D$573</f>
        <v>0</v>
      </c>
      <c r="D80" s="61"/>
      <c r="E80" s="57">
        <f>+'Formato de costeo C1 '!F167</f>
        <v>0</v>
      </c>
      <c r="F80" s="57">
        <f>SUM(F81:F85)</f>
        <v>0</v>
      </c>
      <c r="G80" s="503">
        <f>+'Formato de costeo C1 '!$H$573</f>
        <v>0</v>
      </c>
      <c r="H80" s="57">
        <f>SUM(H81:H85)</f>
        <v>0</v>
      </c>
      <c r="I80" s="57">
        <f t="shared" ref="I80:BI80" si="24">SUM(I81:I85)</f>
        <v>0</v>
      </c>
      <c r="J80" s="57">
        <f t="shared" si="24"/>
        <v>0</v>
      </c>
      <c r="K80" s="57">
        <f>SUM(K81:K85)</f>
        <v>0</v>
      </c>
      <c r="L80" s="57">
        <f>SUM(L81:L85)</f>
        <v>0</v>
      </c>
      <c r="M80" s="57">
        <f t="shared" si="24"/>
        <v>0</v>
      </c>
      <c r="N80" s="57">
        <f>SUM(N81:N85)</f>
        <v>0</v>
      </c>
      <c r="O80" s="57">
        <f>SUM(O81:O85)</f>
        <v>0</v>
      </c>
      <c r="P80" s="57">
        <f>SUM(P81:P85)</f>
        <v>0</v>
      </c>
      <c r="Q80" s="57">
        <f t="shared" si="24"/>
        <v>0</v>
      </c>
      <c r="R80" s="57">
        <f t="shared" si="24"/>
        <v>0</v>
      </c>
      <c r="S80" s="57">
        <f t="shared" si="24"/>
        <v>0</v>
      </c>
      <c r="T80" s="57">
        <f t="shared" si="24"/>
        <v>0</v>
      </c>
      <c r="U80" s="57">
        <f t="shared" si="24"/>
        <v>0</v>
      </c>
      <c r="V80" s="57">
        <f t="shared" si="24"/>
        <v>0</v>
      </c>
      <c r="W80" s="57">
        <f t="shared" si="24"/>
        <v>0</v>
      </c>
      <c r="X80" s="57">
        <f t="shared" si="24"/>
        <v>0</v>
      </c>
      <c r="Y80" s="57">
        <f t="shared" si="24"/>
        <v>0</v>
      </c>
      <c r="Z80" s="57">
        <f t="shared" si="24"/>
        <v>0</v>
      </c>
      <c r="AA80" s="57">
        <f t="shared" si="24"/>
        <v>0</v>
      </c>
      <c r="AB80" s="57">
        <f t="shared" si="24"/>
        <v>0</v>
      </c>
      <c r="AC80" s="57">
        <f t="shared" si="24"/>
        <v>0</v>
      </c>
      <c r="AD80" s="57">
        <f t="shared" si="24"/>
        <v>0</v>
      </c>
      <c r="AE80" s="57">
        <f t="shared" si="24"/>
        <v>0</v>
      </c>
      <c r="AF80" s="57">
        <f t="shared" si="24"/>
        <v>0</v>
      </c>
      <c r="AG80" s="57">
        <f t="shared" si="24"/>
        <v>0</v>
      </c>
      <c r="AH80" s="57">
        <f t="shared" si="24"/>
        <v>0</v>
      </c>
      <c r="AI80" s="57">
        <f t="shared" si="24"/>
        <v>0</v>
      </c>
      <c r="AJ80" s="57">
        <f t="shared" si="24"/>
        <v>0</v>
      </c>
      <c r="AK80" s="57">
        <f t="shared" si="24"/>
        <v>0</v>
      </c>
      <c r="AL80" s="57">
        <f t="shared" si="24"/>
        <v>0</v>
      </c>
      <c r="AM80" s="57">
        <f t="shared" si="24"/>
        <v>0</v>
      </c>
      <c r="AN80" s="57">
        <f t="shared" si="24"/>
        <v>0</v>
      </c>
      <c r="AO80" s="57">
        <f t="shared" si="24"/>
        <v>0</v>
      </c>
      <c r="AP80" s="57">
        <f t="shared" si="24"/>
        <v>0</v>
      </c>
      <c r="AQ80" s="57">
        <f t="shared" si="24"/>
        <v>0</v>
      </c>
      <c r="AR80" s="57">
        <f t="shared" si="24"/>
        <v>0</v>
      </c>
      <c r="AS80" s="57">
        <f t="shared" si="24"/>
        <v>0</v>
      </c>
      <c r="AT80" s="57">
        <f t="shared" si="24"/>
        <v>0</v>
      </c>
      <c r="AU80" s="57">
        <f t="shared" si="24"/>
        <v>0</v>
      </c>
      <c r="AV80" s="57">
        <f t="shared" si="24"/>
        <v>0</v>
      </c>
      <c r="AW80" s="57">
        <f t="shared" si="24"/>
        <v>0</v>
      </c>
      <c r="AX80" s="57">
        <f t="shared" si="24"/>
        <v>0</v>
      </c>
      <c r="AY80" s="57">
        <f t="shared" si="24"/>
        <v>0</v>
      </c>
      <c r="AZ80" s="57">
        <f t="shared" si="24"/>
        <v>0</v>
      </c>
      <c r="BA80" s="57">
        <f t="shared" si="24"/>
        <v>0</v>
      </c>
      <c r="BB80" s="57">
        <f t="shared" si="24"/>
        <v>0</v>
      </c>
      <c r="BC80" s="57">
        <f t="shared" si="24"/>
        <v>0</v>
      </c>
      <c r="BD80" s="57">
        <f t="shared" si="24"/>
        <v>0</v>
      </c>
      <c r="BE80" s="57">
        <f t="shared" si="24"/>
        <v>0</v>
      </c>
      <c r="BF80" s="57">
        <f t="shared" si="24"/>
        <v>0</v>
      </c>
      <c r="BG80" s="57">
        <f t="shared" si="24"/>
        <v>0</v>
      </c>
      <c r="BH80" s="57">
        <f t="shared" si="24"/>
        <v>0</v>
      </c>
      <c r="BI80" s="285">
        <f t="shared" si="24"/>
        <v>0</v>
      </c>
      <c r="BJ80" s="126">
        <f t="shared" si="23"/>
        <v>0</v>
      </c>
    </row>
    <row r="81" spans="1:62" s="69" customFormat="1" ht="12.75" customHeight="1" x14ac:dyDescent="0.15">
      <c r="A81" s="295" t="str">
        <f>+'Formato de costeo C1 '!C574</f>
        <v>1.3.2.1</v>
      </c>
      <c r="B81" s="296" t="str">
        <f>+'Formato de costeo C1 '!B$574</f>
        <v>Categorías de gasto</v>
      </c>
      <c r="C81" s="577"/>
      <c r="D81" s="296"/>
      <c r="E81" s="312"/>
      <c r="F81" s="104">
        <f>+'Formato de costeo C1 '!G$574</f>
        <v>0</v>
      </c>
      <c r="G81" s="507"/>
      <c r="H81" s="104">
        <f>+'Formato de costeo C1 '!I574</f>
        <v>0</v>
      </c>
      <c r="I81" s="104">
        <f>+'Formato de costeo C1 '!Q574</f>
        <v>0</v>
      </c>
      <c r="J81" s="104">
        <f>IF($H81=0,0,($F81*'Cronograma de Actividades'!$E$35)*($I81/$H81))</f>
        <v>0</v>
      </c>
      <c r="K81" s="104">
        <f>IF($H81=0,0,($F81*'Cronograma de Actividades'!$F$35)*($I81/$H81))</f>
        <v>0</v>
      </c>
      <c r="L81" s="104">
        <f>IF($H81=0,0,($F81*'Cronograma de Actividades'!$G$35)*($I81/$H81))</f>
        <v>0</v>
      </c>
      <c r="M81" s="104">
        <f>SUM(J81:L81)</f>
        <v>0</v>
      </c>
      <c r="N81" s="104">
        <f>IF($H81=0,0,($F81*'Cronograma de Actividades'!$H$35)*($I81/$H81))</f>
        <v>0</v>
      </c>
      <c r="O81" s="104">
        <f>IF($H81=0,0,($F81*'Cronograma de Actividades'!$I$35)*($I81/$H81))</f>
        <v>0</v>
      </c>
      <c r="P81" s="104">
        <f>IF($H81=0,0,($F81*'Cronograma de Actividades'!$J$35)*($I81/$H81))</f>
        <v>0</v>
      </c>
      <c r="Q81" s="104">
        <f>SUM(N81:P81)</f>
        <v>0</v>
      </c>
      <c r="R81" s="104">
        <f>IF($H81=0,0,($F81*'Cronograma de Actividades'!$K$35)*($I81/$H81))</f>
        <v>0</v>
      </c>
      <c r="S81" s="104">
        <f>IF($H81=0,0,($F81*'Cronograma de Actividades'!$L$35)*($I81/$H81))</f>
        <v>0</v>
      </c>
      <c r="T81" s="104">
        <f>IF($H81=0,0,($F81*'Cronograma de Actividades'!$M$35)*($I81/$H81))</f>
        <v>0</v>
      </c>
      <c r="U81" s="104">
        <f>SUM(R81:T81)</f>
        <v>0</v>
      </c>
      <c r="V81" s="104">
        <f>IF($H81=0,0,($F81*'Cronograma de Actividades'!$N$35)*($I81/$H81))</f>
        <v>0</v>
      </c>
      <c r="W81" s="104">
        <f>IF($H81=0,0,($F81*'Cronograma de Actividades'!$O$35)*($I81/$H81))</f>
        <v>0</v>
      </c>
      <c r="X81" s="104">
        <f>IF($H81=0,0,($F81*'Cronograma de Actividades'!$P$35)*($I81/$H81))</f>
        <v>0</v>
      </c>
      <c r="Y81" s="104">
        <f>SUM(V81:X81)</f>
        <v>0</v>
      </c>
      <c r="Z81" s="104">
        <f>+M81+Q81+U81+Y81</f>
        <v>0</v>
      </c>
      <c r="AA81" s="104">
        <f>IF($H81=0,0,($F81*'Cronograma de Actividades'!$Q$35)*($I81/$H81))</f>
        <v>0</v>
      </c>
      <c r="AB81" s="104">
        <f>IF($H81=0,0,($F81*'Cronograma de Actividades'!$R$35)*($I81/$H81))</f>
        <v>0</v>
      </c>
      <c r="AC81" s="104">
        <f>IF($H81=0,0,($F81*'Cronograma de Actividades'!$S$35)*($I81/$H81))</f>
        <v>0</v>
      </c>
      <c r="AD81" s="104">
        <f>SUM(AA81:AC81)</f>
        <v>0</v>
      </c>
      <c r="AE81" s="104">
        <f>IF($H81=0,0,($F81*'Cronograma de Actividades'!$T$35)*($I81/$H81))</f>
        <v>0</v>
      </c>
      <c r="AF81" s="104">
        <f>IF($H81=0,0,($F81*'Cronograma de Actividades'!$U$35)*($I81/$H81))</f>
        <v>0</v>
      </c>
      <c r="AG81" s="104">
        <f>IF($H81=0,0,($F81*'Cronograma de Actividades'!$V$35)*($I81/$H81))</f>
        <v>0</v>
      </c>
      <c r="AH81" s="104">
        <f>SUM(AE81:AG81)</f>
        <v>0</v>
      </c>
      <c r="AI81" s="104">
        <f>IF($H81=0,0,($F81*'Cronograma de Actividades'!$W$35)*($I81/$H81))</f>
        <v>0</v>
      </c>
      <c r="AJ81" s="104">
        <f>IF($H81=0,0,($F81*'Cronograma de Actividades'!$X$35)*($I81/$H81))</f>
        <v>0</v>
      </c>
      <c r="AK81" s="104">
        <f>IF($H81=0,0,($F81*'Cronograma de Actividades'!$Y$35)*($I81/$H81))</f>
        <v>0</v>
      </c>
      <c r="AL81" s="104">
        <f>SUM(AI81:AK81)</f>
        <v>0</v>
      </c>
      <c r="AM81" s="104">
        <f>IF($H81=0,0,($F81*'Cronograma de Actividades'!$Z$35)*($I81/$H81))</f>
        <v>0</v>
      </c>
      <c r="AN81" s="104">
        <f>IF($H81=0,0,($F81*'Cronograma de Actividades'!$AA$35)*($I81/$H81))</f>
        <v>0</v>
      </c>
      <c r="AO81" s="104">
        <f>IF($H81=0,0,($F81*'Cronograma de Actividades'!$AB$35)*($I81/$H81))</f>
        <v>0</v>
      </c>
      <c r="AP81" s="104">
        <f>SUM(AM81:AO81)</f>
        <v>0</v>
      </c>
      <c r="AQ81" s="104">
        <f>+AD81+AH81+AL81+AP81</f>
        <v>0</v>
      </c>
      <c r="AR81" s="104">
        <f>IF($H81=0,0,($F81*'Cronograma de Actividades'!$AC$35)*($I81/$H81))</f>
        <v>0</v>
      </c>
      <c r="AS81" s="104">
        <f>IF($H81=0,0,($F81*'Cronograma de Actividades'!$AD$35)*($I81/$H81))</f>
        <v>0</v>
      </c>
      <c r="AT81" s="104">
        <f>IF($H81=0,0,($F81*'Cronograma de Actividades'!$AE$35)*($I81/$H81))</f>
        <v>0</v>
      </c>
      <c r="AU81" s="104">
        <f>SUM(AR81:AT81)</f>
        <v>0</v>
      </c>
      <c r="AV81" s="104">
        <f>IF($H81=0,0,($F81*'Cronograma de Actividades'!$AF$35)*($I81/$H81))</f>
        <v>0</v>
      </c>
      <c r="AW81" s="104">
        <f>IF($H81=0,0,($F81*'Cronograma de Actividades'!$AG$35)*($I81/$H81))</f>
        <v>0</v>
      </c>
      <c r="AX81" s="104">
        <f>IF($H81=0,0,($F81*'Cronograma de Actividades'!$AH$35)*($I81/$H81))</f>
        <v>0</v>
      </c>
      <c r="AY81" s="104">
        <f>SUM(AV81:AX81)</f>
        <v>0</v>
      </c>
      <c r="AZ81" s="104">
        <f>IF($H81=0,0,($F81*'Cronograma de Actividades'!$AI$35)*($I81/$H81))</f>
        <v>0</v>
      </c>
      <c r="BA81" s="104">
        <f>IF($H81=0,0,($F81*'Cronograma de Actividades'!$AJ$35)*($I81/$H81))</f>
        <v>0</v>
      </c>
      <c r="BB81" s="104">
        <f>IF($H81=0,0,($F81*'Cronograma de Actividades'!$AK$35)*($I81/$H81))</f>
        <v>0</v>
      </c>
      <c r="BC81" s="104">
        <f>SUM(AZ81:BB81)</f>
        <v>0</v>
      </c>
      <c r="BD81" s="104">
        <f>IF($H81=0,0,($F81*'Cronograma de Actividades'!$AL$35)*($I81/$H81))</f>
        <v>0</v>
      </c>
      <c r="BE81" s="104">
        <f>IF($H81=0,0,($F81*'Cronograma de Actividades'!$AM$35)*($I81/$H81))</f>
        <v>0</v>
      </c>
      <c r="BF81" s="104">
        <f>IF($H81=0,0,($F81*'Cronograma de Actividades'!$AN$35)*($I81/$H81))</f>
        <v>0</v>
      </c>
      <c r="BG81" s="104">
        <f>SUM(BD81:BF81)</f>
        <v>0</v>
      </c>
      <c r="BH81" s="104">
        <f>+AU81+AY81+BC81+BG81</f>
        <v>0</v>
      </c>
      <c r="BI81" s="286">
        <f>+Z81+AQ81+BH81</f>
        <v>0</v>
      </c>
      <c r="BJ81" s="126">
        <f t="shared" si="23"/>
        <v>0</v>
      </c>
    </row>
    <row r="82" spans="1:62" s="125" customFormat="1" ht="12.75" customHeight="1" outlineLevel="1" x14ac:dyDescent="0.15">
      <c r="A82" s="297" t="str">
        <f>+'Formato de costeo C1 '!C$583</f>
        <v>1.3.2.2</v>
      </c>
      <c r="B82" s="298" t="str">
        <f>+'Formato de costeo C1 '!B$583</f>
        <v>Categorías de gasto</v>
      </c>
      <c r="C82" s="578"/>
      <c r="D82" s="298"/>
      <c r="E82" s="315"/>
      <c r="F82" s="105">
        <f>+'Formato de costeo C1 '!G$583</f>
        <v>0</v>
      </c>
      <c r="G82" s="508"/>
      <c r="H82" s="105">
        <f>+'Formato de costeo C1 '!I583</f>
        <v>0</v>
      </c>
      <c r="I82" s="105">
        <f>+'Formato de costeo C1 '!Q583</f>
        <v>0</v>
      </c>
      <c r="J82" s="105">
        <f>IF($H82=0,0,($F82*'Cronograma de Actividades'!$E$35)*($I82/$H82))</f>
        <v>0</v>
      </c>
      <c r="K82" s="105">
        <f>IF($H82=0,0,($F82*'Cronograma de Actividades'!$F$35)*($I82/$H82))</f>
        <v>0</v>
      </c>
      <c r="L82" s="105">
        <f>IF($H82=0,0,($F82*'Cronograma de Actividades'!$G$35)*($I82/$H82))</f>
        <v>0</v>
      </c>
      <c r="M82" s="105">
        <f>SUM(J82:L82)</f>
        <v>0</v>
      </c>
      <c r="N82" s="105">
        <f>IF($H82=0,0,($F82*'Cronograma de Actividades'!$H$35)*($I82/$H82))</f>
        <v>0</v>
      </c>
      <c r="O82" s="105">
        <f>IF($H82=0,0,($F82*'Cronograma de Actividades'!$I$35)*($I82/$H82))</f>
        <v>0</v>
      </c>
      <c r="P82" s="105">
        <f>IF($H82=0,0,($F82*'Cronograma de Actividades'!$J$35)*($I82/$H82))</f>
        <v>0</v>
      </c>
      <c r="Q82" s="105">
        <f>SUM(N82:P82)</f>
        <v>0</v>
      </c>
      <c r="R82" s="105">
        <f>IF($H82=0,0,($F82*'Cronograma de Actividades'!$K$35)*($I82/$H82))</f>
        <v>0</v>
      </c>
      <c r="S82" s="105">
        <f>IF($H82=0,0,($F82*'Cronograma de Actividades'!$L$35)*($I82/$H82))</f>
        <v>0</v>
      </c>
      <c r="T82" s="105">
        <f>IF($H82=0,0,($F82*'Cronograma de Actividades'!$M$35)*($I82/$H82))</f>
        <v>0</v>
      </c>
      <c r="U82" s="105">
        <f>SUM(R82:T82)</f>
        <v>0</v>
      </c>
      <c r="V82" s="105">
        <f>IF($H82=0,0,($F82*'Cronograma de Actividades'!$N$35)*($I82/$H82))</f>
        <v>0</v>
      </c>
      <c r="W82" s="105">
        <f>IF($H82=0,0,($F82*'Cronograma de Actividades'!$O$35)*($I82/$H82))</f>
        <v>0</v>
      </c>
      <c r="X82" s="105">
        <f>IF($H82=0,0,($F82*'Cronograma de Actividades'!$P$35)*($I82/$H82))</f>
        <v>0</v>
      </c>
      <c r="Y82" s="105">
        <f>SUM(V82:X82)</f>
        <v>0</v>
      </c>
      <c r="Z82" s="105">
        <f>+M82+Q82+U82+Y82</f>
        <v>0</v>
      </c>
      <c r="AA82" s="105">
        <f>IF($H82=0,0,($F82*'Cronograma de Actividades'!$Q$35)*($I82/$H82))</f>
        <v>0</v>
      </c>
      <c r="AB82" s="105">
        <f>IF($H82=0,0,($F82*'Cronograma de Actividades'!$R$35)*($I82/$H82))</f>
        <v>0</v>
      </c>
      <c r="AC82" s="105">
        <f>IF($H82=0,0,($F82*'Cronograma de Actividades'!$S$35)*($I82/$H82))</f>
        <v>0</v>
      </c>
      <c r="AD82" s="105">
        <f>SUM(AA82:AC82)</f>
        <v>0</v>
      </c>
      <c r="AE82" s="105">
        <f>IF($H82=0,0,($F82*'Cronograma de Actividades'!$T$35)*($I82/$H82))</f>
        <v>0</v>
      </c>
      <c r="AF82" s="105">
        <f>IF($H82=0,0,($F82*'Cronograma de Actividades'!$U$35)*($I82/$H82))</f>
        <v>0</v>
      </c>
      <c r="AG82" s="105">
        <f>IF($H82=0,0,($F82*'Cronograma de Actividades'!$V$35)*($I82/$H82))</f>
        <v>0</v>
      </c>
      <c r="AH82" s="105">
        <f>SUM(AE82:AG82)</f>
        <v>0</v>
      </c>
      <c r="AI82" s="105">
        <f>IF($H82=0,0,($F82*'Cronograma de Actividades'!$W$35)*($I82/$H82))</f>
        <v>0</v>
      </c>
      <c r="AJ82" s="105">
        <f>IF($H82=0,0,($F82*'Cronograma de Actividades'!$X$35)*($I82/$H82))</f>
        <v>0</v>
      </c>
      <c r="AK82" s="105">
        <f>IF($H82=0,0,($F82*'Cronograma de Actividades'!$Y$35)*($I82/$H82))</f>
        <v>0</v>
      </c>
      <c r="AL82" s="105">
        <f>SUM(AI82:AK82)</f>
        <v>0</v>
      </c>
      <c r="AM82" s="105">
        <f>IF($H82=0,0,($F82*'Cronograma de Actividades'!$Z$35)*($I82/$H82))</f>
        <v>0</v>
      </c>
      <c r="AN82" s="105">
        <f>IF($H82=0,0,($F82*'Cronograma de Actividades'!$AA$35)*($I82/$H82))</f>
        <v>0</v>
      </c>
      <c r="AO82" s="105">
        <f>IF($H82=0,0,($F82*'Cronograma de Actividades'!$AB$35)*($I82/$H82))</f>
        <v>0</v>
      </c>
      <c r="AP82" s="105">
        <f>SUM(AM82:AO82)</f>
        <v>0</v>
      </c>
      <c r="AQ82" s="105">
        <f>+AD82+AH82+AL82+AP82</f>
        <v>0</v>
      </c>
      <c r="AR82" s="105">
        <f>IF($H82=0,0,($F82*'Cronograma de Actividades'!$AC$35)*($I82/$H82))</f>
        <v>0</v>
      </c>
      <c r="AS82" s="105">
        <f>IF($H82=0,0,($F82*'Cronograma de Actividades'!$AD$35)*($I82/$H82))</f>
        <v>0</v>
      </c>
      <c r="AT82" s="105">
        <f>IF($H82=0,0,($F82*'Cronograma de Actividades'!$AE$35)*($I82/$H82))</f>
        <v>0</v>
      </c>
      <c r="AU82" s="105">
        <f>SUM(AR82:AT82)</f>
        <v>0</v>
      </c>
      <c r="AV82" s="105">
        <f>IF($H82=0,0,($F82*'Cronograma de Actividades'!$AF$35)*($I82/$H82))</f>
        <v>0</v>
      </c>
      <c r="AW82" s="105">
        <f>IF($H82=0,0,($F82*'Cronograma de Actividades'!$AG$35)*($I82/$H82))</f>
        <v>0</v>
      </c>
      <c r="AX82" s="105">
        <f>IF($H82=0,0,($F82*'Cronograma de Actividades'!$AH$35)*($I82/$H82))</f>
        <v>0</v>
      </c>
      <c r="AY82" s="105">
        <f>SUM(AV82:AX82)</f>
        <v>0</v>
      </c>
      <c r="AZ82" s="105">
        <f>IF($H82=0,0,($F82*'Cronograma de Actividades'!$AI$35)*($I82/$H82))</f>
        <v>0</v>
      </c>
      <c r="BA82" s="105">
        <f>IF($H82=0,0,($F82*'Cronograma de Actividades'!$AJ$35)*($I82/$H82))</f>
        <v>0</v>
      </c>
      <c r="BB82" s="105">
        <f>IF($H82=0,0,($F82*'Cronograma de Actividades'!$AK$35)*($I82/$H82))</f>
        <v>0</v>
      </c>
      <c r="BC82" s="105">
        <f>SUM(AZ82:BB82)</f>
        <v>0</v>
      </c>
      <c r="BD82" s="105">
        <f>IF($H82=0,0,($F82*'Cronograma de Actividades'!$AL$35)*($I82/$H82))</f>
        <v>0</v>
      </c>
      <c r="BE82" s="105">
        <f>IF($H82=0,0,($F82*'Cronograma de Actividades'!$AM$35)*($I82/$H82))</f>
        <v>0</v>
      </c>
      <c r="BF82" s="105">
        <f>IF($H82=0,0,($F82*'Cronograma de Actividades'!$AN$35)*($I82/$H82))</f>
        <v>0</v>
      </c>
      <c r="BG82" s="105">
        <f>SUM(BD82:BF82)</f>
        <v>0</v>
      </c>
      <c r="BH82" s="105">
        <f>+AU82+AY82+BC82+BG82</f>
        <v>0</v>
      </c>
      <c r="BI82" s="287">
        <f>+Z82+AQ82+BH82</f>
        <v>0</v>
      </c>
      <c r="BJ82" s="126">
        <f t="shared" si="23"/>
        <v>0</v>
      </c>
    </row>
    <row r="83" spans="1:62" s="69" customFormat="1" ht="12.75" customHeight="1" x14ac:dyDescent="0.15">
      <c r="A83" s="297" t="str">
        <f>+'Formato de costeo C1 '!C$592</f>
        <v>1.3.2.3</v>
      </c>
      <c r="B83" s="298" t="str">
        <f>+'Formato de costeo C1 '!B$592</f>
        <v>Categorías de gasto</v>
      </c>
      <c r="C83" s="578"/>
      <c r="D83" s="298"/>
      <c r="E83" s="315"/>
      <c r="F83" s="105">
        <f>+'Formato de costeo C1 '!G$592</f>
        <v>0</v>
      </c>
      <c r="G83" s="508"/>
      <c r="H83" s="105">
        <f>+'Formato de costeo C1 '!I592</f>
        <v>0</v>
      </c>
      <c r="I83" s="105">
        <f>+'Formato de costeo C1 '!Q592</f>
        <v>0</v>
      </c>
      <c r="J83" s="105">
        <f>IF($H83=0,0,($F83*'Cronograma de Actividades'!$E$35)*($I83/$H83))</f>
        <v>0</v>
      </c>
      <c r="K83" s="105">
        <f>IF($H83=0,0,($F83*'Cronograma de Actividades'!$F$35)*($I83/$H83))</f>
        <v>0</v>
      </c>
      <c r="L83" s="105">
        <f>IF($H83=0,0,($F83*'Cronograma de Actividades'!$G$35)*($I83/$H83))</f>
        <v>0</v>
      </c>
      <c r="M83" s="105">
        <f>SUM(J83:L83)</f>
        <v>0</v>
      </c>
      <c r="N83" s="105">
        <f>IF($H83=0,0,($F83*'Cronograma de Actividades'!$H$35)*($I83/$H83))</f>
        <v>0</v>
      </c>
      <c r="O83" s="105">
        <f>IF($H83=0,0,($F83*'Cronograma de Actividades'!$I$35)*($I83/$H83))</f>
        <v>0</v>
      </c>
      <c r="P83" s="105">
        <f>IF($H83=0,0,($F83*'Cronograma de Actividades'!$J$35)*($I83/$H83))</f>
        <v>0</v>
      </c>
      <c r="Q83" s="105">
        <f>SUM(N83:P83)</f>
        <v>0</v>
      </c>
      <c r="R83" s="105">
        <f>IF($H83=0,0,($F83*'Cronograma de Actividades'!$K$35)*($I83/$H83))</f>
        <v>0</v>
      </c>
      <c r="S83" s="105">
        <f>IF($H83=0,0,($F83*'Cronograma de Actividades'!$L$35)*($I83/$H83))</f>
        <v>0</v>
      </c>
      <c r="T83" s="105">
        <f>IF($H83=0,0,($F83*'Cronograma de Actividades'!$M$35)*($I83/$H83))</f>
        <v>0</v>
      </c>
      <c r="U83" s="105">
        <f>SUM(R83:T83)</f>
        <v>0</v>
      </c>
      <c r="V83" s="105">
        <f>IF($H83=0,0,($F83*'Cronograma de Actividades'!$N$35)*($I83/$H83))</f>
        <v>0</v>
      </c>
      <c r="W83" s="105">
        <f>IF($H83=0,0,($F83*'Cronograma de Actividades'!$O$35)*($I83/$H83))</f>
        <v>0</v>
      </c>
      <c r="X83" s="105">
        <f>IF($H83=0,0,($F83*'Cronograma de Actividades'!$P$35)*($I83/$H83))</f>
        <v>0</v>
      </c>
      <c r="Y83" s="105">
        <f>SUM(V83:X83)</f>
        <v>0</v>
      </c>
      <c r="Z83" s="105">
        <f>+M83+Q83+U83+Y83</f>
        <v>0</v>
      </c>
      <c r="AA83" s="105">
        <f>IF($H83=0,0,($F83*'Cronograma de Actividades'!$Q$35)*($I83/$H83))</f>
        <v>0</v>
      </c>
      <c r="AB83" s="105">
        <f>IF($H83=0,0,($F83*'Cronograma de Actividades'!$R$35)*($I83/$H83))</f>
        <v>0</v>
      </c>
      <c r="AC83" s="105">
        <f>IF($H83=0,0,($F83*'Cronograma de Actividades'!$S$35)*($I83/$H83))</f>
        <v>0</v>
      </c>
      <c r="AD83" s="105">
        <f>SUM(AA83:AC83)</f>
        <v>0</v>
      </c>
      <c r="AE83" s="105">
        <f>IF($H83=0,0,($F83*'Cronograma de Actividades'!$T$35)*($I83/$H83))</f>
        <v>0</v>
      </c>
      <c r="AF83" s="105">
        <f>IF($H83=0,0,($F83*'Cronograma de Actividades'!$U$35)*($I83/$H83))</f>
        <v>0</v>
      </c>
      <c r="AG83" s="105">
        <f>IF($H83=0,0,($F83*'Cronograma de Actividades'!$V$35)*($I83/$H83))</f>
        <v>0</v>
      </c>
      <c r="AH83" s="105">
        <f>SUM(AE83:AG83)</f>
        <v>0</v>
      </c>
      <c r="AI83" s="105">
        <f>IF($H83=0,0,($F83*'Cronograma de Actividades'!$W$35)*($I83/$H83))</f>
        <v>0</v>
      </c>
      <c r="AJ83" s="105">
        <f>IF($H83=0,0,($F83*'Cronograma de Actividades'!$X$35)*($I83/$H83))</f>
        <v>0</v>
      </c>
      <c r="AK83" s="105">
        <f>IF($H83=0,0,($F83*'Cronograma de Actividades'!$Y$35)*($I83/$H83))</f>
        <v>0</v>
      </c>
      <c r="AL83" s="105">
        <f>SUM(AI83:AK83)</f>
        <v>0</v>
      </c>
      <c r="AM83" s="105">
        <f>IF($H83=0,0,($F83*'Cronograma de Actividades'!$Z$35)*($I83/$H83))</f>
        <v>0</v>
      </c>
      <c r="AN83" s="105">
        <f>IF($H83=0,0,($F83*'Cronograma de Actividades'!$AA$35)*($I83/$H83))</f>
        <v>0</v>
      </c>
      <c r="AO83" s="105">
        <f>IF($H83=0,0,($F83*'Cronograma de Actividades'!$AB$35)*($I83/$H83))</f>
        <v>0</v>
      </c>
      <c r="AP83" s="105">
        <f>SUM(AM83:AO83)</f>
        <v>0</v>
      </c>
      <c r="AQ83" s="105">
        <f>+AD83+AH83+AL83+AP83</f>
        <v>0</v>
      </c>
      <c r="AR83" s="105">
        <f>IF($H83=0,0,($F83*'Cronograma de Actividades'!$AC$35)*($I83/$H83))</f>
        <v>0</v>
      </c>
      <c r="AS83" s="105">
        <f>IF($H83=0,0,($F83*'Cronograma de Actividades'!$AD$35)*($I83/$H83))</f>
        <v>0</v>
      </c>
      <c r="AT83" s="105">
        <f>IF($H83=0,0,($F83*'Cronograma de Actividades'!$AE$35)*($I83/$H83))</f>
        <v>0</v>
      </c>
      <c r="AU83" s="105">
        <f>SUM(AR83:AT83)</f>
        <v>0</v>
      </c>
      <c r="AV83" s="105">
        <f>IF($H83=0,0,($F83*'Cronograma de Actividades'!$AF$35)*($I83/$H83))</f>
        <v>0</v>
      </c>
      <c r="AW83" s="105">
        <f>IF($H83=0,0,($F83*'Cronograma de Actividades'!$AG$35)*($I83/$H83))</f>
        <v>0</v>
      </c>
      <c r="AX83" s="105">
        <f>IF($H83=0,0,($F83*'Cronograma de Actividades'!$AH$35)*($I83/$H83))</f>
        <v>0</v>
      </c>
      <c r="AY83" s="105">
        <f>SUM(AV83:AX83)</f>
        <v>0</v>
      </c>
      <c r="AZ83" s="105">
        <f>IF($H83=0,0,($F83*'Cronograma de Actividades'!$AI$35)*($I83/$H83))</f>
        <v>0</v>
      </c>
      <c r="BA83" s="105">
        <f>IF($H83=0,0,($F83*'Cronograma de Actividades'!$AJ$35)*($I83/$H83))</f>
        <v>0</v>
      </c>
      <c r="BB83" s="105">
        <f>IF($H83=0,0,($F83*'Cronograma de Actividades'!$AK$35)*($I83/$H83))</f>
        <v>0</v>
      </c>
      <c r="BC83" s="105">
        <f>SUM(AZ83:BB83)</f>
        <v>0</v>
      </c>
      <c r="BD83" s="105">
        <f>IF($H83=0,0,($F83*'Cronograma de Actividades'!$AL$35)*($I83/$H83))</f>
        <v>0</v>
      </c>
      <c r="BE83" s="105">
        <f>IF($H83=0,0,($F83*'Cronograma de Actividades'!$AM$35)*($I83/$H83))</f>
        <v>0</v>
      </c>
      <c r="BF83" s="105">
        <f>IF($H83=0,0,($F83*'Cronograma de Actividades'!$AN$35)*($I83/$H83))</f>
        <v>0</v>
      </c>
      <c r="BG83" s="105">
        <f>SUM(BD83:BF83)</f>
        <v>0</v>
      </c>
      <c r="BH83" s="105">
        <f>+AU83+AY83+BC83+BG83</f>
        <v>0</v>
      </c>
      <c r="BI83" s="287">
        <f>+Z83+AQ83+BH83</f>
        <v>0</v>
      </c>
      <c r="BJ83" s="126">
        <f t="shared" si="23"/>
        <v>0</v>
      </c>
    </row>
    <row r="84" spans="1:62" s="69" customFormat="1" ht="12.75" customHeight="1" x14ac:dyDescent="0.15">
      <c r="A84" s="297" t="str">
        <f>+'Formato de costeo C1 '!C601</f>
        <v>1.3.2.4</v>
      </c>
      <c r="B84" s="298" t="str">
        <f>+'Formato de costeo C1 '!B$601</f>
        <v>Categorías de gasto</v>
      </c>
      <c r="C84" s="578"/>
      <c r="D84" s="298"/>
      <c r="E84" s="315"/>
      <c r="F84" s="105">
        <f>+'Formato de costeo C1 '!G$601</f>
        <v>0</v>
      </c>
      <c r="G84" s="508"/>
      <c r="H84" s="105">
        <f>+'Formato de costeo C1 '!I601</f>
        <v>0</v>
      </c>
      <c r="I84" s="105">
        <f>+'Formato de costeo C1 '!Q601</f>
        <v>0</v>
      </c>
      <c r="J84" s="105">
        <f>IF($H84=0,0,($F84*'Cronograma de Actividades'!$E$35)*($I84/$H84))</f>
        <v>0</v>
      </c>
      <c r="K84" s="105">
        <f>IF($H84=0,0,($F84*'Cronograma de Actividades'!$F$35)*($I84/$H84))</f>
        <v>0</v>
      </c>
      <c r="L84" s="105">
        <f>IF($H84=0,0,($F84*'Cronograma de Actividades'!$G$35)*($I84/$H84))</f>
        <v>0</v>
      </c>
      <c r="M84" s="105">
        <f>SUM(J84:L84)</f>
        <v>0</v>
      </c>
      <c r="N84" s="105">
        <f>IF($H84=0,0,($F84*'Cronograma de Actividades'!$H$35)*($I84/$H84))</f>
        <v>0</v>
      </c>
      <c r="O84" s="105">
        <f>IF($H84=0,0,($F84*'Cronograma de Actividades'!$I$35)*($I84/$H84))</f>
        <v>0</v>
      </c>
      <c r="P84" s="105">
        <f>IF($H84=0,0,($F84*'Cronograma de Actividades'!$J$35)*($I84/$H84))</f>
        <v>0</v>
      </c>
      <c r="Q84" s="105">
        <f>SUM(N84:P84)</f>
        <v>0</v>
      </c>
      <c r="R84" s="105">
        <f>IF($H84=0,0,($F84*'Cronograma de Actividades'!$K$35)*($I84/$H84))</f>
        <v>0</v>
      </c>
      <c r="S84" s="105">
        <f>IF($H84=0,0,($F84*'Cronograma de Actividades'!$L$35)*($I84/$H84))</f>
        <v>0</v>
      </c>
      <c r="T84" s="105">
        <f>IF($H84=0,0,($F84*'Cronograma de Actividades'!$M$35)*($I84/$H84))</f>
        <v>0</v>
      </c>
      <c r="U84" s="105">
        <f>SUM(R84:T84)</f>
        <v>0</v>
      </c>
      <c r="V84" s="105">
        <f>IF($H84=0,0,($F84*'Cronograma de Actividades'!$N$35)*($I84/$H84))</f>
        <v>0</v>
      </c>
      <c r="W84" s="105">
        <f>IF($H84=0,0,($F84*'Cronograma de Actividades'!$O$35)*($I84/$H84))</f>
        <v>0</v>
      </c>
      <c r="X84" s="105">
        <f>IF($H84=0,0,($F84*'Cronograma de Actividades'!$P$35)*($I84/$H84))</f>
        <v>0</v>
      </c>
      <c r="Y84" s="105">
        <f>SUM(V84:X84)</f>
        <v>0</v>
      </c>
      <c r="Z84" s="105">
        <f>+M84+Q84+U84+Y84</f>
        <v>0</v>
      </c>
      <c r="AA84" s="105">
        <f>IF($H84=0,0,($F84*'Cronograma de Actividades'!$Q$35)*($I84/$H84))</f>
        <v>0</v>
      </c>
      <c r="AB84" s="105">
        <f>IF($H84=0,0,($F84*'Cronograma de Actividades'!$R$35)*($I84/$H84))</f>
        <v>0</v>
      </c>
      <c r="AC84" s="105">
        <f>IF($H84=0,0,($F84*'Cronograma de Actividades'!$S$35)*($I84/$H84))</f>
        <v>0</v>
      </c>
      <c r="AD84" s="105">
        <f>SUM(AA84:AC84)</f>
        <v>0</v>
      </c>
      <c r="AE84" s="105">
        <f>IF($H84=0,0,($F84*'Cronograma de Actividades'!$T$35)*($I84/$H84))</f>
        <v>0</v>
      </c>
      <c r="AF84" s="105">
        <f>IF($H84=0,0,($F84*'Cronograma de Actividades'!$U$35)*($I84/$H84))</f>
        <v>0</v>
      </c>
      <c r="AG84" s="105">
        <f>IF($H84=0,0,($F84*'Cronograma de Actividades'!$V$35)*($I84/$H84))</f>
        <v>0</v>
      </c>
      <c r="AH84" s="105">
        <f>SUM(AE84:AG84)</f>
        <v>0</v>
      </c>
      <c r="AI84" s="105">
        <f>IF($H84=0,0,($F84*'Cronograma de Actividades'!$W$35)*($I84/$H84))</f>
        <v>0</v>
      </c>
      <c r="AJ84" s="105">
        <f>IF($H84=0,0,($F84*'Cronograma de Actividades'!$X$35)*($I84/$H84))</f>
        <v>0</v>
      </c>
      <c r="AK84" s="105">
        <f>IF($H84=0,0,($F84*'Cronograma de Actividades'!$Y$35)*($I84/$H84))</f>
        <v>0</v>
      </c>
      <c r="AL84" s="105">
        <f>SUM(AI84:AK84)</f>
        <v>0</v>
      </c>
      <c r="AM84" s="105">
        <f>IF($H84=0,0,($F84*'Cronograma de Actividades'!$Z$35)*($I84/$H84))</f>
        <v>0</v>
      </c>
      <c r="AN84" s="105">
        <f>IF($H84=0,0,($F84*'Cronograma de Actividades'!$AA$35)*($I84/$H84))</f>
        <v>0</v>
      </c>
      <c r="AO84" s="105">
        <f>IF($H84=0,0,($F84*'Cronograma de Actividades'!$AB$35)*($I84/$H84))</f>
        <v>0</v>
      </c>
      <c r="AP84" s="105">
        <f>SUM(AM84:AO84)</f>
        <v>0</v>
      </c>
      <c r="AQ84" s="105">
        <f>+AD84+AH84+AL84+AP84</f>
        <v>0</v>
      </c>
      <c r="AR84" s="105">
        <f>IF($H84=0,0,($F84*'Cronograma de Actividades'!$AC$35)*($I84/$H84))</f>
        <v>0</v>
      </c>
      <c r="AS84" s="105">
        <f>IF($H84=0,0,($F84*'Cronograma de Actividades'!$AD$35)*($I84/$H84))</f>
        <v>0</v>
      </c>
      <c r="AT84" s="105">
        <f>IF($H84=0,0,($F84*'Cronograma de Actividades'!$AE$35)*($I84/$H84))</f>
        <v>0</v>
      </c>
      <c r="AU84" s="105">
        <f>SUM(AR84:AT84)</f>
        <v>0</v>
      </c>
      <c r="AV84" s="105">
        <f>IF($H84=0,0,($F84*'Cronograma de Actividades'!$AF$35)*($I84/$H84))</f>
        <v>0</v>
      </c>
      <c r="AW84" s="105">
        <f>IF($H84=0,0,($F84*'Cronograma de Actividades'!$AG$35)*($I84/$H84))</f>
        <v>0</v>
      </c>
      <c r="AX84" s="105">
        <f>IF($H84=0,0,($F84*'Cronograma de Actividades'!$AH$35)*($I84/$H84))</f>
        <v>0</v>
      </c>
      <c r="AY84" s="105">
        <f>SUM(AV84:AX84)</f>
        <v>0</v>
      </c>
      <c r="AZ84" s="105">
        <f>IF($H84=0,0,($F84*'Cronograma de Actividades'!$AI$35)*($I84/$H84))</f>
        <v>0</v>
      </c>
      <c r="BA84" s="105">
        <f>IF($H84=0,0,($F84*'Cronograma de Actividades'!$AJ$35)*($I84/$H84))</f>
        <v>0</v>
      </c>
      <c r="BB84" s="105">
        <f>IF($H84=0,0,($F84*'Cronograma de Actividades'!$AK$35)*($I84/$H84))</f>
        <v>0</v>
      </c>
      <c r="BC84" s="105">
        <f>SUM(AZ84:BB84)</f>
        <v>0</v>
      </c>
      <c r="BD84" s="105">
        <f>IF($H84=0,0,($F84*'Cronograma de Actividades'!$AL$35)*($I84/$H84))</f>
        <v>0</v>
      </c>
      <c r="BE84" s="105">
        <f>IF($H84=0,0,($F84*'Cronograma de Actividades'!$AM$35)*($I84/$H84))</f>
        <v>0</v>
      </c>
      <c r="BF84" s="105">
        <f>IF($H84=0,0,($F84*'Cronograma de Actividades'!$AN$35)*($I84/$H84))</f>
        <v>0</v>
      </c>
      <c r="BG84" s="105">
        <f>SUM(BD84:BF84)</f>
        <v>0</v>
      </c>
      <c r="BH84" s="105">
        <f>+AU84+AY84+BC84+BG84</f>
        <v>0</v>
      </c>
      <c r="BI84" s="287">
        <f>+Z84+AQ84+BH84</f>
        <v>0</v>
      </c>
      <c r="BJ84" s="126">
        <f t="shared" si="23"/>
        <v>0</v>
      </c>
    </row>
    <row r="85" spans="1:62" s="69" customFormat="1" ht="12.75" customHeight="1" x14ac:dyDescent="0.15">
      <c r="A85" s="299" t="str">
        <f>+'Formato de costeo C1 '!C$610</f>
        <v>1.3.2.5</v>
      </c>
      <c r="B85" s="300" t="str">
        <f>+'Formato de costeo C1 '!B$610</f>
        <v>Categorías de gasto</v>
      </c>
      <c r="C85" s="579"/>
      <c r="D85" s="300"/>
      <c r="E85" s="318"/>
      <c r="F85" s="106">
        <f>+'Formato de costeo C1 '!G$610</f>
        <v>0</v>
      </c>
      <c r="G85" s="509"/>
      <c r="H85" s="106">
        <f>+'Formato de costeo C1 '!I610</f>
        <v>0</v>
      </c>
      <c r="I85" s="106">
        <f>+'Formato de costeo C1 '!Q610</f>
        <v>0</v>
      </c>
      <c r="J85" s="106">
        <f>IF($H85=0,0,($F85*'Cronograma de Actividades'!$E$35)*($I85/$H85))</f>
        <v>0</v>
      </c>
      <c r="K85" s="106">
        <f>IF($H85=0,0,($F85*'Cronograma de Actividades'!$F$35)*($I85/$H85))</f>
        <v>0</v>
      </c>
      <c r="L85" s="106">
        <f>IF($H85=0,0,($F85*'Cronograma de Actividades'!$G$35)*($I85/$H85))</f>
        <v>0</v>
      </c>
      <c r="M85" s="106">
        <f>SUM(J85:L85)</f>
        <v>0</v>
      </c>
      <c r="N85" s="106">
        <f>IF($H85=0,0,($F85*'Cronograma de Actividades'!$H$35)*($I85/$H85))</f>
        <v>0</v>
      </c>
      <c r="O85" s="106">
        <f>IF($H85=0,0,($F85*'Cronograma de Actividades'!$I$35)*($I85/$H85))</f>
        <v>0</v>
      </c>
      <c r="P85" s="106">
        <f>IF($H85=0,0,($F85*'Cronograma de Actividades'!$J$35)*($I85/$H85))</f>
        <v>0</v>
      </c>
      <c r="Q85" s="106">
        <f>SUM(N85:P85)</f>
        <v>0</v>
      </c>
      <c r="R85" s="106">
        <f>IF($H85=0,0,($F85*'Cronograma de Actividades'!$K$35)*($I85/$H85))</f>
        <v>0</v>
      </c>
      <c r="S85" s="106">
        <f>IF($H85=0,0,($F85*'Cronograma de Actividades'!$L$35)*($I85/$H85))</f>
        <v>0</v>
      </c>
      <c r="T85" s="106">
        <f>IF($H85=0,0,($F85*'Cronograma de Actividades'!$M$35)*($I85/$H85))</f>
        <v>0</v>
      </c>
      <c r="U85" s="106">
        <f>SUM(R85:T85)</f>
        <v>0</v>
      </c>
      <c r="V85" s="106">
        <f>IF($H85=0,0,($F85*'Cronograma de Actividades'!$N$35)*($I85/$H85))</f>
        <v>0</v>
      </c>
      <c r="W85" s="106">
        <f>IF($H85=0,0,($F85*'Cronograma de Actividades'!$O$35)*($I85/$H85))</f>
        <v>0</v>
      </c>
      <c r="X85" s="106">
        <f>IF($H85=0,0,($F85*'Cronograma de Actividades'!$P$35)*($I85/$H85))</f>
        <v>0</v>
      </c>
      <c r="Y85" s="106">
        <f>SUM(V85:X85)</f>
        <v>0</v>
      </c>
      <c r="Z85" s="106">
        <f>+M85+Q85+U85+Y85</f>
        <v>0</v>
      </c>
      <c r="AA85" s="106">
        <f>IF($H85=0,0,($F85*'Cronograma de Actividades'!$Q$35)*($I85/$H85))</f>
        <v>0</v>
      </c>
      <c r="AB85" s="106">
        <f>IF($H85=0,0,($F85*'Cronograma de Actividades'!$R$35)*($I85/$H85))</f>
        <v>0</v>
      </c>
      <c r="AC85" s="106">
        <f>IF($H85=0,0,($F85*'Cronograma de Actividades'!$S$35)*($I85/$H85))</f>
        <v>0</v>
      </c>
      <c r="AD85" s="106">
        <f>SUM(AA85:AC85)</f>
        <v>0</v>
      </c>
      <c r="AE85" s="106">
        <f>IF($H85=0,0,($F85*'Cronograma de Actividades'!$T$35)*($I85/$H85))</f>
        <v>0</v>
      </c>
      <c r="AF85" s="106">
        <f>IF($H85=0,0,($F85*'Cronograma de Actividades'!$U$35)*($I85/$H85))</f>
        <v>0</v>
      </c>
      <c r="AG85" s="106">
        <f>IF($H85=0,0,($F85*'Cronograma de Actividades'!$V$35)*($I85/$H85))</f>
        <v>0</v>
      </c>
      <c r="AH85" s="106">
        <f>SUM(AE85:AG85)</f>
        <v>0</v>
      </c>
      <c r="AI85" s="106">
        <f>IF($H85=0,0,($F85*'Cronograma de Actividades'!$W$35)*($I85/$H85))</f>
        <v>0</v>
      </c>
      <c r="AJ85" s="106">
        <f>IF($H85=0,0,($F85*'Cronograma de Actividades'!$X$35)*($I85/$H85))</f>
        <v>0</v>
      </c>
      <c r="AK85" s="106">
        <f>IF($H85=0,0,($F85*'Cronograma de Actividades'!$Y$35)*($I85/$H85))</f>
        <v>0</v>
      </c>
      <c r="AL85" s="106">
        <f>SUM(AI85:AK85)</f>
        <v>0</v>
      </c>
      <c r="AM85" s="106">
        <f>IF($H85=0,0,($F85*'Cronograma de Actividades'!$Z$35)*($I85/$H85))</f>
        <v>0</v>
      </c>
      <c r="AN85" s="106">
        <f>IF($H85=0,0,($F85*'Cronograma de Actividades'!$AA$35)*($I85/$H85))</f>
        <v>0</v>
      </c>
      <c r="AO85" s="106">
        <f>IF($H85=0,0,($F85*'Cronograma de Actividades'!$AB$35)*($I85/$H85))</f>
        <v>0</v>
      </c>
      <c r="AP85" s="106">
        <f>SUM(AM85:AO85)</f>
        <v>0</v>
      </c>
      <c r="AQ85" s="106">
        <f>+AD85+AH85+AL85+AP85</f>
        <v>0</v>
      </c>
      <c r="AR85" s="106">
        <f>IF($H85=0,0,($F85*'Cronograma de Actividades'!$AC$35)*($I85/$H85))</f>
        <v>0</v>
      </c>
      <c r="AS85" s="106">
        <f>IF($H85=0,0,($F85*'Cronograma de Actividades'!$AD$35)*($I85/$H85))</f>
        <v>0</v>
      </c>
      <c r="AT85" s="106">
        <f>IF($H85=0,0,($F85*'Cronograma de Actividades'!$AE$35)*($I85/$H85))</f>
        <v>0</v>
      </c>
      <c r="AU85" s="106">
        <f>SUM(AR85:AT85)</f>
        <v>0</v>
      </c>
      <c r="AV85" s="106">
        <f>IF($H85=0,0,($F85*'Cronograma de Actividades'!$AF$35)*($I85/$H85))</f>
        <v>0</v>
      </c>
      <c r="AW85" s="106">
        <f>IF($H85=0,0,($F85*'Cronograma de Actividades'!$AG$35)*($I85/$H85))</f>
        <v>0</v>
      </c>
      <c r="AX85" s="106">
        <f>IF($H85=0,0,($F85*'Cronograma de Actividades'!$AH$35)*($I85/$H85))</f>
        <v>0</v>
      </c>
      <c r="AY85" s="106">
        <f>SUM(AV85:AX85)</f>
        <v>0</v>
      </c>
      <c r="AZ85" s="106">
        <f>IF($H85=0,0,($F85*'Cronograma de Actividades'!$AI$35)*($I85/$H85))</f>
        <v>0</v>
      </c>
      <c r="BA85" s="106">
        <f>IF($H85=0,0,($F85*'Cronograma de Actividades'!$AJ$35)*($I85/$H85))</f>
        <v>0</v>
      </c>
      <c r="BB85" s="106">
        <f>IF($H85=0,0,($F85*'Cronograma de Actividades'!$AK$35)*($I85/$H85))</f>
        <v>0</v>
      </c>
      <c r="BC85" s="106">
        <f>SUM(AZ85:BB85)</f>
        <v>0</v>
      </c>
      <c r="BD85" s="106">
        <f>IF($H85=0,0,($F85*'Cronograma de Actividades'!$AL$35)*($I85/$H85))</f>
        <v>0</v>
      </c>
      <c r="BE85" s="106">
        <f>IF($H85=0,0,($F85*'Cronograma de Actividades'!$AM$35)*($I85/$H85))</f>
        <v>0</v>
      </c>
      <c r="BF85" s="106">
        <f>IF($H85=0,0,($F85*'Cronograma de Actividades'!$AN$35)*($I85/$H85))</f>
        <v>0</v>
      </c>
      <c r="BG85" s="106">
        <f>SUM(BD85:BF85)</f>
        <v>0</v>
      </c>
      <c r="BH85" s="106">
        <f>+AU85+AY85+BC85+BG85</f>
        <v>0</v>
      </c>
      <c r="BI85" s="288">
        <f>+Z85+AQ85+BH85</f>
        <v>0</v>
      </c>
      <c r="BJ85" s="126">
        <f t="shared" si="23"/>
        <v>0</v>
      </c>
    </row>
    <row r="86" spans="1:62" s="125" customFormat="1" ht="12.75" customHeight="1" outlineLevel="1" x14ac:dyDescent="0.15">
      <c r="A86" s="100" t="str">
        <f>+'Formato de costeo C1 '!C$516</f>
        <v>1.3.3</v>
      </c>
      <c r="B86" s="199">
        <f>+'Formato de costeo C1 '!B$619</f>
        <v>0</v>
      </c>
      <c r="C86" s="56">
        <f>+'Formato de costeo C1 '!$D$619</f>
        <v>0</v>
      </c>
      <c r="D86" s="61"/>
      <c r="E86" s="57">
        <f>+'Formato de costeo C1 '!F176</f>
        <v>0</v>
      </c>
      <c r="F86" s="57">
        <f>SUM(F87:F91)</f>
        <v>0</v>
      </c>
      <c r="G86" s="503">
        <f>+'Formato de costeo C1 '!$H$619</f>
        <v>0</v>
      </c>
      <c r="H86" s="57">
        <f>SUM(H87:H91)</f>
        <v>0</v>
      </c>
      <c r="I86" s="57">
        <f t="shared" ref="I86:BI86" si="25">SUM(I87:I91)</f>
        <v>0</v>
      </c>
      <c r="J86" s="57">
        <f t="shared" si="25"/>
        <v>0</v>
      </c>
      <c r="K86" s="57">
        <f>SUM(K87:K91)</f>
        <v>0</v>
      </c>
      <c r="L86" s="57">
        <f>SUM(L87:L91)</f>
        <v>0</v>
      </c>
      <c r="M86" s="57">
        <f t="shared" si="25"/>
        <v>0</v>
      </c>
      <c r="N86" s="57">
        <f>SUM(N87:N91)</f>
        <v>0</v>
      </c>
      <c r="O86" s="57">
        <f>SUM(O87:O91)</f>
        <v>0</v>
      </c>
      <c r="P86" s="57">
        <f>SUM(P87:P91)</f>
        <v>0</v>
      </c>
      <c r="Q86" s="57">
        <f t="shared" si="25"/>
        <v>0</v>
      </c>
      <c r="R86" s="57">
        <f t="shared" si="25"/>
        <v>0</v>
      </c>
      <c r="S86" s="57">
        <f t="shared" si="25"/>
        <v>0</v>
      </c>
      <c r="T86" s="57">
        <f t="shared" si="25"/>
        <v>0</v>
      </c>
      <c r="U86" s="57">
        <f t="shared" si="25"/>
        <v>0</v>
      </c>
      <c r="V86" s="57">
        <f t="shared" si="25"/>
        <v>0</v>
      </c>
      <c r="W86" s="57">
        <f t="shared" si="25"/>
        <v>0</v>
      </c>
      <c r="X86" s="57">
        <f t="shared" si="25"/>
        <v>0</v>
      </c>
      <c r="Y86" s="57">
        <f t="shared" si="25"/>
        <v>0</v>
      </c>
      <c r="Z86" s="57">
        <f t="shared" si="25"/>
        <v>0</v>
      </c>
      <c r="AA86" s="57">
        <f t="shared" si="25"/>
        <v>0</v>
      </c>
      <c r="AB86" s="57">
        <f t="shared" si="25"/>
        <v>0</v>
      </c>
      <c r="AC86" s="57">
        <f t="shared" si="25"/>
        <v>0</v>
      </c>
      <c r="AD86" s="57">
        <f t="shared" si="25"/>
        <v>0</v>
      </c>
      <c r="AE86" s="57">
        <f t="shared" si="25"/>
        <v>0</v>
      </c>
      <c r="AF86" s="57">
        <f t="shared" si="25"/>
        <v>0</v>
      </c>
      <c r="AG86" s="57">
        <f t="shared" si="25"/>
        <v>0</v>
      </c>
      <c r="AH86" s="57">
        <f t="shared" si="25"/>
        <v>0</v>
      </c>
      <c r="AI86" s="57">
        <f t="shared" si="25"/>
        <v>0</v>
      </c>
      <c r="AJ86" s="57">
        <f t="shared" si="25"/>
        <v>0</v>
      </c>
      <c r="AK86" s="57">
        <f t="shared" si="25"/>
        <v>0</v>
      </c>
      <c r="AL86" s="57">
        <f t="shared" si="25"/>
        <v>0</v>
      </c>
      <c r="AM86" s="57">
        <f t="shared" si="25"/>
        <v>0</v>
      </c>
      <c r="AN86" s="57">
        <f t="shared" si="25"/>
        <v>0</v>
      </c>
      <c r="AO86" s="57">
        <f t="shared" si="25"/>
        <v>0</v>
      </c>
      <c r="AP86" s="57">
        <f t="shared" si="25"/>
        <v>0</v>
      </c>
      <c r="AQ86" s="57">
        <f t="shared" si="25"/>
        <v>0</v>
      </c>
      <c r="AR86" s="57">
        <f t="shared" si="25"/>
        <v>0</v>
      </c>
      <c r="AS86" s="57">
        <f t="shared" si="25"/>
        <v>0</v>
      </c>
      <c r="AT86" s="57">
        <f t="shared" si="25"/>
        <v>0</v>
      </c>
      <c r="AU86" s="57">
        <f t="shared" si="25"/>
        <v>0</v>
      </c>
      <c r="AV86" s="57">
        <f t="shared" si="25"/>
        <v>0</v>
      </c>
      <c r="AW86" s="57">
        <f t="shared" si="25"/>
        <v>0</v>
      </c>
      <c r="AX86" s="57">
        <f t="shared" si="25"/>
        <v>0</v>
      </c>
      <c r="AY86" s="57">
        <f t="shared" si="25"/>
        <v>0</v>
      </c>
      <c r="AZ86" s="57">
        <f t="shared" si="25"/>
        <v>0</v>
      </c>
      <c r="BA86" s="57">
        <f t="shared" si="25"/>
        <v>0</v>
      </c>
      <c r="BB86" s="57">
        <f t="shared" si="25"/>
        <v>0</v>
      </c>
      <c r="BC86" s="57">
        <f t="shared" si="25"/>
        <v>0</v>
      </c>
      <c r="BD86" s="57">
        <f t="shared" si="25"/>
        <v>0</v>
      </c>
      <c r="BE86" s="57">
        <f t="shared" si="25"/>
        <v>0</v>
      </c>
      <c r="BF86" s="57">
        <f t="shared" si="25"/>
        <v>0</v>
      </c>
      <c r="BG86" s="57">
        <f t="shared" si="25"/>
        <v>0</v>
      </c>
      <c r="BH86" s="57">
        <f t="shared" si="25"/>
        <v>0</v>
      </c>
      <c r="BI86" s="285">
        <f t="shared" si="25"/>
        <v>0</v>
      </c>
      <c r="BJ86" s="126">
        <f t="shared" si="23"/>
        <v>0</v>
      </c>
    </row>
    <row r="87" spans="1:62" s="125" customFormat="1" ht="12.75" customHeight="1" outlineLevel="1" x14ac:dyDescent="0.15">
      <c r="A87" s="295" t="str">
        <f>+'Formato de costeo C1 '!C$620</f>
        <v>1.3.3.1</v>
      </c>
      <c r="B87" s="296" t="str">
        <f>+'Formato de costeo C1 '!B$620</f>
        <v>Categorías de gasto</v>
      </c>
      <c r="C87" s="577"/>
      <c r="D87" s="296"/>
      <c r="E87" s="312"/>
      <c r="F87" s="314">
        <f>+'Formato de costeo C1 '!G$620</f>
        <v>0</v>
      </c>
      <c r="G87" s="507"/>
      <c r="H87" s="104">
        <f>+'Formato de costeo C1 '!I620</f>
        <v>0</v>
      </c>
      <c r="I87" s="104">
        <f>+'Formato de costeo C1 '!Q620</f>
        <v>0</v>
      </c>
      <c r="J87" s="104">
        <f>IF($H87=0,0,($F87*'Cronograma de Actividades'!$E$36)*($I87/$H87))</f>
        <v>0</v>
      </c>
      <c r="K87" s="104">
        <f>IF($H87=0,0,($F87*'Cronograma de Actividades'!$F$36)*($I87/$H87))</f>
        <v>0</v>
      </c>
      <c r="L87" s="104">
        <f>IF($H87=0,0,($F87*'Cronograma de Actividades'!$G$36)*($I87/$H87))</f>
        <v>0</v>
      </c>
      <c r="M87" s="104">
        <f>SUM(J87:L87)</f>
        <v>0</v>
      </c>
      <c r="N87" s="104">
        <f>IF($H87=0,0,($F87*'Cronograma de Actividades'!$H$36)*($I87/$H87))</f>
        <v>0</v>
      </c>
      <c r="O87" s="104">
        <f>IF($H87=0,0,($F87*'Cronograma de Actividades'!$I$36)*($I87/$H87))</f>
        <v>0</v>
      </c>
      <c r="P87" s="104">
        <f>IF($H87=0,0,($F87*'Cronograma de Actividades'!$J$36)*($I87/$H87))</f>
        <v>0</v>
      </c>
      <c r="Q87" s="104">
        <f>SUM(N87:P87)</f>
        <v>0</v>
      </c>
      <c r="R87" s="104">
        <f>IF($H87=0,0,($F87*'Cronograma de Actividades'!$K$36)*($I87/$H87))</f>
        <v>0</v>
      </c>
      <c r="S87" s="104">
        <f>IF($H87=0,0,($F87*'Cronograma de Actividades'!$L$36)*($I87/$H87))</f>
        <v>0</v>
      </c>
      <c r="T87" s="104">
        <f>IF($H87=0,0,($F87*'Cronograma de Actividades'!$M$36)*($I87/$H87))</f>
        <v>0</v>
      </c>
      <c r="U87" s="104">
        <f>SUM(R87:T87)</f>
        <v>0</v>
      </c>
      <c r="V87" s="104">
        <f>IF($H87=0,0,($F87*'Cronograma de Actividades'!$N$36)*($I87/$H87))</f>
        <v>0</v>
      </c>
      <c r="W87" s="104">
        <f>IF($H87=0,0,($F87*'Cronograma de Actividades'!$O$36)*($I87/$H87))</f>
        <v>0</v>
      </c>
      <c r="X87" s="104">
        <f>IF($H87=0,0,($F87*'Cronograma de Actividades'!$P$36)*($I87/$H87))</f>
        <v>0</v>
      </c>
      <c r="Y87" s="104">
        <f>SUM(V87:X87)</f>
        <v>0</v>
      </c>
      <c r="Z87" s="104">
        <f>+M87+Q87+U87+Y87</f>
        <v>0</v>
      </c>
      <c r="AA87" s="104">
        <f>IF($H87=0,0,($F87*'Cronograma de Actividades'!$Q$36)*($I87/$H87))</f>
        <v>0</v>
      </c>
      <c r="AB87" s="104">
        <f>IF($H87=0,0,($F87*'Cronograma de Actividades'!$R$36)*($I87/$H87))</f>
        <v>0</v>
      </c>
      <c r="AC87" s="104">
        <f>IF($H87=0,0,($F87*'Cronograma de Actividades'!$S$36)*($I87/$H87))</f>
        <v>0</v>
      </c>
      <c r="AD87" s="104">
        <f>SUM(AA87:AC87)</f>
        <v>0</v>
      </c>
      <c r="AE87" s="104">
        <f>IF($H87=0,0,($F87*'Cronograma de Actividades'!$T$36)*($I87/$H87))</f>
        <v>0</v>
      </c>
      <c r="AF87" s="104">
        <f>IF($H87=0,0,($F87*'Cronograma de Actividades'!$U$36)*($I87/$H87))</f>
        <v>0</v>
      </c>
      <c r="AG87" s="104">
        <f>IF($H87=0,0,($F87*'Cronograma de Actividades'!$V$36)*($I87/$H87))</f>
        <v>0</v>
      </c>
      <c r="AH87" s="104">
        <f>SUM(AE87:AG87)</f>
        <v>0</v>
      </c>
      <c r="AI87" s="104">
        <f>IF($H87=0,0,($F87*'Cronograma de Actividades'!$W$36)*($I87/$H87))</f>
        <v>0</v>
      </c>
      <c r="AJ87" s="104">
        <f>IF($H87=0,0,($F87*'Cronograma de Actividades'!$X$36)*($I87/$H87))</f>
        <v>0</v>
      </c>
      <c r="AK87" s="104">
        <f>IF($H87=0,0,($F87*'Cronograma de Actividades'!$Y$36)*($I87/$H87))</f>
        <v>0</v>
      </c>
      <c r="AL87" s="104">
        <f>SUM(AI87:AK87)</f>
        <v>0</v>
      </c>
      <c r="AM87" s="104">
        <f>IF($H87=0,0,($F87*'Cronograma de Actividades'!$Z$36)*($I87/$H87))</f>
        <v>0</v>
      </c>
      <c r="AN87" s="104">
        <f>IF($H87=0,0,($F87*'Cronograma de Actividades'!$AA$36)*($I87/$H87))</f>
        <v>0</v>
      </c>
      <c r="AO87" s="104">
        <f>IF($H87=0,0,($F87*'Cronograma de Actividades'!$AB$36)*($I87/$H87))</f>
        <v>0</v>
      </c>
      <c r="AP87" s="104">
        <f>SUM(AM87:AO87)</f>
        <v>0</v>
      </c>
      <c r="AQ87" s="104">
        <f>+AD87+AH87+AL87+AP87</f>
        <v>0</v>
      </c>
      <c r="AR87" s="104">
        <f>IF($H87=0,0,($F87*'Cronograma de Actividades'!$AC$36)*($I87/$H87))</f>
        <v>0</v>
      </c>
      <c r="AS87" s="104">
        <f>IF($H87=0,0,($F87*'Cronograma de Actividades'!$AD$36)*($I87/$H87))</f>
        <v>0</v>
      </c>
      <c r="AT87" s="104">
        <f>IF($H87=0,0,($F87*'Cronograma de Actividades'!$AE$36)*($I87/$H87))</f>
        <v>0</v>
      </c>
      <c r="AU87" s="104">
        <f>SUM(AR87:AT87)</f>
        <v>0</v>
      </c>
      <c r="AV87" s="104">
        <f>IF($H87=0,0,($F87*'Cronograma de Actividades'!$AF$36)*($I87/$H87))</f>
        <v>0</v>
      </c>
      <c r="AW87" s="104">
        <f>IF($H87=0,0,($F87*'Cronograma de Actividades'!$AG$36)*($I87/$H87))</f>
        <v>0</v>
      </c>
      <c r="AX87" s="104">
        <f>IF($H87=0,0,($F87*'Cronograma de Actividades'!$AH$36)*($I87/$H87))</f>
        <v>0</v>
      </c>
      <c r="AY87" s="104">
        <f>SUM(AV87:AX87)</f>
        <v>0</v>
      </c>
      <c r="AZ87" s="104">
        <f>IF($H87=0,0,($F87*'Cronograma de Actividades'!$AI$36)*($I87/$H87))</f>
        <v>0</v>
      </c>
      <c r="BA87" s="104">
        <f>IF($H87=0,0,($F87*'Cronograma de Actividades'!$AJ$36)*($I87/$H87))</f>
        <v>0</v>
      </c>
      <c r="BB87" s="104">
        <f>IF($H87=0,0,($F87*'Cronograma de Actividades'!$AK$36)*($I87/$H87))</f>
        <v>0</v>
      </c>
      <c r="BC87" s="104">
        <f>SUM(AZ87:BB87)</f>
        <v>0</v>
      </c>
      <c r="BD87" s="104">
        <f>IF($H87=0,0,($F87*'Cronograma de Actividades'!$AL$36)*($I87/$H87))</f>
        <v>0</v>
      </c>
      <c r="BE87" s="104">
        <f>IF($H87=0,0,($F87*'Cronograma de Actividades'!$AM$36)*($I87/$H87))</f>
        <v>0</v>
      </c>
      <c r="BF87" s="104">
        <f>IF($H87=0,0,($F87*'Cronograma de Actividades'!$AN$36)*($I87/$H87))</f>
        <v>0</v>
      </c>
      <c r="BG87" s="104">
        <f>SUM(BD87:BF87)</f>
        <v>0</v>
      </c>
      <c r="BH87" s="104">
        <f>+AU87+AY87+BC87+BG87</f>
        <v>0</v>
      </c>
      <c r="BI87" s="286">
        <f>+Z87+AQ87+BH87</f>
        <v>0</v>
      </c>
      <c r="BJ87" s="126">
        <f t="shared" si="23"/>
        <v>0</v>
      </c>
    </row>
    <row r="88" spans="1:62" s="69" customFormat="1" ht="12.75" customHeight="1" x14ac:dyDescent="0.15">
      <c r="A88" s="297" t="str">
        <f>+'Formato de costeo C1 '!C$629</f>
        <v>1.3.3.2</v>
      </c>
      <c r="B88" s="298" t="str">
        <f>+'Formato de costeo C1 '!B$629</f>
        <v>Categorías de gasto</v>
      </c>
      <c r="C88" s="578"/>
      <c r="D88" s="298"/>
      <c r="E88" s="315"/>
      <c r="F88" s="105">
        <f>+'Formato de costeo C1 '!G$629</f>
        <v>0</v>
      </c>
      <c r="G88" s="508"/>
      <c r="H88" s="105">
        <f>+'Formato de costeo C1 '!I629</f>
        <v>0</v>
      </c>
      <c r="I88" s="105">
        <f>+'Formato de costeo C1 '!Q629</f>
        <v>0</v>
      </c>
      <c r="J88" s="105">
        <f>IF($H88=0,0,($F88*'Cronograma de Actividades'!$E$36)*($I88/$H88))</f>
        <v>0</v>
      </c>
      <c r="K88" s="105">
        <f>IF($H88=0,0,($F88*'Cronograma de Actividades'!$F$36)*($I88/$H88))</f>
        <v>0</v>
      </c>
      <c r="L88" s="105">
        <f>IF($H88=0,0,($F88*'Cronograma de Actividades'!$G$36)*($I88/$H88))</f>
        <v>0</v>
      </c>
      <c r="M88" s="105">
        <f>SUM(J88:L88)</f>
        <v>0</v>
      </c>
      <c r="N88" s="105">
        <f>IF($H88=0,0,($F88*'Cronograma de Actividades'!$H$36)*($I88/$H88))</f>
        <v>0</v>
      </c>
      <c r="O88" s="105">
        <f>IF($H88=0,0,($F88*'Cronograma de Actividades'!$I$36)*($I88/$H88))</f>
        <v>0</v>
      </c>
      <c r="P88" s="105">
        <f>IF($H88=0,0,($F88*'Cronograma de Actividades'!$J$36)*($I88/$H88))</f>
        <v>0</v>
      </c>
      <c r="Q88" s="105">
        <f>SUM(N88:P88)</f>
        <v>0</v>
      </c>
      <c r="R88" s="105">
        <f>IF($H88=0,0,($F88*'Cronograma de Actividades'!$K$36)*($I88/$H88))</f>
        <v>0</v>
      </c>
      <c r="S88" s="105">
        <f>IF($H88=0,0,($F88*'Cronograma de Actividades'!$L$36)*($I88/$H88))</f>
        <v>0</v>
      </c>
      <c r="T88" s="105">
        <f>IF($H88=0,0,($F88*'Cronograma de Actividades'!$M$36)*($I88/$H88))</f>
        <v>0</v>
      </c>
      <c r="U88" s="105">
        <f>SUM(R88:T88)</f>
        <v>0</v>
      </c>
      <c r="V88" s="105">
        <f>IF($H88=0,0,($F88*'Cronograma de Actividades'!$N$36)*($I88/$H88))</f>
        <v>0</v>
      </c>
      <c r="W88" s="105">
        <f>IF($H88=0,0,($F88*'Cronograma de Actividades'!$O$36)*($I88/$H88))</f>
        <v>0</v>
      </c>
      <c r="X88" s="105">
        <f>IF($H88=0,0,($F88*'Cronograma de Actividades'!$P$36)*($I88/$H88))</f>
        <v>0</v>
      </c>
      <c r="Y88" s="105">
        <f>SUM(V88:X88)</f>
        <v>0</v>
      </c>
      <c r="Z88" s="105">
        <f>+M88+Q88+U88+Y88</f>
        <v>0</v>
      </c>
      <c r="AA88" s="105">
        <f>IF($H88=0,0,($F88*'Cronograma de Actividades'!$Q$36)*($I88/$H88))</f>
        <v>0</v>
      </c>
      <c r="AB88" s="105">
        <f>IF($H88=0,0,($F88*'Cronograma de Actividades'!$R$36)*($I88/$H88))</f>
        <v>0</v>
      </c>
      <c r="AC88" s="105">
        <f>IF($H88=0,0,($F88*'Cronograma de Actividades'!$S$36)*($I88/$H88))</f>
        <v>0</v>
      </c>
      <c r="AD88" s="105">
        <f>SUM(AA88:AC88)</f>
        <v>0</v>
      </c>
      <c r="AE88" s="105">
        <f>IF($H88=0,0,($F88*'Cronograma de Actividades'!$T$36)*($I88/$H88))</f>
        <v>0</v>
      </c>
      <c r="AF88" s="105">
        <f>IF($H88=0,0,($F88*'Cronograma de Actividades'!$U$36)*($I88/$H88))</f>
        <v>0</v>
      </c>
      <c r="AG88" s="105">
        <f>IF($H88=0,0,($F88*'Cronograma de Actividades'!$V$36)*($I88/$H88))</f>
        <v>0</v>
      </c>
      <c r="AH88" s="105">
        <f>SUM(AE88:AG88)</f>
        <v>0</v>
      </c>
      <c r="AI88" s="105">
        <f>IF($H88=0,0,($F88*'Cronograma de Actividades'!$W$36)*($I88/$H88))</f>
        <v>0</v>
      </c>
      <c r="AJ88" s="105">
        <f>IF($H88=0,0,($F88*'Cronograma de Actividades'!$X$36)*($I88/$H88))</f>
        <v>0</v>
      </c>
      <c r="AK88" s="105">
        <f>IF($H88=0,0,($F88*'Cronograma de Actividades'!$Y$36)*($I88/$H88))</f>
        <v>0</v>
      </c>
      <c r="AL88" s="105">
        <f>SUM(AI88:AK88)</f>
        <v>0</v>
      </c>
      <c r="AM88" s="105">
        <f>IF($H88=0,0,($F88*'Cronograma de Actividades'!$Z$36)*($I88/$H88))</f>
        <v>0</v>
      </c>
      <c r="AN88" s="105">
        <f>IF($H88=0,0,($F88*'Cronograma de Actividades'!$AA$36)*($I88/$H88))</f>
        <v>0</v>
      </c>
      <c r="AO88" s="105">
        <f>IF($H88=0,0,($F88*'Cronograma de Actividades'!$AB$36)*($I88/$H88))</f>
        <v>0</v>
      </c>
      <c r="AP88" s="105">
        <f>SUM(AM88:AO88)</f>
        <v>0</v>
      </c>
      <c r="AQ88" s="105">
        <f>+AD88+AH88+AL88+AP88</f>
        <v>0</v>
      </c>
      <c r="AR88" s="105">
        <f>IF($H88=0,0,($F88*'Cronograma de Actividades'!$AC$36)*($I88/$H88))</f>
        <v>0</v>
      </c>
      <c r="AS88" s="105">
        <f>IF($H88=0,0,($F88*'Cronograma de Actividades'!$AD$36)*($I88/$H88))</f>
        <v>0</v>
      </c>
      <c r="AT88" s="105">
        <f>IF($H88=0,0,($F88*'Cronograma de Actividades'!$AE$36)*($I88/$H88))</f>
        <v>0</v>
      </c>
      <c r="AU88" s="105">
        <f>SUM(AR88:AT88)</f>
        <v>0</v>
      </c>
      <c r="AV88" s="105">
        <f>IF($H88=0,0,($F88*'Cronograma de Actividades'!$AF$36)*($I88/$H88))</f>
        <v>0</v>
      </c>
      <c r="AW88" s="105">
        <f>IF($H88=0,0,($F88*'Cronograma de Actividades'!$AG$36)*($I88/$H88))</f>
        <v>0</v>
      </c>
      <c r="AX88" s="105">
        <f>IF($H88=0,0,($F88*'Cronograma de Actividades'!$AH$36)*($I88/$H88))</f>
        <v>0</v>
      </c>
      <c r="AY88" s="105">
        <f>SUM(AV88:AX88)</f>
        <v>0</v>
      </c>
      <c r="AZ88" s="105">
        <f>IF($H88=0,0,($F88*'Cronograma de Actividades'!$AI$36)*($I88/$H88))</f>
        <v>0</v>
      </c>
      <c r="BA88" s="105">
        <f>IF($H88=0,0,($F88*'Cronograma de Actividades'!$AJ$36)*($I88/$H88))</f>
        <v>0</v>
      </c>
      <c r="BB88" s="105">
        <f>IF($H88=0,0,($F88*'Cronograma de Actividades'!$AK$36)*($I88/$H88))</f>
        <v>0</v>
      </c>
      <c r="BC88" s="105">
        <f>SUM(AZ88:BB88)</f>
        <v>0</v>
      </c>
      <c r="BD88" s="105">
        <f>IF($H88=0,0,($F88*'Cronograma de Actividades'!$AL$36)*($I88/$H88))</f>
        <v>0</v>
      </c>
      <c r="BE88" s="105">
        <f>IF($H88=0,0,($F88*'Cronograma de Actividades'!$AM$36)*($I88/$H88))</f>
        <v>0</v>
      </c>
      <c r="BF88" s="105">
        <f>IF($H88=0,0,($F88*'Cronograma de Actividades'!$AN$36)*($I88/$H88))</f>
        <v>0</v>
      </c>
      <c r="BG88" s="105">
        <f>SUM(BD88:BF88)</f>
        <v>0</v>
      </c>
      <c r="BH88" s="105">
        <f>+AU88+AY88+BC88+BG88</f>
        <v>0</v>
      </c>
      <c r="BI88" s="287">
        <f>+Z88+AQ88+BH88</f>
        <v>0</v>
      </c>
      <c r="BJ88" s="126">
        <f t="shared" si="23"/>
        <v>0</v>
      </c>
    </row>
    <row r="89" spans="1:62" s="69" customFormat="1" ht="12.75" customHeight="1" x14ac:dyDescent="0.15">
      <c r="A89" s="297" t="str">
        <f>+'Formato de costeo C1 '!C$638</f>
        <v>1.3.3.3</v>
      </c>
      <c r="B89" s="298" t="str">
        <f>+'Formato de costeo C1 '!B$638</f>
        <v>Categorías de gasto</v>
      </c>
      <c r="C89" s="578"/>
      <c r="D89" s="298"/>
      <c r="E89" s="315"/>
      <c r="F89" s="105">
        <f>+'Formato de costeo C1 '!G$638</f>
        <v>0</v>
      </c>
      <c r="G89" s="508"/>
      <c r="H89" s="105">
        <f>+'Formato de costeo C1 '!I638</f>
        <v>0</v>
      </c>
      <c r="I89" s="105">
        <f>+'Formato de costeo C1 '!Q638</f>
        <v>0</v>
      </c>
      <c r="J89" s="105">
        <f>IF($H89=0,0,($F89*'Cronograma de Actividades'!$E$36)*($I89/$H89))</f>
        <v>0</v>
      </c>
      <c r="K89" s="105">
        <f>IF($H89=0,0,($F89*'Cronograma de Actividades'!$F$36)*($I89/$H89))</f>
        <v>0</v>
      </c>
      <c r="L89" s="105">
        <f>IF($H89=0,0,($F89*'Cronograma de Actividades'!$G$36)*($I89/$H89))</f>
        <v>0</v>
      </c>
      <c r="M89" s="105">
        <f>SUM(J89:L89)</f>
        <v>0</v>
      </c>
      <c r="N89" s="105">
        <f>IF($H89=0,0,($F89*'Cronograma de Actividades'!$H$36)*($I89/$H89))</f>
        <v>0</v>
      </c>
      <c r="O89" s="105">
        <f>IF($H89=0,0,($F89*'Cronograma de Actividades'!$I$36)*($I89/$H89))</f>
        <v>0</v>
      </c>
      <c r="P89" s="105">
        <f>IF($H89=0,0,($F89*'Cronograma de Actividades'!$J$36)*($I89/$H89))</f>
        <v>0</v>
      </c>
      <c r="Q89" s="105">
        <f>SUM(N89:P89)</f>
        <v>0</v>
      </c>
      <c r="R89" s="105">
        <f>IF($H89=0,0,($F89*'Cronograma de Actividades'!$K$36)*($I89/$H89))</f>
        <v>0</v>
      </c>
      <c r="S89" s="105">
        <f>IF($H89=0,0,($F89*'Cronograma de Actividades'!$L$36)*($I89/$H89))</f>
        <v>0</v>
      </c>
      <c r="T89" s="105">
        <f>IF($H89=0,0,($F89*'Cronograma de Actividades'!$M$36)*($I89/$H89))</f>
        <v>0</v>
      </c>
      <c r="U89" s="105">
        <f>SUM(R89:T89)</f>
        <v>0</v>
      </c>
      <c r="V89" s="105">
        <f>IF($H89=0,0,($F89*'Cronograma de Actividades'!$N$36)*($I89/$H89))</f>
        <v>0</v>
      </c>
      <c r="W89" s="105">
        <f>IF($H89=0,0,($F89*'Cronograma de Actividades'!$O$36)*($I89/$H89))</f>
        <v>0</v>
      </c>
      <c r="X89" s="105">
        <f>IF($H89=0,0,($F89*'Cronograma de Actividades'!$P$36)*($I89/$H89))</f>
        <v>0</v>
      </c>
      <c r="Y89" s="105">
        <f>SUM(V89:X89)</f>
        <v>0</v>
      </c>
      <c r="Z89" s="105">
        <f>+M89+Q89+U89+Y89</f>
        <v>0</v>
      </c>
      <c r="AA89" s="105">
        <f>IF($H89=0,0,($F89*'Cronograma de Actividades'!$Q$36)*($I89/$H89))</f>
        <v>0</v>
      </c>
      <c r="AB89" s="105">
        <f>IF($H89=0,0,($F89*'Cronograma de Actividades'!$R$36)*($I89/$H89))</f>
        <v>0</v>
      </c>
      <c r="AC89" s="105">
        <f>IF($H89=0,0,($F89*'Cronograma de Actividades'!$S$36)*($I89/$H89))</f>
        <v>0</v>
      </c>
      <c r="AD89" s="105">
        <f>SUM(AA89:AC89)</f>
        <v>0</v>
      </c>
      <c r="AE89" s="105">
        <f>IF($H89=0,0,($F89*'Cronograma de Actividades'!$T$36)*($I89/$H89))</f>
        <v>0</v>
      </c>
      <c r="AF89" s="105">
        <f>IF($H89=0,0,($F89*'Cronograma de Actividades'!$U$36)*($I89/$H89))</f>
        <v>0</v>
      </c>
      <c r="AG89" s="105">
        <f>IF($H89=0,0,($F89*'Cronograma de Actividades'!$V$36)*($I89/$H89))</f>
        <v>0</v>
      </c>
      <c r="AH89" s="105">
        <f>SUM(AE89:AG89)</f>
        <v>0</v>
      </c>
      <c r="AI89" s="105">
        <f>IF($H89=0,0,($F89*'Cronograma de Actividades'!$W$36)*($I89/$H89))</f>
        <v>0</v>
      </c>
      <c r="AJ89" s="105">
        <f>IF($H89=0,0,($F89*'Cronograma de Actividades'!$X$36)*($I89/$H89))</f>
        <v>0</v>
      </c>
      <c r="AK89" s="105">
        <f>IF($H89=0,0,($F89*'Cronograma de Actividades'!$Y$36)*($I89/$H89))</f>
        <v>0</v>
      </c>
      <c r="AL89" s="105">
        <f>SUM(AI89:AK89)</f>
        <v>0</v>
      </c>
      <c r="AM89" s="105">
        <f>IF($H89=0,0,($F89*'Cronograma de Actividades'!$Z$36)*($I89/$H89))</f>
        <v>0</v>
      </c>
      <c r="AN89" s="105">
        <f>IF($H89=0,0,($F89*'Cronograma de Actividades'!$AA$36)*($I89/$H89))</f>
        <v>0</v>
      </c>
      <c r="AO89" s="105">
        <f>IF($H89=0,0,($F89*'Cronograma de Actividades'!$AB$36)*($I89/$H89))</f>
        <v>0</v>
      </c>
      <c r="AP89" s="105">
        <f>SUM(AM89:AO89)</f>
        <v>0</v>
      </c>
      <c r="AQ89" s="105">
        <f>+AD89+AH89+AL89+AP89</f>
        <v>0</v>
      </c>
      <c r="AR89" s="105">
        <f>IF($H89=0,0,($F89*'Cronograma de Actividades'!$AC$36)*($I89/$H89))</f>
        <v>0</v>
      </c>
      <c r="AS89" s="105">
        <f>IF($H89=0,0,($F89*'Cronograma de Actividades'!$AD$36)*($I89/$H89))</f>
        <v>0</v>
      </c>
      <c r="AT89" s="105">
        <f>IF($H89=0,0,($F89*'Cronograma de Actividades'!$AE$36)*($I89/$H89))</f>
        <v>0</v>
      </c>
      <c r="AU89" s="105">
        <f>SUM(AR89:AT89)</f>
        <v>0</v>
      </c>
      <c r="AV89" s="105">
        <f>IF($H89=0,0,($F89*'Cronograma de Actividades'!$AF$36)*($I89/$H89))</f>
        <v>0</v>
      </c>
      <c r="AW89" s="105">
        <f>IF($H89=0,0,($F89*'Cronograma de Actividades'!$AG$36)*($I89/$H89))</f>
        <v>0</v>
      </c>
      <c r="AX89" s="105">
        <f>IF($H89=0,0,($F89*'Cronograma de Actividades'!$AH$36)*($I89/$H89))</f>
        <v>0</v>
      </c>
      <c r="AY89" s="105">
        <f>SUM(AV89:AX89)</f>
        <v>0</v>
      </c>
      <c r="AZ89" s="105">
        <f>IF($H89=0,0,($F89*'Cronograma de Actividades'!$AI$36)*($I89/$H89))</f>
        <v>0</v>
      </c>
      <c r="BA89" s="105">
        <f>IF($H89=0,0,($F89*'Cronograma de Actividades'!$AJ$36)*($I89/$H89))</f>
        <v>0</v>
      </c>
      <c r="BB89" s="105">
        <f>IF($H89=0,0,($F89*'Cronograma de Actividades'!$AK$36)*($I89/$H89))</f>
        <v>0</v>
      </c>
      <c r="BC89" s="105">
        <f>SUM(AZ89:BB89)</f>
        <v>0</v>
      </c>
      <c r="BD89" s="105">
        <f>IF($H89=0,0,($F89*'Cronograma de Actividades'!$AL$36)*($I89/$H89))</f>
        <v>0</v>
      </c>
      <c r="BE89" s="105">
        <f>IF($H89=0,0,($F89*'Cronograma de Actividades'!$AM$36)*($I89/$H89))</f>
        <v>0</v>
      </c>
      <c r="BF89" s="105">
        <f>IF($H89=0,0,($F89*'Cronograma de Actividades'!$AN$36)*($I89/$H89))</f>
        <v>0</v>
      </c>
      <c r="BG89" s="105">
        <f>SUM(BD89:BF89)</f>
        <v>0</v>
      </c>
      <c r="BH89" s="105">
        <f>+AU89+AY89+BC89+BG89</f>
        <v>0</v>
      </c>
      <c r="BI89" s="287">
        <f>+Z89+AQ89+BH89</f>
        <v>0</v>
      </c>
      <c r="BJ89" s="126">
        <f t="shared" si="23"/>
        <v>0</v>
      </c>
    </row>
    <row r="90" spans="1:62" s="125" customFormat="1" ht="12.75" customHeight="1" outlineLevel="1" x14ac:dyDescent="0.15">
      <c r="A90" s="297" t="str">
        <f>+'Formato de costeo C1 '!C$647</f>
        <v>1.3.3.4</v>
      </c>
      <c r="B90" s="298" t="str">
        <f>+'Formato de costeo C1 '!B$647</f>
        <v>Categorías de gasto</v>
      </c>
      <c r="C90" s="578"/>
      <c r="D90" s="298"/>
      <c r="E90" s="315"/>
      <c r="F90" s="105">
        <f>+'Formato de costeo C1 '!G$647</f>
        <v>0</v>
      </c>
      <c r="G90" s="508"/>
      <c r="H90" s="105">
        <f>+'Formato de costeo C1 '!I647</f>
        <v>0</v>
      </c>
      <c r="I90" s="105">
        <f>+'Formato de costeo C1 '!Q647</f>
        <v>0</v>
      </c>
      <c r="J90" s="105">
        <f>IF($H90=0,0,($F90*'Cronograma de Actividades'!$E$36)*($I90/$H90))</f>
        <v>0</v>
      </c>
      <c r="K90" s="105">
        <f>IF($H90=0,0,($F90*'Cronograma de Actividades'!$F$36)*($I90/$H90))</f>
        <v>0</v>
      </c>
      <c r="L90" s="105">
        <f>IF($H90=0,0,($F90*'Cronograma de Actividades'!$G$36)*($I90/$H90))</f>
        <v>0</v>
      </c>
      <c r="M90" s="105">
        <f>SUM(J90:L90)</f>
        <v>0</v>
      </c>
      <c r="N90" s="105">
        <f>IF($H90=0,0,($F90*'Cronograma de Actividades'!$H$36)*($I90/$H90))</f>
        <v>0</v>
      </c>
      <c r="O90" s="105">
        <f>IF($H90=0,0,($F90*'Cronograma de Actividades'!$I$36)*($I90/$H90))</f>
        <v>0</v>
      </c>
      <c r="P90" s="105">
        <f>IF($H90=0,0,($F90*'Cronograma de Actividades'!$J$36)*($I90/$H90))</f>
        <v>0</v>
      </c>
      <c r="Q90" s="105">
        <f>SUM(N90:P90)</f>
        <v>0</v>
      </c>
      <c r="R90" s="105">
        <f>IF($H90=0,0,($F90*'Cronograma de Actividades'!$K$36)*($I90/$H90))</f>
        <v>0</v>
      </c>
      <c r="S90" s="105">
        <f>IF($H90=0,0,($F90*'Cronograma de Actividades'!$L$36)*($I90/$H90))</f>
        <v>0</v>
      </c>
      <c r="T90" s="105">
        <f>IF($H90=0,0,($F90*'Cronograma de Actividades'!$M$36)*($I90/$H90))</f>
        <v>0</v>
      </c>
      <c r="U90" s="105">
        <f>SUM(R90:T90)</f>
        <v>0</v>
      </c>
      <c r="V90" s="105">
        <f>IF($H90=0,0,($F90*'Cronograma de Actividades'!$N$36)*($I90/$H90))</f>
        <v>0</v>
      </c>
      <c r="W90" s="105">
        <f>IF($H90=0,0,($F90*'Cronograma de Actividades'!$O$36)*($I90/$H90))</f>
        <v>0</v>
      </c>
      <c r="X90" s="105">
        <f>IF($H90=0,0,($F90*'Cronograma de Actividades'!$P$36)*($I90/$H90))</f>
        <v>0</v>
      </c>
      <c r="Y90" s="105">
        <f>SUM(V90:X90)</f>
        <v>0</v>
      </c>
      <c r="Z90" s="105">
        <f>+M90+Q90+U90+Y90</f>
        <v>0</v>
      </c>
      <c r="AA90" s="105">
        <f>IF($H90=0,0,($F90*'Cronograma de Actividades'!$Q$36)*($I90/$H90))</f>
        <v>0</v>
      </c>
      <c r="AB90" s="105">
        <f>IF($H90=0,0,($F90*'Cronograma de Actividades'!$R$36)*($I90/$H90))</f>
        <v>0</v>
      </c>
      <c r="AC90" s="105">
        <f>IF($H90=0,0,($F90*'Cronograma de Actividades'!$S$36)*($I90/$H90))</f>
        <v>0</v>
      </c>
      <c r="AD90" s="105">
        <f>SUM(AA90:AC90)</f>
        <v>0</v>
      </c>
      <c r="AE90" s="105">
        <f>IF($H90=0,0,($F90*'Cronograma de Actividades'!$T$36)*($I90/$H90))</f>
        <v>0</v>
      </c>
      <c r="AF90" s="105">
        <f>IF($H90=0,0,($F90*'Cronograma de Actividades'!$U$36)*($I90/$H90))</f>
        <v>0</v>
      </c>
      <c r="AG90" s="105">
        <f>IF($H90=0,0,($F90*'Cronograma de Actividades'!$V$36)*($I90/$H90))</f>
        <v>0</v>
      </c>
      <c r="AH90" s="105">
        <f>SUM(AE90:AG90)</f>
        <v>0</v>
      </c>
      <c r="AI90" s="105">
        <f>IF($H90=0,0,($F90*'Cronograma de Actividades'!$W$36)*($I90/$H90))</f>
        <v>0</v>
      </c>
      <c r="AJ90" s="105">
        <f>IF($H90=0,0,($F90*'Cronograma de Actividades'!$X$36)*($I90/$H90))</f>
        <v>0</v>
      </c>
      <c r="AK90" s="105">
        <f>IF($H90=0,0,($F90*'Cronograma de Actividades'!$Y$36)*($I90/$H90))</f>
        <v>0</v>
      </c>
      <c r="AL90" s="105">
        <f>SUM(AI90:AK90)</f>
        <v>0</v>
      </c>
      <c r="AM90" s="105">
        <f>IF($H90=0,0,($F90*'Cronograma de Actividades'!$Z$36)*($I90/$H90))</f>
        <v>0</v>
      </c>
      <c r="AN90" s="105">
        <f>IF($H90=0,0,($F90*'Cronograma de Actividades'!$AA$36)*($I90/$H90))</f>
        <v>0</v>
      </c>
      <c r="AO90" s="105">
        <f>IF($H90=0,0,($F90*'Cronograma de Actividades'!$AB$36)*($I90/$H90))</f>
        <v>0</v>
      </c>
      <c r="AP90" s="105">
        <f>SUM(AM90:AO90)</f>
        <v>0</v>
      </c>
      <c r="AQ90" s="105">
        <f>+AD90+AH90+AL90+AP90</f>
        <v>0</v>
      </c>
      <c r="AR90" s="105">
        <f>IF($H90=0,0,($F90*'Cronograma de Actividades'!$AC$36)*($I90/$H90))</f>
        <v>0</v>
      </c>
      <c r="AS90" s="105">
        <f>IF($H90=0,0,($F90*'Cronograma de Actividades'!$AD$36)*($I90/$H90))</f>
        <v>0</v>
      </c>
      <c r="AT90" s="105">
        <f>IF($H90=0,0,($F90*'Cronograma de Actividades'!$AE$36)*($I90/$H90))</f>
        <v>0</v>
      </c>
      <c r="AU90" s="105">
        <f>SUM(AR90:AT90)</f>
        <v>0</v>
      </c>
      <c r="AV90" s="105">
        <f>IF($H90=0,0,($F90*'Cronograma de Actividades'!$AF$36)*($I90/$H90))</f>
        <v>0</v>
      </c>
      <c r="AW90" s="105">
        <f>IF($H90=0,0,($F90*'Cronograma de Actividades'!$AG$36)*($I90/$H90))</f>
        <v>0</v>
      </c>
      <c r="AX90" s="105">
        <f>IF($H90=0,0,($F90*'Cronograma de Actividades'!$AH$36)*($I90/$H90))</f>
        <v>0</v>
      </c>
      <c r="AY90" s="105">
        <f>SUM(AV90:AX90)</f>
        <v>0</v>
      </c>
      <c r="AZ90" s="105">
        <f>IF($H90=0,0,($F90*'Cronograma de Actividades'!$AI$36)*($I90/$H90))</f>
        <v>0</v>
      </c>
      <c r="BA90" s="105">
        <f>IF($H90=0,0,($F90*'Cronograma de Actividades'!$AJ$36)*($I90/$H90))</f>
        <v>0</v>
      </c>
      <c r="BB90" s="105">
        <f>IF($H90=0,0,($F90*'Cronograma de Actividades'!$AK$36)*($I90/$H90))</f>
        <v>0</v>
      </c>
      <c r="BC90" s="105">
        <f>SUM(AZ90:BB90)</f>
        <v>0</v>
      </c>
      <c r="BD90" s="105">
        <f>IF($H90=0,0,($F90*'Cronograma de Actividades'!$AL$36)*($I90/$H90))</f>
        <v>0</v>
      </c>
      <c r="BE90" s="105">
        <f>IF($H90=0,0,($F90*'Cronograma de Actividades'!$AM$36)*($I90/$H90))</f>
        <v>0</v>
      </c>
      <c r="BF90" s="105">
        <f>IF($H90=0,0,($F90*'Cronograma de Actividades'!$AN$36)*($I90/$H90))</f>
        <v>0</v>
      </c>
      <c r="BG90" s="105">
        <f>SUM(BD90:BF90)</f>
        <v>0</v>
      </c>
      <c r="BH90" s="105">
        <f>+AU90+AY90+BC90+BG90</f>
        <v>0</v>
      </c>
      <c r="BI90" s="287">
        <f>+Z90+AQ90+BH90</f>
        <v>0</v>
      </c>
      <c r="BJ90" s="126">
        <f t="shared" si="23"/>
        <v>0</v>
      </c>
    </row>
    <row r="91" spans="1:62" s="69" customFormat="1" ht="12.75" customHeight="1" x14ac:dyDescent="0.15">
      <c r="A91" s="299" t="str">
        <f>+'Formato de costeo C1 '!C$656</f>
        <v>1.3.3.5</v>
      </c>
      <c r="B91" s="300" t="str">
        <f>+'Formato de costeo C1 '!B$656</f>
        <v>Categorías de gasto</v>
      </c>
      <c r="C91" s="579"/>
      <c r="D91" s="300"/>
      <c r="E91" s="318"/>
      <c r="F91" s="106">
        <f>+'Formato de costeo C1 '!G$656</f>
        <v>0</v>
      </c>
      <c r="G91" s="509"/>
      <c r="H91" s="106">
        <f>+'Formato de costeo C1 '!I656</f>
        <v>0</v>
      </c>
      <c r="I91" s="106">
        <f>+'Formato de costeo C1 '!Q656</f>
        <v>0</v>
      </c>
      <c r="J91" s="106">
        <f>IF($H91=0,0,($F91*'Cronograma de Actividades'!$E$36)*($I91/$H91))</f>
        <v>0</v>
      </c>
      <c r="K91" s="106">
        <f>IF($H91=0,0,($F91*'Cronograma de Actividades'!$F$36)*($I91/$H91))</f>
        <v>0</v>
      </c>
      <c r="L91" s="106">
        <f>IF($H91=0,0,($F91*'Cronograma de Actividades'!$G$36)*($I91/$H91))</f>
        <v>0</v>
      </c>
      <c r="M91" s="106">
        <f>SUM(J91:L91)</f>
        <v>0</v>
      </c>
      <c r="N91" s="106">
        <f>IF($H91=0,0,($F91*'Cronograma de Actividades'!$H$36)*($I91/$H91))</f>
        <v>0</v>
      </c>
      <c r="O91" s="106">
        <f>IF($H91=0,0,($F91*'Cronograma de Actividades'!$I$36)*($I91/$H91))</f>
        <v>0</v>
      </c>
      <c r="P91" s="106">
        <f>IF($H91=0,0,($F91*'Cronograma de Actividades'!$J$36)*($I91/$H91))</f>
        <v>0</v>
      </c>
      <c r="Q91" s="106">
        <f>SUM(N91:P91)</f>
        <v>0</v>
      </c>
      <c r="R91" s="106">
        <f>IF($H91=0,0,($F91*'Cronograma de Actividades'!$K$36)*($I91/$H91))</f>
        <v>0</v>
      </c>
      <c r="S91" s="106">
        <f>IF($H91=0,0,($F91*'Cronograma de Actividades'!$L$36)*($I91/$H91))</f>
        <v>0</v>
      </c>
      <c r="T91" s="106">
        <f>IF($H91=0,0,($F91*'Cronograma de Actividades'!$M$36)*($I91/$H91))</f>
        <v>0</v>
      </c>
      <c r="U91" s="106">
        <f>SUM(R91:T91)</f>
        <v>0</v>
      </c>
      <c r="V91" s="106">
        <f>IF($H91=0,0,($F91*'Cronograma de Actividades'!$N$36)*($I91/$H91))</f>
        <v>0</v>
      </c>
      <c r="W91" s="106">
        <f>IF($H91=0,0,($F91*'Cronograma de Actividades'!$O$36)*($I91/$H91))</f>
        <v>0</v>
      </c>
      <c r="X91" s="106">
        <f>IF($H91=0,0,($F91*'Cronograma de Actividades'!$P$36)*($I91/$H91))</f>
        <v>0</v>
      </c>
      <c r="Y91" s="106">
        <f>SUM(V91:X91)</f>
        <v>0</v>
      </c>
      <c r="Z91" s="106">
        <f>+M91+Q91+U91+Y91</f>
        <v>0</v>
      </c>
      <c r="AA91" s="106">
        <f>IF($H91=0,0,($F91*'Cronograma de Actividades'!$Q$36)*($I91/$H91))</f>
        <v>0</v>
      </c>
      <c r="AB91" s="106">
        <f>IF($H91=0,0,($F91*'Cronograma de Actividades'!$R$36)*($I91/$H91))</f>
        <v>0</v>
      </c>
      <c r="AC91" s="106">
        <f>IF($H91=0,0,($F91*'Cronograma de Actividades'!$S$36)*($I91/$H91))</f>
        <v>0</v>
      </c>
      <c r="AD91" s="106">
        <f>SUM(AA91:AC91)</f>
        <v>0</v>
      </c>
      <c r="AE91" s="106">
        <f>IF($H91=0,0,($F91*'Cronograma de Actividades'!$T$36)*($I91/$H91))</f>
        <v>0</v>
      </c>
      <c r="AF91" s="106">
        <f>IF($H91=0,0,($F91*'Cronograma de Actividades'!$U$36)*($I91/$H91))</f>
        <v>0</v>
      </c>
      <c r="AG91" s="106">
        <f>IF($H91=0,0,($F91*'Cronograma de Actividades'!$V$36)*($I91/$H91))</f>
        <v>0</v>
      </c>
      <c r="AH91" s="106">
        <f>SUM(AE91:AG91)</f>
        <v>0</v>
      </c>
      <c r="AI91" s="106">
        <f>IF($H91=0,0,($F91*'Cronograma de Actividades'!$W$36)*($I91/$H91))</f>
        <v>0</v>
      </c>
      <c r="AJ91" s="106">
        <f>IF($H91=0,0,($F91*'Cronograma de Actividades'!$X$36)*($I91/$H91))</f>
        <v>0</v>
      </c>
      <c r="AK91" s="106">
        <f>IF($H91=0,0,($F91*'Cronograma de Actividades'!$Y$36)*($I91/$H91))</f>
        <v>0</v>
      </c>
      <c r="AL91" s="106">
        <f>SUM(AI91:AK91)</f>
        <v>0</v>
      </c>
      <c r="AM91" s="106">
        <f>IF($H91=0,0,($F91*'Cronograma de Actividades'!$Z$36)*($I91/$H91))</f>
        <v>0</v>
      </c>
      <c r="AN91" s="106">
        <f>IF($H91=0,0,($F91*'Cronograma de Actividades'!$AA$36)*($I91/$H91))</f>
        <v>0</v>
      </c>
      <c r="AO91" s="106">
        <f>IF($H91=0,0,($F91*'Cronograma de Actividades'!$AB$36)*($I91/$H91))</f>
        <v>0</v>
      </c>
      <c r="AP91" s="106">
        <f>SUM(AM91:AO91)</f>
        <v>0</v>
      </c>
      <c r="AQ91" s="106">
        <f>+AD91+AH91+AL91+AP91</f>
        <v>0</v>
      </c>
      <c r="AR91" s="106">
        <f>IF($H91=0,0,($F91*'Cronograma de Actividades'!$AC$36)*($I91/$H91))</f>
        <v>0</v>
      </c>
      <c r="AS91" s="106">
        <f>IF($H91=0,0,($F91*'Cronograma de Actividades'!$AD$36)*($I91/$H91))</f>
        <v>0</v>
      </c>
      <c r="AT91" s="106">
        <f>IF($H91=0,0,($F91*'Cronograma de Actividades'!$AE$36)*($I91/$H91))</f>
        <v>0</v>
      </c>
      <c r="AU91" s="106">
        <f>SUM(AR91:AT91)</f>
        <v>0</v>
      </c>
      <c r="AV91" s="106">
        <f>IF($H91=0,0,($F91*'Cronograma de Actividades'!$AF$36)*($I91/$H91))</f>
        <v>0</v>
      </c>
      <c r="AW91" s="106">
        <f>IF($H91=0,0,($F91*'Cronograma de Actividades'!$AG$36)*($I91/$H91))</f>
        <v>0</v>
      </c>
      <c r="AX91" s="106">
        <f>IF($H91=0,0,($F91*'Cronograma de Actividades'!$AH$36)*($I91/$H91))</f>
        <v>0</v>
      </c>
      <c r="AY91" s="106">
        <f>SUM(AV91:AX91)</f>
        <v>0</v>
      </c>
      <c r="AZ91" s="106">
        <f>IF($H91=0,0,($F91*'Cronograma de Actividades'!$AI$36)*($I91/$H91))</f>
        <v>0</v>
      </c>
      <c r="BA91" s="106">
        <f>IF($H91=0,0,($F91*'Cronograma de Actividades'!$AJ$36)*($I91/$H91))</f>
        <v>0</v>
      </c>
      <c r="BB91" s="106">
        <f>IF($H91=0,0,($F91*'Cronograma de Actividades'!$AK$36)*($I91/$H91))</f>
        <v>0</v>
      </c>
      <c r="BC91" s="106">
        <f>SUM(AZ91:BB91)</f>
        <v>0</v>
      </c>
      <c r="BD91" s="106">
        <f>IF($H91=0,0,($F91*'Cronograma de Actividades'!$AL$36)*($I91/$H91))</f>
        <v>0</v>
      </c>
      <c r="BE91" s="106">
        <f>IF($H91=0,0,($F91*'Cronograma de Actividades'!$AM$36)*($I91/$H91))</f>
        <v>0</v>
      </c>
      <c r="BF91" s="106">
        <f>IF($H91=0,0,($F91*'Cronograma de Actividades'!$AN$36)*($I91/$H91))</f>
        <v>0</v>
      </c>
      <c r="BG91" s="106">
        <f>SUM(BD91:BF91)</f>
        <v>0</v>
      </c>
      <c r="BH91" s="106">
        <f>+AU91+AY91+BC91+BG91</f>
        <v>0</v>
      </c>
      <c r="BI91" s="288">
        <f>+Z91+AQ91+BH91</f>
        <v>0</v>
      </c>
      <c r="BJ91" s="126">
        <f t="shared" si="23"/>
        <v>0</v>
      </c>
    </row>
    <row r="92" spans="1:62" s="69" customFormat="1" ht="12.75" customHeight="1" x14ac:dyDescent="0.15">
      <c r="A92" s="100" t="str">
        <f>+'Formato de costeo C1 '!C$519</f>
        <v>1.3.4</v>
      </c>
      <c r="B92" s="199">
        <f>+'Formato de costeo C1 '!B$665</f>
        <v>0</v>
      </c>
      <c r="C92" s="56">
        <f>+'Formato de costeo C1 '!$D$665</f>
        <v>0</v>
      </c>
      <c r="D92" s="61"/>
      <c r="E92" s="57">
        <f>+'Formato de costeo C1 '!F185</f>
        <v>0</v>
      </c>
      <c r="F92" s="57">
        <f>SUM(F93:F97)</f>
        <v>0</v>
      </c>
      <c r="G92" s="503">
        <f>+'Formato de costeo C1 '!$H$665</f>
        <v>0</v>
      </c>
      <c r="H92" s="57">
        <f>SUM(H93:H97)</f>
        <v>0</v>
      </c>
      <c r="I92" s="57">
        <f t="shared" ref="I92:BI92" si="26">SUM(I93:I97)</f>
        <v>0</v>
      </c>
      <c r="J92" s="57">
        <f t="shared" si="26"/>
        <v>0</v>
      </c>
      <c r="K92" s="57">
        <f>SUM(K93:K97)</f>
        <v>0</v>
      </c>
      <c r="L92" s="57">
        <f>SUM(L93:L97)</f>
        <v>0</v>
      </c>
      <c r="M92" s="57">
        <f t="shared" si="26"/>
        <v>0</v>
      </c>
      <c r="N92" s="57">
        <f>SUM(N93:N97)</f>
        <v>0</v>
      </c>
      <c r="O92" s="57">
        <f>SUM(O93:O97)</f>
        <v>0</v>
      </c>
      <c r="P92" s="57">
        <f>SUM(P93:P97)</f>
        <v>0</v>
      </c>
      <c r="Q92" s="57">
        <f t="shared" si="26"/>
        <v>0</v>
      </c>
      <c r="R92" s="57">
        <f t="shared" si="26"/>
        <v>0</v>
      </c>
      <c r="S92" s="57">
        <f t="shared" si="26"/>
        <v>0</v>
      </c>
      <c r="T92" s="57">
        <f t="shared" si="26"/>
        <v>0</v>
      </c>
      <c r="U92" s="57">
        <f t="shared" si="26"/>
        <v>0</v>
      </c>
      <c r="V92" s="57">
        <f t="shared" si="26"/>
        <v>0</v>
      </c>
      <c r="W92" s="57">
        <f t="shared" si="26"/>
        <v>0</v>
      </c>
      <c r="X92" s="57">
        <f t="shared" si="26"/>
        <v>0</v>
      </c>
      <c r="Y92" s="57">
        <f t="shared" si="26"/>
        <v>0</v>
      </c>
      <c r="Z92" s="57">
        <f t="shared" si="26"/>
        <v>0</v>
      </c>
      <c r="AA92" s="57">
        <f t="shared" si="26"/>
        <v>0</v>
      </c>
      <c r="AB92" s="57">
        <f t="shared" si="26"/>
        <v>0</v>
      </c>
      <c r="AC92" s="57">
        <f t="shared" si="26"/>
        <v>0</v>
      </c>
      <c r="AD92" s="57">
        <f t="shared" si="26"/>
        <v>0</v>
      </c>
      <c r="AE92" s="57">
        <f t="shared" si="26"/>
        <v>0</v>
      </c>
      <c r="AF92" s="57">
        <f t="shared" si="26"/>
        <v>0</v>
      </c>
      <c r="AG92" s="57">
        <f t="shared" si="26"/>
        <v>0</v>
      </c>
      <c r="AH92" s="57">
        <f t="shared" si="26"/>
        <v>0</v>
      </c>
      <c r="AI92" s="57">
        <f t="shared" si="26"/>
        <v>0</v>
      </c>
      <c r="AJ92" s="57">
        <f t="shared" si="26"/>
        <v>0</v>
      </c>
      <c r="AK92" s="57">
        <f t="shared" si="26"/>
        <v>0</v>
      </c>
      <c r="AL92" s="57">
        <f t="shared" si="26"/>
        <v>0</v>
      </c>
      <c r="AM92" s="57">
        <f t="shared" si="26"/>
        <v>0</v>
      </c>
      <c r="AN92" s="57">
        <f t="shared" si="26"/>
        <v>0</v>
      </c>
      <c r="AO92" s="57">
        <f t="shared" si="26"/>
        <v>0</v>
      </c>
      <c r="AP92" s="57">
        <f t="shared" si="26"/>
        <v>0</v>
      </c>
      <c r="AQ92" s="57">
        <f t="shared" si="26"/>
        <v>0</v>
      </c>
      <c r="AR92" s="57">
        <f t="shared" si="26"/>
        <v>0</v>
      </c>
      <c r="AS92" s="57">
        <f t="shared" si="26"/>
        <v>0</v>
      </c>
      <c r="AT92" s="57">
        <f t="shared" si="26"/>
        <v>0</v>
      </c>
      <c r="AU92" s="57">
        <f t="shared" si="26"/>
        <v>0</v>
      </c>
      <c r="AV92" s="57">
        <f t="shared" si="26"/>
        <v>0</v>
      </c>
      <c r="AW92" s="57">
        <f t="shared" si="26"/>
        <v>0</v>
      </c>
      <c r="AX92" s="57">
        <f t="shared" si="26"/>
        <v>0</v>
      </c>
      <c r="AY92" s="57">
        <f t="shared" si="26"/>
        <v>0</v>
      </c>
      <c r="AZ92" s="57">
        <f t="shared" si="26"/>
        <v>0</v>
      </c>
      <c r="BA92" s="57">
        <f t="shared" si="26"/>
        <v>0</v>
      </c>
      <c r="BB92" s="57">
        <f t="shared" si="26"/>
        <v>0</v>
      </c>
      <c r="BC92" s="57">
        <f t="shared" si="26"/>
        <v>0</v>
      </c>
      <c r="BD92" s="57">
        <f t="shared" si="26"/>
        <v>0</v>
      </c>
      <c r="BE92" s="57">
        <f t="shared" si="26"/>
        <v>0</v>
      </c>
      <c r="BF92" s="57">
        <f t="shared" si="26"/>
        <v>0</v>
      </c>
      <c r="BG92" s="57">
        <f t="shared" si="26"/>
        <v>0</v>
      </c>
      <c r="BH92" s="57">
        <f t="shared" si="26"/>
        <v>0</v>
      </c>
      <c r="BI92" s="285">
        <f t="shared" si="26"/>
        <v>0</v>
      </c>
      <c r="BJ92" s="126">
        <f t="shared" si="23"/>
        <v>0</v>
      </c>
    </row>
    <row r="93" spans="1:62" s="125" customFormat="1" ht="12.75" customHeight="1" outlineLevel="1" x14ac:dyDescent="0.15">
      <c r="A93" s="295" t="str">
        <f>+'Formato de costeo C1 '!C$666</f>
        <v>1.3.4.1</v>
      </c>
      <c r="B93" s="296" t="str">
        <f>+'Formato de costeo C1 '!B$666</f>
        <v>Categorías de gasto</v>
      </c>
      <c r="C93" s="577"/>
      <c r="D93" s="296"/>
      <c r="E93" s="312"/>
      <c r="F93" s="104">
        <f>+'Formato de costeo C1 '!G$666</f>
        <v>0</v>
      </c>
      <c r="G93" s="507"/>
      <c r="H93" s="104">
        <f>+'Formato de costeo C1 '!I666</f>
        <v>0</v>
      </c>
      <c r="I93" s="104">
        <f>+'Formato de costeo C1 '!Q666</f>
        <v>0</v>
      </c>
      <c r="J93" s="104">
        <f>IF( $H93=0,0,($F93*'Cronograma de Actividades'!$E$37)*($I93/$H93))</f>
        <v>0</v>
      </c>
      <c r="K93" s="104">
        <f>IF( $H93=0,0,($F93*'Cronograma de Actividades'!$F$37)*($I93/$H93))</f>
        <v>0</v>
      </c>
      <c r="L93" s="104">
        <f>IF( $H93=0,0,($F93*'Cronograma de Actividades'!$G$37)*($I93/$H93))</f>
        <v>0</v>
      </c>
      <c r="M93" s="104">
        <f>SUM(J93:L93)</f>
        <v>0</v>
      </c>
      <c r="N93" s="104">
        <f>IF( $H93=0,0,($F93*'Cronograma de Actividades'!$H$37)*($I93/$H93))</f>
        <v>0</v>
      </c>
      <c r="O93" s="104">
        <f>IF( $H93=0,0,($F93*'Cronograma de Actividades'!$I$37)*($I93/$H93))</f>
        <v>0</v>
      </c>
      <c r="P93" s="104">
        <f>IF( $H93=0,0,($F93*'Cronograma de Actividades'!$J$37)*($I93/$H93))</f>
        <v>0</v>
      </c>
      <c r="Q93" s="104">
        <f>SUM(N93:P93)</f>
        <v>0</v>
      </c>
      <c r="R93" s="104">
        <f>IF( $H93=0,0,($F93*'Cronograma de Actividades'!$K$37)*($I93/$H93))</f>
        <v>0</v>
      </c>
      <c r="S93" s="104">
        <f>IF( $H93=0,0,($F93*'Cronograma de Actividades'!$L$37)*($I93/$H93))</f>
        <v>0</v>
      </c>
      <c r="T93" s="104">
        <f>IF( $H93=0,0,($F93*'Cronograma de Actividades'!$M$37)*($I93/$H93))</f>
        <v>0</v>
      </c>
      <c r="U93" s="104">
        <f>SUM(R93:T93)</f>
        <v>0</v>
      </c>
      <c r="V93" s="104">
        <f>IF( $H93=0,0,($F93*'Cronograma de Actividades'!$N$37)*($I93/$H93))</f>
        <v>0</v>
      </c>
      <c r="W93" s="104">
        <f>IF( $H93=0,0,($F93*'Cronograma de Actividades'!$O$37)*($I93/$H93))</f>
        <v>0</v>
      </c>
      <c r="X93" s="104">
        <f>IF( $H93=0,0,($F93*'Cronograma de Actividades'!$P$37)*($I93/$H93))</f>
        <v>0</v>
      </c>
      <c r="Y93" s="104">
        <f>SUM(V93:X93)</f>
        <v>0</v>
      </c>
      <c r="Z93" s="104">
        <f>+M93+Q93+U93+Y93</f>
        <v>0</v>
      </c>
      <c r="AA93" s="104">
        <f>IF( $H93=0,0,($F93*'Cronograma de Actividades'!$Q$37)*($I93/$H93))</f>
        <v>0</v>
      </c>
      <c r="AB93" s="104">
        <f>IF( $H93=0,0,($F93*'Cronograma de Actividades'!$R$37)*($I93/$H93))</f>
        <v>0</v>
      </c>
      <c r="AC93" s="104">
        <f>IF( $H93=0,0,($F93*'Cronograma de Actividades'!$S$37)*($I93/$H93))</f>
        <v>0</v>
      </c>
      <c r="AD93" s="104">
        <f>SUM(AA93:AC93)</f>
        <v>0</v>
      </c>
      <c r="AE93" s="104">
        <f>IF( $H93=0,0,($F93*'Cronograma de Actividades'!$T$37)*($I93/$H93))</f>
        <v>0</v>
      </c>
      <c r="AF93" s="104">
        <f>IF( $H93=0,0,($F93*'Cronograma de Actividades'!$U$37)*($I93/$H93))</f>
        <v>0</v>
      </c>
      <c r="AG93" s="104">
        <f>IF( $H93=0,0,($F93*'Cronograma de Actividades'!$V$37)*($I93/$H93))</f>
        <v>0</v>
      </c>
      <c r="AH93" s="104">
        <f>SUM(AE93:AG93)</f>
        <v>0</v>
      </c>
      <c r="AI93" s="104">
        <f>IF( $H93=0,0,($F93*'Cronograma de Actividades'!$W$37)*($I93/$H93))</f>
        <v>0</v>
      </c>
      <c r="AJ93" s="104">
        <f>IF( $H93=0,0,($F93*'Cronograma de Actividades'!$X$37)*($I93/$H93))</f>
        <v>0</v>
      </c>
      <c r="AK93" s="104">
        <f>IF( $H93=0,0,($F93*'Cronograma de Actividades'!$Y$37)*($I93/$H93))</f>
        <v>0</v>
      </c>
      <c r="AL93" s="104">
        <f>SUM(AI93:AK93)</f>
        <v>0</v>
      </c>
      <c r="AM93" s="104">
        <f>IF( $H93=0,0,($F93*'Cronograma de Actividades'!$Z$37)*($I93/$H93))</f>
        <v>0</v>
      </c>
      <c r="AN93" s="104">
        <f>IF( $H93=0,0,($F93*'Cronograma de Actividades'!$AA$37)*($I93/$H93))</f>
        <v>0</v>
      </c>
      <c r="AO93" s="104">
        <f>IF( $H93=0,0,($F93*'Cronograma de Actividades'!$AB$37)*($I93/$H93))</f>
        <v>0</v>
      </c>
      <c r="AP93" s="104">
        <f>SUM(AM93:AO93)</f>
        <v>0</v>
      </c>
      <c r="AQ93" s="104">
        <f>+AD93+AH93+AL93+AP93</f>
        <v>0</v>
      </c>
      <c r="AR93" s="104">
        <f>IF( $H93=0,0,($F93*'Cronograma de Actividades'!$AC$37)*($I93/$H93))</f>
        <v>0</v>
      </c>
      <c r="AS93" s="104">
        <f>IF( $H93=0,0,($F93*'Cronograma de Actividades'!$AD$37)*($I93/$H93))</f>
        <v>0</v>
      </c>
      <c r="AT93" s="104">
        <f>IF( $H93=0,0,($F93*'Cronograma de Actividades'!$AE$37)*($I93/$H93))</f>
        <v>0</v>
      </c>
      <c r="AU93" s="104">
        <f>SUM(AR93:AT93)</f>
        <v>0</v>
      </c>
      <c r="AV93" s="104">
        <f>IF( $H93=0,0,($F93*'Cronograma de Actividades'!$AF$37)*($I93/$H93))</f>
        <v>0</v>
      </c>
      <c r="AW93" s="104">
        <f>IF( $H93=0,0,($F93*'Cronograma de Actividades'!$AG$37)*($I93/$H93))</f>
        <v>0</v>
      </c>
      <c r="AX93" s="104">
        <f>IF( $H93=0,0,($F93*'Cronograma de Actividades'!$AH$37)*($I93/$H93))</f>
        <v>0</v>
      </c>
      <c r="AY93" s="104">
        <f>SUM(AV93:AX93)</f>
        <v>0</v>
      </c>
      <c r="AZ93" s="104">
        <f>IF( $H93=0,0,($F93*'Cronograma de Actividades'!$AI$37)*($I93/$H93))</f>
        <v>0</v>
      </c>
      <c r="BA93" s="104">
        <f>IF( $H93=0,0,($F93*'Cronograma de Actividades'!$AJ$37)*($I93/$H93))</f>
        <v>0</v>
      </c>
      <c r="BB93" s="104">
        <f>IF( $H93=0,0,($F93*'Cronograma de Actividades'!$AK$37)*($I93/$H93))</f>
        <v>0</v>
      </c>
      <c r="BC93" s="104">
        <f>SUM(AZ93:BB93)</f>
        <v>0</v>
      </c>
      <c r="BD93" s="104">
        <f>IF( $H93=0,0,($F93*'Cronograma de Actividades'!$AL$37)*($I93/$H93))</f>
        <v>0</v>
      </c>
      <c r="BE93" s="104">
        <f>IF( $H93=0,0,($F93*'Cronograma de Actividades'!$AM$37)*($I93/$H93))</f>
        <v>0</v>
      </c>
      <c r="BF93" s="104">
        <f>IF( $H93=0,0,($F93*'Cronograma de Actividades'!$AN$37)*($I93/$H93))</f>
        <v>0</v>
      </c>
      <c r="BG93" s="104">
        <f>SUM(BD93:BF93)</f>
        <v>0</v>
      </c>
      <c r="BH93" s="104">
        <f>+AU93+AY93+BC93+BG93</f>
        <v>0</v>
      </c>
      <c r="BI93" s="286">
        <f>+Z93+AQ93+BH93</f>
        <v>0</v>
      </c>
      <c r="BJ93" s="126">
        <f t="shared" si="23"/>
        <v>0</v>
      </c>
    </row>
    <row r="94" spans="1:62" s="69" customFormat="1" ht="12.75" customHeight="1" x14ac:dyDescent="0.15">
      <c r="A94" s="297" t="str">
        <f>+'Formato de costeo C1 '!C$675</f>
        <v>1.3.4.2</v>
      </c>
      <c r="B94" s="298" t="str">
        <f>+'Formato de costeo C1 '!B$675</f>
        <v>Categorías de gasto</v>
      </c>
      <c r="C94" s="578"/>
      <c r="D94" s="298"/>
      <c r="E94" s="315"/>
      <c r="F94" s="105">
        <f>+'Formato de costeo C1 '!G$675</f>
        <v>0</v>
      </c>
      <c r="G94" s="508"/>
      <c r="H94" s="105">
        <f>+'Formato de costeo C1 '!I675</f>
        <v>0</v>
      </c>
      <c r="I94" s="105">
        <f>+'Formato de costeo C1 '!Q675</f>
        <v>0</v>
      </c>
      <c r="J94" s="105">
        <f>IF( $H94=0,0,($F94*'Cronograma de Actividades'!$E$37)*($I94/$H94))</f>
        <v>0</v>
      </c>
      <c r="K94" s="105">
        <f>IF( $H94=0,0,($F94*'Cronograma de Actividades'!$F$37)*($I94/$H94))</f>
        <v>0</v>
      </c>
      <c r="L94" s="105">
        <f>IF( $H94=0,0,($F94*'Cronograma de Actividades'!$G$37)*($I94/$H94))</f>
        <v>0</v>
      </c>
      <c r="M94" s="105">
        <f>SUM(J94:L94)</f>
        <v>0</v>
      </c>
      <c r="N94" s="105">
        <f>IF( $H94=0,0,($F94*'Cronograma de Actividades'!$H$37)*($I94/$H94))</f>
        <v>0</v>
      </c>
      <c r="O94" s="105">
        <f>IF( $H94=0,0,($F94*'Cronograma de Actividades'!$I$37)*($I94/$H94))</f>
        <v>0</v>
      </c>
      <c r="P94" s="105">
        <f>IF( $H94=0,0,($F94*'Cronograma de Actividades'!$J$37)*($I94/$H94))</f>
        <v>0</v>
      </c>
      <c r="Q94" s="105">
        <f>SUM(N94:P94)</f>
        <v>0</v>
      </c>
      <c r="R94" s="105">
        <f>IF( $H94=0,0,($F94*'Cronograma de Actividades'!$K$37)*($I94/$H94))</f>
        <v>0</v>
      </c>
      <c r="S94" s="105">
        <f>IF( $H94=0,0,($F94*'Cronograma de Actividades'!$L$37)*($I94/$H94))</f>
        <v>0</v>
      </c>
      <c r="T94" s="105">
        <f>IF( $H94=0,0,($F94*'Cronograma de Actividades'!$M$37)*($I94/$H94))</f>
        <v>0</v>
      </c>
      <c r="U94" s="105">
        <f>SUM(R94:T94)</f>
        <v>0</v>
      </c>
      <c r="V94" s="105">
        <f>IF( $H94=0,0,($F94*'Cronograma de Actividades'!$N$37)*($I94/$H94))</f>
        <v>0</v>
      </c>
      <c r="W94" s="105">
        <f>IF( $H94=0,0,($F94*'Cronograma de Actividades'!$O$37)*($I94/$H94))</f>
        <v>0</v>
      </c>
      <c r="X94" s="105">
        <f>IF( $H94=0,0,($F94*'Cronograma de Actividades'!$P$37)*($I94/$H94))</f>
        <v>0</v>
      </c>
      <c r="Y94" s="105">
        <f>SUM(V94:X94)</f>
        <v>0</v>
      </c>
      <c r="Z94" s="105">
        <f>+M94+Q94+U94+Y94</f>
        <v>0</v>
      </c>
      <c r="AA94" s="105">
        <f>IF( $H94=0,0,($F94*'Cronograma de Actividades'!$Q$37)*($I94/$H94))</f>
        <v>0</v>
      </c>
      <c r="AB94" s="105">
        <f>IF( $H94=0,0,($F94*'Cronograma de Actividades'!$R$37)*($I94/$H94))</f>
        <v>0</v>
      </c>
      <c r="AC94" s="105">
        <f>IF( $H94=0,0,($F94*'Cronograma de Actividades'!$S$37)*($I94/$H94))</f>
        <v>0</v>
      </c>
      <c r="AD94" s="105">
        <f>SUM(AA94:AC94)</f>
        <v>0</v>
      </c>
      <c r="AE94" s="105">
        <f>IF( $H94=0,0,($F94*'Cronograma de Actividades'!$T$37)*($I94/$H94))</f>
        <v>0</v>
      </c>
      <c r="AF94" s="105">
        <f>IF( $H94=0,0,($F94*'Cronograma de Actividades'!$U$37)*($I94/$H94))</f>
        <v>0</v>
      </c>
      <c r="AG94" s="105">
        <f>IF( $H94=0,0,($F94*'Cronograma de Actividades'!$V$37)*($I94/$H94))</f>
        <v>0</v>
      </c>
      <c r="AH94" s="105">
        <f>SUM(AE94:AG94)</f>
        <v>0</v>
      </c>
      <c r="AI94" s="105">
        <f>IF( $H94=0,0,($F94*'Cronograma de Actividades'!$W$37)*($I94/$H94))</f>
        <v>0</v>
      </c>
      <c r="AJ94" s="105">
        <f>IF( $H94=0,0,($F94*'Cronograma de Actividades'!$X$37)*($I94/$H94))</f>
        <v>0</v>
      </c>
      <c r="AK94" s="105">
        <f>IF( $H94=0,0,($F94*'Cronograma de Actividades'!$Y$37)*($I94/$H94))</f>
        <v>0</v>
      </c>
      <c r="AL94" s="105">
        <f>SUM(AI94:AK94)</f>
        <v>0</v>
      </c>
      <c r="AM94" s="105">
        <f>IF( $H94=0,0,($F94*'Cronograma de Actividades'!$Z$37)*($I94/$H94))</f>
        <v>0</v>
      </c>
      <c r="AN94" s="105">
        <f>IF( $H94=0,0,($F94*'Cronograma de Actividades'!$AA$37)*($I94/$H94))</f>
        <v>0</v>
      </c>
      <c r="AO94" s="105">
        <f>IF( $H94=0,0,($F94*'Cronograma de Actividades'!$AB$37)*($I94/$H94))</f>
        <v>0</v>
      </c>
      <c r="AP94" s="105">
        <f>SUM(AM94:AO94)</f>
        <v>0</v>
      </c>
      <c r="AQ94" s="105">
        <f>+AD94+AH94+AL94+AP94</f>
        <v>0</v>
      </c>
      <c r="AR94" s="105">
        <f>IF( $H94=0,0,($F94*'Cronograma de Actividades'!$AC$37)*($I94/$H94))</f>
        <v>0</v>
      </c>
      <c r="AS94" s="105">
        <f>IF( $H94=0,0,($F94*'Cronograma de Actividades'!$AD$37)*($I94/$H94))</f>
        <v>0</v>
      </c>
      <c r="AT94" s="105">
        <f>IF( $H94=0,0,($F94*'Cronograma de Actividades'!$AE$37)*($I94/$H94))</f>
        <v>0</v>
      </c>
      <c r="AU94" s="105">
        <f>SUM(AR94:AT94)</f>
        <v>0</v>
      </c>
      <c r="AV94" s="105">
        <f>IF( $H94=0,0,($F94*'Cronograma de Actividades'!$AF$37)*($I94/$H94))</f>
        <v>0</v>
      </c>
      <c r="AW94" s="105">
        <f>IF( $H94=0,0,($F94*'Cronograma de Actividades'!$AG$37)*($I94/$H94))</f>
        <v>0</v>
      </c>
      <c r="AX94" s="105">
        <f>IF( $H94=0,0,($F94*'Cronograma de Actividades'!$AH$37)*($I94/$H94))</f>
        <v>0</v>
      </c>
      <c r="AY94" s="105">
        <f>SUM(AV94:AX94)</f>
        <v>0</v>
      </c>
      <c r="AZ94" s="105">
        <f>IF( $H94=0,0,($F94*'Cronograma de Actividades'!$AI$37)*($I94/$H94))</f>
        <v>0</v>
      </c>
      <c r="BA94" s="105">
        <f>IF( $H94=0,0,($F94*'Cronograma de Actividades'!$AJ$37)*($I94/$H94))</f>
        <v>0</v>
      </c>
      <c r="BB94" s="105">
        <f>IF( $H94=0,0,($F94*'Cronograma de Actividades'!$AK$37)*($I94/$H94))</f>
        <v>0</v>
      </c>
      <c r="BC94" s="105">
        <f>SUM(AZ94:BB94)</f>
        <v>0</v>
      </c>
      <c r="BD94" s="105">
        <f>IF( $H94=0,0,($F94*'Cronograma de Actividades'!$AL$37)*($I94/$H94))</f>
        <v>0</v>
      </c>
      <c r="BE94" s="105">
        <f>IF( $H94=0,0,($F94*'Cronograma de Actividades'!$AM$37)*($I94/$H94))</f>
        <v>0</v>
      </c>
      <c r="BF94" s="105">
        <f>IF( $H94=0,0,($F94*'Cronograma de Actividades'!$AN$37)*($I94/$H94))</f>
        <v>0</v>
      </c>
      <c r="BG94" s="105">
        <f>SUM(BD94:BF94)</f>
        <v>0</v>
      </c>
      <c r="BH94" s="105">
        <f>+AU94+AY94+BC94+BG94</f>
        <v>0</v>
      </c>
      <c r="BI94" s="287">
        <f>+Z94+AQ94+BH94</f>
        <v>0</v>
      </c>
      <c r="BJ94" s="126">
        <f t="shared" si="23"/>
        <v>0</v>
      </c>
    </row>
    <row r="95" spans="1:62" s="125" customFormat="1" ht="12.75" customHeight="1" outlineLevel="1" x14ac:dyDescent="0.15">
      <c r="A95" s="297" t="str">
        <f>+'Formato de costeo C1 '!C$684</f>
        <v>1.3.4.3</v>
      </c>
      <c r="B95" s="298" t="str">
        <f>+'Formato de costeo C1 '!B$684</f>
        <v>Categorías de gasto</v>
      </c>
      <c r="C95" s="578"/>
      <c r="D95" s="298"/>
      <c r="E95" s="315"/>
      <c r="F95" s="105">
        <f>+'Formato de costeo C1 '!G$684</f>
        <v>0</v>
      </c>
      <c r="G95" s="508"/>
      <c r="H95" s="105">
        <f>+'Formato de costeo C1 '!I684</f>
        <v>0</v>
      </c>
      <c r="I95" s="105">
        <f>+'Formato de costeo C1 '!Q684</f>
        <v>0</v>
      </c>
      <c r="J95" s="105">
        <f>IF( $H95=0,0,($F95*'Cronograma de Actividades'!$E$37)*($I95/$H95))</f>
        <v>0</v>
      </c>
      <c r="K95" s="105">
        <f>IF( $H95=0,0,($F95*'Cronograma de Actividades'!$F$37)*($I95/$H95))</f>
        <v>0</v>
      </c>
      <c r="L95" s="105">
        <f>IF( $H95=0,0,($F95*'Cronograma de Actividades'!$G$37)*($I95/$H95))</f>
        <v>0</v>
      </c>
      <c r="M95" s="105">
        <f>SUM(J95:L95)</f>
        <v>0</v>
      </c>
      <c r="N95" s="105">
        <f>IF( $H95=0,0,($F95*'Cronograma de Actividades'!$H$37)*($I95/$H95))</f>
        <v>0</v>
      </c>
      <c r="O95" s="105">
        <f>IF( $H95=0,0,($F95*'Cronograma de Actividades'!$I$37)*($I95/$H95))</f>
        <v>0</v>
      </c>
      <c r="P95" s="105">
        <f>IF( $H95=0,0,($F95*'Cronograma de Actividades'!$J$37)*($I95/$H95))</f>
        <v>0</v>
      </c>
      <c r="Q95" s="105">
        <f>SUM(N95:P95)</f>
        <v>0</v>
      </c>
      <c r="R95" s="105">
        <f>IF( $H95=0,0,($F95*'Cronograma de Actividades'!$K$37)*($I95/$H95))</f>
        <v>0</v>
      </c>
      <c r="S95" s="105">
        <f>IF( $H95=0,0,($F95*'Cronograma de Actividades'!$L$37)*($I95/$H95))</f>
        <v>0</v>
      </c>
      <c r="T95" s="105">
        <f>IF( $H95=0,0,($F95*'Cronograma de Actividades'!$M$37)*($I95/$H95))</f>
        <v>0</v>
      </c>
      <c r="U95" s="105">
        <f>SUM(R95:T95)</f>
        <v>0</v>
      </c>
      <c r="V95" s="105">
        <f>IF( $H95=0,0,($F95*'Cronograma de Actividades'!$N$37)*($I95/$H95))</f>
        <v>0</v>
      </c>
      <c r="W95" s="105">
        <f>IF( $H95=0,0,($F95*'Cronograma de Actividades'!$O$37)*($I95/$H95))</f>
        <v>0</v>
      </c>
      <c r="X95" s="105">
        <f>IF( $H95=0,0,($F95*'Cronograma de Actividades'!$P$37)*($I95/$H95))</f>
        <v>0</v>
      </c>
      <c r="Y95" s="105">
        <f>SUM(V95:X95)</f>
        <v>0</v>
      </c>
      <c r="Z95" s="105">
        <f>+M95+Q95+U95+Y95</f>
        <v>0</v>
      </c>
      <c r="AA95" s="105">
        <f>IF( $H95=0,0,($F95*'Cronograma de Actividades'!$Q$37)*($I95/$H95))</f>
        <v>0</v>
      </c>
      <c r="AB95" s="105">
        <f>IF( $H95=0,0,($F95*'Cronograma de Actividades'!$R$37)*($I95/$H95))</f>
        <v>0</v>
      </c>
      <c r="AC95" s="105">
        <f>IF( $H95=0,0,($F95*'Cronograma de Actividades'!$S$37)*($I95/$H95))</f>
        <v>0</v>
      </c>
      <c r="AD95" s="105">
        <f>SUM(AA95:AC95)</f>
        <v>0</v>
      </c>
      <c r="AE95" s="105">
        <f>IF( $H95=0,0,($F95*'Cronograma de Actividades'!$T$37)*($I95/$H95))</f>
        <v>0</v>
      </c>
      <c r="AF95" s="105">
        <f>IF( $H95=0,0,($F95*'Cronograma de Actividades'!$U$37)*($I95/$H95))</f>
        <v>0</v>
      </c>
      <c r="AG95" s="105">
        <f>IF( $H95=0,0,($F95*'Cronograma de Actividades'!$V$37)*($I95/$H95))</f>
        <v>0</v>
      </c>
      <c r="AH95" s="105">
        <f>SUM(AE95:AG95)</f>
        <v>0</v>
      </c>
      <c r="AI95" s="105">
        <f>IF( $H95=0,0,($F95*'Cronograma de Actividades'!$W$37)*($I95/$H95))</f>
        <v>0</v>
      </c>
      <c r="AJ95" s="105">
        <f>IF( $H95=0,0,($F95*'Cronograma de Actividades'!$X$37)*($I95/$H95))</f>
        <v>0</v>
      </c>
      <c r="AK95" s="105">
        <f>IF( $H95=0,0,($F95*'Cronograma de Actividades'!$Y$37)*($I95/$H95))</f>
        <v>0</v>
      </c>
      <c r="AL95" s="105">
        <f>SUM(AI95:AK95)</f>
        <v>0</v>
      </c>
      <c r="AM95" s="105">
        <f>IF( $H95=0,0,($F95*'Cronograma de Actividades'!$Z$37)*($I95/$H95))</f>
        <v>0</v>
      </c>
      <c r="AN95" s="105">
        <f>IF( $H95=0,0,($F95*'Cronograma de Actividades'!$AA$37)*($I95/$H95))</f>
        <v>0</v>
      </c>
      <c r="AO95" s="105">
        <f>IF( $H95=0,0,($F95*'Cronograma de Actividades'!$AB$37)*($I95/$H95))</f>
        <v>0</v>
      </c>
      <c r="AP95" s="105">
        <f>SUM(AM95:AO95)</f>
        <v>0</v>
      </c>
      <c r="AQ95" s="105">
        <f>+AD95+AH95+AL95+AP95</f>
        <v>0</v>
      </c>
      <c r="AR95" s="105">
        <f>IF( $H95=0,0,($F95*'Cronograma de Actividades'!$AC$37)*($I95/$H95))</f>
        <v>0</v>
      </c>
      <c r="AS95" s="105">
        <f>IF( $H95=0,0,($F95*'Cronograma de Actividades'!$AD$37)*($I95/$H95))</f>
        <v>0</v>
      </c>
      <c r="AT95" s="105">
        <f>IF( $H95=0,0,($F95*'Cronograma de Actividades'!$AE$37)*($I95/$H95))</f>
        <v>0</v>
      </c>
      <c r="AU95" s="105">
        <f>SUM(AR95:AT95)</f>
        <v>0</v>
      </c>
      <c r="AV95" s="105">
        <f>IF( $H95=0,0,($F95*'Cronograma de Actividades'!$AF$37)*($I95/$H95))</f>
        <v>0</v>
      </c>
      <c r="AW95" s="105">
        <f>IF( $H95=0,0,($F95*'Cronograma de Actividades'!$AG$37)*($I95/$H95))</f>
        <v>0</v>
      </c>
      <c r="AX95" s="105">
        <f>IF( $H95=0,0,($F95*'Cronograma de Actividades'!$AH$37)*($I95/$H95))</f>
        <v>0</v>
      </c>
      <c r="AY95" s="105">
        <f>SUM(AV95:AX95)</f>
        <v>0</v>
      </c>
      <c r="AZ95" s="105">
        <f>IF( $H95=0,0,($F95*'Cronograma de Actividades'!$AI$37)*($I95/$H95))</f>
        <v>0</v>
      </c>
      <c r="BA95" s="105">
        <f>IF( $H95=0,0,($F95*'Cronograma de Actividades'!$AJ$37)*($I95/$H95))</f>
        <v>0</v>
      </c>
      <c r="BB95" s="105">
        <f>IF( $H95=0,0,($F95*'Cronograma de Actividades'!$AK$37)*($I95/$H95))</f>
        <v>0</v>
      </c>
      <c r="BC95" s="105">
        <f>SUM(AZ95:BB95)</f>
        <v>0</v>
      </c>
      <c r="BD95" s="105">
        <f>IF( $H95=0,0,($F95*'Cronograma de Actividades'!$AL$37)*($I95/$H95))</f>
        <v>0</v>
      </c>
      <c r="BE95" s="105">
        <f>IF( $H95=0,0,($F95*'Cronograma de Actividades'!$AM$37)*($I95/$H95))</f>
        <v>0</v>
      </c>
      <c r="BF95" s="105">
        <f>IF( $H95=0,0,($F95*'Cronograma de Actividades'!$AN$37)*($I95/$H95))</f>
        <v>0</v>
      </c>
      <c r="BG95" s="105">
        <f>SUM(BD95:BF95)</f>
        <v>0</v>
      </c>
      <c r="BH95" s="105">
        <f>+AU95+AY95+BC95+BG95</f>
        <v>0</v>
      </c>
      <c r="BI95" s="287">
        <f>+Z95+AQ95+BH95</f>
        <v>0</v>
      </c>
      <c r="BJ95" s="126">
        <f t="shared" si="23"/>
        <v>0</v>
      </c>
    </row>
    <row r="96" spans="1:62" s="69" customFormat="1" ht="12.75" customHeight="1" x14ac:dyDescent="0.15">
      <c r="A96" s="297" t="str">
        <f>+'Formato de costeo C1 '!C$693</f>
        <v>1.3.4.4</v>
      </c>
      <c r="B96" s="298" t="str">
        <f>+'Formato de costeo C1 '!B$693</f>
        <v>Categorías de gasto</v>
      </c>
      <c r="C96" s="578"/>
      <c r="D96" s="298"/>
      <c r="E96" s="315"/>
      <c r="F96" s="105">
        <f>+'Formato de costeo C1 '!G$693</f>
        <v>0</v>
      </c>
      <c r="G96" s="508"/>
      <c r="H96" s="105">
        <f>+'Formato de costeo C1 '!I693</f>
        <v>0</v>
      </c>
      <c r="I96" s="105">
        <f>+'Formato de costeo C1 '!Q693</f>
        <v>0</v>
      </c>
      <c r="J96" s="105">
        <f>IF( $H96=0,0,($F96*'Cronograma de Actividades'!$E$37)*($I96/$H96))</f>
        <v>0</v>
      </c>
      <c r="K96" s="105">
        <f>IF( $H96=0,0,($F96*'Cronograma de Actividades'!$F$37)*($I96/$H96))</f>
        <v>0</v>
      </c>
      <c r="L96" s="105">
        <f>IF( $H96=0,0,($F96*'Cronograma de Actividades'!$G$37)*($I96/$H96))</f>
        <v>0</v>
      </c>
      <c r="M96" s="105">
        <f>SUM(J96:L96)</f>
        <v>0</v>
      </c>
      <c r="N96" s="105">
        <f>IF( $H96=0,0,($F96*'Cronograma de Actividades'!$H$37)*($I96/$H96))</f>
        <v>0</v>
      </c>
      <c r="O96" s="105">
        <f>IF( $H96=0,0,($F96*'Cronograma de Actividades'!$I$37)*($I96/$H96))</f>
        <v>0</v>
      </c>
      <c r="P96" s="105">
        <f>IF( $H96=0,0,($F96*'Cronograma de Actividades'!$J$37)*($I96/$H96))</f>
        <v>0</v>
      </c>
      <c r="Q96" s="105">
        <f>SUM(N96:P96)</f>
        <v>0</v>
      </c>
      <c r="R96" s="105">
        <f>IF( $H96=0,0,($F96*'Cronograma de Actividades'!$K$37)*($I96/$H96))</f>
        <v>0</v>
      </c>
      <c r="S96" s="105">
        <f>IF( $H96=0,0,($F96*'Cronograma de Actividades'!$L$37)*($I96/$H96))</f>
        <v>0</v>
      </c>
      <c r="T96" s="105">
        <f>IF( $H96=0,0,($F96*'Cronograma de Actividades'!$M$37)*($I96/$H96))</f>
        <v>0</v>
      </c>
      <c r="U96" s="105">
        <f>SUM(R96:T96)</f>
        <v>0</v>
      </c>
      <c r="V96" s="105">
        <f>IF( $H96=0,0,($F96*'Cronograma de Actividades'!$N$37)*($I96/$H96))</f>
        <v>0</v>
      </c>
      <c r="W96" s="105">
        <f>IF( $H96=0,0,($F96*'Cronograma de Actividades'!$O$37)*($I96/$H96))</f>
        <v>0</v>
      </c>
      <c r="X96" s="105">
        <f>IF( $H96=0,0,($F96*'Cronograma de Actividades'!$P$37)*($I96/$H96))</f>
        <v>0</v>
      </c>
      <c r="Y96" s="105">
        <f>SUM(V96:X96)</f>
        <v>0</v>
      </c>
      <c r="Z96" s="105">
        <f>+M96+Q96+U96+Y96</f>
        <v>0</v>
      </c>
      <c r="AA96" s="105">
        <f>IF( $H96=0,0,($F96*'Cronograma de Actividades'!$Q$37)*($I96/$H96))</f>
        <v>0</v>
      </c>
      <c r="AB96" s="105">
        <f>IF( $H96=0,0,($F96*'Cronograma de Actividades'!$R$37)*($I96/$H96))</f>
        <v>0</v>
      </c>
      <c r="AC96" s="105">
        <f>IF( $H96=0,0,($F96*'Cronograma de Actividades'!$S$37)*($I96/$H96))</f>
        <v>0</v>
      </c>
      <c r="AD96" s="105">
        <f>SUM(AA96:AC96)</f>
        <v>0</v>
      </c>
      <c r="AE96" s="105">
        <f>IF( $H96=0,0,($F96*'Cronograma de Actividades'!$T$37)*($I96/$H96))</f>
        <v>0</v>
      </c>
      <c r="AF96" s="105">
        <f>IF( $H96=0,0,($F96*'Cronograma de Actividades'!$U$37)*($I96/$H96))</f>
        <v>0</v>
      </c>
      <c r="AG96" s="105">
        <f>IF( $H96=0,0,($F96*'Cronograma de Actividades'!$V$37)*($I96/$H96))</f>
        <v>0</v>
      </c>
      <c r="AH96" s="105">
        <f>SUM(AE96:AG96)</f>
        <v>0</v>
      </c>
      <c r="AI96" s="105">
        <f>IF( $H96=0,0,($F96*'Cronograma de Actividades'!$W$37)*($I96/$H96))</f>
        <v>0</v>
      </c>
      <c r="AJ96" s="105">
        <f>IF( $H96=0,0,($F96*'Cronograma de Actividades'!$X$37)*($I96/$H96))</f>
        <v>0</v>
      </c>
      <c r="AK96" s="105">
        <f>IF( $H96=0,0,($F96*'Cronograma de Actividades'!$Y$37)*($I96/$H96))</f>
        <v>0</v>
      </c>
      <c r="AL96" s="105">
        <f>SUM(AI96:AK96)</f>
        <v>0</v>
      </c>
      <c r="AM96" s="105">
        <f>IF( $H96=0,0,($F96*'Cronograma de Actividades'!$Z$37)*($I96/$H96))</f>
        <v>0</v>
      </c>
      <c r="AN96" s="105">
        <f>IF( $H96=0,0,($F96*'Cronograma de Actividades'!$AA$37)*($I96/$H96))</f>
        <v>0</v>
      </c>
      <c r="AO96" s="105">
        <f>IF( $H96=0,0,($F96*'Cronograma de Actividades'!$AB$37)*($I96/$H96))</f>
        <v>0</v>
      </c>
      <c r="AP96" s="105">
        <f>SUM(AM96:AO96)</f>
        <v>0</v>
      </c>
      <c r="AQ96" s="105">
        <f>+AD96+AH96+AL96+AP96</f>
        <v>0</v>
      </c>
      <c r="AR96" s="105">
        <f>IF( $H96=0,0,($F96*'Cronograma de Actividades'!$AC$37)*($I96/$H96))</f>
        <v>0</v>
      </c>
      <c r="AS96" s="105">
        <f>IF( $H96=0,0,($F96*'Cronograma de Actividades'!$AD$37)*($I96/$H96))</f>
        <v>0</v>
      </c>
      <c r="AT96" s="105">
        <f>IF( $H96=0,0,($F96*'Cronograma de Actividades'!$AE$37)*($I96/$H96))</f>
        <v>0</v>
      </c>
      <c r="AU96" s="105">
        <f>SUM(AR96:AT96)</f>
        <v>0</v>
      </c>
      <c r="AV96" s="105">
        <f>IF( $H96=0,0,($F96*'Cronograma de Actividades'!$AF$37)*($I96/$H96))</f>
        <v>0</v>
      </c>
      <c r="AW96" s="105">
        <f>IF( $H96=0,0,($F96*'Cronograma de Actividades'!$AG$37)*($I96/$H96))</f>
        <v>0</v>
      </c>
      <c r="AX96" s="105">
        <f>IF( $H96=0,0,($F96*'Cronograma de Actividades'!$AH$37)*($I96/$H96))</f>
        <v>0</v>
      </c>
      <c r="AY96" s="105">
        <f>SUM(AV96:AX96)</f>
        <v>0</v>
      </c>
      <c r="AZ96" s="105">
        <f>IF( $H96=0,0,($F96*'Cronograma de Actividades'!$AI$37)*($I96/$H96))</f>
        <v>0</v>
      </c>
      <c r="BA96" s="105">
        <f>IF( $H96=0,0,($F96*'Cronograma de Actividades'!$AJ$37)*($I96/$H96))</f>
        <v>0</v>
      </c>
      <c r="BB96" s="105">
        <f>IF( $H96=0,0,($F96*'Cronograma de Actividades'!$AK$37)*($I96/$H96))</f>
        <v>0</v>
      </c>
      <c r="BC96" s="105">
        <f>SUM(AZ96:BB96)</f>
        <v>0</v>
      </c>
      <c r="BD96" s="105">
        <f>IF( $H96=0,0,($F96*'Cronograma de Actividades'!$AL$37)*($I96/$H96))</f>
        <v>0</v>
      </c>
      <c r="BE96" s="105">
        <f>IF( $H96=0,0,($F96*'Cronograma de Actividades'!$AM$37)*($I96/$H96))</f>
        <v>0</v>
      </c>
      <c r="BF96" s="105">
        <f>IF( $H96=0,0,($F96*'Cronograma de Actividades'!$AN$37)*($I96/$H96))</f>
        <v>0</v>
      </c>
      <c r="BG96" s="105">
        <f>SUM(BD96:BF96)</f>
        <v>0</v>
      </c>
      <c r="BH96" s="105">
        <f>+AU96+AY96+BC96+BG96</f>
        <v>0</v>
      </c>
      <c r="BI96" s="287">
        <f>+Z96+AQ96+BH96</f>
        <v>0</v>
      </c>
      <c r="BJ96" s="126">
        <f t="shared" si="23"/>
        <v>0</v>
      </c>
    </row>
    <row r="97" spans="1:62" s="125" customFormat="1" ht="12.75" customHeight="1" outlineLevel="1" x14ac:dyDescent="0.15">
      <c r="A97" s="299" t="str">
        <f>+'Formato de costeo C1 '!C$702</f>
        <v>1.3.4.5</v>
      </c>
      <c r="B97" s="300" t="str">
        <f>+'Formato de costeo C1 '!B$702</f>
        <v>Categorías de gasto</v>
      </c>
      <c r="C97" s="579"/>
      <c r="D97" s="300"/>
      <c r="E97" s="318"/>
      <c r="F97" s="106">
        <f>+'Formato de costeo C1 '!G$702</f>
        <v>0</v>
      </c>
      <c r="G97" s="509"/>
      <c r="H97" s="106">
        <f>+'Formato de costeo C1 '!I702</f>
        <v>0</v>
      </c>
      <c r="I97" s="106">
        <f>+'Formato de costeo C1 '!Q702</f>
        <v>0</v>
      </c>
      <c r="J97" s="106">
        <f>IF( $H97=0,0,($F97*'Cronograma de Actividades'!$E$37)*($I97/$H97))</f>
        <v>0</v>
      </c>
      <c r="K97" s="106">
        <f>IF( $H97=0,0,($F97*'Cronograma de Actividades'!$F$37)*($I97/$H97))</f>
        <v>0</v>
      </c>
      <c r="L97" s="106">
        <f>IF( $H97=0,0,($F97*'Cronograma de Actividades'!$G$37)*($I97/$H97))</f>
        <v>0</v>
      </c>
      <c r="M97" s="106">
        <f>SUM(J97:L97)</f>
        <v>0</v>
      </c>
      <c r="N97" s="106">
        <f>IF( $H97=0,0,($F97*'Cronograma de Actividades'!$H$37)*($I97/$H97))</f>
        <v>0</v>
      </c>
      <c r="O97" s="106">
        <f>IF( $H97=0,0,($F97*'Cronograma de Actividades'!$I$37)*($I97/$H97))</f>
        <v>0</v>
      </c>
      <c r="P97" s="106">
        <f>IF( $H97=0,0,($F97*'Cronograma de Actividades'!$J$37)*($I97/$H97))</f>
        <v>0</v>
      </c>
      <c r="Q97" s="106">
        <f>SUM(N97:P97)</f>
        <v>0</v>
      </c>
      <c r="R97" s="106">
        <f>IF( $H97=0,0,($F97*'Cronograma de Actividades'!$K$37)*($I97/$H97))</f>
        <v>0</v>
      </c>
      <c r="S97" s="106">
        <f>IF( $H97=0,0,($F97*'Cronograma de Actividades'!$L$37)*($I97/$H97))</f>
        <v>0</v>
      </c>
      <c r="T97" s="106">
        <f>IF( $H97=0,0,($F97*'Cronograma de Actividades'!$M$37)*($I97/$H97))</f>
        <v>0</v>
      </c>
      <c r="U97" s="106">
        <f>SUM(R97:T97)</f>
        <v>0</v>
      </c>
      <c r="V97" s="106">
        <f>IF( $H97=0,0,($F97*'Cronograma de Actividades'!$N$37)*($I97/$H97))</f>
        <v>0</v>
      </c>
      <c r="W97" s="106">
        <f>IF( $H97=0,0,($F97*'Cronograma de Actividades'!$O$37)*($I97/$H97))</f>
        <v>0</v>
      </c>
      <c r="X97" s="106">
        <f>IF( $H97=0,0,($F97*'Cronograma de Actividades'!$P$37)*($I97/$H97))</f>
        <v>0</v>
      </c>
      <c r="Y97" s="106">
        <f>SUM(V97:X97)</f>
        <v>0</v>
      </c>
      <c r="Z97" s="106">
        <f>+M97+Q97+U97+Y97</f>
        <v>0</v>
      </c>
      <c r="AA97" s="106">
        <f>IF( $H97=0,0,($F97*'Cronograma de Actividades'!$Q$37)*($I97/$H97))</f>
        <v>0</v>
      </c>
      <c r="AB97" s="106">
        <f>IF( $H97=0,0,($F97*'Cronograma de Actividades'!$R$37)*($I97/$H97))</f>
        <v>0</v>
      </c>
      <c r="AC97" s="106">
        <f>IF( $H97=0,0,($F97*'Cronograma de Actividades'!$S$37)*($I97/$H97))</f>
        <v>0</v>
      </c>
      <c r="AD97" s="106">
        <f>SUM(AA97:AC97)</f>
        <v>0</v>
      </c>
      <c r="AE97" s="106">
        <f>IF( $H97=0,0,($F97*'Cronograma de Actividades'!$T$37)*($I97/$H97))</f>
        <v>0</v>
      </c>
      <c r="AF97" s="106">
        <f>IF( $H97=0,0,($F97*'Cronograma de Actividades'!$U$37)*($I97/$H97))</f>
        <v>0</v>
      </c>
      <c r="AG97" s="106">
        <f>IF( $H97=0,0,($F97*'Cronograma de Actividades'!$V$37)*($I97/$H97))</f>
        <v>0</v>
      </c>
      <c r="AH97" s="106">
        <f>SUM(AE97:AG97)</f>
        <v>0</v>
      </c>
      <c r="AI97" s="106">
        <f>IF( $H97=0,0,($F97*'Cronograma de Actividades'!$W$37)*($I97/$H97))</f>
        <v>0</v>
      </c>
      <c r="AJ97" s="106">
        <f>IF( $H97=0,0,($F97*'Cronograma de Actividades'!$X$37)*($I97/$H97))</f>
        <v>0</v>
      </c>
      <c r="AK97" s="106">
        <f>IF( $H97=0,0,($F97*'Cronograma de Actividades'!$Y$37)*($I97/$H97))</f>
        <v>0</v>
      </c>
      <c r="AL97" s="106">
        <f>SUM(AI97:AK97)</f>
        <v>0</v>
      </c>
      <c r="AM97" s="106">
        <f>IF( $H97=0,0,($F97*'Cronograma de Actividades'!$Z$37)*($I97/$H97))</f>
        <v>0</v>
      </c>
      <c r="AN97" s="106">
        <f>IF( $H97=0,0,($F97*'Cronograma de Actividades'!$AA$37)*($I97/$H97))</f>
        <v>0</v>
      </c>
      <c r="AO97" s="106">
        <f>IF( $H97=0,0,($F97*'Cronograma de Actividades'!$AB$37)*($I97/$H97))</f>
        <v>0</v>
      </c>
      <c r="AP97" s="106">
        <f>SUM(AM97:AO97)</f>
        <v>0</v>
      </c>
      <c r="AQ97" s="106">
        <f>+AD97+AH97+AL97+AP97</f>
        <v>0</v>
      </c>
      <c r="AR97" s="106">
        <f>IF( $H97=0,0,($F97*'Cronograma de Actividades'!$AC$37)*($I97/$H97))</f>
        <v>0</v>
      </c>
      <c r="AS97" s="106">
        <f>IF( $H97=0,0,($F97*'Cronograma de Actividades'!$AD$37)*($I97/$H97))</f>
        <v>0</v>
      </c>
      <c r="AT97" s="106">
        <f>IF( $H97=0,0,($F97*'Cronograma de Actividades'!$AE$37)*($I97/$H97))</f>
        <v>0</v>
      </c>
      <c r="AU97" s="106">
        <f>SUM(AR97:AT97)</f>
        <v>0</v>
      </c>
      <c r="AV97" s="106">
        <f>IF( $H97=0,0,($F97*'Cronograma de Actividades'!$AF$37)*($I97/$H97))</f>
        <v>0</v>
      </c>
      <c r="AW97" s="106">
        <f>IF( $H97=0,0,($F97*'Cronograma de Actividades'!$AG$37)*($I97/$H97))</f>
        <v>0</v>
      </c>
      <c r="AX97" s="106">
        <f>IF( $H97=0,0,($F97*'Cronograma de Actividades'!$AH$37)*($I97/$H97))</f>
        <v>0</v>
      </c>
      <c r="AY97" s="106">
        <f>SUM(AV97:AX97)</f>
        <v>0</v>
      </c>
      <c r="AZ97" s="106">
        <f>IF( $H97=0,0,($F97*'Cronograma de Actividades'!$AI$37)*($I97/$H97))</f>
        <v>0</v>
      </c>
      <c r="BA97" s="106">
        <f>IF( $H97=0,0,($F97*'Cronograma de Actividades'!$AJ$37)*($I97/$H97))</f>
        <v>0</v>
      </c>
      <c r="BB97" s="106">
        <f>IF( $H97=0,0,($F97*'Cronograma de Actividades'!$AK$37)*($I97/$H97))</f>
        <v>0</v>
      </c>
      <c r="BC97" s="106">
        <f>SUM(AZ97:BB97)</f>
        <v>0</v>
      </c>
      <c r="BD97" s="106">
        <f>IF( $H97=0,0,($F97*'Cronograma de Actividades'!$AL$37)*($I97/$H97))</f>
        <v>0</v>
      </c>
      <c r="BE97" s="106">
        <f>IF( $H97=0,0,($F97*'Cronograma de Actividades'!$AM$37)*($I97/$H97))</f>
        <v>0</v>
      </c>
      <c r="BF97" s="106">
        <f>IF( $H97=0,0,($F97*'Cronograma de Actividades'!$AN$37)*($I97/$H97))</f>
        <v>0</v>
      </c>
      <c r="BG97" s="106">
        <f>SUM(BD97:BF97)</f>
        <v>0</v>
      </c>
      <c r="BH97" s="106">
        <f>+AU97+AY97+BC97+BG97</f>
        <v>0</v>
      </c>
      <c r="BI97" s="288">
        <f>+Z97+AQ97+BH97</f>
        <v>0</v>
      </c>
      <c r="BJ97" s="126">
        <f t="shared" si="23"/>
        <v>0</v>
      </c>
    </row>
    <row r="98" spans="1:62" s="69" customFormat="1" ht="12.75" customHeight="1" x14ac:dyDescent="0.15">
      <c r="A98" s="100" t="str">
        <f>+'Formato de costeo C1 '!C$711</f>
        <v>1.3.5</v>
      </c>
      <c r="B98" s="199">
        <f>+'Formato de costeo C1 '!B$711</f>
        <v>0</v>
      </c>
      <c r="C98" s="56">
        <f>+'Formato de costeo C1 '!$D$711</f>
        <v>0</v>
      </c>
      <c r="D98" s="61"/>
      <c r="E98" s="57">
        <f>+'Formato de costeo C1 '!F194</f>
        <v>0</v>
      </c>
      <c r="F98" s="57">
        <f>SUM(F99:F103)</f>
        <v>0</v>
      </c>
      <c r="G98" s="503">
        <f>+'Formato de costeo C1 '!$H$711</f>
        <v>0</v>
      </c>
      <c r="H98" s="57">
        <f>SUM(H99:H103)</f>
        <v>0</v>
      </c>
      <c r="I98" s="57">
        <f t="shared" ref="I98:BI98" si="27">SUM(I99:I103)</f>
        <v>0</v>
      </c>
      <c r="J98" s="57">
        <f t="shared" si="27"/>
        <v>0</v>
      </c>
      <c r="K98" s="57">
        <f>SUM(K99:K103)</f>
        <v>0</v>
      </c>
      <c r="L98" s="57">
        <f>SUM(L99:L103)</f>
        <v>0</v>
      </c>
      <c r="M98" s="57">
        <f t="shared" si="27"/>
        <v>0</v>
      </c>
      <c r="N98" s="57">
        <f>SUM(N99:N103)</f>
        <v>0</v>
      </c>
      <c r="O98" s="57">
        <f>SUM(O99:O103)</f>
        <v>0</v>
      </c>
      <c r="P98" s="57">
        <f>SUM(P99:P103)</f>
        <v>0</v>
      </c>
      <c r="Q98" s="57">
        <f t="shared" si="27"/>
        <v>0</v>
      </c>
      <c r="R98" s="57">
        <f t="shared" si="27"/>
        <v>0</v>
      </c>
      <c r="S98" s="57">
        <f t="shared" si="27"/>
        <v>0</v>
      </c>
      <c r="T98" s="57">
        <f t="shared" si="27"/>
        <v>0</v>
      </c>
      <c r="U98" s="57">
        <f t="shared" si="27"/>
        <v>0</v>
      </c>
      <c r="V98" s="57">
        <f t="shared" si="27"/>
        <v>0</v>
      </c>
      <c r="W98" s="57">
        <f t="shared" si="27"/>
        <v>0</v>
      </c>
      <c r="X98" s="57">
        <f t="shared" si="27"/>
        <v>0</v>
      </c>
      <c r="Y98" s="57">
        <f t="shared" si="27"/>
        <v>0</v>
      </c>
      <c r="Z98" s="57">
        <f t="shared" si="27"/>
        <v>0</v>
      </c>
      <c r="AA98" s="57">
        <f t="shared" si="27"/>
        <v>0</v>
      </c>
      <c r="AB98" s="57">
        <f t="shared" si="27"/>
        <v>0</v>
      </c>
      <c r="AC98" s="57">
        <f t="shared" si="27"/>
        <v>0</v>
      </c>
      <c r="AD98" s="57">
        <f t="shared" si="27"/>
        <v>0</v>
      </c>
      <c r="AE98" s="57">
        <f t="shared" si="27"/>
        <v>0</v>
      </c>
      <c r="AF98" s="57">
        <f t="shared" si="27"/>
        <v>0</v>
      </c>
      <c r="AG98" s="57">
        <f t="shared" si="27"/>
        <v>0</v>
      </c>
      <c r="AH98" s="57">
        <f t="shared" si="27"/>
        <v>0</v>
      </c>
      <c r="AI98" s="57">
        <f t="shared" si="27"/>
        <v>0</v>
      </c>
      <c r="AJ98" s="57">
        <f t="shared" si="27"/>
        <v>0</v>
      </c>
      <c r="AK98" s="57">
        <f t="shared" si="27"/>
        <v>0</v>
      </c>
      <c r="AL98" s="57">
        <f t="shared" si="27"/>
        <v>0</v>
      </c>
      <c r="AM98" s="57">
        <f t="shared" si="27"/>
        <v>0</v>
      </c>
      <c r="AN98" s="57">
        <f t="shared" si="27"/>
        <v>0</v>
      </c>
      <c r="AO98" s="57">
        <f t="shared" si="27"/>
        <v>0</v>
      </c>
      <c r="AP98" s="57">
        <f t="shared" si="27"/>
        <v>0</v>
      </c>
      <c r="AQ98" s="57">
        <f t="shared" si="27"/>
        <v>0</v>
      </c>
      <c r="AR98" s="57">
        <f t="shared" si="27"/>
        <v>0</v>
      </c>
      <c r="AS98" s="57">
        <f t="shared" si="27"/>
        <v>0</v>
      </c>
      <c r="AT98" s="57">
        <f t="shared" si="27"/>
        <v>0</v>
      </c>
      <c r="AU98" s="57">
        <f t="shared" si="27"/>
        <v>0</v>
      </c>
      <c r="AV98" s="57">
        <f t="shared" si="27"/>
        <v>0</v>
      </c>
      <c r="AW98" s="57">
        <f t="shared" si="27"/>
        <v>0</v>
      </c>
      <c r="AX98" s="57">
        <f t="shared" si="27"/>
        <v>0</v>
      </c>
      <c r="AY98" s="57">
        <f t="shared" si="27"/>
        <v>0</v>
      </c>
      <c r="AZ98" s="57">
        <f t="shared" si="27"/>
        <v>0</v>
      </c>
      <c r="BA98" s="57">
        <f t="shared" si="27"/>
        <v>0</v>
      </c>
      <c r="BB98" s="57">
        <f t="shared" si="27"/>
        <v>0</v>
      </c>
      <c r="BC98" s="57">
        <f t="shared" si="27"/>
        <v>0</v>
      </c>
      <c r="BD98" s="57">
        <f t="shared" si="27"/>
        <v>0</v>
      </c>
      <c r="BE98" s="57">
        <f t="shared" si="27"/>
        <v>0</v>
      </c>
      <c r="BF98" s="57">
        <f t="shared" si="27"/>
        <v>0</v>
      </c>
      <c r="BG98" s="57">
        <f t="shared" si="27"/>
        <v>0</v>
      </c>
      <c r="BH98" s="57">
        <f t="shared" si="27"/>
        <v>0</v>
      </c>
      <c r="BI98" s="285">
        <f t="shared" si="27"/>
        <v>0</v>
      </c>
      <c r="BJ98" s="126">
        <f t="shared" si="23"/>
        <v>0</v>
      </c>
    </row>
    <row r="99" spans="1:62" s="69" customFormat="1" ht="12.75" customHeight="1" x14ac:dyDescent="0.15">
      <c r="A99" s="295" t="str">
        <f>+'Formato de costeo C1 '!C$712</f>
        <v>1.3.5.1</v>
      </c>
      <c r="B99" s="296" t="str">
        <f>+'Formato de costeo C1 '!B$712</f>
        <v>Categorías de gasto</v>
      </c>
      <c r="C99" s="577"/>
      <c r="D99" s="296"/>
      <c r="E99" s="312"/>
      <c r="F99" s="104">
        <f>+'Formato de costeo C1 '!G$712</f>
        <v>0</v>
      </c>
      <c r="G99" s="507"/>
      <c r="H99" s="104">
        <f>+'Formato de costeo C1 '!I712</f>
        <v>0</v>
      </c>
      <c r="I99" s="104">
        <f>+'Formato de costeo C1 '!Q712</f>
        <v>0</v>
      </c>
      <c r="J99" s="104">
        <f>IF( $H99=0,0,($F99*'Cronograma de Actividades'!$E$38)*($I99/$H99))</f>
        <v>0</v>
      </c>
      <c r="K99" s="104">
        <f>IF( $H99=0,0,($F99*'Cronograma de Actividades'!$F$38)*($I99/$H99))</f>
        <v>0</v>
      </c>
      <c r="L99" s="104">
        <f>IF( $H99=0,0,($F99*'Cronograma de Actividades'!$G$38)*($I99/$H99))</f>
        <v>0</v>
      </c>
      <c r="M99" s="104">
        <f>SUM(J99:L99)</f>
        <v>0</v>
      </c>
      <c r="N99" s="104">
        <f>IF( $H99=0,0,($F99*'Cronograma de Actividades'!$H$38)*($I99/$H99))</f>
        <v>0</v>
      </c>
      <c r="O99" s="104">
        <f>IF( $H99=0,0,($F99*'Cronograma de Actividades'!$I$38)*($I99/$H99))</f>
        <v>0</v>
      </c>
      <c r="P99" s="104">
        <f>IF( $H99=0,0,($F99*'Cronograma de Actividades'!$J$38)*($I99/$H99))</f>
        <v>0</v>
      </c>
      <c r="Q99" s="104">
        <f>SUM(N99:P99)</f>
        <v>0</v>
      </c>
      <c r="R99" s="104">
        <f>IF( $H99=0,0,($F99*'Cronograma de Actividades'!$K$38)*($I99/$H99))</f>
        <v>0</v>
      </c>
      <c r="S99" s="104">
        <f>IF( $H99=0,0,($F99*'Cronograma de Actividades'!$L$38)*($I99/$H99))</f>
        <v>0</v>
      </c>
      <c r="T99" s="104">
        <f>IF( $H99=0,0,($F99*'Cronograma de Actividades'!$M$38)*($I99/$H99))</f>
        <v>0</v>
      </c>
      <c r="U99" s="104">
        <f>SUM(R99:T99)</f>
        <v>0</v>
      </c>
      <c r="V99" s="104">
        <f>IF( $H99=0,0,($F99*'Cronograma de Actividades'!$N$38)*($I99/$H99))</f>
        <v>0</v>
      </c>
      <c r="W99" s="104">
        <f>IF( $H99=0,0,($F99*'Cronograma de Actividades'!$O$38)*($I99/$H99))</f>
        <v>0</v>
      </c>
      <c r="X99" s="104">
        <f>IF( $H99=0,0,($F99*'Cronograma de Actividades'!$P$38)*($I99/$H99))</f>
        <v>0</v>
      </c>
      <c r="Y99" s="104">
        <f>SUM(V99:X99)</f>
        <v>0</v>
      </c>
      <c r="Z99" s="104">
        <f>+M99+Q99+U99+Y99</f>
        <v>0</v>
      </c>
      <c r="AA99" s="104">
        <f>IF( $H99=0,0,($F99*'Cronograma de Actividades'!$Q$38)*($I99/$H99))</f>
        <v>0</v>
      </c>
      <c r="AB99" s="104">
        <f>IF( $H99=0,0,($F99*'Cronograma de Actividades'!$R$38)*($I99/$H99))</f>
        <v>0</v>
      </c>
      <c r="AC99" s="104">
        <f>IF( $H99=0,0,($F99*'Cronograma de Actividades'!$S$38)*($I99/$H99))</f>
        <v>0</v>
      </c>
      <c r="AD99" s="104">
        <f>SUM(AA99:AC99)</f>
        <v>0</v>
      </c>
      <c r="AE99" s="104">
        <f>IF( $H99=0,0,($F99*'Cronograma de Actividades'!$T$38)*($I99/$H99))</f>
        <v>0</v>
      </c>
      <c r="AF99" s="104">
        <f>IF( $H99=0,0,($F99*'Cronograma de Actividades'!$U$38)*($I99/$H99))</f>
        <v>0</v>
      </c>
      <c r="AG99" s="104">
        <f>IF( $H99=0,0,($F99*'Cronograma de Actividades'!$V$38)*($I99/$H99))</f>
        <v>0</v>
      </c>
      <c r="AH99" s="104">
        <f>SUM(AE99:AG99)</f>
        <v>0</v>
      </c>
      <c r="AI99" s="104">
        <f>IF( $H99=0,0,($F99*'Cronograma de Actividades'!$W$38)*($I99/$H99))</f>
        <v>0</v>
      </c>
      <c r="AJ99" s="104">
        <f>IF( $H99=0,0,($F99*'Cronograma de Actividades'!$X$38)*($I99/$H99))</f>
        <v>0</v>
      </c>
      <c r="AK99" s="104">
        <f>IF( $H99=0,0,($F99*'Cronograma de Actividades'!$Y$38)*($I99/$H99))</f>
        <v>0</v>
      </c>
      <c r="AL99" s="104">
        <f>SUM(AI99:AK99)</f>
        <v>0</v>
      </c>
      <c r="AM99" s="104">
        <f>IF( $H99=0,0,($F99*'Cronograma de Actividades'!$Z$38)*($I99/$H99))</f>
        <v>0</v>
      </c>
      <c r="AN99" s="104">
        <f>IF( $H99=0,0,($F99*'Cronograma de Actividades'!$AA$38)*($I99/$H99))</f>
        <v>0</v>
      </c>
      <c r="AO99" s="104">
        <f>IF( $H99=0,0,($F99*'Cronograma de Actividades'!$AB$38)*($I99/$H99))</f>
        <v>0</v>
      </c>
      <c r="AP99" s="104">
        <f>SUM(AM99:AO99)</f>
        <v>0</v>
      </c>
      <c r="AQ99" s="104">
        <f>+AD99+AH99+AL99+AP99</f>
        <v>0</v>
      </c>
      <c r="AR99" s="104">
        <f>IF( $H99=0,0,($F99*'Cronograma de Actividades'!$AC$38)*($I99/$H99))</f>
        <v>0</v>
      </c>
      <c r="AS99" s="104">
        <f>IF( $H99=0,0,($F99*'Cronograma de Actividades'!$AD$38)*($I99/$H99))</f>
        <v>0</v>
      </c>
      <c r="AT99" s="104">
        <f>IF( $H99=0,0,($F99*'Cronograma de Actividades'!$AE$38)*($I99/$H99))</f>
        <v>0</v>
      </c>
      <c r="AU99" s="104">
        <f>SUM(AR99:AT99)</f>
        <v>0</v>
      </c>
      <c r="AV99" s="104">
        <f>IF( $H99=0,0,($F99*'Cronograma de Actividades'!$AF$38)*($I99/$H99))</f>
        <v>0</v>
      </c>
      <c r="AW99" s="104">
        <f>IF( $H99=0,0,($F99*'Cronograma de Actividades'!$AG$38)*($I99/$H99))</f>
        <v>0</v>
      </c>
      <c r="AX99" s="104">
        <f>IF( $H99=0,0,($F99*'Cronograma de Actividades'!$AH$38)*($I99/$H99))</f>
        <v>0</v>
      </c>
      <c r="AY99" s="104">
        <f>SUM(AV99:AX99)</f>
        <v>0</v>
      </c>
      <c r="AZ99" s="104">
        <f>IF( $H99=0,0,($F99*'Cronograma de Actividades'!$AI$38)*($I99/$H99))</f>
        <v>0</v>
      </c>
      <c r="BA99" s="104">
        <f>IF( $H99=0,0,($F99*'Cronograma de Actividades'!$AJ$38)*($I99/$H99))</f>
        <v>0</v>
      </c>
      <c r="BB99" s="104">
        <f>IF( $H99=0,0,($F99*'Cronograma de Actividades'!$AK$38)*($I99/$H99))</f>
        <v>0</v>
      </c>
      <c r="BC99" s="104">
        <f>SUM(AZ99:BB99)</f>
        <v>0</v>
      </c>
      <c r="BD99" s="104">
        <f>IF( $H99=0,0,($F99*'Cronograma de Actividades'!$AL$38)*($I99/$H99))</f>
        <v>0</v>
      </c>
      <c r="BE99" s="104">
        <f>IF( $H99=0,0,($F99*'Cronograma de Actividades'!$AM$38)*($I99/$H99))</f>
        <v>0</v>
      </c>
      <c r="BF99" s="104">
        <f>IF( $H99=0,0,($F99*'Cronograma de Actividades'!$AN$38)*($I99/$H99))</f>
        <v>0</v>
      </c>
      <c r="BG99" s="104">
        <f>SUM(BD99:BF99)</f>
        <v>0</v>
      </c>
      <c r="BH99" s="104">
        <f>+AU99+AY99+BC99+BG99</f>
        <v>0</v>
      </c>
      <c r="BI99" s="286">
        <f>+Z99+AQ99+BH99</f>
        <v>0</v>
      </c>
      <c r="BJ99" s="126">
        <f t="shared" si="23"/>
        <v>0</v>
      </c>
    </row>
    <row r="100" spans="1:62" s="125" customFormat="1" ht="12.75" customHeight="1" outlineLevel="1" x14ac:dyDescent="0.15">
      <c r="A100" s="297" t="str">
        <f>+'Formato de costeo C1 '!C$721</f>
        <v>1.3.5.2</v>
      </c>
      <c r="B100" s="298" t="str">
        <f>+'Formato de costeo C1 '!B$721</f>
        <v>Categorías de gasto</v>
      </c>
      <c r="C100" s="578"/>
      <c r="D100" s="298"/>
      <c r="E100" s="315"/>
      <c r="F100" s="105">
        <f>+'Formato de costeo C1 '!G$721</f>
        <v>0</v>
      </c>
      <c r="G100" s="508"/>
      <c r="H100" s="105">
        <f>+'Formato de costeo C1 '!I721</f>
        <v>0</v>
      </c>
      <c r="I100" s="105">
        <f>+'Formato de costeo C1 '!Q721</f>
        <v>0</v>
      </c>
      <c r="J100" s="105">
        <f>IF( $H100=0,0,($F100*'Cronograma de Actividades'!$E$38)*($I100/$H100))</f>
        <v>0</v>
      </c>
      <c r="K100" s="105">
        <f>IF( $H100=0,0,($F100*'Cronograma de Actividades'!$F$38)*($I100/$H100))</f>
        <v>0</v>
      </c>
      <c r="L100" s="105">
        <f>IF( $H100=0,0,($F100*'Cronograma de Actividades'!$G$38)*($I100/$H100))</f>
        <v>0</v>
      </c>
      <c r="M100" s="105">
        <f>SUM(J100:L100)</f>
        <v>0</v>
      </c>
      <c r="N100" s="105">
        <f>IF( $H100=0,0,($F100*'Cronograma de Actividades'!$H$38)*($I100/$H100))</f>
        <v>0</v>
      </c>
      <c r="O100" s="105">
        <f>IF( $H100=0,0,($F100*'Cronograma de Actividades'!$I$38)*($I100/$H100))</f>
        <v>0</v>
      </c>
      <c r="P100" s="105">
        <f>IF( $H100=0,0,($F100*'Cronograma de Actividades'!$J$38)*($I100/$H100))</f>
        <v>0</v>
      </c>
      <c r="Q100" s="105">
        <f>SUM(N100:P100)</f>
        <v>0</v>
      </c>
      <c r="R100" s="105">
        <f>IF( $H100=0,0,($F100*'Cronograma de Actividades'!$K$38)*($I100/$H100))</f>
        <v>0</v>
      </c>
      <c r="S100" s="105">
        <f>IF( $H100=0,0,($F100*'Cronograma de Actividades'!$L$38)*($I100/$H100))</f>
        <v>0</v>
      </c>
      <c r="T100" s="105">
        <f>IF( $H100=0,0,($F100*'Cronograma de Actividades'!$M$38)*($I100/$H100))</f>
        <v>0</v>
      </c>
      <c r="U100" s="105">
        <f>SUM(R100:T100)</f>
        <v>0</v>
      </c>
      <c r="V100" s="105">
        <f>IF( $H100=0,0,($F100*'Cronograma de Actividades'!$N$38)*($I100/$H100))</f>
        <v>0</v>
      </c>
      <c r="W100" s="105">
        <f>IF( $H100=0,0,($F100*'Cronograma de Actividades'!$O$38)*($I100/$H100))</f>
        <v>0</v>
      </c>
      <c r="X100" s="105">
        <f>IF( $H100=0,0,($F100*'Cronograma de Actividades'!$P$38)*($I100/$H100))</f>
        <v>0</v>
      </c>
      <c r="Y100" s="105">
        <f>SUM(V100:X100)</f>
        <v>0</v>
      </c>
      <c r="Z100" s="105">
        <f>+M100+Q100+U100+Y100</f>
        <v>0</v>
      </c>
      <c r="AA100" s="105">
        <f>IF( $H100=0,0,($F100*'Cronograma de Actividades'!$Q$38)*($I100/$H100))</f>
        <v>0</v>
      </c>
      <c r="AB100" s="105">
        <f>IF( $H100=0,0,($F100*'Cronograma de Actividades'!$R$38)*($I100/$H100))</f>
        <v>0</v>
      </c>
      <c r="AC100" s="105">
        <f>IF( $H100=0,0,($F100*'Cronograma de Actividades'!$S$38)*($I100/$H100))</f>
        <v>0</v>
      </c>
      <c r="AD100" s="105">
        <f>SUM(AA100:AC100)</f>
        <v>0</v>
      </c>
      <c r="AE100" s="105">
        <f>IF( $H100=0,0,($F100*'Cronograma de Actividades'!$T$38)*($I100/$H100))</f>
        <v>0</v>
      </c>
      <c r="AF100" s="105">
        <f>IF( $H100=0,0,($F100*'Cronograma de Actividades'!$U$38)*($I100/$H100))</f>
        <v>0</v>
      </c>
      <c r="AG100" s="105">
        <f>IF( $H100=0,0,($F100*'Cronograma de Actividades'!$V$38)*($I100/$H100))</f>
        <v>0</v>
      </c>
      <c r="AH100" s="105">
        <f>SUM(AE100:AG100)</f>
        <v>0</v>
      </c>
      <c r="AI100" s="105">
        <f>IF( $H100=0,0,($F100*'Cronograma de Actividades'!$W$38)*($I100/$H100))</f>
        <v>0</v>
      </c>
      <c r="AJ100" s="105">
        <f>IF( $H100=0,0,($F100*'Cronograma de Actividades'!$X$38)*($I100/$H100))</f>
        <v>0</v>
      </c>
      <c r="AK100" s="105">
        <f>IF( $H100=0,0,($F100*'Cronograma de Actividades'!$Y$38)*($I100/$H100))</f>
        <v>0</v>
      </c>
      <c r="AL100" s="105">
        <f>SUM(AI100:AK100)</f>
        <v>0</v>
      </c>
      <c r="AM100" s="105">
        <f>IF( $H100=0,0,($F100*'Cronograma de Actividades'!$Z$38)*($I100/$H100))</f>
        <v>0</v>
      </c>
      <c r="AN100" s="105">
        <f>IF( $H100=0,0,($F100*'Cronograma de Actividades'!$AA$38)*($I100/$H100))</f>
        <v>0</v>
      </c>
      <c r="AO100" s="105">
        <f>IF( $H100=0,0,($F100*'Cronograma de Actividades'!$AB$38)*($I100/$H100))</f>
        <v>0</v>
      </c>
      <c r="AP100" s="105">
        <f>SUM(AM100:AO100)</f>
        <v>0</v>
      </c>
      <c r="AQ100" s="105">
        <f>+AD100+AH100+AL100+AP100</f>
        <v>0</v>
      </c>
      <c r="AR100" s="105">
        <f>IF( $H100=0,0,($F100*'Cronograma de Actividades'!$AC$38)*($I100/$H100))</f>
        <v>0</v>
      </c>
      <c r="AS100" s="105">
        <f>IF( $H100=0,0,($F100*'Cronograma de Actividades'!$AD$38)*($I100/$H100))</f>
        <v>0</v>
      </c>
      <c r="AT100" s="105">
        <f>IF( $H100=0,0,($F100*'Cronograma de Actividades'!$AE$38)*($I100/$H100))</f>
        <v>0</v>
      </c>
      <c r="AU100" s="105">
        <f>SUM(AR100:AT100)</f>
        <v>0</v>
      </c>
      <c r="AV100" s="105">
        <f>IF( $H100=0,0,($F100*'Cronograma de Actividades'!$AF$38)*($I100/$H100))</f>
        <v>0</v>
      </c>
      <c r="AW100" s="105">
        <f>IF( $H100=0,0,($F100*'Cronograma de Actividades'!$AG$38)*($I100/$H100))</f>
        <v>0</v>
      </c>
      <c r="AX100" s="105">
        <f>IF( $H100=0,0,($F100*'Cronograma de Actividades'!$AH$38)*($I100/$H100))</f>
        <v>0</v>
      </c>
      <c r="AY100" s="105">
        <f>SUM(AV100:AX100)</f>
        <v>0</v>
      </c>
      <c r="AZ100" s="105">
        <f>IF( $H100=0,0,($F100*'Cronograma de Actividades'!$AI$38)*($I100/$H100))</f>
        <v>0</v>
      </c>
      <c r="BA100" s="105">
        <f>IF( $H100=0,0,($F100*'Cronograma de Actividades'!$AJ$38)*($I100/$H100))</f>
        <v>0</v>
      </c>
      <c r="BB100" s="105">
        <f>IF( $H100=0,0,($F100*'Cronograma de Actividades'!$AK$38)*($I100/$H100))</f>
        <v>0</v>
      </c>
      <c r="BC100" s="105">
        <f>SUM(AZ100:BB100)</f>
        <v>0</v>
      </c>
      <c r="BD100" s="105">
        <f>IF( $H100=0,0,($F100*'Cronograma de Actividades'!$AL$38)*($I100/$H100))</f>
        <v>0</v>
      </c>
      <c r="BE100" s="105">
        <f>IF( $H100=0,0,($F100*'Cronograma de Actividades'!$AM$38)*($I100/$H100))</f>
        <v>0</v>
      </c>
      <c r="BF100" s="105">
        <f>IF( $H100=0,0,($F100*'Cronograma de Actividades'!$AN$38)*($I100/$H100))</f>
        <v>0</v>
      </c>
      <c r="BG100" s="105">
        <f>SUM(BD100:BF100)</f>
        <v>0</v>
      </c>
      <c r="BH100" s="105">
        <f>+AU100+AY100+BC100+BG100</f>
        <v>0</v>
      </c>
      <c r="BI100" s="287">
        <f>+Z100+AQ100+BH100</f>
        <v>0</v>
      </c>
      <c r="BJ100" s="126">
        <f t="shared" si="23"/>
        <v>0</v>
      </c>
    </row>
    <row r="101" spans="1:62" s="69" customFormat="1" ht="12.75" customHeight="1" x14ac:dyDescent="0.15">
      <c r="A101" s="297" t="str">
        <f>+'Formato de costeo C1 '!C$730</f>
        <v>1.3.5.3</v>
      </c>
      <c r="B101" s="298" t="str">
        <f>+'Formato de costeo C1 '!B$730</f>
        <v>Categorías de gasto</v>
      </c>
      <c r="C101" s="578"/>
      <c r="D101" s="298"/>
      <c r="E101" s="315"/>
      <c r="F101" s="105">
        <f>+'Formato de costeo C1 '!G$730</f>
        <v>0</v>
      </c>
      <c r="G101" s="508"/>
      <c r="H101" s="105">
        <f>+'Formato de costeo C1 '!I730</f>
        <v>0</v>
      </c>
      <c r="I101" s="105">
        <f>+'Formato de costeo C1 '!Q730</f>
        <v>0</v>
      </c>
      <c r="J101" s="105">
        <f>IF( $H101=0,0,($F101*'Cronograma de Actividades'!$E$38)*($I101/$H101))</f>
        <v>0</v>
      </c>
      <c r="K101" s="105">
        <f>IF( $H101=0,0,($F101*'Cronograma de Actividades'!$F$38)*($I101/$H101))</f>
        <v>0</v>
      </c>
      <c r="L101" s="105">
        <f>IF( $H101=0,0,($F101*'Cronograma de Actividades'!$G$38)*($I101/$H101))</f>
        <v>0</v>
      </c>
      <c r="M101" s="105">
        <f>SUM(J101:L101)</f>
        <v>0</v>
      </c>
      <c r="N101" s="105">
        <f>IF( $H101=0,0,($F101*'Cronograma de Actividades'!$H$38)*($I101/$H101))</f>
        <v>0</v>
      </c>
      <c r="O101" s="105">
        <f>IF( $H101=0,0,($F101*'Cronograma de Actividades'!$I$38)*($I101/$H101))</f>
        <v>0</v>
      </c>
      <c r="P101" s="105">
        <f>IF( $H101=0,0,($F101*'Cronograma de Actividades'!$J$38)*($I101/$H101))</f>
        <v>0</v>
      </c>
      <c r="Q101" s="105">
        <f>SUM(N101:P101)</f>
        <v>0</v>
      </c>
      <c r="R101" s="105">
        <f>IF( $H101=0,0,($F101*'Cronograma de Actividades'!$K$38)*($I101/$H101))</f>
        <v>0</v>
      </c>
      <c r="S101" s="105">
        <f>IF( $H101=0,0,($F101*'Cronograma de Actividades'!$L$38)*($I101/$H101))</f>
        <v>0</v>
      </c>
      <c r="T101" s="105">
        <f>IF( $H101=0,0,($F101*'Cronograma de Actividades'!$M$38)*($I101/$H101))</f>
        <v>0</v>
      </c>
      <c r="U101" s="105">
        <f>SUM(R101:T101)</f>
        <v>0</v>
      </c>
      <c r="V101" s="105">
        <f>IF( $H101=0,0,($F101*'Cronograma de Actividades'!$N$38)*($I101/$H101))</f>
        <v>0</v>
      </c>
      <c r="W101" s="105">
        <f>IF( $H101=0,0,($F101*'Cronograma de Actividades'!$O$38)*($I101/$H101))</f>
        <v>0</v>
      </c>
      <c r="X101" s="105">
        <f>IF( $H101=0,0,($F101*'Cronograma de Actividades'!$P$38)*($I101/$H101))</f>
        <v>0</v>
      </c>
      <c r="Y101" s="105">
        <f>SUM(V101:X101)</f>
        <v>0</v>
      </c>
      <c r="Z101" s="105">
        <f>+M101+Q101+U101+Y101</f>
        <v>0</v>
      </c>
      <c r="AA101" s="105">
        <f>IF( $H101=0,0,($F101*'Cronograma de Actividades'!$Q$38)*($I101/$H101))</f>
        <v>0</v>
      </c>
      <c r="AB101" s="105">
        <f>IF( $H101=0,0,($F101*'Cronograma de Actividades'!$R$38)*($I101/$H101))</f>
        <v>0</v>
      </c>
      <c r="AC101" s="105">
        <f>IF( $H101=0,0,($F101*'Cronograma de Actividades'!$S$38)*($I101/$H101))</f>
        <v>0</v>
      </c>
      <c r="AD101" s="105">
        <f>SUM(AA101:AC101)</f>
        <v>0</v>
      </c>
      <c r="AE101" s="105">
        <f>IF( $H101=0,0,($F101*'Cronograma de Actividades'!$T$38)*($I101/$H101))</f>
        <v>0</v>
      </c>
      <c r="AF101" s="105">
        <f>IF( $H101=0,0,($F101*'Cronograma de Actividades'!$U$38)*($I101/$H101))</f>
        <v>0</v>
      </c>
      <c r="AG101" s="105">
        <f>IF( $H101=0,0,($F101*'Cronograma de Actividades'!$V$38)*($I101/$H101))</f>
        <v>0</v>
      </c>
      <c r="AH101" s="105">
        <f>SUM(AE101:AG101)</f>
        <v>0</v>
      </c>
      <c r="AI101" s="105">
        <f>IF( $H101=0,0,($F101*'Cronograma de Actividades'!$W$38)*($I101/$H101))</f>
        <v>0</v>
      </c>
      <c r="AJ101" s="105">
        <f>IF( $H101=0,0,($F101*'Cronograma de Actividades'!$X$38)*($I101/$H101))</f>
        <v>0</v>
      </c>
      <c r="AK101" s="105">
        <f>IF( $H101=0,0,($F101*'Cronograma de Actividades'!$Y$38)*($I101/$H101))</f>
        <v>0</v>
      </c>
      <c r="AL101" s="105">
        <f>SUM(AI101:AK101)</f>
        <v>0</v>
      </c>
      <c r="AM101" s="105">
        <f>IF( $H101=0,0,($F101*'Cronograma de Actividades'!$Z$38)*($I101/$H101))</f>
        <v>0</v>
      </c>
      <c r="AN101" s="105">
        <f>IF( $H101=0,0,($F101*'Cronograma de Actividades'!$AA$38)*($I101/$H101))</f>
        <v>0</v>
      </c>
      <c r="AO101" s="105">
        <f>IF( $H101=0,0,($F101*'Cronograma de Actividades'!$AB$38)*($I101/$H101))</f>
        <v>0</v>
      </c>
      <c r="AP101" s="105">
        <f>SUM(AM101:AO101)</f>
        <v>0</v>
      </c>
      <c r="AQ101" s="105">
        <f>+AD101+AH101+AL101+AP101</f>
        <v>0</v>
      </c>
      <c r="AR101" s="105">
        <f>IF( $H101=0,0,($F101*'Cronograma de Actividades'!$AC$38)*($I101/$H101))</f>
        <v>0</v>
      </c>
      <c r="AS101" s="105">
        <f>IF( $H101=0,0,($F101*'Cronograma de Actividades'!$AD$38)*($I101/$H101))</f>
        <v>0</v>
      </c>
      <c r="AT101" s="105">
        <f>IF( $H101=0,0,($F101*'Cronograma de Actividades'!$AE$38)*($I101/$H101))</f>
        <v>0</v>
      </c>
      <c r="AU101" s="105">
        <f>SUM(AR101:AT101)</f>
        <v>0</v>
      </c>
      <c r="AV101" s="105">
        <f>IF( $H101=0,0,($F101*'Cronograma de Actividades'!$AF$38)*($I101/$H101))</f>
        <v>0</v>
      </c>
      <c r="AW101" s="105">
        <f>IF( $H101=0,0,($F101*'Cronograma de Actividades'!$AG$38)*($I101/$H101))</f>
        <v>0</v>
      </c>
      <c r="AX101" s="105">
        <f>IF( $H101=0,0,($F101*'Cronograma de Actividades'!$AH$38)*($I101/$H101))</f>
        <v>0</v>
      </c>
      <c r="AY101" s="105">
        <f>SUM(AV101:AX101)</f>
        <v>0</v>
      </c>
      <c r="AZ101" s="105">
        <f>IF( $H101=0,0,($F101*'Cronograma de Actividades'!$AI$38)*($I101/$H101))</f>
        <v>0</v>
      </c>
      <c r="BA101" s="105">
        <f>IF( $H101=0,0,($F101*'Cronograma de Actividades'!$AJ$38)*($I101/$H101))</f>
        <v>0</v>
      </c>
      <c r="BB101" s="105">
        <f>IF( $H101=0,0,($F101*'Cronograma de Actividades'!$AK$38)*($I101/$H101))</f>
        <v>0</v>
      </c>
      <c r="BC101" s="105">
        <f>SUM(AZ101:BB101)</f>
        <v>0</v>
      </c>
      <c r="BD101" s="105">
        <f>IF( $H101=0,0,($F101*'Cronograma de Actividades'!$AL$38)*($I101/$H101))</f>
        <v>0</v>
      </c>
      <c r="BE101" s="105">
        <f>IF( $H101=0,0,($F101*'Cronograma de Actividades'!$AM$38)*($I101/$H101))</f>
        <v>0</v>
      </c>
      <c r="BF101" s="105">
        <f>IF( $H101=0,0,($F101*'Cronograma de Actividades'!$AN$38)*($I101/$H101))</f>
        <v>0</v>
      </c>
      <c r="BG101" s="105">
        <f>SUM(BD101:BF101)</f>
        <v>0</v>
      </c>
      <c r="BH101" s="105">
        <f>+AU101+AY101+BC101+BG101</f>
        <v>0</v>
      </c>
      <c r="BI101" s="287">
        <f>+Z101+AQ101+BH101</f>
        <v>0</v>
      </c>
      <c r="BJ101" s="126">
        <f t="shared" si="23"/>
        <v>0</v>
      </c>
    </row>
    <row r="102" spans="1:62" s="69" customFormat="1" ht="12.75" customHeight="1" x14ac:dyDescent="0.15">
      <c r="A102" s="297" t="str">
        <f>+'Formato de costeo C1 '!C$739</f>
        <v>1.3.5.4</v>
      </c>
      <c r="B102" s="298" t="str">
        <f>+'Formato de costeo C1 '!B$739</f>
        <v>Categorías de gasto</v>
      </c>
      <c r="C102" s="578"/>
      <c r="D102" s="298"/>
      <c r="E102" s="315"/>
      <c r="F102" s="105">
        <f>+'Formato de costeo C1 '!G$739</f>
        <v>0</v>
      </c>
      <c r="G102" s="508"/>
      <c r="H102" s="105">
        <f>+'Formato de costeo C1 '!I739</f>
        <v>0</v>
      </c>
      <c r="I102" s="105">
        <f>+'Formato de costeo C1 '!Q739</f>
        <v>0</v>
      </c>
      <c r="J102" s="105">
        <f>IF( $H102=0,0,($F102*'Cronograma de Actividades'!$E$38)*($I102/$H102))</f>
        <v>0</v>
      </c>
      <c r="K102" s="105">
        <f>IF( $H102=0,0,($F102*'Cronograma de Actividades'!$F$38)*($I102/$H102))</f>
        <v>0</v>
      </c>
      <c r="L102" s="105">
        <f>IF( $H102=0,0,($F102*'Cronograma de Actividades'!$G$38)*($I102/$H102))</f>
        <v>0</v>
      </c>
      <c r="M102" s="105">
        <f>SUM(J102:L102)</f>
        <v>0</v>
      </c>
      <c r="N102" s="105">
        <f>IF( $H102=0,0,($F102*'Cronograma de Actividades'!$H$38)*($I102/$H102))</f>
        <v>0</v>
      </c>
      <c r="O102" s="105">
        <f>IF( $H102=0,0,($F102*'Cronograma de Actividades'!$I$38)*($I102/$H102))</f>
        <v>0</v>
      </c>
      <c r="P102" s="105">
        <f>IF( $H102=0,0,($F102*'Cronograma de Actividades'!$J$38)*($I102/$H102))</f>
        <v>0</v>
      </c>
      <c r="Q102" s="105">
        <f>SUM(N102:P102)</f>
        <v>0</v>
      </c>
      <c r="R102" s="105">
        <f>IF( $H102=0,0,($F102*'Cronograma de Actividades'!$K$38)*($I102/$H102))</f>
        <v>0</v>
      </c>
      <c r="S102" s="105">
        <f>IF( $H102=0,0,($F102*'Cronograma de Actividades'!$L$38)*($I102/$H102))</f>
        <v>0</v>
      </c>
      <c r="T102" s="105">
        <f>IF( $H102=0,0,($F102*'Cronograma de Actividades'!$M$38)*($I102/$H102))</f>
        <v>0</v>
      </c>
      <c r="U102" s="105">
        <f>SUM(R102:T102)</f>
        <v>0</v>
      </c>
      <c r="V102" s="105">
        <f>IF( $H102=0,0,($F102*'Cronograma de Actividades'!$N$38)*($I102/$H102))</f>
        <v>0</v>
      </c>
      <c r="W102" s="105">
        <f>IF( $H102=0,0,($F102*'Cronograma de Actividades'!$O$38)*($I102/$H102))</f>
        <v>0</v>
      </c>
      <c r="X102" s="105">
        <f>IF( $H102=0,0,($F102*'Cronograma de Actividades'!$P$38)*($I102/$H102))</f>
        <v>0</v>
      </c>
      <c r="Y102" s="105">
        <f>SUM(V102:X102)</f>
        <v>0</v>
      </c>
      <c r="Z102" s="105">
        <f>+M102+Q102+U102+Y102</f>
        <v>0</v>
      </c>
      <c r="AA102" s="105">
        <f>IF( $H102=0,0,($F102*'Cronograma de Actividades'!$Q$38)*($I102/$H102))</f>
        <v>0</v>
      </c>
      <c r="AB102" s="105">
        <f>IF( $H102=0,0,($F102*'Cronograma de Actividades'!$R$38)*($I102/$H102))</f>
        <v>0</v>
      </c>
      <c r="AC102" s="105">
        <f>IF( $H102=0,0,($F102*'Cronograma de Actividades'!$S$38)*($I102/$H102))</f>
        <v>0</v>
      </c>
      <c r="AD102" s="105">
        <f>SUM(AA102:AC102)</f>
        <v>0</v>
      </c>
      <c r="AE102" s="105">
        <f>IF( $H102=0,0,($F102*'Cronograma de Actividades'!$T$38)*($I102/$H102))</f>
        <v>0</v>
      </c>
      <c r="AF102" s="105">
        <f>IF( $H102=0,0,($F102*'Cronograma de Actividades'!$U$38)*($I102/$H102))</f>
        <v>0</v>
      </c>
      <c r="AG102" s="105">
        <f>IF( $H102=0,0,($F102*'Cronograma de Actividades'!$V$38)*($I102/$H102))</f>
        <v>0</v>
      </c>
      <c r="AH102" s="105">
        <f>SUM(AE102:AG102)</f>
        <v>0</v>
      </c>
      <c r="AI102" s="105">
        <f>IF( $H102=0,0,($F102*'Cronograma de Actividades'!$W$38)*($I102/$H102))</f>
        <v>0</v>
      </c>
      <c r="AJ102" s="105">
        <f>IF( $H102=0,0,($F102*'Cronograma de Actividades'!$X$38)*($I102/$H102))</f>
        <v>0</v>
      </c>
      <c r="AK102" s="105">
        <f>IF( $H102=0,0,($F102*'Cronograma de Actividades'!$Y$38)*($I102/$H102))</f>
        <v>0</v>
      </c>
      <c r="AL102" s="105">
        <f>SUM(AI102:AK102)</f>
        <v>0</v>
      </c>
      <c r="AM102" s="105">
        <f>IF( $H102=0,0,($F102*'Cronograma de Actividades'!$Z$38)*($I102/$H102))</f>
        <v>0</v>
      </c>
      <c r="AN102" s="105">
        <f>IF( $H102=0,0,($F102*'Cronograma de Actividades'!$AA$38)*($I102/$H102))</f>
        <v>0</v>
      </c>
      <c r="AO102" s="105">
        <f>IF( $H102=0,0,($F102*'Cronograma de Actividades'!$AB$38)*($I102/$H102))</f>
        <v>0</v>
      </c>
      <c r="AP102" s="105">
        <f>SUM(AM102:AO102)</f>
        <v>0</v>
      </c>
      <c r="AQ102" s="105">
        <f>+AD102+AH102+AL102+AP102</f>
        <v>0</v>
      </c>
      <c r="AR102" s="105">
        <f>IF( $H102=0,0,($F102*'Cronograma de Actividades'!$AC$38)*($I102/$H102))</f>
        <v>0</v>
      </c>
      <c r="AS102" s="105">
        <f>IF( $H102=0,0,($F102*'Cronograma de Actividades'!$AD$38)*($I102/$H102))</f>
        <v>0</v>
      </c>
      <c r="AT102" s="105">
        <f>IF( $H102=0,0,($F102*'Cronograma de Actividades'!$AE$38)*($I102/$H102))</f>
        <v>0</v>
      </c>
      <c r="AU102" s="105">
        <f>SUM(AR102:AT102)</f>
        <v>0</v>
      </c>
      <c r="AV102" s="105">
        <f>IF( $H102=0,0,($F102*'Cronograma de Actividades'!$AF$38)*($I102/$H102))</f>
        <v>0</v>
      </c>
      <c r="AW102" s="105">
        <f>IF( $H102=0,0,($F102*'Cronograma de Actividades'!$AG$38)*($I102/$H102))</f>
        <v>0</v>
      </c>
      <c r="AX102" s="105">
        <f>IF( $H102=0,0,($F102*'Cronograma de Actividades'!$AH$38)*($I102/$H102))</f>
        <v>0</v>
      </c>
      <c r="AY102" s="105">
        <f>SUM(AV102:AX102)</f>
        <v>0</v>
      </c>
      <c r="AZ102" s="105">
        <f>IF( $H102=0,0,($F102*'Cronograma de Actividades'!$AI$38)*($I102/$H102))</f>
        <v>0</v>
      </c>
      <c r="BA102" s="105">
        <f>IF( $H102=0,0,($F102*'Cronograma de Actividades'!$AJ$38)*($I102/$H102))</f>
        <v>0</v>
      </c>
      <c r="BB102" s="105">
        <f>IF( $H102=0,0,($F102*'Cronograma de Actividades'!$AK$38)*($I102/$H102))</f>
        <v>0</v>
      </c>
      <c r="BC102" s="105">
        <f>SUM(AZ102:BB102)</f>
        <v>0</v>
      </c>
      <c r="BD102" s="105">
        <f>IF( $H102=0,0,($F102*'Cronograma de Actividades'!$AL$38)*($I102/$H102))</f>
        <v>0</v>
      </c>
      <c r="BE102" s="105">
        <f>IF( $H102=0,0,($F102*'Cronograma de Actividades'!$AM$38)*($I102/$H102))</f>
        <v>0</v>
      </c>
      <c r="BF102" s="105">
        <f>IF( $H102=0,0,($F102*'Cronograma de Actividades'!$AN$38)*($I102/$H102))</f>
        <v>0</v>
      </c>
      <c r="BG102" s="105">
        <f>SUM(BD102:BF102)</f>
        <v>0</v>
      </c>
      <c r="BH102" s="105">
        <f>+AU102+AY102+BC102+BG102</f>
        <v>0</v>
      </c>
      <c r="BI102" s="287">
        <f>+Z102+AQ102+BH102</f>
        <v>0</v>
      </c>
      <c r="BJ102" s="126">
        <f t="shared" si="23"/>
        <v>0</v>
      </c>
    </row>
    <row r="103" spans="1:62" s="69" customFormat="1" ht="12.75" customHeight="1" x14ac:dyDescent="0.15">
      <c r="A103" s="299" t="str">
        <f>+'Formato de costeo C1 '!C$748</f>
        <v>1.3.5.5</v>
      </c>
      <c r="B103" s="300" t="str">
        <f>+'Formato de costeo C1 '!B$748</f>
        <v>Categorías de gasto</v>
      </c>
      <c r="C103" s="579"/>
      <c r="D103" s="300"/>
      <c r="E103" s="318"/>
      <c r="F103" s="106">
        <f>+'Formato de costeo C1 '!G$748</f>
        <v>0</v>
      </c>
      <c r="G103" s="509"/>
      <c r="H103" s="106">
        <f>+'Formato de costeo C1 '!I748</f>
        <v>0</v>
      </c>
      <c r="I103" s="106">
        <f>+'Formato de costeo C1 '!Q748</f>
        <v>0</v>
      </c>
      <c r="J103" s="106">
        <f>IF( $H103=0,0,($F103*'Cronograma de Actividades'!$E$38)*($I103/$H103))</f>
        <v>0</v>
      </c>
      <c r="K103" s="106">
        <f>IF( $H103=0,0,($F103*'Cronograma de Actividades'!$F$38)*($I103/$H103))</f>
        <v>0</v>
      </c>
      <c r="L103" s="106">
        <f>IF( $H103=0,0,($F103*'Cronograma de Actividades'!$G$38)*($I103/$H103))</f>
        <v>0</v>
      </c>
      <c r="M103" s="106">
        <f>SUM(J103:L103)</f>
        <v>0</v>
      </c>
      <c r="N103" s="106">
        <f>IF( $H103=0,0,($F103*'Cronograma de Actividades'!$H$38)*($I103/$H103))</f>
        <v>0</v>
      </c>
      <c r="O103" s="106">
        <f>IF( $H103=0,0,($F103*'Cronograma de Actividades'!$I$38)*($I103/$H103))</f>
        <v>0</v>
      </c>
      <c r="P103" s="106">
        <f>IF( $H103=0,0,($F103*'Cronograma de Actividades'!$J$38)*($I103/$H103))</f>
        <v>0</v>
      </c>
      <c r="Q103" s="106">
        <f>SUM(N103:P103)</f>
        <v>0</v>
      </c>
      <c r="R103" s="106">
        <f>IF( $H103=0,0,($F103*'Cronograma de Actividades'!$K$38)*($I103/$H103))</f>
        <v>0</v>
      </c>
      <c r="S103" s="106">
        <f>IF( $H103=0,0,($F103*'Cronograma de Actividades'!$L$38)*($I103/$H103))</f>
        <v>0</v>
      </c>
      <c r="T103" s="106">
        <f>IF( $H103=0,0,($F103*'Cronograma de Actividades'!$M$38)*($I103/$H103))</f>
        <v>0</v>
      </c>
      <c r="U103" s="106">
        <f>SUM(R103:T103)</f>
        <v>0</v>
      </c>
      <c r="V103" s="106">
        <f>IF( $H103=0,0,($F103*'Cronograma de Actividades'!$N$38)*($I103/$H103))</f>
        <v>0</v>
      </c>
      <c r="W103" s="106">
        <f>IF( $H103=0,0,($F103*'Cronograma de Actividades'!$O$38)*($I103/$H103))</f>
        <v>0</v>
      </c>
      <c r="X103" s="106">
        <f>IF( $H103=0,0,($F103*'Cronograma de Actividades'!$P$38)*($I103/$H103))</f>
        <v>0</v>
      </c>
      <c r="Y103" s="106">
        <f>SUM(V103:X103)</f>
        <v>0</v>
      </c>
      <c r="Z103" s="106">
        <f>+M103+Q103+U103+Y103</f>
        <v>0</v>
      </c>
      <c r="AA103" s="106">
        <f>IF( $H103=0,0,($F103*'Cronograma de Actividades'!$Q$38)*($I103/$H103))</f>
        <v>0</v>
      </c>
      <c r="AB103" s="106">
        <f>IF( $H103=0,0,($F103*'Cronograma de Actividades'!$R$38)*($I103/$H103))</f>
        <v>0</v>
      </c>
      <c r="AC103" s="106">
        <f>IF( $H103=0,0,($F103*'Cronograma de Actividades'!$S$38)*($I103/$H103))</f>
        <v>0</v>
      </c>
      <c r="AD103" s="106">
        <f>SUM(AA103:AC103)</f>
        <v>0</v>
      </c>
      <c r="AE103" s="106">
        <f>IF( $H103=0,0,($F103*'Cronograma de Actividades'!$T$38)*($I103/$H103))</f>
        <v>0</v>
      </c>
      <c r="AF103" s="106">
        <f>IF( $H103=0,0,($F103*'Cronograma de Actividades'!$U$38)*($I103/$H103))</f>
        <v>0</v>
      </c>
      <c r="AG103" s="106">
        <f>IF( $H103=0,0,($F103*'Cronograma de Actividades'!$V$38)*($I103/$H103))</f>
        <v>0</v>
      </c>
      <c r="AH103" s="106">
        <f>SUM(AE103:AG103)</f>
        <v>0</v>
      </c>
      <c r="AI103" s="106">
        <f>IF( $H103=0,0,($F103*'Cronograma de Actividades'!$W$38)*($I103/$H103))</f>
        <v>0</v>
      </c>
      <c r="AJ103" s="106">
        <f>IF( $H103=0,0,($F103*'Cronograma de Actividades'!$X$38)*($I103/$H103))</f>
        <v>0</v>
      </c>
      <c r="AK103" s="106">
        <f>IF( $H103=0,0,($F103*'Cronograma de Actividades'!$Y$38)*($I103/$H103))</f>
        <v>0</v>
      </c>
      <c r="AL103" s="106">
        <f>SUM(AI103:AK103)</f>
        <v>0</v>
      </c>
      <c r="AM103" s="106">
        <f>IF( $H103=0,0,($F103*'Cronograma de Actividades'!$Z$38)*($I103/$H103))</f>
        <v>0</v>
      </c>
      <c r="AN103" s="106">
        <f>IF( $H103=0,0,($F103*'Cronograma de Actividades'!$AA$38)*($I103/$H103))</f>
        <v>0</v>
      </c>
      <c r="AO103" s="106">
        <f>IF( $H103=0,0,($F103*'Cronograma de Actividades'!$AB$38)*($I103/$H103))</f>
        <v>0</v>
      </c>
      <c r="AP103" s="106">
        <f>SUM(AM103:AO103)</f>
        <v>0</v>
      </c>
      <c r="AQ103" s="106">
        <f>+AD103+AH103+AL103+AP103</f>
        <v>0</v>
      </c>
      <c r="AR103" s="106">
        <f>IF( $H103=0,0,($F103*'Cronograma de Actividades'!$AC$38)*($I103/$H103))</f>
        <v>0</v>
      </c>
      <c r="AS103" s="106">
        <f>IF( $H103=0,0,($F103*'Cronograma de Actividades'!$AD$38)*($I103/$H103))</f>
        <v>0</v>
      </c>
      <c r="AT103" s="106">
        <f>IF( $H103=0,0,($F103*'Cronograma de Actividades'!$AE$38)*($I103/$H103))</f>
        <v>0</v>
      </c>
      <c r="AU103" s="106">
        <f>SUM(AR103:AT103)</f>
        <v>0</v>
      </c>
      <c r="AV103" s="106">
        <f>IF( $H103=0,0,($F103*'Cronograma de Actividades'!$AF$38)*($I103/$H103))</f>
        <v>0</v>
      </c>
      <c r="AW103" s="106">
        <f>IF( $H103=0,0,($F103*'Cronograma de Actividades'!$AG$38)*($I103/$H103))</f>
        <v>0</v>
      </c>
      <c r="AX103" s="106">
        <f>IF( $H103=0,0,($F103*'Cronograma de Actividades'!$AH$38)*($I103/$H103))</f>
        <v>0</v>
      </c>
      <c r="AY103" s="106">
        <f>SUM(AV103:AX103)</f>
        <v>0</v>
      </c>
      <c r="AZ103" s="106">
        <f>IF( $H103=0,0,($F103*'Cronograma de Actividades'!$AI$38)*($I103/$H103))</f>
        <v>0</v>
      </c>
      <c r="BA103" s="106">
        <f>IF( $H103=0,0,($F103*'Cronograma de Actividades'!$AJ$38)*($I103/$H103))</f>
        <v>0</v>
      </c>
      <c r="BB103" s="106">
        <f>IF( $H103=0,0,($F103*'Cronograma de Actividades'!$AK$38)*($I103/$H103))</f>
        <v>0</v>
      </c>
      <c r="BC103" s="106">
        <f>SUM(AZ103:BB103)</f>
        <v>0</v>
      </c>
      <c r="BD103" s="106">
        <f>IF( $H103=0,0,($F103*'Cronograma de Actividades'!$AL$38)*($I103/$H103))</f>
        <v>0</v>
      </c>
      <c r="BE103" s="106">
        <f>IF( $H103=0,0,($F103*'Cronograma de Actividades'!$AM$38)*($I103/$H103))</f>
        <v>0</v>
      </c>
      <c r="BF103" s="106">
        <f>IF( $H103=0,0,($F103*'Cronograma de Actividades'!$AN$38)*($I103/$H103))</f>
        <v>0</v>
      </c>
      <c r="BG103" s="106">
        <f>SUM(BD103:BF103)</f>
        <v>0</v>
      </c>
      <c r="BH103" s="106">
        <f>+AU103+AY103+BC103+BG103</f>
        <v>0</v>
      </c>
      <c r="BI103" s="288">
        <f>+Z103+AQ103+BH103</f>
        <v>0</v>
      </c>
      <c r="BJ103" s="126">
        <f t="shared" si="23"/>
        <v>0</v>
      </c>
    </row>
    <row r="104" spans="1:62" s="125" customFormat="1" ht="12.75" customHeight="1" outlineLevel="1" x14ac:dyDescent="0.25">
      <c r="A104" s="110">
        <f>+'Formato de costeo C1 '!C$758</f>
        <v>1.4</v>
      </c>
      <c r="B104" s="513">
        <f>+'Formato de costeo C1 '!D$758</f>
        <v>0</v>
      </c>
      <c r="C104" s="111"/>
      <c r="D104" s="112"/>
      <c r="E104" s="113"/>
      <c r="F104" s="80"/>
      <c r="G104" s="304"/>
      <c r="H104" s="80">
        <f>+H105+H111+H117+H123+H129</f>
        <v>0</v>
      </c>
      <c r="I104" s="80">
        <f t="shared" ref="I104:BI104" si="28">+I105+I111+I117+I123+I129</f>
        <v>0</v>
      </c>
      <c r="J104" s="80">
        <f t="shared" si="28"/>
        <v>0</v>
      </c>
      <c r="K104" s="80">
        <f>+K105+K111+K117+K123+K129</f>
        <v>0</v>
      </c>
      <c r="L104" s="80">
        <f>+L105+L111+L117+L123+L129</f>
        <v>0</v>
      </c>
      <c r="M104" s="80">
        <f t="shared" si="28"/>
        <v>0</v>
      </c>
      <c r="N104" s="80">
        <f>+N105+N111+N117+N123+N129</f>
        <v>0</v>
      </c>
      <c r="O104" s="80">
        <f>+O105+O111+O117+O123+O129</f>
        <v>0</v>
      </c>
      <c r="P104" s="80">
        <f>+P105+P111+P117+P123+P129</f>
        <v>0</v>
      </c>
      <c r="Q104" s="80">
        <f t="shared" si="28"/>
        <v>0</v>
      </c>
      <c r="R104" s="80">
        <f t="shared" si="28"/>
        <v>0</v>
      </c>
      <c r="S104" s="80">
        <f t="shared" si="28"/>
        <v>0</v>
      </c>
      <c r="T104" s="80">
        <f t="shared" si="28"/>
        <v>0</v>
      </c>
      <c r="U104" s="80">
        <f t="shared" si="28"/>
        <v>0</v>
      </c>
      <c r="V104" s="80">
        <f t="shared" si="28"/>
        <v>0</v>
      </c>
      <c r="W104" s="80">
        <f t="shared" si="28"/>
        <v>0</v>
      </c>
      <c r="X104" s="80">
        <f t="shared" si="28"/>
        <v>0</v>
      </c>
      <c r="Y104" s="80">
        <f t="shared" si="28"/>
        <v>0</v>
      </c>
      <c r="Z104" s="80">
        <f t="shared" si="28"/>
        <v>0</v>
      </c>
      <c r="AA104" s="80">
        <f t="shared" si="28"/>
        <v>0</v>
      </c>
      <c r="AB104" s="80">
        <f t="shared" si="28"/>
        <v>0</v>
      </c>
      <c r="AC104" s="80">
        <f t="shared" si="28"/>
        <v>0</v>
      </c>
      <c r="AD104" s="80">
        <f t="shared" si="28"/>
        <v>0</v>
      </c>
      <c r="AE104" s="80">
        <f t="shared" si="28"/>
        <v>0</v>
      </c>
      <c r="AF104" s="80">
        <f t="shared" si="28"/>
        <v>0</v>
      </c>
      <c r="AG104" s="80">
        <f t="shared" si="28"/>
        <v>0</v>
      </c>
      <c r="AH104" s="80">
        <f t="shared" si="28"/>
        <v>0</v>
      </c>
      <c r="AI104" s="80">
        <f t="shared" si="28"/>
        <v>0</v>
      </c>
      <c r="AJ104" s="80">
        <f t="shared" si="28"/>
        <v>0</v>
      </c>
      <c r="AK104" s="80">
        <f t="shared" si="28"/>
        <v>0</v>
      </c>
      <c r="AL104" s="80">
        <f t="shared" si="28"/>
        <v>0</v>
      </c>
      <c r="AM104" s="80">
        <f t="shared" si="28"/>
        <v>0</v>
      </c>
      <c r="AN104" s="80">
        <f t="shared" si="28"/>
        <v>0</v>
      </c>
      <c r="AO104" s="80">
        <f t="shared" si="28"/>
        <v>0</v>
      </c>
      <c r="AP104" s="80">
        <f t="shared" si="28"/>
        <v>0</v>
      </c>
      <c r="AQ104" s="80">
        <f t="shared" si="28"/>
        <v>0</v>
      </c>
      <c r="AR104" s="80">
        <f t="shared" si="28"/>
        <v>0</v>
      </c>
      <c r="AS104" s="80">
        <f t="shared" si="28"/>
        <v>0</v>
      </c>
      <c r="AT104" s="80">
        <f t="shared" si="28"/>
        <v>0</v>
      </c>
      <c r="AU104" s="80">
        <f t="shared" si="28"/>
        <v>0</v>
      </c>
      <c r="AV104" s="80">
        <f t="shared" si="28"/>
        <v>0</v>
      </c>
      <c r="AW104" s="80">
        <f t="shared" si="28"/>
        <v>0</v>
      </c>
      <c r="AX104" s="80">
        <f t="shared" si="28"/>
        <v>0</v>
      </c>
      <c r="AY104" s="80">
        <f t="shared" si="28"/>
        <v>0</v>
      </c>
      <c r="AZ104" s="80">
        <f t="shared" si="28"/>
        <v>0</v>
      </c>
      <c r="BA104" s="80">
        <f t="shared" si="28"/>
        <v>0</v>
      </c>
      <c r="BB104" s="80">
        <f t="shared" si="28"/>
        <v>0</v>
      </c>
      <c r="BC104" s="80">
        <f t="shared" si="28"/>
        <v>0</v>
      </c>
      <c r="BD104" s="80">
        <f t="shared" si="28"/>
        <v>0</v>
      </c>
      <c r="BE104" s="80">
        <f t="shared" si="28"/>
        <v>0</v>
      </c>
      <c r="BF104" s="80">
        <f t="shared" si="28"/>
        <v>0</v>
      </c>
      <c r="BG104" s="80">
        <f t="shared" si="28"/>
        <v>0</v>
      </c>
      <c r="BH104" s="80">
        <f t="shared" si="28"/>
        <v>0</v>
      </c>
      <c r="BI104" s="81">
        <f t="shared" si="28"/>
        <v>0</v>
      </c>
      <c r="BJ104" s="126">
        <f t="shared" si="23"/>
        <v>0</v>
      </c>
    </row>
    <row r="105" spans="1:62" s="69" customFormat="1" ht="12.75" customHeight="1" x14ac:dyDescent="0.15">
      <c r="A105" s="100" t="str">
        <f>+'Formato de costeo C1 '!C$759</f>
        <v>1.4.1</v>
      </c>
      <c r="B105" s="199">
        <f>+'Formato de costeo C1 '!B$776</f>
        <v>0</v>
      </c>
      <c r="C105" s="56">
        <f>+'Formato de costeo C1 '!$D$776</f>
        <v>0</v>
      </c>
      <c r="D105" s="61"/>
      <c r="E105" s="57">
        <f>+'Formato de costeo C1 '!F167</f>
        <v>0</v>
      </c>
      <c r="F105" s="57">
        <f>SUM(F106:F110)</f>
        <v>0</v>
      </c>
      <c r="G105" s="503">
        <f>+'Formato de costeo C1 '!$H$776</f>
        <v>0</v>
      </c>
      <c r="H105" s="57">
        <f>SUM(H106:H110)</f>
        <v>0</v>
      </c>
      <c r="I105" s="57">
        <f t="shared" ref="I105:BI105" si="29">SUM(I106:I110)</f>
        <v>0</v>
      </c>
      <c r="J105" s="57">
        <f t="shared" si="29"/>
        <v>0</v>
      </c>
      <c r="K105" s="57">
        <f>SUM(K106:K110)</f>
        <v>0</v>
      </c>
      <c r="L105" s="57">
        <f>SUM(L106:L110)</f>
        <v>0</v>
      </c>
      <c r="M105" s="57">
        <f t="shared" si="29"/>
        <v>0</v>
      </c>
      <c r="N105" s="57">
        <f>SUM(N106:N110)</f>
        <v>0</v>
      </c>
      <c r="O105" s="57">
        <f>SUM(O106:O110)</f>
        <v>0</v>
      </c>
      <c r="P105" s="57">
        <f>SUM(P106:P110)</f>
        <v>0</v>
      </c>
      <c r="Q105" s="57">
        <f t="shared" si="29"/>
        <v>0</v>
      </c>
      <c r="R105" s="57">
        <f t="shared" si="29"/>
        <v>0</v>
      </c>
      <c r="S105" s="57">
        <f t="shared" si="29"/>
        <v>0</v>
      </c>
      <c r="T105" s="57">
        <f t="shared" si="29"/>
        <v>0</v>
      </c>
      <c r="U105" s="57">
        <f t="shared" si="29"/>
        <v>0</v>
      </c>
      <c r="V105" s="57">
        <f t="shared" si="29"/>
        <v>0</v>
      </c>
      <c r="W105" s="57">
        <f t="shared" si="29"/>
        <v>0</v>
      </c>
      <c r="X105" s="57">
        <f t="shared" si="29"/>
        <v>0</v>
      </c>
      <c r="Y105" s="57">
        <f t="shared" si="29"/>
        <v>0</v>
      </c>
      <c r="Z105" s="57">
        <f t="shared" si="29"/>
        <v>0</v>
      </c>
      <c r="AA105" s="57">
        <f t="shared" si="29"/>
        <v>0</v>
      </c>
      <c r="AB105" s="57">
        <f t="shared" si="29"/>
        <v>0</v>
      </c>
      <c r="AC105" s="57">
        <f t="shared" si="29"/>
        <v>0</v>
      </c>
      <c r="AD105" s="57">
        <f t="shared" si="29"/>
        <v>0</v>
      </c>
      <c r="AE105" s="57">
        <f t="shared" si="29"/>
        <v>0</v>
      </c>
      <c r="AF105" s="57">
        <f t="shared" si="29"/>
        <v>0</v>
      </c>
      <c r="AG105" s="57">
        <f t="shared" si="29"/>
        <v>0</v>
      </c>
      <c r="AH105" s="57">
        <f t="shared" si="29"/>
        <v>0</v>
      </c>
      <c r="AI105" s="57">
        <f t="shared" si="29"/>
        <v>0</v>
      </c>
      <c r="AJ105" s="57">
        <f t="shared" si="29"/>
        <v>0</v>
      </c>
      <c r="AK105" s="57">
        <f t="shared" si="29"/>
        <v>0</v>
      </c>
      <c r="AL105" s="57">
        <f t="shared" si="29"/>
        <v>0</v>
      </c>
      <c r="AM105" s="57">
        <f t="shared" si="29"/>
        <v>0</v>
      </c>
      <c r="AN105" s="57">
        <f t="shared" si="29"/>
        <v>0</v>
      </c>
      <c r="AO105" s="57">
        <f t="shared" si="29"/>
        <v>0</v>
      </c>
      <c r="AP105" s="57">
        <f t="shared" si="29"/>
        <v>0</v>
      </c>
      <c r="AQ105" s="57">
        <f t="shared" si="29"/>
        <v>0</v>
      </c>
      <c r="AR105" s="57">
        <f t="shared" si="29"/>
        <v>0</v>
      </c>
      <c r="AS105" s="57">
        <f t="shared" si="29"/>
        <v>0</v>
      </c>
      <c r="AT105" s="57">
        <f t="shared" si="29"/>
        <v>0</v>
      </c>
      <c r="AU105" s="57">
        <f t="shared" si="29"/>
        <v>0</v>
      </c>
      <c r="AV105" s="57">
        <f t="shared" si="29"/>
        <v>0</v>
      </c>
      <c r="AW105" s="57">
        <f t="shared" si="29"/>
        <v>0</v>
      </c>
      <c r="AX105" s="57">
        <f t="shared" si="29"/>
        <v>0</v>
      </c>
      <c r="AY105" s="57">
        <f t="shared" si="29"/>
        <v>0</v>
      </c>
      <c r="AZ105" s="57">
        <f t="shared" si="29"/>
        <v>0</v>
      </c>
      <c r="BA105" s="57">
        <f t="shared" si="29"/>
        <v>0</v>
      </c>
      <c r="BB105" s="57">
        <f t="shared" si="29"/>
        <v>0</v>
      </c>
      <c r="BC105" s="57">
        <f t="shared" si="29"/>
        <v>0</v>
      </c>
      <c r="BD105" s="57">
        <f t="shared" si="29"/>
        <v>0</v>
      </c>
      <c r="BE105" s="57">
        <f t="shared" si="29"/>
        <v>0</v>
      </c>
      <c r="BF105" s="57">
        <f t="shared" si="29"/>
        <v>0</v>
      </c>
      <c r="BG105" s="57">
        <f t="shared" si="29"/>
        <v>0</v>
      </c>
      <c r="BH105" s="57">
        <f t="shared" si="29"/>
        <v>0</v>
      </c>
      <c r="BI105" s="285">
        <f t="shared" si="29"/>
        <v>0</v>
      </c>
      <c r="BJ105" s="126">
        <f t="shared" si="23"/>
        <v>0</v>
      </c>
    </row>
    <row r="106" spans="1:62" s="125" customFormat="1" ht="12.75" customHeight="1" outlineLevel="1" x14ac:dyDescent="0.15">
      <c r="A106" s="295" t="str">
        <f>+'Formato de costeo C1 '!C$777</f>
        <v>1.4.1.1</v>
      </c>
      <c r="B106" s="296" t="str">
        <f>+'Formato de costeo C1 '!B$777</f>
        <v>Categorías de gasto</v>
      </c>
      <c r="C106" s="312"/>
      <c r="D106" s="313"/>
      <c r="E106" s="314"/>
      <c r="F106" s="104">
        <f>+'Formato de costeo C1 '!G$777</f>
        <v>0</v>
      </c>
      <c r="G106" s="504"/>
      <c r="H106" s="104">
        <f>+'Formato de costeo C1 '!I777</f>
        <v>0</v>
      </c>
      <c r="I106" s="104">
        <f>+'Formato de costeo C1 '!Q777</f>
        <v>0</v>
      </c>
      <c r="J106" s="104">
        <f>IF( $H106=0,0,($F106*'Cronograma de Actividades'!$E$43)*($I106/$H106))</f>
        <v>0</v>
      </c>
      <c r="K106" s="104">
        <f>IF( $H106=0,0,($F106*'Cronograma de Actividades'!$F$43)*($I106/$H106))</f>
        <v>0</v>
      </c>
      <c r="L106" s="104">
        <f>IF( $H106=0,0,($F106*'Cronograma de Actividades'!$G$43)*($I106/$H106))</f>
        <v>0</v>
      </c>
      <c r="M106" s="104">
        <f>SUM(J106:L106)</f>
        <v>0</v>
      </c>
      <c r="N106" s="104">
        <f>IF( $H106=0,0,($F106*'Cronograma de Actividades'!$H$43)*($I106/$H106))</f>
        <v>0</v>
      </c>
      <c r="O106" s="104">
        <f>IF( $H106=0,0,($F106*'Cronograma de Actividades'!$I$43)*($I106/$H106))</f>
        <v>0</v>
      </c>
      <c r="P106" s="104">
        <f>IF( $H106=0,0,($F106*'Cronograma de Actividades'!$J$43)*($I106/$H106))</f>
        <v>0</v>
      </c>
      <c r="Q106" s="104">
        <f>SUM(N106:P106)</f>
        <v>0</v>
      </c>
      <c r="R106" s="104">
        <f>IF( $H106=0,0,($F106*'Cronograma de Actividades'!$K$43)*($I106/$H106))</f>
        <v>0</v>
      </c>
      <c r="S106" s="104">
        <f>IF( $H106=0,0,($F106*'Cronograma de Actividades'!$L$43)*($I106/$H106))</f>
        <v>0</v>
      </c>
      <c r="T106" s="104">
        <f>IF( $H106=0,0,($F106*'Cronograma de Actividades'!$M$43)*($I106/$H106))</f>
        <v>0</v>
      </c>
      <c r="U106" s="104">
        <f>SUM(R106:T106)</f>
        <v>0</v>
      </c>
      <c r="V106" s="104">
        <f>IF( $H106=0,0,($F106*'Cronograma de Actividades'!$N$43)*($I106/$H106))</f>
        <v>0</v>
      </c>
      <c r="W106" s="104">
        <f>IF( $H106=0,0,($F106*'Cronograma de Actividades'!$O$43)*($I106/$H106))</f>
        <v>0</v>
      </c>
      <c r="X106" s="104">
        <f>IF( $H106=0,0,($F106*'Cronograma de Actividades'!$P$43)*($I106/$H106))</f>
        <v>0</v>
      </c>
      <c r="Y106" s="104">
        <f>SUM(V106:X106)</f>
        <v>0</v>
      </c>
      <c r="Z106" s="104">
        <f>+M106+Q106+U106+Y106</f>
        <v>0</v>
      </c>
      <c r="AA106" s="104">
        <f>IF( $H106=0,0,($F106*'Cronograma de Actividades'!$Q$43)*($I106/$H106))</f>
        <v>0</v>
      </c>
      <c r="AB106" s="104">
        <f>IF( $H106=0,0,($F106*'Cronograma de Actividades'!$R$43)*($I106/$H106))</f>
        <v>0</v>
      </c>
      <c r="AC106" s="104">
        <f>IF( $H106=0,0,($F106*'Cronograma de Actividades'!$S$43)*($I106/$H106))</f>
        <v>0</v>
      </c>
      <c r="AD106" s="104">
        <f>SUM(AA106:AC106)</f>
        <v>0</v>
      </c>
      <c r="AE106" s="104">
        <f>IF( $H106=0,0,($F106*'Cronograma de Actividades'!$T$43)*($I106/$H106))</f>
        <v>0</v>
      </c>
      <c r="AF106" s="104">
        <f>IF( $H106=0,0,($F106*'Cronograma de Actividades'!$U$43)*($I106/$H106))</f>
        <v>0</v>
      </c>
      <c r="AG106" s="104">
        <f>IF( $H106=0,0,($F106*'Cronograma de Actividades'!$V$43)*($I106/$H106))</f>
        <v>0</v>
      </c>
      <c r="AH106" s="104">
        <f>SUM(AE106:AG106)</f>
        <v>0</v>
      </c>
      <c r="AI106" s="104">
        <f>IF( $H106=0,0,($F106*'Cronograma de Actividades'!$W$43)*($I106/$H106))</f>
        <v>0</v>
      </c>
      <c r="AJ106" s="104">
        <f>IF( $H106=0,0,($F106*'Cronograma de Actividades'!$X$43)*($I106/$H106))</f>
        <v>0</v>
      </c>
      <c r="AK106" s="104">
        <f>IF( $H106=0,0,($F106*'Cronograma de Actividades'!$Y$43)*($I106/$H106))</f>
        <v>0</v>
      </c>
      <c r="AL106" s="104">
        <f>SUM(AI106:AK106)</f>
        <v>0</v>
      </c>
      <c r="AM106" s="104">
        <f>IF( $H106=0,0,($F106*'Cronograma de Actividades'!$Z$43)*($I106/$H106))</f>
        <v>0</v>
      </c>
      <c r="AN106" s="104">
        <f>IF( $H106=0,0,($F106*'Cronograma de Actividades'!$AA$43)*($I106/$H106))</f>
        <v>0</v>
      </c>
      <c r="AO106" s="104">
        <f>IF( $H106=0,0,($F106*'Cronograma de Actividades'!$AB$43)*($I106/$H106))</f>
        <v>0</v>
      </c>
      <c r="AP106" s="104">
        <f>SUM(AM106:AO106)</f>
        <v>0</v>
      </c>
      <c r="AQ106" s="104">
        <f>+AD106+AH106+AL106+AP106</f>
        <v>0</v>
      </c>
      <c r="AR106" s="104">
        <f>IF( $H106=0,0,($F106*'Cronograma de Actividades'!$AC$43)*($I106/$H106))</f>
        <v>0</v>
      </c>
      <c r="AS106" s="104">
        <f>IF( $H106=0,0,($F106*'Cronograma de Actividades'!$AD$43)*($I106/$H106))</f>
        <v>0</v>
      </c>
      <c r="AT106" s="104">
        <f>IF( $H106=0,0,($F106*'Cronograma de Actividades'!$AE$43)*($I106/$H106))</f>
        <v>0</v>
      </c>
      <c r="AU106" s="104">
        <f>SUM(AR106:AT106)</f>
        <v>0</v>
      </c>
      <c r="AV106" s="104">
        <f>IF( $H106=0,0,($F106*'Cronograma de Actividades'!$AF$43)*($I106/$H106))</f>
        <v>0</v>
      </c>
      <c r="AW106" s="104">
        <f>IF( $H106=0,0,($F106*'Cronograma de Actividades'!$AG$43)*($I106/$H106))</f>
        <v>0</v>
      </c>
      <c r="AX106" s="104">
        <f>IF( $H106=0,0,($F106*'Cronograma de Actividades'!$AH$43)*($I106/$H106))</f>
        <v>0</v>
      </c>
      <c r="AY106" s="104">
        <f>SUM(AV106:AX106)</f>
        <v>0</v>
      </c>
      <c r="AZ106" s="104">
        <f>IF( $H106=0,0,($F106*'Cronograma de Actividades'!$AI$43)*($I106/$H106))</f>
        <v>0</v>
      </c>
      <c r="BA106" s="104">
        <f>IF( $H106=0,0,($F106*'Cronograma de Actividades'!$AJ$43)*($I106/$H106))</f>
        <v>0</v>
      </c>
      <c r="BB106" s="104">
        <f>IF( $H106=0,0,($F106*'Cronograma de Actividades'!$AK$43)*($I106/$H106))</f>
        <v>0</v>
      </c>
      <c r="BC106" s="104">
        <f>SUM(AZ106:BB106)</f>
        <v>0</v>
      </c>
      <c r="BD106" s="104">
        <f>IF( $H106=0,0,($F106*'Cronograma de Actividades'!$AL$43)*($I106/$H106))</f>
        <v>0</v>
      </c>
      <c r="BE106" s="104">
        <f>IF( $H106=0,0,($F106*'Cronograma de Actividades'!$AM$43)*($I106/$H106))</f>
        <v>0</v>
      </c>
      <c r="BF106" s="104">
        <f>IF( $H106=0,0,($F106*'Cronograma de Actividades'!$AN$43)*($I106/$H106))</f>
        <v>0</v>
      </c>
      <c r="BG106" s="104">
        <f>SUM(BD106:BF106)</f>
        <v>0</v>
      </c>
      <c r="BH106" s="104">
        <f>+AU106+AY106+BC106+BG106</f>
        <v>0</v>
      </c>
      <c r="BI106" s="286">
        <f>+Z106+AQ106+BH106</f>
        <v>0</v>
      </c>
      <c r="BJ106" s="126">
        <f t="shared" si="23"/>
        <v>0</v>
      </c>
    </row>
    <row r="107" spans="1:62" s="69" customFormat="1" ht="12.75" customHeight="1" x14ac:dyDescent="0.15">
      <c r="A107" s="297" t="str">
        <f>+'Formato de costeo C1 '!C$786</f>
        <v>1.4.1.2</v>
      </c>
      <c r="B107" s="298" t="str">
        <f>+'Formato de costeo C1 '!B$786</f>
        <v>Categorías de gasto</v>
      </c>
      <c r="C107" s="315"/>
      <c r="D107" s="316"/>
      <c r="E107" s="317"/>
      <c r="F107" s="105">
        <f>+'Formato de costeo C1 '!G$786</f>
        <v>0</v>
      </c>
      <c r="G107" s="505"/>
      <c r="H107" s="105">
        <f>+'Formato de costeo C1 '!I786</f>
        <v>0</v>
      </c>
      <c r="I107" s="105">
        <f>+'Formato de costeo C1 '!Q786</f>
        <v>0</v>
      </c>
      <c r="J107" s="105">
        <f>IF( $H107=0,0,($F107*'Cronograma de Actividades'!$E$43)*($I107/$H107))</f>
        <v>0</v>
      </c>
      <c r="K107" s="105">
        <f>IF( $H107=0,0,($F107*'Cronograma de Actividades'!$F$43)*($I107/$H107))</f>
        <v>0</v>
      </c>
      <c r="L107" s="105">
        <f>IF( $H107=0,0,($F107*'Cronograma de Actividades'!$G$43)*($I107/$H107))</f>
        <v>0</v>
      </c>
      <c r="M107" s="105">
        <f>SUM(J107:L107)</f>
        <v>0</v>
      </c>
      <c r="N107" s="105">
        <f>IF( $H107=0,0,($F107*'Cronograma de Actividades'!$H$43)*($I107/$H107))</f>
        <v>0</v>
      </c>
      <c r="O107" s="105">
        <f>IF( $H107=0,0,($F107*'Cronograma de Actividades'!$I$43)*($I107/$H107))</f>
        <v>0</v>
      </c>
      <c r="P107" s="105">
        <f>IF( $H107=0,0,($F107*'Cronograma de Actividades'!$J$43)*($I107/$H107))</f>
        <v>0</v>
      </c>
      <c r="Q107" s="105">
        <f>SUM(N107:P107)</f>
        <v>0</v>
      </c>
      <c r="R107" s="105">
        <f>IF( $H107=0,0,($F107*'Cronograma de Actividades'!$K$43)*($I107/$H107))</f>
        <v>0</v>
      </c>
      <c r="S107" s="105">
        <f>IF( $H107=0,0,($F107*'Cronograma de Actividades'!$L$43)*($I107/$H107))</f>
        <v>0</v>
      </c>
      <c r="T107" s="105">
        <f>IF( $H107=0,0,($F107*'Cronograma de Actividades'!$M$43)*($I107/$H107))</f>
        <v>0</v>
      </c>
      <c r="U107" s="105">
        <f>SUM(R107:T107)</f>
        <v>0</v>
      </c>
      <c r="V107" s="105">
        <f>IF( $H107=0,0,($F107*'Cronograma de Actividades'!$N$43)*($I107/$H107))</f>
        <v>0</v>
      </c>
      <c r="W107" s="105">
        <f>IF( $H107=0,0,($F107*'Cronograma de Actividades'!$O$43)*($I107/$H107))</f>
        <v>0</v>
      </c>
      <c r="X107" s="105">
        <f>IF( $H107=0,0,($F107*'Cronograma de Actividades'!$P$43)*($I107/$H107))</f>
        <v>0</v>
      </c>
      <c r="Y107" s="105">
        <f>SUM(V107:X107)</f>
        <v>0</v>
      </c>
      <c r="Z107" s="105">
        <f>+M107+Q107+U107+Y107</f>
        <v>0</v>
      </c>
      <c r="AA107" s="105">
        <f>IF( $H107=0,0,($F107*'Cronograma de Actividades'!$Q$43)*($I107/$H107))</f>
        <v>0</v>
      </c>
      <c r="AB107" s="105">
        <f>IF( $H107=0,0,($F107*'Cronograma de Actividades'!$R$43)*($I107/$H107))</f>
        <v>0</v>
      </c>
      <c r="AC107" s="105">
        <f>IF( $H107=0,0,($F107*'Cronograma de Actividades'!$S$43)*($I107/$H107))</f>
        <v>0</v>
      </c>
      <c r="AD107" s="105">
        <f>SUM(AA107:AC107)</f>
        <v>0</v>
      </c>
      <c r="AE107" s="105">
        <f>IF( $H107=0,0,($F107*'Cronograma de Actividades'!$T$43)*($I107/$H107))</f>
        <v>0</v>
      </c>
      <c r="AF107" s="105">
        <f>IF( $H107=0,0,($F107*'Cronograma de Actividades'!$U$43)*($I107/$H107))</f>
        <v>0</v>
      </c>
      <c r="AG107" s="105">
        <f>IF( $H107=0,0,($F107*'Cronograma de Actividades'!$V$43)*($I107/$H107))</f>
        <v>0</v>
      </c>
      <c r="AH107" s="105">
        <f>SUM(AE107:AG107)</f>
        <v>0</v>
      </c>
      <c r="AI107" s="105">
        <f>IF( $H107=0,0,($F107*'Cronograma de Actividades'!$W$43)*($I107/$H107))</f>
        <v>0</v>
      </c>
      <c r="AJ107" s="105">
        <f>IF( $H107=0,0,($F107*'Cronograma de Actividades'!$X$43)*($I107/$H107))</f>
        <v>0</v>
      </c>
      <c r="AK107" s="105">
        <f>IF( $H107=0,0,($F107*'Cronograma de Actividades'!$Y$43)*($I107/$H107))</f>
        <v>0</v>
      </c>
      <c r="AL107" s="105">
        <f>SUM(AI107:AK107)</f>
        <v>0</v>
      </c>
      <c r="AM107" s="105">
        <f>IF( $H107=0,0,($F107*'Cronograma de Actividades'!$Z$43)*($I107/$H107))</f>
        <v>0</v>
      </c>
      <c r="AN107" s="105">
        <f>IF( $H107=0,0,($F107*'Cronograma de Actividades'!$AA$43)*($I107/$H107))</f>
        <v>0</v>
      </c>
      <c r="AO107" s="105">
        <f>IF( $H107=0,0,($F107*'Cronograma de Actividades'!$AB$43)*($I107/$H107))</f>
        <v>0</v>
      </c>
      <c r="AP107" s="105">
        <f>SUM(AM107:AO107)</f>
        <v>0</v>
      </c>
      <c r="AQ107" s="105">
        <f>+AD107+AH107+AL107+AP107</f>
        <v>0</v>
      </c>
      <c r="AR107" s="105">
        <f>IF( $H107=0,0,($F107*'Cronograma de Actividades'!$AC$43)*($I107/$H107))</f>
        <v>0</v>
      </c>
      <c r="AS107" s="105">
        <f>IF( $H107=0,0,($F107*'Cronograma de Actividades'!$AD$43)*($I107/$H107))</f>
        <v>0</v>
      </c>
      <c r="AT107" s="105">
        <f>IF( $H107=0,0,($F107*'Cronograma de Actividades'!$AE$43)*($I107/$H107))</f>
        <v>0</v>
      </c>
      <c r="AU107" s="105">
        <f>SUM(AR107:AT107)</f>
        <v>0</v>
      </c>
      <c r="AV107" s="105">
        <f>IF( $H107=0,0,($F107*'Cronograma de Actividades'!$AF$43)*($I107/$H107))</f>
        <v>0</v>
      </c>
      <c r="AW107" s="105">
        <f>IF( $H107=0,0,($F107*'Cronograma de Actividades'!$AG$43)*($I107/$H107))</f>
        <v>0</v>
      </c>
      <c r="AX107" s="105">
        <f>IF( $H107=0,0,($F107*'Cronograma de Actividades'!$AH$43)*($I107/$H107))</f>
        <v>0</v>
      </c>
      <c r="AY107" s="105">
        <f>SUM(AV107:AX107)</f>
        <v>0</v>
      </c>
      <c r="AZ107" s="105">
        <f>IF( $H107=0,0,($F107*'Cronograma de Actividades'!$AI$43)*($I107/$H107))</f>
        <v>0</v>
      </c>
      <c r="BA107" s="105">
        <f>IF( $H107=0,0,($F107*'Cronograma de Actividades'!$AJ$43)*($I107/$H107))</f>
        <v>0</v>
      </c>
      <c r="BB107" s="105">
        <f>IF( $H107=0,0,($F107*'Cronograma de Actividades'!$AK$43)*($I107/$H107))</f>
        <v>0</v>
      </c>
      <c r="BC107" s="105">
        <f>SUM(AZ107:BB107)</f>
        <v>0</v>
      </c>
      <c r="BD107" s="105">
        <f>IF( $H107=0,0,($F107*'Cronograma de Actividades'!$AL$43)*($I107/$H107))</f>
        <v>0</v>
      </c>
      <c r="BE107" s="105">
        <f>IF( $H107=0,0,($F107*'Cronograma de Actividades'!$AM$43)*($I107/$H107))</f>
        <v>0</v>
      </c>
      <c r="BF107" s="105">
        <f>IF( $H107=0,0,($F107*'Cronograma de Actividades'!$AN$43)*($I107/$H107))</f>
        <v>0</v>
      </c>
      <c r="BG107" s="105">
        <f>SUM(BD107:BF107)</f>
        <v>0</v>
      </c>
      <c r="BH107" s="105">
        <f>+AU107+AY107+BC107+BG107</f>
        <v>0</v>
      </c>
      <c r="BI107" s="287">
        <f>+Z107+AQ107+BH107</f>
        <v>0</v>
      </c>
      <c r="BJ107" s="126">
        <f t="shared" si="23"/>
        <v>0</v>
      </c>
    </row>
    <row r="108" spans="1:62" s="69" customFormat="1" ht="12.75" customHeight="1" x14ac:dyDescent="0.15">
      <c r="A108" s="297" t="str">
        <f>+'Formato de costeo C1 '!C$795</f>
        <v>1.4.1.3</v>
      </c>
      <c r="B108" s="298" t="str">
        <f>+'Formato de costeo C1 '!B$795</f>
        <v>Categorías de gasto</v>
      </c>
      <c r="C108" s="315"/>
      <c r="D108" s="316"/>
      <c r="E108" s="317"/>
      <c r="F108" s="105">
        <f>+'Formato de costeo C1 '!G$795</f>
        <v>0</v>
      </c>
      <c r="G108" s="505"/>
      <c r="H108" s="105">
        <f>+'Formato de costeo C1 '!I795</f>
        <v>0</v>
      </c>
      <c r="I108" s="105">
        <f>+'Formato de costeo C1 '!Q795</f>
        <v>0</v>
      </c>
      <c r="J108" s="105">
        <f>IF( $H108=0,0,($F108*'Cronograma de Actividades'!$E$43)*($I108/$H108))</f>
        <v>0</v>
      </c>
      <c r="K108" s="105">
        <f>IF( $H108=0,0,($F108*'Cronograma de Actividades'!$F$43)*($I108/$H108))</f>
        <v>0</v>
      </c>
      <c r="L108" s="105">
        <f>IF( $H108=0,0,($F108*'Cronograma de Actividades'!$G$43)*($I108/$H108))</f>
        <v>0</v>
      </c>
      <c r="M108" s="105">
        <f>SUM(J108:L108)</f>
        <v>0</v>
      </c>
      <c r="N108" s="105">
        <f>IF( $H108=0,0,($F108*'Cronograma de Actividades'!$H$43)*($I108/$H108))</f>
        <v>0</v>
      </c>
      <c r="O108" s="105">
        <f>IF( $H108=0,0,($F108*'Cronograma de Actividades'!$I$43)*($I108/$H108))</f>
        <v>0</v>
      </c>
      <c r="P108" s="105">
        <f>IF( $H108=0,0,($F108*'Cronograma de Actividades'!$J$43)*($I108/$H108))</f>
        <v>0</v>
      </c>
      <c r="Q108" s="105">
        <f>SUM(N108:P108)</f>
        <v>0</v>
      </c>
      <c r="R108" s="105">
        <f>IF( $H108=0,0,($F108*'Cronograma de Actividades'!$K$43)*($I108/$H108))</f>
        <v>0</v>
      </c>
      <c r="S108" s="105">
        <f>IF( $H108=0,0,($F108*'Cronograma de Actividades'!$L$43)*($I108/$H108))</f>
        <v>0</v>
      </c>
      <c r="T108" s="105">
        <f>IF( $H108=0,0,($F108*'Cronograma de Actividades'!$M$43)*($I108/$H108))</f>
        <v>0</v>
      </c>
      <c r="U108" s="105">
        <f>SUM(R108:T108)</f>
        <v>0</v>
      </c>
      <c r="V108" s="105">
        <f>IF( $H108=0,0,($F108*'Cronograma de Actividades'!$N$43)*($I108/$H108))</f>
        <v>0</v>
      </c>
      <c r="W108" s="105">
        <f>IF( $H108=0,0,($F108*'Cronograma de Actividades'!$O$43)*($I108/$H108))</f>
        <v>0</v>
      </c>
      <c r="X108" s="105">
        <f>IF( $H108=0,0,($F108*'Cronograma de Actividades'!$P$43)*($I108/$H108))</f>
        <v>0</v>
      </c>
      <c r="Y108" s="105">
        <f>SUM(V108:X108)</f>
        <v>0</v>
      </c>
      <c r="Z108" s="105">
        <f>+M108+Q108+U108+Y108</f>
        <v>0</v>
      </c>
      <c r="AA108" s="105">
        <f>IF( $H108=0,0,($F108*'Cronograma de Actividades'!$Q$43)*($I108/$H108))</f>
        <v>0</v>
      </c>
      <c r="AB108" s="105">
        <f>IF( $H108=0,0,($F108*'Cronograma de Actividades'!$R$43)*($I108/$H108))</f>
        <v>0</v>
      </c>
      <c r="AC108" s="105">
        <f>IF( $H108=0,0,($F108*'Cronograma de Actividades'!$S$43)*($I108/$H108))</f>
        <v>0</v>
      </c>
      <c r="AD108" s="105">
        <f>SUM(AA108:AC108)</f>
        <v>0</v>
      </c>
      <c r="AE108" s="105">
        <f>IF( $H108=0,0,($F108*'Cronograma de Actividades'!$T$43)*($I108/$H108))</f>
        <v>0</v>
      </c>
      <c r="AF108" s="105">
        <f>IF( $H108=0,0,($F108*'Cronograma de Actividades'!$U$43)*($I108/$H108))</f>
        <v>0</v>
      </c>
      <c r="AG108" s="105">
        <f>IF( $H108=0,0,($F108*'Cronograma de Actividades'!$V$43)*($I108/$H108))</f>
        <v>0</v>
      </c>
      <c r="AH108" s="105">
        <f>SUM(AE108:AG108)</f>
        <v>0</v>
      </c>
      <c r="AI108" s="105">
        <f>IF( $H108=0,0,($F108*'Cronograma de Actividades'!$W$43)*($I108/$H108))</f>
        <v>0</v>
      </c>
      <c r="AJ108" s="105">
        <f>IF( $H108=0,0,($F108*'Cronograma de Actividades'!$X$43)*($I108/$H108))</f>
        <v>0</v>
      </c>
      <c r="AK108" s="105">
        <f>IF( $H108=0,0,($F108*'Cronograma de Actividades'!$Y$43)*($I108/$H108))</f>
        <v>0</v>
      </c>
      <c r="AL108" s="105">
        <f>SUM(AI108:AK108)</f>
        <v>0</v>
      </c>
      <c r="AM108" s="105">
        <f>IF( $H108=0,0,($F108*'Cronograma de Actividades'!$Z$43)*($I108/$H108))</f>
        <v>0</v>
      </c>
      <c r="AN108" s="105">
        <f>IF( $H108=0,0,($F108*'Cronograma de Actividades'!$AA$43)*($I108/$H108))</f>
        <v>0</v>
      </c>
      <c r="AO108" s="105">
        <f>IF( $H108=0,0,($F108*'Cronograma de Actividades'!$AB$43)*($I108/$H108))</f>
        <v>0</v>
      </c>
      <c r="AP108" s="105">
        <f>SUM(AM108:AO108)</f>
        <v>0</v>
      </c>
      <c r="AQ108" s="105">
        <f>+AD108+AH108+AL108+AP108</f>
        <v>0</v>
      </c>
      <c r="AR108" s="105">
        <f>IF( $H108=0,0,($F108*'Cronograma de Actividades'!$AC$43)*($I108/$H108))</f>
        <v>0</v>
      </c>
      <c r="AS108" s="105">
        <f>IF( $H108=0,0,($F108*'Cronograma de Actividades'!$AD$43)*($I108/$H108))</f>
        <v>0</v>
      </c>
      <c r="AT108" s="105">
        <f>IF( $H108=0,0,($F108*'Cronograma de Actividades'!$AE$43)*($I108/$H108))</f>
        <v>0</v>
      </c>
      <c r="AU108" s="105">
        <f>SUM(AR108:AT108)</f>
        <v>0</v>
      </c>
      <c r="AV108" s="105">
        <f>IF( $H108=0,0,($F108*'Cronograma de Actividades'!$AF$43)*($I108/$H108))</f>
        <v>0</v>
      </c>
      <c r="AW108" s="105">
        <f>IF( $H108=0,0,($F108*'Cronograma de Actividades'!$AG$43)*($I108/$H108))</f>
        <v>0</v>
      </c>
      <c r="AX108" s="105">
        <f>IF( $H108=0,0,($F108*'Cronograma de Actividades'!$AH$43)*($I108/$H108))</f>
        <v>0</v>
      </c>
      <c r="AY108" s="105">
        <f>SUM(AV108:AX108)</f>
        <v>0</v>
      </c>
      <c r="AZ108" s="105">
        <f>IF( $H108=0,0,($F108*'Cronograma de Actividades'!$AI$43)*($I108/$H108))</f>
        <v>0</v>
      </c>
      <c r="BA108" s="105">
        <f>IF( $H108=0,0,($F108*'Cronograma de Actividades'!$AJ$43)*($I108/$H108))</f>
        <v>0</v>
      </c>
      <c r="BB108" s="105">
        <f>IF( $H108=0,0,($F108*'Cronograma de Actividades'!$AK$43)*($I108/$H108))</f>
        <v>0</v>
      </c>
      <c r="BC108" s="105">
        <f>SUM(AZ108:BB108)</f>
        <v>0</v>
      </c>
      <c r="BD108" s="105">
        <f>IF( $H108=0,0,($F108*'Cronograma de Actividades'!$AL$43)*($I108/$H108))</f>
        <v>0</v>
      </c>
      <c r="BE108" s="105">
        <f>IF( $H108=0,0,($F108*'Cronograma de Actividades'!$AM$43)*($I108/$H108))</f>
        <v>0</v>
      </c>
      <c r="BF108" s="105">
        <f>IF( $H108=0,0,($F108*'Cronograma de Actividades'!$AN$43)*($I108/$H108))</f>
        <v>0</v>
      </c>
      <c r="BG108" s="105">
        <f>SUM(BD108:BF108)</f>
        <v>0</v>
      </c>
      <c r="BH108" s="105">
        <f>+AU108+AY108+BC108+BG108</f>
        <v>0</v>
      </c>
      <c r="BI108" s="287">
        <f>+Z108+AQ108+BH108</f>
        <v>0</v>
      </c>
      <c r="BJ108" s="126">
        <f t="shared" si="23"/>
        <v>0</v>
      </c>
    </row>
    <row r="109" spans="1:62" s="69" customFormat="1" ht="12.75" customHeight="1" x14ac:dyDescent="0.15">
      <c r="A109" s="297" t="str">
        <f>+'Formato de costeo C1 '!C$804</f>
        <v>1.4.1.4</v>
      </c>
      <c r="B109" s="298" t="str">
        <f>+'Formato de costeo C1 '!B$804</f>
        <v>Categorías de gasto</v>
      </c>
      <c r="C109" s="315"/>
      <c r="D109" s="316"/>
      <c r="E109" s="317"/>
      <c r="F109" s="105">
        <f>+'Formato de costeo C1 '!G$804</f>
        <v>0</v>
      </c>
      <c r="G109" s="505"/>
      <c r="H109" s="105">
        <f>+'Formato de costeo C1 '!I804</f>
        <v>0</v>
      </c>
      <c r="I109" s="105">
        <f>+'Formato de costeo C1 '!Q804</f>
        <v>0</v>
      </c>
      <c r="J109" s="105">
        <f>IF( $H109=0,0,($F109*'Cronograma de Actividades'!$E$43)*($I109/$H109))</f>
        <v>0</v>
      </c>
      <c r="K109" s="105">
        <f>IF( $H109=0,0,($F109*'Cronograma de Actividades'!$F$43)*($I109/$H109))</f>
        <v>0</v>
      </c>
      <c r="L109" s="105">
        <f>IF( $H109=0,0,($F109*'Cronograma de Actividades'!$G$43)*($I109/$H109))</f>
        <v>0</v>
      </c>
      <c r="M109" s="105">
        <f>SUM(J109:L109)</f>
        <v>0</v>
      </c>
      <c r="N109" s="105">
        <f>IF( $H109=0,0,($F109*'Cronograma de Actividades'!$H$43)*($I109/$H109))</f>
        <v>0</v>
      </c>
      <c r="O109" s="105">
        <f>IF( $H109=0,0,($F109*'Cronograma de Actividades'!$I$43)*($I109/$H109))</f>
        <v>0</v>
      </c>
      <c r="P109" s="105">
        <f>IF( $H109=0,0,($F109*'Cronograma de Actividades'!$J$43)*($I109/$H109))</f>
        <v>0</v>
      </c>
      <c r="Q109" s="105">
        <f>SUM(N109:P109)</f>
        <v>0</v>
      </c>
      <c r="R109" s="105">
        <f>IF( $H109=0,0,($F109*'Cronograma de Actividades'!$K$43)*($I109/$H109))</f>
        <v>0</v>
      </c>
      <c r="S109" s="105">
        <f>IF( $H109=0,0,($F109*'Cronograma de Actividades'!$L$43)*($I109/$H109))</f>
        <v>0</v>
      </c>
      <c r="T109" s="105">
        <f>IF( $H109=0,0,($F109*'Cronograma de Actividades'!$M$43)*($I109/$H109))</f>
        <v>0</v>
      </c>
      <c r="U109" s="105">
        <f>SUM(R109:T109)</f>
        <v>0</v>
      </c>
      <c r="V109" s="105">
        <f>IF( $H109=0,0,($F109*'Cronograma de Actividades'!$N$43)*($I109/$H109))</f>
        <v>0</v>
      </c>
      <c r="W109" s="105">
        <f>IF( $H109=0,0,($F109*'Cronograma de Actividades'!$O$43)*($I109/$H109))</f>
        <v>0</v>
      </c>
      <c r="X109" s="105">
        <f>IF( $H109=0,0,($F109*'Cronograma de Actividades'!$P$43)*($I109/$H109))</f>
        <v>0</v>
      </c>
      <c r="Y109" s="105">
        <f>SUM(V109:X109)</f>
        <v>0</v>
      </c>
      <c r="Z109" s="105">
        <f>+M109+Q109+U109+Y109</f>
        <v>0</v>
      </c>
      <c r="AA109" s="105">
        <f>IF( $H109=0,0,($F109*'Cronograma de Actividades'!$Q$43)*($I109/$H109))</f>
        <v>0</v>
      </c>
      <c r="AB109" s="105">
        <f>IF( $H109=0,0,($F109*'Cronograma de Actividades'!$R$43)*($I109/$H109))</f>
        <v>0</v>
      </c>
      <c r="AC109" s="105">
        <f>IF( $H109=0,0,($F109*'Cronograma de Actividades'!$S$43)*($I109/$H109))</f>
        <v>0</v>
      </c>
      <c r="AD109" s="105">
        <f>SUM(AA109:AC109)</f>
        <v>0</v>
      </c>
      <c r="AE109" s="105">
        <f>IF( $H109=0,0,($F109*'Cronograma de Actividades'!$T$43)*($I109/$H109))</f>
        <v>0</v>
      </c>
      <c r="AF109" s="105">
        <f>IF( $H109=0,0,($F109*'Cronograma de Actividades'!$U$43)*($I109/$H109))</f>
        <v>0</v>
      </c>
      <c r="AG109" s="105">
        <f>IF( $H109=0,0,($F109*'Cronograma de Actividades'!$V$43)*($I109/$H109))</f>
        <v>0</v>
      </c>
      <c r="AH109" s="105">
        <f>SUM(AE109:AG109)</f>
        <v>0</v>
      </c>
      <c r="AI109" s="105">
        <f>IF( $H109=0,0,($F109*'Cronograma de Actividades'!$W$43)*($I109/$H109))</f>
        <v>0</v>
      </c>
      <c r="AJ109" s="105">
        <f>IF( $H109=0,0,($F109*'Cronograma de Actividades'!$X$43)*($I109/$H109))</f>
        <v>0</v>
      </c>
      <c r="AK109" s="105">
        <f>IF( $H109=0,0,($F109*'Cronograma de Actividades'!$Y$43)*($I109/$H109))</f>
        <v>0</v>
      </c>
      <c r="AL109" s="105">
        <f>SUM(AI109:AK109)</f>
        <v>0</v>
      </c>
      <c r="AM109" s="105">
        <f>IF( $H109=0,0,($F109*'Cronograma de Actividades'!$Z$43)*($I109/$H109))</f>
        <v>0</v>
      </c>
      <c r="AN109" s="105">
        <f>IF( $H109=0,0,($F109*'Cronograma de Actividades'!$AA$43)*($I109/$H109))</f>
        <v>0</v>
      </c>
      <c r="AO109" s="105">
        <f>IF( $H109=0,0,($F109*'Cronograma de Actividades'!$AB$43)*($I109/$H109))</f>
        <v>0</v>
      </c>
      <c r="AP109" s="105">
        <f>SUM(AM109:AO109)</f>
        <v>0</v>
      </c>
      <c r="AQ109" s="105">
        <f>+AD109+AH109+AL109+AP109</f>
        <v>0</v>
      </c>
      <c r="AR109" s="105">
        <f>IF( $H109=0,0,($F109*'Cronograma de Actividades'!$AC$43)*($I109/$H109))</f>
        <v>0</v>
      </c>
      <c r="AS109" s="105">
        <f>IF( $H109=0,0,($F109*'Cronograma de Actividades'!$AD$43)*($I109/$H109))</f>
        <v>0</v>
      </c>
      <c r="AT109" s="105">
        <f>IF( $H109=0,0,($F109*'Cronograma de Actividades'!$AE$43)*($I109/$H109))</f>
        <v>0</v>
      </c>
      <c r="AU109" s="105">
        <f>SUM(AR109:AT109)</f>
        <v>0</v>
      </c>
      <c r="AV109" s="105">
        <f>IF( $H109=0,0,($F109*'Cronograma de Actividades'!$AF$43)*($I109/$H109))</f>
        <v>0</v>
      </c>
      <c r="AW109" s="105">
        <f>IF( $H109=0,0,($F109*'Cronograma de Actividades'!$AG$43)*($I109/$H109))</f>
        <v>0</v>
      </c>
      <c r="AX109" s="105">
        <f>IF( $H109=0,0,($F109*'Cronograma de Actividades'!$AH$43)*($I109/$H109))</f>
        <v>0</v>
      </c>
      <c r="AY109" s="105">
        <f>SUM(AV109:AX109)</f>
        <v>0</v>
      </c>
      <c r="AZ109" s="105">
        <f>IF( $H109=0,0,($F109*'Cronograma de Actividades'!$AI$43)*($I109/$H109))</f>
        <v>0</v>
      </c>
      <c r="BA109" s="105">
        <f>IF( $H109=0,0,($F109*'Cronograma de Actividades'!$AJ$43)*($I109/$H109))</f>
        <v>0</v>
      </c>
      <c r="BB109" s="105">
        <f>IF( $H109=0,0,($F109*'Cronograma de Actividades'!$AK$43)*($I109/$H109))</f>
        <v>0</v>
      </c>
      <c r="BC109" s="105">
        <f>SUM(AZ109:BB109)</f>
        <v>0</v>
      </c>
      <c r="BD109" s="105">
        <f>IF( $H109=0,0,($F109*'Cronograma de Actividades'!$AL$43)*($I109/$H109))</f>
        <v>0</v>
      </c>
      <c r="BE109" s="105">
        <f>IF( $H109=0,0,($F109*'Cronograma de Actividades'!$AM$43)*($I109/$H109))</f>
        <v>0</v>
      </c>
      <c r="BF109" s="105">
        <f>IF( $H109=0,0,($F109*'Cronograma de Actividades'!$AN$43)*($I109/$H109))</f>
        <v>0</v>
      </c>
      <c r="BG109" s="105">
        <f>SUM(BD109:BF109)</f>
        <v>0</v>
      </c>
      <c r="BH109" s="105">
        <f>+AU109+AY109+BC109+BG109</f>
        <v>0</v>
      </c>
      <c r="BI109" s="287">
        <f>+Z109+AQ109+BH109</f>
        <v>0</v>
      </c>
      <c r="BJ109" s="126">
        <f t="shared" si="23"/>
        <v>0</v>
      </c>
    </row>
    <row r="110" spans="1:62" s="69" customFormat="1" ht="12.75" customHeight="1" x14ac:dyDescent="0.15">
      <c r="A110" s="299" t="str">
        <f>+'Formato de costeo C1 '!C$813</f>
        <v>1.4.1.5</v>
      </c>
      <c r="B110" s="300" t="str">
        <f>+'Formato de costeo C1 '!B$813</f>
        <v>Categorías de gasto</v>
      </c>
      <c r="C110" s="318"/>
      <c r="D110" s="319"/>
      <c r="E110" s="320"/>
      <c r="F110" s="106">
        <f>+'Formato de costeo C1 '!G$813</f>
        <v>0</v>
      </c>
      <c r="G110" s="506"/>
      <c r="H110" s="106">
        <f>+'Formato de costeo C1 '!I813</f>
        <v>0</v>
      </c>
      <c r="I110" s="106">
        <f>+'Formato de costeo C1 '!Q813</f>
        <v>0</v>
      </c>
      <c r="J110" s="106">
        <f>IF( $H110=0,0,($F110*'Cronograma de Actividades'!$E$43)*($I110/$H110))</f>
        <v>0</v>
      </c>
      <c r="K110" s="106">
        <f>IF( $H110=0,0,($F110*'Cronograma de Actividades'!$F$43)*($I110/$H110))</f>
        <v>0</v>
      </c>
      <c r="L110" s="106">
        <f>IF( $H110=0,0,($F110*'Cronograma de Actividades'!$G$43)*($I110/$H110))</f>
        <v>0</v>
      </c>
      <c r="M110" s="106">
        <f>SUM(J110:L110)</f>
        <v>0</v>
      </c>
      <c r="N110" s="106">
        <f>IF( $H110=0,0,($F110*'Cronograma de Actividades'!$H$43)*($I110/$H110))</f>
        <v>0</v>
      </c>
      <c r="O110" s="106">
        <f>IF( $H110=0,0,($F110*'Cronograma de Actividades'!$I$43)*($I110/$H110))</f>
        <v>0</v>
      </c>
      <c r="P110" s="106">
        <f>IF( $H110=0,0,($F110*'Cronograma de Actividades'!$J$43)*($I110/$H110))</f>
        <v>0</v>
      </c>
      <c r="Q110" s="106">
        <f>SUM(N110:P110)</f>
        <v>0</v>
      </c>
      <c r="R110" s="106">
        <f>IF( $H110=0,0,($F110*'Cronograma de Actividades'!$K$43)*($I110/$H110))</f>
        <v>0</v>
      </c>
      <c r="S110" s="106">
        <f>IF( $H110=0,0,($F110*'Cronograma de Actividades'!$L$43)*($I110/$H110))</f>
        <v>0</v>
      </c>
      <c r="T110" s="106">
        <f>IF( $H110=0,0,($F110*'Cronograma de Actividades'!$M$43)*($I110/$H110))</f>
        <v>0</v>
      </c>
      <c r="U110" s="106">
        <f>SUM(R110:T110)</f>
        <v>0</v>
      </c>
      <c r="V110" s="106">
        <f>IF( $H110=0,0,($F110*'Cronograma de Actividades'!$N$43)*($I110/$H110))</f>
        <v>0</v>
      </c>
      <c r="W110" s="106">
        <f>IF( $H110=0,0,($F110*'Cronograma de Actividades'!$O$43)*($I110/$H110))</f>
        <v>0</v>
      </c>
      <c r="X110" s="106">
        <f>IF( $H110=0,0,($F110*'Cronograma de Actividades'!$P$43)*($I110/$H110))</f>
        <v>0</v>
      </c>
      <c r="Y110" s="106">
        <f>SUM(V110:X110)</f>
        <v>0</v>
      </c>
      <c r="Z110" s="106">
        <f>+M110+Q110+U110+Y110</f>
        <v>0</v>
      </c>
      <c r="AA110" s="106">
        <f>IF( $H110=0,0,($F110*'Cronograma de Actividades'!$Q$43)*($I110/$H110))</f>
        <v>0</v>
      </c>
      <c r="AB110" s="106">
        <f>IF( $H110=0,0,($F110*'Cronograma de Actividades'!$R$43)*($I110/$H110))</f>
        <v>0</v>
      </c>
      <c r="AC110" s="106">
        <f>IF( $H110=0,0,($F110*'Cronograma de Actividades'!$S$43)*($I110/$H110))</f>
        <v>0</v>
      </c>
      <c r="AD110" s="106">
        <f>SUM(AA110:AC110)</f>
        <v>0</v>
      </c>
      <c r="AE110" s="106">
        <f>IF( $H110=0,0,($F110*'Cronograma de Actividades'!$T$43)*($I110/$H110))</f>
        <v>0</v>
      </c>
      <c r="AF110" s="106">
        <f>IF( $H110=0,0,($F110*'Cronograma de Actividades'!$U$43)*($I110/$H110))</f>
        <v>0</v>
      </c>
      <c r="AG110" s="106">
        <f>IF( $H110=0,0,($F110*'Cronograma de Actividades'!$V$43)*($I110/$H110))</f>
        <v>0</v>
      </c>
      <c r="AH110" s="106">
        <f>SUM(AE110:AG110)</f>
        <v>0</v>
      </c>
      <c r="AI110" s="106">
        <f>IF( $H110=0,0,($F110*'Cronograma de Actividades'!$W$43)*($I110/$H110))</f>
        <v>0</v>
      </c>
      <c r="AJ110" s="106">
        <f>IF( $H110=0,0,($F110*'Cronograma de Actividades'!$X$43)*($I110/$H110))</f>
        <v>0</v>
      </c>
      <c r="AK110" s="106">
        <f>IF( $H110=0,0,($F110*'Cronograma de Actividades'!$Y$43)*($I110/$H110))</f>
        <v>0</v>
      </c>
      <c r="AL110" s="106">
        <f>SUM(AI110:AK110)</f>
        <v>0</v>
      </c>
      <c r="AM110" s="106">
        <f>IF( $H110=0,0,($F110*'Cronograma de Actividades'!$Z$43)*($I110/$H110))</f>
        <v>0</v>
      </c>
      <c r="AN110" s="106">
        <f>IF( $H110=0,0,($F110*'Cronograma de Actividades'!$AA$43)*($I110/$H110))</f>
        <v>0</v>
      </c>
      <c r="AO110" s="106">
        <f>IF( $H110=0,0,($F110*'Cronograma de Actividades'!$AB$43)*($I110/$H110))</f>
        <v>0</v>
      </c>
      <c r="AP110" s="106">
        <f>SUM(AM110:AO110)</f>
        <v>0</v>
      </c>
      <c r="AQ110" s="106">
        <f>+AD110+AH110+AL110+AP110</f>
        <v>0</v>
      </c>
      <c r="AR110" s="106">
        <f>IF( $H110=0,0,($F110*'Cronograma de Actividades'!$AC$43)*($I110/$H110))</f>
        <v>0</v>
      </c>
      <c r="AS110" s="106">
        <f>IF( $H110=0,0,($F110*'Cronograma de Actividades'!$AD$43)*($I110/$H110))</f>
        <v>0</v>
      </c>
      <c r="AT110" s="106">
        <f>IF( $H110=0,0,($F110*'Cronograma de Actividades'!$AE$43)*($I110/$H110))</f>
        <v>0</v>
      </c>
      <c r="AU110" s="106">
        <f>SUM(AR110:AT110)</f>
        <v>0</v>
      </c>
      <c r="AV110" s="106">
        <f>IF( $H110=0,0,($F110*'Cronograma de Actividades'!$AF$43)*($I110/$H110))</f>
        <v>0</v>
      </c>
      <c r="AW110" s="106">
        <f>IF( $H110=0,0,($F110*'Cronograma de Actividades'!$AG$43)*($I110/$H110))</f>
        <v>0</v>
      </c>
      <c r="AX110" s="106">
        <f>IF( $H110=0,0,($F110*'Cronograma de Actividades'!$AH$43)*($I110/$H110))</f>
        <v>0</v>
      </c>
      <c r="AY110" s="106">
        <f>SUM(AV110:AX110)</f>
        <v>0</v>
      </c>
      <c r="AZ110" s="106">
        <f>IF( $H110=0,0,($F110*'Cronograma de Actividades'!$AI$43)*($I110/$H110))</f>
        <v>0</v>
      </c>
      <c r="BA110" s="106">
        <f>IF( $H110=0,0,($F110*'Cronograma de Actividades'!$AJ$43)*($I110/$H110))</f>
        <v>0</v>
      </c>
      <c r="BB110" s="106">
        <f>IF( $H110=0,0,($F110*'Cronograma de Actividades'!$AK$43)*($I110/$H110))</f>
        <v>0</v>
      </c>
      <c r="BC110" s="106">
        <f>SUM(AZ110:BB110)</f>
        <v>0</v>
      </c>
      <c r="BD110" s="106">
        <f>IF( $H110=0,0,($F110*'Cronograma de Actividades'!$AL$43)*($I110/$H110))</f>
        <v>0</v>
      </c>
      <c r="BE110" s="106">
        <f>IF( $H110=0,0,($F110*'Cronograma de Actividades'!$AM$43)*($I110/$H110))</f>
        <v>0</v>
      </c>
      <c r="BF110" s="106">
        <f>IF( $H110=0,0,($F110*'Cronograma de Actividades'!$AN$43)*($I110/$H110))</f>
        <v>0</v>
      </c>
      <c r="BG110" s="106">
        <f>SUM(BD110:BF110)</f>
        <v>0</v>
      </c>
      <c r="BH110" s="106">
        <f>+AU110+AY110+BC110+BG110</f>
        <v>0</v>
      </c>
      <c r="BI110" s="288">
        <f>+Z110+AQ110+BH110</f>
        <v>0</v>
      </c>
      <c r="BJ110" s="126">
        <f t="shared" si="23"/>
        <v>0</v>
      </c>
    </row>
    <row r="111" spans="1:62" s="69" customFormat="1" ht="12.75" customHeight="1" x14ac:dyDescent="0.15">
      <c r="A111" s="100" t="str">
        <f>+'Formato de costeo C1 '!C$762</f>
        <v>1.4.2</v>
      </c>
      <c r="B111" s="199">
        <f>+'Formato de costeo C1 '!B$822</f>
        <v>0</v>
      </c>
      <c r="C111" s="56">
        <f>+'Formato de costeo C1 '!$D$822</f>
        <v>0</v>
      </c>
      <c r="D111" s="61"/>
      <c r="E111" s="57">
        <f>+'Formato de costeo C1 '!F213</f>
        <v>0</v>
      </c>
      <c r="F111" s="57">
        <f>SUM(F112:F116)</f>
        <v>0</v>
      </c>
      <c r="G111" s="503">
        <f>+'Formato de costeo C1 '!$H$822</f>
        <v>0</v>
      </c>
      <c r="H111" s="57">
        <f>SUM(H112:H116)</f>
        <v>0</v>
      </c>
      <c r="I111" s="57">
        <f t="shared" ref="I111:BI111" si="30">SUM(I112:I116)</f>
        <v>0</v>
      </c>
      <c r="J111" s="57">
        <f t="shared" si="30"/>
        <v>0</v>
      </c>
      <c r="K111" s="57">
        <f>SUM(K112:K116)</f>
        <v>0</v>
      </c>
      <c r="L111" s="57">
        <f>SUM(L112:L116)</f>
        <v>0</v>
      </c>
      <c r="M111" s="57">
        <f t="shared" si="30"/>
        <v>0</v>
      </c>
      <c r="N111" s="57">
        <f>SUM(N112:N116)</f>
        <v>0</v>
      </c>
      <c r="O111" s="57">
        <f>SUM(O112:O116)</f>
        <v>0</v>
      </c>
      <c r="P111" s="57">
        <f>SUM(P112:P116)</f>
        <v>0</v>
      </c>
      <c r="Q111" s="57">
        <f t="shared" si="30"/>
        <v>0</v>
      </c>
      <c r="R111" s="57">
        <f t="shared" si="30"/>
        <v>0</v>
      </c>
      <c r="S111" s="57">
        <f t="shared" si="30"/>
        <v>0</v>
      </c>
      <c r="T111" s="57">
        <f t="shared" si="30"/>
        <v>0</v>
      </c>
      <c r="U111" s="57">
        <f t="shared" si="30"/>
        <v>0</v>
      </c>
      <c r="V111" s="57">
        <f t="shared" si="30"/>
        <v>0</v>
      </c>
      <c r="W111" s="57">
        <f t="shared" si="30"/>
        <v>0</v>
      </c>
      <c r="X111" s="57">
        <f t="shared" si="30"/>
        <v>0</v>
      </c>
      <c r="Y111" s="57">
        <f t="shared" si="30"/>
        <v>0</v>
      </c>
      <c r="Z111" s="57">
        <f t="shared" si="30"/>
        <v>0</v>
      </c>
      <c r="AA111" s="57">
        <f t="shared" si="30"/>
        <v>0</v>
      </c>
      <c r="AB111" s="57">
        <f t="shared" si="30"/>
        <v>0</v>
      </c>
      <c r="AC111" s="57">
        <f t="shared" si="30"/>
        <v>0</v>
      </c>
      <c r="AD111" s="57">
        <f t="shared" si="30"/>
        <v>0</v>
      </c>
      <c r="AE111" s="57">
        <f t="shared" si="30"/>
        <v>0</v>
      </c>
      <c r="AF111" s="57">
        <f t="shared" si="30"/>
        <v>0</v>
      </c>
      <c r="AG111" s="57">
        <f t="shared" si="30"/>
        <v>0</v>
      </c>
      <c r="AH111" s="57">
        <f t="shared" si="30"/>
        <v>0</v>
      </c>
      <c r="AI111" s="57">
        <f t="shared" si="30"/>
        <v>0</v>
      </c>
      <c r="AJ111" s="57">
        <f t="shared" si="30"/>
        <v>0</v>
      </c>
      <c r="AK111" s="57">
        <f t="shared" si="30"/>
        <v>0</v>
      </c>
      <c r="AL111" s="57">
        <f t="shared" si="30"/>
        <v>0</v>
      </c>
      <c r="AM111" s="57">
        <f t="shared" si="30"/>
        <v>0</v>
      </c>
      <c r="AN111" s="57">
        <f t="shared" si="30"/>
        <v>0</v>
      </c>
      <c r="AO111" s="57">
        <f t="shared" si="30"/>
        <v>0</v>
      </c>
      <c r="AP111" s="57">
        <f t="shared" si="30"/>
        <v>0</v>
      </c>
      <c r="AQ111" s="57">
        <f t="shared" si="30"/>
        <v>0</v>
      </c>
      <c r="AR111" s="57">
        <f t="shared" si="30"/>
        <v>0</v>
      </c>
      <c r="AS111" s="57">
        <f t="shared" si="30"/>
        <v>0</v>
      </c>
      <c r="AT111" s="57">
        <f t="shared" si="30"/>
        <v>0</v>
      </c>
      <c r="AU111" s="57">
        <f t="shared" si="30"/>
        <v>0</v>
      </c>
      <c r="AV111" s="57">
        <f t="shared" si="30"/>
        <v>0</v>
      </c>
      <c r="AW111" s="57">
        <f t="shared" si="30"/>
        <v>0</v>
      </c>
      <c r="AX111" s="57">
        <f t="shared" si="30"/>
        <v>0</v>
      </c>
      <c r="AY111" s="57">
        <f t="shared" si="30"/>
        <v>0</v>
      </c>
      <c r="AZ111" s="57">
        <f t="shared" si="30"/>
        <v>0</v>
      </c>
      <c r="BA111" s="57">
        <f t="shared" si="30"/>
        <v>0</v>
      </c>
      <c r="BB111" s="57">
        <f t="shared" si="30"/>
        <v>0</v>
      </c>
      <c r="BC111" s="57">
        <f t="shared" si="30"/>
        <v>0</v>
      </c>
      <c r="BD111" s="57">
        <f t="shared" si="30"/>
        <v>0</v>
      </c>
      <c r="BE111" s="57">
        <f t="shared" si="30"/>
        <v>0</v>
      </c>
      <c r="BF111" s="57">
        <f t="shared" si="30"/>
        <v>0</v>
      </c>
      <c r="BG111" s="57">
        <f t="shared" si="30"/>
        <v>0</v>
      </c>
      <c r="BH111" s="57">
        <f t="shared" si="30"/>
        <v>0</v>
      </c>
      <c r="BI111" s="285">
        <f t="shared" si="30"/>
        <v>0</v>
      </c>
      <c r="BJ111" s="126">
        <f t="shared" si="23"/>
        <v>0</v>
      </c>
    </row>
    <row r="112" spans="1:62" s="69" customFormat="1" ht="12.75" customHeight="1" x14ac:dyDescent="0.15">
      <c r="A112" s="295" t="str">
        <f>+'Formato de costeo C1 '!C$823</f>
        <v>1.4.2.1</v>
      </c>
      <c r="B112" s="296" t="str">
        <f>+'Formato de costeo C1 '!B$823</f>
        <v>Categorías de gasto</v>
      </c>
      <c r="C112" s="577"/>
      <c r="D112" s="296"/>
      <c r="E112" s="312"/>
      <c r="F112" s="104">
        <f>+'Formato de costeo C1 '!G$823</f>
        <v>0</v>
      </c>
      <c r="G112" s="507"/>
      <c r="H112" s="104">
        <f>+'Formato de costeo C1 '!I823</f>
        <v>0</v>
      </c>
      <c r="I112" s="104">
        <f>+'Formato de costeo C1 '!Q823</f>
        <v>0</v>
      </c>
      <c r="J112" s="104">
        <f>IF( $H112=0,0,($F112*'Cronograma de Actividades'!$E$44)*($I112/$H112))</f>
        <v>0</v>
      </c>
      <c r="K112" s="104">
        <f>IF( $H112=0,0,($F112*'Cronograma de Actividades'!$F$44)*($I112/$H112))</f>
        <v>0</v>
      </c>
      <c r="L112" s="104">
        <f>IF( $H112=0,0,($F112*'Cronograma de Actividades'!$G$44)*($I112/$H112))</f>
        <v>0</v>
      </c>
      <c r="M112" s="104">
        <f>SUM(J112:L112)</f>
        <v>0</v>
      </c>
      <c r="N112" s="104">
        <f>IF( $H112=0,0,($F112*'Cronograma de Actividades'!$H$44)*($I112/$H112))</f>
        <v>0</v>
      </c>
      <c r="O112" s="104">
        <f>IF( $H112=0,0,($F112*'Cronograma de Actividades'!$I$44)*($I112/$H112))</f>
        <v>0</v>
      </c>
      <c r="P112" s="104">
        <f>IF( $H112=0,0,($F112*'Cronograma de Actividades'!$J$44)*($I112/$H112))</f>
        <v>0</v>
      </c>
      <c r="Q112" s="104">
        <f>SUM(N112:P112)</f>
        <v>0</v>
      </c>
      <c r="R112" s="104">
        <f>IF( $H112=0,0,($F112*'Cronograma de Actividades'!$K$44)*($I112/$H112))</f>
        <v>0</v>
      </c>
      <c r="S112" s="104">
        <f>IF( $H112=0,0,($F112*'Cronograma de Actividades'!$L$44)*($I112/$H112))</f>
        <v>0</v>
      </c>
      <c r="T112" s="104">
        <f>IF( $H112=0,0,($F112*'Cronograma de Actividades'!$M$44)*($I112/$H112))</f>
        <v>0</v>
      </c>
      <c r="U112" s="104">
        <f>SUM(R112:T112)</f>
        <v>0</v>
      </c>
      <c r="V112" s="104">
        <f>IF( $H112=0,0,($F112*'Cronograma de Actividades'!$N$44)*($I112/$H112))</f>
        <v>0</v>
      </c>
      <c r="W112" s="104">
        <f>IF( $H112=0,0,($F112*'Cronograma de Actividades'!$O$44)*($I112/$H112))</f>
        <v>0</v>
      </c>
      <c r="X112" s="104">
        <f>IF( $H112=0,0,($F112*'Cronograma de Actividades'!$P$44)*($I112/$H112))</f>
        <v>0</v>
      </c>
      <c r="Y112" s="104">
        <f>SUM(V112:X112)</f>
        <v>0</v>
      </c>
      <c r="Z112" s="104">
        <f>+M112+Q112+U112+Y112</f>
        <v>0</v>
      </c>
      <c r="AA112" s="104">
        <f>IF( $H112=0,0,($F112*'Cronograma de Actividades'!$Q$44)*($I112/$H112))</f>
        <v>0</v>
      </c>
      <c r="AB112" s="104">
        <f>IF( $H112=0,0,($F112*'Cronograma de Actividades'!$R$44)*($I112/$H112))</f>
        <v>0</v>
      </c>
      <c r="AC112" s="104">
        <f>IF( $H112=0,0,($F112*'Cronograma de Actividades'!$S$44)*($I112/$H112))</f>
        <v>0</v>
      </c>
      <c r="AD112" s="104">
        <f>SUM(AA112:AC112)</f>
        <v>0</v>
      </c>
      <c r="AE112" s="104">
        <f>IF( $H112=0,0,($F112*'Cronograma de Actividades'!$T$44)*($I112/$H112))</f>
        <v>0</v>
      </c>
      <c r="AF112" s="104">
        <f>IF( $H112=0,0,($F112*'Cronograma de Actividades'!$U$44)*($I112/$H112))</f>
        <v>0</v>
      </c>
      <c r="AG112" s="104">
        <f>IF( $H112=0,0,($F112*'Cronograma de Actividades'!$V$44)*($I112/$H112))</f>
        <v>0</v>
      </c>
      <c r="AH112" s="104">
        <f>SUM(AE112:AG112)</f>
        <v>0</v>
      </c>
      <c r="AI112" s="104">
        <f>IF( $H112=0,0,($F112*'Cronograma de Actividades'!$W$44)*($I112/$H112))</f>
        <v>0</v>
      </c>
      <c r="AJ112" s="104">
        <f>IF( $H112=0,0,($F112*'Cronograma de Actividades'!$X$44)*($I112/$H112))</f>
        <v>0</v>
      </c>
      <c r="AK112" s="104">
        <f>IF( $H112=0,0,($F112*'Cronograma de Actividades'!$Y$44)*($I112/$H112))</f>
        <v>0</v>
      </c>
      <c r="AL112" s="104">
        <f>SUM(AI112:AK112)</f>
        <v>0</v>
      </c>
      <c r="AM112" s="104">
        <f>IF( $H112=0,0,($F112*'Cronograma de Actividades'!$Z$44)*($I112/$H112))</f>
        <v>0</v>
      </c>
      <c r="AN112" s="104">
        <f>IF( $H112=0,0,($F112*'Cronograma de Actividades'!$AA$44)*($I112/$H112))</f>
        <v>0</v>
      </c>
      <c r="AO112" s="104">
        <f>IF( $H112=0,0,($F112*'Cronograma de Actividades'!$AB$44)*($I112/$H112))</f>
        <v>0</v>
      </c>
      <c r="AP112" s="104">
        <f>SUM(AM112:AO112)</f>
        <v>0</v>
      </c>
      <c r="AQ112" s="104">
        <f>+AD112+AH112+AL112+AP112</f>
        <v>0</v>
      </c>
      <c r="AR112" s="104">
        <f>IF( $H112=0,0,($F112*'Cronograma de Actividades'!$AC$44)*($I112/$H112))</f>
        <v>0</v>
      </c>
      <c r="AS112" s="104">
        <f>IF( $H112=0,0,($F112*'Cronograma de Actividades'!$AD$44)*($I112/$H112))</f>
        <v>0</v>
      </c>
      <c r="AT112" s="104">
        <f>IF( $H112=0,0,($F112*'Cronograma de Actividades'!$AE$44)*($I112/$H112))</f>
        <v>0</v>
      </c>
      <c r="AU112" s="104">
        <f>SUM(AR112:AT112)</f>
        <v>0</v>
      </c>
      <c r="AV112" s="104">
        <f>IF( $H112=0,0,($F112*'Cronograma de Actividades'!$AF$44)*($I112/$H112))</f>
        <v>0</v>
      </c>
      <c r="AW112" s="104">
        <f>IF( $H112=0,0,($F112*'Cronograma de Actividades'!$AG$44)*($I112/$H112))</f>
        <v>0</v>
      </c>
      <c r="AX112" s="104">
        <f>IF( $H112=0,0,($F112*'Cronograma de Actividades'!$AH$44)*($I112/$H112))</f>
        <v>0</v>
      </c>
      <c r="AY112" s="104">
        <f>SUM(AV112:AX112)</f>
        <v>0</v>
      </c>
      <c r="AZ112" s="104">
        <f>IF( $H112=0,0,($F112*'Cronograma de Actividades'!$AI$44)*($I112/$H112))</f>
        <v>0</v>
      </c>
      <c r="BA112" s="104">
        <f>IF( $H112=0,0,($F112*'Cronograma de Actividades'!$AJ$44)*($I112/$H112))</f>
        <v>0</v>
      </c>
      <c r="BB112" s="104">
        <f>IF( $H112=0,0,($F112*'Cronograma de Actividades'!$AK$44)*($I112/$H112))</f>
        <v>0</v>
      </c>
      <c r="BC112" s="104">
        <f>SUM(AZ112:BB112)</f>
        <v>0</v>
      </c>
      <c r="BD112" s="104">
        <f>IF( $H112=0,0,($F112*'Cronograma de Actividades'!$AL$44)*($I112/$H112))</f>
        <v>0</v>
      </c>
      <c r="BE112" s="104">
        <f>IF( $H112=0,0,($F112*'Cronograma de Actividades'!$AM$44)*($I112/$H112))</f>
        <v>0</v>
      </c>
      <c r="BF112" s="104">
        <f>IF( $H112=0,0,($F112*'Cronograma de Actividades'!$AN$44)*($I112/$H112))</f>
        <v>0</v>
      </c>
      <c r="BG112" s="104">
        <f>SUM(BD112:BF112)</f>
        <v>0</v>
      </c>
      <c r="BH112" s="104">
        <f>+AU112+AY112+BC112+BG112</f>
        <v>0</v>
      </c>
      <c r="BI112" s="286">
        <f>+Z112+AQ112+BH112</f>
        <v>0</v>
      </c>
      <c r="BJ112" s="126">
        <f t="shared" si="23"/>
        <v>0</v>
      </c>
    </row>
    <row r="113" spans="1:62" s="69" customFormat="1" ht="12.75" customHeight="1" x14ac:dyDescent="0.15">
      <c r="A113" s="297" t="str">
        <f>+'Formato de costeo C1 '!C$832</f>
        <v>1.4.2.2</v>
      </c>
      <c r="B113" s="298" t="str">
        <f>+'Formato de costeo C1 '!B$832</f>
        <v>Categorías de gasto</v>
      </c>
      <c r="C113" s="578"/>
      <c r="D113" s="298"/>
      <c r="E113" s="315"/>
      <c r="F113" s="105">
        <f>+'Formato de costeo C1 '!G$832</f>
        <v>0</v>
      </c>
      <c r="G113" s="508"/>
      <c r="H113" s="105">
        <f>+'Formato de costeo C1 '!I832</f>
        <v>0</v>
      </c>
      <c r="I113" s="105">
        <f>+'Formato de costeo C1 '!Q832</f>
        <v>0</v>
      </c>
      <c r="J113" s="105">
        <f>IF( $H113=0,0,($F113*'Cronograma de Actividades'!$E$44)*($I113/$H113))</f>
        <v>0</v>
      </c>
      <c r="K113" s="105">
        <f>IF( $H113=0,0,($F113*'Cronograma de Actividades'!$F$44)*($I113/$H113))</f>
        <v>0</v>
      </c>
      <c r="L113" s="105">
        <f>IF( $H113=0,0,($F113*'Cronograma de Actividades'!$G$44)*($I113/$H113))</f>
        <v>0</v>
      </c>
      <c r="M113" s="105">
        <f>SUM(J113:L113)</f>
        <v>0</v>
      </c>
      <c r="N113" s="105">
        <f>IF( $H113=0,0,($F113*'Cronograma de Actividades'!$H$44)*($I113/$H113))</f>
        <v>0</v>
      </c>
      <c r="O113" s="105">
        <f>IF( $H113=0,0,($F113*'Cronograma de Actividades'!$I$44)*($I113/$H113))</f>
        <v>0</v>
      </c>
      <c r="P113" s="105">
        <f>IF( $H113=0,0,($F113*'Cronograma de Actividades'!$J$44)*($I113/$H113))</f>
        <v>0</v>
      </c>
      <c r="Q113" s="105">
        <f>SUM(N113:P113)</f>
        <v>0</v>
      </c>
      <c r="R113" s="105">
        <f>IF( $H113=0,0,($F113*'Cronograma de Actividades'!$K$44)*($I113/$H113))</f>
        <v>0</v>
      </c>
      <c r="S113" s="105">
        <f>IF( $H113=0,0,($F113*'Cronograma de Actividades'!$L$44)*($I113/$H113))</f>
        <v>0</v>
      </c>
      <c r="T113" s="105">
        <f>IF( $H113=0,0,($F113*'Cronograma de Actividades'!$M$44)*($I113/$H113))</f>
        <v>0</v>
      </c>
      <c r="U113" s="105">
        <f>SUM(R113:T113)</f>
        <v>0</v>
      </c>
      <c r="V113" s="105">
        <f>IF( $H113=0,0,($F113*'Cronograma de Actividades'!$N$44)*($I113/$H113))</f>
        <v>0</v>
      </c>
      <c r="W113" s="105">
        <f>IF( $H113=0,0,($F113*'Cronograma de Actividades'!$O$44)*($I113/$H113))</f>
        <v>0</v>
      </c>
      <c r="X113" s="105">
        <f>IF( $H113=0,0,($F113*'Cronograma de Actividades'!$P$44)*($I113/$H113))</f>
        <v>0</v>
      </c>
      <c r="Y113" s="105">
        <f>SUM(V113:X113)</f>
        <v>0</v>
      </c>
      <c r="Z113" s="105">
        <f>+M113+Q113+U113+Y113</f>
        <v>0</v>
      </c>
      <c r="AA113" s="105">
        <f>IF( $H113=0,0,($F113*'Cronograma de Actividades'!$Q$44)*($I113/$H113))</f>
        <v>0</v>
      </c>
      <c r="AB113" s="105">
        <f>IF( $H113=0,0,($F113*'Cronograma de Actividades'!$R$44)*($I113/$H113))</f>
        <v>0</v>
      </c>
      <c r="AC113" s="105">
        <f>IF( $H113=0,0,($F113*'Cronograma de Actividades'!$S$44)*($I113/$H113))</f>
        <v>0</v>
      </c>
      <c r="AD113" s="105">
        <f>SUM(AA113:AC113)</f>
        <v>0</v>
      </c>
      <c r="AE113" s="105">
        <f>IF( $H113=0,0,($F113*'Cronograma de Actividades'!$T$44)*($I113/$H113))</f>
        <v>0</v>
      </c>
      <c r="AF113" s="105">
        <f>IF( $H113=0,0,($F113*'Cronograma de Actividades'!$U$44)*($I113/$H113))</f>
        <v>0</v>
      </c>
      <c r="AG113" s="105">
        <f>IF( $H113=0,0,($F113*'Cronograma de Actividades'!$V$44)*($I113/$H113))</f>
        <v>0</v>
      </c>
      <c r="AH113" s="105">
        <f>SUM(AE113:AG113)</f>
        <v>0</v>
      </c>
      <c r="AI113" s="105">
        <f>IF( $H113=0,0,($F113*'Cronograma de Actividades'!$W$44)*($I113/$H113))</f>
        <v>0</v>
      </c>
      <c r="AJ113" s="105">
        <f>IF( $H113=0,0,($F113*'Cronograma de Actividades'!$X$44)*($I113/$H113))</f>
        <v>0</v>
      </c>
      <c r="AK113" s="105">
        <f>IF( $H113=0,0,($F113*'Cronograma de Actividades'!$Y$44)*($I113/$H113))</f>
        <v>0</v>
      </c>
      <c r="AL113" s="105">
        <f>SUM(AI113:AK113)</f>
        <v>0</v>
      </c>
      <c r="AM113" s="105">
        <f>IF( $H113=0,0,($F113*'Cronograma de Actividades'!$Z$44)*($I113/$H113))</f>
        <v>0</v>
      </c>
      <c r="AN113" s="105">
        <f>IF( $H113=0,0,($F113*'Cronograma de Actividades'!$AA$44)*($I113/$H113))</f>
        <v>0</v>
      </c>
      <c r="AO113" s="105">
        <f>IF( $H113=0,0,($F113*'Cronograma de Actividades'!$AB$44)*($I113/$H113))</f>
        <v>0</v>
      </c>
      <c r="AP113" s="105">
        <f>SUM(AM113:AO113)</f>
        <v>0</v>
      </c>
      <c r="AQ113" s="105">
        <f>+AD113+AH113+AL113+AP113</f>
        <v>0</v>
      </c>
      <c r="AR113" s="105">
        <f>IF( $H113=0,0,($F113*'Cronograma de Actividades'!$AC$44)*($I113/$H113))</f>
        <v>0</v>
      </c>
      <c r="AS113" s="105">
        <f>IF( $H113=0,0,($F113*'Cronograma de Actividades'!$AD$44)*($I113/$H113))</f>
        <v>0</v>
      </c>
      <c r="AT113" s="105">
        <f>IF( $H113=0,0,($F113*'Cronograma de Actividades'!$AE$44)*($I113/$H113))</f>
        <v>0</v>
      </c>
      <c r="AU113" s="105">
        <f>SUM(AR113:AT113)</f>
        <v>0</v>
      </c>
      <c r="AV113" s="105">
        <f>IF( $H113=0,0,($F113*'Cronograma de Actividades'!$AF$44)*($I113/$H113))</f>
        <v>0</v>
      </c>
      <c r="AW113" s="105">
        <f>IF( $H113=0,0,($F113*'Cronograma de Actividades'!$AG$44)*($I113/$H113))</f>
        <v>0</v>
      </c>
      <c r="AX113" s="105">
        <f>IF( $H113=0,0,($F113*'Cronograma de Actividades'!$AH$44)*($I113/$H113))</f>
        <v>0</v>
      </c>
      <c r="AY113" s="105">
        <f>SUM(AV113:AX113)</f>
        <v>0</v>
      </c>
      <c r="AZ113" s="105">
        <f>IF( $H113=0,0,($F113*'Cronograma de Actividades'!$AI$44)*($I113/$H113))</f>
        <v>0</v>
      </c>
      <c r="BA113" s="105">
        <f>IF( $H113=0,0,($F113*'Cronograma de Actividades'!$AJ$44)*($I113/$H113))</f>
        <v>0</v>
      </c>
      <c r="BB113" s="105">
        <f>IF( $H113=0,0,($F113*'Cronograma de Actividades'!$AK$44)*($I113/$H113))</f>
        <v>0</v>
      </c>
      <c r="BC113" s="105">
        <f>SUM(AZ113:BB113)</f>
        <v>0</v>
      </c>
      <c r="BD113" s="105">
        <f>IF( $H113=0,0,($F113*'Cronograma de Actividades'!$AL$44)*($I113/$H113))</f>
        <v>0</v>
      </c>
      <c r="BE113" s="105">
        <f>IF( $H113=0,0,($F113*'Cronograma de Actividades'!$AM$44)*($I113/$H113))</f>
        <v>0</v>
      </c>
      <c r="BF113" s="105">
        <f>IF( $H113=0,0,($F113*'Cronograma de Actividades'!$AN$44)*($I113/$H113))</f>
        <v>0</v>
      </c>
      <c r="BG113" s="105">
        <f>SUM(BD113:BF113)</f>
        <v>0</v>
      </c>
      <c r="BH113" s="105">
        <f>+AU113+AY113+BC113+BG113</f>
        <v>0</v>
      </c>
      <c r="BI113" s="287">
        <f>+Z113+AQ113+BH113</f>
        <v>0</v>
      </c>
      <c r="BJ113" s="126">
        <f t="shared" si="23"/>
        <v>0</v>
      </c>
    </row>
    <row r="114" spans="1:62" s="69" customFormat="1" ht="12.75" customHeight="1" x14ac:dyDescent="0.15">
      <c r="A114" s="297" t="str">
        <f>+'Formato de costeo C1 '!C$841</f>
        <v>1.4.2.3</v>
      </c>
      <c r="B114" s="298" t="str">
        <f>+'Formato de costeo C1 '!B$841</f>
        <v>Categorías de gasto</v>
      </c>
      <c r="C114" s="578"/>
      <c r="D114" s="298"/>
      <c r="E114" s="315"/>
      <c r="F114" s="105">
        <f>+'Formato de costeo C1 '!G$841</f>
        <v>0</v>
      </c>
      <c r="G114" s="508"/>
      <c r="H114" s="105">
        <f>+'Formato de costeo C1 '!I841</f>
        <v>0</v>
      </c>
      <c r="I114" s="105">
        <f>+'Formato de costeo C1 '!Q841</f>
        <v>0</v>
      </c>
      <c r="J114" s="105">
        <f>IF( $H114=0,0,($F114*'Cronograma de Actividades'!$E$44)*($I114/$H114))</f>
        <v>0</v>
      </c>
      <c r="K114" s="105">
        <f>IF( $H114=0,0,($F114*'Cronograma de Actividades'!$F$44)*($I114/$H114))</f>
        <v>0</v>
      </c>
      <c r="L114" s="105">
        <f>IF( $H114=0,0,($F114*'Cronograma de Actividades'!$G$44)*($I114/$H114))</f>
        <v>0</v>
      </c>
      <c r="M114" s="105">
        <f>SUM(J114:L114)</f>
        <v>0</v>
      </c>
      <c r="N114" s="105">
        <f>IF( $H114=0,0,($F114*'Cronograma de Actividades'!$H$44)*($I114/$H114))</f>
        <v>0</v>
      </c>
      <c r="O114" s="105">
        <f>IF( $H114=0,0,($F114*'Cronograma de Actividades'!$I$44)*($I114/$H114))</f>
        <v>0</v>
      </c>
      <c r="P114" s="105">
        <f>IF( $H114=0,0,($F114*'Cronograma de Actividades'!$J$44)*($I114/$H114))</f>
        <v>0</v>
      </c>
      <c r="Q114" s="105">
        <f>SUM(N114:P114)</f>
        <v>0</v>
      </c>
      <c r="R114" s="105">
        <f>IF( $H114=0,0,($F114*'Cronograma de Actividades'!$K$44)*($I114/$H114))</f>
        <v>0</v>
      </c>
      <c r="S114" s="105">
        <f>IF( $H114=0,0,($F114*'Cronograma de Actividades'!$L$44)*($I114/$H114))</f>
        <v>0</v>
      </c>
      <c r="T114" s="105">
        <f>IF( $H114=0,0,($F114*'Cronograma de Actividades'!$M$44)*($I114/$H114))</f>
        <v>0</v>
      </c>
      <c r="U114" s="105">
        <f>SUM(R114:T114)</f>
        <v>0</v>
      </c>
      <c r="V114" s="105">
        <f>IF( $H114=0,0,($F114*'Cronograma de Actividades'!$N$44)*($I114/$H114))</f>
        <v>0</v>
      </c>
      <c r="W114" s="105">
        <f>IF( $H114=0,0,($F114*'Cronograma de Actividades'!$O$44)*($I114/$H114))</f>
        <v>0</v>
      </c>
      <c r="X114" s="105">
        <f>IF( $H114=0,0,($F114*'Cronograma de Actividades'!$P$44)*($I114/$H114))</f>
        <v>0</v>
      </c>
      <c r="Y114" s="105">
        <f>SUM(V114:X114)</f>
        <v>0</v>
      </c>
      <c r="Z114" s="105">
        <f>+M114+Q114+U114+Y114</f>
        <v>0</v>
      </c>
      <c r="AA114" s="105">
        <f>IF( $H114=0,0,($F114*'Cronograma de Actividades'!$Q$44)*($I114/$H114))</f>
        <v>0</v>
      </c>
      <c r="AB114" s="105">
        <f>IF( $H114=0,0,($F114*'Cronograma de Actividades'!$R$44)*($I114/$H114))</f>
        <v>0</v>
      </c>
      <c r="AC114" s="105">
        <f>IF( $H114=0,0,($F114*'Cronograma de Actividades'!$S$44)*($I114/$H114))</f>
        <v>0</v>
      </c>
      <c r="AD114" s="105">
        <f>SUM(AA114:AC114)</f>
        <v>0</v>
      </c>
      <c r="AE114" s="105">
        <f>IF( $H114=0,0,($F114*'Cronograma de Actividades'!$T$44)*($I114/$H114))</f>
        <v>0</v>
      </c>
      <c r="AF114" s="105">
        <f>IF( $H114=0,0,($F114*'Cronograma de Actividades'!$U$44)*($I114/$H114))</f>
        <v>0</v>
      </c>
      <c r="AG114" s="105">
        <f>IF( $H114=0,0,($F114*'Cronograma de Actividades'!$V$44)*($I114/$H114))</f>
        <v>0</v>
      </c>
      <c r="AH114" s="105">
        <f>SUM(AE114:AG114)</f>
        <v>0</v>
      </c>
      <c r="AI114" s="105">
        <f>IF( $H114=0,0,($F114*'Cronograma de Actividades'!$W$44)*($I114/$H114))</f>
        <v>0</v>
      </c>
      <c r="AJ114" s="105">
        <f>IF( $H114=0,0,($F114*'Cronograma de Actividades'!$X$44)*($I114/$H114))</f>
        <v>0</v>
      </c>
      <c r="AK114" s="105">
        <f>IF( $H114=0,0,($F114*'Cronograma de Actividades'!$Y$44)*($I114/$H114))</f>
        <v>0</v>
      </c>
      <c r="AL114" s="105">
        <f>SUM(AI114:AK114)</f>
        <v>0</v>
      </c>
      <c r="AM114" s="105">
        <f>IF( $H114=0,0,($F114*'Cronograma de Actividades'!$Z$44)*($I114/$H114))</f>
        <v>0</v>
      </c>
      <c r="AN114" s="105">
        <f>IF( $H114=0,0,($F114*'Cronograma de Actividades'!$AA$44)*($I114/$H114))</f>
        <v>0</v>
      </c>
      <c r="AO114" s="105">
        <f>IF( $H114=0,0,($F114*'Cronograma de Actividades'!$AB$44)*($I114/$H114))</f>
        <v>0</v>
      </c>
      <c r="AP114" s="105">
        <f>SUM(AM114:AO114)</f>
        <v>0</v>
      </c>
      <c r="AQ114" s="105">
        <f>+AD114+AH114+AL114+AP114</f>
        <v>0</v>
      </c>
      <c r="AR114" s="105">
        <f>IF( $H114=0,0,($F114*'Cronograma de Actividades'!$AC$44)*($I114/$H114))</f>
        <v>0</v>
      </c>
      <c r="AS114" s="105">
        <f>IF( $H114=0,0,($F114*'Cronograma de Actividades'!$AD$44)*($I114/$H114))</f>
        <v>0</v>
      </c>
      <c r="AT114" s="105">
        <f>IF( $H114=0,0,($F114*'Cronograma de Actividades'!$AE$44)*($I114/$H114))</f>
        <v>0</v>
      </c>
      <c r="AU114" s="105">
        <f>SUM(AR114:AT114)</f>
        <v>0</v>
      </c>
      <c r="AV114" s="105">
        <f>IF( $H114=0,0,($F114*'Cronograma de Actividades'!$AF$44)*($I114/$H114))</f>
        <v>0</v>
      </c>
      <c r="AW114" s="105">
        <f>IF( $H114=0,0,($F114*'Cronograma de Actividades'!$AG$44)*($I114/$H114))</f>
        <v>0</v>
      </c>
      <c r="AX114" s="105">
        <f>IF( $H114=0,0,($F114*'Cronograma de Actividades'!$AH$44)*($I114/$H114))</f>
        <v>0</v>
      </c>
      <c r="AY114" s="105">
        <f>SUM(AV114:AX114)</f>
        <v>0</v>
      </c>
      <c r="AZ114" s="105">
        <f>IF( $H114=0,0,($F114*'Cronograma de Actividades'!$AI$44)*($I114/$H114))</f>
        <v>0</v>
      </c>
      <c r="BA114" s="105">
        <f>IF( $H114=0,0,($F114*'Cronograma de Actividades'!$AJ$44)*($I114/$H114))</f>
        <v>0</v>
      </c>
      <c r="BB114" s="105">
        <f>IF( $H114=0,0,($F114*'Cronograma de Actividades'!$AK$44)*($I114/$H114))</f>
        <v>0</v>
      </c>
      <c r="BC114" s="105">
        <f>SUM(AZ114:BB114)</f>
        <v>0</v>
      </c>
      <c r="BD114" s="105">
        <f>IF( $H114=0,0,($F114*'Cronograma de Actividades'!$AL$44)*($I114/$H114))</f>
        <v>0</v>
      </c>
      <c r="BE114" s="105">
        <f>IF( $H114=0,0,($F114*'Cronograma de Actividades'!$AM$44)*($I114/$H114))</f>
        <v>0</v>
      </c>
      <c r="BF114" s="105">
        <f>IF( $H114=0,0,($F114*'Cronograma de Actividades'!$AN$44)*($I114/$H114))</f>
        <v>0</v>
      </c>
      <c r="BG114" s="105">
        <f>SUM(BD114:BF114)</f>
        <v>0</v>
      </c>
      <c r="BH114" s="105">
        <f>+AU114+AY114+BC114+BG114</f>
        <v>0</v>
      </c>
      <c r="BI114" s="287">
        <f>+Z114+AQ114+BH114</f>
        <v>0</v>
      </c>
      <c r="BJ114" s="126">
        <f t="shared" si="23"/>
        <v>0</v>
      </c>
    </row>
    <row r="115" spans="1:62" s="69" customFormat="1" ht="12.75" customHeight="1" x14ac:dyDescent="0.15">
      <c r="A115" s="297" t="str">
        <f>+'Formato de costeo C1 '!C$850</f>
        <v>1.4.2.4</v>
      </c>
      <c r="B115" s="298" t="str">
        <f>+'Formato de costeo C1 '!B$850</f>
        <v>Categorías de gasto</v>
      </c>
      <c r="C115" s="578"/>
      <c r="D115" s="298"/>
      <c r="E115" s="315"/>
      <c r="F115" s="105">
        <f>+'Formato de costeo C1 '!G$850</f>
        <v>0</v>
      </c>
      <c r="G115" s="508"/>
      <c r="H115" s="105">
        <f>+'Formato de costeo C1 '!I850</f>
        <v>0</v>
      </c>
      <c r="I115" s="105">
        <f>+'Formato de costeo C1 '!Q850</f>
        <v>0</v>
      </c>
      <c r="J115" s="105">
        <f>IF( $H115=0,0,($F115*'Cronograma de Actividades'!$E$44)*($I115/$H115))</f>
        <v>0</v>
      </c>
      <c r="K115" s="105">
        <f>IF( $H115=0,0,($F115*'Cronograma de Actividades'!$F$44)*($I115/$H115))</f>
        <v>0</v>
      </c>
      <c r="L115" s="105">
        <f>IF( $H115=0,0,($F115*'Cronograma de Actividades'!$G$44)*($I115/$H115))</f>
        <v>0</v>
      </c>
      <c r="M115" s="105">
        <f>SUM(J115:L115)</f>
        <v>0</v>
      </c>
      <c r="N115" s="105">
        <f>IF( $H115=0,0,($F115*'Cronograma de Actividades'!$H$44)*($I115/$H115))</f>
        <v>0</v>
      </c>
      <c r="O115" s="105">
        <f>IF( $H115=0,0,($F115*'Cronograma de Actividades'!$I$44)*($I115/$H115))</f>
        <v>0</v>
      </c>
      <c r="P115" s="105">
        <f>IF( $H115=0,0,($F115*'Cronograma de Actividades'!$J$44)*($I115/$H115))</f>
        <v>0</v>
      </c>
      <c r="Q115" s="105">
        <f>SUM(N115:P115)</f>
        <v>0</v>
      </c>
      <c r="R115" s="105">
        <f>IF( $H115=0,0,($F115*'Cronograma de Actividades'!$K$44)*($I115/$H115))</f>
        <v>0</v>
      </c>
      <c r="S115" s="105">
        <f>IF( $H115=0,0,($F115*'Cronograma de Actividades'!$L$44)*($I115/$H115))</f>
        <v>0</v>
      </c>
      <c r="T115" s="105">
        <f>IF( $H115=0,0,($F115*'Cronograma de Actividades'!$M$44)*($I115/$H115))</f>
        <v>0</v>
      </c>
      <c r="U115" s="105">
        <f>SUM(R115:T115)</f>
        <v>0</v>
      </c>
      <c r="V115" s="105">
        <f>IF( $H115=0,0,($F115*'Cronograma de Actividades'!$N$44)*($I115/$H115))</f>
        <v>0</v>
      </c>
      <c r="W115" s="105">
        <f>IF( $H115=0,0,($F115*'Cronograma de Actividades'!$O$44)*($I115/$H115))</f>
        <v>0</v>
      </c>
      <c r="X115" s="105">
        <f>IF( $H115=0,0,($F115*'Cronograma de Actividades'!$P$44)*($I115/$H115))</f>
        <v>0</v>
      </c>
      <c r="Y115" s="105">
        <f>SUM(V115:X115)</f>
        <v>0</v>
      </c>
      <c r="Z115" s="105">
        <f>+M115+Q115+U115+Y115</f>
        <v>0</v>
      </c>
      <c r="AA115" s="105">
        <f>IF( $H115=0,0,($F115*'Cronograma de Actividades'!$Q$44)*($I115/$H115))</f>
        <v>0</v>
      </c>
      <c r="AB115" s="105">
        <f>IF( $H115=0,0,($F115*'Cronograma de Actividades'!$R$44)*($I115/$H115))</f>
        <v>0</v>
      </c>
      <c r="AC115" s="105">
        <f>IF( $H115=0,0,($F115*'Cronograma de Actividades'!$S$44)*($I115/$H115))</f>
        <v>0</v>
      </c>
      <c r="AD115" s="105">
        <f>SUM(AA115:AC115)</f>
        <v>0</v>
      </c>
      <c r="AE115" s="105">
        <f>IF( $H115=0,0,($F115*'Cronograma de Actividades'!$T$44)*($I115/$H115))</f>
        <v>0</v>
      </c>
      <c r="AF115" s="105">
        <f>IF( $H115=0,0,($F115*'Cronograma de Actividades'!$U$44)*($I115/$H115))</f>
        <v>0</v>
      </c>
      <c r="AG115" s="105">
        <f>IF( $H115=0,0,($F115*'Cronograma de Actividades'!$V$44)*($I115/$H115))</f>
        <v>0</v>
      </c>
      <c r="AH115" s="105">
        <f>SUM(AE115:AG115)</f>
        <v>0</v>
      </c>
      <c r="AI115" s="105">
        <f>IF( $H115=0,0,($F115*'Cronograma de Actividades'!$W$44)*($I115/$H115))</f>
        <v>0</v>
      </c>
      <c r="AJ115" s="105">
        <f>IF( $H115=0,0,($F115*'Cronograma de Actividades'!$X$44)*($I115/$H115))</f>
        <v>0</v>
      </c>
      <c r="AK115" s="105">
        <f>IF( $H115=0,0,($F115*'Cronograma de Actividades'!$Y$44)*($I115/$H115))</f>
        <v>0</v>
      </c>
      <c r="AL115" s="105">
        <f>SUM(AI115:AK115)</f>
        <v>0</v>
      </c>
      <c r="AM115" s="105">
        <f>IF( $H115=0,0,($F115*'Cronograma de Actividades'!$Z$44)*($I115/$H115))</f>
        <v>0</v>
      </c>
      <c r="AN115" s="105">
        <f>IF( $H115=0,0,($F115*'Cronograma de Actividades'!$AA$44)*($I115/$H115))</f>
        <v>0</v>
      </c>
      <c r="AO115" s="105">
        <f>IF( $H115=0,0,($F115*'Cronograma de Actividades'!$AB$44)*($I115/$H115))</f>
        <v>0</v>
      </c>
      <c r="AP115" s="105">
        <f>SUM(AM115:AO115)</f>
        <v>0</v>
      </c>
      <c r="AQ115" s="105">
        <f>+AD115+AH115+AL115+AP115</f>
        <v>0</v>
      </c>
      <c r="AR115" s="105">
        <f>IF( $H115=0,0,($F115*'Cronograma de Actividades'!$AC$44)*($I115/$H115))</f>
        <v>0</v>
      </c>
      <c r="AS115" s="105">
        <f>IF( $H115=0,0,($F115*'Cronograma de Actividades'!$AD$44)*($I115/$H115))</f>
        <v>0</v>
      </c>
      <c r="AT115" s="105">
        <f>IF( $H115=0,0,($F115*'Cronograma de Actividades'!$AE$44)*($I115/$H115))</f>
        <v>0</v>
      </c>
      <c r="AU115" s="105">
        <f>SUM(AR115:AT115)</f>
        <v>0</v>
      </c>
      <c r="AV115" s="105">
        <f>IF( $H115=0,0,($F115*'Cronograma de Actividades'!$AF$44)*($I115/$H115))</f>
        <v>0</v>
      </c>
      <c r="AW115" s="105">
        <f>IF( $H115=0,0,($F115*'Cronograma de Actividades'!$AG$44)*($I115/$H115))</f>
        <v>0</v>
      </c>
      <c r="AX115" s="105">
        <f>IF( $H115=0,0,($F115*'Cronograma de Actividades'!$AH$44)*($I115/$H115))</f>
        <v>0</v>
      </c>
      <c r="AY115" s="105">
        <f>SUM(AV115:AX115)</f>
        <v>0</v>
      </c>
      <c r="AZ115" s="105">
        <f>IF( $H115=0,0,($F115*'Cronograma de Actividades'!$AI$44)*($I115/$H115))</f>
        <v>0</v>
      </c>
      <c r="BA115" s="105">
        <f>IF( $H115=0,0,($F115*'Cronograma de Actividades'!$AJ$44)*($I115/$H115))</f>
        <v>0</v>
      </c>
      <c r="BB115" s="105">
        <f>IF( $H115=0,0,($F115*'Cronograma de Actividades'!$AK$44)*($I115/$H115))</f>
        <v>0</v>
      </c>
      <c r="BC115" s="105">
        <f>SUM(AZ115:BB115)</f>
        <v>0</v>
      </c>
      <c r="BD115" s="105">
        <f>IF( $H115=0,0,($F115*'Cronograma de Actividades'!$AL$44)*($I115/$H115))</f>
        <v>0</v>
      </c>
      <c r="BE115" s="105">
        <f>IF( $H115=0,0,($F115*'Cronograma de Actividades'!$AM$44)*($I115/$H115))</f>
        <v>0</v>
      </c>
      <c r="BF115" s="105">
        <f>IF( $H115=0,0,($F115*'Cronograma de Actividades'!$AN$44)*($I115/$H115))</f>
        <v>0</v>
      </c>
      <c r="BG115" s="105">
        <f>SUM(BD115:BF115)</f>
        <v>0</v>
      </c>
      <c r="BH115" s="105">
        <f>+AU115+AY115+BC115+BG115</f>
        <v>0</v>
      </c>
      <c r="BI115" s="287">
        <f>+Z115+AQ115+BH115</f>
        <v>0</v>
      </c>
      <c r="BJ115" s="126">
        <f t="shared" si="23"/>
        <v>0</v>
      </c>
    </row>
    <row r="116" spans="1:62" s="69" customFormat="1" ht="12.75" customHeight="1" x14ac:dyDescent="0.15">
      <c r="A116" s="299" t="str">
        <f>+'Formato de costeo C1 '!C$859</f>
        <v>1.4.2.5</v>
      </c>
      <c r="B116" s="300" t="str">
        <f>+'Formato de costeo C1 '!B$859</f>
        <v>Categorías de gasto</v>
      </c>
      <c r="C116" s="579"/>
      <c r="D116" s="300"/>
      <c r="E116" s="318"/>
      <c r="F116" s="106">
        <f>+'Formato de costeo C1 '!G$859</f>
        <v>0</v>
      </c>
      <c r="G116" s="509"/>
      <c r="H116" s="106">
        <f>+'Formato de costeo C1 '!I859</f>
        <v>0</v>
      </c>
      <c r="I116" s="106">
        <f>+'Formato de costeo C1 '!Q859</f>
        <v>0</v>
      </c>
      <c r="J116" s="106">
        <f>IF( $H116=0,0,($F116*'Cronograma de Actividades'!$E$44)*($I116/$H116))</f>
        <v>0</v>
      </c>
      <c r="K116" s="106">
        <f>IF( $H116=0,0,($F116*'Cronograma de Actividades'!$F$44)*($I116/$H116))</f>
        <v>0</v>
      </c>
      <c r="L116" s="106">
        <f>IF( $H116=0,0,($F116*'Cronograma de Actividades'!$G$44)*($I116/$H116))</f>
        <v>0</v>
      </c>
      <c r="M116" s="106">
        <f>SUM(J116:L116)</f>
        <v>0</v>
      </c>
      <c r="N116" s="106">
        <f>IF( $H116=0,0,($F116*'Cronograma de Actividades'!$H$44)*($I116/$H116))</f>
        <v>0</v>
      </c>
      <c r="O116" s="106">
        <f>IF( $H116=0,0,($F116*'Cronograma de Actividades'!$I$44)*($I116/$H116))</f>
        <v>0</v>
      </c>
      <c r="P116" s="106">
        <f>IF( $H116=0,0,($F116*'Cronograma de Actividades'!$J$44)*($I116/$H116))</f>
        <v>0</v>
      </c>
      <c r="Q116" s="106">
        <f>SUM(N116:P116)</f>
        <v>0</v>
      </c>
      <c r="R116" s="106">
        <f>IF( $H116=0,0,($F116*'Cronograma de Actividades'!$K$44)*($I116/$H116))</f>
        <v>0</v>
      </c>
      <c r="S116" s="106">
        <f>IF( $H116=0,0,($F116*'Cronograma de Actividades'!$L$44)*($I116/$H116))</f>
        <v>0</v>
      </c>
      <c r="T116" s="106">
        <f>IF( $H116=0,0,($F116*'Cronograma de Actividades'!$M$44)*($I116/$H116))</f>
        <v>0</v>
      </c>
      <c r="U116" s="106">
        <f>SUM(R116:T116)</f>
        <v>0</v>
      </c>
      <c r="V116" s="106">
        <f>IF( $H116=0,0,($F116*'Cronograma de Actividades'!$N$44)*($I116/$H116))</f>
        <v>0</v>
      </c>
      <c r="W116" s="106">
        <f>IF( $H116=0,0,($F116*'Cronograma de Actividades'!$O$44)*($I116/$H116))</f>
        <v>0</v>
      </c>
      <c r="X116" s="106">
        <f>IF( $H116=0,0,($F116*'Cronograma de Actividades'!$P$44)*($I116/$H116))</f>
        <v>0</v>
      </c>
      <c r="Y116" s="106">
        <f>SUM(V116:X116)</f>
        <v>0</v>
      </c>
      <c r="Z116" s="106">
        <f>+M116+Q116+U116+Y116</f>
        <v>0</v>
      </c>
      <c r="AA116" s="106">
        <f>IF( $H116=0,0,($F116*'Cronograma de Actividades'!$Q$44)*($I116/$H116))</f>
        <v>0</v>
      </c>
      <c r="AB116" s="106">
        <f>IF( $H116=0,0,($F116*'Cronograma de Actividades'!$R$44)*($I116/$H116))</f>
        <v>0</v>
      </c>
      <c r="AC116" s="106">
        <f>IF( $H116=0,0,($F116*'Cronograma de Actividades'!$S$44)*($I116/$H116))</f>
        <v>0</v>
      </c>
      <c r="AD116" s="106">
        <f>SUM(AA116:AC116)</f>
        <v>0</v>
      </c>
      <c r="AE116" s="106">
        <f>IF( $H116=0,0,($F116*'Cronograma de Actividades'!$T$44)*($I116/$H116))</f>
        <v>0</v>
      </c>
      <c r="AF116" s="106">
        <f>IF( $H116=0,0,($F116*'Cronograma de Actividades'!$U$44)*($I116/$H116))</f>
        <v>0</v>
      </c>
      <c r="AG116" s="106">
        <f>IF( $H116=0,0,($F116*'Cronograma de Actividades'!$V$44)*($I116/$H116))</f>
        <v>0</v>
      </c>
      <c r="AH116" s="106">
        <f>SUM(AE116:AG116)</f>
        <v>0</v>
      </c>
      <c r="AI116" s="106">
        <f>IF( $H116=0,0,($F116*'Cronograma de Actividades'!$W$44)*($I116/$H116))</f>
        <v>0</v>
      </c>
      <c r="AJ116" s="106">
        <f>IF( $H116=0,0,($F116*'Cronograma de Actividades'!$X$44)*($I116/$H116))</f>
        <v>0</v>
      </c>
      <c r="AK116" s="106">
        <f>IF( $H116=0,0,($F116*'Cronograma de Actividades'!$Y$44)*($I116/$H116))</f>
        <v>0</v>
      </c>
      <c r="AL116" s="106">
        <f>SUM(AI116:AK116)</f>
        <v>0</v>
      </c>
      <c r="AM116" s="106">
        <f>IF( $H116=0,0,($F116*'Cronograma de Actividades'!$Z$44)*($I116/$H116))</f>
        <v>0</v>
      </c>
      <c r="AN116" s="106">
        <f>IF( $H116=0,0,($F116*'Cronograma de Actividades'!$AA$44)*($I116/$H116))</f>
        <v>0</v>
      </c>
      <c r="AO116" s="106">
        <f>IF( $H116=0,0,($F116*'Cronograma de Actividades'!$AB$44)*($I116/$H116))</f>
        <v>0</v>
      </c>
      <c r="AP116" s="106">
        <f>SUM(AM116:AO116)</f>
        <v>0</v>
      </c>
      <c r="AQ116" s="106">
        <f>+AD116+AH116+AL116+AP116</f>
        <v>0</v>
      </c>
      <c r="AR116" s="106">
        <f>IF( $H116=0,0,($F116*'Cronograma de Actividades'!$AC$44)*($I116/$H116))</f>
        <v>0</v>
      </c>
      <c r="AS116" s="106">
        <f>IF( $H116=0,0,($F116*'Cronograma de Actividades'!$AD$44)*($I116/$H116))</f>
        <v>0</v>
      </c>
      <c r="AT116" s="106">
        <f>IF( $H116=0,0,($F116*'Cronograma de Actividades'!$AE$44)*($I116/$H116))</f>
        <v>0</v>
      </c>
      <c r="AU116" s="106">
        <f>SUM(AR116:AT116)</f>
        <v>0</v>
      </c>
      <c r="AV116" s="106">
        <f>IF( $H116=0,0,($F116*'Cronograma de Actividades'!$AF$44)*($I116/$H116))</f>
        <v>0</v>
      </c>
      <c r="AW116" s="106">
        <f>IF( $H116=0,0,($F116*'Cronograma de Actividades'!$AG$44)*($I116/$H116))</f>
        <v>0</v>
      </c>
      <c r="AX116" s="106">
        <f>IF( $H116=0,0,($F116*'Cronograma de Actividades'!$AH$44)*($I116/$H116))</f>
        <v>0</v>
      </c>
      <c r="AY116" s="106">
        <f>SUM(AV116:AX116)</f>
        <v>0</v>
      </c>
      <c r="AZ116" s="106">
        <f>IF( $H116=0,0,($F116*'Cronograma de Actividades'!$AI$44)*($I116/$H116))</f>
        <v>0</v>
      </c>
      <c r="BA116" s="106">
        <f>IF( $H116=0,0,($F116*'Cronograma de Actividades'!$AJ$44)*($I116/$H116))</f>
        <v>0</v>
      </c>
      <c r="BB116" s="106">
        <f>IF( $H116=0,0,($F116*'Cronograma de Actividades'!$AK$44)*($I116/$H116))</f>
        <v>0</v>
      </c>
      <c r="BC116" s="106">
        <f>SUM(AZ116:BB116)</f>
        <v>0</v>
      </c>
      <c r="BD116" s="106">
        <f>IF( $H116=0,0,($F116*'Cronograma de Actividades'!$AL$44)*($I116/$H116))</f>
        <v>0</v>
      </c>
      <c r="BE116" s="106">
        <f>IF( $H116=0,0,($F116*'Cronograma de Actividades'!$AM$44)*($I116/$H116))</f>
        <v>0</v>
      </c>
      <c r="BF116" s="106">
        <f>IF( $H116=0,0,($F116*'Cronograma de Actividades'!$AN$44)*($I116/$H116))</f>
        <v>0</v>
      </c>
      <c r="BG116" s="106">
        <f>SUM(BD116:BF116)</f>
        <v>0</v>
      </c>
      <c r="BH116" s="106">
        <f>+AU116+AY116+BC116+BG116</f>
        <v>0</v>
      </c>
      <c r="BI116" s="288">
        <f>+Z116+AQ116+BH116</f>
        <v>0</v>
      </c>
      <c r="BJ116" s="126">
        <f t="shared" si="23"/>
        <v>0</v>
      </c>
    </row>
    <row r="117" spans="1:62" s="69" customFormat="1" ht="12.75" customHeight="1" x14ac:dyDescent="0.15">
      <c r="A117" s="100" t="str">
        <f>+'Formato de costeo C1 '!C$765</f>
        <v>1.4.3</v>
      </c>
      <c r="B117" s="199">
        <f>+'Formato de costeo C1 '!B$868</f>
        <v>0</v>
      </c>
      <c r="C117" s="56">
        <f>+'Formato de costeo C1 '!$D$868</f>
        <v>0</v>
      </c>
      <c r="D117" s="61"/>
      <c r="E117" s="57">
        <f>+'Formato de costeo C1 '!F222</f>
        <v>0</v>
      </c>
      <c r="F117" s="57">
        <f>SUM(F118:F122)</f>
        <v>0</v>
      </c>
      <c r="G117" s="503">
        <f>+'Formato de costeo C1 '!$H$868</f>
        <v>0</v>
      </c>
      <c r="H117" s="57">
        <f>SUM(H118:H122)</f>
        <v>0</v>
      </c>
      <c r="I117" s="57">
        <f t="shared" ref="I117:BI117" si="31">SUM(I118:I122)</f>
        <v>0</v>
      </c>
      <c r="J117" s="57">
        <f t="shared" si="31"/>
        <v>0</v>
      </c>
      <c r="K117" s="57">
        <f>SUM(K118:K122)</f>
        <v>0</v>
      </c>
      <c r="L117" s="57">
        <f>SUM(L118:L122)</f>
        <v>0</v>
      </c>
      <c r="M117" s="57">
        <f t="shared" si="31"/>
        <v>0</v>
      </c>
      <c r="N117" s="57">
        <f>SUM(N118:N122)</f>
        <v>0</v>
      </c>
      <c r="O117" s="57">
        <f>SUM(O118:O122)</f>
        <v>0</v>
      </c>
      <c r="P117" s="57">
        <f>SUM(P118:P122)</f>
        <v>0</v>
      </c>
      <c r="Q117" s="57">
        <f t="shared" si="31"/>
        <v>0</v>
      </c>
      <c r="R117" s="57">
        <f t="shared" si="31"/>
        <v>0</v>
      </c>
      <c r="S117" s="57">
        <f t="shared" si="31"/>
        <v>0</v>
      </c>
      <c r="T117" s="57">
        <f t="shared" si="31"/>
        <v>0</v>
      </c>
      <c r="U117" s="57">
        <f t="shared" si="31"/>
        <v>0</v>
      </c>
      <c r="V117" s="57">
        <f t="shared" si="31"/>
        <v>0</v>
      </c>
      <c r="W117" s="57">
        <f t="shared" si="31"/>
        <v>0</v>
      </c>
      <c r="X117" s="57">
        <f t="shared" si="31"/>
        <v>0</v>
      </c>
      <c r="Y117" s="57">
        <f t="shared" si="31"/>
        <v>0</v>
      </c>
      <c r="Z117" s="57">
        <f t="shared" si="31"/>
        <v>0</v>
      </c>
      <c r="AA117" s="57">
        <f t="shared" si="31"/>
        <v>0</v>
      </c>
      <c r="AB117" s="57">
        <f t="shared" si="31"/>
        <v>0</v>
      </c>
      <c r="AC117" s="57">
        <f t="shared" si="31"/>
        <v>0</v>
      </c>
      <c r="AD117" s="57">
        <f t="shared" si="31"/>
        <v>0</v>
      </c>
      <c r="AE117" s="57">
        <f t="shared" si="31"/>
        <v>0</v>
      </c>
      <c r="AF117" s="57">
        <f t="shared" si="31"/>
        <v>0</v>
      </c>
      <c r="AG117" s="57">
        <f t="shared" si="31"/>
        <v>0</v>
      </c>
      <c r="AH117" s="57">
        <f t="shared" si="31"/>
        <v>0</v>
      </c>
      <c r="AI117" s="57">
        <f t="shared" si="31"/>
        <v>0</v>
      </c>
      <c r="AJ117" s="57">
        <f t="shared" si="31"/>
        <v>0</v>
      </c>
      <c r="AK117" s="57">
        <f t="shared" si="31"/>
        <v>0</v>
      </c>
      <c r="AL117" s="57">
        <f t="shared" si="31"/>
        <v>0</v>
      </c>
      <c r="AM117" s="57">
        <f t="shared" si="31"/>
        <v>0</v>
      </c>
      <c r="AN117" s="57">
        <f t="shared" si="31"/>
        <v>0</v>
      </c>
      <c r="AO117" s="57">
        <f t="shared" si="31"/>
        <v>0</v>
      </c>
      <c r="AP117" s="57">
        <f t="shared" si="31"/>
        <v>0</v>
      </c>
      <c r="AQ117" s="57">
        <f t="shared" si="31"/>
        <v>0</v>
      </c>
      <c r="AR117" s="57">
        <f t="shared" si="31"/>
        <v>0</v>
      </c>
      <c r="AS117" s="57">
        <f t="shared" si="31"/>
        <v>0</v>
      </c>
      <c r="AT117" s="57">
        <f t="shared" si="31"/>
        <v>0</v>
      </c>
      <c r="AU117" s="57">
        <f t="shared" si="31"/>
        <v>0</v>
      </c>
      <c r="AV117" s="57">
        <f t="shared" si="31"/>
        <v>0</v>
      </c>
      <c r="AW117" s="57">
        <f t="shared" si="31"/>
        <v>0</v>
      </c>
      <c r="AX117" s="57">
        <f t="shared" si="31"/>
        <v>0</v>
      </c>
      <c r="AY117" s="57">
        <f t="shared" si="31"/>
        <v>0</v>
      </c>
      <c r="AZ117" s="57">
        <f t="shared" si="31"/>
        <v>0</v>
      </c>
      <c r="BA117" s="57">
        <f t="shared" si="31"/>
        <v>0</v>
      </c>
      <c r="BB117" s="57">
        <f t="shared" si="31"/>
        <v>0</v>
      </c>
      <c r="BC117" s="57">
        <f t="shared" si="31"/>
        <v>0</v>
      </c>
      <c r="BD117" s="57">
        <f t="shared" si="31"/>
        <v>0</v>
      </c>
      <c r="BE117" s="57">
        <f t="shared" si="31"/>
        <v>0</v>
      </c>
      <c r="BF117" s="57">
        <f t="shared" si="31"/>
        <v>0</v>
      </c>
      <c r="BG117" s="57">
        <f t="shared" si="31"/>
        <v>0</v>
      </c>
      <c r="BH117" s="57">
        <f t="shared" si="31"/>
        <v>0</v>
      </c>
      <c r="BI117" s="285">
        <f t="shared" si="31"/>
        <v>0</v>
      </c>
      <c r="BJ117" s="126">
        <f t="shared" si="23"/>
        <v>0</v>
      </c>
    </row>
    <row r="118" spans="1:62" s="69" customFormat="1" ht="12.75" customHeight="1" x14ac:dyDescent="0.15">
      <c r="A118" s="295" t="str">
        <f>+'Formato de costeo C1 '!C$869</f>
        <v>1.4.3.1</v>
      </c>
      <c r="B118" s="296" t="str">
        <f>+'Formato de costeo C1 '!B$869</f>
        <v>Categorías de gasto</v>
      </c>
      <c r="C118" s="577"/>
      <c r="D118" s="296"/>
      <c r="E118" s="312"/>
      <c r="F118" s="104">
        <f>+'Formato de costeo C1 '!G$869</f>
        <v>0</v>
      </c>
      <c r="G118" s="507"/>
      <c r="H118" s="104">
        <f>+'Formato de costeo C1 '!I869</f>
        <v>0</v>
      </c>
      <c r="I118" s="104">
        <f>+'Formato de costeo C1 '!Q869</f>
        <v>0</v>
      </c>
      <c r="J118" s="104">
        <f>IF( $H118=0,0,($F118*'Cronograma de Actividades'!$E$45)*($I118/$H118))</f>
        <v>0</v>
      </c>
      <c r="K118" s="104">
        <f>IF( $H118=0,0,($F118*'Cronograma de Actividades'!$F$45)*($I118/$H118))</f>
        <v>0</v>
      </c>
      <c r="L118" s="104">
        <f>IF( $H118=0,0,($F118*'Cronograma de Actividades'!$G$45)*($I118/$H118))</f>
        <v>0</v>
      </c>
      <c r="M118" s="104">
        <f>SUM(J118:L118)</f>
        <v>0</v>
      </c>
      <c r="N118" s="104">
        <f>IF( $H118=0,0,($F118*'Cronograma de Actividades'!$H$45)*($I118/$H118))</f>
        <v>0</v>
      </c>
      <c r="O118" s="104">
        <f>IF( $H118=0,0,($F118*'Cronograma de Actividades'!$I$45)*($I118/$H118))</f>
        <v>0</v>
      </c>
      <c r="P118" s="104">
        <f>IF( $H118=0,0,($F118*'Cronograma de Actividades'!$J$45)*($I118/$H118))</f>
        <v>0</v>
      </c>
      <c r="Q118" s="104">
        <f>SUM(N118:P118)</f>
        <v>0</v>
      </c>
      <c r="R118" s="104">
        <f>IF( $H118=0,0,($F118*'Cronograma de Actividades'!$K$45)*($I118/$H118))</f>
        <v>0</v>
      </c>
      <c r="S118" s="104">
        <f>IF( $H118=0,0,($F118*'Cronograma de Actividades'!$L$45)*($I118/$H118))</f>
        <v>0</v>
      </c>
      <c r="T118" s="104">
        <f>IF( $H118=0,0,($F118*'Cronograma de Actividades'!$M$45)*($I118/$H118))</f>
        <v>0</v>
      </c>
      <c r="U118" s="104">
        <f>SUM(R118:T118)</f>
        <v>0</v>
      </c>
      <c r="V118" s="104">
        <f>IF( $H118=0,0,($F118*'Cronograma de Actividades'!$N$45)*($I118/$H118))</f>
        <v>0</v>
      </c>
      <c r="W118" s="104">
        <f>IF( $H118=0,0,($F118*'Cronograma de Actividades'!$O$45)*($I118/$H118))</f>
        <v>0</v>
      </c>
      <c r="X118" s="104">
        <f>IF( $H118=0,0,($F118*'Cronograma de Actividades'!$P$45)*($I118/$H118))</f>
        <v>0</v>
      </c>
      <c r="Y118" s="104">
        <f>SUM(V118:X118)</f>
        <v>0</v>
      </c>
      <c r="Z118" s="104">
        <f>+M118+Q118+U118+Y118</f>
        <v>0</v>
      </c>
      <c r="AA118" s="104">
        <f>IF( $H118=0,0,($F118*'Cronograma de Actividades'!$Q$45)*($I118/$H118))</f>
        <v>0</v>
      </c>
      <c r="AB118" s="104">
        <f>IF( $H118=0,0,($F118*'Cronograma de Actividades'!$R$45)*($I118/$H118))</f>
        <v>0</v>
      </c>
      <c r="AC118" s="104">
        <f>IF( $H118=0,0,($F118*'Cronograma de Actividades'!$S$45)*($I118/$H118))</f>
        <v>0</v>
      </c>
      <c r="AD118" s="104">
        <f>SUM(AA118:AC118)</f>
        <v>0</v>
      </c>
      <c r="AE118" s="104">
        <f>IF( $H118=0,0,($F118*'Cronograma de Actividades'!$T$45)*($I118/$H118))</f>
        <v>0</v>
      </c>
      <c r="AF118" s="104">
        <f>IF( $H118=0,0,($F118*'Cronograma de Actividades'!$U$45)*($I118/$H118))</f>
        <v>0</v>
      </c>
      <c r="AG118" s="104">
        <f>IF( $H118=0,0,($F118*'Cronograma de Actividades'!$V$45)*($I118/$H118))</f>
        <v>0</v>
      </c>
      <c r="AH118" s="104">
        <f>SUM(AE118:AG118)</f>
        <v>0</v>
      </c>
      <c r="AI118" s="104">
        <f>IF( $H118=0,0,($F118*'Cronograma de Actividades'!$W$45)*($I118/$H118))</f>
        <v>0</v>
      </c>
      <c r="AJ118" s="104">
        <f>IF( $H118=0,0,($F118*'Cronograma de Actividades'!$X$45)*($I118/$H118))</f>
        <v>0</v>
      </c>
      <c r="AK118" s="104">
        <f>IF( $H118=0,0,($F118*'Cronograma de Actividades'!$Y$45)*($I118/$H118))</f>
        <v>0</v>
      </c>
      <c r="AL118" s="104">
        <f>SUM(AI118:AK118)</f>
        <v>0</v>
      </c>
      <c r="AM118" s="104">
        <f>IF( $H118=0,0,($F118*'Cronograma de Actividades'!$Z$45)*($I118/$H118))</f>
        <v>0</v>
      </c>
      <c r="AN118" s="104">
        <f>IF( $H118=0,0,($F118*'Cronograma de Actividades'!$AA$45)*($I118/$H118))</f>
        <v>0</v>
      </c>
      <c r="AO118" s="104">
        <f>IF( $H118=0,0,($F118*'Cronograma de Actividades'!$AB$45)*($I118/$H118))</f>
        <v>0</v>
      </c>
      <c r="AP118" s="104">
        <f>SUM(AM118:AO118)</f>
        <v>0</v>
      </c>
      <c r="AQ118" s="104">
        <f>+AD118+AH118+AL118+AP118</f>
        <v>0</v>
      </c>
      <c r="AR118" s="104">
        <f>IF( $H118=0,0,($F118*'Cronograma de Actividades'!$AC$45)*($I118/$H118))</f>
        <v>0</v>
      </c>
      <c r="AS118" s="104">
        <f>IF( $H118=0,0,($F118*'Cronograma de Actividades'!$AD$45)*($I118/$H118))</f>
        <v>0</v>
      </c>
      <c r="AT118" s="104">
        <f>IF( $H118=0,0,($F118*'Cronograma de Actividades'!$AE$45)*($I118/$H118))</f>
        <v>0</v>
      </c>
      <c r="AU118" s="104">
        <f>SUM(AR118:AT118)</f>
        <v>0</v>
      </c>
      <c r="AV118" s="104">
        <f>IF( $H118=0,0,($F118*'Cronograma de Actividades'!$AF$45)*($I118/$H118))</f>
        <v>0</v>
      </c>
      <c r="AW118" s="104">
        <f>IF( $H118=0,0,($F118*'Cronograma de Actividades'!$AG$45)*($I118/$H118))</f>
        <v>0</v>
      </c>
      <c r="AX118" s="104">
        <f>IF( $H118=0,0,($F118*'Cronograma de Actividades'!$AH$45)*($I118/$H118))</f>
        <v>0</v>
      </c>
      <c r="AY118" s="104">
        <f>SUM(AV118:AX118)</f>
        <v>0</v>
      </c>
      <c r="AZ118" s="104">
        <f>IF( $H118=0,0,($F118*'Cronograma de Actividades'!$AI$45)*($I118/$H118))</f>
        <v>0</v>
      </c>
      <c r="BA118" s="104">
        <f>IF( $H118=0,0,($F118*'Cronograma de Actividades'!$AJ$45)*($I118/$H118))</f>
        <v>0</v>
      </c>
      <c r="BB118" s="104">
        <f>IF( $H118=0,0,($F118*'Cronograma de Actividades'!$AK$45)*($I118/$H118))</f>
        <v>0</v>
      </c>
      <c r="BC118" s="104">
        <f>SUM(AZ118:BB118)</f>
        <v>0</v>
      </c>
      <c r="BD118" s="104">
        <f>IF( $H118=0,0,($F118*'Cronograma de Actividades'!$AL$45)*($I118/$H118))</f>
        <v>0</v>
      </c>
      <c r="BE118" s="104">
        <f>IF( $H118=0,0,($F118*'Cronograma de Actividades'!$AM$45)*($I118/$H118))</f>
        <v>0</v>
      </c>
      <c r="BF118" s="104">
        <f>IF( $H118=0,0,($F118*'Cronograma de Actividades'!$AN$45)*($I118/$H118))</f>
        <v>0</v>
      </c>
      <c r="BG118" s="104">
        <f>SUM(BD118:BF118)</f>
        <v>0</v>
      </c>
      <c r="BH118" s="104">
        <f>+AU118+AY118+BC118+BG118</f>
        <v>0</v>
      </c>
      <c r="BI118" s="286">
        <f>+Z118+AQ118+BH118</f>
        <v>0</v>
      </c>
      <c r="BJ118" s="126">
        <f t="shared" si="23"/>
        <v>0</v>
      </c>
    </row>
    <row r="119" spans="1:62" s="69" customFormat="1" ht="12.75" customHeight="1" x14ac:dyDescent="0.15">
      <c r="A119" s="297" t="str">
        <f>+'Formato de costeo C1 '!C$878</f>
        <v>1.4.3.2</v>
      </c>
      <c r="B119" s="298" t="str">
        <f>+'Formato de costeo C1 '!B$878</f>
        <v>Categorías de gasto</v>
      </c>
      <c r="C119" s="578"/>
      <c r="D119" s="298"/>
      <c r="E119" s="315"/>
      <c r="F119" s="105">
        <f>+'Formato de costeo C1 '!G$878</f>
        <v>0</v>
      </c>
      <c r="G119" s="508"/>
      <c r="H119" s="105">
        <f>+'Formato de costeo C1 '!I878</f>
        <v>0</v>
      </c>
      <c r="I119" s="105">
        <f>+'Formato de costeo C1 '!Q878</f>
        <v>0</v>
      </c>
      <c r="J119" s="105">
        <f>IF( $H119=0,0,($F119*'Cronograma de Actividades'!$E$45)*($I119/$H119))</f>
        <v>0</v>
      </c>
      <c r="K119" s="105">
        <f>IF( $H119=0,0,($F119*'Cronograma de Actividades'!$F$45)*($I119/$H119))</f>
        <v>0</v>
      </c>
      <c r="L119" s="105">
        <f>IF( $H119=0,0,($F119*'Cronograma de Actividades'!$G$45)*($I119/$H119))</f>
        <v>0</v>
      </c>
      <c r="M119" s="105">
        <f>SUM(J119:L119)</f>
        <v>0</v>
      </c>
      <c r="N119" s="105">
        <f>IF( $H119=0,0,($F119*'Cronograma de Actividades'!$H$45)*($I119/$H119))</f>
        <v>0</v>
      </c>
      <c r="O119" s="105">
        <f>IF( $H119=0,0,($F119*'Cronograma de Actividades'!$I$45)*($I119/$H119))</f>
        <v>0</v>
      </c>
      <c r="P119" s="105">
        <f>IF( $H119=0,0,($F119*'Cronograma de Actividades'!$J$45)*($I119/$H119))</f>
        <v>0</v>
      </c>
      <c r="Q119" s="105">
        <f>SUM(N119:P119)</f>
        <v>0</v>
      </c>
      <c r="R119" s="105">
        <f>IF( $H119=0,0,($F119*'Cronograma de Actividades'!$K$45)*($I119/$H119))</f>
        <v>0</v>
      </c>
      <c r="S119" s="105">
        <f>IF( $H119=0,0,($F119*'Cronograma de Actividades'!$L$45)*($I119/$H119))</f>
        <v>0</v>
      </c>
      <c r="T119" s="105">
        <f>IF( $H119=0,0,($F119*'Cronograma de Actividades'!$M$45)*($I119/$H119))</f>
        <v>0</v>
      </c>
      <c r="U119" s="105">
        <f>SUM(R119:T119)</f>
        <v>0</v>
      </c>
      <c r="V119" s="105">
        <f>IF( $H119=0,0,($F119*'Cronograma de Actividades'!$N$45)*($I119/$H119))</f>
        <v>0</v>
      </c>
      <c r="W119" s="105">
        <f>IF( $H119=0,0,($F119*'Cronograma de Actividades'!$O$45)*($I119/$H119))</f>
        <v>0</v>
      </c>
      <c r="X119" s="105">
        <f>IF( $H119=0,0,($F119*'Cronograma de Actividades'!$P$45)*($I119/$H119))</f>
        <v>0</v>
      </c>
      <c r="Y119" s="105">
        <f>SUM(V119:X119)</f>
        <v>0</v>
      </c>
      <c r="Z119" s="105">
        <f>+M119+Q119+U119+Y119</f>
        <v>0</v>
      </c>
      <c r="AA119" s="105">
        <f>IF( $H119=0,0,($F119*'Cronograma de Actividades'!$Q$45)*($I119/$H119))</f>
        <v>0</v>
      </c>
      <c r="AB119" s="105">
        <f>IF( $H119=0,0,($F119*'Cronograma de Actividades'!$R$45)*($I119/$H119))</f>
        <v>0</v>
      </c>
      <c r="AC119" s="105">
        <f>IF( $H119=0,0,($F119*'Cronograma de Actividades'!$S$45)*($I119/$H119))</f>
        <v>0</v>
      </c>
      <c r="AD119" s="105">
        <f>SUM(AA119:AC119)</f>
        <v>0</v>
      </c>
      <c r="AE119" s="105">
        <f>IF( $H119=0,0,($F119*'Cronograma de Actividades'!$T$45)*($I119/$H119))</f>
        <v>0</v>
      </c>
      <c r="AF119" s="105">
        <f>IF( $H119=0,0,($F119*'Cronograma de Actividades'!$U$45)*($I119/$H119))</f>
        <v>0</v>
      </c>
      <c r="AG119" s="105">
        <f>IF( $H119=0,0,($F119*'Cronograma de Actividades'!$V$45)*($I119/$H119))</f>
        <v>0</v>
      </c>
      <c r="AH119" s="105">
        <f>SUM(AE119:AG119)</f>
        <v>0</v>
      </c>
      <c r="AI119" s="105">
        <f>IF( $H119=0,0,($F119*'Cronograma de Actividades'!$W$45)*($I119/$H119))</f>
        <v>0</v>
      </c>
      <c r="AJ119" s="105">
        <f>IF( $H119=0,0,($F119*'Cronograma de Actividades'!$X$45)*($I119/$H119))</f>
        <v>0</v>
      </c>
      <c r="AK119" s="105">
        <f>IF( $H119=0,0,($F119*'Cronograma de Actividades'!$Y$45)*($I119/$H119))</f>
        <v>0</v>
      </c>
      <c r="AL119" s="105">
        <f>SUM(AI119:AK119)</f>
        <v>0</v>
      </c>
      <c r="AM119" s="105">
        <f>IF( $H119=0,0,($F119*'Cronograma de Actividades'!$Z$45)*($I119/$H119))</f>
        <v>0</v>
      </c>
      <c r="AN119" s="105">
        <f>IF( $H119=0,0,($F119*'Cronograma de Actividades'!$AA$45)*($I119/$H119))</f>
        <v>0</v>
      </c>
      <c r="AO119" s="105">
        <f>IF( $H119=0,0,($F119*'Cronograma de Actividades'!$AB$45)*($I119/$H119))</f>
        <v>0</v>
      </c>
      <c r="AP119" s="105">
        <f>SUM(AM119:AO119)</f>
        <v>0</v>
      </c>
      <c r="AQ119" s="105">
        <f>+AD119+AH119+AL119+AP119</f>
        <v>0</v>
      </c>
      <c r="AR119" s="105">
        <f>IF( $H119=0,0,($F119*'Cronograma de Actividades'!$AC$45)*($I119/$H119))</f>
        <v>0</v>
      </c>
      <c r="AS119" s="105">
        <f>IF( $H119=0,0,($F119*'Cronograma de Actividades'!$AD$45)*($I119/$H119))</f>
        <v>0</v>
      </c>
      <c r="AT119" s="105">
        <f>IF( $H119=0,0,($F119*'Cronograma de Actividades'!$AE$45)*($I119/$H119))</f>
        <v>0</v>
      </c>
      <c r="AU119" s="105">
        <f>SUM(AR119:AT119)</f>
        <v>0</v>
      </c>
      <c r="AV119" s="105">
        <f>IF( $H119=0,0,($F119*'Cronograma de Actividades'!$AF$45)*($I119/$H119))</f>
        <v>0</v>
      </c>
      <c r="AW119" s="105">
        <f>IF( $H119=0,0,($F119*'Cronograma de Actividades'!$AG$45)*($I119/$H119))</f>
        <v>0</v>
      </c>
      <c r="AX119" s="105">
        <f>IF( $H119=0,0,($F119*'Cronograma de Actividades'!$AH$45)*($I119/$H119))</f>
        <v>0</v>
      </c>
      <c r="AY119" s="105">
        <f>SUM(AV119:AX119)</f>
        <v>0</v>
      </c>
      <c r="AZ119" s="105">
        <f>IF( $H119=0,0,($F119*'Cronograma de Actividades'!$AI$45)*($I119/$H119))</f>
        <v>0</v>
      </c>
      <c r="BA119" s="105">
        <f>IF( $H119=0,0,($F119*'Cronograma de Actividades'!$AJ$45)*($I119/$H119))</f>
        <v>0</v>
      </c>
      <c r="BB119" s="105">
        <f>IF( $H119=0,0,($F119*'Cronograma de Actividades'!$AK$45)*($I119/$H119))</f>
        <v>0</v>
      </c>
      <c r="BC119" s="105">
        <f>SUM(AZ119:BB119)</f>
        <v>0</v>
      </c>
      <c r="BD119" s="105">
        <f>IF( $H119=0,0,($F119*'Cronograma de Actividades'!$AL$45)*($I119/$H119))</f>
        <v>0</v>
      </c>
      <c r="BE119" s="105">
        <f>IF( $H119=0,0,($F119*'Cronograma de Actividades'!$AM$45)*($I119/$H119))</f>
        <v>0</v>
      </c>
      <c r="BF119" s="105">
        <f>IF( $H119=0,0,($F119*'Cronograma de Actividades'!$AN$45)*($I119/$H119))</f>
        <v>0</v>
      </c>
      <c r="BG119" s="105">
        <f>SUM(BD119:BF119)</f>
        <v>0</v>
      </c>
      <c r="BH119" s="105">
        <f>+AU119+AY119+BC119+BG119</f>
        <v>0</v>
      </c>
      <c r="BI119" s="287">
        <f>+Z119+AQ119+BH119</f>
        <v>0</v>
      </c>
      <c r="BJ119" s="126">
        <f t="shared" si="23"/>
        <v>0</v>
      </c>
    </row>
    <row r="120" spans="1:62" s="69" customFormat="1" ht="12.75" customHeight="1" x14ac:dyDescent="0.15">
      <c r="A120" s="297" t="str">
        <f>+'Formato de costeo C1 '!C$887</f>
        <v>1.4.3.3</v>
      </c>
      <c r="B120" s="298" t="str">
        <f>+'Formato de costeo C1 '!B$887</f>
        <v>Categorías de gasto</v>
      </c>
      <c r="C120" s="578"/>
      <c r="D120" s="298"/>
      <c r="E120" s="315"/>
      <c r="F120" s="105">
        <f>+'Formato de costeo C1 '!G$887</f>
        <v>0</v>
      </c>
      <c r="G120" s="508"/>
      <c r="H120" s="105">
        <f>+'Formato de costeo C1 '!I887</f>
        <v>0</v>
      </c>
      <c r="I120" s="105">
        <f>+'Formato de costeo C1 '!Q887</f>
        <v>0</v>
      </c>
      <c r="J120" s="105">
        <f>IF( $H120=0,0,($F120*'Cronograma de Actividades'!$E$45)*($I120/$H120))</f>
        <v>0</v>
      </c>
      <c r="K120" s="105">
        <f>IF( $H120=0,0,($F120*'Cronograma de Actividades'!$F$45)*($I120/$H120))</f>
        <v>0</v>
      </c>
      <c r="L120" s="105">
        <f>IF( $H120=0,0,($F120*'Cronograma de Actividades'!$G$45)*($I120/$H120))</f>
        <v>0</v>
      </c>
      <c r="M120" s="105">
        <f>SUM(J120:L120)</f>
        <v>0</v>
      </c>
      <c r="N120" s="105">
        <f>IF( $H120=0,0,($F120*'Cronograma de Actividades'!$H$45)*($I120/$H120))</f>
        <v>0</v>
      </c>
      <c r="O120" s="105">
        <f>IF( $H120=0,0,($F120*'Cronograma de Actividades'!$I$45)*($I120/$H120))</f>
        <v>0</v>
      </c>
      <c r="P120" s="105">
        <f>IF( $H120=0,0,($F120*'Cronograma de Actividades'!$J$45)*($I120/$H120))</f>
        <v>0</v>
      </c>
      <c r="Q120" s="105">
        <f>SUM(N120:P120)</f>
        <v>0</v>
      </c>
      <c r="R120" s="105">
        <f>IF( $H120=0,0,($F120*'Cronograma de Actividades'!$K$45)*($I120/$H120))</f>
        <v>0</v>
      </c>
      <c r="S120" s="105">
        <f>IF( $H120=0,0,($F120*'Cronograma de Actividades'!$L$45)*($I120/$H120))</f>
        <v>0</v>
      </c>
      <c r="T120" s="105">
        <f>IF( $H120=0,0,($F120*'Cronograma de Actividades'!$M$45)*($I120/$H120))</f>
        <v>0</v>
      </c>
      <c r="U120" s="105">
        <f>SUM(R120:T120)</f>
        <v>0</v>
      </c>
      <c r="V120" s="105">
        <f>IF( $H120=0,0,($F120*'Cronograma de Actividades'!$N$45)*($I120/$H120))</f>
        <v>0</v>
      </c>
      <c r="W120" s="105">
        <f>IF( $H120=0,0,($F120*'Cronograma de Actividades'!$O$45)*($I120/$H120))</f>
        <v>0</v>
      </c>
      <c r="X120" s="105">
        <f>IF( $H120=0,0,($F120*'Cronograma de Actividades'!$P$45)*($I120/$H120))</f>
        <v>0</v>
      </c>
      <c r="Y120" s="105">
        <f>SUM(V120:X120)</f>
        <v>0</v>
      </c>
      <c r="Z120" s="105">
        <f>+M120+Q120+U120+Y120</f>
        <v>0</v>
      </c>
      <c r="AA120" s="105">
        <f>IF( $H120=0,0,($F120*'Cronograma de Actividades'!$Q$45)*($I120/$H120))</f>
        <v>0</v>
      </c>
      <c r="AB120" s="105">
        <f>IF( $H120=0,0,($F120*'Cronograma de Actividades'!$R$45)*($I120/$H120))</f>
        <v>0</v>
      </c>
      <c r="AC120" s="105">
        <f>IF( $H120=0,0,($F120*'Cronograma de Actividades'!$S$45)*($I120/$H120))</f>
        <v>0</v>
      </c>
      <c r="AD120" s="105">
        <f>SUM(AA120:AC120)</f>
        <v>0</v>
      </c>
      <c r="AE120" s="105">
        <f>IF( $H120=0,0,($F120*'Cronograma de Actividades'!$T$45)*($I120/$H120))</f>
        <v>0</v>
      </c>
      <c r="AF120" s="105">
        <f>IF( $H120=0,0,($F120*'Cronograma de Actividades'!$U$45)*($I120/$H120))</f>
        <v>0</v>
      </c>
      <c r="AG120" s="105">
        <f>IF( $H120=0,0,($F120*'Cronograma de Actividades'!$V$45)*($I120/$H120))</f>
        <v>0</v>
      </c>
      <c r="AH120" s="105">
        <f>SUM(AE120:AG120)</f>
        <v>0</v>
      </c>
      <c r="AI120" s="105">
        <f>IF( $H120=0,0,($F120*'Cronograma de Actividades'!$W$45)*($I120/$H120))</f>
        <v>0</v>
      </c>
      <c r="AJ120" s="105">
        <f>IF( $H120=0,0,($F120*'Cronograma de Actividades'!$X$45)*($I120/$H120))</f>
        <v>0</v>
      </c>
      <c r="AK120" s="105">
        <f>IF( $H120=0,0,($F120*'Cronograma de Actividades'!$Y$45)*($I120/$H120))</f>
        <v>0</v>
      </c>
      <c r="AL120" s="105">
        <f>SUM(AI120:AK120)</f>
        <v>0</v>
      </c>
      <c r="AM120" s="105">
        <f>IF( $H120=0,0,($F120*'Cronograma de Actividades'!$Z$45)*($I120/$H120))</f>
        <v>0</v>
      </c>
      <c r="AN120" s="105">
        <f>IF( $H120=0,0,($F120*'Cronograma de Actividades'!$AA$45)*($I120/$H120))</f>
        <v>0</v>
      </c>
      <c r="AO120" s="105">
        <f>IF( $H120=0,0,($F120*'Cronograma de Actividades'!$AB$45)*($I120/$H120))</f>
        <v>0</v>
      </c>
      <c r="AP120" s="105">
        <f>SUM(AM120:AO120)</f>
        <v>0</v>
      </c>
      <c r="AQ120" s="105">
        <f>+AD120+AH120+AL120+AP120</f>
        <v>0</v>
      </c>
      <c r="AR120" s="105">
        <f>IF( $H120=0,0,($F120*'Cronograma de Actividades'!$AC$45)*($I120/$H120))</f>
        <v>0</v>
      </c>
      <c r="AS120" s="105">
        <f>IF( $H120=0,0,($F120*'Cronograma de Actividades'!$AD$45)*($I120/$H120))</f>
        <v>0</v>
      </c>
      <c r="AT120" s="105">
        <f>IF( $H120=0,0,($F120*'Cronograma de Actividades'!$AE$45)*($I120/$H120))</f>
        <v>0</v>
      </c>
      <c r="AU120" s="105">
        <f>SUM(AR120:AT120)</f>
        <v>0</v>
      </c>
      <c r="AV120" s="105">
        <f>IF( $H120=0,0,($F120*'Cronograma de Actividades'!$AF$45)*($I120/$H120))</f>
        <v>0</v>
      </c>
      <c r="AW120" s="105">
        <f>IF( $H120=0,0,($F120*'Cronograma de Actividades'!$AG$45)*($I120/$H120))</f>
        <v>0</v>
      </c>
      <c r="AX120" s="105">
        <f>IF( $H120=0,0,($F120*'Cronograma de Actividades'!$AH$45)*($I120/$H120))</f>
        <v>0</v>
      </c>
      <c r="AY120" s="105">
        <f>SUM(AV120:AX120)</f>
        <v>0</v>
      </c>
      <c r="AZ120" s="105">
        <f>IF( $H120=0,0,($F120*'Cronograma de Actividades'!$AI$45)*($I120/$H120))</f>
        <v>0</v>
      </c>
      <c r="BA120" s="105">
        <f>IF( $H120=0,0,($F120*'Cronograma de Actividades'!$AJ$45)*($I120/$H120))</f>
        <v>0</v>
      </c>
      <c r="BB120" s="105">
        <f>IF( $H120=0,0,($F120*'Cronograma de Actividades'!$AK$45)*($I120/$H120))</f>
        <v>0</v>
      </c>
      <c r="BC120" s="105">
        <f>SUM(AZ120:BB120)</f>
        <v>0</v>
      </c>
      <c r="BD120" s="105">
        <f>IF( $H120=0,0,($F120*'Cronograma de Actividades'!$AL$45)*($I120/$H120))</f>
        <v>0</v>
      </c>
      <c r="BE120" s="105">
        <f>IF( $H120=0,0,($F120*'Cronograma de Actividades'!$AM$45)*($I120/$H120))</f>
        <v>0</v>
      </c>
      <c r="BF120" s="105">
        <f>IF( $H120=0,0,($F120*'Cronograma de Actividades'!$AN$45)*($I120/$H120))</f>
        <v>0</v>
      </c>
      <c r="BG120" s="105">
        <f>SUM(BD120:BF120)</f>
        <v>0</v>
      </c>
      <c r="BH120" s="105">
        <f>+AU120+AY120+BC120+BG120</f>
        <v>0</v>
      </c>
      <c r="BI120" s="287">
        <f>+Z120+AQ120+BH120</f>
        <v>0</v>
      </c>
      <c r="BJ120" s="126">
        <f t="shared" si="23"/>
        <v>0</v>
      </c>
    </row>
    <row r="121" spans="1:62" s="69" customFormat="1" ht="12.75" customHeight="1" x14ac:dyDescent="0.15">
      <c r="A121" s="297" t="str">
        <f>+'Formato de costeo C1 '!C$896</f>
        <v>1.4.3.4</v>
      </c>
      <c r="B121" s="298" t="str">
        <f>+'Formato de costeo C1 '!B$896</f>
        <v>Categorías de gasto</v>
      </c>
      <c r="C121" s="578"/>
      <c r="D121" s="298"/>
      <c r="E121" s="315"/>
      <c r="F121" s="105">
        <f>+'Formato de costeo C1 '!G$896</f>
        <v>0</v>
      </c>
      <c r="G121" s="508"/>
      <c r="H121" s="105">
        <f>+'Formato de costeo C1 '!I896</f>
        <v>0</v>
      </c>
      <c r="I121" s="105">
        <f>+'Formato de costeo C1 '!Q896</f>
        <v>0</v>
      </c>
      <c r="J121" s="105">
        <f>IF( $H121=0,0,($F121*'Cronograma de Actividades'!$E$45)*($I121/$H121))</f>
        <v>0</v>
      </c>
      <c r="K121" s="105">
        <f>IF( $H121=0,0,($F121*'Cronograma de Actividades'!$F$45)*($I121/$H121))</f>
        <v>0</v>
      </c>
      <c r="L121" s="105">
        <f>IF( $H121=0,0,($F121*'Cronograma de Actividades'!$G$45)*($I121/$H121))</f>
        <v>0</v>
      </c>
      <c r="M121" s="105">
        <f>SUM(J121:L121)</f>
        <v>0</v>
      </c>
      <c r="N121" s="105">
        <f>IF( $H121=0,0,($F121*'Cronograma de Actividades'!$H$45)*($I121/$H121))</f>
        <v>0</v>
      </c>
      <c r="O121" s="105">
        <f>IF( $H121=0,0,($F121*'Cronograma de Actividades'!$I$45)*($I121/$H121))</f>
        <v>0</v>
      </c>
      <c r="P121" s="105">
        <f>IF( $H121=0,0,($F121*'Cronograma de Actividades'!$J$45)*($I121/$H121))</f>
        <v>0</v>
      </c>
      <c r="Q121" s="105">
        <f>SUM(N121:P121)</f>
        <v>0</v>
      </c>
      <c r="R121" s="105">
        <f>IF( $H121=0,0,($F121*'Cronograma de Actividades'!$K$45)*($I121/$H121))</f>
        <v>0</v>
      </c>
      <c r="S121" s="105">
        <f>IF( $H121=0,0,($F121*'Cronograma de Actividades'!$L$45)*($I121/$H121))</f>
        <v>0</v>
      </c>
      <c r="T121" s="105">
        <f>IF( $H121=0,0,($F121*'Cronograma de Actividades'!$M$45)*($I121/$H121))</f>
        <v>0</v>
      </c>
      <c r="U121" s="105">
        <f>SUM(R121:T121)</f>
        <v>0</v>
      </c>
      <c r="V121" s="105">
        <f>IF( $H121=0,0,($F121*'Cronograma de Actividades'!$N$45)*($I121/$H121))</f>
        <v>0</v>
      </c>
      <c r="W121" s="105">
        <f>IF( $H121=0,0,($F121*'Cronograma de Actividades'!$O$45)*($I121/$H121))</f>
        <v>0</v>
      </c>
      <c r="X121" s="105">
        <f>IF( $H121=0,0,($F121*'Cronograma de Actividades'!$P$45)*($I121/$H121))</f>
        <v>0</v>
      </c>
      <c r="Y121" s="105">
        <f>SUM(V121:X121)</f>
        <v>0</v>
      </c>
      <c r="Z121" s="105">
        <f>+M121+Q121+U121+Y121</f>
        <v>0</v>
      </c>
      <c r="AA121" s="105">
        <f>IF( $H121=0,0,($F121*'Cronograma de Actividades'!$Q$45)*($I121/$H121))</f>
        <v>0</v>
      </c>
      <c r="AB121" s="105">
        <f>IF( $H121=0,0,($F121*'Cronograma de Actividades'!$R$45)*($I121/$H121))</f>
        <v>0</v>
      </c>
      <c r="AC121" s="105">
        <f>IF( $H121=0,0,($F121*'Cronograma de Actividades'!$S$45)*($I121/$H121))</f>
        <v>0</v>
      </c>
      <c r="AD121" s="105">
        <f>SUM(AA121:AC121)</f>
        <v>0</v>
      </c>
      <c r="AE121" s="105">
        <f>IF( $H121=0,0,($F121*'Cronograma de Actividades'!$T$45)*($I121/$H121))</f>
        <v>0</v>
      </c>
      <c r="AF121" s="105">
        <f>IF( $H121=0,0,($F121*'Cronograma de Actividades'!$U$45)*($I121/$H121))</f>
        <v>0</v>
      </c>
      <c r="AG121" s="105">
        <f>IF( $H121=0,0,($F121*'Cronograma de Actividades'!$V$45)*($I121/$H121))</f>
        <v>0</v>
      </c>
      <c r="AH121" s="105">
        <f>SUM(AE121:AG121)</f>
        <v>0</v>
      </c>
      <c r="AI121" s="105">
        <f>IF( $H121=0,0,($F121*'Cronograma de Actividades'!$W$45)*($I121/$H121))</f>
        <v>0</v>
      </c>
      <c r="AJ121" s="105">
        <f>IF( $H121=0,0,($F121*'Cronograma de Actividades'!$X$45)*($I121/$H121))</f>
        <v>0</v>
      </c>
      <c r="AK121" s="105">
        <f>IF( $H121=0,0,($F121*'Cronograma de Actividades'!$Y$45)*($I121/$H121))</f>
        <v>0</v>
      </c>
      <c r="AL121" s="105">
        <f>SUM(AI121:AK121)</f>
        <v>0</v>
      </c>
      <c r="AM121" s="105">
        <f>IF( $H121=0,0,($F121*'Cronograma de Actividades'!$Z$45)*($I121/$H121))</f>
        <v>0</v>
      </c>
      <c r="AN121" s="105">
        <f>IF( $H121=0,0,($F121*'Cronograma de Actividades'!$AA$45)*($I121/$H121))</f>
        <v>0</v>
      </c>
      <c r="AO121" s="105">
        <f>IF( $H121=0,0,($F121*'Cronograma de Actividades'!$AB$45)*($I121/$H121))</f>
        <v>0</v>
      </c>
      <c r="AP121" s="105">
        <f>SUM(AM121:AO121)</f>
        <v>0</v>
      </c>
      <c r="AQ121" s="105">
        <f>+AD121+AH121+AL121+AP121</f>
        <v>0</v>
      </c>
      <c r="AR121" s="105">
        <f>IF( $H121=0,0,($F121*'Cronograma de Actividades'!$AC$45)*($I121/$H121))</f>
        <v>0</v>
      </c>
      <c r="AS121" s="105">
        <f>IF( $H121=0,0,($F121*'Cronograma de Actividades'!$AD$45)*($I121/$H121))</f>
        <v>0</v>
      </c>
      <c r="AT121" s="105">
        <f>IF( $H121=0,0,($F121*'Cronograma de Actividades'!$AE$45)*($I121/$H121))</f>
        <v>0</v>
      </c>
      <c r="AU121" s="105">
        <f>SUM(AR121:AT121)</f>
        <v>0</v>
      </c>
      <c r="AV121" s="105">
        <f>IF( $H121=0,0,($F121*'Cronograma de Actividades'!$AF$45)*($I121/$H121))</f>
        <v>0</v>
      </c>
      <c r="AW121" s="105">
        <f>IF( $H121=0,0,($F121*'Cronograma de Actividades'!$AG$45)*($I121/$H121))</f>
        <v>0</v>
      </c>
      <c r="AX121" s="105">
        <f>IF( $H121=0,0,($F121*'Cronograma de Actividades'!$AH$45)*($I121/$H121))</f>
        <v>0</v>
      </c>
      <c r="AY121" s="105">
        <f>SUM(AV121:AX121)</f>
        <v>0</v>
      </c>
      <c r="AZ121" s="105">
        <f>IF( $H121=0,0,($F121*'Cronograma de Actividades'!$AI$45)*($I121/$H121))</f>
        <v>0</v>
      </c>
      <c r="BA121" s="105">
        <f>IF( $H121=0,0,($F121*'Cronograma de Actividades'!$AJ$45)*($I121/$H121))</f>
        <v>0</v>
      </c>
      <c r="BB121" s="105">
        <f>IF( $H121=0,0,($F121*'Cronograma de Actividades'!$AK$45)*($I121/$H121))</f>
        <v>0</v>
      </c>
      <c r="BC121" s="105">
        <f>SUM(AZ121:BB121)</f>
        <v>0</v>
      </c>
      <c r="BD121" s="105">
        <f>IF( $H121=0,0,($F121*'Cronograma de Actividades'!$AL$45)*($I121/$H121))</f>
        <v>0</v>
      </c>
      <c r="BE121" s="105">
        <f>IF( $H121=0,0,($F121*'Cronograma de Actividades'!$AM$45)*($I121/$H121))</f>
        <v>0</v>
      </c>
      <c r="BF121" s="105">
        <f>IF( $H121=0,0,($F121*'Cronograma de Actividades'!$AN$45)*($I121/$H121))</f>
        <v>0</v>
      </c>
      <c r="BG121" s="105">
        <f>SUM(BD121:BF121)</f>
        <v>0</v>
      </c>
      <c r="BH121" s="105">
        <f>+AU121+AY121+BC121+BG121</f>
        <v>0</v>
      </c>
      <c r="BI121" s="287">
        <f>+Z121+AQ121+BH121</f>
        <v>0</v>
      </c>
      <c r="BJ121" s="126">
        <f t="shared" si="23"/>
        <v>0</v>
      </c>
    </row>
    <row r="122" spans="1:62" s="69" customFormat="1" ht="12.75" customHeight="1" x14ac:dyDescent="0.15">
      <c r="A122" s="299" t="str">
        <f>+'Formato de costeo C1 '!C$905</f>
        <v>1.4.3.5</v>
      </c>
      <c r="B122" s="300" t="str">
        <f>+'Formato de costeo C1 '!B$905</f>
        <v>Categorías de gasto</v>
      </c>
      <c r="C122" s="579"/>
      <c r="D122" s="300"/>
      <c r="E122" s="318"/>
      <c r="F122" s="106">
        <f>+'Formato de costeo C1 '!G$905</f>
        <v>0</v>
      </c>
      <c r="G122" s="509"/>
      <c r="H122" s="106">
        <f>+'Formato de costeo C1 '!I905</f>
        <v>0</v>
      </c>
      <c r="I122" s="106">
        <f>+'Formato de costeo C1 '!Q905</f>
        <v>0</v>
      </c>
      <c r="J122" s="106">
        <f>IF( $H122=0,0,($F122*'Cronograma de Actividades'!$E$45)*($I122/$H122))</f>
        <v>0</v>
      </c>
      <c r="K122" s="106">
        <f>IF( $H122=0,0,($F122*'Cronograma de Actividades'!$F$45)*($I122/$H122))</f>
        <v>0</v>
      </c>
      <c r="L122" s="106">
        <f>IF( $H122=0,0,($F122*'Cronograma de Actividades'!$G$45)*($I122/$H122))</f>
        <v>0</v>
      </c>
      <c r="M122" s="106">
        <f>SUM(J122:L122)</f>
        <v>0</v>
      </c>
      <c r="N122" s="106">
        <f>IF( $H122=0,0,($F122*'Cronograma de Actividades'!$H$45)*($I122/$H122))</f>
        <v>0</v>
      </c>
      <c r="O122" s="106">
        <f>IF( $H122=0,0,($F122*'Cronograma de Actividades'!$I$45)*($I122/$H122))</f>
        <v>0</v>
      </c>
      <c r="P122" s="106">
        <f>IF( $H122=0,0,($F122*'Cronograma de Actividades'!$J$45)*($I122/$H122))</f>
        <v>0</v>
      </c>
      <c r="Q122" s="106">
        <f>SUM(N122:P122)</f>
        <v>0</v>
      </c>
      <c r="R122" s="106">
        <f>IF( $H122=0,0,($F122*'Cronograma de Actividades'!$K$45)*($I122/$H122))</f>
        <v>0</v>
      </c>
      <c r="S122" s="106">
        <f>IF( $H122=0,0,($F122*'Cronograma de Actividades'!$L$45)*($I122/$H122))</f>
        <v>0</v>
      </c>
      <c r="T122" s="106">
        <f>IF( $H122=0,0,($F122*'Cronograma de Actividades'!$M$45)*($I122/$H122))</f>
        <v>0</v>
      </c>
      <c r="U122" s="106">
        <f>SUM(R122:T122)</f>
        <v>0</v>
      </c>
      <c r="V122" s="106">
        <f>IF( $H122=0,0,($F122*'Cronograma de Actividades'!$N$45)*($I122/$H122))</f>
        <v>0</v>
      </c>
      <c r="W122" s="106">
        <f>IF( $H122=0,0,($F122*'Cronograma de Actividades'!$O$45)*($I122/$H122))</f>
        <v>0</v>
      </c>
      <c r="X122" s="106">
        <f>IF( $H122=0,0,($F122*'Cronograma de Actividades'!$P$45)*($I122/$H122))</f>
        <v>0</v>
      </c>
      <c r="Y122" s="106">
        <f>SUM(V122:X122)</f>
        <v>0</v>
      </c>
      <c r="Z122" s="106">
        <f>+M122+Q122+U122+Y122</f>
        <v>0</v>
      </c>
      <c r="AA122" s="106">
        <f>IF( $H122=0,0,($F122*'Cronograma de Actividades'!$Q$45)*($I122/$H122))</f>
        <v>0</v>
      </c>
      <c r="AB122" s="106">
        <f>IF( $H122=0,0,($F122*'Cronograma de Actividades'!$R$45)*($I122/$H122))</f>
        <v>0</v>
      </c>
      <c r="AC122" s="106">
        <f>IF( $H122=0,0,($F122*'Cronograma de Actividades'!$S$45)*($I122/$H122))</f>
        <v>0</v>
      </c>
      <c r="AD122" s="106">
        <f>SUM(AA122:AC122)</f>
        <v>0</v>
      </c>
      <c r="AE122" s="106">
        <f>IF( $H122=0,0,($F122*'Cronograma de Actividades'!$T$45)*($I122/$H122))</f>
        <v>0</v>
      </c>
      <c r="AF122" s="106">
        <f>IF( $H122=0,0,($F122*'Cronograma de Actividades'!$U$45)*($I122/$H122))</f>
        <v>0</v>
      </c>
      <c r="AG122" s="106">
        <f>IF( $H122=0,0,($F122*'Cronograma de Actividades'!$V$45)*($I122/$H122))</f>
        <v>0</v>
      </c>
      <c r="AH122" s="106">
        <f>SUM(AE122:AG122)</f>
        <v>0</v>
      </c>
      <c r="AI122" s="106">
        <f>IF( $H122=0,0,($F122*'Cronograma de Actividades'!$W$45)*($I122/$H122))</f>
        <v>0</v>
      </c>
      <c r="AJ122" s="106">
        <f>IF( $H122=0,0,($F122*'Cronograma de Actividades'!$X$45)*($I122/$H122))</f>
        <v>0</v>
      </c>
      <c r="AK122" s="106">
        <f>IF( $H122=0,0,($F122*'Cronograma de Actividades'!$Y$45)*($I122/$H122))</f>
        <v>0</v>
      </c>
      <c r="AL122" s="106">
        <f>SUM(AI122:AK122)</f>
        <v>0</v>
      </c>
      <c r="AM122" s="106">
        <f>IF( $H122=0,0,($F122*'Cronograma de Actividades'!$Z$45)*($I122/$H122))</f>
        <v>0</v>
      </c>
      <c r="AN122" s="106">
        <f>IF( $H122=0,0,($F122*'Cronograma de Actividades'!$AA$45)*($I122/$H122))</f>
        <v>0</v>
      </c>
      <c r="AO122" s="106">
        <f>IF( $H122=0,0,($F122*'Cronograma de Actividades'!$AB$45)*($I122/$H122))</f>
        <v>0</v>
      </c>
      <c r="AP122" s="106">
        <f>SUM(AM122:AO122)</f>
        <v>0</v>
      </c>
      <c r="AQ122" s="106">
        <f>+AD122+AH122+AL122+AP122</f>
        <v>0</v>
      </c>
      <c r="AR122" s="106">
        <f>IF( $H122=0,0,($F122*'Cronograma de Actividades'!$AC$45)*($I122/$H122))</f>
        <v>0</v>
      </c>
      <c r="AS122" s="106">
        <f>IF( $H122=0,0,($F122*'Cronograma de Actividades'!$AD$45)*($I122/$H122))</f>
        <v>0</v>
      </c>
      <c r="AT122" s="106">
        <f>IF( $H122=0,0,($F122*'Cronograma de Actividades'!$AE$45)*($I122/$H122))</f>
        <v>0</v>
      </c>
      <c r="AU122" s="106">
        <f>SUM(AR122:AT122)</f>
        <v>0</v>
      </c>
      <c r="AV122" s="106">
        <f>IF( $H122=0,0,($F122*'Cronograma de Actividades'!$AF$45)*($I122/$H122))</f>
        <v>0</v>
      </c>
      <c r="AW122" s="106">
        <f>IF( $H122=0,0,($F122*'Cronograma de Actividades'!$AG$45)*($I122/$H122))</f>
        <v>0</v>
      </c>
      <c r="AX122" s="106">
        <f>IF( $H122=0,0,($F122*'Cronograma de Actividades'!$AH$45)*($I122/$H122))</f>
        <v>0</v>
      </c>
      <c r="AY122" s="106">
        <f>SUM(AV122:AX122)</f>
        <v>0</v>
      </c>
      <c r="AZ122" s="106">
        <f>IF( $H122=0,0,($F122*'Cronograma de Actividades'!$AI$45)*($I122/$H122))</f>
        <v>0</v>
      </c>
      <c r="BA122" s="106">
        <f>IF( $H122=0,0,($F122*'Cronograma de Actividades'!$AJ$45)*($I122/$H122))</f>
        <v>0</v>
      </c>
      <c r="BB122" s="106">
        <f>IF( $H122=0,0,($F122*'Cronograma de Actividades'!$AK$45)*($I122/$H122))</f>
        <v>0</v>
      </c>
      <c r="BC122" s="106">
        <f>SUM(AZ122:BB122)</f>
        <v>0</v>
      </c>
      <c r="BD122" s="106">
        <f>IF( $H122=0,0,($F122*'Cronograma de Actividades'!$AL$45)*($I122/$H122))</f>
        <v>0</v>
      </c>
      <c r="BE122" s="106">
        <f>IF( $H122=0,0,($F122*'Cronograma de Actividades'!$AM$45)*($I122/$H122))</f>
        <v>0</v>
      </c>
      <c r="BF122" s="106">
        <f>IF( $H122=0,0,($F122*'Cronograma de Actividades'!$AN$45)*($I122/$H122))</f>
        <v>0</v>
      </c>
      <c r="BG122" s="106">
        <f>SUM(BD122:BF122)</f>
        <v>0</v>
      </c>
      <c r="BH122" s="106">
        <f>+AU122+AY122+BC122+BG122</f>
        <v>0</v>
      </c>
      <c r="BI122" s="288">
        <f>+Z122+AQ122+BH122</f>
        <v>0</v>
      </c>
      <c r="BJ122" s="126">
        <f t="shared" si="23"/>
        <v>0</v>
      </c>
    </row>
    <row r="123" spans="1:62" s="69" customFormat="1" ht="12.75" customHeight="1" x14ac:dyDescent="0.15">
      <c r="A123" s="100" t="str">
        <f>+'Formato de costeo C1 '!C$768</f>
        <v>1.4.4</v>
      </c>
      <c r="B123" s="199">
        <f>+'Formato de costeo C1 '!B$914</f>
        <v>0</v>
      </c>
      <c r="C123" s="56">
        <f>+'Formato de costeo C1 '!$D$914</f>
        <v>0</v>
      </c>
      <c r="D123" s="61"/>
      <c r="E123" s="57">
        <f>+'Formato de costeo C1 '!F231</f>
        <v>0</v>
      </c>
      <c r="F123" s="57">
        <f>SUM(F124:F128)</f>
        <v>0</v>
      </c>
      <c r="G123" s="503">
        <f>+'Formato de costeo C1 '!$H$914</f>
        <v>0</v>
      </c>
      <c r="H123" s="57">
        <f>SUM(H124:H128)</f>
        <v>0</v>
      </c>
      <c r="I123" s="57">
        <f t="shared" ref="I123:BI123" si="32">SUM(I124:I128)</f>
        <v>0</v>
      </c>
      <c r="J123" s="57">
        <f t="shared" si="32"/>
        <v>0</v>
      </c>
      <c r="K123" s="57">
        <f>SUM(K124:K128)</f>
        <v>0</v>
      </c>
      <c r="L123" s="57">
        <f>SUM(L124:L128)</f>
        <v>0</v>
      </c>
      <c r="M123" s="57">
        <f t="shared" si="32"/>
        <v>0</v>
      </c>
      <c r="N123" s="57">
        <f>SUM(N124:N128)</f>
        <v>0</v>
      </c>
      <c r="O123" s="57">
        <f>SUM(O124:O128)</f>
        <v>0</v>
      </c>
      <c r="P123" s="57">
        <f>SUM(P124:P128)</f>
        <v>0</v>
      </c>
      <c r="Q123" s="57">
        <f t="shared" si="32"/>
        <v>0</v>
      </c>
      <c r="R123" s="57">
        <f t="shared" si="32"/>
        <v>0</v>
      </c>
      <c r="S123" s="57">
        <f t="shared" si="32"/>
        <v>0</v>
      </c>
      <c r="T123" s="57">
        <f t="shared" si="32"/>
        <v>0</v>
      </c>
      <c r="U123" s="57">
        <f t="shared" si="32"/>
        <v>0</v>
      </c>
      <c r="V123" s="57">
        <f t="shared" si="32"/>
        <v>0</v>
      </c>
      <c r="W123" s="57">
        <f t="shared" si="32"/>
        <v>0</v>
      </c>
      <c r="X123" s="57">
        <f t="shared" si="32"/>
        <v>0</v>
      </c>
      <c r="Y123" s="57">
        <f t="shared" si="32"/>
        <v>0</v>
      </c>
      <c r="Z123" s="57">
        <f t="shared" si="32"/>
        <v>0</v>
      </c>
      <c r="AA123" s="57">
        <f t="shared" si="32"/>
        <v>0</v>
      </c>
      <c r="AB123" s="57">
        <f t="shared" si="32"/>
        <v>0</v>
      </c>
      <c r="AC123" s="57">
        <f t="shared" si="32"/>
        <v>0</v>
      </c>
      <c r="AD123" s="57">
        <f t="shared" si="32"/>
        <v>0</v>
      </c>
      <c r="AE123" s="57">
        <f t="shared" si="32"/>
        <v>0</v>
      </c>
      <c r="AF123" s="57">
        <f t="shared" si="32"/>
        <v>0</v>
      </c>
      <c r="AG123" s="57">
        <f t="shared" si="32"/>
        <v>0</v>
      </c>
      <c r="AH123" s="57">
        <f t="shared" si="32"/>
        <v>0</v>
      </c>
      <c r="AI123" s="57">
        <f t="shared" si="32"/>
        <v>0</v>
      </c>
      <c r="AJ123" s="57">
        <f t="shared" si="32"/>
        <v>0</v>
      </c>
      <c r="AK123" s="57">
        <f t="shared" si="32"/>
        <v>0</v>
      </c>
      <c r="AL123" s="57">
        <f t="shared" si="32"/>
        <v>0</v>
      </c>
      <c r="AM123" s="57">
        <f t="shared" si="32"/>
        <v>0</v>
      </c>
      <c r="AN123" s="57">
        <f t="shared" si="32"/>
        <v>0</v>
      </c>
      <c r="AO123" s="57">
        <f t="shared" si="32"/>
        <v>0</v>
      </c>
      <c r="AP123" s="57">
        <f t="shared" si="32"/>
        <v>0</v>
      </c>
      <c r="AQ123" s="57">
        <f t="shared" si="32"/>
        <v>0</v>
      </c>
      <c r="AR123" s="57">
        <f t="shared" si="32"/>
        <v>0</v>
      </c>
      <c r="AS123" s="57">
        <f t="shared" si="32"/>
        <v>0</v>
      </c>
      <c r="AT123" s="57">
        <f t="shared" si="32"/>
        <v>0</v>
      </c>
      <c r="AU123" s="57">
        <f t="shared" si="32"/>
        <v>0</v>
      </c>
      <c r="AV123" s="57">
        <f t="shared" si="32"/>
        <v>0</v>
      </c>
      <c r="AW123" s="57">
        <f t="shared" si="32"/>
        <v>0</v>
      </c>
      <c r="AX123" s="57">
        <f t="shared" si="32"/>
        <v>0</v>
      </c>
      <c r="AY123" s="57">
        <f t="shared" si="32"/>
        <v>0</v>
      </c>
      <c r="AZ123" s="57">
        <f t="shared" si="32"/>
        <v>0</v>
      </c>
      <c r="BA123" s="57">
        <f t="shared" si="32"/>
        <v>0</v>
      </c>
      <c r="BB123" s="57">
        <f t="shared" si="32"/>
        <v>0</v>
      </c>
      <c r="BC123" s="57">
        <f t="shared" si="32"/>
        <v>0</v>
      </c>
      <c r="BD123" s="57">
        <f t="shared" si="32"/>
        <v>0</v>
      </c>
      <c r="BE123" s="57">
        <f t="shared" si="32"/>
        <v>0</v>
      </c>
      <c r="BF123" s="57">
        <f t="shared" si="32"/>
        <v>0</v>
      </c>
      <c r="BG123" s="57">
        <f t="shared" si="32"/>
        <v>0</v>
      </c>
      <c r="BH123" s="57">
        <f t="shared" si="32"/>
        <v>0</v>
      </c>
      <c r="BI123" s="285">
        <f t="shared" si="32"/>
        <v>0</v>
      </c>
      <c r="BJ123" s="126">
        <f t="shared" si="23"/>
        <v>0</v>
      </c>
    </row>
    <row r="124" spans="1:62" s="69" customFormat="1" ht="12.75" customHeight="1" x14ac:dyDescent="0.15">
      <c r="A124" s="295" t="str">
        <f>+'Formato de costeo C1 '!C$915</f>
        <v>1.4.4.1</v>
      </c>
      <c r="B124" s="296" t="str">
        <f>+'Formato de costeo C1 '!B$915</f>
        <v>Categorías de gasto</v>
      </c>
      <c r="C124" s="577"/>
      <c r="D124" s="296"/>
      <c r="E124" s="312"/>
      <c r="F124" s="104">
        <f>+'Formato de costeo C1 '!G$915</f>
        <v>0</v>
      </c>
      <c r="G124" s="507"/>
      <c r="H124" s="104">
        <f>+'Formato de costeo C1 '!I915</f>
        <v>0</v>
      </c>
      <c r="I124" s="104">
        <f>+'Formato de costeo C1 '!Q915</f>
        <v>0</v>
      </c>
      <c r="J124" s="104">
        <f>IF($H124=0,0,($F124*'Cronograma de Actividades'!$E$46)*($I124/$H124))</f>
        <v>0</v>
      </c>
      <c r="K124" s="104">
        <f>IF($H124=0,0,($F124*'Cronograma de Actividades'!$F$46)*($I124/$H124))</f>
        <v>0</v>
      </c>
      <c r="L124" s="104">
        <f>IF($H124=0,0,($F124*'Cronograma de Actividades'!$G$46)*($I124/$H124))</f>
        <v>0</v>
      </c>
      <c r="M124" s="104">
        <f>SUM(J124:L124)</f>
        <v>0</v>
      </c>
      <c r="N124" s="104">
        <f>IF($H124=0,0,($F124*'Cronograma de Actividades'!$H$46)*($I124/$H124))</f>
        <v>0</v>
      </c>
      <c r="O124" s="104">
        <f>IF($H124=0,0,($F124*'Cronograma de Actividades'!$I$46)*($I124/$H124))</f>
        <v>0</v>
      </c>
      <c r="P124" s="104">
        <f>IF($H124=0,0,($F124*'Cronograma de Actividades'!$J$46)*($I124/$H124))</f>
        <v>0</v>
      </c>
      <c r="Q124" s="104">
        <f>SUM(N124:P124)</f>
        <v>0</v>
      </c>
      <c r="R124" s="104">
        <f>IF($H124=0,0,($F124*'Cronograma de Actividades'!$K$46)*($I124/$H124))</f>
        <v>0</v>
      </c>
      <c r="S124" s="104">
        <f>IF($H124=0,0,($F124*'Cronograma de Actividades'!$L$46)*($I124/$H124))</f>
        <v>0</v>
      </c>
      <c r="T124" s="104">
        <f>IF($H124=0,0,($F124*'Cronograma de Actividades'!$M$46)*($I124/$H124))</f>
        <v>0</v>
      </c>
      <c r="U124" s="104">
        <f>SUM(R124:T124)</f>
        <v>0</v>
      </c>
      <c r="V124" s="104">
        <f>IF($H124=0,0,($F124*'Cronograma de Actividades'!$N$46)*($I124/$H124))</f>
        <v>0</v>
      </c>
      <c r="W124" s="104">
        <f>IF($H124=0,0,($F124*'Cronograma de Actividades'!$O$46)*($I124/$H124))</f>
        <v>0</v>
      </c>
      <c r="X124" s="104">
        <f>IF($H124=0,0,($F124*'Cronograma de Actividades'!$P$46)*($I124/$H124))</f>
        <v>0</v>
      </c>
      <c r="Y124" s="104">
        <f>SUM(V124:X124)</f>
        <v>0</v>
      </c>
      <c r="Z124" s="104">
        <f>+M124+Q124+U124+Y124</f>
        <v>0</v>
      </c>
      <c r="AA124" s="104">
        <f>IF($H124=0,0,($F124*'Cronograma de Actividades'!$Q$46)*($I124/$H124))</f>
        <v>0</v>
      </c>
      <c r="AB124" s="104">
        <f>IF($H124=0,0,($F124*'Cronograma de Actividades'!$R$46)*($I124/$H124))</f>
        <v>0</v>
      </c>
      <c r="AC124" s="104">
        <f>IF($H124=0,0,($F124*'Cronograma de Actividades'!$S$46)*($I124/$H124))</f>
        <v>0</v>
      </c>
      <c r="AD124" s="104">
        <f>SUM(AA124:AC124)</f>
        <v>0</v>
      </c>
      <c r="AE124" s="104">
        <f>IF($H124=0,0,($F124*'Cronograma de Actividades'!$T$46)*($I124/$H124))</f>
        <v>0</v>
      </c>
      <c r="AF124" s="104">
        <f>IF($H124=0,0,($F124*'Cronograma de Actividades'!$U$46)*($I124/$H124))</f>
        <v>0</v>
      </c>
      <c r="AG124" s="104">
        <f>IF($H124=0,0,($F124*'Cronograma de Actividades'!$V$46)*($I124/$H124))</f>
        <v>0</v>
      </c>
      <c r="AH124" s="104">
        <f>SUM(AE124:AG124)</f>
        <v>0</v>
      </c>
      <c r="AI124" s="104">
        <f>IF($H124=0,0,($F124*'Cronograma de Actividades'!$W$46)*($I124/$H124))</f>
        <v>0</v>
      </c>
      <c r="AJ124" s="104">
        <f>IF($H124=0,0,($F124*'Cronograma de Actividades'!$X$46)*($I124/$H124))</f>
        <v>0</v>
      </c>
      <c r="AK124" s="104">
        <f>IF($H124=0,0,($F124*'Cronograma de Actividades'!$Y$46)*($I124/$H124))</f>
        <v>0</v>
      </c>
      <c r="AL124" s="104">
        <f>SUM(AI124:AK124)</f>
        <v>0</v>
      </c>
      <c r="AM124" s="104">
        <f>IF($H124=0,0,($F124*'Cronograma de Actividades'!$Z$46)*($I124/$H124))</f>
        <v>0</v>
      </c>
      <c r="AN124" s="104">
        <f>IF($H124=0,0,($F124*'Cronograma de Actividades'!$AA$46)*($I124/$H124))</f>
        <v>0</v>
      </c>
      <c r="AO124" s="104">
        <f>IF($H124=0,0,($F124*'Cronograma de Actividades'!$AB$46)*($I124/$H124))</f>
        <v>0</v>
      </c>
      <c r="AP124" s="104">
        <f>SUM(AM124:AO124)</f>
        <v>0</v>
      </c>
      <c r="AQ124" s="104">
        <f>+AD124+AH124+AL124+AP124</f>
        <v>0</v>
      </c>
      <c r="AR124" s="104">
        <f>IF($H124=0,0,($F124*'Cronograma de Actividades'!$AC$46)*($I124/$H124))</f>
        <v>0</v>
      </c>
      <c r="AS124" s="104">
        <f>IF($H124=0,0,($F124*'Cronograma de Actividades'!$AD$46)*($I124/$H124))</f>
        <v>0</v>
      </c>
      <c r="AT124" s="104">
        <f>IF($H124=0,0,($F124*'Cronograma de Actividades'!$AE$46)*($I124/$H124))</f>
        <v>0</v>
      </c>
      <c r="AU124" s="104">
        <f>SUM(AR124:AT124)</f>
        <v>0</v>
      </c>
      <c r="AV124" s="104">
        <f>IF($H124=0,0,($F124*'Cronograma de Actividades'!$AF$46)*($I124/$H124))</f>
        <v>0</v>
      </c>
      <c r="AW124" s="104">
        <f>IF($H124=0,0,($F124*'Cronograma de Actividades'!$AG$46)*($I124/$H124))</f>
        <v>0</v>
      </c>
      <c r="AX124" s="104">
        <f>IF($H124=0,0,($F124*'Cronograma de Actividades'!$AH$46)*($I124/$H124))</f>
        <v>0</v>
      </c>
      <c r="AY124" s="104">
        <f>SUM(AV124:AX124)</f>
        <v>0</v>
      </c>
      <c r="AZ124" s="104">
        <f>IF($H124=0,0,($F124*'Cronograma de Actividades'!$AI$46)*($I124/$H124))</f>
        <v>0</v>
      </c>
      <c r="BA124" s="104">
        <f>IF($H124=0,0,($F124*'Cronograma de Actividades'!$AJ$46)*($I124/$H124))</f>
        <v>0</v>
      </c>
      <c r="BB124" s="104">
        <f>IF($H124=0,0,($F124*'Cronograma de Actividades'!$AK$46)*($I124/$H124))</f>
        <v>0</v>
      </c>
      <c r="BC124" s="104">
        <f>SUM(AZ124:BB124)</f>
        <v>0</v>
      </c>
      <c r="BD124" s="104">
        <f>IF($H124=0,0,($F124*'Cronograma de Actividades'!$AL$46)*($I124/$H124))</f>
        <v>0</v>
      </c>
      <c r="BE124" s="104">
        <f>IF($H124=0,0,($F124*'Cronograma de Actividades'!$AM$46)*($I124/$H124))</f>
        <v>0</v>
      </c>
      <c r="BF124" s="104">
        <f>IF($H124=0,0,($F124*'Cronograma de Actividades'!$AN$46)*($I124/$H124))</f>
        <v>0</v>
      </c>
      <c r="BG124" s="104">
        <f>SUM(BD124:BF124)</f>
        <v>0</v>
      </c>
      <c r="BH124" s="104">
        <f>+AU124+AY124+BC124+BG124</f>
        <v>0</v>
      </c>
      <c r="BI124" s="286">
        <f>+Z124+AQ124+BH124</f>
        <v>0</v>
      </c>
      <c r="BJ124" s="126">
        <f t="shared" si="23"/>
        <v>0</v>
      </c>
    </row>
    <row r="125" spans="1:62" s="125" customFormat="1" ht="12.75" customHeight="1" outlineLevel="1" x14ac:dyDescent="0.15">
      <c r="A125" s="297" t="str">
        <f>+'Formato de costeo C1 '!C$924</f>
        <v>1.4.4.2</v>
      </c>
      <c r="B125" s="298" t="str">
        <f>+'Formato de costeo C1 '!B$924</f>
        <v>Categorías de gasto</v>
      </c>
      <c r="C125" s="578"/>
      <c r="D125" s="298"/>
      <c r="E125" s="315"/>
      <c r="F125" s="105">
        <f>+'Formato de costeo C1 '!G$924</f>
        <v>0</v>
      </c>
      <c r="G125" s="508"/>
      <c r="H125" s="105">
        <f>+'Formato de costeo C1 '!I924</f>
        <v>0</v>
      </c>
      <c r="I125" s="105">
        <f>+'Formato de costeo C1 '!Q924</f>
        <v>0</v>
      </c>
      <c r="J125" s="105">
        <f>IF($H125=0,0,($F125*'Cronograma de Actividades'!$E$46)*($I125/$H125))</f>
        <v>0</v>
      </c>
      <c r="K125" s="105">
        <f>IF($H125=0,0,($F125*'Cronograma de Actividades'!$F$46)*($I125/$H125))</f>
        <v>0</v>
      </c>
      <c r="L125" s="105">
        <f>IF($H125=0,0,($F125*'Cronograma de Actividades'!$G$46)*($I125/$H125))</f>
        <v>0</v>
      </c>
      <c r="M125" s="105">
        <f>SUM(J125:L125)</f>
        <v>0</v>
      </c>
      <c r="N125" s="105">
        <f>IF($H125=0,0,($F125*'Cronograma de Actividades'!$H$46)*($I125/$H125))</f>
        <v>0</v>
      </c>
      <c r="O125" s="105">
        <f>IF($H125=0,0,($F125*'Cronograma de Actividades'!$I$46)*($I125/$H125))</f>
        <v>0</v>
      </c>
      <c r="P125" s="105">
        <f>IF($H125=0,0,($F125*'Cronograma de Actividades'!$J$46)*($I125/$H125))</f>
        <v>0</v>
      </c>
      <c r="Q125" s="105">
        <f>SUM(N125:P125)</f>
        <v>0</v>
      </c>
      <c r="R125" s="105">
        <f>IF($H125=0,0,($F125*'Cronograma de Actividades'!$K$46)*($I125/$H125))</f>
        <v>0</v>
      </c>
      <c r="S125" s="105">
        <f>IF($H125=0,0,($F125*'Cronograma de Actividades'!$L$46)*($I125/$H125))</f>
        <v>0</v>
      </c>
      <c r="T125" s="105">
        <f>IF($H125=0,0,($F125*'Cronograma de Actividades'!$M$46)*($I125/$H125))</f>
        <v>0</v>
      </c>
      <c r="U125" s="105">
        <f>SUM(R125:T125)</f>
        <v>0</v>
      </c>
      <c r="V125" s="105">
        <f>IF($H125=0,0,($F125*'Cronograma de Actividades'!$N$46)*($I125/$H125))</f>
        <v>0</v>
      </c>
      <c r="W125" s="105">
        <f>IF($H125=0,0,($F125*'Cronograma de Actividades'!$O$46)*($I125/$H125))</f>
        <v>0</v>
      </c>
      <c r="X125" s="105">
        <f>IF($H125=0,0,($F125*'Cronograma de Actividades'!$P$46)*($I125/$H125))</f>
        <v>0</v>
      </c>
      <c r="Y125" s="105">
        <f>SUM(V125:X125)</f>
        <v>0</v>
      </c>
      <c r="Z125" s="105">
        <f>+M125+Q125+U125+Y125</f>
        <v>0</v>
      </c>
      <c r="AA125" s="105">
        <f>IF($H125=0,0,($F125*'Cronograma de Actividades'!$Q$46)*($I125/$H125))</f>
        <v>0</v>
      </c>
      <c r="AB125" s="105">
        <f>IF($H125=0,0,($F125*'Cronograma de Actividades'!$R$46)*($I125/$H125))</f>
        <v>0</v>
      </c>
      <c r="AC125" s="105">
        <f>IF($H125=0,0,($F125*'Cronograma de Actividades'!$S$46)*($I125/$H125))</f>
        <v>0</v>
      </c>
      <c r="AD125" s="105">
        <f>SUM(AA125:AC125)</f>
        <v>0</v>
      </c>
      <c r="AE125" s="105">
        <f>IF($H125=0,0,($F125*'Cronograma de Actividades'!$T$46)*($I125/$H125))</f>
        <v>0</v>
      </c>
      <c r="AF125" s="105">
        <f>IF($H125=0,0,($F125*'Cronograma de Actividades'!$U$46)*($I125/$H125))</f>
        <v>0</v>
      </c>
      <c r="AG125" s="105">
        <f>IF($H125=0,0,($F125*'Cronograma de Actividades'!$V$46)*($I125/$H125))</f>
        <v>0</v>
      </c>
      <c r="AH125" s="105">
        <f>SUM(AE125:AG125)</f>
        <v>0</v>
      </c>
      <c r="AI125" s="105">
        <f>IF($H125=0,0,($F125*'Cronograma de Actividades'!$W$46)*($I125/$H125))</f>
        <v>0</v>
      </c>
      <c r="AJ125" s="105">
        <f>IF($H125=0,0,($F125*'Cronograma de Actividades'!$X$46)*($I125/$H125))</f>
        <v>0</v>
      </c>
      <c r="AK125" s="105">
        <f>IF($H125=0,0,($F125*'Cronograma de Actividades'!$Y$46)*($I125/$H125))</f>
        <v>0</v>
      </c>
      <c r="AL125" s="105">
        <f>SUM(AI125:AK125)</f>
        <v>0</v>
      </c>
      <c r="AM125" s="105">
        <f>IF($H125=0,0,($F125*'Cronograma de Actividades'!$Z$46)*($I125/$H125))</f>
        <v>0</v>
      </c>
      <c r="AN125" s="105">
        <f>IF($H125=0,0,($F125*'Cronograma de Actividades'!$AA$46)*($I125/$H125))</f>
        <v>0</v>
      </c>
      <c r="AO125" s="105">
        <f>IF($H125=0,0,($F125*'Cronograma de Actividades'!$AB$46)*($I125/$H125))</f>
        <v>0</v>
      </c>
      <c r="AP125" s="105">
        <f>SUM(AM125:AO125)</f>
        <v>0</v>
      </c>
      <c r="AQ125" s="105">
        <f>+AD125+AH125+AL125+AP125</f>
        <v>0</v>
      </c>
      <c r="AR125" s="105">
        <f>IF($H125=0,0,($F125*'Cronograma de Actividades'!$AC$46)*($I125/$H125))</f>
        <v>0</v>
      </c>
      <c r="AS125" s="105">
        <f>IF($H125=0,0,($F125*'Cronograma de Actividades'!$AD$46)*($I125/$H125))</f>
        <v>0</v>
      </c>
      <c r="AT125" s="105">
        <f>IF($H125=0,0,($F125*'Cronograma de Actividades'!$AE$46)*($I125/$H125))</f>
        <v>0</v>
      </c>
      <c r="AU125" s="105">
        <f>SUM(AR125:AT125)</f>
        <v>0</v>
      </c>
      <c r="AV125" s="105">
        <f>IF($H125=0,0,($F125*'Cronograma de Actividades'!$AF$46)*($I125/$H125))</f>
        <v>0</v>
      </c>
      <c r="AW125" s="105">
        <f>IF($H125=0,0,($F125*'Cronograma de Actividades'!$AG$46)*($I125/$H125))</f>
        <v>0</v>
      </c>
      <c r="AX125" s="105">
        <f>IF($H125=0,0,($F125*'Cronograma de Actividades'!$AH$46)*($I125/$H125))</f>
        <v>0</v>
      </c>
      <c r="AY125" s="105">
        <f>SUM(AV125:AX125)</f>
        <v>0</v>
      </c>
      <c r="AZ125" s="105">
        <f>IF($H125=0,0,($F125*'Cronograma de Actividades'!$AI$46)*($I125/$H125))</f>
        <v>0</v>
      </c>
      <c r="BA125" s="105">
        <f>IF($H125=0,0,($F125*'Cronograma de Actividades'!$AJ$46)*($I125/$H125))</f>
        <v>0</v>
      </c>
      <c r="BB125" s="105">
        <f>IF($H125=0,0,($F125*'Cronograma de Actividades'!$AK$46)*($I125/$H125))</f>
        <v>0</v>
      </c>
      <c r="BC125" s="105">
        <f>SUM(AZ125:BB125)</f>
        <v>0</v>
      </c>
      <c r="BD125" s="105">
        <f>IF($H125=0,0,($F125*'Cronograma de Actividades'!$AL$46)*($I125/$H125))</f>
        <v>0</v>
      </c>
      <c r="BE125" s="105">
        <f>IF($H125=0,0,($F125*'Cronograma de Actividades'!$AM$46)*($I125/$H125))</f>
        <v>0</v>
      </c>
      <c r="BF125" s="105">
        <f>IF($H125=0,0,($F125*'Cronograma de Actividades'!$AN$46)*($I125/$H125))</f>
        <v>0</v>
      </c>
      <c r="BG125" s="105">
        <f>SUM(BD125:BF125)</f>
        <v>0</v>
      </c>
      <c r="BH125" s="105">
        <f>+AU125+AY125+BC125+BG125</f>
        <v>0</v>
      </c>
      <c r="BI125" s="287">
        <f>+Z125+AQ125+BH125</f>
        <v>0</v>
      </c>
      <c r="BJ125" s="126">
        <f t="shared" si="23"/>
        <v>0</v>
      </c>
    </row>
    <row r="126" spans="1:62" s="125" customFormat="1" ht="12.75" customHeight="1" outlineLevel="1" x14ac:dyDescent="0.15">
      <c r="A126" s="297" t="str">
        <f>+'Formato de costeo C1 '!C$933</f>
        <v>1.4.4.3</v>
      </c>
      <c r="B126" s="298" t="str">
        <f>+'Formato de costeo C1 '!B$933</f>
        <v>Categorías de gasto</v>
      </c>
      <c r="C126" s="578"/>
      <c r="D126" s="298"/>
      <c r="E126" s="315"/>
      <c r="F126" s="105">
        <f>+'Formato de costeo C1 '!G$933</f>
        <v>0</v>
      </c>
      <c r="G126" s="508"/>
      <c r="H126" s="105">
        <f>+'Formato de costeo C1 '!I933</f>
        <v>0</v>
      </c>
      <c r="I126" s="105">
        <f>+'Formato de costeo C1 '!Q933</f>
        <v>0</v>
      </c>
      <c r="J126" s="105">
        <f>IF($H126=0,0,($F126*'Cronograma de Actividades'!$E$46)*($I126/$H126))</f>
        <v>0</v>
      </c>
      <c r="K126" s="105">
        <f>IF($H126=0,0,($F126*'Cronograma de Actividades'!$F$46)*($I126/$H126))</f>
        <v>0</v>
      </c>
      <c r="L126" s="105">
        <f>IF($H126=0,0,($F126*'Cronograma de Actividades'!$G$46)*($I126/$H126))</f>
        <v>0</v>
      </c>
      <c r="M126" s="105">
        <f>SUM(J126:L126)</f>
        <v>0</v>
      </c>
      <c r="N126" s="105">
        <f>IF($H126=0,0,($F126*'Cronograma de Actividades'!$H$46)*($I126/$H126))</f>
        <v>0</v>
      </c>
      <c r="O126" s="105">
        <f>IF($H126=0,0,($F126*'Cronograma de Actividades'!$I$46)*($I126/$H126))</f>
        <v>0</v>
      </c>
      <c r="P126" s="105">
        <f>IF($H126=0,0,($F126*'Cronograma de Actividades'!$J$46)*($I126/$H126))</f>
        <v>0</v>
      </c>
      <c r="Q126" s="105">
        <f>SUM(N126:P126)</f>
        <v>0</v>
      </c>
      <c r="R126" s="105">
        <f>IF($H126=0,0,($F126*'Cronograma de Actividades'!$K$46)*($I126/$H126))</f>
        <v>0</v>
      </c>
      <c r="S126" s="105">
        <f>IF($H126=0,0,($F126*'Cronograma de Actividades'!$L$46)*($I126/$H126))</f>
        <v>0</v>
      </c>
      <c r="T126" s="105">
        <f>IF($H126=0,0,($F126*'Cronograma de Actividades'!$M$46)*($I126/$H126))</f>
        <v>0</v>
      </c>
      <c r="U126" s="105">
        <f>SUM(R126:T126)</f>
        <v>0</v>
      </c>
      <c r="V126" s="105">
        <f>IF($H126=0,0,($F126*'Cronograma de Actividades'!$N$46)*($I126/$H126))</f>
        <v>0</v>
      </c>
      <c r="W126" s="105">
        <f>IF($H126=0,0,($F126*'Cronograma de Actividades'!$O$46)*($I126/$H126))</f>
        <v>0</v>
      </c>
      <c r="X126" s="105">
        <f>IF($H126=0,0,($F126*'Cronograma de Actividades'!$P$46)*($I126/$H126))</f>
        <v>0</v>
      </c>
      <c r="Y126" s="105">
        <f>SUM(V126:X126)</f>
        <v>0</v>
      </c>
      <c r="Z126" s="105">
        <f>+M126+Q126+U126+Y126</f>
        <v>0</v>
      </c>
      <c r="AA126" s="105">
        <f>IF($H126=0,0,($F126*'Cronograma de Actividades'!$Q$46)*($I126/$H126))</f>
        <v>0</v>
      </c>
      <c r="AB126" s="105">
        <f>IF($H126=0,0,($F126*'Cronograma de Actividades'!$R$46)*($I126/$H126))</f>
        <v>0</v>
      </c>
      <c r="AC126" s="105">
        <f>IF($H126=0,0,($F126*'Cronograma de Actividades'!$S$46)*($I126/$H126))</f>
        <v>0</v>
      </c>
      <c r="AD126" s="105">
        <f>SUM(AA126:AC126)</f>
        <v>0</v>
      </c>
      <c r="AE126" s="105">
        <f>IF($H126=0,0,($F126*'Cronograma de Actividades'!$T$46)*($I126/$H126))</f>
        <v>0</v>
      </c>
      <c r="AF126" s="105">
        <f>IF($H126=0,0,($F126*'Cronograma de Actividades'!$U$46)*($I126/$H126))</f>
        <v>0</v>
      </c>
      <c r="AG126" s="105">
        <f>IF($H126=0,0,($F126*'Cronograma de Actividades'!$V$46)*($I126/$H126))</f>
        <v>0</v>
      </c>
      <c r="AH126" s="105">
        <f>SUM(AE126:AG126)</f>
        <v>0</v>
      </c>
      <c r="AI126" s="105">
        <f>IF($H126=0,0,($F126*'Cronograma de Actividades'!$W$46)*($I126/$H126))</f>
        <v>0</v>
      </c>
      <c r="AJ126" s="105">
        <f>IF($H126=0,0,($F126*'Cronograma de Actividades'!$X$46)*($I126/$H126))</f>
        <v>0</v>
      </c>
      <c r="AK126" s="105">
        <f>IF($H126=0,0,($F126*'Cronograma de Actividades'!$Y$46)*($I126/$H126))</f>
        <v>0</v>
      </c>
      <c r="AL126" s="105">
        <f>SUM(AI126:AK126)</f>
        <v>0</v>
      </c>
      <c r="AM126" s="105">
        <f>IF($H126=0,0,($F126*'Cronograma de Actividades'!$Z$46)*($I126/$H126))</f>
        <v>0</v>
      </c>
      <c r="AN126" s="105">
        <f>IF($H126=0,0,($F126*'Cronograma de Actividades'!$AA$46)*($I126/$H126))</f>
        <v>0</v>
      </c>
      <c r="AO126" s="105">
        <f>IF($H126=0,0,($F126*'Cronograma de Actividades'!$AB$46)*($I126/$H126))</f>
        <v>0</v>
      </c>
      <c r="AP126" s="105">
        <f>SUM(AM126:AO126)</f>
        <v>0</v>
      </c>
      <c r="AQ126" s="105">
        <f>+AD126+AH126+AL126+AP126</f>
        <v>0</v>
      </c>
      <c r="AR126" s="105">
        <f>IF($H126=0,0,($F126*'Cronograma de Actividades'!$AC$46)*($I126/$H126))</f>
        <v>0</v>
      </c>
      <c r="AS126" s="105">
        <f>IF($H126=0,0,($F126*'Cronograma de Actividades'!$AD$46)*($I126/$H126))</f>
        <v>0</v>
      </c>
      <c r="AT126" s="105">
        <f>IF($H126=0,0,($F126*'Cronograma de Actividades'!$AE$46)*($I126/$H126))</f>
        <v>0</v>
      </c>
      <c r="AU126" s="105">
        <f>SUM(AR126:AT126)</f>
        <v>0</v>
      </c>
      <c r="AV126" s="105">
        <f>IF($H126=0,0,($F126*'Cronograma de Actividades'!$AF$46)*($I126/$H126))</f>
        <v>0</v>
      </c>
      <c r="AW126" s="105">
        <f>IF($H126=0,0,($F126*'Cronograma de Actividades'!$AG$46)*($I126/$H126))</f>
        <v>0</v>
      </c>
      <c r="AX126" s="105">
        <f>IF($H126=0,0,($F126*'Cronograma de Actividades'!$AH$46)*($I126/$H126))</f>
        <v>0</v>
      </c>
      <c r="AY126" s="105">
        <f>SUM(AV126:AX126)</f>
        <v>0</v>
      </c>
      <c r="AZ126" s="105">
        <f>IF($H126=0,0,($F126*'Cronograma de Actividades'!$AI$46)*($I126/$H126))</f>
        <v>0</v>
      </c>
      <c r="BA126" s="105">
        <f>IF($H126=0,0,($F126*'Cronograma de Actividades'!$AJ$46)*($I126/$H126))</f>
        <v>0</v>
      </c>
      <c r="BB126" s="105">
        <f>IF($H126=0,0,($F126*'Cronograma de Actividades'!$AK$46)*($I126/$H126))</f>
        <v>0</v>
      </c>
      <c r="BC126" s="105">
        <f>SUM(AZ126:BB126)</f>
        <v>0</v>
      </c>
      <c r="BD126" s="105">
        <f>IF($H126=0,0,($F126*'Cronograma de Actividades'!$AL$46)*($I126/$H126))</f>
        <v>0</v>
      </c>
      <c r="BE126" s="105">
        <f>IF($H126=0,0,($F126*'Cronograma de Actividades'!$AM$46)*($I126/$H126))</f>
        <v>0</v>
      </c>
      <c r="BF126" s="105">
        <f>IF($H126=0,0,($F126*'Cronograma de Actividades'!$AN$46)*($I126/$H126))</f>
        <v>0</v>
      </c>
      <c r="BG126" s="105">
        <f>SUM(BD126:BF126)</f>
        <v>0</v>
      </c>
      <c r="BH126" s="105">
        <f>+AU126+AY126+BC126+BG126</f>
        <v>0</v>
      </c>
      <c r="BI126" s="287">
        <f>+Z126+AQ126+BH126</f>
        <v>0</v>
      </c>
      <c r="BJ126" s="126">
        <f t="shared" si="23"/>
        <v>0</v>
      </c>
    </row>
    <row r="127" spans="1:62" s="69" customFormat="1" ht="12.75" customHeight="1" outlineLevel="1" x14ac:dyDescent="0.15">
      <c r="A127" s="297" t="str">
        <f>+'Formato de costeo C1 '!C$942</f>
        <v>1.4.4.4</v>
      </c>
      <c r="B127" s="298" t="str">
        <f>+'Formato de costeo C1 '!B$942</f>
        <v>Categorías de gasto</v>
      </c>
      <c r="C127" s="578"/>
      <c r="D127" s="298"/>
      <c r="E127" s="315"/>
      <c r="F127" s="105">
        <f>+'Formato de costeo C1 '!G$942</f>
        <v>0</v>
      </c>
      <c r="G127" s="508"/>
      <c r="H127" s="105">
        <f>+'Formato de costeo C1 '!I942</f>
        <v>0</v>
      </c>
      <c r="I127" s="105">
        <f>+'Formato de costeo C1 '!Q942</f>
        <v>0</v>
      </c>
      <c r="J127" s="105">
        <f>IF($H127=0,0,($F127*'Cronograma de Actividades'!$E$46)*($I127/$H127))</f>
        <v>0</v>
      </c>
      <c r="K127" s="105">
        <f>IF($H127=0,0,($F127*'Cronograma de Actividades'!$F$46)*($I127/$H127))</f>
        <v>0</v>
      </c>
      <c r="L127" s="105">
        <f>IF($H127=0,0,($F127*'Cronograma de Actividades'!$G$46)*($I127/$H127))</f>
        <v>0</v>
      </c>
      <c r="M127" s="105">
        <f>SUM(J127:L127)</f>
        <v>0</v>
      </c>
      <c r="N127" s="105">
        <f>IF($H127=0,0,($F127*'Cronograma de Actividades'!$H$46)*($I127/$H127))</f>
        <v>0</v>
      </c>
      <c r="O127" s="105">
        <f>IF($H127=0,0,($F127*'Cronograma de Actividades'!$I$46)*($I127/$H127))</f>
        <v>0</v>
      </c>
      <c r="P127" s="105">
        <f>IF($H127=0,0,($F127*'Cronograma de Actividades'!$J$46)*($I127/$H127))</f>
        <v>0</v>
      </c>
      <c r="Q127" s="105">
        <f>SUM(N127:P127)</f>
        <v>0</v>
      </c>
      <c r="R127" s="105">
        <f>IF($H127=0,0,($F127*'Cronograma de Actividades'!$K$46)*($I127/$H127))</f>
        <v>0</v>
      </c>
      <c r="S127" s="105">
        <f>IF($H127=0,0,($F127*'Cronograma de Actividades'!$L$46)*($I127/$H127))</f>
        <v>0</v>
      </c>
      <c r="T127" s="105">
        <f>IF($H127=0,0,($F127*'Cronograma de Actividades'!$M$46)*($I127/$H127))</f>
        <v>0</v>
      </c>
      <c r="U127" s="105">
        <f>SUM(R127:T127)</f>
        <v>0</v>
      </c>
      <c r="V127" s="105">
        <f>IF($H127=0,0,($F127*'Cronograma de Actividades'!$N$46)*($I127/$H127))</f>
        <v>0</v>
      </c>
      <c r="W127" s="105">
        <f>IF($H127=0,0,($F127*'Cronograma de Actividades'!$O$46)*($I127/$H127))</f>
        <v>0</v>
      </c>
      <c r="X127" s="105">
        <f>IF($H127=0,0,($F127*'Cronograma de Actividades'!$P$46)*($I127/$H127))</f>
        <v>0</v>
      </c>
      <c r="Y127" s="105">
        <f>SUM(V127:X127)</f>
        <v>0</v>
      </c>
      <c r="Z127" s="105">
        <f>+M127+Q127+U127+Y127</f>
        <v>0</v>
      </c>
      <c r="AA127" s="105">
        <f>IF($H127=0,0,($F127*'Cronograma de Actividades'!$Q$46)*($I127/$H127))</f>
        <v>0</v>
      </c>
      <c r="AB127" s="105">
        <f>IF($H127=0,0,($F127*'Cronograma de Actividades'!$R$46)*($I127/$H127))</f>
        <v>0</v>
      </c>
      <c r="AC127" s="105">
        <f>IF($H127=0,0,($F127*'Cronograma de Actividades'!$S$46)*($I127/$H127))</f>
        <v>0</v>
      </c>
      <c r="AD127" s="105">
        <f>SUM(AA127:AC127)</f>
        <v>0</v>
      </c>
      <c r="AE127" s="105">
        <f>IF($H127=0,0,($F127*'Cronograma de Actividades'!$T$46)*($I127/$H127))</f>
        <v>0</v>
      </c>
      <c r="AF127" s="105">
        <f>IF($H127=0,0,($F127*'Cronograma de Actividades'!$U$46)*($I127/$H127))</f>
        <v>0</v>
      </c>
      <c r="AG127" s="105">
        <f>IF($H127=0,0,($F127*'Cronograma de Actividades'!$V$46)*($I127/$H127))</f>
        <v>0</v>
      </c>
      <c r="AH127" s="105">
        <f>SUM(AE127:AG127)</f>
        <v>0</v>
      </c>
      <c r="AI127" s="105">
        <f>IF($H127=0,0,($F127*'Cronograma de Actividades'!$W$46)*($I127/$H127))</f>
        <v>0</v>
      </c>
      <c r="AJ127" s="105">
        <f>IF($H127=0,0,($F127*'Cronograma de Actividades'!$X$46)*($I127/$H127))</f>
        <v>0</v>
      </c>
      <c r="AK127" s="105">
        <f>IF($H127=0,0,($F127*'Cronograma de Actividades'!$Y$46)*($I127/$H127))</f>
        <v>0</v>
      </c>
      <c r="AL127" s="105">
        <f>SUM(AI127:AK127)</f>
        <v>0</v>
      </c>
      <c r="AM127" s="105">
        <f>IF($H127=0,0,($F127*'Cronograma de Actividades'!$Z$46)*($I127/$H127))</f>
        <v>0</v>
      </c>
      <c r="AN127" s="105">
        <f>IF($H127=0,0,($F127*'Cronograma de Actividades'!$AA$46)*($I127/$H127))</f>
        <v>0</v>
      </c>
      <c r="AO127" s="105">
        <f>IF($H127=0,0,($F127*'Cronograma de Actividades'!$AB$46)*($I127/$H127))</f>
        <v>0</v>
      </c>
      <c r="AP127" s="105">
        <f>SUM(AM127:AO127)</f>
        <v>0</v>
      </c>
      <c r="AQ127" s="105">
        <f>+AD127+AH127+AL127+AP127</f>
        <v>0</v>
      </c>
      <c r="AR127" s="105">
        <f>IF($H127=0,0,($F127*'Cronograma de Actividades'!$AC$46)*($I127/$H127))</f>
        <v>0</v>
      </c>
      <c r="AS127" s="105">
        <f>IF($H127=0,0,($F127*'Cronograma de Actividades'!$AD$46)*($I127/$H127))</f>
        <v>0</v>
      </c>
      <c r="AT127" s="105">
        <f>IF($H127=0,0,($F127*'Cronograma de Actividades'!$AE$46)*($I127/$H127))</f>
        <v>0</v>
      </c>
      <c r="AU127" s="105">
        <f>SUM(AR127:AT127)</f>
        <v>0</v>
      </c>
      <c r="AV127" s="105">
        <f>IF($H127=0,0,($F127*'Cronograma de Actividades'!$AF$46)*($I127/$H127))</f>
        <v>0</v>
      </c>
      <c r="AW127" s="105">
        <f>IF($H127=0,0,($F127*'Cronograma de Actividades'!$AG$46)*($I127/$H127))</f>
        <v>0</v>
      </c>
      <c r="AX127" s="105">
        <f>IF($H127=0,0,($F127*'Cronograma de Actividades'!$AH$46)*($I127/$H127))</f>
        <v>0</v>
      </c>
      <c r="AY127" s="105">
        <f>SUM(AV127:AX127)</f>
        <v>0</v>
      </c>
      <c r="AZ127" s="105">
        <f>IF($H127=0,0,($F127*'Cronograma de Actividades'!$AI$46)*($I127/$H127))</f>
        <v>0</v>
      </c>
      <c r="BA127" s="105">
        <f>IF($H127=0,0,($F127*'Cronograma de Actividades'!$AJ$46)*($I127/$H127))</f>
        <v>0</v>
      </c>
      <c r="BB127" s="105">
        <f>IF($H127=0,0,($F127*'Cronograma de Actividades'!$AK$46)*($I127/$H127))</f>
        <v>0</v>
      </c>
      <c r="BC127" s="105">
        <f>SUM(AZ127:BB127)</f>
        <v>0</v>
      </c>
      <c r="BD127" s="105">
        <f>IF($H127=0,0,($F127*'Cronograma de Actividades'!$AL$46)*($I127/$H127))</f>
        <v>0</v>
      </c>
      <c r="BE127" s="105">
        <f>IF($H127=0,0,($F127*'Cronograma de Actividades'!$AM$46)*($I127/$H127))</f>
        <v>0</v>
      </c>
      <c r="BF127" s="105">
        <f>IF($H127=0,0,($F127*'Cronograma de Actividades'!$AN$46)*($I127/$H127))</f>
        <v>0</v>
      </c>
      <c r="BG127" s="105">
        <f>SUM(BD127:BF127)</f>
        <v>0</v>
      </c>
      <c r="BH127" s="105">
        <f>+AU127+AY127+BC127+BG127</f>
        <v>0</v>
      </c>
      <c r="BI127" s="287">
        <f>+Z127+AQ127+BH127</f>
        <v>0</v>
      </c>
      <c r="BJ127" s="126">
        <f t="shared" si="23"/>
        <v>0</v>
      </c>
    </row>
    <row r="128" spans="1:62" s="69" customFormat="1" ht="12.75" customHeight="1" outlineLevel="1" x14ac:dyDescent="0.15">
      <c r="A128" s="299" t="str">
        <f>+'Formato de costeo C1 '!C$951</f>
        <v>1.4.4.5</v>
      </c>
      <c r="B128" s="300" t="str">
        <f>+'Formato de costeo C1 '!B$951</f>
        <v>Categorías de gasto</v>
      </c>
      <c r="C128" s="579"/>
      <c r="D128" s="300"/>
      <c r="E128" s="318"/>
      <c r="F128" s="106">
        <f>+'Formato de costeo C1 '!G$951</f>
        <v>0</v>
      </c>
      <c r="G128" s="509"/>
      <c r="H128" s="106">
        <f>+'Formato de costeo C1 '!I951</f>
        <v>0</v>
      </c>
      <c r="I128" s="106">
        <f>+'Formato de costeo C1 '!Q951</f>
        <v>0</v>
      </c>
      <c r="J128" s="106">
        <f>IF($H128=0,0,($F128*'Cronograma de Actividades'!$E$46)*($I128/$H128))</f>
        <v>0</v>
      </c>
      <c r="K128" s="106">
        <f>IF($H128=0,0,($F128*'Cronograma de Actividades'!$F$46)*($I128/$H128))</f>
        <v>0</v>
      </c>
      <c r="L128" s="106">
        <f>IF($H128=0,0,($F128*'Cronograma de Actividades'!$G$46)*($I128/$H128))</f>
        <v>0</v>
      </c>
      <c r="M128" s="106">
        <f>SUM(J128:L128)</f>
        <v>0</v>
      </c>
      <c r="N128" s="106">
        <f>IF($H128=0,0,($F128*'Cronograma de Actividades'!$H$46)*($I128/$H128))</f>
        <v>0</v>
      </c>
      <c r="O128" s="106">
        <f>IF($H128=0,0,($F128*'Cronograma de Actividades'!$I$46)*($I128/$H128))</f>
        <v>0</v>
      </c>
      <c r="P128" s="106">
        <f>IF($H128=0,0,($F128*'Cronograma de Actividades'!$J$46)*($I128/$H128))</f>
        <v>0</v>
      </c>
      <c r="Q128" s="106">
        <f>SUM(N128:P128)</f>
        <v>0</v>
      </c>
      <c r="R128" s="106">
        <f>IF($H128=0,0,($F128*'Cronograma de Actividades'!$K$46)*($I128/$H128))</f>
        <v>0</v>
      </c>
      <c r="S128" s="106">
        <f>IF($H128=0,0,($F128*'Cronograma de Actividades'!$L$46)*($I128/$H128))</f>
        <v>0</v>
      </c>
      <c r="T128" s="106">
        <f>IF($H128=0,0,($F128*'Cronograma de Actividades'!$M$46)*($I128/$H128))</f>
        <v>0</v>
      </c>
      <c r="U128" s="106">
        <f>SUM(R128:T128)</f>
        <v>0</v>
      </c>
      <c r="V128" s="106">
        <f>IF($H128=0,0,($F128*'Cronograma de Actividades'!$N$46)*($I128/$H128))</f>
        <v>0</v>
      </c>
      <c r="W128" s="106">
        <f>IF($H128=0,0,($F128*'Cronograma de Actividades'!$O$46)*($I128/$H128))</f>
        <v>0</v>
      </c>
      <c r="X128" s="106">
        <f>IF($H128=0,0,($F128*'Cronograma de Actividades'!$P$46)*($I128/$H128))</f>
        <v>0</v>
      </c>
      <c r="Y128" s="106">
        <f>SUM(V128:X128)</f>
        <v>0</v>
      </c>
      <c r="Z128" s="106">
        <f>+M128+Q128+U128+Y128</f>
        <v>0</v>
      </c>
      <c r="AA128" s="106">
        <f>IF($H128=0,0,($F128*'Cronograma de Actividades'!$Q$46)*($I128/$H128))</f>
        <v>0</v>
      </c>
      <c r="AB128" s="106">
        <f>IF($H128=0,0,($F128*'Cronograma de Actividades'!$R$46)*($I128/$H128))</f>
        <v>0</v>
      </c>
      <c r="AC128" s="106">
        <f>IF($H128=0,0,($F128*'Cronograma de Actividades'!$S$46)*($I128/$H128))</f>
        <v>0</v>
      </c>
      <c r="AD128" s="106">
        <f>SUM(AA128:AC128)</f>
        <v>0</v>
      </c>
      <c r="AE128" s="106">
        <f>IF($H128=0,0,($F128*'Cronograma de Actividades'!$T$46)*($I128/$H128))</f>
        <v>0</v>
      </c>
      <c r="AF128" s="106">
        <f>IF($H128=0,0,($F128*'Cronograma de Actividades'!$U$46)*($I128/$H128))</f>
        <v>0</v>
      </c>
      <c r="AG128" s="106">
        <f>IF($H128=0,0,($F128*'Cronograma de Actividades'!$V$46)*($I128/$H128))</f>
        <v>0</v>
      </c>
      <c r="AH128" s="106">
        <f>SUM(AE128:AG128)</f>
        <v>0</v>
      </c>
      <c r="AI128" s="106">
        <f>IF($H128=0,0,($F128*'Cronograma de Actividades'!$W$46)*($I128/$H128))</f>
        <v>0</v>
      </c>
      <c r="AJ128" s="106">
        <f>IF($H128=0,0,($F128*'Cronograma de Actividades'!$X$46)*($I128/$H128))</f>
        <v>0</v>
      </c>
      <c r="AK128" s="106">
        <f>IF($H128=0,0,($F128*'Cronograma de Actividades'!$Y$46)*($I128/$H128))</f>
        <v>0</v>
      </c>
      <c r="AL128" s="106">
        <f>SUM(AI128:AK128)</f>
        <v>0</v>
      </c>
      <c r="AM128" s="106">
        <f>IF($H128=0,0,($F128*'Cronograma de Actividades'!$Z$46)*($I128/$H128))</f>
        <v>0</v>
      </c>
      <c r="AN128" s="106">
        <f>IF($H128=0,0,($F128*'Cronograma de Actividades'!$AA$46)*($I128/$H128))</f>
        <v>0</v>
      </c>
      <c r="AO128" s="106">
        <f>IF($H128=0,0,($F128*'Cronograma de Actividades'!$AB$46)*($I128/$H128))</f>
        <v>0</v>
      </c>
      <c r="AP128" s="106">
        <f>SUM(AM128:AO128)</f>
        <v>0</v>
      </c>
      <c r="AQ128" s="106">
        <f>+AD128+AH128+AL128+AP128</f>
        <v>0</v>
      </c>
      <c r="AR128" s="106">
        <f>IF($H128=0,0,($F128*'Cronograma de Actividades'!$AC$46)*($I128/$H128))</f>
        <v>0</v>
      </c>
      <c r="AS128" s="106">
        <f>IF($H128=0,0,($F128*'Cronograma de Actividades'!$AD$46)*($I128/$H128))</f>
        <v>0</v>
      </c>
      <c r="AT128" s="106">
        <f>IF($H128=0,0,($F128*'Cronograma de Actividades'!$AE$46)*($I128/$H128))</f>
        <v>0</v>
      </c>
      <c r="AU128" s="106">
        <f>SUM(AR128:AT128)</f>
        <v>0</v>
      </c>
      <c r="AV128" s="106">
        <f>IF($H128=0,0,($F128*'Cronograma de Actividades'!$AF$46)*($I128/$H128))</f>
        <v>0</v>
      </c>
      <c r="AW128" s="106">
        <f>IF($H128=0,0,($F128*'Cronograma de Actividades'!$AG$46)*($I128/$H128))</f>
        <v>0</v>
      </c>
      <c r="AX128" s="106">
        <f>IF($H128=0,0,($F128*'Cronograma de Actividades'!$AH$46)*($I128/$H128))</f>
        <v>0</v>
      </c>
      <c r="AY128" s="106">
        <f>SUM(AV128:AX128)</f>
        <v>0</v>
      </c>
      <c r="AZ128" s="106">
        <f>IF($H128=0,0,($F128*'Cronograma de Actividades'!$AI$46)*($I128/$H128))</f>
        <v>0</v>
      </c>
      <c r="BA128" s="106">
        <f>IF($H128=0,0,($F128*'Cronograma de Actividades'!$AJ$46)*($I128/$H128))</f>
        <v>0</v>
      </c>
      <c r="BB128" s="106">
        <f>IF($H128=0,0,($F128*'Cronograma de Actividades'!$AK$46)*($I128/$H128))</f>
        <v>0</v>
      </c>
      <c r="BC128" s="106">
        <f>SUM(AZ128:BB128)</f>
        <v>0</v>
      </c>
      <c r="BD128" s="106">
        <f>IF($H128=0,0,($F128*'Cronograma de Actividades'!$AL$46)*($I128/$H128))</f>
        <v>0</v>
      </c>
      <c r="BE128" s="106">
        <f>IF($H128=0,0,($F128*'Cronograma de Actividades'!$AM$46)*($I128/$H128))</f>
        <v>0</v>
      </c>
      <c r="BF128" s="106">
        <f>IF($H128=0,0,($F128*'Cronograma de Actividades'!$AN$46)*($I128/$H128))</f>
        <v>0</v>
      </c>
      <c r="BG128" s="106">
        <f>SUM(BD128:BF128)</f>
        <v>0</v>
      </c>
      <c r="BH128" s="106">
        <f>+AU128+AY128+BC128+BG128</f>
        <v>0</v>
      </c>
      <c r="BI128" s="288">
        <f>+Z128+AQ128+BH128</f>
        <v>0</v>
      </c>
      <c r="BJ128" s="126">
        <f t="shared" si="23"/>
        <v>0</v>
      </c>
    </row>
    <row r="129" spans="1:62" s="69" customFormat="1" ht="12.75" customHeight="1" outlineLevel="1" x14ac:dyDescent="0.15">
      <c r="A129" s="100" t="str">
        <f>+'Formato de costeo C1 '!C$771</f>
        <v>1.4.5</v>
      </c>
      <c r="B129" s="199">
        <f>+'Formato de costeo C1 '!B$960</f>
        <v>0</v>
      </c>
      <c r="C129" s="56">
        <f>+'Formato de costeo C1 '!$D$960</f>
        <v>0</v>
      </c>
      <c r="D129" s="61"/>
      <c r="E129" s="57">
        <f>+'Formato de costeo C1 '!F240</f>
        <v>0</v>
      </c>
      <c r="F129" s="57">
        <f>SUM(F130:F134)</f>
        <v>0</v>
      </c>
      <c r="G129" s="503">
        <f>+'Formato de costeo C1 '!$H$960</f>
        <v>0</v>
      </c>
      <c r="H129" s="57">
        <f>SUM(H130:H134)</f>
        <v>0</v>
      </c>
      <c r="I129" s="57">
        <f t="shared" ref="I129:BI129" si="33">SUM(I130:I134)</f>
        <v>0</v>
      </c>
      <c r="J129" s="57">
        <f t="shared" si="33"/>
        <v>0</v>
      </c>
      <c r="K129" s="57">
        <f>SUM(K130:K134)</f>
        <v>0</v>
      </c>
      <c r="L129" s="57">
        <f>SUM(L130:L134)</f>
        <v>0</v>
      </c>
      <c r="M129" s="57">
        <f t="shared" si="33"/>
        <v>0</v>
      </c>
      <c r="N129" s="57">
        <f>SUM(N130:N134)</f>
        <v>0</v>
      </c>
      <c r="O129" s="57">
        <f>SUM(O130:O134)</f>
        <v>0</v>
      </c>
      <c r="P129" s="57">
        <f>SUM(P130:P134)</f>
        <v>0</v>
      </c>
      <c r="Q129" s="57">
        <f t="shared" si="33"/>
        <v>0</v>
      </c>
      <c r="R129" s="57">
        <f t="shared" si="33"/>
        <v>0</v>
      </c>
      <c r="S129" s="57">
        <f t="shared" si="33"/>
        <v>0</v>
      </c>
      <c r="T129" s="57">
        <f t="shared" si="33"/>
        <v>0</v>
      </c>
      <c r="U129" s="57">
        <f t="shared" si="33"/>
        <v>0</v>
      </c>
      <c r="V129" s="57">
        <f t="shared" si="33"/>
        <v>0</v>
      </c>
      <c r="W129" s="57">
        <f t="shared" si="33"/>
        <v>0</v>
      </c>
      <c r="X129" s="57">
        <f t="shared" si="33"/>
        <v>0</v>
      </c>
      <c r="Y129" s="57">
        <f t="shared" si="33"/>
        <v>0</v>
      </c>
      <c r="Z129" s="57">
        <f t="shared" si="33"/>
        <v>0</v>
      </c>
      <c r="AA129" s="57">
        <f t="shared" si="33"/>
        <v>0</v>
      </c>
      <c r="AB129" s="57">
        <f t="shared" si="33"/>
        <v>0</v>
      </c>
      <c r="AC129" s="57">
        <f t="shared" si="33"/>
        <v>0</v>
      </c>
      <c r="AD129" s="57">
        <f t="shared" si="33"/>
        <v>0</v>
      </c>
      <c r="AE129" s="57">
        <f t="shared" si="33"/>
        <v>0</v>
      </c>
      <c r="AF129" s="57">
        <f t="shared" si="33"/>
        <v>0</v>
      </c>
      <c r="AG129" s="57">
        <f t="shared" si="33"/>
        <v>0</v>
      </c>
      <c r="AH129" s="57">
        <f t="shared" si="33"/>
        <v>0</v>
      </c>
      <c r="AI129" s="57">
        <f t="shared" si="33"/>
        <v>0</v>
      </c>
      <c r="AJ129" s="57">
        <f t="shared" si="33"/>
        <v>0</v>
      </c>
      <c r="AK129" s="57">
        <f t="shared" si="33"/>
        <v>0</v>
      </c>
      <c r="AL129" s="57">
        <f t="shared" si="33"/>
        <v>0</v>
      </c>
      <c r="AM129" s="57">
        <f t="shared" si="33"/>
        <v>0</v>
      </c>
      <c r="AN129" s="57">
        <f t="shared" si="33"/>
        <v>0</v>
      </c>
      <c r="AO129" s="57">
        <f t="shared" si="33"/>
        <v>0</v>
      </c>
      <c r="AP129" s="57">
        <f t="shared" si="33"/>
        <v>0</v>
      </c>
      <c r="AQ129" s="57">
        <f t="shared" si="33"/>
        <v>0</v>
      </c>
      <c r="AR129" s="57">
        <f t="shared" si="33"/>
        <v>0</v>
      </c>
      <c r="AS129" s="57">
        <f t="shared" si="33"/>
        <v>0</v>
      </c>
      <c r="AT129" s="57">
        <f t="shared" si="33"/>
        <v>0</v>
      </c>
      <c r="AU129" s="57">
        <f t="shared" si="33"/>
        <v>0</v>
      </c>
      <c r="AV129" s="57">
        <f t="shared" si="33"/>
        <v>0</v>
      </c>
      <c r="AW129" s="57">
        <f t="shared" si="33"/>
        <v>0</v>
      </c>
      <c r="AX129" s="57">
        <f t="shared" si="33"/>
        <v>0</v>
      </c>
      <c r="AY129" s="57">
        <f t="shared" si="33"/>
        <v>0</v>
      </c>
      <c r="AZ129" s="57">
        <f t="shared" si="33"/>
        <v>0</v>
      </c>
      <c r="BA129" s="57">
        <f t="shared" si="33"/>
        <v>0</v>
      </c>
      <c r="BB129" s="57">
        <f t="shared" si="33"/>
        <v>0</v>
      </c>
      <c r="BC129" s="57">
        <f t="shared" si="33"/>
        <v>0</v>
      </c>
      <c r="BD129" s="57">
        <f t="shared" si="33"/>
        <v>0</v>
      </c>
      <c r="BE129" s="57">
        <f t="shared" si="33"/>
        <v>0</v>
      </c>
      <c r="BF129" s="57">
        <f t="shared" si="33"/>
        <v>0</v>
      </c>
      <c r="BG129" s="57">
        <f t="shared" si="33"/>
        <v>0</v>
      </c>
      <c r="BH129" s="57">
        <f t="shared" si="33"/>
        <v>0</v>
      </c>
      <c r="BI129" s="285">
        <f t="shared" si="33"/>
        <v>0</v>
      </c>
      <c r="BJ129" s="126">
        <f t="shared" si="23"/>
        <v>0</v>
      </c>
    </row>
    <row r="130" spans="1:62" s="69" customFormat="1" ht="12.75" customHeight="1" outlineLevel="1" x14ac:dyDescent="0.15">
      <c r="A130" s="295" t="str">
        <f>+'Formato de costeo C1 '!C$961</f>
        <v>1.4.5.1</v>
      </c>
      <c r="B130" s="296" t="str">
        <f>+'Formato de costeo C1 '!B$961</f>
        <v>Categorías de gasto</v>
      </c>
      <c r="C130" s="577"/>
      <c r="D130" s="296"/>
      <c r="E130" s="312"/>
      <c r="F130" s="104">
        <f>+'Formato de costeo C1 '!G$961</f>
        <v>0</v>
      </c>
      <c r="G130" s="507"/>
      <c r="H130" s="104">
        <f>+'Formato de costeo C1 '!I961</f>
        <v>0</v>
      </c>
      <c r="I130" s="104">
        <f>+'Formato de costeo C1 '!Q961</f>
        <v>0</v>
      </c>
      <c r="J130" s="104">
        <f>IF( $H130=0,0,($F130*'Cronograma de Actividades'!$E$47)*($I130/$H130))</f>
        <v>0</v>
      </c>
      <c r="K130" s="104">
        <f>IF( $H130=0,0,($F130*'Cronograma de Actividades'!$F$47)*($I130/$H130))</f>
        <v>0</v>
      </c>
      <c r="L130" s="104">
        <f>IF( $H130=0,0,($F130*'Cronograma de Actividades'!$G$47)*($I130/$H130))</f>
        <v>0</v>
      </c>
      <c r="M130" s="104">
        <f>SUM(J130:L130)</f>
        <v>0</v>
      </c>
      <c r="N130" s="104">
        <f>IF( $H130=0,0,($F130*'Cronograma de Actividades'!$H$47)*($I130/$H130))</f>
        <v>0</v>
      </c>
      <c r="O130" s="104">
        <f>IF( $H130=0,0,($F130*'Cronograma de Actividades'!$I$47)*($I130/$H130))</f>
        <v>0</v>
      </c>
      <c r="P130" s="104">
        <f>IF( $H130=0,0,($F130*'Cronograma de Actividades'!$J$47)*($I130/$H130))</f>
        <v>0</v>
      </c>
      <c r="Q130" s="104">
        <f>SUM(N130:P130)</f>
        <v>0</v>
      </c>
      <c r="R130" s="104">
        <f>IF( $H130=0,0,($F130*'Cronograma de Actividades'!$K$47)*($I130/$H130))</f>
        <v>0</v>
      </c>
      <c r="S130" s="104">
        <f>IF( $H130=0,0,($F130*'Cronograma de Actividades'!$L$47)*($I130/$H130))</f>
        <v>0</v>
      </c>
      <c r="T130" s="104">
        <f>IF( $H130=0,0,($F130*'Cronograma de Actividades'!$M$47)*($I130/$H130))</f>
        <v>0</v>
      </c>
      <c r="U130" s="104">
        <f>SUM(R130:T130)</f>
        <v>0</v>
      </c>
      <c r="V130" s="104">
        <f>IF( $H130=0,0,($F130*'Cronograma de Actividades'!$N$47)*($I130/$H130))</f>
        <v>0</v>
      </c>
      <c r="W130" s="104">
        <f>IF( $H130=0,0,($F130*'Cronograma de Actividades'!$O$47)*($I130/$H130))</f>
        <v>0</v>
      </c>
      <c r="X130" s="104">
        <f>IF( $H130=0,0,($F130*'Cronograma de Actividades'!$P$47)*($I130/$H130))</f>
        <v>0</v>
      </c>
      <c r="Y130" s="104">
        <f>SUM(V130:X130)</f>
        <v>0</v>
      </c>
      <c r="Z130" s="104">
        <f>+M130+Q130+U130+Y130</f>
        <v>0</v>
      </c>
      <c r="AA130" s="104">
        <f>IF( $H130=0,0,($F130*'Cronograma de Actividades'!$Q$47)*($I130/$H130))</f>
        <v>0</v>
      </c>
      <c r="AB130" s="104">
        <f>IF( $H130=0,0,($F130*'Cronograma de Actividades'!$R$47)*($I130/$H130))</f>
        <v>0</v>
      </c>
      <c r="AC130" s="104">
        <f>IF( $H130=0,0,($F130*'Cronograma de Actividades'!$S$47)*($I130/$H130))</f>
        <v>0</v>
      </c>
      <c r="AD130" s="104">
        <f>SUM(AA130:AC130)</f>
        <v>0</v>
      </c>
      <c r="AE130" s="104">
        <f>IF( $H130=0,0,($F130*'Cronograma de Actividades'!$T$47)*($I130/$H130))</f>
        <v>0</v>
      </c>
      <c r="AF130" s="104">
        <f>IF( $H130=0,0,($F130*'Cronograma de Actividades'!$U$47)*($I130/$H130))</f>
        <v>0</v>
      </c>
      <c r="AG130" s="104">
        <f>IF( $H130=0,0,($F130*'Cronograma de Actividades'!$V$47)*($I130/$H130))</f>
        <v>0</v>
      </c>
      <c r="AH130" s="104">
        <f>SUM(AE130:AG130)</f>
        <v>0</v>
      </c>
      <c r="AI130" s="104">
        <f>IF( $H130=0,0,($F130*'Cronograma de Actividades'!$W$47)*($I130/$H130))</f>
        <v>0</v>
      </c>
      <c r="AJ130" s="104">
        <f>IF( $H130=0,0,($F130*'Cronograma de Actividades'!$X$47)*($I130/$H130))</f>
        <v>0</v>
      </c>
      <c r="AK130" s="104">
        <f>IF( $H130=0,0,($F130*'Cronograma de Actividades'!$Y$47)*($I130/$H130))</f>
        <v>0</v>
      </c>
      <c r="AL130" s="104">
        <f>SUM(AI130:AK130)</f>
        <v>0</v>
      </c>
      <c r="AM130" s="104">
        <f>IF( $H130=0,0,($F130*'Cronograma de Actividades'!$Z$47)*($I130/$H130))</f>
        <v>0</v>
      </c>
      <c r="AN130" s="104">
        <f>IF( $H130=0,0,($F130*'Cronograma de Actividades'!$AA$47)*($I130/$H130))</f>
        <v>0</v>
      </c>
      <c r="AO130" s="104">
        <f>IF( $H130=0,0,($F130*'Cronograma de Actividades'!$AB$47)*($I130/$H130))</f>
        <v>0</v>
      </c>
      <c r="AP130" s="104">
        <f>SUM(AM130:AO130)</f>
        <v>0</v>
      </c>
      <c r="AQ130" s="104">
        <f>+AD130+AH130+AL130+AP130</f>
        <v>0</v>
      </c>
      <c r="AR130" s="104">
        <f>IF( $H130=0,0,($F130*'Cronograma de Actividades'!$AC$47)*($I130/$H130))</f>
        <v>0</v>
      </c>
      <c r="AS130" s="104">
        <f>IF( $H130=0,0,($F130*'Cronograma de Actividades'!$AD$47)*($I130/$H130))</f>
        <v>0</v>
      </c>
      <c r="AT130" s="104">
        <f>IF( $H130=0,0,($F130*'Cronograma de Actividades'!$AE$47)*($I130/$H130))</f>
        <v>0</v>
      </c>
      <c r="AU130" s="104">
        <f>SUM(AR130:AT130)</f>
        <v>0</v>
      </c>
      <c r="AV130" s="104">
        <f>IF( $H130=0,0,($F130*'Cronograma de Actividades'!$AF$47)*($I130/$H130))</f>
        <v>0</v>
      </c>
      <c r="AW130" s="104">
        <f>IF( $H130=0,0,($F130*'Cronograma de Actividades'!$AG$47)*($I130/$H130))</f>
        <v>0</v>
      </c>
      <c r="AX130" s="104">
        <f>IF( $H130=0,0,($F130*'Cronograma de Actividades'!$AH$47)*($I130/$H130))</f>
        <v>0</v>
      </c>
      <c r="AY130" s="104">
        <f>SUM(AV130:AX130)</f>
        <v>0</v>
      </c>
      <c r="AZ130" s="104">
        <f>IF( $H130=0,0,($F130*'Cronograma de Actividades'!$AI$47)*($I130/$H130))</f>
        <v>0</v>
      </c>
      <c r="BA130" s="104">
        <f>IF( $H130=0,0,($F130*'Cronograma de Actividades'!$AJ$47)*($I130/$H130))</f>
        <v>0</v>
      </c>
      <c r="BB130" s="104">
        <f>IF( $H130=0,0,($F130*'Cronograma de Actividades'!$AK$47)*($I130/$H130))</f>
        <v>0</v>
      </c>
      <c r="BC130" s="104">
        <f>SUM(AZ130:BB130)</f>
        <v>0</v>
      </c>
      <c r="BD130" s="104">
        <f>IF( $H130=0,0,($F130*'Cronograma de Actividades'!$AL$47)*($I130/$H130))</f>
        <v>0</v>
      </c>
      <c r="BE130" s="104">
        <f>IF( $H130=0,0,($F130*'Cronograma de Actividades'!$AM$47)*($I130/$H130))</f>
        <v>0</v>
      </c>
      <c r="BF130" s="104">
        <f>IF( $H130=0,0,($F130*'Cronograma de Actividades'!$AN$47)*($I130/$H130))</f>
        <v>0</v>
      </c>
      <c r="BG130" s="104">
        <f>SUM(BD130:BF130)</f>
        <v>0</v>
      </c>
      <c r="BH130" s="104">
        <f>+AU130+AY130+BC130+BG130</f>
        <v>0</v>
      </c>
      <c r="BI130" s="286">
        <f>+Z130+AQ130+BH130</f>
        <v>0</v>
      </c>
      <c r="BJ130" s="126">
        <f t="shared" si="23"/>
        <v>0</v>
      </c>
    </row>
    <row r="131" spans="1:62" s="69" customFormat="1" ht="12.75" customHeight="1" outlineLevel="1" x14ac:dyDescent="0.15">
      <c r="A131" s="297" t="str">
        <f>+'Formato de costeo C1 '!C$970</f>
        <v>1.4.5.2</v>
      </c>
      <c r="B131" s="298" t="str">
        <f>+'Formato de costeo C1 '!B$970</f>
        <v>Categorías de gasto</v>
      </c>
      <c r="C131" s="578"/>
      <c r="D131" s="298"/>
      <c r="E131" s="315"/>
      <c r="F131" s="105">
        <f>+'Formato de costeo C1 '!G$970</f>
        <v>0</v>
      </c>
      <c r="G131" s="508"/>
      <c r="H131" s="105">
        <f>+'Formato de costeo C1 '!I970</f>
        <v>0</v>
      </c>
      <c r="I131" s="105">
        <f>+'Formato de costeo C1 '!Q970</f>
        <v>0</v>
      </c>
      <c r="J131" s="105">
        <f>IF( $H131=0,0,($F131*'Cronograma de Actividades'!$E$47)*($I131/$H131))</f>
        <v>0</v>
      </c>
      <c r="K131" s="105">
        <f>IF( $H131=0,0,($F131*'Cronograma de Actividades'!$F$47)*($I131/$H131))</f>
        <v>0</v>
      </c>
      <c r="L131" s="105">
        <f>IF( $H131=0,0,($F131*'Cronograma de Actividades'!$G$47)*($I131/$H131))</f>
        <v>0</v>
      </c>
      <c r="M131" s="105">
        <f>SUM(J131:L131)</f>
        <v>0</v>
      </c>
      <c r="N131" s="105">
        <f>IF( $H131=0,0,($F131*'Cronograma de Actividades'!$H$47)*($I131/$H131))</f>
        <v>0</v>
      </c>
      <c r="O131" s="105">
        <f>IF( $H131=0,0,($F131*'Cronograma de Actividades'!$I$47)*($I131/$H131))</f>
        <v>0</v>
      </c>
      <c r="P131" s="105">
        <f>IF( $H131=0,0,($F131*'Cronograma de Actividades'!$J$47)*($I131/$H131))</f>
        <v>0</v>
      </c>
      <c r="Q131" s="105">
        <f>SUM(N131:P131)</f>
        <v>0</v>
      </c>
      <c r="R131" s="105">
        <f>IF( $H131=0,0,($F131*'Cronograma de Actividades'!$K$47)*($I131/$H131))</f>
        <v>0</v>
      </c>
      <c r="S131" s="105">
        <f>IF( $H131=0,0,($F131*'Cronograma de Actividades'!$L$47)*($I131/$H131))</f>
        <v>0</v>
      </c>
      <c r="T131" s="105">
        <f>IF( $H131=0,0,($F131*'Cronograma de Actividades'!$M$47)*($I131/$H131))</f>
        <v>0</v>
      </c>
      <c r="U131" s="105">
        <f>SUM(R131:T131)</f>
        <v>0</v>
      </c>
      <c r="V131" s="105">
        <f>IF( $H131=0,0,($F131*'Cronograma de Actividades'!$N$47)*($I131/$H131))</f>
        <v>0</v>
      </c>
      <c r="W131" s="105">
        <f>IF( $H131=0,0,($F131*'Cronograma de Actividades'!$O$47)*($I131/$H131))</f>
        <v>0</v>
      </c>
      <c r="X131" s="105">
        <f>IF( $H131=0,0,($F131*'Cronograma de Actividades'!$P$47)*($I131/$H131))</f>
        <v>0</v>
      </c>
      <c r="Y131" s="105">
        <f>SUM(V131:X131)</f>
        <v>0</v>
      </c>
      <c r="Z131" s="105">
        <f>+M131+Q131+U131+Y131</f>
        <v>0</v>
      </c>
      <c r="AA131" s="105">
        <f>IF( $H131=0,0,($F131*'Cronograma de Actividades'!$Q$47)*($I131/$H131))</f>
        <v>0</v>
      </c>
      <c r="AB131" s="105">
        <f>IF( $H131=0,0,($F131*'Cronograma de Actividades'!$R$47)*($I131/$H131))</f>
        <v>0</v>
      </c>
      <c r="AC131" s="105">
        <f>IF( $H131=0,0,($F131*'Cronograma de Actividades'!$S$47)*($I131/$H131))</f>
        <v>0</v>
      </c>
      <c r="AD131" s="105">
        <f>SUM(AA131:AC131)</f>
        <v>0</v>
      </c>
      <c r="AE131" s="105">
        <f>IF( $H131=0,0,($F131*'Cronograma de Actividades'!$T$47)*($I131/$H131))</f>
        <v>0</v>
      </c>
      <c r="AF131" s="105">
        <f>IF( $H131=0,0,($F131*'Cronograma de Actividades'!$U$47)*($I131/$H131))</f>
        <v>0</v>
      </c>
      <c r="AG131" s="105">
        <f>IF( $H131=0,0,($F131*'Cronograma de Actividades'!$V$47)*($I131/$H131))</f>
        <v>0</v>
      </c>
      <c r="AH131" s="105">
        <f>SUM(AE131:AG131)</f>
        <v>0</v>
      </c>
      <c r="AI131" s="105">
        <f>IF( $H131=0,0,($F131*'Cronograma de Actividades'!$W$47)*($I131/$H131))</f>
        <v>0</v>
      </c>
      <c r="AJ131" s="105">
        <f>IF( $H131=0,0,($F131*'Cronograma de Actividades'!$X$47)*($I131/$H131))</f>
        <v>0</v>
      </c>
      <c r="AK131" s="105">
        <f>IF( $H131=0,0,($F131*'Cronograma de Actividades'!$Y$47)*($I131/$H131))</f>
        <v>0</v>
      </c>
      <c r="AL131" s="105">
        <f>SUM(AI131:AK131)</f>
        <v>0</v>
      </c>
      <c r="AM131" s="105">
        <f>IF( $H131=0,0,($F131*'Cronograma de Actividades'!$Z$47)*($I131/$H131))</f>
        <v>0</v>
      </c>
      <c r="AN131" s="105">
        <f>IF( $H131=0,0,($F131*'Cronograma de Actividades'!$AA$47)*($I131/$H131))</f>
        <v>0</v>
      </c>
      <c r="AO131" s="105">
        <f>IF( $H131=0,0,($F131*'Cronograma de Actividades'!$AB$47)*($I131/$H131))</f>
        <v>0</v>
      </c>
      <c r="AP131" s="105">
        <f>SUM(AM131:AO131)</f>
        <v>0</v>
      </c>
      <c r="AQ131" s="105">
        <f>+AD131+AH131+AL131+AP131</f>
        <v>0</v>
      </c>
      <c r="AR131" s="105">
        <f>IF( $H131=0,0,($F131*'Cronograma de Actividades'!$AC$47)*($I131/$H131))</f>
        <v>0</v>
      </c>
      <c r="AS131" s="105">
        <f>IF( $H131=0,0,($F131*'Cronograma de Actividades'!$AD$47)*($I131/$H131))</f>
        <v>0</v>
      </c>
      <c r="AT131" s="105">
        <f>IF( $H131=0,0,($F131*'Cronograma de Actividades'!$AE$47)*($I131/$H131))</f>
        <v>0</v>
      </c>
      <c r="AU131" s="105">
        <f>SUM(AR131:AT131)</f>
        <v>0</v>
      </c>
      <c r="AV131" s="105">
        <f>IF( $H131=0,0,($F131*'Cronograma de Actividades'!$AF$47)*($I131/$H131))</f>
        <v>0</v>
      </c>
      <c r="AW131" s="105">
        <f>IF( $H131=0,0,($F131*'Cronograma de Actividades'!$AG$47)*($I131/$H131))</f>
        <v>0</v>
      </c>
      <c r="AX131" s="105">
        <f>IF( $H131=0,0,($F131*'Cronograma de Actividades'!$AH$47)*($I131/$H131))</f>
        <v>0</v>
      </c>
      <c r="AY131" s="105">
        <f>SUM(AV131:AX131)</f>
        <v>0</v>
      </c>
      <c r="AZ131" s="105">
        <f>IF( $H131=0,0,($F131*'Cronograma de Actividades'!$AI$47)*($I131/$H131))</f>
        <v>0</v>
      </c>
      <c r="BA131" s="105">
        <f>IF( $H131=0,0,($F131*'Cronograma de Actividades'!$AJ$47)*($I131/$H131))</f>
        <v>0</v>
      </c>
      <c r="BB131" s="105">
        <f>IF( $H131=0,0,($F131*'Cronograma de Actividades'!$AK$47)*($I131/$H131))</f>
        <v>0</v>
      </c>
      <c r="BC131" s="105">
        <f>SUM(AZ131:BB131)</f>
        <v>0</v>
      </c>
      <c r="BD131" s="105">
        <f>IF( $H131=0,0,($F131*'Cronograma de Actividades'!$AL$47)*($I131/$H131))</f>
        <v>0</v>
      </c>
      <c r="BE131" s="105">
        <f>IF( $H131=0,0,($F131*'Cronograma de Actividades'!$AM$47)*($I131/$H131))</f>
        <v>0</v>
      </c>
      <c r="BF131" s="105">
        <f>IF( $H131=0,0,($F131*'Cronograma de Actividades'!$AN$47)*($I131/$H131))</f>
        <v>0</v>
      </c>
      <c r="BG131" s="105">
        <f>SUM(BD131:BF131)</f>
        <v>0</v>
      </c>
      <c r="BH131" s="105">
        <f>+AU131+AY131+BC131+BG131</f>
        <v>0</v>
      </c>
      <c r="BI131" s="287">
        <f>+Z131+AQ131+BH131</f>
        <v>0</v>
      </c>
      <c r="BJ131" s="126">
        <f t="shared" si="23"/>
        <v>0</v>
      </c>
    </row>
    <row r="132" spans="1:62" s="125" customFormat="1" ht="12.75" customHeight="1" outlineLevel="1" x14ac:dyDescent="0.15">
      <c r="A132" s="297" t="str">
        <f>+'Formato de costeo C1 '!C$979</f>
        <v>1.4.5.3</v>
      </c>
      <c r="B132" s="298" t="str">
        <f>+'Formato de costeo C1 '!B$979</f>
        <v>Categorías de gasto</v>
      </c>
      <c r="C132" s="578"/>
      <c r="D132" s="298"/>
      <c r="E132" s="315"/>
      <c r="F132" s="105">
        <f>+'Formato de costeo C1 '!G$979</f>
        <v>0</v>
      </c>
      <c r="G132" s="508"/>
      <c r="H132" s="105">
        <f>+'Formato de costeo C1 '!I979</f>
        <v>0</v>
      </c>
      <c r="I132" s="105">
        <f>+'Formato de costeo C1 '!Q979</f>
        <v>0</v>
      </c>
      <c r="J132" s="105">
        <f>IF( $H132=0,0,($F132*'Cronograma de Actividades'!$E$47)*($I132/$H132))</f>
        <v>0</v>
      </c>
      <c r="K132" s="105">
        <f>IF( $H132=0,0,($F132*'Cronograma de Actividades'!$F$47)*($I132/$H132))</f>
        <v>0</v>
      </c>
      <c r="L132" s="105">
        <f>IF( $H132=0,0,($F132*'Cronograma de Actividades'!$G$47)*($I132/$H132))</f>
        <v>0</v>
      </c>
      <c r="M132" s="105">
        <f>SUM(J132:L132)</f>
        <v>0</v>
      </c>
      <c r="N132" s="105">
        <f>IF( $H132=0,0,($F132*'Cronograma de Actividades'!$H$47)*($I132/$H132))</f>
        <v>0</v>
      </c>
      <c r="O132" s="105">
        <f>IF( $H132=0,0,($F132*'Cronograma de Actividades'!$I$47)*($I132/$H132))</f>
        <v>0</v>
      </c>
      <c r="P132" s="105">
        <f>IF( $H132=0,0,($F132*'Cronograma de Actividades'!$J$47)*($I132/$H132))</f>
        <v>0</v>
      </c>
      <c r="Q132" s="105">
        <f>SUM(N132:P132)</f>
        <v>0</v>
      </c>
      <c r="R132" s="105">
        <f>IF( $H132=0,0,($F132*'Cronograma de Actividades'!$K$47)*($I132/$H132))</f>
        <v>0</v>
      </c>
      <c r="S132" s="105">
        <f>IF( $H132=0,0,($F132*'Cronograma de Actividades'!$L$47)*($I132/$H132))</f>
        <v>0</v>
      </c>
      <c r="T132" s="105">
        <f>IF( $H132=0,0,($F132*'Cronograma de Actividades'!$M$47)*($I132/$H132))</f>
        <v>0</v>
      </c>
      <c r="U132" s="105">
        <f>SUM(R132:T132)</f>
        <v>0</v>
      </c>
      <c r="V132" s="105">
        <f>IF( $H132=0,0,($F132*'Cronograma de Actividades'!$N$47)*($I132/$H132))</f>
        <v>0</v>
      </c>
      <c r="W132" s="105">
        <f>IF( $H132=0,0,($F132*'Cronograma de Actividades'!$O$47)*($I132/$H132))</f>
        <v>0</v>
      </c>
      <c r="X132" s="105">
        <f>IF( $H132=0,0,($F132*'Cronograma de Actividades'!$P$47)*($I132/$H132))</f>
        <v>0</v>
      </c>
      <c r="Y132" s="105">
        <f>SUM(V132:X132)</f>
        <v>0</v>
      </c>
      <c r="Z132" s="105">
        <f>+M132+Q132+U132+Y132</f>
        <v>0</v>
      </c>
      <c r="AA132" s="105">
        <f>IF( $H132=0,0,($F132*'Cronograma de Actividades'!$Q$47)*($I132/$H132))</f>
        <v>0</v>
      </c>
      <c r="AB132" s="105">
        <f>IF( $H132=0,0,($F132*'Cronograma de Actividades'!$R$47)*($I132/$H132))</f>
        <v>0</v>
      </c>
      <c r="AC132" s="105">
        <f>IF( $H132=0,0,($F132*'Cronograma de Actividades'!$S$47)*($I132/$H132))</f>
        <v>0</v>
      </c>
      <c r="AD132" s="105">
        <f>SUM(AA132:AC132)</f>
        <v>0</v>
      </c>
      <c r="AE132" s="105">
        <f>IF( $H132=0,0,($F132*'Cronograma de Actividades'!$T$47)*($I132/$H132))</f>
        <v>0</v>
      </c>
      <c r="AF132" s="105">
        <f>IF( $H132=0,0,($F132*'Cronograma de Actividades'!$U$47)*($I132/$H132))</f>
        <v>0</v>
      </c>
      <c r="AG132" s="105">
        <f>IF( $H132=0,0,($F132*'Cronograma de Actividades'!$V$47)*($I132/$H132))</f>
        <v>0</v>
      </c>
      <c r="AH132" s="105">
        <f>SUM(AE132:AG132)</f>
        <v>0</v>
      </c>
      <c r="AI132" s="105">
        <f>IF( $H132=0,0,($F132*'Cronograma de Actividades'!$W$47)*($I132/$H132))</f>
        <v>0</v>
      </c>
      <c r="AJ132" s="105">
        <f>IF( $H132=0,0,($F132*'Cronograma de Actividades'!$X$47)*($I132/$H132))</f>
        <v>0</v>
      </c>
      <c r="AK132" s="105">
        <f>IF( $H132=0,0,($F132*'Cronograma de Actividades'!$Y$47)*($I132/$H132))</f>
        <v>0</v>
      </c>
      <c r="AL132" s="105">
        <f>SUM(AI132:AK132)</f>
        <v>0</v>
      </c>
      <c r="AM132" s="105">
        <f>IF( $H132=0,0,($F132*'Cronograma de Actividades'!$Z$47)*($I132/$H132))</f>
        <v>0</v>
      </c>
      <c r="AN132" s="105">
        <f>IF( $H132=0,0,($F132*'Cronograma de Actividades'!$AA$47)*($I132/$H132))</f>
        <v>0</v>
      </c>
      <c r="AO132" s="105">
        <f>IF( $H132=0,0,($F132*'Cronograma de Actividades'!$AB$47)*($I132/$H132))</f>
        <v>0</v>
      </c>
      <c r="AP132" s="105">
        <f>SUM(AM132:AO132)</f>
        <v>0</v>
      </c>
      <c r="AQ132" s="105">
        <f>+AD132+AH132+AL132+AP132</f>
        <v>0</v>
      </c>
      <c r="AR132" s="105">
        <f>IF( $H132=0,0,($F132*'Cronograma de Actividades'!$AC$47)*($I132/$H132))</f>
        <v>0</v>
      </c>
      <c r="AS132" s="105">
        <f>IF( $H132=0,0,($F132*'Cronograma de Actividades'!$AD$47)*($I132/$H132))</f>
        <v>0</v>
      </c>
      <c r="AT132" s="105">
        <f>IF( $H132=0,0,($F132*'Cronograma de Actividades'!$AE$47)*($I132/$H132))</f>
        <v>0</v>
      </c>
      <c r="AU132" s="105">
        <f>SUM(AR132:AT132)</f>
        <v>0</v>
      </c>
      <c r="AV132" s="105">
        <f>IF( $H132=0,0,($F132*'Cronograma de Actividades'!$AF$47)*($I132/$H132))</f>
        <v>0</v>
      </c>
      <c r="AW132" s="105">
        <f>IF( $H132=0,0,($F132*'Cronograma de Actividades'!$AG$47)*($I132/$H132))</f>
        <v>0</v>
      </c>
      <c r="AX132" s="105">
        <f>IF( $H132=0,0,($F132*'Cronograma de Actividades'!$AH$47)*($I132/$H132))</f>
        <v>0</v>
      </c>
      <c r="AY132" s="105">
        <f>SUM(AV132:AX132)</f>
        <v>0</v>
      </c>
      <c r="AZ132" s="105">
        <f>IF( $H132=0,0,($F132*'Cronograma de Actividades'!$AI$47)*($I132/$H132))</f>
        <v>0</v>
      </c>
      <c r="BA132" s="105">
        <f>IF( $H132=0,0,($F132*'Cronograma de Actividades'!$AJ$47)*($I132/$H132))</f>
        <v>0</v>
      </c>
      <c r="BB132" s="105">
        <f>IF( $H132=0,0,($F132*'Cronograma de Actividades'!$AK$47)*($I132/$H132))</f>
        <v>0</v>
      </c>
      <c r="BC132" s="105">
        <f>SUM(AZ132:BB132)</f>
        <v>0</v>
      </c>
      <c r="BD132" s="105">
        <f>IF( $H132=0,0,($F132*'Cronograma de Actividades'!$AL$47)*($I132/$H132))</f>
        <v>0</v>
      </c>
      <c r="BE132" s="105">
        <f>IF( $H132=0,0,($F132*'Cronograma de Actividades'!$AM$47)*($I132/$H132))</f>
        <v>0</v>
      </c>
      <c r="BF132" s="105">
        <f>IF( $H132=0,0,($F132*'Cronograma de Actividades'!$AN$47)*($I132/$H132))</f>
        <v>0</v>
      </c>
      <c r="BG132" s="105">
        <f>SUM(BD132:BF132)</f>
        <v>0</v>
      </c>
      <c r="BH132" s="105">
        <f>+AU132+AY132+BC132+BG132</f>
        <v>0</v>
      </c>
      <c r="BI132" s="287">
        <f>+Z132+AQ132+BH132</f>
        <v>0</v>
      </c>
      <c r="BJ132" s="126">
        <f t="shared" si="23"/>
        <v>0</v>
      </c>
    </row>
    <row r="133" spans="1:62" s="69" customFormat="1" ht="12.75" customHeight="1" x14ac:dyDescent="0.15">
      <c r="A133" s="297" t="str">
        <f>+'Formato de costeo C1 '!C$988</f>
        <v>1.4.5.4</v>
      </c>
      <c r="B133" s="298" t="str">
        <f>+'Formato de costeo C1 '!B$988</f>
        <v>Categorías de gasto</v>
      </c>
      <c r="C133" s="578"/>
      <c r="D133" s="298"/>
      <c r="E133" s="315"/>
      <c r="F133" s="105">
        <f>+'Formato de costeo C1 '!G$988</f>
        <v>0</v>
      </c>
      <c r="G133" s="508"/>
      <c r="H133" s="105">
        <f>+'Formato de costeo C1 '!I988</f>
        <v>0</v>
      </c>
      <c r="I133" s="105">
        <f>+'Formato de costeo C1 '!Q988</f>
        <v>0</v>
      </c>
      <c r="J133" s="105">
        <f>IF( $H133=0,0,($F133*'Cronograma de Actividades'!$E$47)*($I133/$H133))</f>
        <v>0</v>
      </c>
      <c r="K133" s="105">
        <f>IF( $H133=0,0,($F133*'Cronograma de Actividades'!$F$47)*($I133/$H133))</f>
        <v>0</v>
      </c>
      <c r="L133" s="105">
        <f>IF( $H133=0,0,($F133*'Cronograma de Actividades'!$G$47)*($I133/$H133))</f>
        <v>0</v>
      </c>
      <c r="M133" s="105">
        <f>SUM(J133:L133)</f>
        <v>0</v>
      </c>
      <c r="N133" s="105">
        <f>IF( $H133=0,0,($F133*'Cronograma de Actividades'!$H$47)*($I133/$H133))</f>
        <v>0</v>
      </c>
      <c r="O133" s="105">
        <f>IF( $H133=0,0,($F133*'Cronograma de Actividades'!$I$47)*($I133/$H133))</f>
        <v>0</v>
      </c>
      <c r="P133" s="105">
        <f>IF( $H133=0,0,($F133*'Cronograma de Actividades'!$J$47)*($I133/$H133))</f>
        <v>0</v>
      </c>
      <c r="Q133" s="105">
        <f>SUM(N133:P133)</f>
        <v>0</v>
      </c>
      <c r="R133" s="105">
        <f>IF( $H133=0,0,($F133*'Cronograma de Actividades'!$K$47)*($I133/$H133))</f>
        <v>0</v>
      </c>
      <c r="S133" s="105">
        <f>IF( $H133=0,0,($F133*'Cronograma de Actividades'!$L$47)*($I133/$H133))</f>
        <v>0</v>
      </c>
      <c r="T133" s="105">
        <f>IF( $H133=0,0,($F133*'Cronograma de Actividades'!$M$47)*($I133/$H133))</f>
        <v>0</v>
      </c>
      <c r="U133" s="105">
        <f>SUM(R133:T133)</f>
        <v>0</v>
      </c>
      <c r="V133" s="105">
        <f>IF( $H133=0,0,($F133*'Cronograma de Actividades'!$N$47)*($I133/$H133))</f>
        <v>0</v>
      </c>
      <c r="W133" s="105">
        <f>IF( $H133=0,0,($F133*'Cronograma de Actividades'!$O$47)*($I133/$H133))</f>
        <v>0</v>
      </c>
      <c r="X133" s="105">
        <f>IF( $H133=0,0,($F133*'Cronograma de Actividades'!$P$47)*($I133/$H133))</f>
        <v>0</v>
      </c>
      <c r="Y133" s="105">
        <f>SUM(V133:X133)</f>
        <v>0</v>
      </c>
      <c r="Z133" s="105">
        <f>+M133+Q133+U133+Y133</f>
        <v>0</v>
      </c>
      <c r="AA133" s="105">
        <f>IF( $H133=0,0,($F133*'Cronograma de Actividades'!$Q$47)*($I133/$H133))</f>
        <v>0</v>
      </c>
      <c r="AB133" s="105">
        <f>IF( $H133=0,0,($F133*'Cronograma de Actividades'!$R$47)*($I133/$H133))</f>
        <v>0</v>
      </c>
      <c r="AC133" s="105">
        <f>IF( $H133=0,0,($F133*'Cronograma de Actividades'!$S$47)*($I133/$H133))</f>
        <v>0</v>
      </c>
      <c r="AD133" s="105">
        <f>SUM(AA133:AC133)</f>
        <v>0</v>
      </c>
      <c r="AE133" s="105">
        <f>IF( $H133=0,0,($F133*'Cronograma de Actividades'!$T$47)*($I133/$H133))</f>
        <v>0</v>
      </c>
      <c r="AF133" s="105">
        <f>IF( $H133=0,0,($F133*'Cronograma de Actividades'!$U$47)*($I133/$H133))</f>
        <v>0</v>
      </c>
      <c r="AG133" s="105">
        <f>IF( $H133=0,0,($F133*'Cronograma de Actividades'!$V$47)*($I133/$H133))</f>
        <v>0</v>
      </c>
      <c r="AH133" s="105">
        <f>SUM(AE133:AG133)</f>
        <v>0</v>
      </c>
      <c r="AI133" s="105">
        <f>IF( $H133=0,0,($F133*'Cronograma de Actividades'!$W$47)*($I133/$H133))</f>
        <v>0</v>
      </c>
      <c r="AJ133" s="105">
        <f>IF( $H133=0,0,($F133*'Cronograma de Actividades'!$X$47)*($I133/$H133))</f>
        <v>0</v>
      </c>
      <c r="AK133" s="105">
        <f>IF( $H133=0,0,($F133*'Cronograma de Actividades'!$Y$47)*($I133/$H133))</f>
        <v>0</v>
      </c>
      <c r="AL133" s="105">
        <f>SUM(AI133:AK133)</f>
        <v>0</v>
      </c>
      <c r="AM133" s="105">
        <f>IF( $H133=0,0,($F133*'Cronograma de Actividades'!$Z$47)*($I133/$H133))</f>
        <v>0</v>
      </c>
      <c r="AN133" s="105">
        <f>IF( $H133=0,0,($F133*'Cronograma de Actividades'!$AA$47)*($I133/$H133))</f>
        <v>0</v>
      </c>
      <c r="AO133" s="105">
        <f>IF( $H133=0,0,($F133*'Cronograma de Actividades'!$AB$47)*($I133/$H133))</f>
        <v>0</v>
      </c>
      <c r="AP133" s="105">
        <f>SUM(AM133:AO133)</f>
        <v>0</v>
      </c>
      <c r="AQ133" s="105">
        <f>+AD133+AH133+AL133+AP133</f>
        <v>0</v>
      </c>
      <c r="AR133" s="105">
        <f>IF( $H133=0,0,($F133*'Cronograma de Actividades'!$AC$47)*($I133/$H133))</f>
        <v>0</v>
      </c>
      <c r="AS133" s="105">
        <f>IF( $H133=0,0,($F133*'Cronograma de Actividades'!$AD$47)*($I133/$H133))</f>
        <v>0</v>
      </c>
      <c r="AT133" s="105">
        <f>IF( $H133=0,0,($F133*'Cronograma de Actividades'!$AE$47)*($I133/$H133))</f>
        <v>0</v>
      </c>
      <c r="AU133" s="105">
        <f>SUM(AR133:AT133)</f>
        <v>0</v>
      </c>
      <c r="AV133" s="105">
        <f>IF( $H133=0,0,($F133*'Cronograma de Actividades'!$AF$47)*($I133/$H133))</f>
        <v>0</v>
      </c>
      <c r="AW133" s="105">
        <f>IF( $H133=0,0,($F133*'Cronograma de Actividades'!$AG$47)*($I133/$H133))</f>
        <v>0</v>
      </c>
      <c r="AX133" s="105">
        <f>IF( $H133=0,0,($F133*'Cronograma de Actividades'!$AH$47)*($I133/$H133))</f>
        <v>0</v>
      </c>
      <c r="AY133" s="105">
        <f>SUM(AV133:AX133)</f>
        <v>0</v>
      </c>
      <c r="AZ133" s="105">
        <f>IF( $H133=0,0,($F133*'Cronograma de Actividades'!$AI$47)*($I133/$H133))</f>
        <v>0</v>
      </c>
      <c r="BA133" s="105">
        <f>IF( $H133=0,0,($F133*'Cronograma de Actividades'!$AJ$47)*($I133/$H133))</f>
        <v>0</v>
      </c>
      <c r="BB133" s="105">
        <f>IF( $H133=0,0,($F133*'Cronograma de Actividades'!$AK$47)*($I133/$H133))</f>
        <v>0</v>
      </c>
      <c r="BC133" s="105">
        <f>SUM(AZ133:BB133)</f>
        <v>0</v>
      </c>
      <c r="BD133" s="105">
        <f>IF( $H133=0,0,($F133*'Cronograma de Actividades'!$AL$47)*($I133/$H133))</f>
        <v>0</v>
      </c>
      <c r="BE133" s="105">
        <f>IF( $H133=0,0,($F133*'Cronograma de Actividades'!$AM$47)*($I133/$H133))</f>
        <v>0</v>
      </c>
      <c r="BF133" s="105">
        <f>IF( $H133=0,0,($F133*'Cronograma de Actividades'!$AN$47)*($I133/$H133))</f>
        <v>0</v>
      </c>
      <c r="BG133" s="105">
        <f>SUM(BD133:BF133)</f>
        <v>0</v>
      </c>
      <c r="BH133" s="105">
        <f>+AU133+AY133+BC133+BG133</f>
        <v>0</v>
      </c>
      <c r="BI133" s="287">
        <f>+Z133+AQ133+BH133</f>
        <v>0</v>
      </c>
      <c r="BJ133" s="126">
        <f t="shared" si="23"/>
        <v>0</v>
      </c>
    </row>
    <row r="134" spans="1:62" s="69" customFormat="1" ht="12.75" customHeight="1" x14ac:dyDescent="0.15">
      <c r="A134" s="299" t="str">
        <f>+'Formato de costeo C1 '!C$997</f>
        <v>1.4.5.5</v>
      </c>
      <c r="B134" s="300" t="str">
        <f>+'Formato de costeo C1 '!B$997</f>
        <v>Categorías de gasto</v>
      </c>
      <c r="C134" s="579"/>
      <c r="D134" s="300"/>
      <c r="E134" s="318"/>
      <c r="F134" s="106">
        <f>+'Formato de costeo C1 '!G$997</f>
        <v>0</v>
      </c>
      <c r="G134" s="509"/>
      <c r="H134" s="106">
        <f>+'Formato de costeo C1 '!I997</f>
        <v>0</v>
      </c>
      <c r="I134" s="106">
        <f>+'Formato de costeo C1 '!Q997</f>
        <v>0</v>
      </c>
      <c r="J134" s="106">
        <f>IF( $H134=0,0,($F134*'Cronograma de Actividades'!$E$47)*($I134/$H134))</f>
        <v>0</v>
      </c>
      <c r="K134" s="106">
        <f>IF( $H134=0,0,($F134*'Cronograma de Actividades'!$F$47)*($I134/$H134))</f>
        <v>0</v>
      </c>
      <c r="L134" s="106">
        <f>IF( $H134=0,0,($F134*'Cronograma de Actividades'!$G$47)*($I134/$H134))</f>
        <v>0</v>
      </c>
      <c r="M134" s="106">
        <f>SUM(J134:L134)</f>
        <v>0</v>
      </c>
      <c r="N134" s="106">
        <f>IF( $H134=0,0,($F134*'Cronograma de Actividades'!$H$47)*($I134/$H134))</f>
        <v>0</v>
      </c>
      <c r="O134" s="106">
        <f>IF( $H134=0,0,($F134*'Cronograma de Actividades'!$I$47)*($I134/$H134))</f>
        <v>0</v>
      </c>
      <c r="P134" s="106">
        <f>IF( $H134=0,0,($F134*'Cronograma de Actividades'!$J$47)*($I134/$H134))</f>
        <v>0</v>
      </c>
      <c r="Q134" s="106">
        <f>SUM(N134:P134)</f>
        <v>0</v>
      </c>
      <c r="R134" s="106">
        <f>IF( $H134=0,0,($F134*'Cronograma de Actividades'!$K$47)*($I134/$H134))</f>
        <v>0</v>
      </c>
      <c r="S134" s="106">
        <f>IF( $H134=0,0,($F134*'Cronograma de Actividades'!$L$47)*($I134/$H134))</f>
        <v>0</v>
      </c>
      <c r="T134" s="106">
        <f>IF( $H134=0,0,($F134*'Cronograma de Actividades'!$M$47)*($I134/$H134))</f>
        <v>0</v>
      </c>
      <c r="U134" s="106">
        <f>SUM(R134:T134)</f>
        <v>0</v>
      </c>
      <c r="V134" s="106">
        <f>IF( $H134=0,0,($F134*'Cronograma de Actividades'!$N$47)*($I134/$H134))</f>
        <v>0</v>
      </c>
      <c r="W134" s="106">
        <f>IF( $H134=0,0,($F134*'Cronograma de Actividades'!$O$47)*($I134/$H134))</f>
        <v>0</v>
      </c>
      <c r="X134" s="106">
        <f>IF( $H134=0,0,($F134*'Cronograma de Actividades'!$P$47)*($I134/$H134))</f>
        <v>0</v>
      </c>
      <c r="Y134" s="106">
        <f>SUM(V134:X134)</f>
        <v>0</v>
      </c>
      <c r="Z134" s="106">
        <f>+M134+Q134+U134+Y134</f>
        <v>0</v>
      </c>
      <c r="AA134" s="106">
        <f>IF( $H134=0,0,($F134*'Cronograma de Actividades'!$Q$47)*($I134/$H134))</f>
        <v>0</v>
      </c>
      <c r="AB134" s="106">
        <f>IF( $H134=0,0,($F134*'Cronograma de Actividades'!$R$47)*($I134/$H134))</f>
        <v>0</v>
      </c>
      <c r="AC134" s="106">
        <f>IF( $H134=0,0,($F134*'Cronograma de Actividades'!$S$47)*($I134/$H134))</f>
        <v>0</v>
      </c>
      <c r="AD134" s="106">
        <f>SUM(AA134:AC134)</f>
        <v>0</v>
      </c>
      <c r="AE134" s="106">
        <f>IF( $H134=0,0,($F134*'Cronograma de Actividades'!$T$47)*($I134/$H134))</f>
        <v>0</v>
      </c>
      <c r="AF134" s="106">
        <f>IF( $H134=0,0,($F134*'Cronograma de Actividades'!$U$47)*($I134/$H134))</f>
        <v>0</v>
      </c>
      <c r="AG134" s="106">
        <f>IF( $H134=0,0,($F134*'Cronograma de Actividades'!$V$47)*($I134/$H134))</f>
        <v>0</v>
      </c>
      <c r="AH134" s="106">
        <f>SUM(AE134:AG134)</f>
        <v>0</v>
      </c>
      <c r="AI134" s="106">
        <f>IF( $H134=0,0,($F134*'Cronograma de Actividades'!$W$47)*($I134/$H134))</f>
        <v>0</v>
      </c>
      <c r="AJ134" s="106">
        <f>IF( $H134=0,0,($F134*'Cronograma de Actividades'!$X$47)*($I134/$H134))</f>
        <v>0</v>
      </c>
      <c r="AK134" s="106">
        <f>IF( $H134=0,0,($F134*'Cronograma de Actividades'!$Y$47)*($I134/$H134))</f>
        <v>0</v>
      </c>
      <c r="AL134" s="106">
        <f>SUM(AI134:AK134)</f>
        <v>0</v>
      </c>
      <c r="AM134" s="106">
        <f>IF( $H134=0,0,($F134*'Cronograma de Actividades'!$Z$47)*($I134/$H134))</f>
        <v>0</v>
      </c>
      <c r="AN134" s="106">
        <f>IF( $H134=0,0,($F134*'Cronograma de Actividades'!$AA$47)*($I134/$H134))</f>
        <v>0</v>
      </c>
      <c r="AO134" s="106">
        <f>IF( $H134=0,0,($F134*'Cronograma de Actividades'!$AB$47)*($I134/$H134))</f>
        <v>0</v>
      </c>
      <c r="AP134" s="106">
        <f>SUM(AM134:AO134)</f>
        <v>0</v>
      </c>
      <c r="AQ134" s="106">
        <f>+AD134+AH134+AL134+AP134</f>
        <v>0</v>
      </c>
      <c r="AR134" s="106">
        <f>IF( $H134=0,0,($F134*'Cronograma de Actividades'!$AC$47)*($I134/$H134))</f>
        <v>0</v>
      </c>
      <c r="AS134" s="106">
        <f>IF( $H134=0,0,($F134*'Cronograma de Actividades'!$AD$47)*($I134/$H134))</f>
        <v>0</v>
      </c>
      <c r="AT134" s="106">
        <f>IF( $H134=0,0,($F134*'Cronograma de Actividades'!$AE$47)*($I134/$H134))</f>
        <v>0</v>
      </c>
      <c r="AU134" s="106">
        <f>SUM(AR134:AT134)</f>
        <v>0</v>
      </c>
      <c r="AV134" s="106">
        <f>IF( $H134=0,0,($F134*'Cronograma de Actividades'!$AF$47)*($I134/$H134))</f>
        <v>0</v>
      </c>
      <c r="AW134" s="106">
        <f>IF( $H134=0,0,($F134*'Cronograma de Actividades'!$AG$47)*($I134/$H134))</f>
        <v>0</v>
      </c>
      <c r="AX134" s="106">
        <f>IF( $H134=0,0,($F134*'Cronograma de Actividades'!$AH$47)*($I134/$H134))</f>
        <v>0</v>
      </c>
      <c r="AY134" s="106">
        <f>SUM(AV134:AX134)</f>
        <v>0</v>
      </c>
      <c r="AZ134" s="106">
        <f>IF( $H134=0,0,($F134*'Cronograma de Actividades'!$AI$47)*($I134/$H134))</f>
        <v>0</v>
      </c>
      <c r="BA134" s="106">
        <f>IF( $H134=0,0,($F134*'Cronograma de Actividades'!$AJ$47)*($I134/$H134))</f>
        <v>0</v>
      </c>
      <c r="BB134" s="106">
        <f>IF( $H134=0,0,($F134*'Cronograma de Actividades'!$AK$47)*($I134/$H134))</f>
        <v>0</v>
      </c>
      <c r="BC134" s="106">
        <f>SUM(AZ134:BB134)</f>
        <v>0</v>
      </c>
      <c r="BD134" s="106">
        <f>IF( $H134=0,0,($F134*'Cronograma de Actividades'!$AL$47)*($I134/$H134))</f>
        <v>0</v>
      </c>
      <c r="BE134" s="106">
        <f>IF( $H134=0,0,($F134*'Cronograma de Actividades'!$AM$47)*($I134/$H134))</f>
        <v>0</v>
      </c>
      <c r="BF134" s="106">
        <f>IF( $H134=0,0,($F134*'Cronograma de Actividades'!$AN$47)*($I134/$H134))</f>
        <v>0</v>
      </c>
      <c r="BG134" s="106">
        <f>SUM(BD134:BF134)</f>
        <v>0</v>
      </c>
      <c r="BH134" s="106">
        <f>+AU134+AY134+BC134+BG134</f>
        <v>0</v>
      </c>
      <c r="BI134" s="288">
        <f>+Z134+AQ134+BH134</f>
        <v>0</v>
      </c>
      <c r="BJ134" s="126">
        <f t="shared" si="23"/>
        <v>0</v>
      </c>
    </row>
    <row r="135" spans="1:62" s="69" customFormat="1" ht="12.75" customHeight="1" x14ac:dyDescent="0.25">
      <c r="A135" s="110">
        <f>+'Formato de costeo C1 '!C$1007</f>
        <v>1.5</v>
      </c>
      <c r="B135" s="839">
        <f>+'Formato de costeo C1 '!D$1007</f>
        <v>0</v>
      </c>
      <c r="C135" s="116"/>
      <c r="D135" s="112"/>
      <c r="E135" s="113"/>
      <c r="F135" s="80"/>
      <c r="G135" s="304"/>
      <c r="H135" s="80">
        <f>+H136+H142+H148+H154+H160</f>
        <v>0</v>
      </c>
      <c r="I135" s="80">
        <f t="shared" ref="I135:BI135" si="34">+I136+I142+I148+I154+I160</f>
        <v>0</v>
      </c>
      <c r="J135" s="80">
        <f t="shared" si="34"/>
        <v>0</v>
      </c>
      <c r="K135" s="80">
        <f>+K136+K142+K148+K154+K160</f>
        <v>0</v>
      </c>
      <c r="L135" s="80">
        <f>+L136+L142+L148+L154+L160</f>
        <v>0</v>
      </c>
      <c r="M135" s="80">
        <f t="shared" si="34"/>
        <v>0</v>
      </c>
      <c r="N135" s="80">
        <f>+N136+N142+N148+N154+N160</f>
        <v>0</v>
      </c>
      <c r="O135" s="80">
        <f>+O136+O142+O148+O154+O160</f>
        <v>0</v>
      </c>
      <c r="P135" s="80">
        <f>+P136+P142+P148+P154+P160</f>
        <v>0</v>
      </c>
      <c r="Q135" s="80">
        <f t="shared" si="34"/>
        <v>0</v>
      </c>
      <c r="R135" s="80">
        <f t="shared" si="34"/>
        <v>0</v>
      </c>
      <c r="S135" s="80">
        <f t="shared" si="34"/>
        <v>0</v>
      </c>
      <c r="T135" s="80">
        <f t="shared" si="34"/>
        <v>0</v>
      </c>
      <c r="U135" s="80">
        <f t="shared" si="34"/>
        <v>0</v>
      </c>
      <c r="V135" s="80">
        <f t="shared" si="34"/>
        <v>0</v>
      </c>
      <c r="W135" s="80">
        <f t="shared" si="34"/>
        <v>0</v>
      </c>
      <c r="X135" s="80">
        <f t="shared" si="34"/>
        <v>0</v>
      </c>
      <c r="Y135" s="80">
        <f t="shared" si="34"/>
        <v>0</v>
      </c>
      <c r="Z135" s="80">
        <f t="shared" si="34"/>
        <v>0</v>
      </c>
      <c r="AA135" s="80">
        <f t="shared" si="34"/>
        <v>0</v>
      </c>
      <c r="AB135" s="80">
        <f t="shared" si="34"/>
        <v>0</v>
      </c>
      <c r="AC135" s="80">
        <f t="shared" si="34"/>
        <v>0</v>
      </c>
      <c r="AD135" s="80">
        <f t="shared" si="34"/>
        <v>0</v>
      </c>
      <c r="AE135" s="80">
        <f t="shared" si="34"/>
        <v>0</v>
      </c>
      <c r="AF135" s="80">
        <f t="shared" si="34"/>
        <v>0</v>
      </c>
      <c r="AG135" s="80">
        <f t="shared" si="34"/>
        <v>0</v>
      </c>
      <c r="AH135" s="80">
        <f t="shared" si="34"/>
        <v>0</v>
      </c>
      <c r="AI135" s="80">
        <f t="shared" si="34"/>
        <v>0</v>
      </c>
      <c r="AJ135" s="80">
        <f t="shared" si="34"/>
        <v>0</v>
      </c>
      <c r="AK135" s="80">
        <f t="shared" si="34"/>
        <v>0</v>
      </c>
      <c r="AL135" s="80">
        <f t="shared" si="34"/>
        <v>0</v>
      </c>
      <c r="AM135" s="80">
        <f t="shared" si="34"/>
        <v>0</v>
      </c>
      <c r="AN135" s="80">
        <f t="shared" si="34"/>
        <v>0</v>
      </c>
      <c r="AO135" s="80">
        <f t="shared" si="34"/>
        <v>0</v>
      </c>
      <c r="AP135" s="80">
        <f t="shared" si="34"/>
        <v>0</v>
      </c>
      <c r="AQ135" s="80">
        <f t="shared" si="34"/>
        <v>0</v>
      </c>
      <c r="AR135" s="80">
        <f t="shared" si="34"/>
        <v>0</v>
      </c>
      <c r="AS135" s="80">
        <f t="shared" si="34"/>
        <v>0</v>
      </c>
      <c r="AT135" s="80">
        <f t="shared" si="34"/>
        <v>0</v>
      </c>
      <c r="AU135" s="80">
        <f t="shared" si="34"/>
        <v>0</v>
      </c>
      <c r="AV135" s="80">
        <f t="shared" si="34"/>
        <v>0</v>
      </c>
      <c r="AW135" s="80">
        <f t="shared" si="34"/>
        <v>0</v>
      </c>
      <c r="AX135" s="80">
        <f t="shared" si="34"/>
        <v>0</v>
      </c>
      <c r="AY135" s="80">
        <f t="shared" si="34"/>
        <v>0</v>
      </c>
      <c r="AZ135" s="80">
        <f t="shared" si="34"/>
        <v>0</v>
      </c>
      <c r="BA135" s="80">
        <f t="shared" si="34"/>
        <v>0</v>
      </c>
      <c r="BB135" s="80">
        <f t="shared" si="34"/>
        <v>0</v>
      </c>
      <c r="BC135" s="80">
        <f t="shared" si="34"/>
        <v>0</v>
      </c>
      <c r="BD135" s="80">
        <f t="shared" si="34"/>
        <v>0</v>
      </c>
      <c r="BE135" s="80">
        <f t="shared" si="34"/>
        <v>0</v>
      </c>
      <c r="BF135" s="80">
        <f t="shared" si="34"/>
        <v>0</v>
      </c>
      <c r="BG135" s="80">
        <f t="shared" si="34"/>
        <v>0</v>
      </c>
      <c r="BH135" s="80">
        <f t="shared" si="34"/>
        <v>0</v>
      </c>
      <c r="BI135" s="81">
        <f t="shared" si="34"/>
        <v>0</v>
      </c>
      <c r="BJ135" s="126">
        <f t="shared" si="23"/>
        <v>0</v>
      </c>
    </row>
    <row r="136" spans="1:62" s="69" customFormat="1" ht="12.75" customHeight="1" x14ac:dyDescent="0.15">
      <c r="A136" s="100" t="str">
        <f>+'Formato de costeo C1 '!C$1008</f>
        <v>1.5.1</v>
      </c>
      <c r="B136" s="199">
        <f>+'Formato de costeo C1 '!B$1025</f>
        <v>0</v>
      </c>
      <c r="C136" s="56">
        <f>+'Formato de costeo C1 '!$D$1025</f>
        <v>0</v>
      </c>
      <c r="D136" s="61"/>
      <c r="E136" s="57">
        <f>+'Formato de costeo C1 '!F232</f>
        <v>0</v>
      </c>
      <c r="F136" s="57">
        <f>SUM(F137:F141)</f>
        <v>0</v>
      </c>
      <c r="G136" s="503">
        <f>+'Formato de costeo C1 '!$H$1025</f>
        <v>0</v>
      </c>
      <c r="H136" s="57">
        <f>SUM(H137:H141)</f>
        <v>0</v>
      </c>
      <c r="I136" s="57">
        <f t="shared" ref="I136:BI136" si="35">SUM(I137:I141)</f>
        <v>0</v>
      </c>
      <c r="J136" s="57">
        <f t="shared" si="35"/>
        <v>0</v>
      </c>
      <c r="K136" s="57">
        <f>SUM(K137:K141)</f>
        <v>0</v>
      </c>
      <c r="L136" s="57">
        <f>SUM(L137:L141)</f>
        <v>0</v>
      </c>
      <c r="M136" s="57">
        <f t="shared" si="35"/>
        <v>0</v>
      </c>
      <c r="N136" s="57">
        <f>SUM(N137:N141)</f>
        <v>0</v>
      </c>
      <c r="O136" s="57">
        <f>SUM(O137:O141)</f>
        <v>0</v>
      </c>
      <c r="P136" s="57">
        <f>SUM(P137:P141)</f>
        <v>0</v>
      </c>
      <c r="Q136" s="57">
        <f t="shared" si="35"/>
        <v>0</v>
      </c>
      <c r="R136" s="57">
        <f t="shared" si="35"/>
        <v>0</v>
      </c>
      <c r="S136" s="57">
        <f t="shared" si="35"/>
        <v>0</v>
      </c>
      <c r="T136" s="57">
        <f t="shared" si="35"/>
        <v>0</v>
      </c>
      <c r="U136" s="57">
        <f t="shared" si="35"/>
        <v>0</v>
      </c>
      <c r="V136" s="57">
        <f t="shared" si="35"/>
        <v>0</v>
      </c>
      <c r="W136" s="57">
        <f t="shared" si="35"/>
        <v>0</v>
      </c>
      <c r="X136" s="57">
        <f t="shared" si="35"/>
        <v>0</v>
      </c>
      <c r="Y136" s="57">
        <f t="shared" si="35"/>
        <v>0</v>
      </c>
      <c r="Z136" s="57">
        <f t="shared" si="35"/>
        <v>0</v>
      </c>
      <c r="AA136" s="57">
        <f t="shared" si="35"/>
        <v>0</v>
      </c>
      <c r="AB136" s="57">
        <f t="shared" si="35"/>
        <v>0</v>
      </c>
      <c r="AC136" s="57">
        <f t="shared" si="35"/>
        <v>0</v>
      </c>
      <c r="AD136" s="57">
        <f t="shared" si="35"/>
        <v>0</v>
      </c>
      <c r="AE136" s="57">
        <f t="shared" si="35"/>
        <v>0</v>
      </c>
      <c r="AF136" s="57">
        <f t="shared" si="35"/>
        <v>0</v>
      </c>
      <c r="AG136" s="57">
        <f t="shared" si="35"/>
        <v>0</v>
      </c>
      <c r="AH136" s="57">
        <f t="shared" si="35"/>
        <v>0</v>
      </c>
      <c r="AI136" s="57">
        <f t="shared" si="35"/>
        <v>0</v>
      </c>
      <c r="AJ136" s="57">
        <f t="shared" si="35"/>
        <v>0</v>
      </c>
      <c r="AK136" s="57">
        <f t="shared" si="35"/>
        <v>0</v>
      </c>
      <c r="AL136" s="57">
        <f t="shared" si="35"/>
        <v>0</v>
      </c>
      <c r="AM136" s="57">
        <f t="shared" si="35"/>
        <v>0</v>
      </c>
      <c r="AN136" s="57">
        <f t="shared" si="35"/>
        <v>0</v>
      </c>
      <c r="AO136" s="57">
        <f t="shared" si="35"/>
        <v>0</v>
      </c>
      <c r="AP136" s="57">
        <f t="shared" si="35"/>
        <v>0</v>
      </c>
      <c r="AQ136" s="57">
        <f t="shared" si="35"/>
        <v>0</v>
      </c>
      <c r="AR136" s="57">
        <f t="shared" si="35"/>
        <v>0</v>
      </c>
      <c r="AS136" s="57">
        <f t="shared" si="35"/>
        <v>0</v>
      </c>
      <c r="AT136" s="57">
        <f t="shared" si="35"/>
        <v>0</v>
      </c>
      <c r="AU136" s="57">
        <f t="shared" si="35"/>
        <v>0</v>
      </c>
      <c r="AV136" s="57">
        <f t="shared" si="35"/>
        <v>0</v>
      </c>
      <c r="AW136" s="57">
        <f t="shared" si="35"/>
        <v>0</v>
      </c>
      <c r="AX136" s="57">
        <f t="shared" si="35"/>
        <v>0</v>
      </c>
      <c r="AY136" s="57">
        <f t="shared" si="35"/>
        <v>0</v>
      </c>
      <c r="AZ136" s="57">
        <f t="shared" si="35"/>
        <v>0</v>
      </c>
      <c r="BA136" s="57">
        <f t="shared" si="35"/>
        <v>0</v>
      </c>
      <c r="BB136" s="57">
        <f t="shared" si="35"/>
        <v>0</v>
      </c>
      <c r="BC136" s="57">
        <f t="shared" si="35"/>
        <v>0</v>
      </c>
      <c r="BD136" s="57">
        <f t="shared" si="35"/>
        <v>0</v>
      </c>
      <c r="BE136" s="57">
        <f t="shared" si="35"/>
        <v>0</v>
      </c>
      <c r="BF136" s="57">
        <f t="shared" si="35"/>
        <v>0</v>
      </c>
      <c r="BG136" s="57">
        <f t="shared" si="35"/>
        <v>0</v>
      </c>
      <c r="BH136" s="57">
        <f t="shared" si="35"/>
        <v>0</v>
      </c>
      <c r="BI136" s="285">
        <f t="shared" si="35"/>
        <v>0</v>
      </c>
      <c r="BJ136" s="126">
        <f t="shared" si="23"/>
        <v>0</v>
      </c>
    </row>
    <row r="137" spans="1:62" s="69" customFormat="1" ht="12.75" customHeight="1" x14ac:dyDescent="0.15">
      <c r="A137" s="295" t="str">
        <f>+'Formato de costeo C1 '!C$1026</f>
        <v>1.5.1.1</v>
      </c>
      <c r="B137" s="296" t="str">
        <f>+'Formato de costeo C1 '!B$1026</f>
        <v>Categorías de gasto</v>
      </c>
      <c r="C137" s="312"/>
      <c r="D137" s="313"/>
      <c r="E137" s="314"/>
      <c r="F137" s="104">
        <f>+'Formato de costeo C1 '!G$1026</f>
        <v>0</v>
      </c>
      <c r="G137" s="504"/>
      <c r="H137" s="104">
        <f>+'Formato de costeo C1 '!I1026</f>
        <v>0</v>
      </c>
      <c r="I137" s="104">
        <f>+'Formato de costeo C1 '!Q1026</f>
        <v>0</v>
      </c>
      <c r="J137" s="104">
        <f>IF( $H137=0,0,($F137*'Cronograma de Actividades'!$E$52)*($I137/$H137))</f>
        <v>0</v>
      </c>
      <c r="K137" s="104">
        <f>IF( $H137=0,0,($F137*'Cronograma de Actividades'!$F$52)*($I137/$H137))</f>
        <v>0</v>
      </c>
      <c r="L137" s="104">
        <f>IF( $H137=0,0,($F137*'Cronograma de Actividades'!$G$52)*($I137/$H137))</f>
        <v>0</v>
      </c>
      <c r="M137" s="104">
        <f>SUM(J137:L137)</f>
        <v>0</v>
      </c>
      <c r="N137" s="104">
        <f>IF( $H137=0,0,($F137*'Cronograma de Actividades'!$H$52)*($I137/$H137))</f>
        <v>0</v>
      </c>
      <c r="O137" s="104">
        <f>IF( $H137=0,0,($F137*'Cronograma de Actividades'!$I$52)*($I137/$H137))</f>
        <v>0</v>
      </c>
      <c r="P137" s="104">
        <f>IF( $H137=0,0,($F137*'Cronograma de Actividades'!$J$52)*($I137/$H137))</f>
        <v>0</v>
      </c>
      <c r="Q137" s="104">
        <f>SUM(N137:P137)</f>
        <v>0</v>
      </c>
      <c r="R137" s="104">
        <f>IF( $H137=0,0,($F137*'Cronograma de Actividades'!$K$52)*($I137/$H137))</f>
        <v>0</v>
      </c>
      <c r="S137" s="104">
        <f>IF( $H137=0,0,($F137*'Cronograma de Actividades'!$L$52)*($I137/$H137))</f>
        <v>0</v>
      </c>
      <c r="T137" s="104">
        <f>IF( $H137=0,0,($F137*'Cronograma de Actividades'!$M$52)*($I137/$H137))</f>
        <v>0</v>
      </c>
      <c r="U137" s="104">
        <f>SUM(R137:T137)</f>
        <v>0</v>
      </c>
      <c r="V137" s="104">
        <f>IF( $H137=0,0,($F137*'Cronograma de Actividades'!$N$52)*($I137/$H137))</f>
        <v>0</v>
      </c>
      <c r="W137" s="104">
        <f>IF( $H137=0,0,($F137*'Cronograma de Actividades'!$O$52)*($I137/$H137))</f>
        <v>0</v>
      </c>
      <c r="X137" s="104">
        <f>IF( $H137=0,0,($F137*'Cronograma de Actividades'!$P$52)*($I137/$H137))</f>
        <v>0</v>
      </c>
      <c r="Y137" s="104">
        <f>SUM(V137:X137)</f>
        <v>0</v>
      </c>
      <c r="Z137" s="104">
        <f>+M137+Q137+U137+Y137</f>
        <v>0</v>
      </c>
      <c r="AA137" s="104">
        <f>IF( $H137=0,0,($F137*'Cronograma de Actividades'!$Q$52)*($I137/$H137))</f>
        <v>0</v>
      </c>
      <c r="AB137" s="104">
        <f>IF( $H137=0,0,($F137*'Cronograma de Actividades'!$R$52)*($I137/$H137))</f>
        <v>0</v>
      </c>
      <c r="AC137" s="104">
        <f>IF( $H137=0,0,($F137*'Cronograma de Actividades'!$S$52)*($I137/$H137))</f>
        <v>0</v>
      </c>
      <c r="AD137" s="104">
        <f>SUM(AA137:AC137)</f>
        <v>0</v>
      </c>
      <c r="AE137" s="104">
        <f>IF( $H137=0,0,($F137*'Cronograma de Actividades'!$T$52)*($I137/$H137))</f>
        <v>0</v>
      </c>
      <c r="AF137" s="104">
        <f>IF( $H137=0,0,($F137*'Cronograma de Actividades'!$U$52)*($I137/$H137))</f>
        <v>0</v>
      </c>
      <c r="AG137" s="104">
        <f>IF( $H137=0,0,($F137*'Cronograma de Actividades'!$V$52)*($I137/$H137))</f>
        <v>0</v>
      </c>
      <c r="AH137" s="104">
        <f>SUM(AE137:AG137)</f>
        <v>0</v>
      </c>
      <c r="AI137" s="104">
        <f>IF( $H137=0,0,($F137*'Cronograma de Actividades'!$W$52)*($I137/$H137))</f>
        <v>0</v>
      </c>
      <c r="AJ137" s="104">
        <f>IF( $H137=0,0,($F137*'Cronograma de Actividades'!$X$52)*($I137/$H137))</f>
        <v>0</v>
      </c>
      <c r="AK137" s="104">
        <f>IF( $H137=0,0,($F137*'Cronograma de Actividades'!$Y$52)*($I137/$H137))</f>
        <v>0</v>
      </c>
      <c r="AL137" s="104">
        <f>SUM(AI137:AK137)</f>
        <v>0</v>
      </c>
      <c r="AM137" s="104">
        <f>IF( $H137=0,0,($F137*'Cronograma de Actividades'!$Z$52)*($I137/$H137))</f>
        <v>0</v>
      </c>
      <c r="AN137" s="104">
        <f>IF( $H137=0,0,($F137*'Cronograma de Actividades'!$AA$52)*($I137/$H137))</f>
        <v>0</v>
      </c>
      <c r="AO137" s="104">
        <f>IF( $H137=0,0,($F137*'Cronograma de Actividades'!$AB$52)*($I137/$H137))</f>
        <v>0</v>
      </c>
      <c r="AP137" s="104">
        <f>SUM(AM137:AO137)</f>
        <v>0</v>
      </c>
      <c r="AQ137" s="104">
        <f>+AD137+AH137+AL137+AP137</f>
        <v>0</v>
      </c>
      <c r="AR137" s="104">
        <f>IF( $H137=0,0,($F137*'Cronograma de Actividades'!$AC$52)*($I137/$H137))</f>
        <v>0</v>
      </c>
      <c r="AS137" s="104">
        <f>IF( $H137=0,0,($F137*'Cronograma de Actividades'!$AD$52)*($I137/$H137))</f>
        <v>0</v>
      </c>
      <c r="AT137" s="104">
        <f>IF( $H137=0,0,($F137*'Cronograma de Actividades'!$AE$52)*($I137/$H137))</f>
        <v>0</v>
      </c>
      <c r="AU137" s="104">
        <f>SUM(AR137:AT137)</f>
        <v>0</v>
      </c>
      <c r="AV137" s="104">
        <f>IF( $H137=0,0,($F137*'Cronograma de Actividades'!$AF$52)*($I137/$H137))</f>
        <v>0</v>
      </c>
      <c r="AW137" s="104">
        <f>IF( $H137=0,0,($F137*'Cronograma de Actividades'!$AG$52)*($I137/$H137))</f>
        <v>0</v>
      </c>
      <c r="AX137" s="104">
        <f>IF( $H137=0,0,($F137*'Cronograma de Actividades'!$AH$52)*($I137/$H137))</f>
        <v>0</v>
      </c>
      <c r="AY137" s="104">
        <f>SUM(AV137:AX137)</f>
        <v>0</v>
      </c>
      <c r="AZ137" s="104">
        <f>IF( $H137=0,0,($F137*'Cronograma de Actividades'!$AI$52)*($I137/$H137))</f>
        <v>0</v>
      </c>
      <c r="BA137" s="104">
        <f>IF( $H137=0,0,($F137*'Cronograma de Actividades'!$AJ$52)*($I137/$H137))</f>
        <v>0</v>
      </c>
      <c r="BB137" s="104">
        <f>IF( $H137=0,0,($F137*'Cronograma de Actividades'!$AK$52)*($I137/$H137))</f>
        <v>0</v>
      </c>
      <c r="BC137" s="104">
        <f>SUM(AZ137:BB137)</f>
        <v>0</v>
      </c>
      <c r="BD137" s="104">
        <f>IF( $H137=0,0,($F137*'Cronograma de Actividades'!$AL$52)*($I137/$H137))</f>
        <v>0</v>
      </c>
      <c r="BE137" s="104">
        <f>IF( $H137=0,0,($F137*'Cronograma de Actividades'!$AM$52)*($I137/$H137))</f>
        <v>0</v>
      </c>
      <c r="BF137" s="104">
        <f>IF( $H137=0,0,($F137*'Cronograma de Actividades'!$AN$52)*($I137/$H137))</f>
        <v>0</v>
      </c>
      <c r="BG137" s="104">
        <f>SUM(BD137:BF137)</f>
        <v>0</v>
      </c>
      <c r="BH137" s="104">
        <f>+AU137+AY137+BC137+BG137</f>
        <v>0</v>
      </c>
      <c r="BI137" s="286">
        <f>+Z137+AQ137+BH137</f>
        <v>0</v>
      </c>
      <c r="BJ137" s="126">
        <f t="shared" si="23"/>
        <v>0</v>
      </c>
    </row>
    <row r="138" spans="1:62" s="69" customFormat="1" ht="12.75" customHeight="1" x14ac:dyDescent="0.15">
      <c r="A138" s="297" t="str">
        <f>+'Formato de costeo C1 '!C$1036</f>
        <v>1.5.1.2</v>
      </c>
      <c r="B138" s="298" t="str">
        <f>+'Formato de costeo C1 '!B$1036</f>
        <v>Categorías de gasto</v>
      </c>
      <c r="C138" s="315"/>
      <c r="D138" s="316"/>
      <c r="E138" s="317"/>
      <c r="F138" s="105">
        <f>+'Formato de costeo C1 '!G$1036</f>
        <v>0</v>
      </c>
      <c r="G138" s="505"/>
      <c r="H138" s="105">
        <f>+'Formato de costeo C1 '!I1036</f>
        <v>0</v>
      </c>
      <c r="I138" s="105">
        <f>+'Formato de costeo C1 '!Q1036</f>
        <v>0</v>
      </c>
      <c r="J138" s="105">
        <f>IF( $H138=0,0,($F138*'Cronograma de Actividades'!$E$52)*($I138/$H138))</f>
        <v>0</v>
      </c>
      <c r="K138" s="105">
        <f>IF( $H138=0,0,($F138*'Cronograma de Actividades'!$F$52)*($I138/$H138))</f>
        <v>0</v>
      </c>
      <c r="L138" s="105">
        <f>IF( $H138=0,0,($F138*'Cronograma de Actividades'!$G$52)*($I138/$H138))</f>
        <v>0</v>
      </c>
      <c r="M138" s="105">
        <f>SUM(J138:L138)</f>
        <v>0</v>
      </c>
      <c r="N138" s="105">
        <f>IF( $H138=0,0,($F138*'Cronograma de Actividades'!$H$52)*($I138/$H138))</f>
        <v>0</v>
      </c>
      <c r="O138" s="105">
        <f>IF( $H138=0,0,($F138*'Cronograma de Actividades'!$I$52)*($I138/$H138))</f>
        <v>0</v>
      </c>
      <c r="P138" s="105">
        <f>IF( $H138=0,0,($F138*'Cronograma de Actividades'!$J$52)*($I138/$H138))</f>
        <v>0</v>
      </c>
      <c r="Q138" s="105">
        <f>SUM(N138:P138)</f>
        <v>0</v>
      </c>
      <c r="R138" s="105">
        <f>IF( $H138=0,0,($F138*'Cronograma de Actividades'!$K$52)*($I138/$H138))</f>
        <v>0</v>
      </c>
      <c r="S138" s="105">
        <f>IF( $H138=0,0,($F138*'Cronograma de Actividades'!$L$52)*($I138/$H138))</f>
        <v>0</v>
      </c>
      <c r="T138" s="105">
        <f>IF( $H138=0,0,($F138*'Cronograma de Actividades'!$M$52)*($I138/$H138))</f>
        <v>0</v>
      </c>
      <c r="U138" s="105">
        <f>SUM(R138:T138)</f>
        <v>0</v>
      </c>
      <c r="V138" s="105">
        <f>IF( $H138=0,0,($F138*'Cronograma de Actividades'!$N$52)*($I138/$H138))</f>
        <v>0</v>
      </c>
      <c r="W138" s="105">
        <f>IF( $H138=0,0,($F138*'Cronograma de Actividades'!$O$52)*($I138/$H138))</f>
        <v>0</v>
      </c>
      <c r="X138" s="105">
        <f>IF( $H138=0,0,($F138*'Cronograma de Actividades'!$P$52)*($I138/$H138))</f>
        <v>0</v>
      </c>
      <c r="Y138" s="105">
        <f>SUM(V138:X138)</f>
        <v>0</v>
      </c>
      <c r="Z138" s="105">
        <f>+M138+Q138+U138+Y138</f>
        <v>0</v>
      </c>
      <c r="AA138" s="105">
        <f>IF( $H138=0,0,($F138*'Cronograma de Actividades'!$Q$52)*($I138/$H138))</f>
        <v>0</v>
      </c>
      <c r="AB138" s="105">
        <f>IF( $H138=0,0,($F138*'Cronograma de Actividades'!$R$52)*($I138/$H138))</f>
        <v>0</v>
      </c>
      <c r="AC138" s="105">
        <f>IF( $H138=0,0,($F138*'Cronograma de Actividades'!$S$52)*($I138/$H138))</f>
        <v>0</v>
      </c>
      <c r="AD138" s="105">
        <f>SUM(AA138:AC138)</f>
        <v>0</v>
      </c>
      <c r="AE138" s="105">
        <f>IF( $H138=0,0,($F138*'Cronograma de Actividades'!$T$52)*($I138/$H138))</f>
        <v>0</v>
      </c>
      <c r="AF138" s="105">
        <f>IF( $H138=0,0,($F138*'Cronograma de Actividades'!$U$52)*($I138/$H138))</f>
        <v>0</v>
      </c>
      <c r="AG138" s="105">
        <f>IF( $H138=0,0,($F138*'Cronograma de Actividades'!$V$52)*($I138/$H138))</f>
        <v>0</v>
      </c>
      <c r="AH138" s="105">
        <f>SUM(AE138:AG138)</f>
        <v>0</v>
      </c>
      <c r="AI138" s="105">
        <f>IF( $H138=0,0,($F138*'Cronograma de Actividades'!$W$52)*($I138/$H138))</f>
        <v>0</v>
      </c>
      <c r="AJ138" s="105">
        <f>IF( $H138=0,0,($F138*'Cronograma de Actividades'!$X$52)*($I138/$H138))</f>
        <v>0</v>
      </c>
      <c r="AK138" s="105">
        <f>IF( $H138=0,0,($F138*'Cronograma de Actividades'!$Y$52)*($I138/$H138))</f>
        <v>0</v>
      </c>
      <c r="AL138" s="105">
        <f>SUM(AI138:AK138)</f>
        <v>0</v>
      </c>
      <c r="AM138" s="105">
        <f>IF( $H138=0,0,($F138*'Cronograma de Actividades'!$Z$52)*($I138/$H138))</f>
        <v>0</v>
      </c>
      <c r="AN138" s="105">
        <f>IF( $H138=0,0,($F138*'Cronograma de Actividades'!$AA$52)*($I138/$H138))</f>
        <v>0</v>
      </c>
      <c r="AO138" s="105">
        <f>IF( $H138=0,0,($F138*'Cronograma de Actividades'!$AB$52)*($I138/$H138))</f>
        <v>0</v>
      </c>
      <c r="AP138" s="105">
        <f>SUM(AM138:AO138)</f>
        <v>0</v>
      </c>
      <c r="AQ138" s="105">
        <f>+AD138+AH138+AL138+AP138</f>
        <v>0</v>
      </c>
      <c r="AR138" s="105">
        <f>IF( $H138=0,0,($F138*'Cronograma de Actividades'!$AC$52)*($I138/$H138))</f>
        <v>0</v>
      </c>
      <c r="AS138" s="105">
        <f>IF( $H138=0,0,($F138*'Cronograma de Actividades'!$AD$52)*($I138/$H138))</f>
        <v>0</v>
      </c>
      <c r="AT138" s="105">
        <f>IF( $H138=0,0,($F138*'Cronograma de Actividades'!$AE$52)*($I138/$H138))</f>
        <v>0</v>
      </c>
      <c r="AU138" s="105">
        <f>SUM(AR138:AT138)</f>
        <v>0</v>
      </c>
      <c r="AV138" s="105">
        <f>IF( $H138=0,0,($F138*'Cronograma de Actividades'!$AF$52)*($I138/$H138))</f>
        <v>0</v>
      </c>
      <c r="AW138" s="105">
        <f>IF( $H138=0,0,($F138*'Cronograma de Actividades'!$AG$52)*($I138/$H138))</f>
        <v>0</v>
      </c>
      <c r="AX138" s="105">
        <f>IF( $H138=0,0,($F138*'Cronograma de Actividades'!$AH$52)*($I138/$H138))</f>
        <v>0</v>
      </c>
      <c r="AY138" s="105">
        <f>SUM(AV138:AX138)</f>
        <v>0</v>
      </c>
      <c r="AZ138" s="105">
        <f>IF( $H138=0,0,($F138*'Cronograma de Actividades'!$AI$52)*($I138/$H138))</f>
        <v>0</v>
      </c>
      <c r="BA138" s="105">
        <f>IF( $H138=0,0,($F138*'Cronograma de Actividades'!$AJ$52)*($I138/$H138))</f>
        <v>0</v>
      </c>
      <c r="BB138" s="105">
        <f>IF( $H138=0,0,($F138*'Cronograma de Actividades'!$AK$52)*($I138/$H138))</f>
        <v>0</v>
      </c>
      <c r="BC138" s="105">
        <f>SUM(AZ138:BB138)</f>
        <v>0</v>
      </c>
      <c r="BD138" s="105">
        <f>IF( $H138=0,0,($F138*'Cronograma de Actividades'!$AL$52)*($I138/$H138))</f>
        <v>0</v>
      </c>
      <c r="BE138" s="105">
        <f>IF( $H138=0,0,($F138*'Cronograma de Actividades'!$AM$52)*($I138/$H138))</f>
        <v>0</v>
      </c>
      <c r="BF138" s="105">
        <f>IF( $H138=0,0,($F138*'Cronograma de Actividades'!$AN$52)*($I138/$H138))</f>
        <v>0</v>
      </c>
      <c r="BG138" s="105">
        <f>SUM(BD138:BF138)</f>
        <v>0</v>
      </c>
      <c r="BH138" s="105">
        <f>+AU138+AY138+BC138+BG138</f>
        <v>0</v>
      </c>
      <c r="BI138" s="287">
        <f>+Z138+AQ138+BH138</f>
        <v>0</v>
      </c>
      <c r="BJ138" s="126">
        <f t="shared" si="23"/>
        <v>0</v>
      </c>
    </row>
    <row r="139" spans="1:62" s="69" customFormat="1" ht="12.75" customHeight="1" x14ac:dyDescent="0.15">
      <c r="A139" s="297" t="str">
        <f>+'Formato de costeo C1 '!C$1045</f>
        <v>1.5.1.3</v>
      </c>
      <c r="B139" s="298" t="str">
        <f>+'Formato de costeo C1 '!B$1045</f>
        <v>Categorías de gasto</v>
      </c>
      <c r="C139" s="315"/>
      <c r="D139" s="316"/>
      <c r="E139" s="317"/>
      <c r="F139" s="105">
        <f>+'Formato de costeo C1 '!G$1045</f>
        <v>0</v>
      </c>
      <c r="G139" s="505"/>
      <c r="H139" s="105">
        <f>+'Formato de costeo C1 '!I1045</f>
        <v>0</v>
      </c>
      <c r="I139" s="105">
        <f>+'Formato de costeo C1 '!Q1045</f>
        <v>0</v>
      </c>
      <c r="J139" s="105">
        <f>IF( $H139=0,0,($F139*'Cronograma de Actividades'!$E$52)*($I139/$H139))</f>
        <v>0</v>
      </c>
      <c r="K139" s="105">
        <f>IF( $H139=0,0,($F139*'Cronograma de Actividades'!$F$52)*($I139/$H139))</f>
        <v>0</v>
      </c>
      <c r="L139" s="105">
        <f>IF( $H139=0,0,($F139*'Cronograma de Actividades'!$G$52)*($I139/$H139))</f>
        <v>0</v>
      </c>
      <c r="M139" s="105">
        <f>SUM(J139:L139)</f>
        <v>0</v>
      </c>
      <c r="N139" s="105">
        <f>IF( $H139=0,0,($F139*'Cronograma de Actividades'!$H$52)*($I139/$H139))</f>
        <v>0</v>
      </c>
      <c r="O139" s="105">
        <f>IF( $H139=0,0,($F139*'Cronograma de Actividades'!$I$52)*($I139/$H139))</f>
        <v>0</v>
      </c>
      <c r="P139" s="105">
        <f>IF( $H139=0,0,($F139*'Cronograma de Actividades'!$J$52)*($I139/$H139))</f>
        <v>0</v>
      </c>
      <c r="Q139" s="105">
        <f>SUM(N139:P139)</f>
        <v>0</v>
      </c>
      <c r="R139" s="105">
        <f>IF( $H139=0,0,($F139*'Cronograma de Actividades'!$K$52)*($I139/$H139))</f>
        <v>0</v>
      </c>
      <c r="S139" s="105">
        <f>IF( $H139=0,0,($F139*'Cronograma de Actividades'!$L$52)*($I139/$H139))</f>
        <v>0</v>
      </c>
      <c r="T139" s="105">
        <f>IF( $H139=0,0,($F139*'Cronograma de Actividades'!$M$52)*($I139/$H139))</f>
        <v>0</v>
      </c>
      <c r="U139" s="105">
        <f>SUM(R139:T139)</f>
        <v>0</v>
      </c>
      <c r="V139" s="105">
        <f>IF( $H139=0,0,($F139*'Cronograma de Actividades'!$N$52)*($I139/$H139))</f>
        <v>0</v>
      </c>
      <c r="W139" s="105">
        <f>IF( $H139=0,0,($F139*'Cronograma de Actividades'!$O$52)*($I139/$H139))</f>
        <v>0</v>
      </c>
      <c r="X139" s="105">
        <f>IF( $H139=0,0,($F139*'Cronograma de Actividades'!$P$52)*($I139/$H139))</f>
        <v>0</v>
      </c>
      <c r="Y139" s="105">
        <f>SUM(V139:X139)</f>
        <v>0</v>
      </c>
      <c r="Z139" s="105">
        <f>+M139+Q139+U139+Y139</f>
        <v>0</v>
      </c>
      <c r="AA139" s="105">
        <f>IF( $H139=0,0,($F139*'Cronograma de Actividades'!$Q$52)*($I139/$H139))</f>
        <v>0</v>
      </c>
      <c r="AB139" s="105">
        <f>IF( $H139=0,0,($F139*'Cronograma de Actividades'!$R$52)*($I139/$H139))</f>
        <v>0</v>
      </c>
      <c r="AC139" s="105">
        <f>IF( $H139=0,0,($F139*'Cronograma de Actividades'!$S$52)*($I139/$H139))</f>
        <v>0</v>
      </c>
      <c r="AD139" s="105">
        <f>SUM(AA139:AC139)</f>
        <v>0</v>
      </c>
      <c r="AE139" s="105">
        <f>IF( $H139=0,0,($F139*'Cronograma de Actividades'!$T$52)*($I139/$H139))</f>
        <v>0</v>
      </c>
      <c r="AF139" s="105">
        <f>IF( $H139=0,0,($F139*'Cronograma de Actividades'!$U$52)*($I139/$H139))</f>
        <v>0</v>
      </c>
      <c r="AG139" s="105">
        <f>IF( $H139=0,0,($F139*'Cronograma de Actividades'!$V$52)*($I139/$H139))</f>
        <v>0</v>
      </c>
      <c r="AH139" s="105">
        <f>SUM(AE139:AG139)</f>
        <v>0</v>
      </c>
      <c r="AI139" s="105">
        <f>IF( $H139=0,0,($F139*'Cronograma de Actividades'!$W$52)*($I139/$H139))</f>
        <v>0</v>
      </c>
      <c r="AJ139" s="105">
        <f>IF( $H139=0,0,($F139*'Cronograma de Actividades'!$X$52)*($I139/$H139))</f>
        <v>0</v>
      </c>
      <c r="AK139" s="105">
        <f>IF( $H139=0,0,($F139*'Cronograma de Actividades'!$Y$52)*($I139/$H139))</f>
        <v>0</v>
      </c>
      <c r="AL139" s="105">
        <f>SUM(AI139:AK139)</f>
        <v>0</v>
      </c>
      <c r="AM139" s="105">
        <f>IF( $H139=0,0,($F139*'Cronograma de Actividades'!$Z$52)*($I139/$H139))</f>
        <v>0</v>
      </c>
      <c r="AN139" s="105">
        <f>IF( $H139=0,0,($F139*'Cronograma de Actividades'!$AA$52)*($I139/$H139))</f>
        <v>0</v>
      </c>
      <c r="AO139" s="105">
        <f>IF( $H139=0,0,($F139*'Cronograma de Actividades'!$AB$52)*($I139/$H139))</f>
        <v>0</v>
      </c>
      <c r="AP139" s="105">
        <f>SUM(AM139:AO139)</f>
        <v>0</v>
      </c>
      <c r="AQ139" s="105">
        <f>+AD139+AH139+AL139+AP139</f>
        <v>0</v>
      </c>
      <c r="AR139" s="105">
        <f>IF( $H139=0,0,($F139*'Cronograma de Actividades'!$AC$52)*($I139/$H139))</f>
        <v>0</v>
      </c>
      <c r="AS139" s="105">
        <f>IF( $H139=0,0,($F139*'Cronograma de Actividades'!$AD$52)*($I139/$H139))</f>
        <v>0</v>
      </c>
      <c r="AT139" s="105">
        <f>IF( $H139=0,0,($F139*'Cronograma de Actividades'!$AE$52)*($I139/$H139))</f>
        <v>0</v>
      </c>
      <c r="AU139" s="105">
        <f>SUM(AR139:AT139)</f>
        <v>0</v>
      </c>
      <c r="AV139" s="105">
        <f>IF( $H139=0,0,($F139*'Cronograma de Actividades'!$AF$52)*($I139/$H139))</f>
        <v>0</v>
      </c>
      <c r="AW139" s="105">
        <f>IF( $H139=0,0,($F139*'Cronograma de Actividades'!$AG$52)*($I139/$H139))</f>
        <v>0</v>
      </c>
      <c r="AX139" s="105">
        <f>IF( $H139=0,0,($F139*'Cronograma de Actividades'!$AH$52)*($I139/$H139))</f>
        <v>0</v>
      </c>
      <c r="AY139" s="105">
        <f>SUM(AV139:AX139)</f>
        <v>0</v>
      </c>
      <c r="AZ139" s="105">
        <f>IF( $H139=0,0,($F139*'Cronograma de Actividades'!$AI$52)*($I139/$H139))</f>
        <v>0</v>
      </c>
      <c r="BA139" s="105">
        <f>IF( $H139=0,0,($F139*'Cronograma de Actividades'!$AJ$52)*($I139/$H139))</f>
        <v>0</v>
      </c>
      <c r="BB139" s="105">
        <f>IF( $H139=0,0,($F139*'Cronograma de Actividades'!$AK$52)*($I139/$H139))</f>
        <v>0</v>
      </c>
      <c r="BC139" s="105">
        <f>SUM(AZ139:BB139)</f>
        <v>0</v>
      </c>
      <c r="BD139" s="105">
        <f>IF( $H139=0,0,($F139*'Cronograma de Actividades'!$AL$52)*($I139/$H139))</f>
        <v>0</v>
      </c>
      <c r="BE139" s="105">
        <f>IF( $H139=0,0,($F139*'Cronograma de Actividades'!$AM$52)*($I139/$H139))</f>
        <v>0</v>
      </c>
      <c r="BF139" s="105">
        <f>IF( $H139=0,0,($F139*'Cronograma de Actividades'!$AN$52)*($I139/$H139))</f>
        <v>0</v>
      </c>
      <c r="BG139" s="105">
        <f>SUM(BD139:BF139)</f>
        <v>0</v>
      </c>
      <c r="BH139" s="105">
        <f>+AU139+AY139+BC139+BG139</f>
        <v>0</v>
      </c>
      <c r="BI139" s="287">
        <f>+Z139+AQ139+BH139</f>
        <v>0</v>
      </c>
      <c r="BJ139" s="126">
        <f t="shared" ref="BJ139:BJ165" si="36">+BI139-I139</f>
        <v>0</v>
      </c>
    </row>
    <row r="140" spans="1:62" s="69" customFormat="1" ht="12.75" customHeight="1" x14ac:dyDescent="0.15">
      <c r="A140" s="297" t="str">
        <f>+'Formato de costeo C1 '!C$1054</f>
        <v>1.5.1.4</v>
      </c>
      <c r="B140" s="298" t="str">
        <f>+'Formato de costeo C1 '!B$1054</f>
        <v>Categorías de gasto</v>
      </c>
      <c r="C140" s="315"/>
      <c r="D140" s="316"/>
      <c r="E140" s="317"/>
      <c r="F140" s="105">
        <f>+'Formato de costeo C1 '!G$1054</f>
        <v>0</v>
      </c>
      <c r="G140" s="505"/>
      <c r="H140" s="105">
        <f>+'Formato de costeo C1 '!I1054</f>
        <v>0</v>
      </c>
      <c r="I140" s="105">
        <f>+'Formato de costeo C1 '!Q1054</f>
        <v>0</v>
      </c>
      <c r="J140" s="105">
        <f>IF( $H140=0,0,($F140*'Cronograma de Actividades'!$E$52)*($I140/$H140))</f>
        <v>0</v>
      </c>
      <c r="K140" s="105">
        <f>IF( $H140=0,0,($F140*'Cronograma de Actividades'!$F$52)*($I140/$H140))</f>
        <v>0</v>
      </c>
      <c r="L140" s="105">
        <f>IF( $H140=0,0,($F140*'Cronograma de Actividades'!$G$52)*($I140/$H140))</f>
        <v>0</v>
      </c>
      <c r="M140" s="105">
        <f>SUM(J140:L140)</f>
        <v>0</v>
      </c>
      <c r="N140" s="105">
        <f>IF( $H140=0,0,($F140*'Cronograma de Actividades'!$H$52)*($I140/$H140))</f>
        <v>0</v>
      </c>
      <c r="O140" s="105">
        <f>IF( $H140=0,0,($F140*'Cronograma de Actividades'!$I$52)*($I140/$H140))</f>
        <v>0</v>
      </c>
      <c r="P140" s="105">
        <f>IF( $H140=0,0,($F140*'Cronograma de Actividades'!$J$52)*($I140/$H140))</f>
        <v>0</v>
      </c>
      <c r="Q140" s="105">
        <f>SUM(N140:P140)</f>
        <v>0</v>
      </c>
      <c r="R140" s="105">
        <f>IF( $H140=0,0,($F140*'Cronograma de Actividades'!$K$52)*($I140/$H140))</f>
        <v>0</v>
      </c>
      <c r="S140" s="105">
        <f>IF( $H140=0,0,($F140*'Cronograma de Actividades'!$L$52)*($I140/$H140))</f>
        <v>0</v>
      </c>
      <c r="T140" s="105">
        <f>IF( $H140=0,0,($F140*'Cronograma de Actividades'!$M$52)*($I140/$H140))</f>
        <v>0</v>
      </c>
      <c r="U140" s="105">
        <f>SUM(R140:T140)</f>
        <v>0</v>
      </c>
      <c r="V140" s="105">
        <f>IF( $H140=0,0,($F140*'Cronograma de Actividades'!$N$52)*($I140/$H140))</f>
        <v>0</v>
      </c>
      <c r="W140" s="105">
        <f>IF( $H140=0,0,($F140*'Cronograma de Actividades'!$O$52)*($I140/$H140))</f>
        <v>0</v>
      </c>
      <c r="X140" s="105">
        <f>IF( $H140=0,0,($F140*'Cronograma de Actividades'!$P$52)*($I140/$H140))</f>
        <v>0</v>
      </c>
      <c r="Y140" s="105">
        <f>SUM(V140:X140)</f>
        <v>0</v>
      </c>
      <c r="Z140" s="105">
        <f>+M140+Q140+U140+Y140</f>
        <v>0</v>
      </c>
      <c r="AA140" s="105">
        <f>IF( $H140=0,0,($F140*'Cronograma de Actividades'!$Q$52)*($I140/$H140))</f>
        <v>0</v>
      </c>
      <c r="AB140" s="105">
        <f>IF( $H140=0,0,($F140*'Cronograma de Actividades'!$R$52)*($I140/$H140))</f>
        <v>0</v>
      </c>
      <c r="AC140" s="105">
        <f>IF( $H140=0,0,($F140*'Cronograma de Actividades'!$S$52)*($I140/$H140))</f>
        <v>0</v>
      </c>
      <c r="AD140" s="105">
        <f>SUM(AA140:AC140)</f>
        <v>0</v>
      </c>
      <c r="AE140" s="105">
        <f>IF( $H140=0,0,($F140*'Cronograma de Actividades'!$T$52)*($I140/$H140))</f>
        <v>0</v>
      </c>
      <c r="AF140" s="105">
        <f>IF( $H140=0,0,($F140*'Cronograma de Actividades'!$U$52)*($I140/$H140))</f>
        <v>0</v>
      </c>
      <c r="AG140" s="105">
        <f>IF( $H140=0,0,($F140*'Cronograma de Actividades'!$V$52)*($I140/$H140))</f>
        <v>0</v>
      </c>
      <c r="AH140" s="105">
        <f>SUM(AE140:AG140)</f>
        <v>0</v>
      </c>
      <c r="AI140" s="105">
        <f>IF( $H140=0,0,($F140*'Cronograma de Actividades'!$W$52)*($I140/$H140))</f>
        <v>0</v>
      </c>
      <c r="AJ140" s="105">
        <f>IF( $H140=0,0,($F140*'Cronograma de Actividades'!$X$52)*($I140/$H140))</f>
        <v>0</v>
      </c>
      <c r="AK140" s="105">
        <f>IF( $H140=0,0,($F140*'Cronograma de Actividades'!$Y$52)*($I140/$H140))</f>
        <v>0</v>
      </c>
      <c r="AL140" s="105">
        <f>SUM(AI140:AK140)</f>
        <v>0</v>
      </c>
      <c r="AM140" s="105">
        <f>IF( $H140=0,0,($F140*'Cronograma de Actividades'!$Z$52)*($I140/$H140))</f>
        <v>0</v>
      </c>
      <c r="AN140" s="105">
        <f>IF( $H140=0,0,($F140*'Cronograma de Actividades'!$AA$52)*($I140/$H140))</f>
        <v>0</v>
      </c>
      <c r="AO140" s="105">
        <f>IF( $H140=0,0,($F140*'Cronograma de Actividades'!$AB$52)*($I140/$H140))</f>
        <v>0</v>
      </c>
      <c r="AP140" s="105">
        <f>SUM(AM140:AO140)</f>
        <v>0</v>
      </c>
      <c r="AQ140" s="105">
        <f>+AD140+AH140+AL140+AP140</f>
        <v>0</v>
      </c>
      <c r="AR140" s="105">
        <f>IF( $H140=0,0,($F140*'Cronograma de Actividades'!$AC$52)*($I140/$H140))</f>
        <v>0</v>
      </c>
      <c r="AS140" s="105">
        <f>IF( $H140=0,0,($F140*'Cronograma de Actividades'!$AD$52)*($I140/$H140))</f>
        <v>0</v>
      </c>
      <c r="AT140" s="105">
        <f>IF( $H140=0,0,($F140*'Cronograma de Actividades'!$AE$52)*($I140/$H140))</f>
        <v>0</v>
      </c>
      <c r="AU140" s="105">
        <f>SUM(AR140:AT140)</f>
        <v>0</v>
      </c>
      <c r="AV140" s="105">
        <f>IF( $H140=0,0,($F140*'Cronograma de Actividades'!$AF$52)*($I140/$H140))</f>
        <v>0</v>
      </c>
      <c r="AW140" s="105">
        <f>IF( $H140=0,0,($F140*'Cronograma de Actividades'!$AG$52)*($I140/$H140))</f>
        <v>0</v>
      </c>
      <c r="AX140" s="105">
        <f>IF( $H140=0,0,($F140*'Cronograma de Actividades'!$AH$52)*($I140/$H140))</f>
        <v>0</v>
      </c>
      <c r="AY140" s="105">
        <f>SUM(AV140:AX140)</f>
        <v>0</v>
      </c>
      <c r="AZ140" s="105">
        <f>IF( $H140=0,0,($F140*'Cronograma de Actividades'!$AI$52)*($I140/$H140))</f>
        <v>0</v>
      </c>
      <c r="BA140" s="105">
        <f>IF( $H140=0,0,($F140*'Cronograma de Actividades'!$AJ$52)*($I140/$H140))</f>
        <v>0</v>
      </c>
      <c r="BB140" s="105">
        <f>IF( $H140=0,0,($F140*'Cronograma de Actividades'!$AK$52)*($I140/$H140))</f>
        <v>0</v>
      </c>
      <c r="BC140" s="105">
        <f>SUM(AZ140:BB140)</f>
        <v>0</v>
      </c>
      <c r="BD140" s="105">
        <f>IF( $H140=0,0,($F140*'Cronograma de Actividades'!$AL$52)*($I140/$H140))</f>
        <v>0</v>
      </c>
      <c r="BE140" s="105">
        <f>IF( $H140=0,0,($F140*'Cronograma de Actividades'!$AM$52)*($I140/$H140))</f>
        <v>0</v>
      </c>
      <c r="BF140" s="105">
        <f>IF( $H140=0,0,($F140*'Cronograma de Actividades'!$AN$52)*($I140/$H140))</f>
        <v>0</v>
      </c>
      <c r="BG140" s="105">
        <f>SUM(BD140:BF140)</f>
        <v>0</v>
      </c>
      <c r="BH140" s="105">
        <f>+AU140+AY140+BC140+BG140</f>
        <v>0</v>
      </c>
      <c r="BI140" s="287">
        <f>+Z140+AQ140+BH140</f>
        <v>0</v>
      </c>
      <c r="BJ140" s="126">
        <f t="shared" si="36"/>
        <v>0</v>
      </c>
    </row>
    <row r="141" spans="1:62" s="69" customFormat="1" ht="12.75" customHeight="1" x14ac:dyDescent="0.15">
      <c r="A141" s="299" t="str">
        <f>+'Formato de costeo C1 '!C$1063</f>
        <v>1.5.1.5</v>
      </c>
      <c r="B141" s="300" t="str">
        <f>+'Formato de costeo C1 '!B$1063</f>
        <v>Categorías de gasto</v>
      </c>
      <c r="C141" s="318"/>
      <c r="D141" s="319"/>
      <c r="E141" s="320"/>
      <c r="F141" s="106">
        <f>+'Formato de costeo C1 '!G$1063</f>
        <v>0</v>
      </c>
      <c r="G141" s="506"/>
      <c r="H141" s="106">
        <f>+'Formato de costeo C1 '!I1063</f>
        <v>0</v>
      </c>
      <c r="I141" s="106">
        <f>+'Formato de costeo C1 '!Q1063</f>
        <v>0</v>
      </c>
      <c r="J141" s="106">
        <f>IF( $H141=0,0,($F141*'Cronograma de Actividades'!$E$52)*($I141/$H141))</f>
        <v>0</v>
      </c>
      <c r="K141" s="106">
        <f>IF( $H141=0,0,($F141*'Cronograma de Actividades'!$F$52)*($I141/$H141))</f>
        <v>0</v>
      </c>
      <c r="L141" s="106">
        <f>IF( $H141=0,0,($F141*'Cronograma de Actividades'!$G$52)*($I141/$H141))</f>
        <v>0</v>
      </c>
      <c r="M141" s="106">
        <f>SUM(J141:L141)</f>
        <v>0</v>
      </c>
      <c r="N141" s="106">
        <f>IF( $H141=0,0,($F141*'Cronograma de Actividades'!$H$52)*($I141/$H141))</f>
        <v>0</v>
      </c>
      <c r="O141" s="106">
        <f>IF( $H141=0,0,($F141*'Cronograma de Actividades'!$I$52)*($I141/$H141))</f>
        <v>0</v>
      </c>
      <c r="P141" s="106">
        <f>IF( $H141=0,0,($F141*'Cronograma de Actividades'!$J$52)*($I141/$H141))</f>
        <v>0</v>
      </c>
      <c r="Q141" s="106">
        <f>SUM(N141:P141)</f>
        <v>0</v>
      </c>
      <c r="R141" s="106">
        <f>IF( $H141=0,0,($F141*'Cronograma de Actividades'!$K$52)*($I141/$H141))</f>
        <v>0</v>
      </c>
      <c r="S141" s="106">
        <f>IF( $H141=0,0,($F141*'Cronograma de Actividades'!$L$52)*($I141/$H141))</f>
        <v>0</v>
      </c>
      <c r="T141" s="106">
        <f>IF( $H141=0,0,($F141*'Cronograma de Actividades'!$M$52)*($I141/$H141))</f>
        <v>0</v>
      </c>
      <c r="U141" s="106">
        <f>SUM(R141:T141)</f>
        <v>0</v>
      </c>
      <c r="V141" s="106">
        <f>IF( $H141=0,0,($F141*'Cronograma de Actividades'!$N$52)*($I141/$H141))</f>
        <v>0</v>
      </c>
      <c r="W141" s="106">
        <f>IF( $H141=0,0,($F141*'Cronograma de Actividades'!$O$52)*($I141/$H141))</f>
        <v>0</v>
      </c>
      <c r="X141" s="106">
        <f>IF( $H141=0,0,($F141*'Cronograma de Actividades'!$P$52)*($I141/$H141))</f>
        <v>0</v>
      </c>
      <c r="Y141" s="106">
        <f>SUM(V141:X141)</f>
        <v>0</v>
      </c>
      <c r="Z141" s="106">
        <f>+M141+Q141+U141+Y141</f>
        <v>0</v>
      </c>
      <c r="AA141" s="106">
        <f>IF( $H141=0,0,($F141*'Cronograma de Actividades'!$Q$52)*($I141/$H141))</f>
        <v>0</v>
      </c>
      <c r="AB141" s="106">
        <f>IF( $H141=0,0,($F141*'Cronograma de Actividades'!$R$52)*($I141/$H141))</f>
        <v>0</v>
      </c>
      <c r="AC141" s="106">
        <f>IF( $H141=0,0,($F141*'Cronograma de Actividades'!$S$52)*($I141/$H141))</f>
        <v>0</v>
      </c>
      <c r="AD141" s="106">
        <f>SUM(AA141:AC141)</f>
        <v>0</v>
      </c>
      <c r="AE141" s="106">
        <f>IF( $H141=0,0,($F141*'Cronograma de Actividades'!$T$52)*($I141/$H141))</f>
        <v>0</v>
      </c>
      <c r="AF141" s="106">
        <f>IF( $H141=0,0,($F141*'Cronograma de Actividades'!$U$52)*($I141/$H141))</f>
        <v>0</v>
      </c>
      <c r="AG141" s="106">
        <f>IF( $H141=0,0,($F141*'Cronograma de Actividades'!$V$52)*($I141/$H141))</f>
        <v>0</v>
      </c>
      <c r="AH141" s="106">
        <f>SUM(AE141:AG141)</f>
        <v>0</v>
      </c>
      <c r="AI141" s="106">
        <f>IF( $H141=0,0,($F141*'Cronograma de Actividades'!$W$52)*($I141/$H141))</f>
        <v>0</v>
      </c>
      <c r="AJ141" s="106">
        <f>IF( $H141=0,0,($F141*'Cronograma de Actividades'!$X$52)*($I141/$H141))</f>
        <v>0</v>
      </c>
      <c r="AK141" s="106">
        <f>IF( $H141=0,0,($F141*'Cronograma de Actividades'!$Y$52)*($I141/$H141))</f>
        <v>0</v>
      </c>
      <c r="AL141" s="106">
        <f>SUM(AI141:AK141)</f>
        <v>0</v>
      </c>
      <c r="AM141" s="106">
        <f>IF( $H141=0,0,($F141*'Cronograma de Actividades'!$Z$52)*($I141/$H141))</f>
        <v>0</v>
      </c>
      <c r="AN141" s="106">
        <f>IF( $H141=0,0,($F141*'Cronograma de Actividades'!$AA$52)*($I141/$H141))</f>
        <v>0</v>
      </c>
      <c r="AO141" s="106">
        <f>IF( $H141=0,0,($F141*'Cronograma de Actividades'!$AB$52)*($I141/$H141))</f>
        <v>0</v>
      </c>
      <c r="AP141" s="106">
        <f>SUM(AM141:AO141)</f>
        <v>0</v>
      </c>
      <c r="AQ141" s="106">
        <f>+AD141+AH141+AL141+AP141</f>
        <v>0</v>
      </c>
      <c r="AR141" s="106">
        <f>IF( $H141=0,0,($F141*'Cronograma de Actividades'!$AC$52)*($I141/$H141))</f>
        <v>0</v>
      </c>
      <c r="AS141" s="106">
        <f>IF( $H141=0,0,($F141*'Cronograma de Actividades'!$AD$52)*($I141/$H141))</f>
        <v>0</v>
      </c>
      <c r="AT141" s="106">
        <f>IF( $H141=0,0,($F141*'Cronograma de Actividades'!$AE$52)*($I141/$H141))</f>
        <v>0</v>
      </c>
      <c r="AU141" s="106">
        <f>SUM(AR141:AT141)</f>
        <v>0</v>
      </c>
      <c r="AV141" s="106">
        <f>IF( $H141=0,0,($F141*'Cronograma de Actividades'!$AF$52)*($I141/$H141))</f>
        <v>0</v>
      </c>
      <c r="AW141" s="106">
        <f>IF( $H141=0,0,($F141*'Cronograma de Actividades'!$AG$52)*($I141/$H141))</f>
        <v>0</v>
      </c>
      <c r="AX141" s="106">
        <f>IF( $H141=0,0,($F141*'Cronograma de Actividades'!$AH$52)*($I141/$H141))</f>
        <v>0</v>
      </c>
      <c r="AY141" s="106">
        <f>SUM(AV141:AX141)</f>
        <v>0</v>
      </c>
      <c r="AZ141" s="106">
        <f>IF( $H141=0,0,($F141*'Cronograma de Actividades'!$AI$52)*($I141/$H141))</f>
        <v>0</v>
      </c>
      <c r="BA141" s="106">
        <f>IF( $H141=0,0,($F141*'Cronograma de Actividades'!$AJ$52)*($I141/$H141))</f>
        <v>0</v>
      </c>
      <c r="BB141" s="106">
        <f>IF( $H141=0,0,($F141*'Cronograma de Actividades'!$AK$52)*($I141/$H141))</f>
        <v>0</v>
      </c>
      <c r="BC141" s="106">
        <f>SUM(AZ141:BB141)</f>
        <v>0</v>
      </c>
      <c r="BD141" s="106">
        <f>IF( $H141=0,0,($F141*'Cronograma de Actividades'!$AL$52)*($I141/$H141))</f>
        <v>0</v>
      </c>
      <c r="BE141" s="106">
        <f>IF( $H141=0,0,($F141*'Cronograma de Actividades'!$AM$52)*($I141/$H141))</f>
        <v>0</v>
      </c>
      <c r="BF141" s="106">
        <f>IF( $H141=0,0,($F141*'Cronograma de Actividades'!$AN$52)*($I141/$H141))</f>
        <v>0</v>
      </c>
      <c r="BG141" s="106">
        <f>SUM(BD141:BF141)</f>
        <v>0</v>
      </c>
      <c r="BH141" s="106">
        <f>+AU141+AY141+BC141+BG141</f>
        <v>0</v>
      </c>
      <c r="BI141" s="288">
        <f>+Z141+AQ141+BH141</f>
        <v>0</v>
      </c>
      <c r="BJ141" s="126">
        <f t="shared" si="36"/>
        <v>0</v>
      </c>
    </row>
    <row r="142" spans="1:62" s="69" customFormat="1" ht="12.75" customHeight="1" x14ac:dyDescent="0.15">
      <c r="A142" s="100" t="str">
        <f>+'Formato de costeo C1 '!C$1011</f>
        <v>1.5.2</v>
      </c>
      <c r="B142" s="199">
        <f>+'Formato de costeo C1 '!B$1072</f>
        <v>0</v>
      </c>
      <c r="C142" s="56">
        <f>+'Formato de costeo C1 '!$D$1072</f>
        <v>0</v>
      </c>
      <c r="D142" s="61"/>
      <c r="E142" s="57">
        <f>+'Formato de costeo C1 '!F287</f>
        <v>0</v>
      </c>
      <c r="F142" s="57">
        <f>SUM(F143:F147)</f>
        <v>0</v>
      </c>
      <c r="G142" s="503">
        <f>+'Formato de costeo C1 '!$H$1072</f>
        <v>0</v>
      </c>
      <c r="H142" s="57">
        <f>SUM(H143:H147)</f>
        <v>0</v>
      </c>
      <c r="I142" s="57">
        <f t="shared" ref="I142:BI142" si="37">SUM(I143:I147)</f>
        <v>0</v>
      </c>
      <c r="J142" s="57">
        <f t="shared" si="37"/>
        <v>0</v>
      </c>
      <c r="K142" s="57">
        <f>SUM(K143:K147)</f>
        <v>0</v>
      </c>
      <c r="L142" s="57">
        <f>SUM(L143:L147)</f>
        <v>0</v>
      </c>
      <c r="M142" s="57">
        <f t="shared" si="37"/>
        <v>0</v>
      </c>
      <c r="N142" s="57">
        <f>SUM(N143:N147)</f>
        <v>0</v>
      </c>
      <c r="O142" s="57">
        <f>SUM(O143:O147)</f>
        <v>0</v>
      </c>
      <c r="P142" s="57">
        <f>SUM(P143:P147)</f>
        <v>0</v>
      </c>
      <c r="Q142" s="57">
        <f t="shared" si="37"/>
        <v>0</v>
      </c>
      <c r="R142" s="57">
        <f t="shared" si="37"/>
        <v>0</v>
      </c>
      <c r="S142" s="57">
        <f t="shared" si="37"/>
        <v>0</v>
      </c>
      <c r="T142" s="57">
        <f t="shared" si="37"/>
        <v>0</v>
      </c>
      <c r="U142" s="57">
        <f t="shared" si="37"/>
        <v>0</v>
      </c>
      <c r="V142" s="57">
        <f t="shared" si="37"/>
        <v>0</v>
      </c>
      <c r="W142" s="57">
        <f t="shared" si="37"/>
        <v>0</v>
      </c>
      <c r="X142" s="57">
        <f t="shared" si="37"/>
        <v>0</v>
      </c>
      <c r="Y142" s="57">
        <f t="shared" si="37"/>
        <v>0</v>
      </c>
      <c r="Z142" s="57">
        <f t="shared" si="37"/>
        <v>0</v>
      </c>
      <c r="AA142" s="57">
        <f t="shared" si="37"/>
        <v>0</v>
      </c>
      <c r="AB142" s="57">
        <f t="shared" si="37"/>
        <v>0</v>
      </c>
      <c r="AC142" s="57">
        <f t="shared" si="37"/>
        <v>0</v>
      </c>
      <c r="AD142" s="57">
        <f t="shared" si="37"/>
        <v>0</v>
      </c>
      <c r="AE142" s="57">
        <f t="shared" si="37"/>
        <v>0</v>
      </c>
      <c r="AF142" s="57">
        <f t="shared" si="37"/>
        <v>0</v>
      </c>
      <c r="AG142" s="57">
        <f t="shared" si="37"/>
        <v>0</v>
      </c>
      <c r="AH142" s="57">
        <f t="shared" si="37"/>
        <v>0</v>
      </c>
      <c r="AI142" s="57">
        <f t="shared" si="37"/>
        <v>0</v>
      </c>
      <c r="AJ142" s="57">
        <f t="shared" si="37"/>
        <v>0</v>
      </c>
      <c r="AK142" s="57">
        <f t="shared" si="37"/>
        <v>0</v>
      </c>
      <c r="AL142" s="57">
        <f t="shared" si="37"/>
        <v>0</v>
      </c>
      <c r="AM142" s="57">
        <f t="shared" si="37"/>
        <v>0</v>
      </c>
      <c r="AN142" s="57">
        <f t="shared" si="37"/>
        <v>0</v>
      </c>
      <c r="AO142" s="57">
        <f t="shared" si="37"/>
        <v>0</v>
      </c>
      <c r="AP142" s="57">
        <f t="shared" si="37"/>
        <v>0</v>
      </c>
      <c r="AQ142" s="57">
        <f t="shared" si="37"/>
        <v>0</v>
      </c>
      <c r="AR142" s="57">
        <f t="shared" si="37"/>
        <v>0</v>
      </c>
      <c r="AS142" s="57">
        <f t="shared" si="37"/>
        <v>0</v>
      </c>
      <c r="AT142" s="57">
        <f t="shared" si="37"/>
        <v>0</v>
      </c>
      <c r="AU142" s="57">
        <f t="shared" si="37"/>
        <v>0</v>
      </c>
      <c r="AV142" s="57">
        <f t="shared" si="37"/>
        <v>0</v>
      </c>
      <c r="AW142" s="57">
        <f t="shared" si="37"/>
        <v>0</v>
      </c>
      <c r="AX142" s="57">
        <f t="shared" si="37"/>
        <v>0</v>
      </c>
      <c r="AY142" s="57">
        <f t="shared" si="37"/>
        <v>0</v>
      </c>
      <c r="AZ142" s="57">
        <f t="shared" si="37"/>
        <v>0</v>
      </c>
      <c r="BA142" s="57">
        <f t="shared" si="37"/>
        <v>0</v>
      </c>
      <c r="BB142" s="57">
        <f t="shared" si="37"/>
        <v>0</v>
      </c>
      <c r="BC142" s="57">
        <f t="shared" si="37"/>
        <v>0</v>
      </c>
      <c r="BD142" s="57">
        <f t="shared" si="37"/>
        <v>0</v>
      </c>
      <c r="BE142" s="57">
        <f t="shared" si="37"/>
        <v>0</v>
      </c>
      <c r="BF142" s="57">
        <f t="shared" si="37"/>
        <v>0</v>
      </c>
      <c r="BG142" s="57">
        <f t="shared" si="37"/>
        <v>0</v>
      </c>
      <c r="BH142" s="57">
        <f t="shared" si="37"/>
        <v>0</v>
      </c>
      <c r="BI142" s="285">
        <f t="shared" si="37"/>
        <v>0</v>
      </c>
      <c r="BJ142" s="126">
        <f t="shared" si="36"/>
        <v>0</v>
      </c>
    </row>
    <row r="143" spans="1:62" s="69" customFormat="1" ht="12.75" customHeight="1" x14ac:dyDescent="0.15">
      <c r="A143" s="295" t="str">
        <f>+'Formato de costeo C1 '!C$1073</f>
        <v>1.5.2.1</v>
      </c>
      <c r="B143" s="296" t="str">
        <f>+'Formato de costeo C1 '!B$1073</f>
        <v>Categorías de gasto</v>
      </c>
      <c r="C143" s="577"/>
      <c r="D143" s="296"/>
      <c r="E143" s="312"/>
      <c r="F143" s="104">
        <f>+'Formato de costeo C1 '!G$1073</f>
        <v>0</v>
      </c>
      <c r="G143" s="507"/>
      <c r="H143" s="104">
        <f>+'Formato de costeo C1 '!I1073</f>
        <v>0</v>
      </c>
      <c r="I143" s="104">
        <f>+'Formato de costeo C1 '!Q1073</f>
        <v>0</v>
      </c>
      <c r="J143" s="104">
        <f>IF( $H143=0,0,($F143*'Cronograma de Actividades'!$E$53)*($I143/$H143))</f>
        <v>0</v>
      </c>
      <c r="K143" s="104">
        <f>IF( $H143=0,0,($F143*'Cronograma de Actividades'!$F$53)*($I143/$H143))</f>
        <v>0</v>
      </c>
      <c r="L143" s="104">
        <f>IF( $H143=0,0,($F143*'Cronograma de Actividades'!$G$53)*($I143/$H143))</f>
        <v>0</v>
      </c>
      <c r="M143" s="104">
        <f>SUM(J143:L143)</f>
        <v>0</v>
      </c>
      <c r="N143" s="104">
        <f>IF( $H143=0,0,($F143*'Cronograma de Actividades'!$H$53)*($I143/$H143))</f>
        <v>0</v>
      </c>
      <c r="O143" s="104">
        <f>IF( $H143=0,0,($F143*'Cronograma de Actividades'!$I$53)*($I143/$H143))</f>
        <v>0</v>
      </c>
      <c r="P143" s="104">
        <f>IF( $H143=0,0,($F143*'Cronograma de Actividades'!$J$53)*($I143/$H143))</f>
        <v>0</v>
      </c>
      <c r="Q143" s="104">
        <f>SUM(N143:P143)</f>
        <v>0</v>
      </c>
      <c r="R143" s="104">
        <f>IF( $H143=0,0,($F143*'Cronograma de Actividades'!$K$53)*($I143/$H143))</f>
        <v>0</v>
      </c>
      <c r="S143" s="104">
        <f>IF( $H143=0,0,($F143*'Cronograma de Actividades'!$L$53)*($I143/$H143))</f>
        <v>0</v>
      </c>
      <c r="T143" s="104">
        <f>IF( $H143=0,0,($F143*'Cronograma de Actividades'!$M$53)*($I143/$H143))</f>
        <v>0</v>
      </c>
      <c r="U143" s="104">
        <f>SUM(R143:T143)</f>
        <v>0</v>
      </c>
      <c r="V143" s="104">
        <f>IF( $H143=0,0,($F143*'Cronograma de Actividades'!$N$53)*($I143/$H143))</f>
        <v>0</v>
      </c>
      <c r="W143" s="104">
        <f>IF( $H143=0,0,($F143*'Cronograma de Actividades'!$O$53)*($I143/$H143))</f>
        <v>0</v>
      </c>
      <c r="X143" s="104">
        <f>IF( $H143=0,0,($F143*'Cronograma de Actividades'!$P$53)*($I143/$H143))</f>
        <v>0</v>
      </c>
      <c r="Y143" s="104">
        <f>SUM(V143:X143)</f>
        <v>0</v>
      </c>
      <c r="Z143" s="104">
        <f>+M143+Q143+U143+Y143</f>
        <v>0</v>
      </c>
      <c r="AA143" s="104">
        <f>IF( $H143=0,0,($F143*'Cronograma de Actividades'!$Q$53)*($I143/$H143))</f>
        <v>0</v>
      </c>
      <c r="AB143" s="104">
        <f>IF( $H143=0,0,($F143*'Cronograma de Actividades'!$R$53)*($I143/$H143))</f>
        <v>0</v>
      </c>
      <c r="AC143" s="104">
        <f>IF( $H143=0,0,($F143*'Cronograma de Actividades'!$S$53)*($I143/$H143))</f>
        <v>0</v>
      </c>
      <c r="AD143" s="104">
        <f>SUM(AA143:AC143)</f>
        <v>0</v>
      </c>
      <c r="AE143" s="104">
        <f>IF( $H143=0,0,($F143*'Cronograma de Actividades'!$T$53)*($I143/$H143))</f>
        <v>0</v>
      </c>
      <c r="AF143" s="104">
        <f>IF( $H143=0,0,($F143*'Cronograma de Actividades'!$U$53)*($I143/$H143))</f>
        <v>0</v>
      </c>
      <c r="AG143" s="104">
        <f>IF( $H143=0,0,($F143*'Cronograma de Actividades'!$V$53)*($I143/$H143))</f>
        <v>0</v>
      </c>
      <c r="AH143" s="104">
        <f>SUM(AE143:AG143)</f>
        <v>0</v>
      </c>
      <c r="AI143" s="104">
        <f>IF( $H143=0,0,($F143*'Cronograma de Actividades'!$W$53)*($I143/$H143))</f>
        <v>0</v>
      </c>
      <c r="AJ143" s="104">
        <f>IF( $H143=0,0,($F143*'Cronograma de Actividades'!$X$53)*($I143/$H143))</f>
        <v>0</v>
      </c>
      <c r="AK143" s="104">
        <f>IF( $H143=0,0,($F143*'Cronograma de Actividades'!$Y$53)*($I143/$H143))</f>
        <v>0</v>
      </c>
      <c r="AL143" s="104">
        <f>SUM(AI143:AK143)</f>
        <v>0</v>
      </c>
      <c r="AM143" s="104">
        <f>IF( $H143=0,0,($F143*'Cronograma de Actividades'!$Z$53)*($I143/$H143))</f>
        <v>0</v>
      </c>
      <c r="AN143" s="104">
        <f>IF( $H143=0,0,($F143*'Cronograma de Actividades'!$AA$53)*($I143/$H143))</f>
        <v>0</v>
      </c>
      <c r="AO143" s="104">
        <f>IF( $H143=0,0,($F143*'Cronograma de Actividades'!$AB$53)*($I143/$H143))</f>
        <v>0</v>
      </c>
      <c r="AP143" s="104">
        <f>SUM(AM143:AO143)</f>
        <v>0</v>
      </c>
      <c r="AQ143" s="104">
        <f>+AD143+AH143+AL143+AP143</f>
        <v>0</v>
      </c>
      <c r="AR143" s="104">
        <f>IF( $H143=0,0,($F143*'Cronograma de Actividades'!$AC$53)*($I143/$H143))</f>
        <v>0</v>
      </c>
      <c r="AS143" s="104">
        <f>IF( $H143=0,0,($F143*'Cronograma de Actividades'!$AD$53)*($I143/$H143))</f>
        <v>0</v>
      </c>
      <c r="AT143" s="104">
        <f>IF( $H143=0,0,($F143*'Cronograma de Actividades'!$AE$53)*($I143/$H143))</f>
        <v>0</v>
      </c>
      <c r="AU143" s="104">
        <f>SUM(AR143:AT143)</f>
        <v>0</v>
      </c>
      <c r="AV143" s="104">
        <f>IF( $H143=0,0,($F143*'Cronograma de Actividades'!$AF$53)*($I143/$H143))</f>
        <v>0</v>
      </c>
      <c r="AW143" s="104">
        <f>IF( $H143=0,0,($F143*'Cronograma de Actividades'!$AG$53)*($I143/$H143))</f>
        <v>0</v>
      </c>
      <c r="AX143" s="104">
        <f>IF( $H143=0,0,($F143*'Cronograma de Actividades'!$AH$53)*($I143/$H143))</f>
        <v>0</v>
      </c>
      <c r="AY143" s="104">
        <f>SUM(AV143:AX143)</f>
        <v>0</v>
      </c>
      <c r="AZ143" s="104">
        <f>IF( $H143=0,0,($F143*'Cronograma de Actividades'!$AI$53)*($I143/$H143))</f>
        <v>0</v>
      </c>
      <c r="BA143" s="104">
        <f>IF( $H143=0,0,($F143*'Cronograma de Actividades'!$AJ$53)*($I143/$H143))</f>
        <v>0</v>
      </c>
      <c r="BB143" s="104">
        <f>IF( $H143=0,0,($F143*'Cronograma de Actividades'!$AK$53)*($I143/$H143))</f>
        <v>0</v>
      </c>
      <c r="BC143" s="104">
        <f>SUM(AZ143:BB143)</f>
        <v>0</v>
      </c>
      <c r="BD143" s="104">
        <f>IF( $H143=0,0,($F143*'Cronograma de Actividades'!$AL$53)*($I143/$H143))</f>
        <v>0</v>
      </c>
      <c r="BE143" s="104">
        <f>IF( $H143=0,0,($F143*'Cronograma de Actividades'!$AM$53)*($I143/$H143))</f>
        <v>0</v>
      </c>
      <c r="BF143" s="104">
        <f>IF( $H143=0,0,($F143*'Cronograma de Actividades'!$AN$53)*($I143/$H143))</f>
        <v>0</v>
      </c>
      <c r="BG143" s="104">
        <f>SUM(BD143:BF143)</f>
        <v>0</v>
      </c>
      <c r="BH143" s="104">
        <f>+AU143+AY143+BC143+BG143</f>
        <v>0</v>
      </c>
      <c r="BI143" s="286">
        <f>+Z143+AQ143+BH143</f>
        <v>0</v>
      </c>
      <c r="BJ143" s="126">
        <f t="shared" si="36"/>
        <v>0</v>
      </c>
    </row>
    <row r="144" spans="1:62" s="69" customFormat="1" ht="12.75" customHeight="1" x14ac:dyDescent="0.15">
      <c r="A144" s="297" t="str">
        <f>+'Formato de costeo C1 '!C$1082</f>
        <v>1.5.2.2</v>
      </c>
      <c r="B144" s="298" t="str">
        <f>+'Formato de costeo C1 '!B$1082</f>
        <v>Categorías de gasto</v>
      </c>
      <c r="C144" s="578"/>
      <c r="D144" s="298"/>
      <c r="E144" s="315"/>
      <c r="F144" s="105">
        <f>+'Formato de costeo C1 '!G$1082</f>
        <v>0</v>
      </c>
      <c r="G144" s="508"/>
      <c r="H144" s="105">
        <f>+'Formato de costeo C1 '!I1082</f>
        <v>0</v>
      </c>
      <c r="I144" s="105">
        <f>+'Formato de costeo C1 '!Q1082</f>
        <v>0</v>
      </c>
      <c r="J144" s="105">
        <f>IF( $H144=0,0,($F144*'Cronograma de Actividades'!$E$53)*($I144/$H144))</f>
        <v>0</v>
      </c>
      <c r="K144" s="105">
        <f>IF( $H144=0,0,($F144*'Cronograma de Actividades'!$F$53)*($I144/$H144))</f>
        <v>0</v>
      </c>
      <c r="L144" s="105">
        <f>IF( $H144=0,0,($F144*'Cronograma de Actividades'!$G$53)*($I144/$H144))</f>
        <v>0</v>
      </c>
      <c r="M144" s="105">
        <f>SUM(J144:L144)</f>
        <v>0</v>
      </c>
      <c r="N144" s="105">
        <f>IF( $H144=0,0,($F144*'Cronograma de Actividades'!$H$53)*($I144/$H144))</f>
        <v>0</v>
      </c>
      <c r="O144" s="105">
        <f>IF( $H144=0,0,($F144*'Cronograma de Actividades'!$I$53)*($I144/$H144))</f>
        <v>0</v>
      </c>
      <c r="P144" s="105">
        <f>IF( $H144=0,0,($F144*'Cronograma de Actividades'!$J$53)*($I144/$H144))</f>
        <v>0</v>
      </c>
      <c r="Q144" s="105">
        <f>SUM(N144:P144)</f>
        <v>0</v>
      </c>
      <c r="R144" s="105">
        <f>IF( $H144=0,0,($F144*'Cronograma de Actividades'!$K$53)*($I144/$H144))</f>
        <v>0</v>
      </c>
      <c r="S144" s="105">
        <f>IF( $H144=0,0,($F144*'Cronograma de Actividades'!$L$53)*($I144/$H144))</f>
        <v>0</v>
      </c>
      <c r="T144" s="105">
        <f>IF( $H144=0,0,($F144*'Cronograma de Actividades'!$M$53)*($I144/$H144))</f>
        <v>0</v>
      </c>
      <c r="U144" s="105">
        <f>SUM(R144:T144)</f>
        <v>0</v>
      </c>
      <c r="V144" s="105">
        <f>IF( $H144=0,0,($F144*'Cronograma de Actividades'!$N$53)*($I144/$H144))</f>
        <v>0</v>
      </c>
      <c r="W144" s="105">
        <f>IF( $H144=0,0,($F144*'Cronograma de Actividades'!$O$53)*($I144/$H144))</f>
        <v>0</v>
      </c>
      <c r="X144" s="105">
        <f>IF( $H144=0,0,($F144*'Cronograma de Actividades'!$P$53)*($I144/$H144))</f>
        <v>0</v>
      </c>
      <c r="Y144" s="105">
        <f>SUM(V144:X144)</f>
        <v>0</v>
      </c>
      <c r="Z144" s="105">
        <f>+M144+Q144+U144+Y144</f>
        <v>0</v>
      </c>
      <c r="AA144" s="105">
        <f>IF( $H144=0,0,($F144*'Cronograma de Actividades'!$Q$53)*($I144/$H144))</f>
        <v>0</v>
      </c>
      <c r="AB144" s="105">
        <f>IF( $H144=0,0,($F144*'Cronograma de Actividades'!$R$53)*($I144/$H144))</f>
        <v>0</v>
      </c>
      <c r="AC144" s="105">
        <f>IF( $H144=0,0,($F144*'Cronograma de Actividades'!$S$53)*($I144/$H144))</f>
        <v>0</v>
      </c>
      <c r="AD144" s="105">
        <f>SUM(AA144:AC144)</f>
        <v>0</v>
      </c>
      <c r="AE144" s="105">
        <f>IF( $H144=0,0,($F144*'Cronograma de Actividades'!$T$53)*($I144/$H144))</f>
        <v>0</v>
      </c>
      <c r="AF144" s="105">
        <f>IF( $H144=0,0,($F144*'Cronograma de Actividades'!$U$53)*($I144/$H144))</f>
        <v>0</v>
      </c>
      <c r="AG144" s="105">
        <f>IF( $H144=0,0,($F144*'Cronograma de Actividades'!$V$53)*($I144/$H144))</f>
        <v>0</v>
      </c>
      <c r="AH144" s="105">
        <f>SUM(AE144:AG144)</f>
        <v>0</v>
      </c>
      <c r="AI144" s="105">
        <f>IF( $H144=0,0,($F144*'Cronograma de Actividades'!$W$53)*($I144/$H144))</f>
        <v>0</v>
      </c>
      <c r="AJ144" s="105">
        <f>IF( $H144=0,0,($F144*'Cronograma de Actividades'!$X$53)*($I144/$H144))</f>
        <v>0</v>
      </c>
      <c r="AK144" s="105">
        <f>IF( $H144=0,0,($F144*'Cronograma de Actividades'!$Y$53)*($I144/$H144))</f>
        <v>0</v>
      </c>
      <c r="AL144" s="105">
        <f>SUM(AI144:AK144)</f>
        <v>0</v>
      </c>
      <c r="AM144" s="105">
        <f>IF( $H144=0,0,($F144*'Cronograma de Actividades'!$Z$53)*($I144/$H144))</f>
        <v>0</v>
      </c>
      <c r="AN144" s="105">
        <f>IF( $H144=0,0,($F144*'Cronograma de Actividades'!$AA$53)*($I144/$H144))</f>
        <v>0</v>
      </c>
      <c r="AO144" s="105">
        <f>IF( $H144=0,0,($F144*'Cronograma de Actividades'!$AB$53)*($I144/$H144))</f>
        <v>0</v>
      </c>
      <c r="AP144" s="105">
        <f>SUM(AM144:AO144)</f>
        <v>0</v>
      </c>
      <c r="AQ144" s="105">
        <f>+AD144+AH144+AL144+AP144</f>
        <v>0</v>
      </c>
      <c r="AR144" s="105">
        <f>IF( $H144=0,0,($F144*'Cronograma de Actividades'!$AC$53)*($I144/$H144))</f>
        <v>0</v>
      </c>
      <c r="AS144" s="105">
        <f>IF( $H144=0,0,($F144*'Cronograma de Actividades'!$AD$53)*($I144/$H144))</f>
        <v>0</v>
      </c>
      <c r="AT144" s="105">
        <f>IF( $H144=0,0,($F144*'Cronograma de Actividades'!$AE$53)*($I144/$H144))</f>
        <v>0</v>
      </c>
      <c r="AU144" s="105">
        <f>SUM(AR144:AT144)</f>
        <v>0</v>
      </c>
      <c r="AV144" s="105">
        <f>IF( $H144=0,0,($F144*'Cronograma de Actividades'!$AF$53)*($I144/$H144))</f>
        <v>0</v>
      </c>
      <c r="AW144" s="105">
        <f>IF( $H144=0,0,($F144*'Cronograma de Actividades'!$AG$53)*($I144/$H144))</f>
        <v>0</v>
      </c>
      <c r="AX144" s="105">
        <f>IF( $H144=0,0,($F144*'Cronograma de Actividades'!$AH$53)*($I144/$H144))</f>
        <v>0</v>
      </c>
      <c r="AY144" s="105">
        <f>SUM(AV144:AX144)</f>
        <v>0</v>
      </c>
      <c r="AZ144" s="105">
        <f>IF( $H144=0,0,($F144*'Cronograma de Actividades'!$AI$53)*($I144/$H144))</f>
        <v>0</v>
      </c>
      <c r="BA144" s="105">
        <f>IF( $H144=0,0,($F144*'Cronograma de Actividades'!$AJ$53)*($I144/$H144))</f>
        <v>0</v>
      </c>
      <c r="BB144" s="105">
        <f>IF( $H144=0,0,($F144*'Cronograma de Actividades'!$AK$53)*($I144/$H144))</f>
        <v>0</v>
      </c>
      <c r="BC144" s="105">
        <f>SUM(AZ144:BB144)</f>
        <v>0</v>
      </c>
      <c r="BD144" s="105">
        <f>IF( $H144=0,0,($F144*'Cronograma de Actividades'!$AL$53)*($I144/$H144))</f>
        <v>0</v>
      </c>
      <c r="BE144" s="105">
        <f>IF( $H144=0,0,($F144*'Cronograma de Actividades'!$AM$53)*($I144/$H144))</f>
        <v>0</v>
      </c>
      <c r="BF144" s="105">
        <f>IF( $H144=0,0,($F144*'Cronograma de Actividades'!$AN$53)*($I144/$H144))</f>
        <v>0</v>
      </c>
      <c r="BG144" s="105">
        <f>SUM(BD144:BF144)</f>
        <v>0</v>
      </c>
      <c r="BH144" s="105">
        <f>+AU144+AY144+BC144+BG144</f>
        <v>0</v>
      </c>
      <c r="BI144" s="287">
        <f>+Z144+AQ144+BH144</f>
        <v>0</v>
      </c>
      <c r="BJ144" s="126">
        <f t="shared" si="36"/>
        <v>0</v>
      </c>
    </row>
    <row r="145" spans="1:62" s="69" customFormat="1" ht="12.75" customHeight="1" outlineLevel="1" x14ac:dyDescent="0.15">
      <c r="A145" s="297" t="str">
        <f>+'Formato de costeo C1 '!C$1091</f>
        <v>1.5.2.3</v>
      </c>
      <c r="B145" s="298" t="str">
        <f>+'Formato de costeo C1 '!B$1091</f>
        <v>Categorías de gasto</v>
      </c>
      <c r="C145" s="578"/>
      <c r="D145" s="298"/>
      <c r="E145" s="315"/>
      <c r="F145" s="105">
        <f>+'Formato de costeo C1 '!G$1091</f>
        <v>0</v>
      </c>
      <c r="G145" s="508"/>
      <c r="H145" s="105">
        <f>+'Formato de costeo C1 '!I1091</f>
        <v>0</v>
      </c>
      <c r="I145" s="105">
        <f>+'Formato de costeo C1 '!Q1091</f>
        <v>0</v>
      </c>
      <c r="J145" s="105">
        <f>IF( $H145=0,0,($F145*'Cronograma de Actividades'!$E$53)*($I145/$H145))</f>
        <v>0</v>
      </c>
      <c r="K145" s="105">
        <f>IF( $H145=0,0,($F145*'Cronograma de Actividades'!$F$53)*($I145/$H145))</f>
        <v>0</v>
      </c>
      <c r="L145" s="105">
        <f>IF( $H145=0,0,($F145*'Cronograma de Actividades'!$G$53)*($I145/$H145))</f>
        <v>0</v>
      </c>
      <c r="M145" s="105">
        <f>SUM(J145:L145)</f>
        <v>0</v>
      </c>
      <c r="N145" s="105">
        <f>IF( $H145=0,0,($F145*'Cronograma de Actividades'!$H$53)*($I145/$H145))</f>
        <v>0</v>
      </c>
      <c r="O145" s="105">
        <f>IF( $H145=0,0,($F145*'Cronograma de Actividades'!$I$53)*($I145/$H145))</f>
        <v>0</v>
      </c>
      <c r="P145" s="105">
        <f>IF( $H145=0,0,($F145*'Cronograma de Actividades'!$J$53)*($I145/$H145))</f>
        <v>0</v>
      </c>
      <c r="Q145" s="105">
        <f>SUM(N145:P145)</f>
        <v>0</v>
      </c>
      <c r="R145" s="105">
        <f>IF( $H145=0,0,($F145*'Cronograma de Actividades'!$K$53)*($I145/$H145))</f>
        <v>0</v>
      </c>
      <c r="S145" s="105">
        <f>IF( $H145=0,0,($F145*'Cronograma de Actividades'!$L$53)*($I145/$H145))</f>
        <v>0</v>
      </c>
      <c r="T145" s="105">
        <f>IF( $H145=0,0,($F145*'Cronograma de Actividades'!$M$53)*($I145/$H145))</f>
        <v>0</v>
      </c>
      <c r="U145" s="105">
        <f>SUM(R145:T145)</f>
        <v>0</v>
      </c>
      <c r="V145" s="105">
        <f>IF( $H145=0,0,($F145*'Cronograma de Actividades'!$N$53)*($I145/$H145))</f>
        <v>0</v>
      </c>
      <c r="W145" s="105">
        <f>IF( $H145=0,0,($F145*'Cronograma de Actividades'!$O$53)*($I145/$H145))</f>
        <v>0</v>
      </c>
      <c r="X145" s="105">
        <f>IF( $H145=0,0,($F145*'Cronograma de Actividades'!$P$53)*($I145/$H145))</f>
        <v>0</v>
      </c>
      <c r="Y145" s="105">
        <f>SUM(V145:X145)</f>
        <v>0</v>
      </c>
      <c r="Z145" s="105">
        <f>+M145+Q145+U145+Y145</f>
        <v>0</v>
      </c>
      <c r="AA145" s="105">
        <f>IF( $H145=0,0,($F145*'Cronograma de Actividades'!$Q$53)*($I145/$H145))</f>
        <v>0</v>
      </c>
      <c r="AB145" s="105">
        <f>IF( $H145=0,0,($F145*'Cronograma de Actividades'!$R$53)*($I145/$H145))</f>
        <v>0</v>
      </c>
      <c r="AC145" s="105">
        <f>IF( $H145=0,0,($F145*'Cronograma de Actividades'!$S$53)*($I145/$H145))</f>
        <v>0</v>
      </c>
      <c r="AD145" s="105">
        <f>SUM(AA145:AC145)</f>
        <v>0</v>
      </c>
      <c r="AE145" s="105">
        <f>IF( $H145=0,0,($F145*'Cronograma de Actividades'!$T$53)*($I145/$H145))</f>
        <v>0</v>
      </c>
      <c r="AF145" s="105">
        <f>IF( $H145=0,0,($F145*'Cronograma de Actividades'!$U$53)*($I145/$H145))</f>
        <v>0</v>
      </c>
      <c r="AG145" s="105">
        <f>IF( $H145=0,0,($F145*'Cronograma de Actividades'!$V$53)*($I145/$H145))</f>
        <v>0</v>
      </c>
      <c r="AH145" s="105">
        <f>SUM(AE145:AG145)</f>
        <v>0</v>
      </c>
      <c r="AI145" s="105">
        <f>IF( $H145=0,0,($F145*'Cronograma de Actividades'!$W$53)*($I145/$H145))</f>
        <v>0</v>
      </c>
      <c r="AJ145" s="105">
        <f>IF( $H145=0,0,($F145*'Cronograma de Actividades'!$X$53)*($I145/$H145))</f>
        <v>0</v>
      </c>
      <c r="AK145" s="105">
        <f>IF( $H145=0,0,($F145*'Cronograma de Actividades'!$Y$53)*($I145/$H145))</f>
        <v>0</v>
      </c>
      <c r="AL145" s="105">
        <f>SUM(AI145:AK145)</f>
        <v>0</v>
      </c>
      <c r="AM145" s="105">
        <f>IF( $H145=0,0,($F145*'Cronograma de Actividades'!$Z$53)*($I145/$H145))</f>
        <v>0</v>
      </c>
      <c r="AN145" s="105">
        <f>IF( $H145=0,0,($F145*'Cronograma de Actividades'!$AA$53)*($I145/$H145))</f>
        <v>0</v>
      </c>
      <c r="AO145" s="105">
        <f>IF( $H145=0,0,($F145*'Cronograma de Actividades'!$AB$53)*($I145/$H145))</f>
        <v>0</v>
      </c>
      <c r="AP145" s="105">
        <f>SUM(AM145:AO145)</f>
        <v>0</v>
      </c>
      <c r="AQ145" s="105">
        <f>+AD145+AH145+AL145+AP145</f>
        <v>0</v>
      </c>
      <c r="AR145" s="105">
        <f>IF( $H145=0,0,($F145*'Cronograma de Actividades'!$AC$53)*($I145/$H145))</f>
        <v>0</v>
      </c>
      <c r="AS145" s="105">
        <f>IF( $H145=0,0,($F145*'Cronograma de Actividades'!$AD$53)*($I145/$H145))</f>
        <v>0</v>
      </c>
      <c r="AT145" s="105">
        <f>IF( $H145=0,0,($F145*'Cronograma de Actividades'!$AE$53)*($I145/$H145))</f>
        <v>0</v>
      </c>
      <c r="AU145" s="105">
        <f>SUM(AR145:AT145)</f>
        <v>0</v>
      </c>
      <c r="AV145" s="105">
        <f>IF( $H145=0,0,($F145*'Cronograma de Actividades'!$AF$53)*($I145/$H145))</f>
        <v>0</v>
      </c>
      <c r="AW145" s="105">
        <f>IF( $H145=0,0,($F145*'Cronograma de Actividades'!$AG$53)*($I145/$H145))</f>
        <v>0</v>
      </c>
      <c r="AX145" s="105">
        <f>IF( $H145=0,0,($F145*'Cronograma de Actividades'!$AH$53)*($I145/$H145))</f>
        <v>0</v>
      </c>
      <c r="AY145" s="105">
        <f>SUM(AV145:AX145)</f>
        <v>0</v>
      </c>
      <c r="AZ145" s="105">
        <f>IF( $H145=0,0,($F145*'Cronograma de Actividades'!$AI$53)*($I145/$H145))</f>
        <v>0</v>
      </c>
      <c r="BA145" s="105">
        <f>IF( $H145=0,0,($F145*'Cronograma de Actividades'!$AJ$53)*($I145/$H145))</f>
        <v>0</v>
      </c>
      <c r="BB145" s="105">
        <f>IF( $H145=0,0,($F145*'Cronograma de Actividades'!$AK$53)*($I145/$H145))</f>
        <v>0</v>
      </c>
      <c r="BC145" s="105">
        <f>SUM(AZ145:BB145)</f>
        <v>0</v>
      </c>
      <c r="BD145" s="105">
        <f>IF( $H145=0,0,($F145*'Cronograma de Actividades'!$AL$53)*($I145/$H145))</f>
        <v>0</v>
      </c>
      <c r="BE145" s="105">
        <f>IF( $H145=0,0,($F145*'Cronograma de Actividades'!$AM$53)*($I145/$H145))</f>
        <v>0</v>
      </c>
      <c r="BF145" s="105">
        <f>IF( $H145=0,0,($F145*'Cronograma de Actividades'!$AN$53)*($I145/$H145))</f>
        <v>0</v>
      </c>
      <c r="BG145" s="105">
        <f>SUM(BD145:BF145)</f>
        <v>0</v>
      </c>
      <c r="BH145" s="105">
        <f>+AU145+AY145+BC145+BG145</f>
        <v>0</v>
      </c>
      <c r="BI145" s="287">
        <f>+Z145+AQ145+BH145</f>
        <v>0</v>
      </c>
      <c r="BJ145" s="126">
        <f t="shared" si="36"/>
        <v>0</v>
      </c>
    </row>
    <row r="146" spans="1:62" s="69" customFormat="1" ht="12.75" customHeight="1" x14ac:dyDescent="0.15">
      <c r="A146" s="297" t="str">
        <f>+'Formato de costeo C1 '!C$1100</f>
        <v>1.5.2.4</v>
      </c>
      <c r="B146" s="298" t="str">
        <f>+'Formato de costeo C1 '!B$1100</f>
        <v>Categorías de gasto</v>
      </c>
      <c r="C146" s="578"/>
      <c r="D146" s="298"/>
      <c r="E146" s="315"/>
      <c r="F146" s="105">
        <f>+'Formato de costeo C1 '!G$1100</f>
        <v>0</v>
      </c>
      <c r="G146" s="508"/>
      <c r="H146" s="105">
        <f>+'Formato de costeo C1 '!I1100</f>
        <v>0</v>
      </c>
      <c r="I146" s="105">
        <f>+'Formato de costeo C1 '!Q1100</f>
        <v>0</v>
      </c>
      <c r="J146" s="105">
        <f>IF( $H146=0,0,($F146*'Cronograma de Actividades'!$E$53)*($I146/$H146))</f>
        <v>0</v>
      </c>
      <c r="K146" s="105">
        <f>IF( $H146=0,0,($F146*'Cronograma de Actividades'!$F$53)*($I146/$H146))</f>
        <v>0</v>
      </c>
      <c r="L146" s="105">
        <f>IF( $H146=0,0,($F146*'Cronograma de Actividades'!$G$53)*($I146/$H146))</f>
        <v>0</v>
      </c>
      <c r="M146" s="105">
        <f>SUM(J146:L146)</f>
        <v>0</v>
      </c>
      <c r="N146" s="105">
        <f>IF( $H146=0,0,($F146*'Cronograma de Actividades'!$H$53)*($I146/$H146))</f>
        <v>0</v>
      </c>
      <c r="O146" s="105">
        <f>IF( $H146=0,0,($F146*'Cronograma de Actividades'!$I$53)*($I146/$H146))</f>
        <v>0</v>
      </c>
      <c r="P146" s="105">
        <f>IF( $H146=0,0,($F146*'Cronograma de Actividades'!$J$53)*($I146/$H146))</f>
        <v>0</v>
      </c>
      <c r="Q146" s="105">
        <f>SUM(N146:P146)</f>
        <v>0</v>
      </c>
      <c r="R146" s="105">
        <f>IF( $H146=0,0,($F146*'Cronograma de Actividades'!$K$53)*($I146/$H146))</f>
        <v>0</v>
      </c>
      <c r="S146" s="105">
        <f>IF( $H146=0,0,($F146*'Cronograma de Actividades'!$L$53)*($I146/$H146))</f>
        <v>0</v>
      </c>
      <c r="T146" s="105">
        <f>IF( $H146=0,0,($F146*'Cronograma de Actividades'!$M$53)*($I146/$H146))</f>
        <v>0</v>
      </c>
      <c r="U146" s="105">
        <f>SUM(R146:T146)</f>
        <v>0</v>
      </c>
      <c r="V146" s="105">
        <f>IF( $H146=0,0,($F146*'Cronograma de Actividades'!$N$53)*($I146/$H146))</f>
        <v>0</v>
      </c>
      <c r="W146" s="105">
        <f>IF( $H146=0,0,($F146*'Cronograma de Actividades'!$O$53)*($I146/$H146))</f>
        <v>0</v>
      </c>
      <c r="X146" s="105">
        <f>IF( $H146=0,0,($F146*'Cronograma de Actividades'!$P$53)*($I146/$H146))</f>
        <v>0</v>
      </c>
      <c r="Y146" s="105">
        <f>SUM(V146:X146)</f>
        <v>0</v>
      </c>
      <c r="Z146" s="105">
        <f>+M146+Q146+U146+Y146</f>
        <v>0</v>
      </c>
      <c r="AA146" s="105">
        <f>IF( $H146=0,0,($F146*'Cronograma de Actividades'!$Q$53)*($I146/$H146))</f>
        <v>0</v>
      </c>
      <c r="AB146" s="105">
        <f>IF( $H146=0,0,($F146*'Cronograma de Actividades'!$R$53)*($I146/$H146))</f>
        <v>0</v>
      </c>
      <c r="AC146" s="105">
        <f>IF( $H146=0,0,($F146*'Cronograma de Actividades'!$S$53)*($I146/$H146))</f>
        <v>0</v>
      </c>
      <c r="AD146" s="105">
        <f>SUM(AA146:AC146)</f>
        <v>0</v>
      </c>
      <c r="AE146" s="105">
        <f>IF( $H146=0,0,($F146*'Cronograma de Actividades'!$T$53)*($I146/$H146))</f>
        <v>0</v>
      </c>
      <c r="AF146" s="105">
        <f>IF( $H146=0,0,($F146*'Cronograma de Actividades'!$U$53)*($I146/$H146))</f>
        <v>0</v>
      </c>
      <c r="AG146" s="105">
        <f>IF( $H146=0,0,($F146*'Cronograma de Actividades'!$V$53)*($I146/$H146))</f>
        <v>0</v>
      </c>
      <c r="AH146" s="105">
        <f>SUM(AE146:AG146)</f>
        <v>0</v>
      </c>
      <c r="AI146" s="105">
        <f>IF( $H146=0,0,($F146*'Cronograma de Actividades'!$W$53)*($I146/$H146))</f>
        <v>0</v>
      </c>
      <c r="AJ146" s="105">
        <f>IF( $H146=0,0,($F146*'Cronograma de Actividades'!$X$53)*($I146/$H146))</f>
        <v>0</v>
      </c>
      <c r="AK146" s="105">
        <f>IF( $H146=0,0,($F146*'Cronograma de Actividades'!$Y$53)*($I146/$H146))</f>
        <v>0</v>
      </c>
      <c r="AL146" s="105">
        <f>SUM(AI146:AK146)</f>
        <v>0</v>
      </c>
      <c r="AM146" s="105">
        <f>IF( $H146=0,0,($F146*'Cronograma de Actividades'!$Z$53)*($I146/$H146))</f>
        <v>0</v>
      </c>
      <c r="AN146" s="105">
        <f>IF( $H146=0,0,($F146*'Cronograma de Actividades'!$AA$53)*($I146/$H146))</f>
        <v>0</v>
      </c>
      <c r="AO146" s="105">
        <f>IF( $H146=0,0,($F146*'Cronograma de Actividades'!$AB$53)*($I146/$H146))</f>
        <v>0</v>
      </c>
      <c r="AP146" s="105">
        <f>SUM(AM146:AO146)</f>
        <v>0</v>
      </c>
      <c r="AQ146" s="105">
        <f>+AD146+AH146+AL146+AP146</f>
        <v>0</v>
      </c>
      <c r="AR146" s="105">
        <f>IF( $H146=0,0,($F146*'Cronograma de Actividades'!$AC$53)*($I146/$H146))</f>
        <v>0</v>
      </c>
      <c r="AS146" s="105">
        <f>IF( $H146=0,0,($F146*'Cronograma de Actividades'!$AD$53)*($I146/$H146))</f>
        <v>0</v>
      </c>
      <c r="AT146" s="105">
        <f>IF( $H146=0,0,($F146*'Cronograma de Actividades'!$AE$53)*($I146/$H146))</f>
        <v>0</v>
      </c>
      <c r="AU146" s="105">
        <f>SUM(AR146:AT146)</f>
        <v>0</v>
      </c>
      <c r="AV146" s="105">
        <f>IF( $H146=0,0,($F146*'Cronograma de Actividades'!$AF$53)*($I146/$H146))</f>
        <v>0</v>
      </c>
      <c r="AW146" s="105">
        <f>IF( $H146=0,0,($F146*'Cronograma de Actividades'!$AG$53)*($I146/$H146))</f>
        <v>0</v>
      </c>
      <c r="AX146" s="105">
        <f>IF( $H146=0,0,($F146*'Cronograma de Actividades'!$AH$53)*($I146/$H146))</f>
        <v>0</v>
      </c>
      <c r="AY146" s="105">
        <f>SUM(AV146:AX146)</f>
        <v>0</v>
      </c>
      <c r="AZ146" s="105">
        <f>IF( $H146=0,0,($F146*'Cronograma de Actividades'!$AI$53)*($I146/$H146))</f>
        <v>0</v>
      </c>
      <c r="BA146" s="105">
        <f>IF( $H146=0,0,($F146*'Cronograma de Actividades'!$AJ$53)*($I146/$H146))</f>
        <v>0</v>
      </c>
      <c r="BB146" s="105">
        <f>IF( $H146=0,0,($F146*'Cronograma de Actividades'!$AK$53)*($I146/$H146))</f>
        <v>0</v>
      </c>
      <c r="BC146" s="105">
        <f>SUM(AZ146:BB146)</f>
        <v>0</v>
      </c>
      <c r="BD146" s="105">
        <f>IF( $H146=0,0,($F146*'Cronograma de Actividades'!$AL$53)*($I146/$H146))</f>
        <v>0</v>
      </c>
      <c r="BE146" s="105">
        <f>IF( $H146=0,0,($F146*'Cronograma de Actividades'!$AM$53)*($I146/$H146))</f>
        <v>0</v>
      </c>
      <c r="BF146" s="105">
        <f>IF( $H146=0,0,($F146*'Cronograma de Actividades'!$AN$53)*($I146/$H146))</f>
        <v>0</v>
      </c>
      <c r="BG146" s="105">
        <f>SUM(BD146:BF146)</f>
        <v>0</v>
      </c>
      <c r="BH146" s="105">
        <f>+AU146+AY146+BC146+BG146</f>
        <v>0</v>
      </c>
      <c r="BI146" s="287">
        <f>+Z146+AQ146+BH146</f>
        <v>0</v>
      </c>
      <c r="BJ146" s="126">
        <f t="shared" si="36"/>
        <v>0</v>
      </c>
    </row>
    <row r="147" spans="1:62" s="69" customFormat="1" ht="12.75" customHeight="1" x14ac:dyDescent="0.15">
      <c r="A147" s="299" t="str">
        <f>+'Formato de costeo C1 '!C$1109</f>
        <v>1.5.2.5</v>
      </c>
      <c r="B147" s="300" t="str">
        <f>+'Formato de costeo C1 '!B$1109</f>
        <v>Categorías de gasto</v>
      </c>
      <c r="C147" s="579"/>
      <c r="D147" s="300"/>
      <c r="E147" s="318"/>
      <c r="F147" s="106">
        <f>+'Formato de costeo C1 '!G$1109</f>
        <v>0</v>
      </c>
      <c r="G147" s="509"/>
      <c r="H147" s="106">
        <f>+'Formato de costeo C1 '!I1109</f>
        <v>0</v>
      </c>
      <c r="I147" s="106">
        <f>+'Formato de costeo C1 '!Q1109</f>
        <v>0</v>
      </c>
      <c r="J147" s="106">
        <f>IF( $H147=0,0,($F147*'Cronograma de Actividades'!$E$53)*($I147/$H147))</f>
        <v>0</v>
      </c>
      <c r="K147" s="106">
        <f>IF( $H147=0,0,($F147*'Cronograma de Actividades'!$F$53)*($I147/$H147))</f>
        <v>0</v>
      </c>
      <c r="L147" s="106">
        <f>IF( $H147=0,0,($F147*'Cronograma de Actividades'!$G$53)*($I147/$H147))</f>
        <v>0</v>
      </c>
      <c r="M147" s="106">
        <f>SUM(J147:L147)</f>
        <v>0</v>
      </c>
      <c r="N147" s="106">
        <f>IF( $H147=0,0,($F147*'Cronograma de Actividades'!$H$53)*($I147/$H147))</f>
        <v>0</v>
      </c>
      <c r="O147" s="106">
        <f>IF( $H147=0,0,($F147*'Cronograma de Actividades'!$I$53)*($I147/$H147))</f>
        <v>0</v>
      </c>
      <c r="P147" s="106">
        <f>IF( $H147=0,0,($F147*'Cronograma de Actividades'!$J$53)*($I147/$H147))</f>
        <v>0</v>
      </c>
      <c r="Q147" s="106">
        <f>SUM(N147:P147)</f>
        <v>0</v>
      </c>
      <c r="R147" s="106">
        <f>IF( $H147=0,0,($F147*'Cronograma de Actividades'!$K$53)*($I147/$H147))</f>
        <v>0</v>
      </c>
      <c r="S147" s="106">
        <f>IF( $H147=0,0,($F147*'Cronograma de Actividades'!$L$53)*($I147/$H147))</f>
        <v>0</v>
      </c>
      <c r="T147" s="106">
        <f>IF( $H147=0,0,($F147*'Cronograma de Actividades'!$M$53)*($I147/$H147))</f>
        <v>0</v>
      </c>
      <c r="U147" s="106">
        <f>SUM(R147:T147)</f>
        <v>0</v>
      </c>
      <c r="V147" s="106">
        <f>IF( $H147=0,0,($F147*'Cronograma de Actividades'!$N$53)*($I147/$H147))</f>
        <v>0</v>
      </c>
      <c r="W147" s="106">
        <f>IF( $H147=0,0,($F147*'Cronograma de Actividades'!$O$53)*($I147/$H147))</f>
        <v>0</v>
      </c>
      <c r="X147" s="106">
        <f>IF( $H147=0,0,($F147*'Cronograma de Actividades'!$P$53)*($I147/$H147))</f>
        <v>0</v>
      </c>
      <c r="Y147" s="106">
        <f>SUM(V147:X147)</f>
        <v>0</v>
      </c>
      <c r="Z147" s="106">
        <f>+M147+Q147+U147+Y147</f>
        <v>0</v>
      </c>
      <c r="AA147" s="106">
        <f>IF( $H147=0,0,($F147*'Cronograma de Actividades'!$Q$53)*($I147/$H147))</f>
        <v>0</v>
      </c>
      <c r="AB147" s="106">
        <f>IF( $H147=0,0,($F147*'Cronograma de Actividades'!$R$53)*($I147/$H147))</f>
        <v>0</v>
      </c>
      <c r="AC147" s="106">
        <f>IF( $H147=0,0,($F147*'Cronograma de Actividades'!$S$53)*($I147/$H147))</f>
        <v>0</v>
      </c>
      <c r="AD147" s="106">
        <f>SUM(AA147:AC147)</f>
        <v>0</v>
      </c>
      <c r="AE147" s="106">
        <f>IF( $H147=0,0,($F147*'Cronograma de Actividades'!$T$53)*($I147/$H147))</f>
        <v>0</v>
      </c>
      <c r="AF147" s="106">
        <f>IF( $H147=0,0,($F147*'Cronograma de Actividades'!$U$53)*($I147/$H147))</f>
        <v>0</v>
      </c>
      <c r="AG147" s="106">
        <f>IF( $H147=0,0,($F147*'Cronograma de Actividades'!$V$53)*($I147/$H147))</f>
        <v>0</v>
      </c>
      <c r="AH147" s="106">
        <f>SUM(AE147:AG147)</f>
        <v>0</v>
      </c>
      <c r="AI147" s="106">
        <f>IF( $H147=0,0,($F147*'Cronograma de Actividades'!$W$53)*($I147/$H147))</f>
        <v>0</v>
      </c>
      <c r="AJ147" s="106">
        <f>IF( $H147=0,0,($F147*'Cronograma de Actividades'!$X$53)*($I147/$H147))</f>
        <v>0</v>
      </c>
      <c r="AK147" s="106">
        <f>IF( $H147=0,0,($F147*'Cronograma de Actividades'!$Y$53)*($I147/$H147))</f>
        <v>0</v>
      </c>
      <c r="AL147" s="106">
        <f>SUM(AI147:AK147)</f>
        <v>0</v>
      </c>
      <c r="AM147" s="106">
        <f>IF( $H147=0,0,($F147*'Cronograma de Actividades'!$Z$53)*($I147/$H147))</f>
        <v>0</v>
      </c>
      <c r="AN147" s="106">
        <f>IF( $H147=0,0,($F147*'Cronograma de Actividades'!$AA$53)*($I147/$H147))</f>
        <v>0</v>
      </c>
      <c r="AO147" s="106">
        <f>IF( $H147=0,0,($F147*'Cronograma de Actividades'!$AB$53)*($I147/$H147))</f>
        <v>0</v>
      </c>
      <c r="AP147" s="106">
        <f>SUM(AM147:AO147)</f>
        <v>0</v>
      </c>
      <c r="AQ147" s="106">
        <f>+AD147+AH147+AL147+AP147</f>
        <v>0</v>
      </c>
      <c r="AR147" s="106">
        <f>IF( $H147=0,0,($F147*'Cronograma de Actividades'!$AC$53)*($I147/$H147))</f>
        <v>0</v>
      </c>
      <c r="AS147" s="106">
        <f>IF( $H147=0,0,($F147*'Cronograma de Actividades'!$AD$53)*($I147/$H147))</f>
        <v>0</v>
      </c>
      <c r="AT147" s="106">
        <f>IF( $H147=0,0,($F147*'Cronograma de Actividades'!$AE$53)*($I147/$H147))</f>
        <v>0</v>
      </c>
      <c r="AU147" s="106">
        <f>SUM(AR147:AT147)</f>
        <v>0</v>
      </c>
      <c r="AV147" s="106">
        <f>IF( $H147=0,0,($F147*'Cronograma de Actividades'!$AF$53)*($I147/$H147))</f>
        <v>0</v>
      </c>
      <c r="AW147" s="106">
        <f>IF( $H147=0,0,($F147*'Cronograma de Actividades'!$AG$53)*($I147/$H147))</f>
        <v>0</v>
      </c>
      <c r="AX147" s="106">
        <f>IF( $H147=0,0,($F147*'Cronograma de Actividades'!$AH$53)*($I147/$H147))</f>
        <v>0</v>
      </c>
      <c r="AY147" s="106">
        <f>SUM(AV147:AX147)</f>
        <v>0</v>
      </c>
      <c r="AZ147" s="106">
        <f>IF( $H147=0,0,($F147*'Cronograma de Actividades'!$AI$53)*($I147/$H147))</f>
        <v>0</v>
      </c>
      <c r="BA147" s="106">
        <f>IF( $H147=0,0,($F147*'Cronograma de Actividades'!$AJ$53)*($I147/$H147))</f>
        <v>0</v>
      </c>
      <c r="BB147" s="106">
        <f>IF( $H147=0,0,($F147*'Cronograma de Actividades'!$AK$53)*($I147/$H147))</f>
        <v>0</v>
      </c>
      <c r="BC147" s="106">
        <f>SUM(AZ147:BB147)</f>
        <v>0</v>
      </c>
      <c r="BD147" s="106">
        <f>IF( $H147=0,0,($F147*'Cronograma de Actividades'!$AL$53)*($I147/$H147))</f>
        <v>0</v>
      </c>
      <c r="BE147" s="106">
        <f>IF( $H147=0,0,($F147*'Cronograma de Actividades'!$AM$53)*($I147/$H147))</f>
        <v>0</v>
      </c>
      <c r="BF147" s="106">
        <f>IF( $H147=0,0,($F147*'Cronograma de Actividades'!$AN$53)*($I147/$H147))</f>
        <v>0</v>
      </c>
      <c r="BG147" s="106">
        <f>SUM(BD147:BF147)</f>
        <v>0</v>
      </c>
      <c r="BH147" s="106">
        <f>+AU147+AY147+BC147+BG147</f>
        <v>0</v>
      </c>
      <c r="BI147" s="288">
        <f>+Z147+AQ147+BH147</f>
        <v>0</v>
      </c>
      <c r="BJ147" s="126">
        <f t="shared" si="36"/>
        <v>0</v>
      </c>
    </row>
    <row r="148" spans="1:62" s="69" customFormat="1" ht="12.75" customHeight="1" x14ac:dyDescent="0.15">
      <c r="A148" s="100" t="str">
        <f>+'Formato de costeo C1 '!C$1014</f>
        <v>1.5.3</v>
      </c>
      <c r="B148" s="199">
        <f>+'Formato de costeo C1 '!B$1118</f>
        <v>0</v>
      </c>
      <c r="C148" s="56">
        <f>+'Formato de costeo C1 '!$D$1118</f>
        <v>0</v>
      </c>
      <c r="D148" s="61"/>
      <c r="E148" s="57">
        <f>+'Formato de costeo C1 '!F296</f>
        <v>0</v>
      </c>
      <c r="F148" s="57">
        <f>SUM(F149:F153)</f>
        <v>0</v>
      </c>
      <c r="G148" s="503">
        <f>+'Formato de costeo C1 '!$H$1118</f>
        <v>0</v>
      </c>
      <c r="H148" s="57">
        <f>SUM(H149:H153)</f>
        <v>0</v>
      </c>
      <c r="I148" s="57">
        <f t="shared" ref="I148:BI148" si="38">SUM(I149:I153)</f>
        <v>0</v>
      </c>
      <c r="J148" s="57">
        <f t="shared" si="38"/>
        <v>0</v>
      </c>
      <c r="K148" s="57">
        <f>SUM(K149:K153)</f>
        <v>0</v>
      </c>
      <c r="L148" s="57">
        <f>SUM(L149:L153)</f>
        <v>0</v>
      </c>
      <c r="M148" s="57">
        <f t="shared" si="38"/>
        <v>0</v>
      </c>
      <c r="N148" s="57">
        <f>SUM(N149:N153)</f>
        <v>0</v>
      </c>
      <c r="O148" s="57">
        <f>SUM(O149:O153)</f>
        <v>0</v>
      </c>
      <c r="P148" s="57">
        <f>SUM(P149:P153)</f>
        <v>0</v>
      </c>
      <c r="Q148" s="57">
        <f t="shared" si="38"/>
        <v>0</v>
      </c>
      <c r="R148" s="57">
        <f t="shared" si="38"/>
        <v>0</v>
      </c>
      <c r="S148" s="57">
        <f t="shared" si="38"/>
        <v>0</v>
      </c>
      <c r="T148" s="57">
        <f t="shared" si="38"/>
        <v>0</v>
      </c>
      <c r="U148" s="57">
        <f t="shared" si="38"/>
        <v>0</v>
      </c>
      <c r="V148" s="57">
        <f t="shared" si="38"/>
        <v>0</v>
      </c>
      <c r="W148" s="57">
        <f t="shared" si="38"/>
        <v>0</v>
      </c>
      <c r="X148" s="57">
        <f t="shared" si="38"/>
        <v>0</v>
      </c>
      <c r="Y148" s="57">
        <f t="shared" si="38"/>
        <v>0</v>
      </c>
      <c r="Z148" s="57">
        <f t="shared" si="38"/>
        <v>0</v>
      </c>
      <c r="AA148" s="57">
        <f t="shared" si="38"/>
        <v>0</v>
      </c>
      <c r="AB148" s="57">
        <f t="shared" si="38"/>
        <v>0</v>
      </c>
      <c r="AC148" s="57">
        <f t="shared" si="38"/>
        <v>0</v>
      </c>
      <c r="AD148" s="57">
        <f t="shared" si="38"/>
        <v>0</v>
      </c>
      <c r="AE148" s="57">
        <f t="shared" si="38"/>
        <v>0</v>
      </c>
      <c r="AF148" s="57">
        <f t="shared" si="38"/>
        <v>0</v>
      </c>
      <c r="AG148" s="57">
        <f t="shared" si="38"/>
        <v>0</v>
      </c>
      <c r="AH148" s="57">
        <f t="shared" si="38"/>
        <v>0</v>
      </c>
      <c r="AI148" s="57">
        <f t="shared" si="38"/>
        <v>0</v>
      </c>
      <c r="AJ148" s="57">
        <f t="shared" si="38"/>
        <v>0</v>
      </c>
      <c r="AK148" s="57">
        <f t="shared" si="38"/>
        <v>0</v>
      </c>
      <c r="AL148" s="57">
        <f t="shared" si="38"/>
        <v>0</v>
      </c>
      <c r="AM148" s="57">
        <f t="shared" si="38"/>
        <v>0</v>
      </c>
      <c r="AN148" s="57">
        <f t="shared" si="38"/>
        <v>0</v>
      </c>
      <c r="AO148" s="57">
        <f t="shared" si="38"/>
        <v>0</v>
      </c>
      <c r="AP148" s="57">
        <f t="shared" si="38"/>
        <v>0</v>
      </c>
      <c r="AQ148" s="57">
        <f t="shared" si="38"/>
        <v>0</v>
      </c>
      <c r="AR148" s="57">
        <f t="shared" si="38"/>
        <v>0</v>
      </c>
      <c r="AS148" s="57">
        <f t="shared" si="38"/>
        <v>0</v>
      </c>
      <c r="AT148" s="57">
        <f t="shared" si="38"/>
        <v>0</v>
      </c>
      <c r="AU148" s="57">
        <f t="shared" si="38"/>
        <v>0</v>
      </c>
      <c r="AV148" s="57">
        <f t="shared" si="38"/>
        <v>0</v>
      </c>
      <c r="AW148" s="57">
        <f t="shared" si="38"/>
        <v>0</v>
      </c>
      <c r="AX148" s="57">
        <f t="shared" si="38"/>
        <v>0</v>
      </c>
      <c r="AY148" s="57">
        <f t="shared" si="38"/>
        <v>0</v>
      </c>
      <c r="AZ148" s="57">
        <f t="shared" si="38"/>
        <v>0</v>
      </c>
      <c r="BA148" s="57">
        <f t="shared" si="38"/>
        <v>0</v>
      </c>
      <c r="BB148" s="57">
        <f t="shared" si="38"/>
        <v>0</v>
      </c>
      <c r="BC148" s="57">
        <f t="shared" si="38"/>
        <v>0</v>
      </c>
      <c r="BD148" s="57">
        <f t="shared" si="38"/>
        <v>0</v>
      </c>
      <c r="BE148" s="57">
        <f t="shared" si="38"/>
        <v>0</v>
      </c>
      <c r="BF148" s="57">
        <f t="shared" si="38"/>
        <v>0</v>
      </c>
      <c r="BG148" s="57">
        <f t="shared" si="38"/>
        <v>0</v>
      </c>
      <c r="BH148" s="57">
        <f t="shared" si="38"/>
        <v>0</v>
      </c>
      <c r="BI148" s="285">
        <f t="shared" si="38"/>
        <v>0</v>
      </c>
      <c r="BJ148" s="126">
        <f t="shared" si="36"/>
        <v>0</v>
      </c>
    </row>
    <row r="149" spans="1:62" s="69" customFormat="1" ht="12.75" customHeight="1" x14ac:dyDescent="0.15">
      <c r="A149" s="295" t="str">
        <f>+'Formato de costeo C1 '!C$1119</f>
        <v>1.5.3.1</v>
      </c>
      <c r="B149" s="296" t="str">
        <f>+'Formato de costeo C1 '!B$1119</f>
        <v>Categorías de gasto</v>
      </c>
      <c r="C149" s="577"/>
      <c r="D149" s="296"/>
      <c r="E149" s="312"/>
      <c r="F149" s="104">
        <f>+'Formato de costeo C1 '!G$1119</f>
        <v>0</v>
      </c>
      <c r="G149" s="507"/>
      <c r="H149" s="104">
        <f>+'Formato de costeo C1 '!I1119</f>
        <v>0</v>
      </c>
      <c r="I149" s="104">
        <f>+'Formato de costeo C1 '!Q1119</f>
        <v>0</v>
      </c>
      <c r="J149" s="104">
        <f>IF( $H149=0,0,($F149*'Cronograma de Actividades'!$E$54)*($I149/$H149))</f>
        <v>0</v>
      </c>
      <c r="K149" s="104">
        <f>IF( $H149=0,0,($F149*'Cronograma de Actividades'!$F$54)*($I149/$H149))</f>
        <v>0</v>
      </c>
      <c r="L149" s="104">
        <f>IF( $H149=0,0,($F149*'Cronograma de Actividades'!$G$54)*($I149/$H149))</f>
        <v>0</v>
      </c>
      <c r="M149" s="104">
        <f>SUM(J149:L149)</f>
        <v>0</v>
      </c>
      <c r="N149" s="104">
        <f>IF( $H149=0,0,($F149*'Cronograma de Actividades'!$H$54)*($I149/$H149))</f>
        <v>0</v>
      </c>
      <c r="O149" s="104">
        <f>IF( $H149=0,0,($F149*'Cronograma de Actividades'!$I$54)*($I149/$H149))</f>
        <v>0</v>
      </c>
      <c r="P149" s="104">
        <f>IF( $H149=0,0,($F149*'Cronograma de Actividades'!$J$54)*($I149/$H149))</f>
        <v>0</v>
      </c>
      <c r="Q149" s="104">
        <f>SUM(N149:P149)</f>
        <v>0</v>
      </c>
      <c r="R149" s="104">
        <f>IF( $H149=0,0,($F149*'Cronograma de Actividades'!$K$54)*($I149/$H149))</f>
        <v>0</v>
      </c>
      <c r="S149" s="104">
        <f>IF( $H149=0,0,($F149*'Cronograma de Actividades'!$L$54)*($I149/$H149))</f>
        <v>0</v>
      </c>
      <c r="T149" s="104">
        <f>IF( $H149=0,0,($F149*'Cronograma de Actividades'!$M$54)*($I149/$H149))</f>
        <v>0</v>
      </c>
      <c r="U149" s="104">
        <f>SUM(R149:T149)</f>
        <v>0</v>
      </c>
      <c r="V149" s="104">
        <f>IF( $H149=0,0,($F149*'Cronograma de Actividades'!$N$54)*($I149/$H149))</f>
        <v>0</v>
      </c>
      <c r="W149" s="104">
        <f>IF( $H149=0,0,($F149*'Cronograma de Actividades'!$O$54)*($I149/$H149))</f>
        <v>0</v>
      </c>
      <c r="X149" s="104">
        <f>IF( $H149=0,0,($F149*'Cronograma de Actividades'!$P$54)*($I149/$H149))</f>
        <v>0</v>
      </c>
      <c r="Y149" s="104">
        <f>SUM(V149:X149)</f>
        <v>0</v>
      </c>
      <c r="Z149" s="104">
        <f>+M149+Q149+U149+Y149</f>
        <v>0</v>
      </c>
      <c r="AA149" s="104">
        <f>IF( $H149=0,0,($F149*'Cronograma de Actividades'!$Q$54)*($I149/$H149))</f>
        <v>0</v>
      </c>
      <c r="AB149" s="104">
        <f>IF( $H149=0,0,($F149*'Cronograma de Actividades'!$R$54)*($I149/$H149))</f>
        <v>0</v>
      </c>
      <c r="AC149" s="104">
        <f>IF( $H149=0,0,($F149*'Cronograma de Actividades'!$S$54)*($I149/$H149))</f>
        <v>0</v>
      </c>
      <c r="AD149" s="104">
        <f>SUM(AA149:AC149)</f>
        <v>0</v>
      </c>
      <c r="AE149" s="104">
        <f>IF( $H149=0,0,($F149*'Cronograma de Actividades'!$T$54)*($I149/$H149))</f>
        <v>0</v>
      </c>
      <c r="AF149" s="104">
        <f>IF( $H149=0,0,($F149*'Cronograma de Actividades'!$U$54)*($I149/$H149))</f>
        <v>0</v>
      </c>
      <c r="AG149" s="104">
        <f>IF( $H149=0,0,($F149*'Cronograma de Actividades'!$V$54)*($I149/$H149))</f>
        <v>0</v>
      </c>
      <c r="AH149" s="104">
        <f>SUM(AE149:AG149)</f>
        <v>0</v>
      </c>
      <c r="AI149" s="104">
        <f>IF( $H149=0,0,($F149*'Cronograma de Actividades'!$W$54)*($I149/$H149))</f>
        <v>0</v>
      </c>
      <c r="AJ149" s="104">
        <f>IF( $H149=0,0,($F149*'Cronograma de Actividades'!$X$54)*($I149/$H149))</f>
        <v>0</v>
      </c>
      <c r="AK149" s="104">
        <f>IF( $H149=0,0,($F149*'Cronograma de Actividades'!$Y$54)*($I149/$H149))</f>
        <v>0</v>
      </c>
      <c r="AL149" s="104">
        <f>SUM(AI149:AK149)</f>
        <v>0</v>
      </c>
      <c r="AM149" s="104">
        <f>IF( $H149=0,0,($F149*'Cronograma de Actividades'!$Z$54)*($I149/$H149))</f>
        <v>0</v>
      </c>
      <c r="AN149" s="104">
        <f>IF( $H149=0,0,($F149*'Cronograma de Actividades'!$AA$54)*($I149/$H149))</f>
        <v>0</v>
      </c>
      <c r="AO149" s="104">
        <f>IF( $H149=0,0,($F149*'Cronograma de Actividades'!$AB$54)*($I149/$H149))</f>
        <v>0</v>
      </c>
      <c r="AP149" s="104">
        <f>SUM(AM149:AO149)</f>
        <v>0</v>
      </c>
      <c r="AQ149" s="104">
        <f>+AD149+AH149+AL149+AP149</f>
        <v>0</v>
      </c>
      <c r="AR149" s="104">
        <f>IF( $H149=0,0,($F149*'Cronograma de Actividades'!$AC$54)*($I149/$H149))</f>
        <v>0</v>
      </c>
      <c r="AS149" s="104">
        <f>IF( $H149=0,0,($F149*'Cronograma de Actividades'!$AD$54)*($I149/$H149))</f>
        <v>0</v>
      </c>
      <c r="AT149" s="104">
        <f>IF( $H149=0,0,($F149*'Cronograma de Actividades'!$AE$54)*($I149/$H149))</f>
        <v>0</v>
      </c>
      <c r="AU149" s="104">
        <f>SUM(AR149:AT149)</f>
        <v>0</v>
      </c>
      <c r="AV149" s="104">
        <f>IF( $H149=0,0,($F149*'Cronograma de Actividades'!$AF$54)*($I149/$H149))</f>
        <v>0</v>
      </c>
      <c r="AW149" s="104">
        <f>IF( $H149=0,0,($F149*'Cronograma de Actividades'!$AG$54)*($I149/$H149))</f>
        <v>0</v>
      </c>
      <c r="AX149" s="104">
        <f>IF( $H149=0,0,($F149*'Cronograma de Actividades'!$AH$54)*($I149/$H149))</f>
        <v>0</v>
      </c>
      <c r="AY149" s="104">
        <f>SUM(AV149:AX149)</f>
        <v>0</v>
      </c>
      <c r="AZ149" s="104">
        <f>IF( $H149=0,0,($F149*'Cronograma de Actividades'!$AI$54)*($I149/$H149))</f>
        <v>0</v>
      </c>
      <c r="BA149" s="104">
        <f>IF( $H149=0,0,($F149*'Cronograma de Actividades'!$AJ$54)*($I149/$H149))</f>
        <v>0</v>
      </c>
      <c r="BB149" s="104">
        <f>IF( $H149=0,0,($F149*'Cronograma de Actividades'!$AK$54)*($I149/$H149))</f>
        <v>0</v>
      </c>
      <c r="BC149" s="104">
        <f>SUM(AZ149:BB149)</f>
        <v>0</v>
      </c>
      <c r="BD149" s="104">
        <f>IF( $H149=0,0,($F149*'Cronograma de Actividades'!$AL$54)*($I149/$H149))</f>
        <v>0</v>
      </c>
      <c r="BE149" s="104">
        <f>IF( $H149=0,0,($F149*'Cronograma de Actividades'!$AM$54)*($I149/$H149))</f>
        <v>0</v>
      </c>
      <c r="BF149" s="104">
        <f>IF( $H149=0,0,($F149*'Cronograma de Actividades'!$AN$54)*($I149/$H149))</f>
        <v>0</v>
      </c>
      <c r="BG149" s="104">
        <f>SUM(BD149:BF149)</f>
        <v>0</v>
      </c>
      <c r="BH149" s="104">
        <f>+AU149+AY149+BC149+BG149</f>
        <v>0</v>
      </c>
      <c r="BI149" s="286">
        <f>+Z149+AQ149+BH149</f>
        <v>0</v>
      </c>
      <c r="BJ149" s="126">
        <f t="shared" si="36"/>
        <v>0</v>
      </c>
    </row>
    <row r="150" spans="1:62" s="127" customFormat="1" ht="12.75" customHeight="1" outlineLevel="1" x14ac:dyDescent="0.15">
      <c r="A150" s="297" t="str">
        <f>+'Formato de costeo C1 '!C$1128</f>
        <v>1.5.3.2</v>
      </c>
      <c r="B150" s="298" t="str">
        <f>+'Formato de costeo C1 '!B$1128</f>
        <v>Categorías de gasto</v>
      </c>
      <c r="C150" s="578"/>
      <c r="D150" s="298"/>
      <c r="E150" s="315"/>
      <c r="F150" s="105">
        <f>+'Formato de costeo C1 '!G$1128</f>
        <v>0</v>
      </c>
      <c r="G150" s="508"/>
      <c r="H150" s="105">
        <f>+'Formato de costeo C1 '!I1128</f>
        <v>0</v>
      </c>
      <c r="I150" s="105">
        <f>+'Formato de costeo C1 '!Q1128</f>
        <v>0</v>
      </c>
      <c r="J150" s="105">
        <f>IF( $H150=0,0,($F150*'Cronograma de Actividades'!$E$54)*($I150/$H150))</f>
        <v>0</v>
      </c>
      <c r="K150" s="105">
        <f>IF( $H150=0,0,($F150*'Cronograma de Actividades'!$F$54)*($I150/$H150))</f>
        <v>0</v>
      </c>
      <c r="L150" s="105">
        <f>IF( $H150=0,0,($F150*'Cronograma de Actividades'!$G$54)*($I150/$H150))</f>
        <v>0</v>
      </c>
      <c r="M150" s="105">
        <f>SUM(J150:L150)</f>
        <v>0</v>
      </c>
      <c r="N150" s="105">
        <f>IF( $H150=0,0,($F150*'Cronograma de Actividades'!$H$54)*($I150/$H150))</f>
        <v>0</v>
      </c>
      <c r="O150" s="105">
        <f>IF( $H150=0,0,($F150*'Cronograma de Actividades'!$I$54)*($I150/$H150))</f>
        <v>0</v>
      </c>
      <c r="P150" s="105">
        <f>IF( $H150=0,0,($F150*'Cronograma de Actividades'!$J$54)*($I150/$H150))</f>
        <v>0</v>
      </c>
      <c r="Q150" s="105">
        <f>SUM(N150:P150)</f>
        <v>0</v>
      </c>
      <c r="R150" s="105">
        <f>IF( $H150=0,0,($F150*'Cronograma de Actividades'!$K$54)*($I150/$H150))</f>
        <v>0</v>
      </c>
      <c r="S150" s="105">
        <f>IF( $H150=0,0,($F150*'Cronograma de Actividades'!$L$54)*($I150/$H150))</f>
        <v>0</v>
      </c>
      <c r="T150" s="105">
        <f>IF( $H150=0,0,($F150*'Cronograma de Actividades'!$M$54)*($I150/$H150))</f>
        <v>0</v>
      </c>
      <c r="U150" s="105">
        <f>SUM(R150:T150)</f>
        <v>0</v>
      </c>
      <c r="V150" s="105">
        <f>IF( $H150=0,0,($F150*'Cronograma de Actividades'!$N$54)*($I150/$H150))</f>
        <v>0</v>
      </c>
      <c r="W150" s="105">
        <f>IF( $H150=0,0,($F150*'Cronograma de Actividades'!$O$54)*($I150/$H150))</f>
        <v>0</v>
      </c>
      <c r="X150" s="105">
        <f>IF( $H150=0,0,($F150*'Cronograma de Actividades'!$P$54)*($I150/$H150))</f>
        <v>0</v>
      </c>
      <c r="Y150" s="105">
        <f>SUM(V150:X150)</f>
        <v>0</v>
      </c>
      <c r="Z150" s="105">
        <f>+M150+Q150+U150+Y150</f>
        <v>0</v>
      </c>
      <c r="AA150" s="105">
        <f>IF( $H150=0,0,($F150*'Cronograma de Actividades'!$Q$54)*($I150/$H150))</f>
        <v>0</v>
      </c>
      <c r="AB150" s="105">
        <f>IF( $H150=0,0,($F150*'Cronograma de Actividades'!$R$54)*($I150/$H150))</f>
        <v>0</v>
      </c>
      <c r="AC150" s="105">
        <f>IF( $H150=0,0,($F150*'Cronograma de Actividades'!$S$54)*($I150/$H150))</f>
        <v>0</v>
      </c>
      <c r="AD150" s="105">
        <f>SUM(AA150:AC150)</f>
        <v>0</v>
      </c>
      <c r="AE150" s="105">
        <f>IF( $H150=0,0,($F150*'Cronograma de Actividades'!$T$54)*($I150/$H150))</f>
        <v>0</v>
      </c>
      <c r="AF150" s="105">
        <f>IF( $H150=0,0,($F150*'Cronograma de Actividades'!$U$54)*($I150/$H150))</f>
        <v>0</v>
      </c>
      <c r="AG150" s="105">
        <f>IF( $H150=0,0,($F150*'Cronograma de Actividades'!$V$54)*($I150/$H150))</f>
        <v>0</v>
      </c>
      <c r="AH150" s="105">
        <f>SUM(AE150:AG150)</f>
        <v>0</v>
      </c>
      <c r="AI150" s="105">
        <f>IF( $H150=0,0,($F150*'Cronograma de Actividades'!$W$54)*($I150/$H150))</f>
        <v>0</v>
      </c>
      <c r="AJ150" s="105">
        <f>IF( $H150=0,0,($F150*'Cronograma de Actividades'!$X$54)*($I150/$H150))</f>
        <v>0</v>
      </c>
      <c r="AK150" s="105">
        <f>IF( $H150=0,0,($F150*'Cronograma de Actividades'!$Y$54)*($I150/$H150))</f>
        <v>0</v>
      </c>
      <c r="AL150" s="105">
        <f>SUM(AI150:AK150)</f>
        <v>0</v>
      </c>
      <c r="AM150" s="105">
        <f>IF( $H150=0,0,($F150*'Cronograma de Actividades'!$Z$54)*($I150/$H150))</f>
        <v>0</v>
      </c>
      <c r="AN150" s="105">
        <f>IF( $H150=0,0,($F150*'Cronograma de Actividades'!$AA$54)*($I150/$H150))</f>
        <v>0</v>
      </c>
      <c r="AO150" s="105">
        <f>IF( $H150=0,0,($F150*'Cronograma de Actividades'!$AB$54)*($I150/$H150))</f>
        <v>0</v>
      </c>
      <c r="AP150" s="105">
        <f>SUM(AM150:AO150)</f>
        <v>0</v>
      </c>
      <c r="AQ150" s="105">
        <f>+AD150+AH150+AL150+AP150</f>
        <v>0</v>
      </c>
      <c r="AR150" s="105">
        <f>IF( $H150=0,0,($F150*'Cronograma de Actividades'!$AC$54)*($I150/$H150))</f>
        <v>0</v>
      </c>
      <c r="AS150" s="105">
        <f>IF( $H150=0,0,($F150*'Cronograma de Actividades'!$AD$54)*($I150/$H150))</f>
        <v>0</v>
      </c>
      <c r="AT150" s="105">
        <f>IF( $H150=0,0,($F150*'Cronograma de Actividades'!$AE$54)*($I150/$H150))</f>
        <v>0</v>
      </c>
      <c r="AU150" s="105">
        <f>SUM(AR150:AT150)</f>
        <v>0</v>
      </c>
      <c r="AV150" s="105">
        <f>IF( $H150=0,0,($F150*'Cronograma de Actividades'!$AF$54)*($I150/$H150))</f>
        <v>0</v>
      </c>
      <c r="AW150" s="105">
        <f>IF( $H150=0,0,($F150*'Cronograma de Actividades'!$AG$54)*($I150/$H150))</f>
        <v>0</v>
      </c>
      <c r="AX150" s="105">
        <f>IF( $H150=0,0,($F150*'Cronograma de Actividades'!$AH$54)*($I150/$H150))</f>
        <v>0</v>
      </c>
      <c r="AY150" s="105">
        <f>SUM(AV150:AX150)</f>
        <v>0</v>
      </c>
      <c r="AZ150" s="105">
        <f>IF( $H150=0,0,($F150*'Cronograma de Actividades'!$AI$54)*($I150/$H150))</f>
        <v>0</v>
      </c>
      <c r="BA150" s="105">
        <f>IF( $H150=0,0,($F150*'Cronograma de Actividades'!$AJ$54)*($I150/$H150))</f>
        <v>0</v>
      </c>
      <c r="BB150" s="105">
        <f>IF( $H150=0,0,($F150*'Cronograma de Actividades'!$AK$54)*($I150/$H150))</f>
        <v>0</v>
      </c>
      <c r="BC150" s="105">
        <f>SUM(AZ150:BB150)</f>
        <v>0</v>
      </c>
      <c r="BD150" s="105">
        <f>IF( $H150=0,0,($F150*'Cronograma de Actividades'!$AL$54)*($I150/$H150))</f>
        <v>0</v>
      </c>
      <c r="BE150" s="105">
        <f>IF( $H150=0,0,($F150*'Cronograma de Actividades'!$AM$54)*($I150/$H150))</f>
        <v>0</v>
      </c>
      <c r="BF150" s="105">
        <f>IF( $H150=0,0,($F150*'Cronograma de Actividades'!$AN$54)*($I150/$H150))</f>
        <v>0</v>
      </c>
      <c r="BG150" s="105">
        <f>SUM(BD150:BF150)</f>
        <v>0</v>
      </c>
      <c r="BH150" s="105">
        <f>+AU150+AY150+BC150+BG150</f>
        <v>0</v>
      </c>
      <c r="BI150" s="287">
        <f>+Z150+AQ150+BH150</f>
        <v>0</v>
      </c>
      <c r="BJ150" s="126">
        <f t="shared" si="36"/>
        <v>0</v>
      </c>
    </row>
    <row r="151" spans="1:62" s="69" customFormat="1" ht="12.75" customHeight="1" outlineLevel="1" x14ac:dyDescent="0.15">
      <c r="A151" s="297" t="str">
        <f>+'Formato de costeo C1 '!C$1137</f>
        <v>1.5.3.3</v>
      </c>
      <c r="B151" s="298" t="str">
        <f>+'Formato de costeo C1 '!B$1137</f>
        <v>Categorías de gasto</v>
      </c>
      <c r="C151" s="578"/>
      <c r="D151" s="298"/>
      <c r="E151" s="315"/>
      <c r="F151" s="105">
        <f>+'Formato de costeo C1 '!G$1137</f>
        <v>0</v>
      </c>
      <c r="G151" s="508"/>
      <c r="H151" s="105">
        <f>+'Formato de costeo C1 '!I1137</f>
        <v>0</v>
      </c>
      <c r="I151" s="105">
        <f>+'Formato de costeo C1 '!Q1137</f>
        <v>0</v>
      </c>
      <c r="J151" s="105">
        <f>IF( $H151=0,0,($F151*'Cronograma de Actividades'!$E$54)*($I151/$H151))</f>
        <v>0</v>
      </c>
      <c r="K151" s="105">
        <f>IF( $H151=0,0,($F151*'Cronograma de Actividades'!$F$54)*($I151/$H151))</f>
        <v>0</v>
      </c>
      <c r="L151" s="105">
        <f>IF( $H151=0,0,($F151*'Cronograma de Actividades'!$G$54)*($I151/$H151))</f>
        <v>0</v>
      </c>
      <c r="M151" s="105">
        <f>SUM(J151:L151)</f>
        <v>0</v>
      </c>
      <c r="N151" s="105">
        <f>IF( $H151=0,0,($F151*'Cronograma de Actividades'!$H$54)*($I151/$H151))</f>
        <v>0</v>
      </c>
      <c r="O151" s="105">
        <f>IF( $H151=0,0,($F151*'Cronograma de Actividades'!$I$54)*($I151/$H151))</f>
        <v>0</v>
      </c>
      <c r="P151" s="105">
        <f>IF( $H151=0,0,($F151*'Cronograma de Actividades'!$J$54)*($I151/$H151))</f>
        <v>0</v>
      </c>
      <c r="Q151" s="105">
        <f>SUM(N151:P151)</f>
        <v>0</v>
      </c>
      <c r="R151" s="105">
        <f>IF( $H151=0,0,($F151*'Cronograma de Actividades'!$K$54)*($I151/$H151))</f>
        <v>0</v>
      </c>
      <c r="S151" s="105">
        <f>IF( $H151=0,0,($F151*'Cronograma de Actividades'!$L$54)*($I151/$H151))</f>
        <v>0</v>
      </c>
      <c r="T151" s="105">
        <f>IF( $H151=0,0,($F151*'Cronograma de Actividades'!$M$54)*($I151/$H151))</f>
        <v>0</v>
      </c>
      <c r="U151" s="105">
        <f>SUM(R151:T151)</f>
        <v>0</v>
      </c>
      <c r="V151" s="105">
        <f>IF( $H151=0,0,($F151*'Cronograma de Actividades'!$N$54)*($I151/$H151))</f>
        <v>0</v>
      </c>
      <c r="W151" s="105">
        <f>IF( $H151=0,0,($F151*'Cronograma de Actividades'!$O$54)*($I151/$H151))</f>
        <v>0</v>
      </c>
      <c r="X151" s="105">
        <f>IF( $H151=0,0,($F151*'Cronograma de Actividades'!$P$54)*($I151/$H151))</f>
        <v>0</v>
      </c>
      <c r="Y151" s="105">
        <f>SUM(V151:X151)</f>
        <v>0</v>
      </c>
      <c r="Z151" s="105">
        <f>+M151+Q151+U151+Y151</f>
        <v>0</v>
      </c>
      <c r="AA151" s="105">
        <f>IF( $H151=0,0,($F151*'Cronograma de Actividades'!$Q$54)*($I151/$H151))</f>
        <v>0</v>
      </c>
      <c r="AB151" s="105">
        <f>IF( $H151=0,0,($F151*'Cronograma de Actividades'!$R$54)*($I151/$H151))</f>
        <v>0</v>
      </c>
      <c r="AC151" s="105">
        <f>IF( $H151=0,0,($F151*'Cronograma de Actividades'!$S$54)*($I151/$H151))</f>
        <v>0</v>
      </c>
      <c r="AD151" s="105">
        <f>SUM(AA151:AC151)</f>
        <v>0</v>
      </c>
      <c r="AE151" s="105">
        <f>IF( $H151=0,0,($F151*'Cronograma de Actividades'!$T$54)*($I151/$H151))</f>
        <v>0</v>
      </c>
      <c r="AF151" s="105">
        <f>IF( $H151=0,0,($F151*'Cronograma de Actividades'!$U$54)*($I151/$H151))</f>
        <v>0</v>
      </c>
      <c r="AG151" s="105">
        <f>IF( $H151=0,0,($F151*'Cronograma de Actividades'!$V$54)*($I151/$H151))</f>
        <v>0</v>
      </c>
      <c r="AH151" s="105">
        <f>SUM(AE151:AG151)</f>
        <v>0</v>
      </c>
      <c r="AI151" s="105">
        <f>IF( $H151=0,0,($F151*'Cronograma de Actividades'!$W$54)*($I151/$H151))</f>
        <v>0</v>
      </c>
      <c r="AJ151" s="105">
        <f>IF( $H151=0,0,($F151*'Cronograma de Actividades'!$X$54)*($I151/$H151))</f>
        <v>0</v>
      </c>
      <c r="AK151" s="105">
        <f>IF( $H151=0,0,($F151*'Cronograma de Actividades'!$Y$54)*($I151/$H151))</f>
        <v>0</v>
      </c>
      <c r="AL151" s="105">
        <f>SUM(AI151:AK151)</f>
        <v>0</v>
      </c>
      <c r="AM151" s="105">
        <f>IF( $H151=0,0,($F151*'Cronograma de Actividades'!$Z$54)*($I151/$H151))</f>
        <v>0</v>
      </c>
      <c r="AN151" s="105">
        <f>IF( $H151=0,0,($F151*'Cronograma de Actividades'!$AA$54)*($I151/$H151))</f>
        <v>0</v>
      </c>
      <c r="AO151" s="105">
        <f>IF( $H151=0,0,($F151*'Cronograma de Actividades'!$AB$54)*($I151/$H151))</f>
        <v>0</v>
      </c>
      <c r="AP151" s="105">
        <f>SUM(AM151:AO151)</f>
        <v>0</v>
      </c>
      <c r="AQ151" s="105">
        <f>+AD151+AH151+AL151+AP151</f>
        <v>0</v>
      </c>
      <c r="AR151" s="105">
        <f>IF( $H151=0,0,($F151*'Cronograma de Actividades'!$AC$54)*($I151/$H151))</f>
        <v>0</v>
      </c>
      <c r="AS151" s="105">
        <f>IF( $H151=0,0,($F151*'Cronograma de Actividades'!$AD$54)*($I151/$H151))</f>
        <v>0</v>
      </c>
      <c r="AT151" s="105">
        <f>IF( $H151=0,0,($F151*'Cronograma de Actividades'!$AE$54)*($I151/$H151))</f>
        <v>0</v>
      </c>
      <c r="AU151" s="105">
        <f>SUM(AR151:AT151)</f>
        <v>0</v>
      </c>
      <c r="AV151" s="105">
        <f>IF( $H151=0,0,($F151*'Cronograma de Actividades'!$AF$54)*($I151/$H151))</f>
        <v>0</v>
      </c>
      <c r="AW151" s="105">
        <f>IF( $H151=0,0,($F151*'Cronograma de Actividades'!$AG$54)*($I151/$H151))</f>
        <v>0</v>
      </c>
      <c r="AX151" s="105">
        <f>IF( $H151=0,0,($F151*'Cronograma de Actividades'!$AH$54)*($I151/$H151))</f>
        <v>0</v>
      </c>
      <c r="AY151" s="105">
        <f>SUM(AV151:AX151)</f>
        <v>0</v>
      </c>
      <c r="AZ151" s="105">
        <f>IF( $H151=0,0,($F151*'Cronograma de Actividades'!$AI$54)*($I151/$H151))</f>
        <v>0</v>
      </c>
      <c r="BA151" s="105">
        <f>IF( $H151=0,0,($F151*'Cronograma de Actividades'!$AJ$54)*($I151/$H151))</f>
        <v>0</v>
      </c>
      <c r="BB151" s="105">
        <f>IF( $H151=0,0,($F151*'Cronograma de Actividades'!$AK$54)*($I151/$H151))</f>
        <v>0</v>
      </c>
      <c r="BC151" s="105">
        <f>SUM(AZ151:BB151)</f>
        <v>0</v>
      </c>
      <c r="BD151" s="105">
        <f>IF( $H151=0,0,($F151*'Cronograma de Actividades'!$AL$54)*($I151/$H151))</f>
        <v>0</v>
      </c>
      <c r="BE151" s="105">
        <f>IF( $H151=0,0,($F151*'Cronograma de Actividades'!$AM$54)*($I151/$H151))</f>
        <v>0</v>
      </c>
      <c r="BF151" s="105">
        <f>IF( $H151=0,0,($F151*'Cronograma de Actividades'!$AN$54)*($I151/$H151))</f>
        <v>0</v>
      </c>
      <c r="BG151" s="105">
        <f>SUM(BD151:BF151)</f>
        <v>0</v>
      </c>
      <c r="BH151" s="105">
        <f>+AU151+AY151+BC151+BG151</f>
        <v>0</v>
      </c>
      <c r="BI151" s="287">
        <f>+Z151+AQ151+BH151</f>
        <v>0</v>
      </c>
      <c r="BJ151" s="126">
        <f t="shared" si="36"/>
        <v>0</v>
      </c>
    </row>
    <row r="152" spans="1:62" s="69" customFormat="1" ht="12.75" customHeight="1" x14ac:dyDescent="0.15">
      <c r="A152" s="297" t="str">
        <f>+'Formato de costeo C1 '!C$1146</f>
        <v>1.5.3.4</v>
      </c>
      <c r="B152" s="298" t="str">
        <f>+'Formato de costeo C1 '!B$1146</f>
        <v>Categorías de gasto</v>
      </c>
      <c r="C152" s="578"/>
      <c r="D152" s="298"/>
      <c r="E152" s="315"/>
      <c r="F152" s="105">
        <f>+'Formato de costeo C1 '!G$1146</f>
        <v>0</v>
      </c>
      <c r="G152" s="508"/>
      <c r="H152" s="105">
        <f>+'Formato de costeo C1 '!I1146</f>
        <v>0</v>
      </c>
      <c r="I152" s="105">
        <f>+'Formato de costeo C1 '!Q1146</f>
        <v>0</v>
      </c>
      <c r="J152" s="105">
        <f>IF( $H152=0,0,($F152*'Cronograma de Actividades'!$E$54)*($I152/$H152))</f>
        <v>0</v>
      </c>
      <c r="K152" s="105">
        <f>IF( $H152=0,0,($F152*'Cronograma de Actividades'!$F$54)*($I152/$H152))</f>
        <v>0</v>
      </c>
      <c r="L152" s="105">
        <f>IF( $H152=0,0,($F152*'Cronograma de Actividades'!$G$54)*($I152/$H152))</f>
        <v>0</v>
      </c>
      <c r="M152" s="105">
        <f>SUM(J152:L152)</f>
        <v>0</v>
      </c>
      <c r="N152" s="105">
        <f>IF( $H152=0,0,($F152*'Cronograma de Actividades'!$H$54)*($I152/$H152))</f>
        <v>0</v>
      </c>
      <c r="O152" s="105">
        <f>IF( $H152=0,0,($F152*'Cronograma de Actividades'!$I$54)*($I152/$H152))</f>
        <v>0</v>
      </c>
      <c r="P152" s="105">
        <f>IF( $H152=0,0,($F152*'Cronograma de Actividades'!$J$54)*($I152/$H152))</f>
        <v>0</v>
      </c>
      <c r="Q152" s="105">
        <f>SUM(N152:P152)</f>
        <v>0</v>
      </c>
      <c r="R152" s="105">
        <f>IF( $H152=0,0,($F152*'Cronograma de Actividades'!$K$54)*($I152/$H152))</f>
        <v>0</v>
      </c>
      <c r="S152" s="105">
        <f>IF( $H152=0,0,($F152*'Cronograma de Actividades'!$L$54)*($I152/$H152))</f>
        <v>0</v>
      </c>
      <c r="T152" s="105">
        <f>IF( $H152=0,0,($F152*'Cronograma de Actividades'!$M$54)*($I152/$H152))</f>
        <v>0</v>
      </c>
      <c r="U152" s="105">
        <f>SUM(R152:T152)</f>
        <v>0</v>
      </c>
      <c r="V152" s="105">
        <f>IF( $H152=0,0,($F152*'Cronograma de Actividades'!$N$54)*($I152/$H152))</f>
        <v>0</v>
      </c>
      <c r="W152" s="105">
        <f>IF( $H152=0,0,($F152*'Cronograma de Actividades'!$O$54)*($I152/$H152))</f>
        <v>0</v>
      </c>
      <c r="X152" s="105">
        <f>IF( $H152=0,0,($F152*'Cronograma de Actividades'!$P$54)*($I152/$H152))</f>
        <v>0</v>
      </c>
      <c r="Y152" s="105">
        <f>SUM(V152:X152)</f>
        <v>0</v>
      </c>
      <c r="Z152" s="105">
        <f>+M152+Q152+U152+Y152</f>
        <v>0</v>
      </c>
      <c r="AA152" s="105">
        <f>IF( $H152=0,0,($F152*'Cronograma de Actividades'!$Q$54)*($I152/$H152))</f>
        <v>0</v>
      </c>
      <c r="AB152" s="105">
        <f>IF( $H152=0,0,($F152*'Cronograma de Actividades'!$R$54)*($I152/$H152))</f>
        <v>0</v>
      </c>
      <c r="AC152" s="105">
        <f>IF( $H152=0,0,($F152*'Cronograma de Actividades'!$S$54)*($I152/$H152))</f>
        <v>0</v>
      </c>
      <c r="AD152" s="105">
        <f>SUM(AA152:AC152)</f>
        <v>0</v>
      </c>
      <c r="AE152" s="105">
        <f>IF( $H152=0,0,($F152*'Cronograma de Actividades'!$T$54)*($I152/$H152))</f>
        <v>0</v>
      </c>
      <c r="AF152" s="105">
        <f>IF( $H152=0,0,($F152*'Cronograma de Actividades'!$U$54)*($I152/$H152))</f>
        <v>0</v>
      </c>
      <c r="AG152" s="105">
        <f>IF( $H152=0,0,($F152*'Cronograma de Actividades'!$V$54)*($I152/$H152))</f>
        <v>0</v>
      </c>
      <c r="AH152" s="105">
        <f>SUM(AE152:AG152)</f>
        <v>0</v>
      </c>
      <c r="AI152" s="105">
        <f>IF( $H152=0,0,($F152*'Cronograma de Actividades'!$W$54)*($I152/$H152))</f>
        <v>0</v>
      </c>
      <c r="AJ152" s="105">
        <f>IF( $H152=0,0,($F152*'Cronograma de Actividades'!$X$54)*($I152/$H152))</f>
        <v>0</v>
      </c>
      <c r="AK152" s="105">
        <f>IF( $H152=0,0,($F152*'Cronograma de Actividades'!$Y$54)*($I152/$H152))</f>
        <v>0</v>
      </c>
      <c r="AL152" s="105">
        <f>SUM(AI152:AK152)</f>
        <v>0</v>
      </c>
      <c r="AM152" s="105">
        <f>IF( $H152=0,0,($F152*'Cronograma de Actividades'!$Z$54)*($I152/$H152))</f>
        <v>0</v>
      </c>
      <c r="AN152" s="105">
        <f>IF( $H152=0,0,($F152*'Cronograma de Actividades'!$AA$54)*($I152/$H152))</f>
        <v>0</v>
      </c>
      <c r="AO152" s="105">
        <f>IF( $H152=0,0,($F152*'Cronograma de Actividades'!$AB$54)*($I152/$H152))</f>
        <v>0</v>
      </c>
      <c r="AP152" s="105">
        <f>SUM(AM152:AO152)</f>
        <v>0</v>
      </c>
      <c r="AQ152" s="105">
        <f>+AD152+AH152+AL152+AP152</f>
        <v>0</v>
      </c>
      <c r="AR152" s="105">
        <f>IF( $H152=0,0,($F152*'Cronograma de Actividades'!$AC$54)*($I152/$H152))</f>
        <v>0</v>
      </c>
      <c r="AS152" s="105">
        <f>IF( $H152=0,0,($F152*'Cronograma de Actividades'!$AD$54)*($I152/$H152))</f>
        <v>0</v>
      </c>
      <c r="AT152" s="105">
        <f>IF( $H152=0,0,($F152*'Cronograma de Actividades'!$AE$54)*($I152/$H152))</f>
        <v>0</v>
      </c>
      <c r="AU152" s="105">
        <f>SUM(AR152:AT152)</f>
        <v>0</v>
      </c>
      <c r="AV152" s="105">
        <f>IF( $H152=0,0,($F152*'Cronograma de Actividades'!$AF$54)*($I152/$H152))</f>
        <v>0</v>
      </c>
      <c r="AW152" s="105">
        <f>IF( $H152=0,0,($F152*'Cronograma de Actividades'!$AG$54)*($I152/$H152))</f>
        <v>0</v>
      </c>
      <c r="AX152" s="105">
        <f>IF( $H152=0,0,($F152*'Cronograma de Actividades'!$AH$54)*($I152/$H152))</f>
        <v>0</v>
      </c>
      <c r="AY152" s="105">
        <f>SUM(AV152:AX152)</f>
        <v>0</v>
      </c>
      <c r="AZ152" s="105">
        <f>IF( $H152=0,0,($F152*'Cronograma de Actividades'!$AI$54)*($I152/$H152))</f>
        <v>0</v>
      </c>
      <c r="BA152" s="105">
        <f>IF( $H152=0,0,($F152*'Cronograma de Actividades'!$AJ$54)*($I152/$H152))</f>
        <v>0</v>
      </c>
      <c r="BB152" s="105">
        <f>IF( $H152=0,0,($F152*'Cronograma de Actividades'!$AK$54)*($I152/$H152))</f>
        <v>0</v>
      </c>
      <c r="BC152" s="105">
        <f>SUM(AZ152:BB152)</f>
        <v>0</v>
      </c>
      <c r="BD152" s="105">
        <f>IF( $H152=0,0,($F152*'Cronograma de Actividades'!$AL$54)*($I152/$H152))</f>
        <v>0</v>
      </c>
      <c r="BE152" s="105">
        <f>IF( $H152=0,0,($F152*'Cronograma de Actividades'!$AM$54)*($I152/$H152))</f>
        <v>0</v>
      </c>
      <c r="BF152" s="105">
        <f>IF( $H152=0,0,($F152*'Cronograma de Actividades'!$AN$54)*($I152/$H152))</f>
        <v>0</v>
      </c>
      <c r="BG152" s="105">
        <f>SUM(BD152:BF152)</f>
        <v>0</v>
      </c>
      <c r="BH152" s="105">
        <f>+AU152+AY152+BC152+BG152</f>
        <v>0</v>
      </c>
      <c r="BI152" s="287">
        <f>+Z152+AQ152+BH152</f>
        <v>0</v>
      </c>
      <c r="BJ152" s="126">
        <f t="shared" si="36"/>
        <v>0</v>
      </c>
    </row>
    <row r="153" spans="1:62" s="69" customFormat="1" ht="12.75" customHeight="1" x14ac:dyDescent="0.15">
      <c r="A153" s="299" t="str">
        <f>+'Formato de costeo C1 '!C$1155</f>
        <v>1.5.3.5</v>
      </c>
      <c r="B153" s="300" t="str">
        <f>+'Formato de costeo C1 '!B$1155</f>
        <v>Categorías de gasto</v>
      </c>
      <c r="C153" s="579"/>
      <c r="D153" s="300"/>
      <c r="E153" s="318"/>
      <c r="F153" s="106">
        <f>+'Formato de costeo C1 '!G$1155</f>
        <v>0</v>
      </c>
      <c r="G153" s="509"/>
      <c r="H153" s="106">
        <f>+'Formato de costeo C1 '!I1155</f>
        <v>0</v>
      </c>
      <c r="I153" s="106">
        <f>+'Formato de costeo C1 '!Q1155</f>
        <v>0</v>
      </c>
      <c r="J153" s="106">
        <f>IF( $H153=0,0,($F153*'Cronograma de Actividades'!$E$54)*($I153/$H153))</f>
        <v>0</v>
      </c>
      <c r="K153" s="106">
        <f>IF( $H153=0,0,($F153*'Cronograma de Actividades'!$F$54)*($I153/$H153))</f>
        <v>0</v>
      </c>
      <c r="L153" s="106">
        <f>IF( $H153=0,0,($F153*'Cronograma de Actividades'!$G$54)*($I153/$H153))</f>
        <v>0</v>
      </c>
      <c r="M153" s="106">
        <f>SUM(J153:L153)</f>
        <v>0</v>
      </c>
      <c r="N153" s="106">
        <f>IF( $H153=0,0,($F153*'Cronograma de Actividades'!$H$54)*($I153/$H153))</f>
        <v>0</v>
      </c>
      <c r="O153" s="106">
        <f>IF( $H153=0,0,($F153*'Cronograma de Actividades'!$I$54)*($I153/$H153))</f>
        <v>0</v>
      </c>
      <c r="P153" s="106">
        <f>IF( $H153=0,0,($F153*'Cronograma de Actividades'!$J$54)*($I153/$H153))</f>
        <v>0</v>
      </c>
      <c r="Q153" s="106">
        <f>SUM(N153:P153)</f>
        <v>0</v>
      </c>
      <c r="R153" s="106">
        <f>IF( $H153=0,0,($F153*'Cronograma de Actividades'!$K$54)*($I153/$H153))</f>
        <v>0</v>
      </c>
      <c r="S153" s="106">
        <f>IF( $H153=0,0,($F153*'Cronograma de Actividades'!$L$54)*($I153/$H153))</f>
        <v>0</v>
      </c>
      <c r="T153" s="106">
        <f>IF( $H153=0,0,($F153*'Cronograma de Actividades'!$M$54)*($I153/$H153))</f>
        <v>0</v>
      </c>
      <c r="U153" s="106">
        <f>SUM(R153:T153)</f>
        <v>0</v>
      </c>
      <c r="V153" s="106">
        <f>IF( $H153=0,0,($F153*'Cronograma de Actividades'!$N$54)*($I153/$H153))</f>
        <v>0</v>
      </c>
      <c r="W153" s="106">
        <f>IF( $H153=0,0,($F153*'Cronograma de Actividades'!$O$54)*($I153/$H153))</f>
        <v>0</v>
      </c>
      <c r="X153" s="106">
        <f>IF( $H153=0,0,($F153*'Cronograma de Actividades'!$P$54)*($I153/$H153))</f>
        <v>0</v>
      </c>
      <c r="Y153" s="106">
        <f>SUM(V153:X153)</f>
        <v>0</v>
      </c>
      <c r="Z153" s="106">
        <f>+M153+Q153+U153+Y153</f>
        <v>0</v>
      </c>
      <c r="AA153" s="106">
        <f>IF( $H153=0,0,($F153*'Cronograma de Actividades'!$Q$54)*($I153/$H153))</f>
        <v>0</v>
      </c>
      <c r="AB153" s="106">
        <f>IF( $H153=0,0,($F153*'Cronograma de Actividades'!$R$54)*($I153/$H153))</f>
        <v>0</v>
      </c>
      <c r="AC153" s="106">
        <f>IF( $H153=0,0,($F153*'Cronograma de Actividades'!$S$54)*($I153/$H153))</f>
        <v>0</v>
      </c>
      <c r="AD153" s="106">
        <f>SUM(AA153:AC153)</f>
        <v>0</v>
      </c>
      <c r="AE153" s="106">
        <f>IF( $H153=0,0,($F153*'Cronograma de Actividades'!$T$54)*($I153/$H153))</f>
        <v>0</v>
      </c>
      <c r="AF153" s="106">
        <f>IF( $H153=0,0,($F153*'Cronograma de Actividades'!$U$54)*($I153/$H153))</f>
        <v>0</v>
      </c>
      <c r="AG153" s="106">
        <f>IF( $H153=0,0,($F153*'Cronograma de Actividades'!$V$54)*($I153/$H153))</f>
        <v>0</v>
      </c>
      <c r="AH153" s="106">
        <f>SUM(AE153:AG153)</f>
        <v>0</v>
      </c>
      <c r="AI153" s="106">
        <f>IF( $H153=0,0,($F153*'Cronograma de Actividades'!$W$54)*($I153/$H153))</f>
        <v>0</v>
      </c>
      <c r="AJ153" s="106">
        <f>IF( $H153=0,0,($F153*'Cronograma de Actividades'!$X$54)*($I153/$H153))</f>
        <v>0</v>
      </c>
      <c r="AK153" s="106">
        <f>IF( $H153=0,0,($F153*'Cronograma de Actividades'!$Y$54)*($I153/$H153))</f>
        <v>0</v>
      </c>
      <c r="AL153" s="106">
        <f>SUM(AI153:AK153)</f>
        <v>0</v>
      </c>
      <c r="AM153" s="106">
        <f>IF( $H153=0,0,($F153*'Cronograma de Actividades'!$Z$54)*($I153/$H153))</f>
        <v>0</v>
      </c>
      <c r="AN153" s="106">
        <f>IF( $H153=0,0,($F153*'Cronograma de Actividades'!$AA$54)*($I153/$H153))</f>
        <v>0</v>
      </c>
      <c r="AO153" s="106">
        <f>IF( $H153=0,0,($F153*'Cronograma de Actividades'!$AB$54)*($I153/$H153))</f>
        <v>0</v>
      </c>
      <c r="AP153" s="106">
        <f>SUM(AM153:AO153)</f>
        <v>0</v>
      </c>
      <c r="AQ153" s="106">
        <f>+AD153+AH153+AL153+AP153</f>
        <v>0</v>
      </c>
      <c r="AR153" s="106">
        <f>IF( $H153=0,0,($F153*'Cronograma de Actividades'!$AC$54)*($I153/$H153))</f>
        <v>0</v>
      </c>
      <c r="AS153" s="106">
        <f>IF( $H153=0,0,($F153*'Cronograma de Actividades'!$AD$54)*($I153/$H153))</f>
        <v>0</v>
      </c>
      <c r="AT153" s="106">
        <f>IF( $H153=0,0,($F153*'Cronograma de Actividades'!$AE$54)*($I153/$H153))</f>
        <v>0</v>
      </c>
      <c r="AU153" s="106">
        <f>SUM(AR153:AT153)</f>
        <v>0</v>
      </c>
      <c r="AV153" s="106">
        <f>IF( $H153=0,0,($F153*'Cronograma de Actividades'!$AF$54)*($I153/$H153))</f>
        <v>0</v>
      </c>
      <c r="AW153" s="106">
        <f>IF( $H153=0,0,($F153*'Cronograma de Actividades'!$AG$54)*($I153/$H153))</f>
        <v>0</v>
      </c>
      <c r="AX153" s="106">
        <f>IF( $H153=0,0,($F153*'Cronograma de Actividades'!$AH$54)*($I153/$H153))</f>
        <v>0</v>
      </c>
      <c r="AY153" s="106">
        <f>SUM(AV153:AX153)</f>
        <v>0</v>
      </c>
      <c r="AZ153" s="106">
        <f>IF( $H153=0,0,($F153*'Cronograma de Actividades'!$AI$54)*($I153/$H153))</f>
        <v>0</v>
      </c>
      <c r="BA153" s="106">
        <f>IF( $H153=0,0,($F153*'Cronograma de Actividades'!$AJ$54)*($I153/$H153))</f>
        <v>0</v>
      </c>
      <c r="BB153" s="106">
        <f>IF( $H153=0,0,($F153*'Cronograma de Actividades'!$AK$54)*($I153/$H153))</f>
        <v>0</v>
      </c>
      <c r="BC153" s="106">
        <f>SUM(AZ153:BB153)</f>
        <v>0</v>
      </c>
      <c r="BD153" s="106">
        <f>IF( $H153=0,0,($F153*'Cronograma de Actividades'!$AL$54)*($I153/$H153))</f>
        <v>0</v>
      </c>
      <c r="BE153" s="106">
        <f>IF( $H153=0,0,($F153*'Cronograma de Actividades'!$AM$54)*($I153/$H153))</f>
        <v>0</v>
      </c>
      <c r="BF153" s="106">
        <f>IF( $H153=0,0,($F153*'Cronograma de Actividades'!$AN$54)*($I153/$H153))</f>
        <v>0</v>
      </c>
      <c r="BG153" s="106">
        <f>SUM(BD153:BF153)</f>
        <v>0</v>
      </c>
      <c r="BH153" s="106">
        <f>+AU153+AY153+BC153+BG153</f>
        <v>0</v>
      </c>
      <c r="BI153" s="288">
        <f>+Z153+AQ153+BH153</f>
        <v>0</v>
      </c>
      <c r="BJ153" s="126">
        <f t="shared" si="36"/>
        <v>0</v>
      </c>
    </row>
    <row r="154" spans="1:62" s="69" customFormat="1" ht="12.75" customHeight="1" outlineLevel="1" x14ac:dyDescent="0.15">
      <c r="A154" s="100" t="str">
        <f>+'Formato de costeo C1 '!C$1017</f>
        <v>1.5.4</v>
      </c>
      <c r="B154" s="199">
        <f>+'Formato de costeo C1 '!B$1164</f>
        <v>0</v>
      </c>
      <c r="C154" s="56">
        <f>+'Formato de costeo C1 '!$D$1164</f>
        <v>0</v>
      </c>
      <c r="D154" s="61"/>
      <c r="E154" s="57">
        <f>+'Formato de costeo C1 '!F305</f>
        <v>0</v>
      </c>
      <c r="F154" s="57">
        <f>SUM(F155:F159)</f>
        <v>0</v>
      </c>
      <c r="G154" s="503">
        <f>+'Formato de costeo C1 '!$H$1164</f>
        <v>0</v>
      </c>
      <c r="H154" s="57">
        <f>SUM(H155:H159)</f>
        <v>0</v>
      </c>
      <c r="I154" s="57">
        <f t="shared" ref="I154:BI154" si="39">SUM(I155:I159)</f>
        <v>0</v>
      </c>
      <c r="J154" s="57">
        <f t="shared" si="39"/>
        <v>0</v>
      </c>
      <c r="K154" s="57">
        <f>SUM(K155:K159)</f>
        <v>0</v>
      </c>
      <c r="L154" s="57">
        <f>SUM(L155:L159)</f>
        <v>0</v>
      </c>
      <c r="M154" s="57">
        <f t="shared" si="39"/>
        <v>0</v>
      </c>
      <c r="N154" s="57">
        <f>SUM(N155:N159)</f>
        <v>0</v>
      </c>
      <c r="O154" s="57">
        <f>SUM(O155:O159)</f>
        <v>0</v>
      </c>
      <c r="P154" s="57">
        <f>SUM(P155:P159)</f>
        <v>0</v>
      </c>
      <c r="Q154" s="57">
        <f t="shared" si="39"/>
        <v>0</v>
      </c>
      <c r="R154" s="57">
        <f t="shared" si="39"/>
        <v>0</v>
      </c>
      <c r="S154" s="57">
        <f t="shared" si="39"/>
        <v>0</v>
      </c>
      <c r="T154" s="57">
        <f t="shared" si="39"/>
        <v>0</v>
      </c>
      <c r="U154" s="57">
        <f t="shared" si="39"/>
        <v>0</v>
      </c>
      <c r="V154" s="57">
        <f t="shared" si="39"/>
        <v>0</v>
      </c>
      <c r="W154" s="57">
        <f t="shared" si="39"/>
        <v>0</v>
      </c>
      <c r="X154" s="57">
        <f t="shared" si="39"/>
        <v>0</v>
      </c>
      <c r="Y154" s="57">
        <f t="shared" si="39"/>
        <v>0</v>
      </c>
      <c r="Z154" s="57">
        <f t="shared" si="39"/>
        <v>0</v>
      </c>
      <c r="AA154" s="57">
        <f t="shared" si="39"/>
        <v>0</v>
      </c>
      <c r="AB154" s="57">
        <f t="shared" si="39"/>
        <v>0</v>
      </c>
      <c r="AC154" s="57">
        <f t="shared" si="39"/>
        <v>0</v>
      </c>
      <c r="AD154" s="57">
        <f t="shared" si="39"/>
        <v>0</v>
      </c>
      <c r="AE154" s="57">
        <f t="shared" si="39"/>
        <v>0</v>
      </c>
      <c r="AF154" s="57">
        <f t="shared" si="39"/>
        <v>0</v>
      </c>
      <c r="AG154" s="57">
        <f t="shared" si="39"/>
        <v>0</v>
      </c>
      <c r="AH154" s="57">
        <f t="shared" si="39"/>
        <v>0</v>
      </c>
      <c r="AI154" s="57">
        <f t="shared" si="39"/>
        <v>0</v>
      </c>
      <c r="AJ154" s="57">
        <f t="shared" si="39"/>
        <v>0</v>
      </c>
      <c r="AK154" s="57">
        <f t="shared" si="39"/>
        <v>0</v>
      </c>
      <c r="AL154" s="57">
        <f t="shared" si="39"/>
        <v>0</v>
      </c>
      <c r="AM154" s="57">
        <f t="shared" si="39"/>
        <v>0</v>
      </c>
      <c r="AN154" s="57">
        <f t="shared" si="39"/>
        <v>0</v>
      </c>
      <c r="AO154" s="57">
        <f t="shared" si="39"/>
        <v>0</v>
      </c>
      <c r="AP154" s="57">
        <f t="shared" si="39"/>
        <v>0</v>
      </c>
      <c r="AQ154" s="57">
        <f t="shared" si="39"/>
        <v>0</v>
      </c>
      <c r="AR154" s="57">
        <f t="shared" si="39"/>
        <v>0</v>
      </c>
      <c r="AS154" s="57">
        <f t="shared" si="39"/>
        <v>0</v>
      </c>
      <c r="AT154" s="57">
        <f t="shared" si="39"/>
        <v>0</v>
      </c>
      <c r="AU154" s="57">
        <f t="shared" si="39"/>
        <v>0</v>
      </c>
      <c r="AV154" s="57">
        <f t="shared" si="39"/>
        <v>0</v>
      </c>
      <c r="AW154" s="57">
        <f t="shared" si="39"/>
        <v>0</v>
      </c>
      <c r="AX154" s="57">
        <f t="shared" si="39"/>
        <v>0</v>
      </c>
      <c r="AY154" s="57">
        <f t="shared" si="39"/>
        <v>0</v>
      </c>
      <c r="AZ154" s="57">
        <f t="shared" si="39"/>
        <v>0</v>
      </c>
      <c r="BA154" s="57">
        <f t="shared" si="39"/>
        <v>0</v>
      </c>
      <c r="BB154" s="57">
        <f t="shared" si="39"/>
        <v>0</v>
      </c>
      <c r="BC154" s="57">
        <f t="shared" si="39"/>
        <v>0</v>
      </c>
      <c r="BD154" s="57">
        <f t="shared" si="39"/>
        <v>0</v>
      </c>
      <c r="BE154" s="57">
        <f t="shared" si="39"/>
        <v>0</v>
      </c>
      <c r="BF154" s="57">
        <f t="shared" si="39"/>
        <v>0</v>
      </c>
      <c r="BG154" s="57">
        <f t="shared" si="39"/>
        <v>0</v>
      </c>
      <c r="BH154" s="57">
        <f t="shared" si="39"/>
        <v>0</v>
      </c>
      <c r="BI154" s="285">
        <f t="shared" si="39"/>
        <v>0</v>
      </c>
      <c r="BJ154" s="126">
        <f t="shared" si="36"/>
        <v>0</v>
      </c>
    </row>
    <row r="155" spans="1:62" s="69" customFormat="1" ht="12.75" customHeight="1" outlineLevel="1" x14ac:dyDescent="0.15">
      <c r="A155" s="295" t="str">
        <f>+'Formato de costeo C1 '!C$1165</f>
        <v>1.5.4.1</v>
      </c>
      <c r="B155" s="296" t="str">
        <f>+'Formato de costeo C1 '!B$1165</f>
        <v>Categorías de gasto</v>
      </c>
      <c r="C155" s="577"/>
      <c r="D155" s="296"/>
      <c r="E155" s="312"/>
      <c r="F155" s="104">
        <f>+'Formato de costeo C1 '!G$1165</f>
        <v>0</v>
      </c>
      <c r="G155" s="507"/>
      <c r="H155" s="104">
        <f>+'Formato de costeo C1 '!I1165</f>
        <v>0</v>
      </c>
      <c r="I155" s="104">
        <f>+'Formato de costeo C1 '!Q1165</f>
        <v>0</v>
      </c>
      <c r="J155" s="104">
        <f>IF( $H155=0,0,($F155*'Cronograma de Actividades'!$E$55)*($I155/$H155))</f>
        <v>0</v>
      </c>
      <c r="K155" s="104">
        <f>IF( $H155=0,0,($F155*'Cronograma de Actividades'!$F$55)*($I155/$H155))</f>
        <v>0</v>
      </c>
      <c r="L155" s="104">
        <f>IF( $H155=0,0,($F155*'Cronograma de Actividades'!$G$55)*($I155/$H155))</f>
        <v>0</v>
      </c>
      <c r="M155" s="104">
        <f>SUM(J155:L155)</f>
        <v>0</v>
      </c>
      <c r="N155" s="104">
        <f>IF( $H155=0,0,($F155*'Cronograma de Actividades'!$H$55)*($I155/$H155))</f>
        <v>0</v>
      </c>
      <c r="O155" s="104">
        <f>IF( $H155=0,0,($F155*'Cronograma de Actividades'!$I$55)*($I155/$H155))</f>
        <v>0</v>
      </c>
      <c r="P155" s="104">
        <f>IF( $H155=0,0,($F155*'Cronograma de Actividades'!$J$55)*($I155/$H155))</f>
        <v>0</v>
      </c>
      <c r="Q155" s="104">
        <f>SUM(N155:P155)</f>
        <v>0</v>
      </c>
      <c r="R155" s="104">
        <f>IF( $H155=0,0,($F155*'Cronograma de Actividades'!$K$55)*($I155/$H155))</f>
        <v>0</v>
      </c>
      <c r="S155" s="104">
        <f>IF( $H155=0,0,($F155*'Cronograma de Actividades'!$L$55)*($I155/$H155))</f>
        <v>0</v>
      </c>
      <c r="T155" s="104">
        <f>IF( $H155=0,0,($F155*'Cronograma de Actividades'!$M$55)*($I155/$H155))</f>
        <v>0</v>
      </c>
      <c r="U155" s="104">
        <f>SUM(R155:T155)</f>
        <v>0</v>
      </c>
      <c r="V155" s="104">
        <f>IF( $H155=0,0,($F155*'Cronograma de Actividades'!$N$55)*($I155/$H155))</f>
        <v>0</v>
      </c>
      <c r="W155" s="104">
        <f>IF( $H155=0,0,($F155*'Cronograma de Actividades'!$O$55)*($I155/$H155))</f>
        <v>0</v>
      </c>
      <c r="X155" s="104">
        <f>IF( $H155=0,0,($F155*'Cronograma de Actividades'!$P$55)*($I155/$H155))</f>
        <v>0</v>
      </c>
      <c r="Y155" s="104">
        <f>SUM(V155:X155)</f>
        <v>0</v>
      </c>
      <c r="Z155" s="104">
        <f>+M155+Q155+U155+Y155</f>
        <v>0</v>
      </c>
      <c r="AA155" s="104">
        <f>IF( $H155=0,0,($F155*'Cronograma de Actividades'!$Q$55)*($I155/$H155))</f>
        <v>0</v>
      </c>
      <c r="AB155" s="104">
        <f>IF( $H155=0,0,($F155*'Cronograma de Actividades'!$R$55)*($I155/$H155))</f>
        <v>0</v>
      </c>
      <c r="AC155" s="104">
        <f>IF( $H155=0,0,($F155*'Cronograma de Actividades'!$S$55)*($I155/$H155))</f>
        <v>0</v>
      </c>
      <c r="AD155" s="104">
        <f>SUM(AA155:AC155)</f>
        <v>0</v>
      </c>
      <c r="AE155" s="104">
        <f>IF( $H155=0,0,($F155*'Cronograma de Actividades'!$T$55)*($I155/$H155))</f>
        <v>0</v>
      </c>
      <c r="AF155" s="104">
        <f>IF( $H155=0,0,($F155*'Cronograma de Actividades'!$U$55)*($I155/$H155))</f>
        <v>0</v>
      </c>
      <c r="AG155" s="104">
        <f>IF( $H155=0,0,($F155*'Cronograma de Actividades'!$V$55)*($I155/$H155))</f>
        <v>0</v>
      </c>
      <c r="AH155" s="104">
        <f>SUM(AE155:AG155)</f>
        <v>0</v>
      </c>
      <c r="AI155" s="104">
        <f>IF( $H155=0,0,($F155*'Cronograma de Actividades'!$W$55)*($I155/$H155))</f>
        <v>0</v>
      </c>
      <c r="AJ155" s="104">
        <f>IF( $H155=0,0,($F155*'Cronograma de Actividades'!$X$55)*($I155/$H155))</f>
        <v>0</v>
      </c>
      <c r="AK155" s="104">
        <f>IF( $H155=0,0,($F155*'Cronograma de Actividades'!$Y$55)*($I155/$H155))</f>
        <v>0</v>
      </c>
      <c r="AL155" s="104">
        <f>SUM(AI155:AK155)</f>
        <v>0</v>
      </c>
      <c r="AM155" s="104">
        <f>IF( $H155=0,0,($F155*'Cronograma de Actividades'!$Z$55)*($I155/$H155))</f>
        <v>0</v>
      </c>
      <c r="AN155" s="104">
        <f>IF( $H155=0,0,($F155*'Cronograma de Actividades'!$AA$55)*($I155/$H155))</f>
        <v>0</v>
      </c>
      <c r="AO155" s="104">
        <f>IF( $H155=0,0,($F155*'Cronograma de Actividades'!$AB$55)*($I155/$H155))</f>
        <v>0</v>
      </c>
      <c r="AP155" s="104">
        <f>SUM(AM155:AO155)</f>
        <v>0</v>
      </c>
      <c r="AQ155" s="104">
        <f>+AD155+AH155+AL155+AP155</f>
        <v>0</v>
      </c>
      <c r="AR155" s="104">
        <f>IF( $H155=0,0,($F155*'Cronograma de Actividades'!$AC$55)*($I155/$H155))</f>
        <v>0</v>
      </c>
      <c r="AS155" s="104">
        <f>IF( $H155=0,0,($F155*'Cronograma de Actividades'!$AD$55)*($I155/$H155))</f>
        <v>0</v>
      </c>
      <c r="AT155" s="104">
        <f>IF( $H155=0,0,($F155*'Cronograma de Actividades'!$AE$55)*($I155/$H155))</f>
        <v>0</v>
      </c>
      <c r="AU155" s="104">
        <f>SUM(AR155:AT155)</f>
        <v>0</v>
      </c>
      <c r="AV155" s="104">
        <f>IF( $H155=0,0,($F155*'Cronograma de Actividades'!$AF$55)*($I155/$H155))</f>
        <v>0</v>
      </c>
      <c r="AW155" s="104">
        <f>IF( $H155=0,0,($F155*'Cronograma de Actividades'!$AG$55)*($I155/$H155))</f>
        <v>0</v>
      </c>
      <c r="AX155" s="104">
        <f>IF( $H155=0,0,($F155*'Cronograma de Actividades'!$AH$55)*($I155/$H155))</f>
        <v>0</v>
      </c>
      <c r="AY155" s="104">
        <f>SUM(AV155:AX155)</f>
        <v>0</v>
      </c>
      <c r="AZ155" s="104">
        <f>IF( $H155=0,0,($F155*'Cronograma de Actividades'!$AI$55)*($I155/$H155))</f>
        <v>0</v>
      </c>
      <c r="BA155" s="104">
        <f>IF( $H155=0,0,($F155*'Cronograma de Actividades'!$AJ$55)*($I155/$H155))</f>
        <v>0</v>
      </c>
      <c r="BB155" s="104">
        <f>IF( $H155=0,0,($F155*'Cronograma de Actividades'!$AK$55)*($I155/$H155))</f>
        <v>0</v>
      </c>
      <c r="BC155" s="104">
        <f>SUM(AZ155:BB155)</f>
        <v>0</v>
      </c>
      <c r="BD155" s="104">
        <f>IF( $H155=0,0,($F155*'Cronograma de Actividades'!$AL$55)*($I155/$H155))</f>
        <v>0</v>
      </c>
      <c r="BE155" s="104">
        <f>IF( $H155=0,0,($F155*'Cronograma de Actividades'!$AM$55)*($I155/$H155))</f>
        <v>0</v>
      </c>
      <c r="BF155" s="104">
        <f>IF( $H155=0,0,($F155*'Cronograma de Actividades'!$AN$55)*($I155/$H155))</f>
        <v>0</v>
      </c>
      <c r="BG155" s="104">
        <f>SUM(BD155:BF155)</f>
        <v>0</v>
      </c>
      <c r="BH155" s="104">
        <f>+AU155+AY155+BC155+BG155</f>
        <v>0</v>
      </c>
      <c r="BI155" s="286">
        <f>+Z155+AQ155+BH155</f>
        <v>0</v>
      </c>
      <c r="BJ155" s="126">
        <f t="shared" si="36"/>
        <v>0</v>
      </c>
    </row>
    <row r="156" spans="1:62" s="69" customFormat="1" ht="12.75" customHeight="1" outlineLevel="1" x14ac:dyDescent="0.15">
      <c r="A156" s="297" t="str">
        <f>+'Formato de costeo C1 '!C$1174</f>
        <v>1.5.4.2</v>
      </c>
      <c r="B156" s="298" t="str">
        <f>+'Formato de costeo C1 '!B$1174</f>
        <v>Categorías de gasto</v>
      </c>
      <c r="C156" s="578"/>
      <c r="D156" s="298"/>
      <c r="E156" s="315"/>
      <c r="F156" s="105">
        <f>+'Formato de costeo C1 '!G$1174</f>
        <v>0</v>
      </c>
      <c r="G156" s="508"/>
      <c r="H156" s="105">
        <f>+'Formato de costeo C1 '!I1174</f>
        <v>0</v>
      </c>
      <c r="I156" s="105">
        <f>+'Formato de costeo C1 '!Q1174</f>
        <v>0</v>
      </c>
      <c r="J156" s="105">
        <f>IF( $H156=0,0,($F156*'Cronograma de Actividades'!$E$55)*($I156/$H156))</f>
        <v>0</v>
      </c>
      <c r="K156" s="105">
        <f>IF( $H156=0,0,($F156*'Cronograma de Actividades'!$F$55)*($I156/$H156))</f>
        <v>0</v>
      </c>
      <c r="L156" s="105">
        <f>IF( $H156=0,0,($F156*'Cronograma de Actividades'!$G$55)*($I156/$H156))</f>
        <v>0</v>
      </c>
      <c r="M156" s="105">
        <f>SUM(J156:L156)</f>
        <v>0</v>
      </c>
      <c r="N156" s="105">
        <f>IF( $H156=0,0,($F156*'Cronograma de Actividades'!$H$55)*($I156/$H156))</f>
        <v>0</v>
      </c>
      <c r="O156" s="105">
        <f>IF( $H156=0,0,($F156*'Cronograma de Actividades'!$I$55)*($I156/$H156))</f>
        <v>0</v>
      </c>
      <c r="P156" s="105">
        <f>IF( $H156=0,0,($F156*'Cronograma de Actividades'!$J$55)*($I156/$H156))</f>
        <v>0</v>
      </c>
      <c r="Q156" s="105">
        <f>SUM(N156:P156)</f>
        <v>0</v>
      </c>
      <c r="R156" s="105">
        <f>IF( $H156=0,0,($F156*'Cronograma de Actividades'!$K$55)*($I156/$H156))</f>
        <v>0</v>
      </c>
      <c r="S156" s="105">
        <f>IF( $H156=0,0,($F156*'Cronograma de Actividades'!$L$55)*($I156/$H156))</f>
        <v>0</v>
      </c>
      <c r="T156" s="105">
        <f>IF( $H156=0,0,($F156*'Cronograma de Actividades'!$M$55)*($I156/$H156))</f>
        <v>0</v>
      </c>
      <c r="U156" s="105">
        <f>SUM(R156:T156)</f>
        <v>0</v>
      </c>
      <c r="V156" s="105">
        <f>IF( $H156=0,0,($F156*'Cronograma de Actividades'!$N$55)*($I156/$H156))</f>
        <v>0</v>
      </c>
      <c r="W156" s="105">
        <f>IF( $H156=0,0,($F156*'Cronograma de Actividades'!$O$55)*($I156/$H156))</f>
        <v>0</v>
      </c>
      <c r="X156" s="105">
        <f>IF( $H156=0,0,($F156*'Cronograma de Actividades'!$P$55)*($I156/$H156))</f>
        <v>0</v>
      </c>
      <c r="Y156" s="105">
        <f>SUM(V156:X156)</f>
        <v>0</v>
      </c>
      <c r="Z156" s="105">
        <f>+M156+Q156+U156+Y156</f>
        <v>0</v>
      </c>
      <c r="AA156" s="105">
        <f>IF( $H156=0,0,($F156*'Cronograma de Actividades'!$Q$55)*($I156/$H156))</f>
        <v>0</v>
      </c>
      <c r="AB156" s="105">
        <f>IF( $H156=0,0,($F156*'Cronograma de Actividades'!$R$55)*($I156/$H156))</f>
        <v>0</v>
      </c>
      <c r="AC156" s="105">
        <f>IF( $H156=0,0,($F156*'Cronograma de Actividades'!$S$55)*($I156/$H156))</f>
        <v>0</v>
      </c>
      <c r="AD156" s="105">
        <f>SUM(AA156:AC156)</f>
        <v>0</v>
      </c>
      <c r="AE156" s="105">
        <f>IF( $H156=0,0,($F156*'Cronograma de Actividades'!$T$55)*($I156/$H156))</f>
        <v>0</v>
      </c>
      <c r="AF156" s="105">
        <f>IF( $H156=0,0,($F156*'Cronograma de Actividades'!$U$55)*($I156/$H156))</f>
        <v>0</v>
      </c>
      <c r="AG156" s="105">
        <f>IF( $H156=0,0,($F156*'Cronograma de Actividades'!$V$55)*($I156/$H156))</f>
        <v>0</v>
      </c>
      <c r="AH156" s="105">
        <f>SUM(AE156:AG156)</f>
        <v>0</v>
      </c>
      <c r="AI156" s="105">
        <f>IF( $H156=0,0,($F156*'Cronograma de Actividades'!$W$55)*($I156/$H156))</f>
        <v>0</v>
      </c>
      <c r="AJ156" s="105">
        <f>IF( $H156=0,0,($F156*'Cronograma de Actividades'!$X$55)*($I156/$H156))</f>
        <v>0</v>
      </c>
      <c r="AK156" s="105">
        <f>IF( $H156=0,0,($F156*'Cronograma de Actividades'!$Y$55)*($I156/$H156))</f>
        <v>0</v>
      </c>
      <c r="AL156" s="105">
        <f>SUM(AI156:AK156)</f>
        <v>0</v>
      </c>
      <c r="AM156" s="105">
        <f>IF( $H156=0,0,($F156*'Cronograma de Actividades'!$Z$55)*($I156/$H156))</f>
        <v>0</v>
      </c>
      <c r="AN156" s="105">
        <f>IF( $H156=0,0,($F156*'Cronograma de Actividades'!$AA$55)*($I156/$H156))</f>
        <v>0</v>
      </c>
      <c r="AO156" s="105">
        <f>IF( $H156=0,0,($F156*'Cronograma de Actividades'!$AB$55)*($I156/$H156))</f>
        <v>0</v>
      </c>
      <c r="AP156" s="105">
        <f>SUM(AM156:AO156)</f>
        <v>0</v>
      </c>
      <c r="AQ156" s="105">
        <f>+AD156+AH156+AL156+AP156</f>
        <v>0</v>
      </c>
      <c r="AR156" s="105">
        <f>IF( $H156=0,0,($F156*'Cronograma de Actividades'!$AC$55)*($I156/$H156))</f>
        <v>0</v>
      </c>
      <c r="AS156" s="105">
        <f>IF( $H156=0,0,($F156*'Cronograma de Actividades'!$AD$55)*($I156/$H156))</f>
        <v>0</v>
      </c>
      <c r="AT156" s="105">
        <f>IF( $H156=0,0,($F156*'Cronograma de Actividades'!$AE$55)*($I156/$H156))</f>
        <v>0</v>
      </c>
      <c r="AU156" s="105">
        <f>SUM(AR156:AT156)</f>
        <v>0</v>
      </c>
      <c r="AV156" s="105">
        <f>IF( $H156=0,0,($F156*'Cronograma de Actividades'!$AF$55)*($I156/$H156))</f>
        <v>0</v>
      </c>
      <c r="AW156" s="105">
        <f>IF( $H156=0,0,($F156*'Cronograma de Actividades'!$AG$55)*($I156/$H156))</f>
        <v>0</v>
      </c>
      <c r="AX156" s="105">
        <f>IF( $H156=0,0,($F156*'Cronograma de Actividades'!$AH$55)*($I156/$H156))</f>
        <v>0</v>
      </c>
      <c r="AY156" s="105">
        <f>SUM(AV156:AX156)</f>
        <v>0</v>
      </c>
      <c r="AZ156" s="105">
        <f>IF( $H156=0,0,($F156*'Cronograma de Actividades'!$AI$55)*($I156/$H156))</f>
        <v>0</v>
      </c>
      <c r="BA156" s="105">
        <f>IF( $H156=0,0,($F156*'Cronograma de Actividades'!$AJ$55)*($I156/$H156))</f>
        <v>0</v>
      </c>
      <c r="BB156" s="105">
        <f>IF( $H156=0,0,($F156*'Cronograma de Actividades'!$AK$55)*($I156/$H156))</f>
        <v>0</v>
      </c>
      <c r="BC156" s="105">
        <f>SUM(AZ156:BB156)</f>
        <v>0</v>
      </c>
      <c r="BD156" s="105">
        <f>IF( $H156=0,0,($F156*'Cronograma de Actividades'!$AL$55)*($I156/$H156))</f>
        <v>0</v>
      </c>
      <c r="BE156" s="105">
        <f>IF( $H156=0,0,($F156*'Cronograma de Actividades'!$AM$55)*($I156/$H156))</f>
        <v>0</v>
      </c>
      <c r="BF156" s="105">
        <f>IF( $H156=0,0,($F156*'Cronograma de Actividades'!$AN$55)*($I156/$H156))</f>
        <v>0</v>
      </c>
      <c r="BG156" s="105">
        <f>SUM(BD156:BF156)</f>
        <v>0</v>
      </c>
      <c r="BH156" s="105">
        <f>+AU156+AY156+BC156+BG156</f>
        <v>0</v>
      </c>
      <c r="BI156" s="287">
        <f>+Z156+AQ156+BH156</f>
        <v>0</v>
      </c>
      <c r="BJ156" s="126">
        <f t="shared" si="36"/>
        <v>0</v>
      </c>
    </row>
    <row r="157" spans="1:62" s="69" customFormat="1" ht="12.75" customHeight="1" x14ac:dyDescent="0.15">
      <c r="A157" s="297" t="str">
        <f>+'Formato de costeo C1 '!C$1183</f>
        <v>1.5.4.3</v>
      </c>
      <c r="B157" s="298" t="str">
        <f>+'Formato de costeo C1 '!B$1183</f>
        <v>Categorías de gasto</v>
      </c>
      <c r="C157" s="578"/>
      <c r="D157" s="298"/>
      <c r="E157" s="315"/>
      <c r="F157" s="105">
        <f>+'Formato de costeo C1 '!G$1183</f>
        <v>0</v>
      </c>
      <c r="G157" s="508"/>
      <c r="H157" s="105">
        <f>+'Formato de costeo C1 '!I1183</f>
        <v>0</v>
      </c>
      <c r="I157" s="105">
        <f>+'Formato de costeo C1 '!Q1183</f>
        <v>0</v>
      </c>
      <c r="J157" s="105">
        <f>IF( $H157=0,0,($F157*'Cronograma de Actividades'!$E$55)*($I157/$H157))</f>
        <v>0</v>
      </c>
      <c r="K157" s="105">
        <f>IF( $H157=0,0,($F157*'Cronograma de Actividades'!$F$55)*($I157/$H157))</f>
        <v>0</v>
      </c>
      <c r="L157" s="105">
        <f>IF( $H157=0,0,($F157*'Cronograma de Actividades'!$G$55)*($I157/$H157))</f>
        <v>0</v>
      </c>
      <c r="M157" s="105">
        <f>SUM(J157:L157)</f>
        <v>0</v>
      </c>
      <c r="N157" s="105">
        <f>IF( $H157=0,0,($F157*'Cronograma de Actividades'!$H$55)*($I157/$H157))</f>
        <v>0</v>
      </c>
      <c r="O157" s="105">
        <f>IF( $H157=0,0,($F157*'Cronograma de Actividades'!$I$55)*($I157/$H157))</f>
        <v>0</v>
      </c>
      <c r="P157" s="105">
        <f>IF( $H157=0,0,($F157*'Cronograma de Actividades'!$J$55)*($I157/$H157))</f>
        <v>0</v>
      </c>
      <c r="Q157" s="105">
        <f>SUM(N157:P157)</f>
        <v>0</v>
      </c>
      <c r="R157" s="105">
        <f>IF( $H157=0,0,($F157*'Cronograma de Actividades'!$K$55)*($I157/$H157))</f>
        <v>0</v>
      </c>
      <c r="S157" s="105">
        <f>IF( $H157=0,0,($F157*'Cronograma de Actividades'!$L$55)*($I157/$H157))</f>
        <v>0</v>
      </c>
      <c r="T157" s="105">
        <f>IF( $H157=0,0,($F157*'Cronograma de Actividades'!$M$55)*($I157/$H157))</f>
        <v>0</v>
      </c>
      <c r="U157" s="105">
        <f>SUM(R157:T157)</f>
        <v>0</v>
      </c>
      <c r="V157" s="105">
        <f>IF( $H157=0,0,($F157*'Cronograma de Actividades'!$N$55)*($I157/$H157))</f>
        <v>0</v>
      </c>
      <c r="W157" s="105">
        <f>IF( $H157=0,0,($F157*'Cronograma de Actividades'!$O$55)*($I157/$H157))</f>
        <v>0</v>
      </c>
      <c r="X157" s="105">
        <f>IF( $H157=0,0,($F157*'Cronograma de Actividades'!$P$55)*($I157/$H157))</f>
        <v>0</v>
      </c>
      <c r="Y157" s="105">
        <f>SUM(V157:X157)</f>
        <v>0</v>
      </c>
      <c r="Z157" s="105">
        <f>+M157+Q157+U157+Y157</f>
        <v>0</v>
      </c>
      <c r="AA157" s="105">
        <f>IF( $H157=0,0,($F157*'Cronograma de Actividades'!$Q$55)*($I157/$H157))</f>
        <v>0</v>
      </c>
      <c r="AB157" s="105">
        <f>IF( $H157=0,0,($F157*'Cronograma de Actividades'!$R$55)*($I157/$H157))</f>
        <v>0</v>
      </c>
      <c r="AC157" s="105">
        <f>IF( $H157=0,0,($F157*'Cronograma de Actividades'!$S$55)*($I157/$H157))</f>
        <v>0</v>
      </c>
      <c r="AD157" s="105">
        <f>SUM(AA157:AC157)</f>
        <v>0</v>
      </c>
      <c r="AE157" s="105">
        <f>IF( $H157=0,0,($F157*'Cronograma de Actividades'!$T$55)*($I157/$H157))</f>
        <v>0</v>
      </c>
      <c r="AF157" s="105">
        <f>IF( $H157=0,0,($F157*'Cronograma de Actividades'!$U$55)*($I157/$H157))</f>
        <v>0</v>
      </c>
      <c r="AG157" s="105">
        <f>IF( $H157=0,0,($F157*'Cronograma de Actividades'!$V$55)*($I157/$H157))</f>
        <v>0</v>
      </c>
      <c r="AH157" s="105">
        <f>SUM(AE157:AG157)</f>
        <v>0</v>
      </c>
      <c r="AI157" s="105">
        <f>IF( $H157=0,0,($F157*'Cronograma de Actividades'!$W$55)*($I157/$H157))</f>
        <v>0</v>
      </c>
      <c r="AJ157" s="105">
        <f>IF( $H157=0,0,($F157*'Cronograma de Actividades'!$X$55)*($I157/$H157))</f>
        <v>0</v>
      </c>
      <c r="AK157" s="105">
        <f>IF( $H157=0,0,($F157*'Cronograma de Actividades'!$Y$55)*($I157/$H157))</f>
        <v>0</v>
      </c>
      <c r="AL157" s="105">
        <f>SUM(AI157:AK157)</f>
        <v>0</v>
      </c>
      <c r="AM157" s="105">
        <f>IF( $H157=0,0,($F157*'Cronograma de Actividades'!$Z$55)*($I157/$H157))</f>
        <v>0</v>
      </c>
      <c r="AN157" s="105">
        <f>IF( $H157=0,0,($F157*'Cronograma de Actividades'!$AA$55)*($I157/$H157))</f>
        <v>0</v>
      </c>
      <c r="AO157" s="105">
        <f>IF( $H157=0,0,($F157*'Cronograma de Actividades'!$AB$55)*($I157/$H157))</f>
        <v>0</v>
      </c>
      <c r="AP157" s="105">
        <f>SUM(AM157:AO157)</f>
        <v>0</v>
      </c>
      <c r="AQ157" s="105">
        <f>+AD157+AH157+AL157+AP157</f>
        <v>0</v>
      </c>
      <c r="AR157" s="105">
        <f>IF( $H157=0,0,($F157*'Cronograma de Actividades'!$AC$55)*($I157/$H157))</f>
        <v>0</v>
      </c>
      <c r="AS157" s="105">
        <f>IF( $H157=0,0,($F157*'Cronograma de Actividades'!$AD$55)*($I157/$H157))</f>
        <v>0</v>
      </c>
      <c r="AT157" s="105">
        <f>IF( $H157=0,0,($F157*'Cronograma de Actividades'!$AE$55)*($I157/$H157))</f>
        <v>0</v>
      </c>
      <c r="AU157" s="105">
        <f>SUM(AR157:AT157)</f>
        <v>0</v>
      </c>
      <c r="AV157" s="105">
        <f>IF( $H157=0,0,($F157*'Cronograma de Actividades'!$AF$55)*($I157/$H157))</f>
        <v>0</v>
      </c>
      <c r="AW157" s="105">
        <f>IF( $H157=0,0,($F157*'Cronograma de Actividades'!$AG$55)*($I157/$H157))</f>
        <v>0</v>
      </c>
      <c r="AX157" s="105">
        <f>IF( $H157=0,0,($F157*'Cronograma de Actividades'!$AH$55)*($I157/$H157))</f>
        <v>0</v>
      </c>
      <c r="AY157" s="105">
        <f>SUM(AV157:AX157)</f>
        <v>0</v>
      </c>
      <c r="AZ157" s="105">
        <f>IF( $H157=0,0,($F157*'Cronograma de Actividades'!$AI$55)*($I157/$H157))</f>
        <v>0</v>
      </c>
      <c r="BA157" s="105">
        <f>IF( $H157=0,0,($F157*'Cronograma de Actividades'!$AJ$55)*($I157/$H157))</f>
        <v>0</v>
      </c>
      <c r="BB157" s="105">
        <f>IF( $H157=0,0,($F157*'Cronograma de Actividades'!$AK$55)*($I157/$H157))</f>
        <v>0</v>
      </c>
      <c r="BC157" s="105">
        <f>SUM(AZ157:BB157)</f>
        <v>0</v>
      </c>
      <c r="BD157" s="105">
        <f>IF( $H157=0,0,($F157*'Cronograma de Actividades'!$AL$55)*($I157/$H157))</f>
        <v>0</v>
      </c>
      <c r="BE157" s="105">
        <f>IF( $H157=0,0,($F157*'Cronograma de Actividades'!$AM$55)*($I157/$H157))</f>
        <v>0</v>
      </c>
      <c r="BF157" s="105">
        <f>IF( $H157=0,0,($F157*'Cronograma de Actividades'!$AN$55)*($I157/$H157))</f>
        <v>0</v>
      </c>
      <c r="BG157" s="105">
        <f>SUM(BD157:BF157)</f>
        <v>0</v>
      </c>
      <c r="BH157" s="105">
        <f>+AU157+AY157+BC157+BG157</f>
        <v>0</v>
      </c>
      <c r="BI157" s="287">
        <f>+Z157+AQ157+BH157</f>
        <v>0</v>
      </c>
      <c r="BJ157" s="126">
        <f t="shared" si="36"/>
        <v>0</v>
      </c>
    </row>
    <row r="158" spans="1:62" s="69" customFormat="1" ht="12.75" customHeight="1" x14ac:dyDescent="0.15">
      <c r="A158" s="297" t="str">
        <f>+'Formato de costeo C1 '!C$1192</f>
        <v>1.5.4.4</v>
      </c>
      <c r="B158" s="298" t="str">
        <f>+'Formato de costeo C1 '!B$1192</f>
        <v>Categorías de gasto</v>
      </c>
      <c r="C158" s="578"/>
      <c r="D158" s="298"/>
      <c r="E158" s="315"/>
      <c r="F158" s="105">
        <f>+'Formato de costeo C1 '!G$1192</f>
        <v>0</v>
      </c>
      <c r="G158" s="508"/>
      <c r="H158" s="105">
        <f>+'Formato de costeo C1 '!I1192</f>
        <v>0</v>
      </c>
      <c r="I158" s="105">
        <f>+'Formato de costeo C1 '!Q1192</f>
        <v>0</v>
      </c>
      <c r="J158" s="105">
        <f>IF( $H158=0,0,($F158*'Cronograma de Actividades'!$E$55)*($I158/$H158))</f>
        <v>0</v>
      </c>
      <c r="K158" s="105">
        <f>IF( $H158=0,0,($F158*'Cronograma de Actividades'!$F$55)*($I158/$H158))</f>
        <v>0</v>
      </c>
      <c r="L158" s="105">
        <f>IF( $H158=0,0,($F158*'Cronograma de Actividades'!$G$55)*($I158/$H158))</f>
        <v>0</v>
      </c>
      <c r="M158" s="105">
        <f>SUM(J158:L158)</f>
        <v>0</v>
      </c>
      <c r="N158" s="105">
        <f>IF( $H158=0,0,($F158*'Cronograma de Actividades'!$H$55)*($I158/$H158))</f>
        <v>0</v>
      </c>
      <c r="O158" s="105">
        <f>IF( $H158=0,0,($F158*'Cronograma de Actividades'!$I$55)*($I158/$H158))</f>
        <v>0</v>
      </c>
      <c r="P158" s="105">
        <f>IF( $H158=0,0,($F158*'Cronograma de Actividades'!$J$55)*($I158/$H158))</f>
        <v>0</v>
      </c>
      <c r="Q158" s="105">
        <f>SUM(N158:P158)</f>
        <v>0</v>
      </c>
      <c r="R158" s="105">
        <f>IF( $H158=0,0,($F158*'Cronograma de Actividades'!$K$55)*($I158/$H158))</f>
        <v>0</v>
      </c>
      <c r="S158" s="105">
        <f>IF( $H158=0,0,($F158*'Cronograma de Actividades'!$L$55)*($I158/$H158))</f>
        <v>0</v>
      </c>
      <c r="T158" s="105">
        <f>IF( $H158=0,0,($F158*'Cronograma de Actividades'!$M$55)*($I158/$H158))</f>
        <v>0</v>
      </c>
      <c r="U158" s="105">
        <f>SUM(R158:T158)</f>
        <v>0</v>
      </c>
      <c r="V158" s="105">
        <f>IF( $H158=0,0,($F158*'Cronograma de Actividades'!$N$55)*($I158/$H158))</f>
        <v>0</v>
      </c>
      <c r="W158" s="105">
        <f>IF( $H158=0,0,($F158*'Cronograma de Actividades'!$O$55)*($I158/$H158))</f>
        <v>0</v>
      </c>
      <c r="X158" s="105">
        <f>IF( $H158=0,0,($F158*'Cronograma de Actividades'!$P$55)*($I158/$H158))</f>
        <v>0</v>
      </c>
      <c r="Y158" s="105">
        <f>SUM(V158:X158)</f>
        <v>0</v>
      </c>
      <c r="Z158" s="105">
        <f>+M158+Q158+U158+Y158</f>
        <v>0</v>
      </c>
      <c r="AA158" s="105">
        <f>IF( $H158=0,0,($F158*'Cronograma de Actividades'!$Q$55)*($I158/$H158))</f>
        <v>0</v>
      </c>
      <c r="AB158" s="105">
        <f>IF( $H158=0,0,($F158*'Cronograma de Actividades'!$R$55)*($I158/$H158))</f>
        <v>0</v>
      </c>
      <c r="AC158" s="105">
        <f>IF( $H158=0,0,($F158*'Cronograma de Actividades'!$S$55)*($I158/$H158))</f>
        <v>0</v>
      </c>
      <c r="AD158" s="105">
        <f>SUM(AA158:AC158)</f>
        <v>0</v>
      </c>
      <c r="AE158" s="105">
        <f>IF( $H158=0,0,($F158*'Cronograma de Actividades'!$T$55)*($I158/$H158))</f>
        <v>0</v>
      </c>
      <c r="AF158" s="105">
        <f>IF( $H158=0,0,($F158*'Cronograma de Actividades'!$U$55)*($I158/$H158))</f>
        <v>0</v>
      </c>
      <c r="AG158" s="105">
        <f>IF( $H158=0,0,($F158*'Cronograma de Actividades'!$V$55)*($I158/$H158))</f>
        <v>0</v>
      </c>
      <c r="AH158" s="105">
        <f>SUM(AE158:AG158)</f>
        <v>0</v>
      </c>
      <c r="AI158" s="105">
        <f>IF( $H158=0,0,($F158*'Cronograma de Actividades'!$W$55)*($I158/$H158))</f>
        <v>0</v>
      </c>
      <c r="AJ158" s="105">
        <f>IF( $H158=0,0,($F158*'Cronograma de Actividades'!$X$55)*($I158/$H158))</f>
        <v>0</v>
      </c>
      <c r="AK158" s="105">
        <f>IF( $H158=0,0,($F158*'Cronograma de Actividades'!$Y$55)*($I158/$H158))</f>
        <v>0</v>
      </c>
      <c r="AL158" s="105">
        <f>SUM(AI158:AK158)</f>
        <v>0</v>
      </c>
      <c r="AM158" s="105">
        <f>IF( $H158=0,0,($F158*'Cronograma de Actividades'!$Z$55)*($I158/$H158))</f>
        <v>0</v>
      </c>
      <c r="AN158" s="105">
        <f>IF( $H158=0,0,($F158*'Cronograma de Actividades'!$AA$55)*($I158/$H158))</f>
        <v>0</v>
      </c>
      <c r="AO158" s="105">
        <f>IF( $H158=0,0,($F158*'Cronograma de Actividades'!$AB$55)*($I158/$H158))</f>
        <v>0</v>
      </c>
      <c r="AP158" s="105">
        <f>SUM(AM158:AO158)</f>
        <v>0</v>
      </c>
      <c r="AQ158" s="105">
        <f>+AD158+AH158+AL158+AP158</f>
        <v>0</v>
      </c>
      <c r="AR158" s="105">
        <f>IF( $H158=0,0,($F158*'Cronograma de Actividades'!$AC$55)*($I158/$H158))</f>
        <v>0</v>
      </c>
      <c r="AS158" s="105">
        <f>IF( $H158=0,0,($F158*'Cronograma de Actividades'!$AD$55)*($I158/$H158))</f>
        <v>0</v>
      </c>
      <c r="AT158" s="105">
        <f>IF( $H158=0,0,($F158*'Cronograma de Actividades'!$AE$55)*($I158/$H158))</f>
        <v>0</v>
      </c>
      <c r="AU158" s="105">
        <f>SUM(AR158:AT158)</f>
        <v>0</v>
      </c>
      <c r="AV158" s="105">
        <f>IF( $H158=0,0,($F158*'Cronograma de Actividades'!$AF$55)*($I158/$H158))</f>
        <v>0</v>
      </c>
      <c r="AW158" s="105">
        <f>IF( $H158=0,0,($F158*'Cronograma de Actividades'!$AG$55)*($I158/$H158))</f>
        <v>0</v>
      </c>
      <c r="AX158" s="105">
        <f>IF( $H158=0,0,($F158*'Cronograma de Actividades'!$AH$55)*($I158/$H158))</f>
        <v>0</v>
      </c>
      <c r="AY158" s="105">
        <f>SUM(AV158:AX158)</f>
        <v>0</v>
      </c>
      <c r="AZ158" s="105">
        <f>IF( $H158=0,0,($F158*'Cronograma de Actividades'!$AI$55)*($I158/$H158))</f>
        <v>0</v>
      </c>
      <c r="BA158" s="105">
        <f>IF( $H158=0,0,($F158*'Cronograma de Actividades'!$AJ$55)*($I158/$H158))</f>
        <v>0</v>
      </c>
      <c r="BB158" s="105">
        <f>IF( $H158=0,0,($F158*'Cronograma de Actividades'!$AK$55)*($I158/$H158))</f>
        <v>0</v>
      </c>
      <c r="BC158" s="105">
        <f>SUM(AZ158:BB158)</f>
        <v>0</v>
      </c>
      <c r="BD158" s="105">
        <f>IF( $H158=0,0,($F158*'Cronograma de Actividades'!$AL$55)*($I158/$H158))</f>
        <v>0</v>
      </c>
      <c r="BE158" s="105">
        <f>IF( $H158=0,0,($F158*'Cronograma de Actividades'!$AM$55)*($I158/$H158))</f>
        <v>0</v>
      </c>
      <c r="BF158" s="105">
        <f>IF( $H158=0,0,($F158*'Cronograma de Actividades'!$AN$55)*($I158/$H158))</f>
        <v>0</v>
      </c>
      <c r="BG158" s="105">
        <f>SUM(BD158:BF158)</f>
        <v>0</v>
      </c>
      <c r="BH158" s="105">
        <f>+AU158+AY158+BC158+BG158</f>
        <v>0</v>
      </c>
      <c r="BI158" s="287">
        <f>+Z158+AQ158+BH158</f>
        <v>0</v>
      </c>
      <c r="BJ158" s="126">
        <f t="shared" si="36"/>
        <v>0</v>
      </c>
    </row>
    <row r="159" spans="1:62" s="69" customFormat="1" ht="12.75" customHeight="1" outlineLevel="1" x14ac:dyDescent="0.15">
      <c r="A159" s="299" t="str">
        <f>+'Formato de costeo C1 '!C$1201</f>
        <v>1.5.4.5</v>
      </c>
      <c r="B159" s="300" t="str">
        <f>+'Formato de costeo C1 '!B$1201</f>
        <v>Categorías de gasto</v>
      </c>
      <c r="C159" s="579"/>
      <c r="D159" s="300"/>
      <c r="E159" s="318"/>
      <c r="F159" s="106">
        <f>+'Formato de costeo C1 '!G$1201</f>
        <v>0</v>
      </c>
      <c r="G159" s="509"/>
      <c r="H159" s="106">
        <f>+'Formato de costeo C1 '!I1201</f>
        <v>0</v>
      </c>
      <c r="I159" s="106">
        <f>+'Formato de costeo C1 '!Q1201</f>
        <v>0</v>
      </c>
      <c r="J159" s="106">
        <f>IF( $H159=0,0,($F159*'Cronograma de Actividades'!$E$55)*($I159/$H159))</f>
        <v>0</v>
      </c>
      <c r="K159" s="106">
        <f>IF( $H159=0,0,($F159*'Cronograma de Actividades'!$F$55)*($I159/$H159))</f>
        <v>0</v>
      </c>
      <c r="L159" s="106">
        <f>IF( $H159=0,0,($F159*'Cronograma de Actividades'!$G$55)*($I159/$H159))</f>
        <v>0</v>
      </c>
      <c r="M159" s="106">
        <f>SUM(J159:L159)</f>
        <v>0</v>
      </c>
      <c r="N159" s="106">
        <f>IF( $H159=0,0,($F159*'Cronograma de Actividades'!$H$55)*($I159/$H159))</f>
        <v>0</v>
      </c>
      <c r="O159" s="106">
        <f>IF( $H159=0,0,($F159*'Cronograma de Actividades'!$I$55)*($I159/$H159))</f>
        <v>0</v>
      </c>
      <c r="P159" s="106">
        <f>IF( $H159=0,0,($F159*'Cronograma de Actividades'!$J$55)*($I159/$H159))</f>
        <v>0</v>
      </c>
      <c r="Q159" s="106">
        <f>SUM(N159:P159)</f>
        <v>0</v>
      </c>
      <c r="R159" s="106">
        <f>IF( $H159=0,0,($F159*'Cronograma de Actividades'!$K$55)*($I159/$H159))</f>
        <v>0</v>
      </c>
      <c r="S159" s="106">
        <f>IF( $H159=0,0,($F159*'Cronograma de Actividades'!$L$55)*($I159/$H159))</f>
        <v>0</v>
      </c>
      <c r="T159" s="106">
        <f>IF( $H159=0,0,($F159*'Cronograma de Actividades'!$M$55)*($I159/$H159))</f>
        <v>0</v>
      </c>
      <c r="U159" s="106">
        <f>SUM(R159:T159)</f>
        <v>0</v>
      </c>
      <c r="V159" s="106">
        <f>IF( $H159=0,0,($F159*'Cronograma de Actividades'!$N$55)*($I159/$H159))</f>
        <v>0</v>
      </c>
      <c r="W159" s="106">
        <f>IF( $H159=0,0,($F159*'Cronograma de Actividades'!$O$55)*($I159/$H159))</f>
        <v>0</v>
      </c>
      <c r="X159" s="106">
        <f>IF( $H159=0,0,($F159*'Cronograma de Actividades'!$P$55)*($I159/$H159))</f>
        <v>0</v>
      </c>
      <c r="Y159" s="106">
        <f>SUM(V159:X159)</f>
        <v>0</v>
      </c>
      <c r="Z159" s="106">
        <f>+M159+Q159+U159+Y159</f>
        <v>0</v>
      </c>
      <c r="AA159" s="106">
        <f>IF( $H159=0,0,($F159*'Cronograma de Actividades'!$Q$55)*($I159/$H159))</f>
        <v>0</v>
      </c>
      <c r="AB159" s="106">
        <f>IF( $H159=0,0,($F159*'Cronograma de Actividades'!$R$55)*($I159/$H159))</f>
        <v>0</v>
      </c>
      <c r="AC159" s="106">
        <f>IF( $H159=0,0,($F159*'Cronograma de Actividades'!$S$55)*($I159/$H159))</f>
        <v>0</v>
      </c>
      <c r="AD159" s="106">
        <f>SUM(AA159:AC159)</f>
        <v>0</v>
      </c>
      <c r="AE159" s="106">
        <f>IF( $H159=0,0,($F159*'Cronograma de Actividades'!$T$55)*($I159/$H159))</f>
        <v>0</v>
      </c>
      <c r="AF159" s="106">
        <f>IF( $H159=0,0,($F159*'Cronograma de Actividades'!$U$55)*($I159/$H159))</f>
        <v>0</v>
      </c>
      <c r="AG159" s="106">
        <f>IF( $H159=0,0,($F159*'Cronograma de Actividades'!$V$55)*($I159/$H159))</f>
        <v>0</v>
      </c>
      <c r="AH159" s="106">
        <f>SUM(AE159:AG159)</f>
        <v>0</v>
      </c>
      <c r="AI159" s="106">
        <f>IF( $H159=0,0,($F159*'Cronograma de Actividades'!$W$55)*($I159/$H159))</f>
        <v>0</v>
      </c>
      <c r="AJ159" s="106">
        <f>IF( $H159=0,0,($F159*'Cronograma de Actividades'!$X$55)*($I159/$H159))</f>
        <v>0</v>
      </c>
      <c r="AK159" s="106">
        <f>IF( $H159=0,0,($F159*'Cronograma de Actividades'!$Y$55)*($I159/$H159))</f>
        <v>0</v>
      </c>
      <c r="AL159" s="106">
        <f>SUM(AI159:AK159)</f>
        <v>0</v>
      </c>
      <c r="AM159" s="106">
        <f>IF( $H159=0,0,($F159*'Cronograma de Actividades'!$Z$55)*($I159/$H159))</f>
        <v>0</v>
      </c>
      <c r="AN159" s="106">
        <f>IF( $H159=0,0,($F159*'Cronograma de Actividades'!$AA$55)*($I159/$H159))</f>
        <v>0</v>
      </c>
      <c r="AO159" s="106">
        <f>IF( $H159=0,0,($F159*'Cronograma de Actividades'!$AB$55)*($I159/$H159))</f>
        <v>0</v>
      </c>
      <c r="AP159" s="106">
        <f>SUM(AM159:AO159)</f>
        <v>0</v>
      </c>
      <c r="AQ159" s="106">
        <f>+AD159+AH159+AL159+AP159</f>
        <v>0</v>
      </c>
      <c r="AR159" s="106">
        <f>IF( $H159=0,0,($F159*'Cronograma de Actividades'!$AC$55)*($I159/$H159))</f>
        <v>0</v>
      </c>
      <c r="AS159" s="106">
        <f>IF( $H159=0,0,($F159*'Cronograma de Actividades'!$AD$55)*($I159/$H159))</f>
        <v>0</v>
      </c>
      <c r="AT159" s="106">
        <f>IF( $H159=0,0,($F159*'Cronograma de Actividades'!$AE$55)*($I159/$H159))</f>
        <v>0</v>
      </c>
      <c r="AU159" s="106">
        <f>SUM(AR159:AT159)</f>
        <v>0</v>
      </c>
      <c r="AV159" s="106">
        <f>IF( $H159=0,0,($F159*'Cronograma de Actividades'!$AF$55)*($I159/$H159))</f>
        <v>0</v>
      </c>
      <c r="AW159" s="106">
        <f>IF( $H159=0,0,($F159*'Cronograma de Actividades'!$AG$55)*($I159/$H159))</f>
        <v>0</v>
      </c>
      <c r="AX159" s="106">
        <f>IF( $H159=0,0,($F159*'Cronograma de Actividades'!$AH$55)*($I159/$H159))</f>
        <v>0</v>
      </c>
      <c r="AY159" s="106">
        <f>SUM(AV159:AX159)</f>
        <v>0</v>
      </c>
      <c r="AZ159" s="106">
        <f>IF( $H159=0,0,($F159*'Cronograma de Actividades'!$AI$55)*($I159/$H159))</f>
        <v>0</v>
      </c>
      <c r="BA159" s="106">
        <f>IF( $H159=0,0,($F159*'Cronograma de Actividades'!$AJ$55)*($I159/$H159))</f>
        <v>0</v>
      </c>
      <c r="BB159" s="106">
        <f>IF( $H159=0,0,($F159*'Cronograma de Actividades'!$AK$55)*($I159/$H159))</f>
        <v>0</v>
      </c>
      <c r="BC159" s="106">
        <f>SUM(AZ159:BB159)</f>
        <v>0</v>
      </c>
      <c r="BD159" s="106">
        <f>IF( $H159=0,0,($F159*'Cronograma de Actividades'!$AL$55)*($I159/$H159))</f>
        <v>0</v>
      </c>
      <c r="BE159" s="106">
        <f>IF( $H159=0,0,($F159*'Cronograma de Actividades'!$AM$55)*($I159/$H159))</f>
        <v>0</v>
      </c>
      <c r="BF159" s="106">
        <f>IF( $H159=0,0,($F159*'Cronograma de Actividades'!$AN$55)*($I159/$H159))</f>
        <v>0</v>
      </c>
      <c r="BG159" s="106">
        <f>SUM(BD159:BF159)</f>
        <v>0</v>
      </c>
      <c r="BH159" s="106">
        <f>+AU159+AY159+BC159+BG159</f>
        <v>0</v>
      </c>
      <c r="BI159" s="288">
        <f>+Z159+AQ159+BH159</f>
        <v>0</v>
      </c>
      <c r="BJ159" s="126">
        <f t="shared" si="36"/>
        <v>0</v>
      </c>
    </row>
    <row r="160" spans="1:62" s="69" customFormat="1" ht="12.75" customHeight="1" outlineLevel="1" x14ac:dyDescent="0.15">
      <c r="A160" s="100" t="str">
        <f>+'Formato de costeo C1 '!C$1020</f>
        <v>1.5.5</v>
      </c>
      <c r="B160" s="199">
        <f>+'Formato de costeo C1 '!B$1210</f>
        <v>0</v>
      </c>
      <c r="C160" s="56">
        <f>+'Formato de costeo C1 '!$D$1210</f>
        <v>0</v>
      </c>
      <c r="D160" s="61"/>
      <c r="E160" s="57">
        <f>+'Formato de costeo C1 '!F314</f>
        <v>0</v>
      </c>
      <c r="F160" s="57">
        <f>SUM(F161:F165)</f>
        <v>0</v>
      </c>
      <c r="G160" s="503">
        <f>+'Formato de costeo C1 '!$H$1210</f>
        <v>0</v>
      </c>
      <c r="H160" s="57">
        <f>SUM(H161:H165)</f>
        <v>0</v>
      </c>
      <c r="I160" s="57">
        <f t="shared" ref="I160:BI160" si="40">SUM(I161:I165)</f>
        <v>0</v>
      </c>
      <c r="J160" s="57">
        <f t="shared" si="40"/>
        <v>0</v>
      </c>
      <c r="K160" s="57">
        <f>SUM(K161:K165)</f>
        <v>0</v>
      </c>
      <c r="L160" s="57">
        <f>SUM(L161:L165)</f>
        <v>0</v>
      </c>
      <c r="M160" s="57">
        <f t="shared" si="40"/>
        <v>0</v>
      </c>
      <c r="N160" s="57">
        <f>SUM(N161:N165)</f>
        <v>0</v>
      </c>
      <c r="O160" s="57">
        <f>SUM(O161:O165)</f>
        <v>0</v>
      </c>
      <c r="P160" s="57">
        <f>SUM(P161:P165)</f>
        <v>0</v>
      </c>
      <c r="Q160" s="57">
        <f t="shared" si="40"/>
        <v>0</v>
      </c>
      <c r="R160" s="57">
        <f t="shared" si="40"/>
        <v>0</v>
      </c>
      <c r="S160" s="57">
        <f t="shared" si="40"/>
        <v>0</v>
      </c>
      <c r="T160" s="57">
        <f t="shared" si="40"/>
        <v>0</v>
      </c>
      <c r="U160" s="57">
        <f t="shared" si="40"/>
        <v>0</v>
      </c>
      <c r="V160" s="57">
        <f t="shared" si="40"/>
        <v>0</v>
      </c>
      <c r="W160" s="57">
        <f t="shared" si="40"/>
        <v>0</v>
      </c>
      <c r="X160" s="57">
        <f t="shared" si="40"/>
        <v>0</v>
      </c>
      <c r="Y160" s="57">
        <f t="shared" si="40"/>
        <v>0</v>
      </c>
      <c r="Z160" s="57">
        <f t="shared" si="40"/>
        <v>0</v>
      </c>
      <c r="AA160" s="57">
        <f t="shared" si="40"/>
        <v>0</v>
      </c>
      <c r="AB160" s="57">
        <f t="shared" si="40"/>
        <v>0</v>
      </c>
      <c r="AC160" s="57">
        <f t="shared" si="40"/>
        <v>0</v>
      </c>
      <c r="AD160" s="57">
        <f t="shared" si="40"/>
        <v>0</v>
      </c>
      <c r="AE160" s="57">
        <f t="shared" si="40"/>
        <v>0</v>
      </c>
      <c r="AF160" s="57">
        <f t="shared" si="40"/>
        <v>0</v>
      </c>
      <c r="AG160" s="57">
        <f t="shared" si="40"/>
        <v>0</v>
      </c>
      <c r="AH160" s="57">
        <f t="shared" si="40"/>
        <v>0</v>
      </c>
      <c r="AI160" s="57">
        <f t="shared" si="40"/>
        <v>0</v>
      </c>
      <c r="AJ160" s="57">
        <f t="shared" si="40"/>
        <v>0</v>
      </c>
      <c r="AK160" s="57">
        <f t="shared" si="40"/>
        <v>0</v>
      </c>
      <c r="AL160" s="57">
        <f t="shared" si="40"/>
        <v>0</v>
      </c>
      <c r="AM160" s="57">
        <f t="shared" si="40"/>
        <v>0</v>
      </c>
      <c r="AN160" s="57">
        <f t="shared" si="40"/>
        <v>0</v>
      </c>
      <c r="AO160" s="57">
        <f t="shared" si="40"/>
        <v>0</v>
      </c>
      <c r="AP160" s="57">
        <f t="shared" si="40"/>
        <v>0</v>
      </c>
      <c r="AQ160" s="57">
        <f t="shared" si="40"/>
        <v>0</v>
      </c>
      <c r="AR160" s="57">
        <f t="shared" si="40"/>
        <v>0</v>
      </c>
      <c r="AS160" s="57">
        <f t="shared" si="40"/>
        <v>0</v>
      </c>
      <c r="AT160" s="57">
        <f t="shared" si="40"/>
        <v>0</v>
      </c>
      <c r="AU160" s="57">
        <f t="shared" si="40"/>
        <v>0</v>
      </c>
      <c r="AV160" s="57">
        <f t="shared" si="40"/>
        <v>0</v>
      </c>
      <c r="AW160" s="57">
        <f t="shared" si="40"/>
        <v>0</v>
      </c>
      <c r="AX160" s="57">
        <f t="shared" si="40"/>
        <v>0</v>
      </c>
      <c r="AY160" s="57">
        <f t="shared" si="40"/>
        <v>0</v>
      </c>
      <c r="AZ160" s="57">
        <f t="shared" si="40"/>
        <v>0</v>
      </c>
      <c r="BA160" s="57">
        <f t="shared" si="40"/>
        <v>0</v>
      </c>
      <c r="BB160" s="57">
        <f t="shared" si="40"/>
        <v>0</v>
      </c>
      <c r="BC160" s="57">
        <f t="shared" si="40"/>
        <v>0</v>
      </c>
      <c r="BD160" s="57">
        <f t="shared" si="40"/>
        <v>0</v>
      </c>
      <c r="BE160" s="57">
        <f t="shared" si="40"/>
        <v>0</v>
      </c>
      <c r="BF160" s="57">
        <f t="shared" si="40"/>
        <v>0</v>
      </c>
      <c r="BG160" s="57">
        <f t="shared" si="40"/>
        <v>0</v>
      </c>
      <c r="BH160" s="57">
        <f t="shared" si="40"/>
        <v>0</v>
      </c>
      <c r="BI160" s="285">
        <f t="shared" si="40"/>
        <v>0</v>
      </c>
      <c r="BJ160" s="126">
        <f t="shared" si="36"/>
        <v>0</v>
      </c>
    </row>
    <row r="161" spans="1:62" s="69" customFormat="1" ht="12.75" customHeight="1" outlineLevel="1" x14ac:dyDescent="0.15">
      <c r="A161" s="295" t="str">
        <f>+'Formato de costeo C1 '!C$1211</f>
        <v>1.5.5.1</v>
      </c>
      <c r="B161" s="296" t="str">
        <f>+'Formato de costeo C1 '!B$1211</f>
        <v>Categorías de gasto</v>
      </c>
      <c r="C161" s="577"/>
      <c r="D161" s="296"/>
      <c r="E161" s="312"/>
      <c r="F161" s="104">
        <f>+'Formato de costeo C1 '!G$1211</f>
        <v>0</v>
      </c>
      <c r="G161" s="507"/>
      <c r="H161" s="104">
        <f>+'Formato de costeo C1 '!I1211</f>
        <v>0</v>
      </c>
      <c r="I161" s="104">
        <f>+'Formato de costeo C1 '!Q1211</f>
        <v>0</v>
      </c>
      <c r="J161" s="104">
        <f>IF($H161=0,0,($F161*'Cronograma de Actividades'!$E$56)*($I161/$H161))</f>
        <v>0</v>
      </c>
      <c r="K161" s="104">
        <f>IF($H161=0,0,($F161*'Cronograma de Actividades'!$F$56)*($I161/$H161))</f>
        <v>0</v>
      </c>
      <c r="L161" s="104">
        <f>IF($H161=0,0,($F161*'Cronograma de Actividades'!$G$56)*($I161/$H161))</f>
        <v>0</v>
      </c>
      <c r="M161" s="104">
        <f>SUM(J161:L161)</f>
        <v>0</v>
      </c>
      <c r="N161" s="104">
        <f>IF($H161=0,0,($F161*'Cronograma de Actividades'!$H$56)*($I161/$H161))</f>
        <v>0</v>
      </c>
      <c r="O161" s="104">
        <f>IF($H161=0,0,($F161*'Cronograma de Actividades'!$I$56)*($I161/$H161))</f>
        <v>0</v>
      </c>
      <c r="P161" s="104">
        <f>IF($H161=0,0,($F161*'Cronograma de Actividades'!$J$56)*($I161/$H161))</f>
        <v>0</v>
      </c>
      <c r="Q161" s="104">
        <f>SUM(N161:P161)</f>
        <v>0</v>
      </c>
      <c r="R161" s="104">
        <f>IF($H161=0,0,($F161*'Cronograma de Actividades'!$K$56)*($I161/$H161))</f>
        <v>0</v>
      </c>
      <c r="S161" s="104">
        <f>IF($H161=0,0,($F161*'Cronograma de Actividades'!$L$56)*($I161/$H161))</f>
        <v>0</v>
      </c>
      <c r="T161" s="104">
        <f>IF($H161=0,0,($F161*'Cronograma de Actividades'!$M$56)*($I161/$H161))</f>
        <v>0</v>
      </c>
      <c r="U161" s="104">
        <f>SUM(R161:T161)</f>
        <v>0</v>
      </c>
      <c r="V161" s="104">
        <f>IF($H161=0,0,($F161*'Cronograma de Actividades'!$N$56)*($I161/$H161))</f>
        <v>0</v>
      </c>
      <c r="W161" s="104">
        <f>IF($H161=0,0,($F161*'Cronograma de Actividades'!$O$56)*($I161/$H161))</f>
        <v>0</v>
      </c>
      <c r="X161" s="104">
        <f>IF($H161=0,0,($F161*'Cronograma de Actividades'!$P$56)*($I161/$H161))</f>
        <v>0</v>
      </c>
      <c r="Y161" s="104">
        <f>SUM(V161:X161)</f>
        <v>0</v>
      </c>
      <c r="Z161" s="104">
        <f>+M161+Q161+U161+Y161</f>
        <v>0</v>
      </c>
      <c r="AA161" s="104">
        <f>IF($H161=0,0,($F161*'Cronograma de Actividades'!$Q$56)*($I161/$H161))</f>
        <v>0</v>
      </c>
      <c r="AB161" s="104">
        <f>IF($H161=0,0,($F161*'Cronograma de Actividades'!$R$56)*($I161/$H161))</f>
        <v>0</v>
      </c>
      <c r="AC161" s="104">
        <f>IF($H161=0,0,($F161*'Cronograma de Actividades'!$S$56)*($I161/$H161))</f>
        <v>0</v>
      </c>
      <c r="AD161" s="104">
        <f>SUM(AA161:AC161)</f>
        <v>0</v>
      </c>
      <c r="AE161" s="104">
        <f>IF($H161=0,0,($F161*'Cronograma de Actividades'!$T$56)*($I161/$H161))</f>
        <v>0</v>
      </c>
      <c r="AF161" s="104">
        <f>IF($H161=0,0,($F161*'Cronograma de Actividades'!$U$56)*($I161/$H161))</f>
        <v>0</v>
      </c>
      <c r="AG161" s="104">
        <f>IF($H161=0,0,($F161*'Cronograma de Actividades'!$V$56)*($I161/$H161))</f>
        <v>0</v>
      </c>
      <c r="AH161" s="104">
        <f>SUM(AE161:AG161)</f>
        <v>0</v>
      </c>
      <c r="AI161" s="104">
        <f>IF($H161=0,0,($F161*'Cronograma de Actividades'!$W$56)*($I161/$H161))</f>
        <v>0</v>
      </c>
      <c r="AJ161" s="104">
        <f>IF($H161=0,0,($F161*'Cronograma de Actividades'!$X$56)*($I161/$H161))</f>
        <v>0</v>
      </c>
      <c r="AK161" s="104">
        <f>IF($H161=0,0,($F161*'Cronograma de Actividades'!$Y$56)*($I161/$H161))</f>
        <v>0</v>
      </c>
      <c r="AL161" s="104">
        <f>SUM(AI161:AK161)</f>
        <v>0</v>
      </c>
      <c r="AM161" s="104">
        <f>IF($H161=0,0,($F161*'Cronograma de Actividades'!$Z$56)*($I161/$H161))</f>
        <v>0</v>
      </c>
      <c r="AN161" s="104">
        <f>IF($H161=0,0,($F161*'Cronograma de Actividades'!$AA$56)*($I161/$H161))</f>
        <v>0</v>
      </c>
      <c r="AO161" s="104">
        <f>IF($H161=0,0,($F161*'Cronograma de Actividades'!$AB$56)*($I161/$H161))</f>
        <v>0</v>
      </c>
      <c r="AP161" s="104">
        <f>SUM(AM161:AO161)</f>
        <v>0</v>
      </c>
      <c r="AQ161" s="104">
        <f>+AD161+AH161+AL161+AP161</f>
        <v>0</v>
      </c>
      <c r="AR161" s="104">
        <f>IF($H161=0,0,($F161*'Cronograma de Actividades'!$AC$56)*($I161/$H161))</f>
        <v>0</v>
      </c>
      <c r="AS161" s="104">
        <f>IF($H161=0,0,($F161*'Cronograma de Actividades'!$AD$56)*($I161/$H161))</f>
        <v>0</v>
      </c>
      <c r="AT161" s="104">
        <f>IF($H161=0,0,($F161*'Cronograma de Actividades'!$AE$56)*($I161/$H161))</f>
        <v>0</v>
      </c>
      <c r="AU161" s="104">
        <f>SUM(AR161:AT161)</f>
        <v>0</v>
      </c>
      <c r="AV161" s="104">
        <f>IF($H161=0,0,($F161*'Cronograma de Actividades'!$AF$56)*($I161/$H161))</f>
        <v>0</v>
      </c>
      <c r="AW161" s="104">
        <f>IF($H161=0,0,($F161*'Cronograma de Actividades'!$AG$56)*($I161/$H161))</f>
        <v>0</v>
      </c>
      <c r="AX161" s="104">
        <f>IF($H161=0,0,($F161*'Cronograma de Actividades'!$AH$56)*($I161/$H161))</f>
        <v>0</v>
      </c>
      <c r="AY161" s="104">
        <f>SUM(AV161:AX161)</f>
        <v>0</v>
      </c>
      <c r="AZ161" s="104">
        <f>IF($H161=0,0,($F161*'Cronograma de Actividades'!$AI$56)*($I161/$H161))</f>
        <v>0</v>
      </c>
      <c r="BA161" s="104">
        <f>IF($H161=0,0,($F161*'Cronograma de Actividades'!$AJ$56)*($I161/$H161))</f>
        <v>0</v>
      </c>
      <c r="BB161" s="104">
        <f>IF($H161=0,0,($F161*'Cronograma de Actividades'!$AK$56)*($I161/$H161))</f>
        <v>0</v>
      </c>
      <c r="BC161" s="104">
        <f>SUM(AZ161:BB161)</f>
        <v>0</v>
      </c>
      <c r="BD161" s="104">
        <f>IF($H161=0,0,($F161*'Cronograma de Actividades'!$AL$56)*($I161/$H161))</f>
        <v>0</v>
      </c>
      <c r="BE161" s="104">
        <f>IF($H161=0,0,($F161*'Cronograma de Actividades'!$AM$56)*($I161/$H161))</f>
        <v>0</v>
      </c>
      <c r="BF161" s="104">
        <f>IF($H161=0,0,($F161*'Cronograma de Actividades'!$AN$56)*($I161/$H161))</f>
        <v>0</v>
      </c>
      <c r="BG161" s="104">
        <f>SUM(BD161:BF161)</f>
        <v>0</v>
      </c>
      <c r="BH161" s="104">
        <f>+AU161+AY161+BC161+BG161</f>
        <v>0</v>
      </c>
      <c r="BI161" s="286">
        <f>+Z161+AQ161+BH161</f>
        <v>0</v>
      </c>
      <c r="BJ161" s="126">
        <f t="shared" si="36"/>
        <v>0</v>
      </c>
    </row>
    <row r="162" spans="1:62" s="69" customFormat="1" ht="12.75" customHeight="1" x14ac:dyDescent="0.15">
      <c r="A162" s="297" t="str">
        <f>+'Formato de costeo C1 '!C$1220</f>
        <v>1.5.5.2</v>
      </c>
      <c r="B162" s="298" t="str">
        <f>+'Formato de costeo C1 '!B$1220</f>
        <v>Categorías de gasto</v>
      </c>
      <c r="C162" s="578"/>
      <c r="D162" s="298"/>
      <c r="E162" s="315"/>
      <c r="F162" s="105">
        <f>+'Formato de costeo C1 '!G$1220</f>
        <v>0</v>
      </c>
      <c r="G162" s="508"/>
      <c r="H162" s="105">
        <f>+'Formato de costeo C1 '!I1220</f>
        <v>0</v>
      </c>
      <c r="I162" s="105">
        <f>+'Formato de costeo C1 '!Q1220</f>
        <v>0</v>
      </c>
      <c r="J162" s="105">
        <f>IF($H162=0,0,($F162*'Cronograma de Actividades'!$E$56)*($I162/$H162))</f>
        <v>0</v>
      </c>
      <c r="K162" s="105">
        <f>IF($H162=0,0,($F162*'Cronograma de Actividades'!$F$56)*($I162/$H162))</f>
        <v>0</v>
      </c>
      <c r="L162" s="105">
        <f>IF($H162=0,0,($F162*'Cronograma de Actividades'!$G$56)*($I162/$H162))</f>
        <v>0</v>
      </c>
      <c r="M162" s="105">
        <f>SUM(J162:L162)</f>
        <v>0</v>
      </c>
      <c r="N162" s="105">
        <f>IF($H162=0,0,($F162*'Cronograma de Actividades'!$H$56)*($I162/$H162))</f>
        <v>0</v>
      </c>
      <c r="O162" s="105">
        <f>IF($H162=0,0,($F162*'Cronograma de Actividades'!$I$56)*($I162/$H162))</f>
        <v>0</v>
      </c>
      <c r="P162" s="105">
        <f>IF($H162=0,0,($F162*'Cronograma de Actividades'!$J$56)*($I162/$H162))</f>
        <v>0</v>
      </c>
      <c r="Q162" s="105">
        <f>SUM(N162:P162)</f>
        <v>0</v>
      </c>
      <c r="R162" s="105">
        <f>IF($H162=0,0,($F162*'Cronograma de Actividades'!$K$56)*($I162/$H162))</f>
        <v>0</v>
      </c>
      <c r="S162" s="105">
        <f>IF($H162=0,0,($F162*'Cronograma de Actividades'!$L$56)*($I162/$H162))</f>
        <v>0</v>
      </c>
      <c r="T162" s="105">
        <f>IF($H162=0,0,($F162*'Cronograma de Actividades'!$M$56)*($I162/$H162))</f>
        <v>0</v>
      </c>
      <c r="U162" s="105">
        <f>SUM(R162:T162)</f>
        <v>0</v>
      </c>
      <c r="V162" s="105">
        <f>IF($H162=0,0,($F162*'Cronograma de Actividades'!$N$56)*($I162/$H162))</f>
        <v>0</v>
      </c>
      <c r="W162" s="105">
        <f>IF($H162=0,0,($F162*'Cronograma de Actividades'!$O$56)*($I162/$H162))</f>
        <v>0</v>
      </c>
      <c r="X162" s="105">
        <f>IF($H162=0,0,($F162*'Cronograma de Actividades'!$P$56)*($I162/$H162))</f>
        <v>0</v>
      </c>
      <c r="Y162" s="105">
        <f>SUM(V162:X162)</f>
        <v>0</v>
      </c>
      <c r="Z162" s="105">
        <f>+M162+Q162+U162+Y162</f>
        <v>0</v>
      </c>
      <c r="AA162" s="105">
        <f>IF($H162=0,0,($F162*'Cronograma de Actividades'!$Q$56)*($I162/$H162))</f>
        <v>0</v>
      </c>
      <c r="AB162" s="105">
        <f>IF($H162=0,0,($F162*'Cronograma de Actividades'!$R$56)*($I162/$H162))</f>
        <v>0</v>
      </c>
      <c r="AC162" s="105">
        <f>IF($H162=0,0,($F162*'Cronograma de Actividades'!$S$56)*($I162/$H162))</f>
        <v>0</v>
      </c>
      <c r="AD162" s="105">
        <f>SUM(AA162:AC162)</f>
        <v>0</v>
      </c>
      <c r="AE162" s="105">
        <f>IF($H162=0,0,($F162*'Cronograma de Actividades'!$T$56)*($I162/$H162))</f>
        <v>0</v>
      </c>
      <c r="AF162" s="105">
        <f>IF($H162=0,0,($F162*'Cronograma de Actividades'!$U$56)*($I162/$H162))</f>
        <v>0</v>
      </c>
      <c r="AG162" s="105">
        <f>IF($H162=0,0,($F162*'Cronograma de Actividades'!$V$56)*($I162/$H162))</f>
        <v>0</v>
      </c>
      <c r="AH162" s="105">
        <f>SUM(AE162:AG162)</f>
        <v>0</v>
      </c>
      <c r="AI162" s="105">
        <f>IF($H162=0,0,($F162*'Cronograma de Actividades'!$W$56)*($I162/$H162))</f>
        <v>0</v>
      </c>
      <c r="AJ162" s="105">
        <f>IF($H162=0,0,($F162*'Cronograma de Actividades'!$X$56)*($I162/$H162))</f>
        <v>0</v>
      </c>
      <c r="AK162" s="105">
        <f>IF($H162=0,0,($F162*'Cronograma de Actividades'!$Y$56)*($I162/$H162))</f>
        <v>0</v>
      </c>
      <c r="AL162" s="105">
        <f>SUM(AI162:AK162)</f>
        <v>0</v>
      </c>
      <c r="AM162" s="105">
        <f>IF($H162=0,0,($F162*'Cronograma de Actividades'!$Z$56)*($I162/$H162))</f>
        <v>0</v>
      </c>
      <c r="AN162" s="105">
        <f>IF($H162=0,0,($F162*'Cronograma de Actividades'!$AA$56)*($I162/$H162))</f>
        <v>0</v>
      </c>
      <c r="AO162" s="105">
        <f>IF($H162=0,0,($F162*'Cronograma de Actividades'!$AB$56)*($I162/$H162))</f>
        <v>0</v>
      </c>
      <c r="AP162" s="105">
        <f>SUM(AM162:AO162)</f>
        <v>0</v>
      </c>
      <c r="AQ162" s="105">
        <f>+AD162+AH162+AL162+AP162</f>
        <v>0</v>
      </c>
      <c r="AR162" s="105">
        <f>IF($H162=0,0,($F162*'Cronograma de Actividades'!$AC$56)*($I162/$H162))</f>
        <v>0</v>
      </c>
      <c r="AS162" s="105">
        <f>IF($H162=0,0,($F162*'Cronograma de Actividades'!$AD$56)*($I162/$H162))</f>
        <v>0</v>
      </c>
      <c r="AT162" s="105">
        <f>IF($H162=0,0,($F162*'Cronograma de Actividades'!$AE$56)*($I162/$H162))</f>
        <v>0</v>
      </c>
      <c r="AU162" s="105">
        <f>SUM(AR162:AT162)</f>
        <v>0</v>
      </c>
      <c r="AV162" s="105">
        <f>IF($H162=0,0,($F162*'Cronograma de Actividades'!$AF$56)*($I162/$H162))</f>
        <v>0</v>
      </c>
      <c r="AW162" s="105">
        <f>IF($H162=0,0,($F162*'Cronograma de Actividades'!$AG$56)*($I162/$H162))</f>
        <v>0</v>
      </c>
      <c r="AX162" s="105">
        <f>IF($H162=0,0,($F162*'Cronograma de Actividades'!$AH$56)*($I162/$H162))</f>
        <v>0</v>
      </c>
      <c r="AY162" s="105">
        <f>SUM(AV162:AX162)</f>
        <v>0</v>
      </c>
      <c r="AZ162" s="105">
        <f>IF($H162=0,0,($F162*'Cronograma de Actividades'!$AI$56)*($I162/$H162))</f>
        <v>0</v>
      </c>
      <c r="BA162" s="105">
        <f>IF($H162=0,0,($F162*'Cronograma de Actividades'!$AJ$56)*($I162/$H162))</f>
        <v>0</v>
      </c>
      <c r="BB162" s="105">
        <f>IF($H162=0,0,($F162*'Cronograma de Actividades'!$AK$56)*($I162/$H162))</f>
        <v>0</v>
      </c>
      <c r="BC162" s="105">
        <f>SUM(AZ162:BB162)</f>
        <v>0</v>
      </c>
      <c r="BD162" s="105">
        <f>IF($H162=0,0,($F162*'Cronograma de Actividades'!$AL$56)*($I162/$H162))</f>
        <v>0</v>
      </c>
      <c r="BE162" s="105">
        <f>IF($H162=0,0,($F162*'Cronograma de Actividades'!$AM$56)*($I162/$H162))</f>
        <v>0</v>
      </c>
      <c r="BF162" s="105">
        <f>IF($H162=0,0,($F162*'Cronograma de Actividades'!$AN$56)*($I162/$H162))</f>
        <v>0</v>
      </c>
      <c r="BG162" s="105">
        <f>SUM(BD162:BF162)</f>
        <v>0</v>
      </c>
      <c r="BH162" s="105">
        <f>+AU162+AY162+BC162+BG162</f>
        <v>0</v>
      </c>
      <c r="BI162" s="287">
        <f>+Z162+AQ162+BH162</f>
        <v>0</v>
      </c>
      <c r="BJ162" s="126">
        <f t="shared" si="36"/>
        <v>0</v>
      </c>
    </row>
    <row r="163" spans="1:62" s="69" customFormat="1" ht="12.75" customHeight="1" outlineLevel="1" x14ac:dyDescent="0.15">
      <c r="A163" s="297" t="str">
        <f>+'Formato de costeo C1 '!C$1229</f>
        <v>1.5.5.3</v>
      </c>
      <c r="B163" s="298" t="str">
        <f>+'Formato de costeo C1 '!B$1229</f>
        <v>Categorías de gasto</v>
      </c>
      <c r="C163" s="578"/>
      <c r="D163" s="298"/>
      <c r="E163" s="315"/>
      <c r="F163" s="105">
        <f>+'Formato de costeo C1 '!G$1229</f>
        <v>0</v>
      </c>
      <c r="G163" s="508"/>
      <c r="H163" s="105">
        <f>+'Formato de costeo C1 '!I1229</f>
        <v>0</v>
      </c>
      <c r="I163" s="105">
        <f>+'Formato de costeo C1 '!Q1229</f>
        <v>0</v>
      </c>
      <c r="J163" s="105">
        <f>IF($H163=0,0,($F163*'Cronograma de Actividades'!$E$56)*($I163/$H163))</f>
        <v>0</v>
      </c>
      <c r="K163" s="105">
        <f>IF($H163=0,0,($F163*'Cronograma de Actividades'!$F$56)*($I163/$H163))</f>
        <v>0</v>
      </c>
      <c r="L163" s="105">
        <f>IF($H163=0,0,($F163*'Cronograma de Actividades'!$G$56)*($I163/$H163))</f>
        <v>0</v>
      </c>
      <c r="M163" s="105">
        <f>SUM(J163:L163)</f>
        <v>0</v>
      </c>
      <c r="N163" s="105">
        <f>IF($H163=0,0,($F163*'Cronograma de Actividades'!$H$56)*($I163/$H163))</f>
        <v>0</v>
      </c>
      <c r="O163" s="105">
        <f>IF($H163=0,0,($F163*'Cronograma de Actividades'!$I$56)*($I163/$H163))</f>
        <v>0</v>
      </c>
      <c r="P163" s="105">
        <f>IF($H163=0,0,($F163*'Cronograma de Actividades'!$J$56)*($I163/$H163))</f>
        <v>0</v>
      </c>
      <c r="Q163" s="105">
        <f>SUM(N163:P163)</f>
        <v>0</v>
      </c>
      <c r="R163" s="105">
        <f>IF($H163=0,0,($F163*'Cronograma de Actividades'!$K$56)*($I163/$H163))</f>
        <v>0</v>
      </c>
      <c r="S163" s="105">
        <f>IF($H163=0,0,($F163*'Cronograma de Actividades'!$L$56)*($I163/$H163))</f>
        <v>0</v>
      </c>
      <c r="T163" s="105">
        <f>IF($H163=0,0,($F163*'Cronograma de Actividades'!$M$56)*($I163/$H163))</f>
        <v>0</v>
      </c>
      <c r="U163" s="105">
        <f>SUM(R163:T163)</f>
        <v>0</v>
      </c>
      <c r="V163" s="105">
        <f>IF($H163=0,0,($F163*'Cronograma de Actividades'!$N$56)*($I163/$H163))</f>
        <v>0</v>
      </c>
      <c r="W163" s="105">
        <f>IF($H163=0,0,($F163*'Cronograma de Actividades'!$O$56)*($I163/$H163))</f>
        <v>0</v>
      </c>
      <c r="X163" s="105">
        <f>IF($H163=0,0,($F163*'Cronograma de Actividades'!$P$56)*($I163/$H163))</f>
        <v>0</v>
      </c>
      <c r="Y163" s="105">
        <f>SUM(V163:X163)</f>
        <v>0</v>
      </c>
      <c r="Z163" s="105">
        <f>+M163+Q163+U163+Y163</f>
        <v>0</v>
      </c>
      <c r="AA163" s="105">
        <f>IF($H163=0,0,($F163*'Cronograma de Actividades'!$Q$56)*($I163/$H163))</f>
        <v>0</v>
      </c>
      <c r="AB163" s="105">
        <f>IF($H163=0,0,($F163*'Cronograma de Actividades'!$R$56)*($I163/$H163))</f>
        <v>0</v>
      </c>
      <c r="AC163" s="105">
        <f>IF($H163=0,0,($F163*'Cronograma de Actividades'!$S$56)*($I163/$H163))</f>
        <v>0</v>
      </c>
      <c r="AD163" s="105">
        <f>SUM(AA163:AC163)</f>
        <v>0</v>
      </c>
      <c r="AE163" s="105">
        <f>IF($H163=0,0,($F163*'Cronograma de Actividades'!$T$56)*($I163/$H163))</f>
        <v>0</v>
      </c>
      <c r="AF163" s="105">
        <f>IF($H163=0,0,($F163*'Cronograma de Actividades'!$U$56)*($I163/$H163))</f>
        <v>0</v>
      </c>
      <c r="AG163" s="105">
        <f>IF($H163=0,0,($F163*'Cronograma de Actividades'!$V$56)*($I163/$H163))</f>
        <v>0</v>
      </c>
      <c r="AH163" s="105">
        <f>SUM(AE163:AG163)</f>
        <v>0</v>
      </c>
      <c r="AI163" s="105">
        <f>IF($H163=0,0,($F163*'Cronograma de Actividades'!$W$56)*($I163/$H163))</f>
        <v>0</v>
      </c>
      <c r="AJ163" s="105">
        <f>IF($H163=0,0,($F163*'Cronograma de Actividades'!$X$56)*($I163/$H163))</f>
        <v>0</v>
      </c>
      <c r="AK163" s="105">
        <f>IF($H163=0,0,($F163*'Cronograma de Actividades'!$Y$56)*($I163/$H163))</f>
        <v>0</v>
      </c>
      <c r="AL163" s="105">
        <f>SUM(AI163:AK163)</f>
        <v>0</v>
      </c>
      <c r="AM163" s="105">
        <f>IF($H163=0,0,($F163*'Cronograma de Actividades'!$Z$56)*($I163/$H163))</f>
        <v>0</v>
      </c>
      <c r="AN163" s="105">
        <f>IF($H163=0,0,($F163*'Cronograma de Actividades'!$AA$56)*($I163/$H163))</f>
        <v>0</v>
      </c>
      <c r="AO163" s="105">
        <f>IF($H163=0,0,($F163*'Cronograma de Actividades'!$AB$56)*($I163/$H163))</f>
        <v>0</v>
      </c>
      <c r="AP163" s="105">
        <f>SUM(AM163:AO163)</f>
        <v>0</v>
      </c>
      <c r="AQ163" s="105">
        <f>+AD163+AH163+AL163+AP163</f>
        <v>0</v>
      </c>
      <c r="AR163" s="105">
        <f>IF($H163=0,0,($F163*'Cronograma de Actividades'!$AC$56)*($I163/$H163))</f>
        <v>0</v>
      </c>
      <c r="AS163" s="105">
        <f>IF($H163=0,0,($F163*'Cronograma de Actividades'!$AD$56)*($I163/$H163))</f>
        <v>0</v>
      </c>
      <c r="AT163" s="105">
        <f>IF($H163=0,0,($F163*'Cronograma de Actividades'!$AE$56)*($I163/$H163))</f>
        <v>0</v>
      </c>
      <c r="AU163" s="105">
        <f>SUM(AR163:AT163)</f>
        <v>0</v>
      </c>
      <c r="AV163" s="105">
        <f>IF($H163=0,0,($F163*'Cronograma de Actividades'!$AF$56)*($I163/$H163))</f>
        <v>0</v>
      </c>
      <c r="AW163" s="105">
        <f>IF($H163=0,0,($F163*'Cronograma de Actividades'!$AG$56)*($I163/$H163))</f>
        <v>0</v>
      </c>
      <c r="AX163" s="105">
        <f>IF($H163=0,0,($F163*'Cronograma de Actividades'!$AH$56)*($I163/$H163))</f>
        <v>0</v>
      </c>
      <c r="AY163" s="105">
        <f>SUM(AV163:AX163)</f>
        <v>0</v>
      </c>
      <c r="AZ163" s="105">
        <f>IF($H163=0,0,($F163*'Cronograma de Actividades'!$AI$56)*($I163/$H163))</f>
        <v>0</v>
      </c>
      <c r="BA163" s="105">
        <f>IF($H163=0,0,($F163*'Cronograma de Actividades'!$AJ$56)*($I163/$H163))</f>
        <v>0</v>
      </c>
      <c r="BB163" s="105">
        <f>IF($H163=0,0,($F163*'Cronograma de Actividades'!$AK$56)*($I163/$H163))</f>
        <v>0</v>
      </c>
      <c r="BC163" s="105">
        <f>SUM(AZ163:BB163)</f>
        <v>0</v>
      </c>
      <c r="BD163" s="105">
        <f>IF($H163=0,0,($F163*'Cronograma de Actividades'!$AL$56)*($I163/$H163))</f>
        <v>0</v>
      </c>
      <c r="BE163" s="105">
        <f>IF($H163=0,0,($F163*'Cronograma de Actividades'!$AM$56)*($I163/$H163))</f>
        <v>0</v>
      </c>
      <c r="BF163" s="105">
        <f>IF($H163=0,0,($F163*'Cronograma de Actividades'!$AN$56)*($I163/$H163))</f>
        <v>0</v>
      </c>
      <c r="BG163" s="105">
        <f>SUM(BD163:BF163)</f>
        <v>0</v>
      </c>
      <c r="BH163" s="105">
        <f>+AU163+AY163+BC163+BG163</f>
        <v>0</v>
      </c>
      <c r="BI163" s="287">
        <f>+Z163+AQ163+BH163</f>
        <v>0</v>
      </c>
      <c r="BJ163" s="126">
        <f t="shared" si="36"/>
        <v>0</v>
      </c>
    </row>
    <row r="164" spans="1:62" s="69" customFormat="1" ht="12.75" customHeight="1" outlineLevel="1" x14ac:dyDescent="0.15">
      <c r="A164" s="297" t="str">
        <f>+'Formato de costeo C1 '!C$1238</f>
        <v>1.5.5.4</v>
      </c>
      <c r="B164" s="298" t="str">
        <f>+'Formato de costeo C1 '!B$1238</f>
        <v>Categorías de gasto</v>
      </c>
      <c r="C164" s="578"/>
      <c r="D164" s="298"/>
      <c r="E164" s="315"/>
      <c r="F164" s="105">
        <f>+'Formato de costeo C1 '!G$1238</f>
        <v>0</v>
      </c>
      <c r="G164" s="508"/>
      <c r="H164" s="105">
        <f>+'Formato de costeo C1 '!I1238</f>
        <v>0</v>
      </c>
      <c r="I164" s="105">
        <f>+'Formato de costeo C1 '!Q1238</f>
        <v>0</v>
      </c>
      <c r="J164" s="105">
        <f>IF($H164=0,0,($F164*'Cronograma de Actividades'!$E$56)*($I164/$H164))</f>
        <v>0</v>
      </c>
      <c r="K164" s="105">
        <f>IF($H164=0,0,($F164*'Cronograma de Actividades'!$F$56)*($I164/$H164))</f>
        <v>0</v>
      </c>
      <c r="L164" s="105">
        <f>IF($H164=0,0,($F164*'Cronograma de Actividades'!$G$56)*($I164/$H164))</f>
        <v>0</v>
      </c>
      <c r="M164" s="105">
        <f>SUM(J164:L164)</f>
        <v>0</v>
      </c>
      <c r="N164" s="105">
        <f>IF($H164=0,0,($F164*'Cronograma de Actividades'!$H$56)*($I164/$H164))</f>
        <v>0</v>
      </c>
      <c r="O164" s="105">
        <f>IF($H164=0,0,($F164*'Cronograma de Actividades'!$I$56)*($I164/$H164))</f>
        <v>0</v>
      </c>
      <c r="P164" s="105">
        <f>IF($H164=0,0,($F164*'Cronograma de Actividades'!$J$56)*($I164/$H164))</f>
        <v>0</v>
      </c>
      <c r="Q164" s="105">
        <f>SUM(N164:P164)</f>
        <v>0</v>
      </c>
      <c r="R164" s="105">
        <f>IF($H164=0,0,($F164*'Cronograma de Actividades'!$K$56)*($I164/$H164))</f>
        <v>0</v>
      </c>
      <c r="S164" s="105">
        <f>IF($H164=0,0,($F164*'Cronograma de Actividades'!$L$56)*($I164/$H164))</f>
        <v>0</v>
      </c>
      <c r="T164" s="105">
        <f>IF($H164=0,0,($F164*'Cronograma de Actividades'!$M$56)*($I164/$H164))</f>
        <v>0</v>
      </c>
      <c r="U164" s="105">
        <f>SUM(R164:T164)</f>
        <v>0</v>
      </c>
      <c r="V164" s="105">
        <f>IF($H164=0,0,($F164*'Cronograma de Actividades'!$N$56)*($I164/$H164))</f>
        <v>0</v>
      </c>
      <c r="W164" s="105">
        <f>IF($H164=0,0,($F164*'Cronograma de Actividades'!$O$56)*($I164/$H164))</f>
        <v>0</v>
      </c>
      <c r="X164" s="105">
        <f>IF($H164=0,0,($F164*'Cronograma de Actividades'!$P$56)*($I164/$H164))</f>
        <v>0</v>
      </c>
      <c r="Y164" s="105">
        <f>SUM(V164:X164)</f>
        <v>0</v>
      </c>
      <c r="Z164" s="105">
        <f>+M164+Q164+U164+Y164</f>
        <v>0</v>
      </c>
      <c r="AA164" s="105">
        <f>IF($H164=0,0,($F164*'Cronograma de Actividades'!$Q$56)*($I164/$H164))</f>
        <v>0</v>
      </c>
      <c r="AB164" s="105">
        <f>IF($H164=0,0,($F164*'Cronograma de Actividades'!$R$56)*($I164/$H164))</f>
        <v>0</v>
      </c>
      <c r="AC164" s="105">
        <f>IF($H164=0,0,($F164*'Cronograma de Actividades'!$S$56)*($I164/$H164))</f>
        <v>0</v>
      </c>
      <c r="AD164" s="105">
        <f>SUM(AA164:AC164)</f>
        <v>0</v>
      </c>
      <c r="AE164" s="105">
        <f>IF($H164=0,0,($F164*'Cronograma de Actividades'!$T$56)*($I164/$H164))</f>
        <v>0</v>
      </c>
      <c r="AF164" s="105">
        <f>IF($H164=0,0,($F164*'Cronograma de Actividades'!$U$56)*($I164/$H164))</f>
        <v>0</v>
      </c>
      <c r="AG164" s="105">
        <f>IF($H164=0,0,($F164*'Cronograma de Actividades'!$V$56)*($I164/$H164))</f>
        <v>0</v>
      </c>
      <c r="AH164" s="105">
        <f>SUM(AE164:AG164)</f>
        <v>0</v>
      </c>
      <c r="AI164" s="105">
        <f>IF($H164=0,0,($F164*'Cronograma de Actividades'!$W$56)*($I164/$H164))</f>
        <v>0</v>
      </c>
      <c r="AJ164" s="105">
        <f>IF($H164=0,0,($F164*'Cronograma de Actividades'!$X$56)*($I164/$H164))</f>
        <v>0</v>
      </c>
      <c r="AK164" s="105">
        <f>IF($H164=0,0,($F164*'Cronograma de Actividades'!$Y$56)*($I164/$H164))</f>
        <v>0</v>
      </c>
      <c r="AL164" s="105">
        <f>SUM(AI164:AK164)</f>
        <v>0</v>
      </c>
      <c r="AM164" s="105">
        <f>IF($H164=0,0,($F164*'Cronograma de Actividades'!$Z$56)*($I164/$H164))</f>
        <v>0</v>
      </c>
      <c r="AN164" s="105">
        <f>IF($H164=0,0,($F164*'Cronograma de Actividades'!$AA$56)*($I164/$H164))</f>
        <v>0</v>
      </c>
      <c r="AO164" s="105">
        <f>IF($H164=0,0,($F164*'Cronograma de Actividades'!$AB$56)*($I164/$H164))</f>
        <v>0</v>
      </c>
      <c r="AP164" s="105">
        <f>SUM(AM164:AO164)</f>
        <v>0</v>
      </c>
      <c r="AQ164" s="105">
        <f>+AD164+AH164+AL164+AP164</f>
        <v>0</v>
      </c>
      <c r="AR164" s="105">
        <f>IF($H164=0,0,($F164*'Cronograma de Actividades'!$AC$56)*($I164/$H164))</f>
        <v>0</v>
      </c>
      <c r="AS164" s="105">
        <f>IF($H164=0,0,($F164*'Cronograma de Actividades'!$AD$56)*($I164/$H164))</f>
        <v>0</v>
      </c>
      <c r="AT164" s="105">
        <f>IF($H164=0,0,($F164*'Cronograma de Actividades'!$AE$56)*($I164/$H164))</f>
        <v>0</v>
      </c>
      <c r="AU164" s="105">
        <f>SUM(AR164:AT164)</f>
        <v>0</v>
      </c>
      <c r="AV164" s="105">
        <f>IF($H164=0,0,($F164*'Cronograma de Actividades'!$AF$56)*($I164/$H164))</f>
        <v>0</v>
      </c>
      <c r="AW164" s="105">
        <f>IF($H164=0,0,($F164*'Cronograma de Actividades'!$AG$56)*($I164/$H164))</f>
        <v>0</v>
      </c>
      <c r="AX164" s="105">
        <f>IF($H164=0,0,($F164*'Cronograma de Actividades'!$AH$56)*($I164/$H164))</f>
        <v>0</v>
      </c>
      <c r="AY164" s="105">
        <f>SUM(AV164:AX164)</f>
        <v>0</v>
      </c>
      <c r="AZ164" s="105">
        <f>IF($H164=0,0,($F164*'Cronograma de Actividades'!$AI$56)*($I164/$H164))</f>
        <v>0</v>
      </c>
      <c r="BA164" s="105">
        <f>IF($H164=0,0,($F164*'Cronograma de Actividades'!$AJ$56)*($I164/$H164))</f>
        <v>0</v>
      </c>
      <c r="BB164" s="105">
        <f>IF($H164=0,0,($F164*'Cronograma de Actividades'!$AK$56)*($I164/$H164))</f>
        <v>0</v>
      </c>
      <c r="BC164" s="105">
        <f>SUM(AZ164:BB164)</f>
        <v>0</v>
      </c>
      <c r="BD164" s="105">
        <f>IF($H164=0,0,($F164*'Cronograma de Actividades'!$AL$56)*($I164/$H164))</f>
        <v>0</v>
      </c>
      <c r="BE164" s="105">
        <f>IF($H164=0,0,($F164*'Cronograma de Actividades'!$AM$56)*($I164/$H164))</f>
        <v>0</v>
      </c>
      <c r="BF164" s="105">
        <f>IF($H164=0,0,($F164*'Cronograma de Actividades'!$AN$56)*($I164/$H164))</f>
        <v>0</v>
      </c>
      <c r="BG164" s="105">
        <f>SUM(BD164:BF164)</f>
        <v>0</v>
      </c>
      <c r="BH164" s="105">
        <f>+AU164+AY164+BC164+BG164</f>
        <v>0</v>
      </c>
      <c r="BI164" s="287">
        <f>+Z164+AQ164+BH164</f>
        <v>0</v>
      </c>
      <c r="BJ164" s="126">
        <f t="shared" si="36"/>
        <v>0</v>
      </c>
    </row>
    <row r="165" spans="1:62" s="69" customFormat="1" ht="12.75" customHeight="1" x14ac:dyDescent="0.15">
      <c r="A165" s="299" t="str">
        <f>+'Formato de costeo C1 '!C$1247</f>
        <v>1.5.5.5</v>
      </c>
      <c r="B165" s="300" t="str">
        <f>+'Formato de costeo C1 '!B$1247</f>
        <v>Categorías de gasto</v>
      </c>
      <c r="C165" s="579"/>
      <c r="D165" s="300"/>
      <c r="E165" s="318"/>
      <c r="F165" s="106">
        <f>+'Formato de costeo C1 '!G$1247</f>
        <v>0</v>
      </c>
      <c r="G165" s="509"/>
      <c r="H165" s="106">
        <f>+'Formato de costeo C1 '!I1247</f>
        <v>0</v>
      </c>
      <c r="I165" s="106">
        <f>+'Formato de costeo C1 '!Q1247</f>
        <v>0</v>
      </c>
      <c r="J165" s="106">
        <f>IF($H165=0,0,($F165*'Cronograma de Actividades'!$E$56)*($I165/$H165))</f>
        <v>0</v>
      </c>
      <c r="K165" s="106">
        <f>IF($H165=0,0,($F165*'Cronograma de Actividades'!$F$56)*($I165/$H165))</f>
        <v>0</v>
      </c>
      <c r="L165" s="106">
        <f>IF($H165=0,0,($F165*'Cronograma de Actividades'!$G$56)*($I165/$H165))</f>
        <v>0</v>
      </c>
      <c r="M165" s="106">
        <f>SUM(J165:L165)</f>
        <v>0</v>
      </c>
      <c r="N165" s="106">
        <f>IF($H165=0,0,($F165*'Cronograma de Actividades'!$H$56)*($I165/$H165))</f>
        <v>0</v>
      </c>
      <c r="O165" s="106">
        <f>IF($H165=0,0,($F165*'Cronograma de Actividades'!$I$56)*($I165/$H165))</f>
        <v>0</v>
      </c>
      <c r="P165" s="106">
        <f>IF($H165=0,0,($F165*'Cronograma de Actividades'!$J$56)*($I165/$H165))</f>
        <v>0</v>
      </c>
      <c r="Q165" s="106">
        <f>SUM(N165:P165)</f>
        <v>0</v>
      </c>
      <c r="R165" s="106">
        <f>IF($H165=0,0,($F165*'Cronograma de Actividades'!$K$56)*($I165/$H165))</f>
        <v>0</v>
      </c>
      <c r="S165" s="106">
        <f>IF($H165=0,0,($F165*'Cronograma de Actividades'!$L$56)*($I165/$H165))</f>
        <v>0</v>
      </c>
      <c r="T165" s="106">
        <f>IF($H165=0,0,($F165*'Cronograma de Actividades'!$M$56)*($I165/$H165))</f>
        <v>0</v>
      </c>
      <c r="U165" s="106">
        <f>SUM(R165:T165)</f>
        <v>0</v>
      </c>
      <c r="V165" s="106">
        <f>IF($H165=0,0,($F165*'Cronograma de Actividades'!$N$56)*($I165/$H165))</f>
        <v>0</v>
      </c>
      <c r="W165" s="106">
        <f>IF($H165=0,0,($F165*'Cronograma de Actividades'!$O$56)*($I165/$H165))</f>
        <v>0</v>
      </c>
      <c r="X165" s="106">
        <f>IF($H165=0,0,($F165*'Cronograma de Actividades'!$P$56)*($I165/$H165))</f>
        <v>0</v>
      </c>
      <c r="Y165" s="106">
        <f>SUM(V165:X165)</f>
        <v>0</v>
      </c>
      <c r="Z165" s="106">
        <f>+M165+Q165+U165+Y165</f>
        <v>0</v>
      </c>
      <c r="AA165" s="106">
        <f>IF($H165=0,0,($F165*'Cronograma de Actividades'!$Q$56)*($I165/$H165))</f>
        <v>0</v>
      </c>
      <c r="AB165" s="106">
        <f>IF($H165=0,0,($F165*'Cronograma de Actividades'!$R$56)*($I165/$H165))</f>
        <v>0</v>
      </c>
      <c r="AC165" s="106">
        <f>IF($H165=0,0,($F165*'Cronograma de Actividades'!$S$56)*($I165/$H165))</f>
        <v>0</v>
      </c>
      <c r="AD165" s="106">
        <f>SUM(AA165:AC165)</f>
        <v>0</v>
      </c>
      <c r="AE165" s="106">
        <f>IF($H165=0,0,($F165*'Cronograma de Actividades'!$T$56)*($I165/$H165))</f>
        <v>0</v>
      </c>
      <c r="AF165" s="106">
        <f>IF($H165=0,0,($F165*'Cronograma de Actividades'!$U$56)*($I165/$H165))</f>
        <v>0</v>
      </c>
      <c r="AG165" s="106">
        <f>IF($H165=0,0,($F165*'Cronograma de Actividades'!$V$56)*($I165/$H165))</f>
        <v>0</v>
      </c>
      <c r="AH165" s="106">
        <f>SUM(AE165:AG165)</f>
        <v>0</v>
      </c>
      <c r="AI165" s="106">
        <f>IF($H165=0,0,($F165*'Cronograma de Actividades'!$W$56)*($I165/$H165))</f>
        <v>0</v>
      </c>
      <c r="AJ165" s="106">
        <f>IF($H165=0,0,($F165*'Cronograma de Actividades'!$X$56)*($I165/$H165))</f>
        <v>0</v>
      </c>
      <c r="AK165" s="106">
        <f>IF($H165=0,0,($F165*'Cronograma de Actividades'!$Y$56)*($I165/$H165))</f>
        <v>0</v>
      </c>
      <c r="AL165" s="106">
        <f>SUM(AI165:AK165)</f>
        <v>0</v>
      </c>
      <c r="AM165" s="106">
        <f>IF($H165=0,0,($F165*'Cronograma de Actividades'!$Z$56)*($I165/$H165))</f>
        <v>0</v>
      </c>
      <c r="AN165" s="106">
        <f>IF($H165=0,0,($F165*'Cronograma de Actividades'!$AA$56)*($I165/$H165))</f>
        <v>0</v>
      </c>
      <c r="AO165" s="106">
        <f>IF($H165=0,0,($F165*'Cronograma de Actividades'!$AB$56)*($I165/$H165))</f>
        <v>0</v>
      </c>
      <c r="AP165" s="106">
        <f>SUM(AM165:AO165)</f>
        <v>0</v>
      </c>
      <c r="AQ165" s="106">
        <f>+AD165+AH165+AL165+AP165</f>
        <v>0</v>
      </c>
      <c r="AR165" s="106">
        <f>IF($H165=0,0,($F165*'Cronograma de Actividades'!$AC$56)*($I165/$H165))</f>
        <v>0</v>
      </c>
      <c r="AS165" s="106">
        <f>IF($H165=0,0,($F165*'Cronograma de Actividades'!$AD$56)*($I165/$H165))</f>
        <v>0</v>
      </c>
      <c r="AT165" s="106">
        <f>IF($H165=0,0,($F165*'Cronograma de Actividades'!$AE$56)*($I165/$H165))</f>
        <v>0</v>
      </c>
      <c r="AU165" s="106">
        <f>SUM(AR165:AT165)</f>
        <v>0</v>
      </c>
      <c r="AV165" s="106">
        <f>IF($H165=0,0,($F165*'Cronograma de Actividades'!$AF$56)*($I165/$H165))</f>
        <v>0</v>
      </c>
      <c r="AW165" s="106">
        <f>IF($H165=0,0,($F165*'Cronograma de Actividades'!$AG$56)*($I165/$H165))</f>
        <v>0</v>
      </c>
      <c r="AX165" s="106">
        <f>IF($H165=0,0,($F165*'Cronograma de Actividades'!$AH$56)*($I165/$H165))</f>
        <v>0</v>
      </c>
      <c r="AY165" s="106">
        <f>SUM(AV165:AX165)</f>
        <v>0</v>
      </c>
      <c r="AZ165" s="106">
        <f>IF($H165=0,0,($F165*'Cronograma de Actividades'!$AI$56)*($I165/$H165))</f>
        <v>0</v>
      </c>
      <c r="BA165" s="106">
        <f>IF($H165=0,0,($F165*'Cronograma de Actividades'!$AJ$56)*($I165/$H165))</f>
        <v>0</v>
      </c>
      <c r="BB165" s="106">
        <f>IF($H165=0,0,($F165*'Cronograma de Actividades'!$AK$56)*($I165/$H165))</f>
        <v>0</v>
      </c>
      <c r="BC165" s="106">
        <f>SUM(AZ165:BB165)</f>
        <v>0</v>
      </c>
      <c r="BD165" s="106">
        <f>IF($H165=0,0,($F165*'Cronograma de Actividades'!$AL$56)*($I165/$H165))</f>
        <v>0</v>
      </c>
      <c r="BE165" s="106">
        <f>IF($H165=0,0,($F165*'Cronograma de Actividades'!$AM$56)*($I165/$H165))</f>
        <v>0</v>
      </c>
      <c r="BF165" s="106">
        <f>IF($H165=0,0,($F165*'Cronograma de Actividades'!$AN$56)*($I165/$H165))</f>
        <v>0</v>
      </c>
      <c r="BG165" s="106">
        <f>SUM(BD165:BF165)</f>
        <v>0</v>
      </c>
      <c r="BH165" s="106">
        <f>+AU165+AY165+BC165+BG165</f>
        <v>0</v>
      </c>
      <c r="BI165" s="288">
        <f>+Z165+AQ165+BH165</f>
        <v>0</v>
      </c>
      <c r="BJ165" s="126">
        <f t="shared" si="36"/>
        <v>0</v>
      </c>
    </row>
    <row r="166" spans="1:62" ht="27" customHeight="1" x14ac:dyDescent="0.25">
      <c r="A166" s="117">
        <f>'Formato de costeo C6 '!C10</f>
        <v>6</v>
      </c>
      <c r="B166" s="514" t="str">
        <f>'Formato de costeo C6 '!D10</f>
        <v>MANEJO DEL PROYECTO</v>
      </c>
      <c r="C166" s="118"/>
      <c r="D166" s="119"/>
      <c r="E166" s="120"/>
      <c r="F166" s="120"/>
      <c r="G166" s="828"/>
      <c r="H166" s="120">
        <f>+H167+H184+H197</f>
        <v>0</v>
      </c>
      <c r="I166" s="120">
        <f t="shared" ref="I166:BI166" si="41">+I167+I184+I197</f>
        <v>0</v>
      </c>
      <c r="J166" s="120">
        <f t="shared" si="41"/>
        <v>0</v>
      </c>
      <c r="K166" s="120">
        <f t="shared" si="41"/>
        <v>0</v>
      </c>
      <c r="L166" s="120">
        <f t="shared" si="41"/>
        <v>0</v>
      </c>
      <c r="M166" s="120">
        <f t="shared" si="41"/>
        <v>0</v>
      </c>
      <c r="N166" s="120">
        <f t="shared" si="41"/>
        <v>0</v>
      </c>
      <c r="O166" s="120">
        <f t="shared" si="41"/>
        <v>0</v>
      </c>
      <c r="P166" s="120">
        <f t="shared" si="41"/>
        <v>0</v>
      </c>
      <c r="Q166" s="120">
        <f t="shared" si="41"/>
        <v>0</v>
      </c>
      <c r="R166" s="120">
        <f t="shared" si="41"/>
        <v>0</v>
      </c>
      <c r="S166" s="120">
        <f t="shared" si="41"/>
        <v>0</v>
      </c>
      <c r="T166" s="120">
        <f t="shared" si="41"/>
        <v>0</v>
      </c>
      <c r="U166" s="120">
        <f t="shared" si="41"/>
        <v>0</v>
      </c>
      <c r="V166" s="120">
        <f t="shared" si="41"/>
        <v>0</v>
      </c>
      <c r="W166" s="120">
        <f t="shared" si="41"/>
        <v>0</v>
      </c>
      <c r="X166" s="120">
        <f t="shared" si="41"/>
        <v>0</v>
      </c>
      <c r="Y166" s="120">
        <f t="shared" si="41"/>
        <v>0</v>
      </c>
      <c r="Z166" s="120">
        <f t="shared" si="41"/>
        <v>0</v>
      </c>
      <c r="AA166" s="120">
        <f t="shared" si="41"/>
        <v>0</v>
      </c>
      <c r="AB166" s="120">
        <f t="shared" si="41"/>
        <v>0</v>
      </c>
      <c r="AC166" s="120">
        <f t="shared" si="41"/>
        <v>0</v>
      </c>
      <c r="AD166" s="120">
        <f t="shared" si="41"/>
        <v>0</v>
      </c>
      <c r="AE166" s="120">
        <f t="shared" si="41"/>
        <v>0</v>
      </c>
      <c r="AF166" s="120">
        <f t="shared" si="41"/>
        <v>0</v>
      </c>
      <c r="AG166" s="120">
        <f t="shared" si="41"/>
        <v>0</v>
      </c>
      <c r="AH166" s="120">
        <f t="shared" si="41"/>
        <v>0</v>
      </c>
      <c r="AI166" s="120">
        <f t="shared" si="41"/>
        <v>0</v>
      </c>
      <c r="AJ166" s="120">
        <f t="shared" si="41"/>
        <v>0</v>
      </c>
      <c r="AK166" s="120">
        <f t="shared" si="41"/>
        <v>0</v>
      </c>
      <c r="AL166" s="120">
        <f t="shared" si="41"/>
        <v>0</v>
      </c>
      <c r="AM166" s="120">
        <f t="shared" si="41"/>
        <v>0</v>
      </c>
      <c r="AN166" s="120">
        <f t="shared" si="41"/>
        <v>0</v>
      </c>
      <c r="AO166" s="120">
        <f t="shared" si="41"/>
        <v>0</v>
      </c>
      <c r="AP166" s="120">
        <f t="shared" si="41"/>
        <v>0</v>
      </c>
      <c r="AQ166" s="120">
        <f t="shared" si="41"/>
        <v>0</v>
      </c>
      <c r="AR166" s="120">
        <f t="shared" si="41"/>
        <v>0</v>
      </c>
      <c r="AS166" s="120">
        <f t="shared" si="41"/>
        <v>0</v>
      </c>
      <c r="AT166" s="120">
        <f t="shared" si="41"/>
        <v>0</v>
      </c>
      <c r="AU166" s="120">
        <f t="shared" si="41"/>
        <v>0</v>
      </c>
      <c r="AV166" s="120">
        <f t="shared" si="41"/>
        <v>0</v>
      </c>
      <c r="AW166" s="120">
        <f t="shared" si="41"/>
        <v>0</v>
      </c>
      <c r="AX166" s="120">
        <f t="shared" si="41"/>
        <v>0</v>
      </c>
      <c r="AY166" s="120">
        <f t="shared" si="41"/>
        <v>0</v>
      </c>
      <c r="AZ166" s="120">
        <f t="shared" si="41"/>
        <v>0</v>
      </c>
      <c r="BA166" s="120">
        <f t="shared" si="41"/>
        <v>0</v>
      </c>
      <c r="BB166" s="120">
        <f t="shared" si="41"/>
        <v>0</v>
      </c>
      <c r="BC166" s="120">
        <f t="shared" si="41"/>
        <v>0</v>
      </c>
      <c r="BD166" s="120">
        <f t="shared" si="41"/>
        <v>0</v>
      </c>
      <c r="BE166" s="120">
        <f t="shared" si="41"/>
        <v>0</v>
      </c>
      <c r="BF166" s="120">
        <f t="shared" si="41"/>
        <v>0</v>
      </c>
      <c r="BG166" s="120">
        <f t="shared" si="41"/>
        <v>0</v>
      </c>
      <c r="BH166" s="120">
        <f t="shared" si="41"/>
        <v>0</v>
      </c>
      <c r="BI166" s="284">
        <f t="shared" si="41"/>
        <v>0</v>
      </c>
      <c r="BJ166" s="126">
        <f t="shared" ref="BJ166:BJ218" si="42">+BI166-I166</f>
        <v>0</v>
      </c>
    </row>
    <row r="167" spans="1:62" x14ac:dyDescent="0.25">
      <c r="A167" s="63">
        <f>'Formato de costeo C6 '!C11</f>
        <v>6.1</v>
      </c>
      <c r="B167" s="77" t="str">
        <f>'Formato de costeo C6 '!D11</f>
        <v>PERSONAL DEL PROYECTO</v>
      </c>
      <c r="C167" s="78"/>
      <c r="D167" s="79"/>
      <c r="E167" s="80"/>
      <c r="F167" s="80"/>
      <c r="G167" s="304"/>
      <c r="H167" s="80">
        <f>+H168</f>
        <v>0</v>
      </c>
      <c r="I167" s="80">
        <f t="shared" ref="I167:BI167" si="43">+I168</f>
        <v>0</v>
      </c>
      <c r="J167" s="80">
        <f t="shared" si="43"/>
        <v>0</v>
      </c>
      <c r="K167" s="80">
        <f t="shared" si="43"/>
        <v>0</v>
      </c>
      <c r="L167" s="80">
        <f t="shared" si="43"/>
        <v>0</v>
      </c>
      <c r="M167" s="80">
        <f t="shared" si="43"/>
        <v>0</v>
      </c>
      <c r="N167" s="80">
        <f t="shared" si="43"/>
        <v>0</v>
      </c>
      <c r="O167" s="80">
        <f t="shared" si="43"/>
        <v>0</v>
      </c>
      <c r="P167" s="80">
        <f t="shared" si="43"/>
        <v>0</v>
      </c>
      <c r="Q167" s="80">
        <f t="shared" si="43"/>
        <v>0</v>
      </c>
      <c r="R167" s="80">
        <f t="shared" si="43"/>
        <v>0</v>
      </c>
      <c r="S167" s="80">
        <f t="shared" si="43"/>
        <v>0</v>
      </c>
      <c r="T167" s="80">
        <f t="shared" si="43"/>
        <v>0</v>
      </c>
      <c r="U167" s="80">
        <f t="shared" si="43"/>
        <v>0</v>
      </c>
      <c r="V167" s="80">
        <f t="shared" si="43"/>
        <v>0</v>
      </c>
      <c r="W167" s="80">
        <f t="shared" si="43"/>
        <v>0</v>
      </c>
      <c r="X167" s="80">
        <f t="shared" si="43"/>
        <v>0</v>
      </c>
      <c r="Y167" s="80">
        <f t="shared" si="43"/>
        <v>0</v>
      </c>
      <c r="Z167" s="80">
        <f t="shared" si="43"/>
        <v>0</v>
      </c>
      <c r="AA167" s="80">
        <f t="shared" si="43"/>
        <v>0</v>
      </c>
      <c r="AB167" s="80">
        <f t="shared" si="43"/>
        <v>0</v>
      </c>
      <c r="AC167" s="80">
        <f t="shared" si="43"/>
        <v>0</v>
      </c>
      <c r="AD167" s="80">
        <f t="shared" si="43"/>
        <v>0</v>
      </c>
      <c r="AE167" s="80">
        <f t="shared" si="43"/>
        <v>0</v>
      </c>
      <c r="AF167" s="80">
        <f t="shared" si="43"/>
        <v>0</v>
      </c>
      <c r="AG167" s="80">
        <f t="shared" si="43"/>
        <v>0</v>
      </c>
      <c r="AH167" s="80">
        <f t="shared" si="43"/>
        <v>0</v>
      </c>
      <c r="AI167" s="80">
        <f t="shared" si="43"/>
        <v>0</v>
      </c>
      <c r="AJ167" s="80">
        <f t="shared" si="43"/>
        <v>0</v>
      </c>
      <c r="AK167" s="80">
        <f t="shared" si="43"/>
        <v>0</v>
      </c>
      <c r="AL167" s="80">
        <f t="shared" si="43"/>
        <v>0</v>
      </c>
      <c r="AM167" s="80">
        <f t="shared" si="43"/>
        <v>0</v>
      </c>
      <c r="AN167" s="80">
        <f t="shared" si="43"/>
        <v>0</v>
      </c>
      <c r="AO167" s="80">
        <f t="shared" si="43"/>
        <v>0</v>
      </c>
      <c r="AP167" s="80">
        <f t="shared" si="43"/>
        <v>0</v>
      </c>
      <c r="AQ167" s="80">
        <f t="shared" si="43"/>
        <v>0</v>
      </c>
      <c r="AR167" s="80">
        <f t="shared" si="43"/>
        <v>0</v>
      </c>
      <c r="AS167" s="80">
        <f t="shared" si="43"/>
        <v>0</v>
      </c>
      <c r="AT167" s="80">
        <f t="shared" si="43"/>
        <v>0</v>
      </c>
      <c r="AU167" s="80">
        <f t="shared" si="43"/>
        <v>0</v>
      </c>
      <c r="AV167" s="80">
        <f t="shared" si="43"/>
        <v>0</v>
      </c>
      <c r="AW167" s="80">
        <f t="shared" si="43"/>
        <v>0</v>
      </c>
      <c r="AX167" s="80">
        <f t="shared" si="43"/>
        <v>0</v>
      </c>
      <c r="AY167" s="80">
        <f t="shared" si="43"/>
        <v>0</v>
      </c>
      <c r="AZ167" s="80">
        <f t="shared" si="43"/>
        <v>0</v>
      </c>
      <c r="BA167" s="80">
        <f t="shared" si="43"/>
        <v>0</v>
      </c>
      <c r="BB167" s="80">
        <f t="shared" si="43"/>
        <v>0</v>
      </c>
      <c r="BC167" s="80">
        <f t="shared" si="43"/>
        <v>0</v>
      </c>
      <c r="BD167" s="80">
        <f t="shared" si="43"/>
        <v>0</v>
      </c>
      <c r="BE167" s="80">
        <f t="shared" si="43"/>
        <v>0</v>
      </c>
      <c r="BF167" s="80">
        <f t="shared" si="43"/>
        <v>0</v>
      </c>
      <c r="BG167" s="80">
        <f t="shared" si="43"/>
        <v>0</v>
      </c>
      <c r="BH167" s="80">
        <f t="shared" si="43"/>
        <v>0</v>
      </c>
      <c r="BI167" s="81">
        <f t="shared" si="43"/>
        <v>0</v>
      </c>
      <c r="BJ167" s="126">
        <f t="shared" si="42"/>
        <v>0</v>
      </c>
    </row>
    <row r="168" spans="1:62" x14ac:dyDescent="0.25">
      <c r="A168" s="64" t="str">
        <f>+'Formato de costeo C6 '!C32</f>
        <v>6.1.1</v>
      </c>
      <c r="B168" s="228" t="str">
        <f>+'Formato de costeo C6 '!B32</f>
        <v>Remuneraciones</v>
      </c>
      <c r="C168" s="15"/>
      <c r="D168" s="16"/>
      <c r="E168" s="17"/>
      <c r="F168" s="17"/>
      <c r="G168" s="520"/>
      <c r="H168" s="17">
        <f>SUM(H169:H183)</f>
        <v>0</v>
      </c>
      <c r="I168" s="57">
        <f t="shared" ref="I168:BI168" si="44">SUM(I169:I183)</f>
        <v>0</v>
      </c>
      <c r="J168" s="57">
        <f t="shared" si="44"/>
        <v>0</v>
      </c>
      <c r="K168" s="57">
        <f t="shared" si="44"/>
        <v>0</v>
      </c>
      <c r="L168" s="57">
        <f t="shared" si="44"/>
        <v>0</v>
      </c>
      <c r="M168" s="57">
        <f t="shared" si="44"/>
        <v>0</v>
      </c>
      <c r="N168" s="57">
        <f t="shared" si="44"/>
        <v>0</v>
      </c>
      <c r="O168" s="57">
        <f t="shared" si="44"/>
        <v>0</v>
      </c>
      <c r="P168" s="57">
        <f t="shared" si="44"/>
        <v>0</v>
      </c>
      <c r="Q168" s="57">
        <f>SUM(Q169:Q183)</f>
        <v>0</v>
      </c>
      <c r="R168" s="57">
        <f t="shared" si="44"/>
        <v>0</v>
      </c>
      <c r="S168" s="57">
        <f t="shared" si="44"/>
        <v>0</v>
      </c>
      <c r="T168" s="57">
        <f t="shared" si="44"/>
        <v>0</v>
      </c>
      <c r="U168" s="57">
        <f>SUM(U169:U183)</f>
        <v>0</v>
      </c>
      <c r="V168" s="57">
        <f t="shared" si="44"/>
        <v>0</v>
      </c>
      <c r="W168" s="57">
        <f t="shared" si="44"/>
        <v>0</v>
      </c>
      <c r="X168" s="57">
        <f t="shared" si="44"/>
        <v>0</v>
      </c>
      <c r="Y168" s="57">
        <f>SUM(Y169:Y183)</f>
        <v>0</v>
      </c>
      <c r="Z168" s="57">
        <f t="shared" si="44"/>
        <v>0</v>
      </c>
      <c r="AA168" s="57">
        <f t="shared" si="44"/>
        <v>0</v>
      </c>
      <c r="AB168" s="57">
        <f t="shared" si="44"/>
        <v>0</v>
      </c>
      <c r="AC168" s="57">
        <f t="shared" si="44"/>
        <v>0</v>
      </c>
      <c r="AD168" s="57">
        <f>SUM(AD169:AD183)</f>
        <v>0</v>
      </c>
      <c r="AE168" s="57">
        <f t="shared" si="44"/>
        <v>0</v>
      </c>
      <c r="AF168" s="57">
        <f t="shared" si="44"/>
        <v>0</v>
      </c>
      <c r="AG168" s="57">
        <f t="shared" si="44"/>
        <v>0</v>
      </c>
      <c r="AH168" s="57">
        <f>SUM(AH169:AH183)</f>
        <v>0</v>
      </c>
      <c r="AI168" s="57">
        <f t="shared" si="44"/>
        <v>0</v>
      </c>
      <c r="AJ168" s="57">
        <f t="shared" si="44"/>
        <v>0</v>
      </c>
      <c r="AK168" s="57">
        <f t="shared" si="44"/>
        <v>0</v>
      </c>
      <c r="AL168" s="57">
        <f>SUM(AL169:AL183)</f>
        <v>0</v>
      </c>
      <c r="AM168" s="57">
        <f t="shared" si="44"/>
        <v>0</v>
      </c>
      <c r="AN168" s="57">
        <f t="shared" si="44"/>
        <v>0</v>
      </c>
      <c r="AO168" s="57">
        <f t="shared" si="44"/>
        <v>0</v>
      </c>
      <c r="AP168" s="57">
        <f>SUM(AP169:AP183)</f>
        <v>0</v>
      </c>
      <c r="AQ168" s="57">
        <f t="shared" si="44"/>
        <v>0</v>
      </c>
      <c r="AR168" s="57">
        <f t="shared" si="44"/>
        <v>0</v>
      </c>
      <c r="AS168" s="57">
        <f t="shared" si="44"/>
        <v>0</v>
      </c>
      <c r="AT168" s="57">
        <f t="shared" si="44"/>
        <v>0</v>
      </c>
      <c r="AU168" s="57">
        <f>SUM(AU169:AU183)</f>
        <v>0</v>
      </c>
      <c r="AV168" s="57">
        <f t="shared" si="44"/>
        <v>0</v>
      </c>
      <c r="AW168" s="57">
        <f t="shared" si="44"/>
        <v>0</v>
      </c>
      <c r="AX168" s="57">
        <f t="shared" si="44"/>
        <v>0</v>
      </c>
      <c r="AY168" s="57">
        <f>SUM(AY169:AY183)</f>
        <v>0</v>
      </c>
      <c r="AZ168" s="57">
        <f t="shared" si="44"/>
        <v>0</v>
      </c>
      <c r="BA168" s="57">
        <f t="shared" si="44"/>
        <v>0</v>
      </c>
      <c r="BB168" s="57">
        <f t="shared" si="44"/>
        <v>0</v>
      </c>
      <c r="BC168" s="57">
        <f>SUM(BC169:BC183)</f>
        <v>0</v>
      </c>
      <c r="BD168" s="57">
        <f t="shared" si="44"/>
        <v>0</v>
      </c>
      <c r="BE168" s="57">
        <f t="shared" si="44"/>
        <v>0</v>
      </c>
      <c r="BF168" s="57">
        <f t="shared" si="44"/>
        <v>0</v>
      </c>
      <c r="BG168" s="57">
        <f>SUM(BG169:BG183)</f>
        <v>0</v>
      </c>
      <c r="BH168" s="57">
        <f t="shared" si="44"/>
        <v>0</v>
      </c>
      <c r="BI168" s="285">
        <f t="shared" si="44"/>
        <v>0</v>
      </c>
      <c r="BJ168" s="126">
        <f t="shared" si="42"/>
        <v>0</v>
      </c>
    </row>
    <row r="169" spans="1:62" x14ac:dyDescent="0.25">
      <c r="A169" s="224" t="s">
        <v>295</v>
      </c>
      <c r="B169" s="225">
        <f>+'Formato de costeo C6 '!B33</f>
        <v>0</v>
      </c>
      <c r="C169" s="229" t="str">
        <f>+'Formato de costeo C6 '!D33</f>
        <v>CAS</v>
      </c>
      <c r="D169" s="226"/>
      <c r="E169" s="227"/>
      <c r="F169" s="230">
        <f>+'Formato de costeo C6 '!F33</f>
        <v>0</v>
      </c>
      <c r="G169" s="540">
        <f>+'Formato de costeo C6 '!H33</f>
        <v>0</v>
      </c>
      <c r="H169" s="230">
        <f>+G169*F169</f>
        <v>0</v>
      </c>
      <c r="I169" s="301">
        <f>+'Formato de costeo C6 '!Q33</f>
        <v>0</v>
      </c>
      <c r="J169" s="104">
        <f>IF( $H169=0,0,($F169*'Cronograma de Actividades'!$E$60)*($I169/$H169))</f>
        <v>0</v>
      </c>
      <c r="K169" s="104">
        <f>IF( $H169=0,0,($F169*'Cronograma de Actividades'!$F$60)*($I169/$H169))</f>
        <v>0</v>
      </c>
      <c r="L169" s="104">
        <f>IF( $H169=0,0,($F169*'Cronograma de Actividades'!$G$60)*($I169/$H169))</f>
        <v>0</v>
      </c>
      <c r="M169" s="104">
        <f t="shared" ref="M169:M183" si="45">SUM(J169:L169)</f>
        <v>0</v>
      </c>
      <c r="N169" s="104">
        <f>IF( $H169=0,0,($F169*'Cronograma de Actividades'!$H$60)*($I169/$H169))</f>
        <v>0</v>
      </c>
      <c r="O169" s="104">
        <f>IF( $H169=0,0,($F169*'Cronograma de Actividades'!$I$60)*($I169/$H169))</f>
        <v>0</v>
      </c>
      <c r="P169" s="104">
        <f>IF( $H169=0,0,($F169*'Cronograma de Actividades'!$J$60)*($I169/$H169))</f>
        <v>0</v>
      </c>
      <c r="Q169" s="104">
        <f t="shared" ref="Q169:Q183" si="46">SUM(N169:P169)</f>
        <v>0</v>
      </c>
      <c r="R169" s="104">
        <f>IF( $H169=0,0,($F169*'Cronograma de Actividades'!$K$60)*($I169/$H169))</f>
        <v>0</v>
      </c>
      <c r="S169" s="104">
        <f>IF( $H169=0,0,($F169*'Cronograma de Actividades'!$L$60)*($I169/$H169))</f>
        <v>0</v>
      </c>
      <c r="T169" s="104">
        <f>IF( $H169=0,0,($F169*'Cronograma de Actividades'!$M$60)*($I169/$H169))</f>
        <v>0</v>
      </c>
      <c r="U169" s="104">
        <f t="shared" ref="U169:U183" si="47">SUM(R169:T169)</f>
        <v>0</v>
      </c>
      <c r="V169" s="104">
        <f>IF( $H169=0,0,($F169*'Cronograma de Actividades'!$N$60)*($I169/$H169))</f>
        <v>0</v>
      </c>
      <c r="W169" s="104">
        <f>IF( $H169=0,0,($F169*'Cronograma de Actividades'!$O$60)*($I169/$H169))</f>
        <v>0</v>
      </c>
      <c r="X169" s="104">
        <f>IF( $H169=0,0,($F169*'Cronograma de Actividades'!$P$60)*($I169/$H169))</f>
        <v>0</v>
      </c>
      <c r="Y169" s="104">
        <f t="shared" ref="Y169:Y183" si="48">SUM(V169:X169)</f>
        <v>0</v>
      </c>
      <c r="Z169" s="104">
        <f t="shared" ref="Z169:Z183" si="49">+M169+Q169+U169+Y169</f>
        <v>0</v>
      </c>
      <c r="AA169" s="104">
        <f>IF( $H169=0,0,($F169*'Cronograma de Actividades'!$Q$60)*($I169/$H169))</f>
        <v>0</v>
      </c>
      <c r="AB169" s="104">
        <f>IF( $H169=0,0,($F169*'Cronograma de Actividades'!$R$60)*($I169/$H169))</f>
        <v>0</v>
      </c>
      <c r="AC169" s="104">
        <f>IF( $H169=0,0,($F169*'Cronograma de Actividades'!$S$60)*($I169/$H169))</f>
        <v>0</v>
      </c>
      <c r="AD169" s="104">
        <f t="shared" ref="AD169:AD183" si="50">SUM(AA169:AC169)</f>
        <v>0</v>
      </c>
      <c r="AE169" s="104">
        <f>IF( $H169=0,0,($F169*'Cronograma de Actividades'!$T$60)*($I169/$H169))</f>
        <v>0</v>
      </c>
      <c r="AF169" s="104">
        <f>IF( $H169=0,0,($F169*'Cronograma de Actividades'!$U$60)*($I169/$H169))</f>
        <v>0</v>
      </c>
      <c r="AG169" s="104">
        <f>IF( $H169=0,0,($F169*'Cronograma de Actividades'!$V$60)*($I169/$H169))</f>
        <v>0</v>
      </c>
      <c r="AH169" s="104">
        <f t="shared" ref="AH169:AH183" si="51">SUM(AE169:AG169)</f>
        <v>0</v>
      </c>
      <c r="AI169" s="104">
        <f>IF( $H169=0,0,($F169*'Cronograma de Actividades'!$W$60)*($I169/$H169))</f>
        <v>0</v>
      </c>
      <c r="AJ169" s="104">
        <f>IF( $H169=0,0,($F169*'Cronograma de Actividades'!$X$60)*($I169/$H169))</f>
        <v>0</v>
      </c>
      <c r="AK169" s="104">
        <f>IF( $H169=0,0,($F169*'Cronograma de Actividades'!$Y$60)*($I169/$H169))</f>
        <v>0</v>
      </c>
      <c r="AL169" s="104">
        <f t="shared" ref="AL169:AL183" si="52">SUM(AI169:AK169)</f>
        <v>0</v>
      </c>
      <c r="AM169" s="104">
        <f>IF( $H169=0,0,($F169*'Cronograma de Actividades'!$Z$60)*($I169/$H169))</f>
        <v>0</v>
      </c>
      <c r="AN169" s="104">
        <f>IF( $H169=0,0,($F169*'Cronograma de Actividades'!$AA$60)*($I169/$H169))</f>
        <v>0</v>
      </c>
      <c r="AO169" s="104">
        <f>IF( $H169=0,0,($F169*'Cronograma de Actividades'!$AB$60)*($I169/$H169))</f>
        <v>0</v>
      </c>
      <c r="AP169" s="104">
        <f t="shared" ref="AP169:AP183" si="53">SUM(AM169:AO169)</f>
        <v>0</v>
      </c>
      <c r="AQ169" s="104">
        <f t="shared" ref="AQ169:AQ183" si="54">+AD169+AH169+AL169+AP169</f>
        <v>0</v>
      </c>
      <c r="AR169" s="104">
        <f>IF( $H169=0,0,($F169*'Cronograma de Actividades'!$AC$60)*($I169/$H169))</f>
        <v>0</v>
      </c>
      <c r="AS169" s="104">
        <f>IF( $H169=0,0,($F169*'Cronograma de Actividades'!$AD$60)*($I169/$H169))</f>
        <v>0</v>
      </c>
      <c r="AT169" s="104">
        <f>IF( $H169=0,0,($F169*'Cronograma de Actividades'!$AE$60)*($I169/$H169))</f>
        <v>0</v>
      </c>
      <c r="AU169" s="104">
        <f t="shared" ref="AU169:AU183" si="55">SUM(AR169:AT169)</f>
        <v>0</v>
      </c>
      <c r="AV169" s="104">
        <f>IF( $H169=0,0,($F169*'Cronograma de Actividades'!$AF$60)*($I169/$H169))</f>
        <v>0</v>
      </c>
      <c r="AW169" s="104">
        <f>IF( $H169=0,0,($F169*'Cronograma de Actividades'!$AG$60)*($I169/$H169))</f>
        <v>0</v>
      </c>
      <c r="AX169" s="104">
        <f>IF( $H169=0,0,($F169*'Cronograma de Actividades'!$AH$60)*($I169/$H169))</f>
        <v>0</v>
      </c>
      <c r="AY169" s="104">
        <f t="shared" ref="AY169:AY183" si="56">SUM(AV169:AX169)</f>
        <v>0</v>
      </c>
      <c r="AZ169" s="104">
        <f>IF( $H169=0,0,($F169*'Cronograma de Actividades'!$AI$60)*($I169/$H169))</f>
        <v>0</v>
      </c>
      <c r="BA169" s="104">
        <f>IF( $H169=0,0,($F169*'Cronograma de Actividades'!$AJ$60)*($I169/$H169))</f>
        <v>0</v>
      </c>
      <c r="BB169" s="104">
        <f>IF( $H169=0,0,($F169*'Cronograma de Actividades'!$AK$60)*($I169/$H169))</f>
        <v>0</v>
      </c>
      <c r="BC169" s="104">
        <f t="shared" ref="BC169:BC183" si="57">SUM(AZ169:BB169)</f>
        <v>0</v>
      </c>
      <c r="BD169" s="104">
        <f>IF( $H169=0,0,($F169*'Cronograma de Actividades'!$AL$60)*($I169/$H169))</f>
        <v>0</v>
      </c>
      <c r="BE169" s="104">
        <f>IF( $H169=0,0,($F169*'Cronograma de Actividades'!$AM$60)*($I169/$H169))</f>
        <v>0</v>
      </c>
      <c r="BF169" s="104">
        <f>IF( $H169=0,0,($F169*'Cronograma de Actividades'!$AN$60)*($I169/$H169))</f>
        <v>0</v>
      </c>
      <c r="BG169" s="104">
        <f t="shared" ref="BG169:BG183" si="58">SUM(BD169:BF169)</f>
        <v>0</v>
      </c>
      <c r="BH169" s="104">
        <f t="shared" ref="BH169:BH183" si="59">+AU169+AY169+BC169+BG169</f>
        <v>0</v>
      </c>
      <c r="BI169" s="286">
        <f t="shared" ref="BI169:BI183" si="60">+Z169+AQ169+BH169</f>
        <v>0</v>
      </c>
      <c r="BJ169" s="126">
        <f t="shared" si="42"/>
        <v>0</v>
      </c>
    </row>
    <row r="170" spans="1:62" x14ac:dyDescent="0.25">
      <c r="A170" s="65" t="s">
        <v>296</v>
      </c>
      <c r="B170" s="58">
        <f>+'Formato de costeo C6 '!B34</f>
        <v>0</v>
      </c>
      <c r="C170" s="229" t="str">
        <f>+'Formato de costeo C6 '!D34</f>
        <v>Planilla</v>
      </c>
      <c r="D170" s="222"/>
      <c r="E170" s="223"/>
      <c r="F170" s="230">
        <f>+'Formato de costeo C6 '!F34</f>
        <v>0</v>
      </c>
      <c r="G170" s="540">
        <f>+'Formato de costeo C6 '!H34</f>
        <v>0</v>
      </c>
      <c r="H170" s="230">
        <f t="shared" ref="H170:H183" si="61">+G170*F170</f>
        <v>0</v>
      </c>
      <c r="I170" s="302">
        <f>+'Formato de costeo C6 '!Q34</f>
        <v>0</v>
      </c>
      <c r="J170" s="105">
        <f>IF( $H170=0,0,($F170*'Cronograma de Actividades'!$E61)*($I170/$H170))</f>
        <v>0</v>
      </c>
      <c r="K170" s="105">
        <f>IF( $H170=0,0,($F170*'Cronograma de Actividades'!$F61)*($I170/$H170))</f>
        <v>0</v>
      </c>
      <c r="L170" s="105">
        <f>IF( $H170=0,0,($F170*'Cronograma de Actividades'!$G61)*($I170/$H170))</f>
        <v>0</v>
      </c>
      <c r="M170" s="105">
        <f t="shared" si="45"/>
        <v>0</v>
      </c>
      <c r="N170" s="105">
        <f>IF( $H170=0,0,($F170*'Cronograma de Actividades'!$H61)*($I170/$H170))</f>
        <v>0</v>
      </c>
      <c r="O170" s="105">
        <f>IF( $H170=0,0,($F170*'Cronograma de Actividades'!$I61)*($I170/$H170))</f>
        <v>0</v>
      </c>
      <c r="P170" s="105">
        <f>IF( $H170=0,0,($F170*'Cronograma de Actividades'!$J61)*($I170/$H170))</f>
        <v>0</v>
      </c>
      <c r="Q170" s="105">
        <f t="shared" si="46"/>
        <v>0</v>
      </c>
      <c r="R170" s="105">
        <f>IF( $H170=0,0,($F170*'Cronograma de Actividades'!$K61)*($I170/$H170))</f>
        <v>0</v>
      </c>
      <c r="S170" s="105">
        <f>IF( $H170=0,0,($F170*'Cronograma de Actividades'!$L61)*($I170/$H170))</f>
        <v>0</v>
      </c>
      <c r="T170" s="105">
        <f>IF( $H170=0,0,($F170*'Cronograma de Actividades'!$M61)*($I170/$H170))</f>
        <v>0</v>
      </c>
      <c r="U170" s="105">
        <f t="shared" si="47"/>
        <v>0</v>
      </c>
      <c r="V170" s="105">
        <f>IF( $H170=0,0,($F170*'Cronograma de Actividades'!$N61)*($I170/$H170))</f>
        <v>0</v>
      </c>
      <c r="W170" s="105">
        <f>IF( $H170=0,0,($F170*'Cronograma de Actividades'!$O61)*($I170/$H170))</f>
        <v>0</v>
      </c>
      <c r="X170" s="105">
        <f>IF( $H170=0,0,($F170*'Cronograma de Actividades'!$P61)*($I170/$H170))</f>
        <v>0</v>
      </c>
      <c r="Y170" s="105">
        <f t="shared" si="48"/>
        <v>0</v>
      </c>
      <c r="Z170" s="105">
        <f t="shared" si="49"/>
        <v>0</v>
      </c>
      <c r="AA170" s="105">
        <f>IF( $H170=0,0,($F170*'Cronograma de Actividades'!$Q61)*($I170/$H170))</f>
        <v>0</v>
      </c>
      <c r="AB170" s="105">
        <f>IF( $H170=0,0,($F170*'Cronograma de Actividades'!$R61)*($I170/$H170))</f>
        <v>0</v>
      </c>
      <c r="AC170" s="105">
        <f>IF( $H170=0,0,($F170*'Cronograma de Actividades'!$S61)*($I170/$H170))</f>
        <v>0</v>
      </c>
      <c r="AD170" s="105">
        <f t="shared" si="50"/>
        <v>0</v>
      </c>
      <c r="AE170" s="105">
        <f>IF( $H170=0,0,($F170*'Cronograma de Actividades'!$T61)*($I170/$H170))</f>
        <v>0</v>
      </c>
      <c r="AF170" s="105">
        <f>IF( $H170=0,0,($F170*'Cronograma de Actividades'!$U61)*($I170/$H170))</f>
        <v>0</v>
      </c>
      <c r="AG170" s="105">
        <f>IF( $H170=0,0,($F170*'Cronograma de Actividades'!$V61)*($I170/$H170))</f>
        <v>0</v>
      </c>
      <c r="AH170" s="105">
        <f t="shared" si="51"/>
        <v>0</v>
      </c>
      <c r="AI170" s="105">
        <f>IF( $H170=0,0,($F170*'Cronograma de Actividades'!$W61)*($I170/$H170))</f>
        <v>0</v>
      </c>
      <c r="AJ170" s="105">
        <f>IF( $H170=0,0,($F170*'Cronograma de Actividades'!$X61)*($I170/$H170))</f>
        <v>0</v>
      </c>
      <c r="AK170" s="105">
        <f>IF( $H170=0,0,($F170*'Cronograma de Actividades'!$Y61)*($I170/$H170))</f>
        <v>0</v>
      </c>
      <c r="AL170" s="105">
        <f t="shared" si="52"/>
        <v>0</v>
      </c>
      <c r="AM170" s="105">
        <f>IF( $H170=0,0,($F170*'Cronograma de Actividades'!$Z61)*($I170/$H170))</f>
        <v>0</v>
      </c>
      <c r="AN170" s="105">
        <f>IF( $H170=0,0,($F170*'Cronograma de Actividades'!$AA61)*($I170/$H170))</f>
        <v>0</v>
      </c>
      <c r="AO170" s="105">
        <f>IF( $H170=0,0,($F170*'Cronograma de Actividades'!$AB61)*($I170/$H170))</f>
        <v>0</v>
      </c>
      <c r="AP170" s="105">
        <f t="shared" si="53"/>
        <v>0</v>
      </c>
      <c r="AQ170" s="105">
        <f t="shared" si="54"/>
        <v>0</v>
      </c>
      <c r="AR170" s="105">
        <f>IF( $H170=0,0,($F170*'Cronograma de Actividades'!$AC61)*($I170/$H170))</f>
        <v>0</v>
      </c>
      <c r="AS170" s="105">
        <f>IF( $H170=0,0,($F170*'Cronograma de Actividades'!$AD61)*($I170/$H170))</f>
        <v>0</v>
      </c>
      <c r="AT170" s="105">
        <f>IF( $H170=0,0,($F170*'Cronograma de Actividades'!$AE61)*($I170/$H170))</f>
        <v>0</v>
      </c>
      <c r="AU170" s="105">
        <f t="shared" si="55"/>
        <v>0</v>
      </c>
      <c r="AV170" s="105">
        <f>IF( $H170=0,0,($F170*'Cronograma de Actividades'!$AF61)*($I170/$H170))</f>
        <v>0</v>
      </c>
      <c r="AW170" s="105">
        <f>IF( $H170=0,0,($F170*'Cronograma de Actividades'!$AG61)*($I170/$H170))</f>
        <v>0</v>
      </c>
      <c r="AX170" s="105">
        <f>IF( $H170=0,0,($F170*'Cronograma de Actividades'!$AH61)*($I170/$H170))</f>
        <v>0</v>
      </c>
      <c r="AY170" s="105">
        <f t="shared" si="56"/>
        <v>0</v>
      </c>
      <c r="AZ170" s="105">
        <f>IF( $H170=0,0,($F170*'Cronograma de Actividades'!$AI61)*($I170/$H170))</f>
        <v>0</v>
      </c>
      <c r="BA170" s="105">
        <f>IF( $H170=0,0,($F170*'Cronograma de Actividades'!$AJ61)*($I170/$H170))</f>
        <v>0</v>
      </c>
      <c r="BB170" s="105">
        <f>IF( $H170=0,0,($F170*'Cronograma de Actividades'!$AK61)*($I170/$H170))</f>
        <v>0</v>
      </c>
      <c r="BC170" s="105">
        <f t="shared" si="57"/>
        <v>0</v>
      </c>
      <c r="BD170" s="105">
        <f>IF( $H170=0,0,($F170*'Cronograma de Actividades'!$AL61)*($I170/$H170))</f>
        <v>0</v>
      </c>
      <c r="BE170" s="105">
        <f>IF( $H170=0,0,($F170*'Cronograma de Actividades'!$AM61)*($I170/$H170))</f>
        <v>0</v>
      </c>
      <c r="BF170" s="105">
        <f>IF( $H170=0,0,($F170*'Cronograma de Actividades'!$AN61)*($I170/$H170))</f>
        <v>0</v>
      </c>
      <c r="BG170" s="105">
        <f t="shared" si="58"/>
        <v>0</v>
      </c>
      <c r="BH170" s="105">
        <f t="shared" si="59"/>
        <v>0</v>
      </c>
      <c r="BI170" s="287">
        <f t="shared" si="60"/>
        <v>0</v>
      </c>
      <c r="BJ170" s="126">
        <f t="shared" si="42"/>
        <v>0</v>
      </c>
    </row>
    <row r="171" spans="1:62" x14ac:dyDescent="0.25">
      <c r="A171" s="65" t="s">
        <v>297</v>
      </c>
      <c r="B171" s="58">
        <f>+'Formato de costeo C6 '!B35</f>
        <v>0</v>
      </c>
      <c r="C171" s="229" t="str">
        <f>+'Formato de costeo C6 '!D35</f>
        <v>CAS</v>
      </c>
      <c r="D171" s="222"/>
      <c r="E171" s="223"/>
      <c r="F171" s="230">
        <f>+'Formato de costeo C6 '!F35</f>
        <v>0</v>
      </c>
      <c r="G171" s="540">
        <f>+'Formato de costeo C6 '!H35</f>
        <v>0</v>
      </c>
      <c r="H171" s="230">
        <f t="shared" si="61"/>
        <v>0</v>
      </c>
      <c r="I171" s="302">
        <f>+'Formato de costeo C6 '!Q35</f>
        <v>0</v>
      </c>
      <c r="J171" s="105">
        <f>IF( $H171=0,0,($F171*'Cronograma de Actividades'!$E62)*($I171/$H171))</f>
        <v>0</v>
      </c>
      <c r="K171" s="105">
        <f>IF( $H171=0,0,($F171*'Cronograma de Actividades'!$F62)*($I171/$H171))</f>
        <v>0</v>
      </c>
      <c r="L171" s="105">
        <f>IF( $H171=0,0,($F171*'Cronograma de Actividades'!$G62)*($I171/$H171))</f>
        <v>0</v>
      </c>
      <c r="M171" s="105">
        <f t="shared" si="45"/>
        <v>0</v>
      </c>
      <c r="N171" s="105">
        <f>IF( $H171=0,0,($F171*'Cronograma de Actividades'!$H62)*($I171/$H171))</f>
        <v>0</v>
      </c>
      <c r="O171" s="105">
        <f>IF( $H171=0,0,($F171*'Cronograma de Actividades'!$I62)*($I171/$H171))</f>
        <v>0</v>
      </c>
      <c r="P171" s="105">
        <f>IF( $H171=0,0,($F171*'Cronograma de Actividades'!$J62)*($I171/$H171))</f>
        <v>0</v>
      </c>
      <c r="Q171" s="105">
        <f t="shared" si="46"/>
        <v>0</v>
      </c>
      <c r="R171" s="105">
        <f>IF( $H171=0,0,($F171*'Cronograma de Actividades'!$K62)*($I171/$H171))</f>
        <v>0</v>
      </c>
      <c r="S171" s="105">
        <f>IF( $H171=0,0,($F171*'Cronograma de Actividades'!$L62)*($I171/$H171))</f>
        <v>0</v>
      </c>
      <c r="T171" s="105">
        <f>IF( $H171=0,0,($F171*'Cronograma de Actividades'!$M62)*($I171/$H171))</f>
        <v>0</v>
      </c>
      <c r="U171" s="105">
        <f t="shared" si="47"/>
        <v>0</v>
      </c>
      <c r="V171" s="105">
        <f>IF( $H171=0,0,($F171*'Cronograma de Actividades'!$N62)*($I171/$H171))</f>
        <v>0</v>
      </c>
      <c r="W171" s="105">
        <f>IF( $H171=0,0,($F171*'Cronograma de Actividades'!$O62)*($I171/$H171))</f>
        <v>0</v>
      </c>
      <c r="X171" s="105">
        <f>IF( $H171=0,0,($F171*'Cronograma de Actividades'!$P62)*($I171/$H171))</f>
        <v>0</v>
      </c>
      <c r="Y171" s="105">
        <f t="shared" si="48"/>
        <v>0</v>
      </c>
      <c r="Z171" s="105">
        <f t="shared" si="49"/>
        <v>0</v>
      </c>
      <c r="AA171" s="105">
        <f>IF( $H171=0,0,($F171*'Cronograma de Actividades'!$Q62)*($I171/$H171))</f>
        <v>0</v>
      </c>
      <c r="AB171" s="105">
        <f>IF( $H171=0,0,($F171*'Cronograma de Actividades'!$R62)*($I171/$H171))</f>
        <v>0</v>
      </c>
      <c r="AC171" s="105">
        <f>IF( $H171=0,0,($F171*'Cronograma de Actividades'!$S62)*($I171/$H171))</f>
        <v>0</v>
      </c>
      <c r="AD171" s="105">
        <f t="shared" si="50"/>
        <v>0</v>
      </c>
      <c r="AE171" s="105">
        <f>IF( $H171=0,0,($F171*'Cronograma de Actividades'!$T62)*($I171/$H171))</f>
        <v>0</v>
      </c>
      <c r="AF171" s="105">
        <f>IF( $H171=0,0,($F171*'Cronograma de Actividades'!$U62)*($I171/$H171))</f>
        <v>0</v>
      </c>
      <c r="AG171" s="105">
        <f>IF( $H171=0,0,($F171*'Cronograma de Actividades'!$V62)*($I171/$H171))</f>
        <v>0</v>
      </c>
      <c r="AH171" s="105">
        <f t="shared" si="51"/>
        <v>0</v>
      </c>
      <c r="AI171" s="105">
        <f>IF( $H171=0,0,($F171*'Cronograma de Actividades'!$W62)*($I171/$H171))</f>
        <v>0</v>
      </c>
      <c r="AJ171" s="105">
        <f>IF( $H171=0,0,($F171*'Cronograma de Actividades'!$X62)*($I171/$H171))</f>
        <v>0</v>
      </c>
      <c r="AK171" s="105">
        <f>IF( $H171=0,0,($F171*'Cronograma de Actividades'!$Y62)*($I171/$H171))</f>
        <v>0</v>
      </c>
      <c r="AL171" s="105">
        <f t="shared" si="52"/>
        <v>0</v>
      </c>
      <c r="AM171" s="105">
        <f>IF( $H171=0,0,($F171*'Cronograma de Actividades'!$Z62)*($I171/$H171))</f>
        <v>0</v>
      </c>
      <c r="AN171" s="105">
        <f>IF( $H171=0,0,($F171*'Cronograma de Actividades'!$AA62)*($I171/$H171))</f>
        <v>0</v>
      </c>
      <c r="AO171" s="105">
        <f>IF( $H171=0,0,($F171*'Cronograma de Actividades'!$AB62)*($I171/$H171))</f>
        <v>0</v>
      </c>
      <c r="AP171" s="105">
        <f t="shared" si="53"/>
        <v>0</v>
      </c>
      <c r="AQ171" s="105">
        <f t="shared" si="54"/>
        <v>0</v>
      </c>
      <c r="AR171" s="105">
        <f>IF( $H171=0,0,($F171*'Cronograma de Actividades'!$AC62)*($I171/$H171))</f>
        <v>0</v>
      </c>
      <c r="AS171" s="105">
        <f>IF( $H171=0,0,($F171*'Cronograma de Actividades'!$AD62)*($I171/$H171))</f>
        <v>0</v>
      </c>
      <c r="AT171" s="105">
        <f>IF( $H171=0,0,($F171*'Cronograma de Actividades'!$AE62)*($I171/$H171))</f>
        <v>0</v>
      </c>
      <c r="AU171" s="105">
        <f t="shared" si="55"/>
        <v>0</v>
      </c>
      <c r="AV171" s="105">
        <f>IF( $H171=0,0,($F171*'Cronograma de Actividades'!$AF62)*($I171/$H171))</f>
        <v>0</v>
      </c>
      <c r="AW171" s="105">
        <f>IF( $H171=0,0,($F171*'Cronograma de Actividades'!$AG62)*($I171/$H171))</f>
        <v>0</v>
      </c>
      <c r="AX171" s="105">
        <f>IF( $H171=0,0,($F171*'Cronograma de Actividades'!$AH62)*($I171/$H171))</f>
        <v>0</v>
      </c>
      <c r="AY171" s="105">
        <f t="shared" si="56"/>
        <v>0</v>
      </c>
      <c r="AZ171" s="105">
        <f>IF( $H171=0,0,($F171*'Cronograma de Actividades'!$AI62)*($I171/$H171))</f>
        <v>0</v>
      </c>
      <c r="BA171" s="105">
        <f>IF( $H171=0,0,($F171*'Cronograma de Actividades'!$AJ62)*($I171/$H171))</f>
        <v>0</v>
      </c>
      <c r="BB171" s="105">
        <f>IF( $H171=0,0,($F171*'Cronograma de Actividades'!$AK62)*($I171/$H171))</f>
        <v>0</v>
      </c>
      <c r="BC171" s="105">
        <f t="shared" si="57"/>
        <v>0</v>
      </c>
      <c r="BD171" s="105">
        <f>IF( $H171=0,0,($F171*'Cronograma de Actividades'!$AL62)*($I171/$H171))</f>
        <v>0</v>
      </c>
      <c r="BE171" s="105">
        <f>IF( $H171=0,0,($F171*'Cronograma de Actividades'!$AM62)*($I171/$H171))</f>
        <v>0</v>
      </c>
      <c r="BF171" s="105">
        <f>IF( $H171=0,0,($F171*'Cronograma de Actividades'!$AN62)*($I171/$H171))</f>
        <v>0</v>
      </c>
      <c r="BG171" s="105">
        <f t="shared" si="58"/>
        <v>0</v>
      </c>
      <c r="BH171" s="105">
        <f t="shared" si="59"/>
        <v>0</v>
      </c>
      <c r="BI171" s="287">
        <f t="shared" si="60"/>
        <v>0</v>
      </c>
      <c r="BJ171" s="126">
        <f t="shared" si="42"/>
        <v>0</v>
      </c>
    </row>
    <row r="172" spans="1:62" x14ac:dyDescent="0.25">
      <c r="A172" s="65" t="s">
        <v>298</v>
      </c>
      <c r="B172" s="58">
        <f>+'Formato de costeo C6 '!B36</f>
        <v>0</v>
      </c>
      <c r="C172" s="229" t="str">
        <f>+'Formato de costeo C6 '!D36</f>
        <v>Planilla</v>
      </c>
      <c r="D172" s="222"/>
      <c r="E172" s="223"/>
      <c r="F172" s="230">
        <f>+'Formato de costeo C6 '!F36</f>
        <v>0</v>
      </c>
      <c r="G172" s="540">
        <f>+'Formato de costeo C6 '!H36</f>
        <v>0</v>
      </c>
      <c r="H172" s="230">
        <f t="shared" si="61"/>
        <v>0</v>
      </c>
      <c r="I172" s="302">
        <f>+'Formato de costeo C6 '!Q36</f>
        <v>0</v>
      </c>
      <c r="J172" s="105">
        <f>IF( $H172=0,0,($F172*'Cronograma de Actividades'!$E63)*($I172/$H172))</f>
        <v>0</v>
      </c>
      <c r="K172" s="105">
        <f>IF( $H172=0,0,($F172*'Cronograma de Actividades'!$F63)*($I172/$H172))</f>
        <v>0</v>
      </c>
      <c r="L172" s="105">
        <f>IF( $H172=0,0,($F172*'Cronograma de Actividades'!$G63)*($I172/$H172))</f>
        <v>0</v>
      </c>
      <c r="M172" s="105">
        <f t="shared" si="45"/>
        <v>0</v>
      </c>
      <c r="N172" s="105">
        <f>IF( $H172=0,0,($F172*'Cronograma de Actividades'!$H63)*($I172/$H172))</f>
        <v>0</v>
      </c>
      <c r="O172" s="105">
        <f>IF( $H172=0,0,($F172*'Cronograma de Actividades'!$I63)*($I172/$H172))</f>
        <v>0</v>
      </c>
      <c r="P172" s="105">
        <f>IF( $H172=0,0,($F172*'Cronograma de Actividades'!$J63)*($I172/$H172))</f>
        <v>0</v>
      </c>
      <c r="Q172" s="105">
        <f t="shared" si="46"/>
        <v>0</v>
      </c>
      <c r="R172" s="105">
        <f>IF( $H172=0,0,($F172*'Cronograma de Actividades'!$K63)*($I172/$H172))</f>
        <v>0</v>
      </c>
      <c r="S172" s="105">
        <f>IF( $H172=0,0,($F172*'Cronograma de Actividades'!$L63)*($I172/$H172))</f>
        <v>0</v>
      </c>
      <c r="T172" s="105">
        <f>IF( $H172=0,0,($F172*'Cronograma de Actividades'!$M63)*($I172/$H172))</f>
        <v>0</v>
      </c>
      <c r="U172" s="105">
        <f t="shared" si="47"/>
        <v>0</v>
      </c>
      <c r="V172" s="105">
        <f>IF( $H172=0,0,($F172*'Cronograma de Actividades'!$N63)*($I172/$H172))</f>
        <v>0</v>
      </c>
      <c r="W172" s="105">
        <f>IF( $H172=0,0,($F172*'Cronograma de Actividades'!$O63)*($I172/$H172))</f>
        <v>0</v>
      </c>
      <c r="X172" s="105">
        <f>IF( $H172=0,0,($F172*'Cronograma de Actividades'!$P63)*($I172/$H172))</f>
        <v>0</v>
      </c>
      <c r="Y172" s="105">
        <f t="shared" si="48"/>
        <v>0</v>
      </c>
      <c r="Z172" s="105">
        <f t="shared" si="49"/>
        <v>0</v>
      </c>
      <c r="AA172" s="105">
        <f>IF( $H172=0,0,($F172*'Cronograma de Actividades'!$Q63)*($I172/$H172))</f>
        <v>0</v>
      </c>
      <c r="AB172" s="105">
        <f>IF( $H172=0,0,($F172*'Cronograma de Actividades'!$R63)*($I172/$H172))</f>
        <v>0</v>
      </c>
      <c r="AC172" s="105">
        <f>IF( $H172=0,0,($F172*'Cronograma de Actividades'!$S63)*($I172/$H172))</f>
        <v>0</v>
      </c>
      <c r="AD172" s="105">
        <f t="shared" si="50"/>
        <v>0</v>
      </c>
      <c r="AE172" s="105">
        <f>IF( $H172=0,0,($F172*'Cronograma de Actividades'!$T63)*($I172/$H172))</f>
        <v>0</v>
      </c>
      <c r="AF172" s="105">
        <f>IF( $H172=0,0,($F172*'Cronograma de Actividades'!$U63)*($I172/$H172))</f>
        <v>0</v>
      </c>
      <c r="AG172" s="105">
        <f>IF( $H172=0,0,($F172*'Cronograma de Actividades'!$V63)*($I172/$H172))</f>
        <v>0</v>
      </c>
      <c r="AH172" s="105">
        <f t="shared" si="51"/>
        <v>0</v>
      </c>
      <c r="AI172" s="105">
        <f>IF( $H172=0,0,($F172*'Cronograma de Actividades'!$W63)*($I172/$H172))</f>
        <v>0</v>
      </c>
      <c r="AJ172" s="105">
        <f>IF( $H172=0,0,($F172*'Cronograma de Actividades'!$X63)*($I172/$H172))</f>
        <v>0</v>
      </c>
      <c r="AK172" s="105">
        <f>IF( $H172=0,0,($F172*'Cronograma de Actividades'!$Y63)*($I172/$H172))</f>
        <v>0</v>
      </c>
      <c r="AL172" s="105">
        <f t="shared" si="52"/>
        <v>0</v>
      </c>
      <c r="AM172" s="105">
        <f>IF( $H172=0,0,($F172*'Cronograma de Actividades'!$Z63)*($I172/$H172))</f>
        <v>0</v>
      </c>
      <c r="AN172" s="105">
        <f>IF( $H172=0,0,($F172*'Cronograma de Actividades'!$AA63)*($I172/$H172))</f>
        <v>0</v>
      </c>
      <c r="AO172" s="105">
        <f>IF( $H172=0,0,($F172*'Cronograma de Actividades'!$AB63)*($I172/$H172))</f>
        <v>0</v>
      </c>
      <c r="AP172" s="105">
        <f t="shared" si="53"/>
        <v>0</v>
      </c>
      <c r="AQ172" s="105">
        <f t="shared" si="54"/>
        <v>0</v>
      </c>
      <c r="AR172" s="105">
        <f>IF( $H172=0,0,($F172*'Cronograma de Actividades'!$AC63)*($I172/$H172))</f>
        <v>0</v>
      </c>
      <c r="AS172" s="105">
        <f>IF( $H172=0,0,($F172*'Cronograma de Actividades'!$AD63)*($I172/$H172))</f>
        <v>0</v>
      </c>
      <c r="AT172" s="105">
        <f>IF( $H172=0,0,($F172*'Cronograma de Actividades'!$AE63)*($I172/$H172))</f>
        <v>0</v>
      </c>
      <c r="AU172" s="105">
        <f t="shared" si="55"/>
        <v>0</v>
      </c>
      <c r="AV172" s="105">
        <f>IF( $H172=0,0,($F172*'Cronograma de Actividades'!$AF63)*($I172/$H172))</f>
        <v>0</v>
      </c>
      <c r="AW172" s="105">
        <f>IF( $H172=0,0,($F172*'Cronograma de Actividades'!$AG63)*($I172/$H172))</f>
        <v>0</v>
      </c>
      <c r="AX172" s="105">
        <f>IF( $H172=0,0,($F172*'Cronograma de Actividades'!$AH63)*($I172/$H172))</f>
        <v>0</v>
      </c>
      <c r="AY172" s="105">
        <f t="shared" si="56"/>
        <v>0</v>
      </c>
      <c r="AZ172" s="105">
        <f>IF( $H172=0,0,($F172*'Cronograma de Actividades'!$AI63)*($I172/$H172))</f>
        <v>0</v>
      </c>
      <c r="BA172" s="105">
        <f>IF( $H172=0,0,($F172*'Cronograma de Actividades'!$AJ63)*($I172/$H172))</f>
        <v>0</v>
      </c>
      <c r="BB172" s="105">
        <f>IF( $H172=0,0,($F172*'Cronograma de Actividades'!$AK63)*($I172/$H172))</f>
        <v>0</v>
      </c>
      <c r="BC172" s="105">
        <f t="shared" si="57"/>
        <v>0</v>
      </c>
      <c r="BD172" s="105">
        <f>IF( $H172=0,0,($F172*'Cronograma de Actividades'!$AL63)*($I172/$H172))</f>
        <v>0</v>
      </c>
      <c r="BE172" s="105">
        <f>IF( $H172=0,0,($F172*'Cronograma de Actividades'!$AM63)*($I172/$H172))</f>
        <v>0</v>
      </c>
      <c r="BF172" s="105">
        <f>IF( $H172=0,0,($F172*'Cronograma de Actividades'!$AN63)*($I172/$H172))</f>
        <v>0</v>
      </c>
      <c r="BG172" s="105">
        <f t="shared" si="58"/>
        <v>0</v>
      </c>
      <c r="BH172" s="105">
        <f t="shared" si="59"/>
        <v>0</v>
      </c>
      <c r="BI172" s="287">
        <f t="shared" si="60"/>
        <v>0</v>
      </c>
      <c r="BJ172" s="126">
        <f t="shared" si="42"/>
        <v>0</v>
      </c>
    </row>
    <row r="173" spans="1:62" x14ac:dyDescent="0.25">
      <c r="A173" s="65" t="s">
        <v>299</v>
      </c>
      <c r="B173" s="58">
        <f>+'Formato de costeo C6 '!B37</f>
        <v>0</v>
      </c>
      <c r="C173" s="229" t="str">
        <f>+'Formato de costeo C6 '!D37</f>
        <v>Planilla</v>
      </c>
      <c r="D173" s="222"/>
      <c r="E173" s="223"/>
      <c r="F173" s="230">
        <f>+'Formato de costeo C6 '!F37</f>
        <v>0</v>
      </c>
      <c r="G173" s="540">
        <f>+'Formato de costeo C6 '!H37</f>
        <v>0</v>
      </c>
      <c r="H173" s="230">
        <f t="shared" si="61"/>
        <v>0</v>
      </c>
      <c r="I173" s="302">
        <f>+'Formato de costeo C6 '!Q37</f>
        <v>0</v>
      </c>
      <c r="J173" s="105">
        <f>IF( $H173=0,0,($F173*'Cronograma de Actividades'!$E64)*($I173/$H173))</f>
        <v>0</v>
      </c>
      <c r="K173" s="105">
        <f>IF( $H173=0,0,($F173*'Cronograma de Actividades'!$F64)*($I173/$H173))</f>
        <v>0</v>
      </c>
      <c r="L173" s="105">
        <f>IF( $H173=0,0,($F173*'Cronograma de Actividades'!$G64)*($I173/$H173))</f>
        <v>0</v>
      </c>
      <c r="M173" s="105">
        <f t="shared" si="45"/>
        <v>0</v>
      </c>
      <c r="N173" s="105">
        <f>IF( $H173=0,0,($F173*'Cronograma de Actividades'!$H64)*($I173/$H173))</f>
        <v>0</v>
      </c>
      <c r="O173" s="105">
        <f>IF( $H173=0,0,($F173*'Cronograma de Actividades'!$I64)*($I173/$H173))</f>
        <v>0</v>
      </c>
      <c r="P173" s="105">
        <f>IF( $H173=0,0,($F173*'Cronograma de Actividades'!$J64)*($I173/$H173))</f>
        <v>0</v>
      </c>
      <c r="Q173" s="105">
        <f t="shared" si="46"/>
        <v>0</v>
      </c>
      <c r="R173" s="105">
        <f>IF( $H173=0,0,($F173*'Cronograma de Actividades'!$K64)*($I173/$H173))</f>
        <v>0</v>
      </c>
      <c r="S173" s="105">
        <f>IF( $H173=0,0,($F173*'Cronograma de Actividades'!$L64)*($I173/$H173))</f>
        <v>0</v>
      </c>
      <c r="T173" s="105">
        <f>IF( $H173=0,0,($F173*'Cronograma de Actividades'!$M64)*($I173/$H173))</f>
        <v>0</v>
      </c>
      <c r="U173" s="105">
        <f t="shared" si="47"/>
        <v>0</v>
      </c>
      <c r="V173" s="105">
        <f>IF( $H173=0,0,($F173*'Cronograma de Actividades'!$N64)*($I173/$H173))</f>
        <v>0</v>
      </c>
      <c r="W173" s="105">
        <f>IF( $H173=0,0,($F173*'Cronograma de Actividades'!$O64)*($I173/$H173))</f>
        <v>0</v>
      </c>
      <c r="X173" s="105">
        <f>IF( $H173=0,0,($F173*'Cronograma de Actividades'!$P64)*($I173/$H173))</f>
        <v>0</v>
      </c>
      <c r="Y173" s="105">
        <f t="shared" si="48"/>
        <v>0</v>
      </c>
      <c r="Z173" s="105">
        <f t="shared" si="49"/>
        <v>0</v>
      </c>
      <c r="AA173" s="105">
        <f>IF( $H173=0,0,($F173*'Cronograma de Actividades'!$Q64)*($I173/$H173))</f>
        <v>0</v>
      </c>
      <c r="AB173" s="105">
        <f>IF( $H173=0,0,($F173*'Cronograma de Actividades'!$R64)*($I173/$H173))</f>
        <v>0</v>
      </c>
      <c r="AC173" s="105">
        <f>IF( $H173=0,0,($F173*'Cronograma de Actividades'!$S64)*($I173/$H173))</f>
        <v>0</v>
      </c>
      <c r="AD173" s="105">
        <f t="shared" si="50"/>
        <v>0</v>
      </c>
      <c r="AE173" s="105">
        <f>IF( $H173=0,0,($F173*'Cronograma de Actividades'!$T64)*($I173/$H173))</f>
        <v>0</v>
      </c>
      <c r="AF173" s="105">
        <f>IF( $H173=0,0,($F173*'Cronograma de Actividades'!$U64)*($I173/$H173))</f>
        <v>0</v>
      </c>
      <c r="AG173" s="105">
        <f>IF( $H173=0,0,($F173*'Cronograma de Actividades'!$V64)*($I173/$H173))</f>
        <v>0</v>
      </c>
      <c r="AH173" s="105">
        <f t="shared" si="51"/>
        <v>0</v>
      </c>
      <c r="AI173" s="105">
        <f>IF( $H173=0,0,($F173*'Cronograma de Actividades'!$W64)*($I173/$H173))</f>
        <v>0</v>
      </c>
      <c r="AJ173" s="105">
        <f>IF( $H173=0,0,($F173*'Cronograma de Actividades'!$X64)*($I173/$H173))</f>
        <v>0</v>
      </c>
      <c r="AK173" s="105">
        <f>IF( $H173=0,0,($F173*'Cronograma de Actividades'!$Y64)*($I173/$H173))</f>
        <v>0</v>
      </c>
      <c r="AL173" s="105">
        <f t="shared" si="52"/>
        <v>0</v>
      </c>
      <c r="AM173" s="105">
        <f>IF( $H173=0,0,($F173*'Cronograma de Actividades'!$Z64)*($I173/$H173))</f>
        <v>0</v>
      </c>
      <c r="AN173" s="105">
        <f>IF( $H173=0,0,($F173*'Cronograma de Actividades'!$AA64)*($I173/$H173))</f>
        <v>0</v>
      </c>
      <c r="AO173" s="105">
        <f>IF( $H173=0,0,($F173*'Cronograma de Actividades'!$AB64)*($I173/$H173))</f>
        <v>0</v>
      </c>
      <c r="AP173" s="105">
        <f t="shared" si="53"/>
        <v>0</v>
      </c>
      <c r="AQ173" s="105">
        <f t="shared" si="54"/>
        <v>0</v>
      </c>
      <c r="AR173" s="105">
        <f>IF( $H173=0,0,($F173*'Cronograma de Actividades'!$AC64)*($I173/$H173))</f>
        <v>0</v>
      </c>
      <c r="AS173" s="105">
        <f>IF( $H173=0,0,($F173*'Cronograma de Actividades'!$AD64)*($I173/$H173))</f>
        <v>0</v>
      </c>
      <c r="AT173" s="105">
        <f>IF( $H173=0,0,($F173*'Cronograma de Actividades'!$AE64)*($I173/$H173))</f>
        <v>0</v>
      </c>
      <c r="AU173" s="105">
        <f t="shared" si="55"/>
        <v>0</v>
      </c>
      <c r="AV173" s="105">
        <f>IF( $H173=0,0,($F173*'Cronograma de Actividades'!$AF64)*($I173/$H173))</f>
        <v>0</v>
      </c>
      <c r="AW173" s="105">
        <f>IF( $H173=0,0,($F173*'Cronograma de Actividades'!$AG64)*($I173/$H173))</f>
        <v>0</v>
      </c>
      <c r="AX173" s="105">
        <f>IF( $H173=0,0,($F173*'Cronograma de Actividades'!$AH64)*($I173/$H173))</f>
        <v>0</v>
      </c>
      <c r="AY173" s="105">
        <f t="shared" si="56"/>
        <v>0</v>
      </c>
      <c r="AZ173" s="105">
        <f>IF( $H173=0,0,($F173*'Cronograma de Actividades'!$AI64)*($I173/$H173))</f>
        <v>0</v>
      </c>
      <c r="BA173" s="105">
        <f>IF( $H173=0,0,($F173*'Cronograma de Actividades'!$AJ64)*($I173/$H173))</f>
        <v>0</v>
      </c>
      <c r="BB173" s="105">
        <f>IF( $H173=0,0,($F173*'Cronograma de Actividades'!$AK64)*($I173/$H173))</f>
        <v>0</v>
      </c>
      <c r="BC173" s="105">
        <f t="shared" si="57"/>
        <v>0</v>
      </c>
      <c r="BD173" s="105">
        <f>IF( $H173=0,0,($F173*'Cronograma de Actividades'!$AL64)*($I173/$H173))</f>
        <v>0</v>
      </c>
      <c r="BE173" s="105">
        <f>IF( $H173=0,0,($F173*'Cronograma de Actividades'!$AM64)*($I173/$H173))</f>
        <v>0</v>
      </c>
      <c r="BF173" s="105">
        <f>IF( $H173=0,0,($F173*'Cronograma de Actividades'!$AN64)*($I173/$H173))</f>
        <v>0</v>
      </c>
      <c r="BG173" s="105">
        <f t="shared" si="58"/>
        <v>0</v>
      </c>
      <c r="BH173" s="105">
        <f t="shared" si="59"/>
        <v>0</v>
      </c>
      <c r="BI173" s="287">
        <f t="shared" si="60"/>
        <v>0</v>
      </c>
      <c r="BJ173" s="126">
        <f t="shared" si="42"/>
        <v>0</v>
      </c>
    </row>
    <row r="174" spans="1:62" x14ac:dyDescent="0.25">
      <c r="A174" s="65" t="s">
        <v>300</v>
      </c>
      <c r="B174" s="58">
        <f>+'Formato de costeo C6 '!B38</f>
        <v>0</v>
      </c>
      <c r="C174" s="229" t="str">
        <f>+'Formato de costeo C6 '!D38</f>
        <v>Planilla</v>
      </c>
      <c r="D174" s="222"/>
      <c r="E174" s="223"/>
      <c r="F174" s="230">
        <f>+'Formato de costeo C6 '!F38</f>
        <v>0</v>
      </c>
      <c r="G174" s="540">
        <f>+'Formato de costeo C6 '!H38</f>
        <v>0</v>
      </c>
      <c r="H174" s="230">
        <f t="shared" si="61"/>
        <v>0</v>
      </c>
      <c r="I174" s="302">
        <f>+'Formato de costeo C6 '!Q38</f>
        <v>0</v>
      </c>
      <c r="J174" s="105">
        <f>IF( $H174=0,0,($F174*'Cronograma de Actividades'!$E65)*($I174/$H174))</f>
        <v>0</v>
      </c>
      <c r="K174" s="105">
        <f>IF( $H174=0,0,($F174*'Cronograma de Actividades'!$F65)*($I174/$H174))</f>
        <v>0</v>
      </c>
      <c r="L174" s="105">
        <f>IF( $H174=0,0,($F174*'Cronograma de Actividades'!$G65)*($I174/$H174))</f>
        <v>0</v>
      </c>
      <c r="M174" s="105">
        <f t="shared" si="45"/>
        <v>0</v>
      </c>
      <c r="N174" s="105">
        <f>IF( $H174=0,0,($F174*'Cronograma de Actividades'!$H65)*($I174/$H174))</f>
        <v>0</v>
      </c>
      <c r="O174" s="105">
        <f>IF( $H174=0,0,($F174*'Cronograma de Actividades'!$I65)*($I174/$H174))</f>
        <v>0</v>
      </c>
      <c r="P174" s="105">
        <f>IF( $H174=0,0,($F174*'Cronograma de Actividades'!$J65)*($I174/$H174))</f>
        <v>0</v>
      </c>
      <c r="Q174" s="105">
        <f t="shared" si="46"/>
        <v>0</v>
      </c>
      <c r="R174" s="105">
        <f>IF( $H174=0,0,($F174*'Cronograma de Actividades'!$K65)*($I174/$H174))</f>
        <v>0</v>
      </c>
      <c r="S174" s="105">
        <f>IF( $H174=0,0,($F174*'Cronograma de Actividades'!$L65)*($I174/$H174))</f>
        <v>0</v>
      </c>
      <c r="T174" s="105">
        <f>IF( $H174=0,0,($F174*'Cronograma de Actividades'!$M65)*($I174/$H174))</f>
        <v>0</v>
      </c>
      <c r="U174" s="105">
        <f t="shared" si="47"/>
        <v>0</v>
      </c>
      <c r="V174" s="105">
        <f>IF( $H174=0,0,($F174*'Cronograma de Actividades'!$N65)*($I174/$H174))</f>
        <v>0</v>
      </c>
      <c r="W174" s="105">
        <f>IF( $H174=0,0,($F174*'Cronograma de Actividades'!$O65)*($I174/$H174))</f>
        <v>0</v>
      </c>
      <c r="X174" s="105">
        <f>IF( $H174=0,0,($F174*'Cronograma de Actividades'!$P65)*($I174/$H174))</f>
        <v>0</v>
      </c>
      <c r="Y174" s="105">
        <f t="shared" si="48"/>
        <v>0</v>
      </c>
      <c r="Z174" s="105">
        <f t="shared" si="49"/>
        <v>0</v>
      </c>
      <c r="AA174" s="105">
        <f>IF( $H174=0,0,($F174*'Cronograma de Actividades'!$Q65)*($I174/$H174))</f>
        <v>0</v>
      </c>
      <c r="AB174" s="105">
        <f>IF( $H174=0,0,($F174*'Cronograma de Actividades'!$R65)*($I174/$H174))</f>
        <v>0</v>
      </c>
      <c r="AC174" s="105">
        <f>IF( $H174=0,0,($F174*'Cronograma de Actividades'!$S65)*($I174/$H174))</f>
        <v>0</v>
      </c>
      <c r="AD174" s="105">
        <f t="shared" si="50"/>
        <v>0</v>
      </c>
      <c r="AE174" s="105">
        <f>IF( $H174=0,0,($F174*'Cronograma de Actividades'!$T65)*($I174/$H174))</f>
        <v>0</v>
      </c>
      <c r="AF174" s="105">
        <f>IF( $H174=0,0,($F174*'Cronograma de Actividades'!$U65)*($I174/$H174))</f>
        <v>0</v>
      </c>
      <c r="AG174" s="105">
        <f>IF( $H174=0,0,($F174*'Cronograma de Actividades'!$V65)*($I174/$H174))</f>
        <v>0</v>
      </c>
      <c r="AH174" s="105">
        <f t="shared" si="51"/>
        <v>0</v>
      </c>
      <c r="AI174" s="105">
        <f>IF( $H174=0,0,($F174*'Cronograma de Actividades'!$W65)*($I174/$H174))</f>
        <v>0</v>
      </c>
      <c r="AJ174" s="105">
        <f>IF( $H174=0,0,($F174*'Cronograma de Actividades'!$X65)*($I174/$H174))</f>
        <v>0</v>
      </c>
      <c r="AK174" s="105">
        <f>IF( $H174=0,0,($F174*'Cronograma de Actividades'!$Y65)*($I174/$H174))</f>
        <v>0</v>
      </c>
      <c r="AL174" s="105">
        <f t="shared" si="52"/>
        <v>0</v>
      </c>
      <c r="AM174" s="105">
        <f>IF( $H174=0,0,($F174*'Cronograma de Actividades'!$Z65)*($I174/$H174))</f>
        <v>0</v>
      </c>
      <c r="AN174" s="105">
        <f>IF( $H174=0,0,($F174*'Cronograma de Actividades'!$AA65)*($I174/$H174))</f>
        <v>0</v>
      </c>
      <c r="AO174" s="105">
        <f>IF( $H174=0,0,($F174*'Cronograma de Actividades'!$AB65)*($I174/$H174))</f>
        <v>0</v>
      </c>
      <c r="AP174" s="105">
        <f t="shared" si="53"/>
        <v>0</v>
      </c>
      <c r="AQ174" s="105">
        <f t="shared" si="54"/>
        <v>0</v>
      </c>
      <c r="AR174" s="105">
        <f>IF( $H174=0,0,($F174*'Cronograma de Actividades'!$AC65)*($I174/$H174))</f>
        <v>0</v>
      </c>
      <c r="AS174" s="105">
        <f>IF( $H174=0,0,($F174*'Cronograma de Actividades'!$AD65)*($I174/$H174))</f>
        <v>0</v>
      </c>
      <c r="AT174" s="105">
        <f>IF( $H174=0,0,($F174*'Cronograma de Actividades'!$AE65)*($I174/$H174))</f>
        <v>0</v>
      </c>
      <c r="AU174" s="105">
        <f t="shared" si="55"/>
        <v>0</v>
      </c>
      <c r="AV174" s="105">
        <f>IF( $H174=0,0,($F174*'Cronograma de Actividades'!$AF65)*($I174/$H174))</f>
        <v>0</v>
      </c>
      <c r="AW174" s="105">
        <f>IF( $H174=0,0,($F174*'Cronograma de Actividades'!$AG65)*($I174/$H174))</f>
        <v>0</v>
      </c>
      <c r="AX174" s="105">
        <f>IF( $H174=0,0,($F174*'Cronograma de Actividades'!$AH65)*($I174/$H174))</f>
        <v>0</v>
      </c>
      <c r="AY174" s="105">
        <f t="shared" si="56"/>
        <v>0</v>
      </c>
      <c r="AZ174" s="105">
        <f>IF( $H174=0,0,($F174*'Cronograma de Actividades'!$AI65)*($I174/$H174))</f>
        <v>0</v>
      </c>
      <c r="BA174" s="105">
        <f>IF( $H174=0,0,($F174*'Cronograma de Actividades'!$AJ65)*($I174/$H174))</f>
        <v>0</v>
      </c>
      <c r="BB174" s="105">
        <f>IF( $H174=0,0,($F174*'Cronograma de Actividades'!$AK65)*($I174/$H174))</f>
        <v>0</v>
      </c>
      <c r="BC174" s="105">
        <f t="shared" si="57"/>
        <v>0</v>
      </c>
      <c r="BD174" s="105">
        <f>IF( $H174=0,0,($F174*'Cronograma de Actividades'!$AL65)*($I174/$H174))</f>
        <v>0</v>
      </c>
      <c r="BE174" s="105">
        <f>IF( $H174=0,0,($F174*'Cronograma de Actividades'!$AM65)*($I174/$H174))</f>
        <v>0</v>
      </c>
      <c r="BF174" s="105">
        <f>IF( $H174=0,0,($F174*'Cronograma de Actividades'!$AN65)*($I174/$H174))</f>
        <v>0</v>
      </c>
      <c r="BG174" s="105">
        <f t="shared" si="58"/>
        <v>0</v>
      </c>
      <c r="BH174" s="105">
        <f t="shared" si="59"/>
        <v>0</v>
      </c>
      <c r="BI174" s="287">
        <f t="shared" si="60"/>
        <v>0</v>
      </c>
      <c r="BJ174" s="126">
        <f t="shared" si="42"/>
        <v>0</v>
      </c>
    </row>
    <row r="175" spans="1:62" x14ac:dyDescent="0.25">
      <c r="A175" s="65" t="s">
        <v>301</v>
      </c>
      <c r="B175" s="58">
        <f>+'Formato de costeo C6 '!B39</f>
        <v>0</v>
      </c>
      <c r="C175" s="229" t="str">
        <f>+'Formato de costeo C6 '!D39</f>
        <v>Planilla</v>
      </c>
      <c r="D175" s="222"/>
      <c r="E175" s="223"/>
      <c r="F175" s="230">
        <f>+'Formato de costeo C6 '!F39</f>
        <v>0</v>
      </c>
      <c r="G175" s="540">
        <f>+'Formato de costeo C6 '!H39</f>
        <v>0</v>
      </c>
      <c r="H175" s="230">
        <f t="shared" si="61"/>
        <v>0</v>
      </c>
      <c r="I175" s="302">
        <f>+'Formato de costeo C6 '!Q39</f>
        <v>0</v>
      </c>
      <c r="J175" s="105">
        <f>IF( $H175=0,0,($F175*'Cronograma de Actividades'!$E66)*($I175/$H175))</f>
        <v>0</v>
      </c>
      <c r="K175" s="105">
        <f>IF( $H175=0,0,($F175*'Cronograma de Actividades'!$F66)*($I175/$H175))</f>
        <v>0</v>
      </c>
      <c r="L175" s="105">
        <f>IF( $H175=0,0,($F175*'Cronograma de Actividades'!$G66)*($I175/$H175))</f>
        <v>0</v>
      </c>
      <c r="M175" s="105">
        <f t="shared" si="45"/>
        <v>0</v>
      </c>
      <c r="N175" s="105">
        <f>IF( $H175=0,0,($F175*'Cronograma de Actividades'!$H66)*($I175/$H175))</f>
        <v>0</v>
      </c>
      <c r="O175" s="105">
        <f>IF( $H175=0,0,($F175*'Cronograma de Actividades'!$I66)*($I175/$H175))</f>
        <v>0</v>
      </c>
      <c r="P175" s="105">
        <f>IF( $H175=0,0,($F175*'Cronograma de Actividades'!$J66)*($I175/$H175))</f>
        <v>0</v>
      </c>
      <c r="Q175" s="105">
        <f t="shared" si="46"/>
        <v>0</v>
      </c>
      <c r="R175" s="105">
        <f>IF( $H175=0,0,($F175*'Cronograma de Actividades'!$K66)*($I175/$H175))</f>
        <v>0</v>
      </c>
      <c r="S175" s="105">
        <f>IF( $H175=0,0,($F175*'Cronograma de Actividades'!$L66)*($I175/$H175))</f>
        <v>0</v>
      </c>
      <c r="T175" s="105">
        <f>IF( $H175=0,0,($F175*'Cronograma de Actividades'!$M66)*($I175/$H175))</f>
        <v>0</v>
      </c>
      <c r="U175" s="105">
        <f t="shared" si="47"/>
        <v>0</v>
      </c>
      <c r="V175" s="105">
        <f>IF( $H175=0,0,($F175*'Cronograma de Actividades'!$N66)*($I175/$H175))</f>
        <v>0</v>
      </c>
      <c r="W175" s="105">
        <f>IF( $H175=0,0,($F175*'Cronograma de Actividades'!$O66)*($I175/$H175))</f>
        <v>0</v>
      </c>
      <c r="X175" s="105">
        <f>IF( $H175=0,0,($F175*'Cronograma de Actividades'!$P66)*($I175/$H175))</f>
        <v>0</v>
      </c>
      <c r="Y175" s="105">
        <f t="shared" si="48"/>
        <v>0</v>
      </c>
      <c r="Z175" s="105">
        <f t="shared" si="49"/>
        <v>0</v>
      </c>
      <c r="AA175" s="105">
        <f>IF( $H175=0,0,($F175*'Cronograma de Actividades'!$Q66)*($I175/$H175))</f>
        <v>0</v>
      </c>
      <c r="AB175" s="105">
        <f>IF( $H175=0,0,($F175*'Cronograma de Actividades'!$R66)*($I175/$H175))</f>
        <v>0</v>
      </c>
      <c r="AC175" s="105">
        <f>IF( $H175=0,0,($F175*'Cronograma de Actividades'!$S66)*($I175/$H175))</f>
        <v>0</v>
      </c>
      <c r="AD175" s="105">
        <f t="shared" si="50"/>
        <v>0</v>
      </c>
      <c r="AE175" s="105">
        <f>IF( $H175=0,0,($F175*'Cronograma de Actividades'!$T66)*($I175/$H175))</f>
        <v>0</v>
      </c>
      <c r="AF175" s="105">
        <f>IF( $H175=0,0,($F175*'Cronograma de Actividades'!$U66)*($I175/$H175))</f>
        <v>0</v>
      </c>
      <c r="AG175" s="105">
        <f>IF( $H175=0,0,($F175*'Cronograma de Actividades'!$V66)*($I175/$H175))</f>
        <v>0</v>
      </c>
      <c r="AH175" s="105">
        <f t="shared" si="51"/>
        <v>0</v>
      </c>
      <c r="AI175" s="105">
        <f>IF( $H175=0,0,($F175*'Cronograma de Actividades'!$W66)*($I175/$H175))</f>
        <v>0</v>
      </c>
      <c r="AJ175" s="105">
        <f>IF( $H175=0,0,($F175*'Cronograma de Actividades'!$X66)*($I175/$H175))</f>
        <v>0</v>
      </c>
      <c r="AK175" s="105">
        <f>IF( $H175=0,0,($F175*'Cronograma de Actividades'!$Y66)*($I175/$H175))</f>
        <v>0</v>
      </c>
      <c r="AL175" s="105">
        <f t="shared" si="52"/>
        <v>0</v>
      </c>
      <c r="AM175" s="105">
        <f>IF( $H175=0,0,($F175*'Cronograma de Actividades'!$Z66)*($I175/$H175))</f>
        <v>0</v>
      </c>
      <c r="AN175" s="105">
        <f>IF( $H175=0,0,($F175*'Cronograma de Actividades'!$AA66)*($I175/$H175))</f>
        <v>0</v>
      </c>
      <c r="AO175" s="105">
        <f>IF( $H175=0,0,($F175*'Cronograma de Actividades'!$AB66)*($I175/$H175))</f>
        <v>0</v>
      </c>
      <c r="AP175" s="105">
        <f t="shared" si="53"/>
        <v>0</v>
      </c>
      <c r="AQ175" s="105">
        <f t="shared" si="54"/>
        <v>0</v>
      </c>
      <c r="AR175" s="105">
        <f>IF( $H175=0,0,($F175*'Cronograma de Actividades'!$AC66)*($I175/$H175))</f>
        <v>0</v>
      </c>
      <c r="AS175" s="105">
        <f>IF( $H175=0,0,($F175*'Cronograma de Actividades'!$AD66)*($I175/$H175))</f>
        <v>0</v>
      </c>
      <c r="AT175" s="105">
        <f>IF( $H175=0,0,($F175*'Cronograma de Actividades'!$AE66)*($I175/$H175))</f>
        <v>0</v>
      </c>
      <c r="AU175" s="105">
        <f t="shared" si="55"/>
        <v>0</v>
      </c>
      <c r="AV175" s="105">
        <f>IF( $H175=0,0,($F175*'Cronograma de Actividades'!$AF66)*($I175/$H175))</f>
        <v>0</v>
      </c>
      <c r="AW175" s="105">
        <f>IF( $H175=0,0,($F175*'Cronograma de Actividades'!$AG66)*($I175/$H175))</f>
        <v>0</v>
      </c>
      <c r="AX175" s="105">
        <f>IF( $H175=0,0,($F175*'Cronograma de Actividades'!$AH66)*($I175/$H175))</f>
        <v>0</v>
      </c>
      <c r="AY175" s="105">
        <f t="shared" si="56"/>
        <v>0</v>
      </c>
      <c r="AZ175" s="105">
        <f>IF( $H175=0,0,($F175*'Cronograma de Actividades'!$AI66)*($I175/$H175))</f>
        <v>0</v>
      </c>
      <c r="BA175" s="105">
        <f>IF( $H175=0,0,($F175*'Cronograma de Actividades'!$AJ66)*($I175/$H175))</f>
        <v>0</v>
      </c>
      <c r="BB175" s="105">
        <f>IF( $H175=0,0,($F175*'Cronograma de Actividades'!$AK66)*($I175/$H175))</f>
        <v>0</v>
      </c>
      <c r="BC175" s="105">
        <f t="shared" si="57"/>
        <v>0</v>
      </c>
      <c r="BD175" s="105">
        <f>IF( $H175=0,0,($F175*'Cronograma de Actividades'!$AL66)*($I175/$H175))</f>
        <v>0</v>
      </c>
      <c r="BE175" s="105">
        <f>IF( $H175=0,0,($F175*'Cronograma de Actividades'!$AM66)*($I175/$H175))</f>
        <v>0</v>
      </c>
      <c r="BF175" s="105">
        <f>IF( $H175=0,0,($F175*'Cronograma de Actividades'!$AN66)*($I175/$H175))</f>
        <v>0</v>
      </c>
      <c r="BG175" s="105">
        <f t="shared" si="58"/>
        <v>0</v>
      </c>
      <c r="BH175" s="105">
        <f t="shared" si="59"/>
        <v>0</v>
      </c>
      <c r="BI175" s="287">
        <f t="shared" si="60"/>
        <v>0</v>
      </c>
      <c r="BJ175" s="126">
        <f t="shared" si="42"/>
        <v>0</v>
      </c>
    </row>
    <row r="176" spans="1:62" x14ac:dyDescent="0.25">
      <c r="A176" s="65" t="s">
        <v>302</v>
      </c>
      <c r="B176" s="58">
        <f>+'Formato de costeo C6 '!B40</f>
        <v>0</v>
      </c>
      <c r="C176" s="229" t="str">
        <f>+'Formato de costeo C6 '!D40</f>
        <v>Planilla</v>
      </c>
      <c r="D176" s="18"/>
      <c r="E176" s="19"/>
      <c r="F176" s="230">
        <f>+'Formato de costeo C6 '!F40</f>
        <v>0</v>
      </c>
      <c r="G176" s="540">
        <f>+'Formato de costeo C6 '!H40</f>
        <v>0</v>
      </c>
      <c r="H176" s="230">
        <f t="shared" si="61"/>
        <v>0</v>
      </c>
      <c r="I176" s="302">
        <f>+'Formato de costeo C6 '!Q40</f>
        <v>0</v>
      </c>
      <c r="J176" s="105">
        <f>IF( $H176=0,0,($F176*'Cronograma de Actividades'!$E67)*($I176/$H176))</f>
        <v>0</v>
      </c>
      <c r="K176" s="105">
        <f>IF( $H176=0,0,($F176*'Cronograma de Actividades'!$F67)*($I176/$H176))</f>
        <v>0</v>
      </c>
      <c r="L176" s="105">
        <f>IF( $H176=0,0,($F176*'Cronograma de Actividades'!$G67)*($I176/$H176))</f>
        <v>0</v>
      </c>
      <c r="M176" s="105">
        <f t="shared" si="45"/>
        <v>0</v>
      </c>
      <c r="N176" s="105">
        <f>IF( $H176=0,0,($F176*'Cronograma de Actividades'!$H67)*($I176/$H176))</f>
        <v>0</v>
      </c>
      <c r="O176" s="105">
        <f>IF( $H176=0,0,($F176*'Cronograma de Actividades'!$I67)*($I176/$H176))</f>
        <v>0</v>
      </c>
      <c r="P176" s="105">
        <f>IF( $H176=0,0,($F176*'Cronograma de Actividades'!$J67)*($I176/$H176))</f>
        <v>0</v>
      </c>
      <c r="Q176" s="105">
        <f t="shared" si="46"/>
        <v>0</v>
      </c>
      <c r="R176" s="105">
        <f>IF( $H176=0,0,($F176*'Cronograma de Actividades'!$K67)*($I176/$H176))</f>
        <v>0</v>
      </c>
      <c r="S176" s="105">
        <f>IF( $H176=0,0,($F176*'Cronograma de Actividades'!$L67)*($I176/$H176))</f>
        <v>0</v>
      </c>
      <c r="T176" s="105">
        <f>IF( $H176=0,0,($F176*'Cronograma de Actividades'!$M67)*($I176/$H176))</f>
        <v>0</v>
      </c>
      <c r="U176" s="105">
        <f t="shared" si="47"/>
        <v>0</v>
      </c>
      <c r="V176" s="105">
        <f>IF( $H176=0,0,($F176*'Cronograma de Actividades'!$N67)*($I176/$H176))</f>
        <v>0</v>
      </c>
      <c r="W176" s="105">
        <f>IF( $H176=0,0,($F176*'Cronograma de Actividades'!$O67)*($I176/$H176))</f>
        <v>0</v>
      </c>
      <c r="X176" s="105">
        <f>IF( $H176=0,0,($F176*'Cronograma de Actividades'!$P67)*($I176/$H176))</f>
        <v>0</v>
      </c>
      <c r="Y176" s="105">
        <f t="shared" si="48"/>
        <v>0</v>
      </c>
      <c r="Z176" s="105">
        <f t="shared" si="49"/>
        <v>0</v>
      </c>
      <c r="AA176" s="105">
        <f>IF( $H176=0,0,($F176*'Cronograma de Actividades'!$Q67)*($I176/$H176))</f>
        <v>0</v>
      </c>
      <c r="AB176" s="105">
        <f>IF( $H176=0,0,($F176*'Cronograma de Actividades'!$R67)*($I176/$H176))</f>
        <v>0</v>
      </c>
      <c r="AC176" s="105">
        <f>IF( $H176=0,0,($F176*'Cronograma de Actividades'!$S67)*($I176/$H176))</f>
        <v>0</v>
      </c>
      <c r="AD176" s="105">
        <f t="shared" si="50"/>
        <v>0</v>
      </c>
      <c r="AE176" s="105">
        <f>IF( $H176=0,0,($F176*'Cronograma de Actividades'!$T67)*($I176/$H176))</f>
        <v>0</v>
      </c>
      <c r="AF176" s="105">
        <f>IF( $H176=0,0,($F176*'Cronograma de Actividades'!$U67)*($I176/$H176))</f>
        <v>0</v>
      </c>
      <c r="AG176" s="105">
        <f>IF( $H176=0,0,($F176*'Cronograma de Actividades'!$V67)*($I176/$H176))</f>
        <v>0</v>
      </c>
      <c r="AH176" s="105">
        <f t="shared" si="51"/>
        <v>0</v>
      </c>
      <c r="AI176" s="105">
        <f>IF( $H176=0,0,($F176*'Cronograma de Actividades'!$W67)*($I176/$H176))</f>
        <v>0</v>
      </c>
      <c r="AJ176" s="105">
        <f>IF( $H176=0,0,($F176*'Cronograma de Actividades'!$X67)*($I176/$H176))</f>
        <v>0</v>
      </c>
      <c r="AK176" s="105">
        <f>IF( $H176=0,0,($F176*'Cronograma de Actividades'!$Y67)*($I176/$H176))</f>
        <v>0</v>
      </c>
      <c r="AL176" s="105">
        <f t="shared" si="52"/>
        <v>0</v>
      </c>
      <c r="AM176" s="105">
        <f>IF( $H176=0,0,($F176*'Cronograma de Actividades'!$Z67)*($I176/$H176))</f>
        <v>0</v>
      </c>
      <c r="AN176" s="105">
        <f>IF( $H176=0,0,($F176*'Cronograma de Actividades'!$AA67)*($I176/$H176))</f>
        <v>0</v>
      </c>
      <c r="AO176" s="105">
        <f>IF( $H176=0,0,($F176*'Cronograma de Actividades'!$AB67)*($I176/$H176))</f>
        <v>0</v>
      </c>
      <c r="AP176" s="105">
        <f t="shared" si="53"/>
        <v>0</v>
      </c>
      <c r="AQ176" s="105">
        <f t="shared" si="54"/>
        <v>0</v>
      </c>
      <c r="AR176" s="105">
        <f>IF( $H176=0,0,($F176*'Cronograma de Actividades'!$AC67)*($I176/$H176))</f>
        <v>0</v>
      </c>
      <c r="AS176" s="105">
        <f>IF( $H176=0,0,($F176*'Cronograma de Actividades'!$AD67)*($I176/$H176))</f>
        <v>0</v>
      </c>
      <c r="AT176" s="105">
        <f>IF( $H176=0,0,($F176*'Cronograma de Actividades'!$AE67)*($I176/$H176))</f>
        <v>0</v>
      </c>
      <c r="AU176" s="105">
        <f t="shared" si="55"/>
        <v>0</v>
      </c>
      <c r="AV176" s="105">
        <f>IF( $H176=0,0,($F176*'Cronograma de Actividades'!$AF67)*($I176/$H176))</f>
        <v>0</v>
      </c>
      <c r="AW176" s="105">
        <f>IF( $H176=0,0,($F176*'Cronograma de Actividades'!$AG67)*($I176/$H176))</f>
        <v>0</v>
      </c>
      <c r="AX176" s="105">
        <f>IF( $H176=0,0,($F176*'Cronograma de Actividades'!$AH67)*($I176/$H176))</f>
        <v>0</v>
      </c>
      <c r="AY176" s="105">
        <f t="shared" si="56"/>
        <v>0</v>
      </c>
      <c r="AZ176" s="105">
        <f>IF( $H176=0,0,($F176*'Cronograma de Actividades'!$AI67)*($I176/$H176))</f>
        <v>0</v>
      </c>
      <c r="BA176" s="105">
        <f>IF( $H176=0,0,($F176*'Cronograma de Actividades'!$AJ67)*($I176/$H176))</f>
        <v>0</v>
      </c>
      <c r="BB176" s="105">
        <f>IF( $H176=0,0,($F176*'Cronograma de Actividades'!$AK67)*($I176/$H176))</f>
        <v>0</v>
      </c>
      <c r="BC176" s="105">
        <f t="shared" si="57"/>
        <v>0</v>
      </c>
      <c r="BD176" s="105">
        <f>IF( $H176=0,0,($F176*'Cronograma de Actividades'!$AL67)*($I176/$H176))</f>
        <v>0</v>
      </c>
      <c r="BE176" s="105">
        <f>IF( $H176=0,0,($F176*'Cronograma de Actividades'!$AM67)*($I176/$H176))</f>
        <v>0</v>
      </c>
      <c r="BF176" s="105">
        <f>IF( $H176=0,0,($F176*'Cronograma de Actividades'!$AN67)*($I176/$H176))</f>
        <v>0</v>
      </c>
      <c r="BG176" s="105">
        <f t="shared" si="58"/>
        <v>0</v>
      </c>
      <c r="BH176" s="105">
        <f t="shared" si="59"/>
        <v>0</v>
      </c>
      <c r="BI176" s="287">
        <f t="shared" si="60"/>
        <v>0</v>
      </c>
      <c r="BJ176" s="126">
        <f t="shared" si="42"/>
        <v>0</v>
      </c>
    </row>
    <row r="177" spans="1:62" x14ac:dyDescent="0.25">
      <c r="A177" s="65" t="s">
        <v>303</v>
      </c>
      <c r="B177" s="58">
        <f>+'Formato de costeo C6 '!B41</f>
        <v>0</v>
      </c>
      <c r="C177" s="229" t="str">
        <f>+'Formato de costeo C6 '!D41</f>
        <v>Planilla</v>
      </c>
      <c r="D177" s="18"/>
      <c r="E177" s="19"/>
      <c r="F177" s="230">
        <f>+'Formato de costeo C6 '!F41</f>
        <v>0</v>
      </c>
      <c r="G177" s="540">
        <f>+'Formato de costeo C6 '!H41</f>
        <v>0</v>
      </c>
      <c r="H177" s="230">
        <f t="shared" si="61"/>
        <v>0</v>
      </c>
      <c r="I177" s="302">
        <f>+'Formato de costeo C6 '!Q41</f>
        <v>0</v>
      </c>
      <c r="J177" s="105">
        <f>IF( $H177=0,0,($F177*'Cronograma de Actividades'!$E68)*($I177/$H177))</f>
        <v>0</v>
      </c>
      <c r="K177" s="105">
        <f>IF( $H177=0,0,($F177*'Cronograma de Actividades'!$F68)*($I177/$H177))</f>
        <v>0</v>
      </c>
      <c r="L177" s="105">
        <f>IF( $H177=0,0,($F177*'Cronograma de Actividades'!$G68)*($I177/$H177))</f>
        <v>0</v>
      </c>
      <c r="M177" s="105">
        <f t="shared" si="45"/>
        <v>0</v>
      </c>
      <c r="N177" s="105">
        <f>IF( $H177=0,0,($F177*'Cronograma de Actividades'!$H68)*($I177/$H177))</f>
        <v>0</v>
      </c>
      <c r="O177" s="105">
        <f>IF( $H177=0,0,($F177*'Cronograma de Actividades'!$I68)*($I177/$H177))</f>
        <v>0</v>
      </c>
      <c r="P177" s="105">
        <f>IF( $H177=0,0,($F177*'Cronograma de Actividades'!$J68)*($I177/$H177))</f>
        <v>0</v>
      </c>
      <c r="Q177" s="105">
        <f t="shared" si="46"/>
        <v>0</v>
      </c>
      <c r="R177" s="105">
        <f>IF( $H177=0,0,($F177*'Cronograma de Actividades'!$K68)*($I177/$H177))</f>
        <v>0</v>
      </c>
      <c r="S177" s="105">
        <f>IF( $H177=0,0,($F177*'Cronograma de Actividades'!$L68)*($I177/$H177))</f>
        <v>0</v>
      </c>
      <c r="T177" s="105">
        <f>IF( $H177=0,0,($F177*'Cronograma de Actividades'!$M68)*($I177/$H177))</f>
        <v>0</v>
      </c>
      <c r="U177" s="105">
        <f t="shared" si="47"/>
        <v>0</v>
      </c>
      <c r="V177" s="105">
        <f>IF( $H177=0,0,($F177*'Cronograma de Actividades'!$N68)*($I177/$H177))</f>
        <v>0</v>
      </c>
      <c r="W177" s="105">
        <f>IF( $H177=0,0,($F177*'Cronograma de Actividades'!$O68)*($I177/$H177))</f>
        <v>0</v>
      </c>
      <c r="X177" s="105">
        <f>IF( $H177=0,0,($F177*'Cronograma de Actividades'!$P68)*($I177/$H177))</f>
        <v>0</v>
      </c>
      <c r="Y177" s="105">
        <f t="shared" si="48"/>
        <v>0</v>
      </c>
      <c r="Z177" s="105">
        <f t="shared" si="49"/>
        <v>0</v>
      </c>
      <c r="AA177" s="105">
        <f>IF( $H177=0,0,($F177*'Cronograma de Actividades'!$Q68)*($I177/$H177))</f>
        <v>0</v>
      </c>
      <c r="AB177" s="105">
        <f>IF( $H177=0,0,($F177*'Cronograma de Actividades'!$R68)*($I177/$H177))</f>
        <v>0</v>
      </c>
      <c r="AC177" s="105">
        <f>IF( $H177=0,0,($F177*'Cronograma de Actividades'!$S68)*($I177/$H177))</f>
        <v>0</v>
      </c>
      <c r="AD177" s="105">
        <f t="shared" si="50"/>
        <v>0</v>
      </c>
      <c r="AE177" s="105">
        <f>IF( $H177=0,0,($F177*'Cronograma de Actividades'!$T68)*($I177/$H177))</f>
        <v>0</v>
      </c>
      <c r="AF177" s="105">
        <f>IF( $H177=0,0,($F177*'Cronograma de Actividades'!$U68)*($I177/$H177))</f>
        <v>0</v>
      </c>
      <c r="AG177" s="105">
        <f>IF( $H177=0,0,($F177*'Cronograma de Actividades'!$V68)*($I177/$H177))</f>
        <v>0</v>
      </c>
      <c r="AH177" s="105">
        <f t="shared" si="51"/>
        <v>0</v>
      </c>
      <c r="AI177" s="105">
        <f>IF( $H177=0,0,($F177*'Cronograma de Actividades'!$W68)*($I177/$H177))</f>
        <v>0</v>
      </c>
      <c r="AJ177" s="105">
        <f>IF( $H177=0,0,($F177*'Cronograma de Actividades'!$X68)*($I177/$H177))</f>
        <v>0</v>
      </c>
      <c r="AK177" s="105">
        <f>IF( $H177=0,0,($F177*'Cronograma de Actividades'!$Y68)*($I177/$H177))</f>
        <v>0</v>
      </c>
      <c r="AL177" s="105">
        <f t="shared" si="52"/>
        <v>0</v>
      </c>
      <c r="AM177" s="105">
        <f>IF( $H177=0,0,($F177*'Cronograma de Actividades'!$Z68)*($I177/$H177))</f>
        <v>0</v>
      </c>
      <c r="AN177" s="105">
        <f>IF( $H177=0,0,($F177*'Cronograma de Actividades'!$AA68)*($I177/$H177))</f>
        <v>0</v>
      </c>
      <c r="AO177" s="105">
        <f>IF( $H177=0,0,($F177*'Cronograma de Actividades'!$AB68)*($I177/$H177))</f>
        <v>0</v>
      </c>
      <c r="AP177" s="105">
        <f t="shared" si="53"/>
        <v>0</v>
      </c>
      <c r="AQ177" s="105">
        <f t="shared" si="54"/>
        <v>0</v>
      </c>
      <c r="AR177" s="105">
        <f>IF( $H177=0,0,($F177*'Cronograma de Actividades'!$AC68)*($I177/$H177))</f>
        <v>0</v>
      </c>
      <c r="AS177" s="105">
        <f>IF( $H177=0,0,($F177*'Cronograma de Actividades'!$AD68)*($I177/$H177))</f>
        <v>0</v>
      </c>
      <c r="AT177" s="105">
        <f>IF( $H177=0,0,($F177*'Cronograma de Actividades'!$AE68)*($I177/$H177))</f>
        <v>0</v>
      </c>
      <c r="AU177" s="105">
        <f t="shared" si="55"/>
        <v>0</v>
      </c>
      <c r="AV177" s="105">
        <f>IF( $H177=0,0,($F177*'Cronograma de Actividades'!$AF68)*($I177/$H177))</f>
        <v>0</v>
      </c>
      <c r="AW177" s="105">
        <f>IF( $H177=0,0,($F177*'Cronograma de Actividades'!$AG68)*($I177/$H177))</f>
        <v>0</v>
      </c>
      <c r="AX177" s="105">
        <f>IF( $H177=0,0,($F177*'Cronograma de Actividades'!$AH68)*($I177/$H177))</f>
        <v>0</v>
      </c>
      <c r="AY177" s="105">
        <f t="shared" si="56"/>
        <v>0</v>
      </c>
      <c r="AZ177" s="105">
        <f>IF( $H177=0,0,($F177*'Cronograma de Actividades'!$AI68)*($I177/$H177))</f>
        <v>0</v>
      </c>
      <c r="BA177" s="105">
        <f>IF( $H177=0,0,($F177*'Cronograma de Actividades'!$AJ68)*($I177/$H177))</f>
        <v>0</v>
      </c>
      <c r="BB177" s="105">
        <f>IF( $H177=0,0,($F177*'Cronograma de Actividades'!$AK68)*($I177/$H177))</f>
        <v>0</v>
      </c>
      <c r="BC177" s="105">
        <f t="shared" si="57"/>
        <v>0</v>
      </c>
      <c r="BD177" s="105">
        <f>IF( $H177=0,0,($F177*'Cronograma de Actividades'!$AL68)*($I177/$H177))</f>
        <v>0</v>
      </c>
      <c r="BE177" s="105">
        <f>IF( $H177=0,0,($F177*'Cronograma de Actividades'!$AM68)*($I177/$H177))</f>
        <v>0</v>
      </c>
      <c r="BF177" s="105">
        <f>IF( $H177=0,0,($F177*'Cronograma de Actividades'!$AN68)*($I177/$H177))</f>
        <v>0</v>
      </c>
      <c r="BG177" s="105">
        <f t="shared" si="58"/>
        <v>0</v>
      </c>
      <c r="BH177" s="105">
        <f t="shared" si="59"/>
        <v>0</v>
      </c>
      <c r="BI177" s="287">
        <f t="shared" si="60"/>
        <v>0</v>
      </c>
      <c r="BJ177" s="126">
        <f t="shared" si="42"/>
        <v>0</v>
      </c>
    </row>
    <row r="178" spans="1:62" x14ac:dyDescent="0.25">
      <c r="A178" s="65" t="s">
        <v>304</v>
      </c>
      <c r="B178" s="58">
        <f>+'Formato de costeo C6 '!B42</f>
        <v>0</v>
      </c>
      <c r="C178" s="229" t="str">
        <f>+'Formato de costeo C6 '!D42</f>
        <v>Planilla</v>
      </c>
      <c r="D178" s="18"/>
      <c r="E178" s="19"/>
      <c r="F178" s="230">
        <f>+'Formato de costeo C6 '!F42</f>
        <v>0</v>
      </c>
      <c r="G178" s="540">
        <f>+'Formato de costeo C6 '!H42</f>
        <v>0</v>
      </c>
      <c r="H178" s="230">
        <f t="shared" si="61"/>
        <v>0</v>
      </c>
      <c r="I178" s="302">
        <f>+'Formato de costeo C6 '!Q42</f>
        <v>0</v>
      </c>
      <c r="J178" s="105">
        <f>IF( $H178=0,0,($F178*'Cronograma de Actividades'!$E69)*($I178/$H178))</f>
        <v>0</v>
      </c>
      <c r="K178" s="105">
        <f>IF( $H178=0,0,($F178*'Cronograma de Actividades'!$F69)*($I178/$H178))</f>
        <v>0</v>
      </c>
      <c r="L178" s="105">
        <f>IF( $H178=0,0,($F178*'Cronograma de Actividades'!$G69)*($I178/$H178))</f>
        <v>0</v>
      </c>
      <c r="M178" s="105">
        <f t="shared" si="45"/>
        <v>0</v>
      </c>
      <c r="N178" s="105">
        <f>IF( $H178=0,0,($F178*'Cronograma de Actividades'!$H69)*($I178/$H178))</f>
        <v>0</v>
      </c>
      <c r="O178" s="105">
        <f>IF( $H178=0,0,($F178*'Cronograma de Actividades'!$I69)*($I178/$H178))</f>
        <v>0</v>
      </c>
      <c r="P178" s="105">
        <f>IF( $H178=0,0,($F178*'Cronograma de Actividades'!$J69)*($I178/$H178))</f>
        <v>0</v>
      </c>
      <c r="Q178" s="105">
        <f t="shared" si="46"/>
        <v>0</v>
      </c>
      <c r="R178" s="105">
        <f>IF( $H178=0,0,($F178*'Cronograma de Actividades'!$K69)*($I178/$H178))</f>
        <v>0</v>
      </c>
      <c r="S178" s="105">
        <f>IF( $H178=0,0,($F178*'Cronograma de Actividades'!$L69)*($I178/$H178))</f>
        <v>0</v>
      </c>
      <c r="T178" s="105">
        <f>IF( $H178=0,0,($F178*'Cronograma de Actividades'!$M69)*($I178/$H178))</f>
        <v>0</v>
      </c>
      <c r="U178" s="105">
        <f t="shared" si="47"/>
        <v>0</v>
      </c>
      <c r="V178" s="105">
        <f>IF( $H178=0,0,($F178*'Cronograma de Actividades'!$N69)*($I178/$H178))</f>
        <v>0</v>
      </c>
      <c r="W178" s="105">
        <f>IF( $H178=0,0,($F178*'Cronograma de Actividades'!$O69)*($I178/$H178))</f>
        <v>0</v>
      </c>
      <c r="X178" s="105">
        <f>IF( $H178=0,0,($F178*'Cronograma de Actividades'!$P69)*($I178/$H178))</f>
        <v>0</v>
      </c>
      <c r="Y178" s="105">
        <f t="shared" si="48"/>
        <v>0</v>
      </c>
      <c r="Z178" s="105">
        <f t="shared" si="49"/>
        <v>0</v>
      </c>
      <c r="AA178" s="105">
        <f>IF( $H178=0,0,($F178*'Cronograma de Actividades'!$Q69)*($I178/$H178))</f>
        <v>0</v>
      </c>
      <c r="AB178" s="105">
        <f>IF( $H178=0,0,($F178*'Cronograma de Actividades'!$R69)*($I178/$H178))</f>
        <v>0</v>
      </c>
      <c r="AC178" s="105">
        <f>IF( $H178=0,0,($F178*'Cronograma de Actividades'!$S69)*($I178/$H178))</f>
        <v>0</v>
      </c>
      <c r="AD178" s="105">
        <f t="shared" si="50"/>
        <v>0</v>
      </c>
      <c r="AE178" s="105">
        <f>IF( $H178=0,0,($F178*'Cronograma de Actividades'!$T69)*($I178/$H178))</f>
        <v>0</v>
      </c>
      <c r="AF178" s="105">
        <f>IF( $H178=0,0,($F178*'Cronograma de Actividades'!$U69)*($I178/$H178))</f>
        <v>0</v>
      </c>
      <c r="AG178" s="105">
        <f>IF( $H178=0,0,($F178*'Cronograma de Actividades'!$V69)*($I178/$H178))</f>
        <v>0</v>
      </c>
      <c r="AH178" s="105">
        <f t="shared" si="51"/>
        <v>0</v>
      </c>
      <c r="AI178" s="105">
        <f>IF( $H178=0,0,($F178*'Cronograma de Actividades'!$W69)*($I178/$H178))</f>
        <v>0</v>
      </c>
      <c r="AJ178" s="105">
        <f>IF( $H178=0,0,($F178*'Cronograma de Actividades'!$X69)*($I178/$H178))</f>
        <v>0</v>
      </c>
      <c r="AK178" s="105">
        <f>IF( $H178=0,0,($F178*'Cronograma de Actividades'!$Y69)*($I178/$H178))</f>
        <v>0</v>
      </c>
      <c r="AL178" s="105">
        <f t="shared" si="52"/>
        <v>0</v>
      </c>
      <c r="AM178" s="105">
        <f>IF( $H178=0,0,($F178*'Cronograma de Actividades'!$Z69)*($I178/$H178))</f>
        <v>0</v>
      </c>
      <c r="AN178" s="105">
        <f>IF( $H178=0,0,($F178*'Cronograma de Actividades'!$AA69)*($I178/$H178))</f>
        <v>0</v>
      </c>
      <c r="AO178" s="105">
        <f>IF( $H178=0,0,($F178*'Cronograma de Actividades'!$AB69)*($I178/$H178))</f>
        <v>0</v>
      </c>
      <c r="AP178" s="105">
        <f t="shared" si="53"/>
        <v>0</v>
      </c>
      <c r="AQ178" s="105">
        <f t="shared" si="54"/>
        <v>0</v>
      </c>
      <c r="AR178" s="105">
        <f>IF( $H178=0,0,($F178*'Cronograma de Actividades'!$AC69)*($I178/$H178))</f>
        <v>0</v>
      </c>
      <c r="AS178" s="105">
        <f>IF( $H178=0,0,($F178*'Cronograma de Actividades'!$AD69)*($I178/$H178))</f>
        <v>0</v>
      </c>
      <c r="AT178" s="105">
        <f>IF( $H178=0,0,($F178*'Cronograma de Actividades'!$AE69)*($I178/$H178))</f>
        <v>0</v>
      </c>
      <c r="AU178" s="105">
        <f t="shared" si="55"/>
        <v>0</v>
      </c>
      <c r="AV178" s="105">
        <f>IF( $H178=0,0,($F178*'Cronograma de Actividades'!$AF69)*($I178/$H178))</f>
        <v>0</v>
      </c>
      <c r="AW178" s="105">
        <f>IF( $H178=0,0,($F178*'Cronograma de Actividades'!$AG69)*($I178/$H178))</f>
        <v>0</v>
      </c>
      <c r="AX178" s="105">
        <f>IF( $H178=0,0,($F178*'Cronograma de Actividades'!$AH69)*($I178/$H178))</f>
        <v>0</v>
      </c>
      <c r="AY178" s="105">
        <f t="shared" si="56"/>
        <v>0</v>
      </c>
      <c r="AZ178" s="105">
        <f>IF( $H178=0,0,($F178*'Cronograma de Actividades'!$AI69)*($I178/$H178))</f>
        <v>0</v>
      </c>
      <c r="BA178" s="105">
        <f>IF( $H178=0,0,($F178*'Cronograma de Actividades'!$AJ69)*($I178/$H178))</f>
        <v>0</v>
      </c>
      <c r="BB178" s="105">
        <f>IF( $H178=0,0,($F178*'Cronograma de Actividades'!$AK69)*($I178/$H178))</f>
        <v>0</v>
      </c>
      <c r="BC178" s="105">
        <f t="shared" si="57"/>
        <v>0</v>
      </c>
      <c r="BD178" s="105">
        <f>IF( $H178=0,0,($F178*'Cronograma de Actividades'!$AL69)*($I178/$H178))</f>
        <v>0</v>
      </c>
      <c r="BE178" s="105">
        <f>IF( $H178=0,0,($F178*'Cronograma de Actividades'!$AM69)*($I178/$H178))</f>
        <v>0</v>
      </c>
      <c r="BF178" s="105">
        <f>IF( $H178=0,0,($F178*'Cronograma de Actividades'!$AN69)*($I178/$H178))</f>
        <v>0</v>
      </c>
      <c r="BG178" s="105">
        <f t="shared" si="58"/>
        <v>0</v>
      </c>
      <c r="BH178" s="105">
        <f t="shared" si="59"/>
        <v>0</v>
      </c>
      <c r="BI178" s="287">
        <f t="shared" si="60"/>
        <v>0</v>
      </c>
      <c r="BJ178" s="126">
        <f t="shared" si="42"/>
        <v>0</v>
      </c>
    </row>
    <row r="179" spans="1:62" x14ac:dyDescent="0.25">
      <c r="A179" s="65" t="s">
        <v>305</v>
      </c>
      <c r="B179" s="58">
        <f>+'Formato de costeo C6 '!B43</f>
        <v>0</v>
      </c>
      <c r="C179" s="229" t="str">
        <f>+'Formato de costeo C6 '!D43</f>
        <v>CAS</v>
      </c>
      <c r="D179" s="18"/>
      <c r="E179" s="19"/>
      <c r="F179" s="230">
        <f>+'Formato de costeo C6 '!F43</f>
        <v>0</v>
      </c>
      <c r="G179" s="540">
        <f>+'Formato de costeo C6 '!H43</f>
        <v>0</v>
      </c>
      <c r="H179" s="230">
        <f t="shared" si="61"/>
        <v>0</v>
      </c>
      <c r="I179" s="302">
        <f>+'Formato de costeo C6 '!Q43</f>
        <v>0</v>
      </c>
      <c r="J179" s="105">
        <f>IF( $H179=0,0,($F179*'Cronograma de Actividades'!$E70)*($I179/$H179))</f>
        <v>0</v>
      </c>
      <c r="K179" s="105">
        <f>IF( $H179=0,0,($F179*'Cronograma de Actividades'!$F70)*($I179/$H179))</f>
        <v>0</v>
      </c>
      <c r="L179" s="105">
        <f>IF( $H179=0,0,($F179*'Cronograma de Actividades'!$G70)*($I179/$H179))</f>
        <v>0</v>
      </c>
      <c r="M179" s="105">
        <f t="shared" si="45"/>
        <v>0</v>
      </c>
      <c r="N179" s="105">
        <f>IF( $H179=0,0,($F179*'Cronograma de Actividades'!$H70)*($I179/$H179))</f>
        <v>0</v>
      </c>
      <c r="O179" s="105">
        <f>IF( $H179=0,0,($F179*'Cronograma de Actividades'!$I70)*($I179/$H179))</f>
        <v>0</v>
      </c>
      <c r="P179" s="105">
        <f>IF( $H179=0,0,($F179*'Cronograma de Actividades'!$J70)*($I179/$H179))</f>
        <v>0</v>
      </c>
      <c r="Q179" s="105">
        <f t="shared" si="46"/>
        <v>0</v>
      </c>
      <c r="R179" s="105">
        <f>IF( $H179=0,0,($F179*'Cronograma de Actividades'!$K70)*($I179/$H179))</f>
        <v>0</v>
      </c>
      <c r="S179" s="105">
        <f>IF( $H179=0,0,($F179*'Cronograma de Actividades'!$L70)*($I179/$H179))</f>
        <v>0</v>
      </c>
      <c r="T179" s="105">
        <f>IF( $H179=0,0,($F179*'Cronograma de Actividades'!$M70)*($I179/$H179))</f>
        <v>0</v>
      </c>
      <c r="U179" s="105">
        <f t="shared" si="47"/>
        <v>0</v>
      </c>
      <c r="V179" s="105">
        <f>IF( $H179=0,0,($F179*'Cronograma de Actividades'!$N70)*($I179/$H179))</f>
        <v>0</v>
      </c>
      <c r="W179" s="105">
        <f>IF( $H179=0,0,($F179*'Cronograma de Actividades'!$O70)*($I179/$H179))</f>
        <v>0</v>
      </c>
      <c r="X179" s="105">
        <f>IF( $H179=0,0,($F179*'Cronograma de Actividades'!$P70)*($I179/$H179))</f>
        <v>0</v>
      </c>
      <c r="Y179" s="105">
        <f t="shared" si="48"/>
        <v>0</v>
      </c>
      <c r="Z179" s="105">
        <f t="shared" si="49"/>
        <v>0</v>
      </c>
      <c r="AA179" s="105">
        <f>IF( $H179=0,0,($F179*'Cronograma de Actividades'!$Q70)*($I179/$H179))</f>
        <v>0</v>
      </c>
      <c r="AB179" s="105">
        <f>IF( $H179=0,0,($F179*'Cronograma de Actividades'!$R70)*($I179/$H179))</f>
        <v>0</v>
      </c>
      <c r="AC179" s="105">
        <f>IF( $H179=0,0,($F179*'Cronograma de Actividades'!$S70)*($I179/$H179))</f>
        <v>0</v>
      </c>
      <c r="AD179" s="105">
        <f t="shared" si="50"/>
        <v>0</v>
      </c>
      <c r="AE179" s="105">
        <f>IF( $H179=0,0,($F179*'Cronograma de Actividades'!$T70)*($I179/$H179))</f>
        <v>0</v>
      </c>
      <c r="AF179" s="105">
        <f>IF( $H179=0,0,($F179*'Cronograma de Actividades'!$U70)*($I179/$H179))</f>
        <v>0</v>
      </c>
      <c r="AG179" s="105">
        <f>IF( $H179=0,0,($F179*'Cronograma de Actividades'!$V70)*($I179/$H179))</f>
        <v>0</v>
      </c>
      <c r="AH179" s="105">
        <f t="shared" si="51"/>
        <v>0</v>
      </c>
      <c r="AI179" s="105">
        <f>IF( $H179=0,0,($F179*'Cronograma de Actividades'!$W70)*($I179/$H179))</f>
        <v>0</v>
      </c>
      <c r="AJ179" s="105">
        <f>IF( $H179=0,0,($F179*'Cronograma de Actividades'!$X70)*($I179/$H179))</f>
        <v>0</v>
      </c>
      <c r="AK179" s="105">
        <f>IF( $H179=0,0,($F179*'Cronograma de Actividades'!$Y70)*($I179/$H179))</f>
        <v>0</v>
      </c>
      <c r="AL179" s="105">
        <f t="shared" si="52"/>
        <v>0</v>
      </c>
      <c r="AM179" s="105">
        <f>IF( $H179=0,0,($F179*'Cronograma de Actividades'!$Z70)*($I179/$H179))</f>
        <v>0</v>
      </c>
      <c r="AN179" s="105">
        <f>IF( $H179=0,0,($F179*'Cronograma de Actividades'!$AA70)*($I179/$H179))</f>
        <v>0</v>
      </c>
      <c r="AO179" s="105">
        <f>IF( $H179=0,0,($F179*'Cronograma de Actividades'!$AB70)*($I179/$H179))</f>
        <v>0</v>
      </c>
      <c r="AP179" s="105">
        <f t="shared" si="53"/>
        <v>0</v>
      </c>
      <c r="AQ179" s="105">
        <f t="shared" si="54"/>
        <v>0</v>
      </c>
      <c r="AR179" s="105">
        <f>IF( $H179=0,0,($F179*'Cronograma de Actividades'!$AC70)*($I179/$H179))</f>
        <v>0</v>
      </c>
      <c r="AS179" s="105">
        <f>IF( $H179=0,0,($F179*'Cronograma de Actividades'!$AD70)*($I179/$H179))</f>
        <v>0</v>
      </c>
      <c r="AT179" s="105">
        <f>IF( $H179=0,0,($F179*'Cronograma de Actividades'!$AE70)*($I179/$H179))</f>
        <v>0</v>
      </c>
      <c r="AU179" s="105">
        <f t="shared" si="55"/>
        <v>0</v>
      </c>
      <c r="AV179" s="105">
        <f>IF( $H179=0,0,($F179*'Cronograma de Actividades'!$AF70)*($I179/$H179))</f>
        <v>0</v>
      </c>
      <c r="AW179" s="105">
        <f>IF( $H179=0,0,($F179*'Cronograma de Actividades'!$AG70)*($I179/$H179))</f>
        <v>0</v>
      </c>
      <c r="AX179" s="105">
        <f>IF( $H179=0,0,($F179*'Cronograma de Actividades'!$AH70)*($I179/$H179))</f>
        <v>0</v>
      </c>
      <c r="AY179" s="105">
        <f t="shared" si="56"/>
        <v>0</v>
      </c>
      <c r="AZ179" s="105">
        <f>IF( $H179=0,0,($F179*'Cronograma de Actividades'!$AI70)*($I179/$H179))</f>
        <v>0</v>
      </c>
      <c r="BA179" s="105">
        <f>IF( $H179=0,0,($F179*'Cronograma de Actividades'!$AJ70)*($I179/$H179))</f>
        <v>0</v>
      </c>
      <c r="BB179" s="105">
        <f>IF( $H179=0,0,($F179*'Cronograma de Actividades'!$AK70)*($I179/$H179))</f>
        <v>0</v>
      </c>
      <c r="BC179" s="105">
        <f t="shared" si="57"/>
        <v>0</v>
      </c>
      <c r="BD179" s="105">
        <f>IF( $H179=0,0,($F179*'Cronograma de Actividades'!$AL70)*($I179/$H179))</f>
        <v>0</v>
      </c>
      <c r="BE179" s="105">
        <f>IF( $H179=0,0,($F179*'Cronograma de Actividades'!$AM70)*($I179/$H179))</f>
        <v>0</v>
      </c>
      <c r="BF179" s="105">
        <f>IF( $H179=0,0,($F179*'Cronograma de Actividades'!$AN70)*($I179/$H179))</f>
        <v>0</v>
      </c>
      <c r="BG179" s="105">
        <f t="shared" si="58"/>
        <v>0</v>
      </c>
      <c r="BH179" s="105">
        <f t="shared" si="59"/>
        <v>0</v>
      </c>
      <c r="BI179" s="287">
        <f t="shared" si="60"/>
        <v>0</v>
      </c>
      <c r="BJ179" s="126">
        <f t="shared" si="42"/>
        <v>0</v>
      </c>
    </row>
    <row r="180" spans="1:62" x14ac:dyDescent="0.25">
      <c r="A180" s="65" t="s">
        <v>306</v>
      </c>
      <c r="B180" s="58">
        <f>+'Formato de costeo C6 '!B44</f>
        <v>0</v>
      </c>
      <c r="C180" s="229" t="str">
        <f>+'Formato de costeo C6 '!D44</f>
        <v>Planilla</v>
      </c>
      <c r="D180" s="18"/>
      <c r="E180" s="19"/>
      <c r="F180" s="230">
        <f>+'Formato de costeo C6 '!F44</f>
        <v>0</v>
      </c>
      <c r="G180" s="540">
        <f>+'Formato de costeo C6 '!H44</f>
        <v>0</v>
      </c>
      <c r="H180" s="230">
        <f t="shared" si="61"/>
        <v>0</v>
      </c>
      <c r="I180" s="302">
        <f>+'Formato de costeo C6 '!Q44</f>
        <v>0</v>
      </c>
      <c r="J180" s="105">
        <f>IF( $H180=0,0,($F180*'Cronograma de Actividades'!$E71)*($I180/$H180))</f>
        <v>0</v>
      </c>
      <c r="K180" s="105">
        <f>IF( $H180=0,0,($F180*'Cronograma de Actividades'!$F71)*($I180/$H180))</f>
        <v>0</v>
      </c>
      <c r="L180" s="105">
        <f>IF( $H180=0,0,($F180*'Cronograma de Actividades'!$G71)*($I180/$H180))</f>
        <v>0</v>
      </c>
      <c r="M180" s="105">
        <f t="shared" si="45"/>
        <v>0</v>
      </c>
      <c r="N180" s="105">
        <f>IF( $H180=0,0,($F180*'Cronograma de Actividades'!$H71)*($I180/$H180))</f>
        <v>0</v>
      </c>
      <c r="O180" s="105">
        <f>IF( $H180=0,0,($F180*'Cronograma de Actividades'!$I71)*($I180/$H180))</f>
        <v>0</v>
      </c>
      <c r="P180" s="105">
        <f>IF( $H180=0,0,($F180*'Cronograma de Actividades'!$J71)*($I180/$H180))</f>
        <v>0</v>
      </c>
      <c r="Q180" s="105">
        <f t="shared" si="46"/>
        <v>0</v>
      </c>
      <c r="R180" s="105">
        <f>IF( $H180=0,0,($F180*'Cronograma de Actividades'!$K71)*($I180/$H180))</f>
        <v>0</v>
      </c>
      <c r="S180" s="105">
        <f>IF( $H180=0,0,($F180*'Cronograma de Actividades'!$L71)*($I180/$H180))</f>
        <v>0</v>
      </c>
      <c r="T180" s="105">
        <f>IF( $H180=0,0,($F180*'Cronograma de Actividades'!$M71)*($I180/$H180))</f>
        <v>0</v>
      </c>
      <c r="U180" s="105">
        <f t="shared" si="47"/>
        <v>0</v>
      </c>
      <c r="V180" s="105">
        <f>IF( $H180=0,0,($F180*'Cronograma de Actividades'!$N71)*($I180/$H180))</f>
        <v>0</v>
      </c>
      <c r="W180" s="105">
        <f>IF( $H180=0,0,($F180*'Cronograma de Actividades'!$O71)*($I180/$H180))</f>
        <v>0</v>
      </c>
      <c r="X180" s="105">
        <f>IF( $H180=0,0,($F180*'Cronograma de Actividades'!$P71)*($I180/$H180))</f>
        <v>0</v>
      </c>
      <c r="Y180" s="105">
        <f t="shared" si="48"/>
        <v>0</v>
      </c>
      <c r="Z180" s="105">
        <f t="shared" si="49"/>
        <v>0</v>
      </c>
      <c r="AA180" s="105">
        <f>IF( $H180=0,0,($F180*'Cronograma de Actividades'!$Q71)*($I180/$H180))</f>
        <v>0</v>
      </c>
      <c r="AB180" s="105">
        <f>IF( $H180=0,0,($F180*'Cronograma de Actividades'!$R71)*($I180/$H180))</f>
        <v>0</v>
      </c>
      <c r="AC180" s="105">
        <f>IF( $H180=0,0,($F180*'Cronograma de Actividades'!$S71)*($I180/$H180))</f>
        <v>0</v>
      </c>
      <c r="AD180" s="105">
        <f t="shared" si="50"/>
        <v>0</v>
      </c>
      <c r="AE180" s="105">
        <f>IF( $H180=0,0,($F180*'Cronograma de Actividades'!$T71)*($I180/$H180))</f>
        <v>0</v>
      </c>
      <c r="AF180" s="105">
        <f>IF( $H180=0,0,($F180*'Cronograma de Actividades'!$U71)*($I180/$H180))</f>
        <v>0</v>
      </c>
      <c r="AG180" s="105">
        <f>IF( $H180=0,0,($F180*'Cronograma de Actividades'!$V71)*($I180/$H180))</f>
        <v>0</v>
      </c>
      <c r="AH180" s="105">
        <f t="shared" si="51"/>
        <v>0</v>
      </c>
      <c r="AI180" s="105">
        <f>IF( $H180=0,0,($F180*'Cronograma de Actividades'!$W71)*($I180/$H180))</f>
        <v>0</v>
      </c>
      <c r="AJ180" s="105">
        <f>IF( $H180=0,0,($F180*'Cronograma de Actividades'!$X71)*($I180/$H180))</f>
        <v>0</v>
      </c>
      <c r="AK180" s="105">
        <f>IF( $H180=0,0,($F180*'Cronograma de Actividades'!$Y71)*($I180/$H180))</f>
        <v>0</v>
      </c>
      <c r="AL180" s="105">
        <f t="shared" si="52"/>
        <v>0</v>
      </c>
      <c r="AM180" s="105">
        <f>IF( $H180=0,0,($F180*'Cronograma de Actividades'!$Z71)*($I180/$H180))</f>
        <v>0</v>
      </c>
      <c r="AN180" s="105">
        <f>IF( $H180=0,0,($F180*'Cronograma de Actividades'!$AA71)*($I180/$H180))</f>
        <v>0</v>
      </c>
      <c r="AO180" s="105">
        <f>IF( $H180=0,0,($F180*'Cronograma de Actividades'!$AB71)*($I180/$H180))</f>
        <v>0</v>
      </c>
      <c r="AP180" s="105">
        <f t="shared" si="53"/>
        <v>0</v>
      </c>
      <c r="AQ180" s="105">
        <f t="shared" si="54"/>
        <v>0</v>
      </c>
      <c r="AR180" s="105">
        <f>IF( $H180=0,0,($F180*'Cronograma de Actividades'!$AC71)*($I180/$H180))</f>
        <v>0</v>
      </c>
      <c r="AS180" s="105">
        <f>IF( $H180=0,0,($F180*'Cronograma de Actividades'!$AD71)*($I180/$H180))</f>
        <v>0</v>
      </c>
      <c r="AT180" s="105">
        <f>IF( $H180=0,0,($F180*'Cronograma de Actividades'!$AE71)*($I180/$H180))</f>
        <v>0</v>
      </c>
      <c r="AU180" s="105">
        <f t="shared" si="55"/>
        <v>0</v>
      </c>
      <c r="AV180" s="105">
        <f>IF( $H180=0,0,($F180*'Cronograma de Actividades'!$AF71)*($I180/$H180))</f>
        <v>0</v>
      </c>
      <c r="AW180" s="105">
        <f>IF( $H180=0,0,($F180*'Cronograma de Actividades'!$AG71)*($I180/$H180))</f>
        <v>0</v>
      </c>
      <c r="AX180" s="105">
        <f>IF( $H180=0,0,($F180*'Cronograma de Actividades'!$AH71)*($I180/$H180))</f>
        <v>0</v>
      </c>
      <c r="AY180" s="105">
        <f t="shared" si="56"/>
        <v>0</v>
      </c>
      <c r="AZ180" s="105">
        <f>IF( $H180=0,0,($F180*'Cronograma de Actividades'!$AI71)*($I180/$H180))</f>
        <v>0</v>
      </c>
      <c r="BA180" s="105">
        <f>IF( $H180=0,0,($F180*'Cronograma de Actividades'!$AJ71)*($I180/$H180))</f>
        <v>0</v>
      </c>
      <c r="BB180" s="105">
        <f>IF( $H180=0,0,($F180*'Cronograma de Actividades'!$AK71)*($I180/$H180))</f>
        <v>0</v>
      </c>
      <c r="BC180" s="105">
        <f t="shared" si="57"/>
        <v>0</v>
      </c>
      <c r="BD180" s="105">
        <f>IF( $H180=0,0,($F180*'Cronograma de Actividades'!$AL71)*($I180/$H180))</f>
        <v>0</v>
      </c>
      <c r="BE180" s="105">
        <f>IF( $H180=0,0,($F180*'Cronograma de Actividades'!$AM71)*($I180/$H180))</f>
        <v>0</v>
      </c>
      <c r="BF180" s="105">
        <f>IF( $H180=0,0,($F180*'Cronograma de Actividades'!$AN71)*($I180/$H180))</f>
        <v>0</v>
      </c>
      <c r="BG180" s="105">
        <f t="shared" si="58"/>
        <v>0</v>
      </c>
      <c r="BH180" s="105">
        <f t="shared" si="59"/>
        <v>0</v>
      </c>
      <c r="BI180" s="287">
        <f t="shared" si="60"/>
        <v>0</v>
      </c>
      <c r="BJ180" s="126">
        <f t="shared" si="42"/>
        <v>0</v>
      </c>
    </row>
    <row r="181" spans="1:62" x14ac:dyDescent="0.25">
      <c r="A181" s="65" t="s">
        <v>307</v>
      </c>
      <c r="B181" s="58">
        <f>+'Formato de costeo C6 '!B45</f>
        <v>0</v>
      </c>
      <c r="C181" s="229" t="str">
        <f>+'Formato de costeo C6 '!D45</f>
        <v>Planilla</v>
      </c>
      <c r="D181" s="18"/>
      <c r="E181" s="19"/>
      <c r="F181" s="230">
        <f>+'Formato de costeo C6 '!F45</f>
        <v>0</v>
      </c>
      <c r="G181" s="540">
        <f>+'Formato de costeo C6 '!H45</f>
        <v>0</v>
      </c>
      <c r="H181" s="230">
        <f t="shared" si="61"/>
        <v>0</v>
      </c>
      <c r="I181" s="302">
        <f>+'Formato de costeo C6 '!Q45</f>
        <v>0</v>
      </c>
      <c r="J181" s="105">
        <f>IF( $H181=0,0,($F181*'Cronograma de Actividades'!$E72)*($I181/$H181))</f>
        <v>0</v>
      </c>
      <c r="K181" s="105">
        <f>IF( $H181=0,0,($F181*'Cronograma de Actividades'!$F72)*($I181/$H181))</f>
        <v>0</v>
      </c>
      <c r="L181" s="105">
        <f>IF( $H181=0,0,($F181*'Cronograma de Actividades'!$G72)*($I181/$H181))</f>
        <v>0</v>
      </c>
      <c r="M181" s="105">
        <f t="shared" si="45"/>
        <v>0</v>
      </c>
      <c r="N181" s="105">
        <f>IF( $H181=0,0,($F181*'Cronograma de Actividades'!$H72)*($I181/$H181))</f>
        <v>0</v>
      </c>
      <c r="O181" s="105">
        <f>IF( $H181=0,0,($F181*'Cronograma de Actividades'!$I72)*($I181/$H181))</f>
        <v>0</v>
      </c>
      <c r="P181" s="105">
        <f>IF( $H181=0,0,($F181*'Cronograma de Actividades'!$J72)*($I181/$H181))</f>
        <v>0</v>
      </c>
      <c r="Q181" s="105">
        <f t="shared" si="46"/>
        <v>0</v>
      </c>
      <c r="R181" s="105">
        <f>IF( $H181=0,0,($F181*'Cronograma de Actividades'!$K72)*($I181/$H181))</f>
        <v>0</v>
      </c>
      <c r="S181" s="105">
        <f>IF( $H181=0,0,($F181*'Cronograma de Actividades'!$L72)*($I181/$H181))</f>
        <v>0</v>
      </c>
      <c r="T181" s="105">
        <f>IF( $H181=0,0,($F181*'Cronograma de Actividades'!$M72)*($I181/$H181))</f>
        <v>0</v>
      </c>
      <c r="U181" s="105">
        <f t="shared" si="47"/>
        <v>0</v>
      </c>
      <c r="V181" s="105">
        <f>IF( $H181=0,0,($F181*'Cronograma de Actividades'!$N72)*($I181/$H181))</f>
        <v>0</v>
      </c>
      <c r="W181" s="105">
        <f>IF( $H181=0,0,($F181*'Cronograma de Actividades'!$O72)*($I181/$H181))</f>
        <v>0</v>
      </c>
      <c r="X181" s="105">
        <f>IF( $H181=0,0,($F181*'Cronograma de Actividades'!$P72)*($I181/$H181))</f>
        <v>0</v>
      </c>
      <c r="Y181" s="105">
        <f t="shared" si="48"/>
        <v>0</v>
      </c>
      <c r="Z181" s="105">
        <f t="shared" si="49"/>
        <v>0</v>
      </c>
      <c r="AA181" s="105">
        <f>IF( $H181=0,0,($F181*'Cronograma de Actividades'!$Q72)*($I181/$H181))</f>
        <v>0</v>
      </c>
      <c r="AB181" s="105">
        <f>IF( $H181=0,0,($F181*'Cronograma de Actividades'!$R72)*($I181/$H181))</f>
        <v>0</v>
      </c>
      <c r="AC181" s="105">
        <f>IF( $H181=0,0,($F181*'Cronograma de Actividades'!$S72)*($I181/$H181))</f>
        <v>0</v>
      </c>
      <c r="AD181" s="105">
        <f t="shared" si="50"/>
        <v>0</v>
      </c>
      <c r="AE181" s="105">
        <f>IF( $H181=0,0,($F181*'Cronograma de Actividades'!$T72)*($I181/$H181))</f>
        <v>0</v>
      </c>
      <c r="AF181" s="105">
        <f>IF( $H181=0,0,($F181*'Cronograma de Actividades'!$U72)*($I181/$H181))</f>
        <v>0</v>
      </c>
      <c r="AG181" s="105">
        <f>IF( $H181=0,0,($F181*'Cronograma de Actividades'!$V72)*($I181/$H181))</f>
        <v>0</v>
      </c>
      <c r="AH181" s="105">
        <f t="shared" si="51"/>
        <v>0</v>
      </c>
      <c r="AI181" s="105">
        <f>IF( $H181=0,0,($F181*'Cronograma de Actividades'!$W72)*($I181/$H181))</f>
        <v>0</v>
      </c>
      <c r="AJ181" s="105">
        <f>IF( $H181=0,0,($F181*'Cronograma de Actividades'!$X72)*($I181/$H181))</f>
        <v>0</v>
      </c>
      <c r="AK181" s="105">
        <f>IF( $H181=0,0,($F181*'Cronograma de Actividades'!$Y72)*($I181/$H181))</f>
        <v>0</v>
      </c>
      <c r="AL181" s="105">
        <f t="shared" si="52"/>
        <v>0</v>
      </c>
      <c r="AM181" s="105">
        <f>IF( $H181=0,0,($F181*'Cronograma de Actividades'!$Z72)*($I181/$H181))</f>
        <v>0</v>
      </c>
      <c r="AN181" s="105">
        <f>IF( $H181=0,0,($F181*'Cronograma de Actividades'!$AA72)*($I181/$H181))</f>
        <v>0</v>
      </c>
      <c r="AO181" s="105">
        <f>IF( $H181=0,0,($F181*'Cronograma de Actividades'!$AB72)*($I181/$H181))</f>
        <v>0</v>
      </c>
      <c r="AP181" s="105">
        <f t="shared" si="53"/>
        <v>0</v>
      </c>
      <c r="AQ181" s="105">
        <f t="shared" si="54"/>
        <v>0</v>
      </c>
      <c r="AR181" s="105">
        <f>IF( $H181=0,0,($F181*'Cronograma de Actividades'!$AC72)*($I181/$H181))</f>
        <v>0</v>
      </c>
      <c r="AS181" s="105">
        <f>IF( $H181=0,0,($F181*'Cronograma de Actividades'!$AD72)*($I181/$H181))</f>
        <v>0</v>
      </c>
      <c r="AT181" s="105">
        <f>IF( $H181=0,0,($F181*'Cronograma de Actividades'!$AE72)*($I181/$H181))</f>
        <v>0</v>
      </c>
      <c r="AU181" s="105">
        <f t="shared" si="55"/>
        <v>0</v>
      </c>
      <c r="AV181" s="105">
        <f>IF( $H181=0,0,($F181*'Cronograma de Actividades'!$AF72)*($I181/$H181))</f>
        <v>0</v>
      </c>
      <c r="AW181" s="105">
        <f>IF( $H181=0,0,($F181*'Cronograma de Actividades'!$AG72)*($I181/$H181))</f>
        <v>0</v>
      </c>
      <c r="AX181" s="105">
        <f>IF( $H181=0,0,($F181*'Cronograma de Actividades'!$AH72)*($I181/$H181))</f>
        <v>0</v>
      </c>
      <c r="AY181" s="105">
        <f t="shared" si="56"/>
        <v>0</v>
      </c>
      <c r="AZ181" s="105">
        <f>IF( $H181=0,0,($F181*'Cronograma de Actividades'!$AI72)*($I181/$H181))</f>
        <v>0</v>
      </c>
      <c r="BA181" s="105">
        <f>IF( $H181=0,0,($F181*'Cronograma de Actividades'!$AJ72)*($I181/$H181))</f>
        <v>0</v>
      </c>
      <c r="BB181" s="105">
        <f>IF( $H181=0,0,($F181*'Cronograma de Actividades'!$AK72)*($I181/$H181))</f>
        <v>0</v>
      </c>
      <c r="BC181" s="105">
        <f t="shared" si="57"/>
        <v>0</v>
      </c>
      <c r="BD181" s="105">
        <f>IF( $H181=0,0,($F181*'Cronograma de Actividades'!$AL72)*($I181/$H181))</f>
        <v>0</v>
      </c>
      <c r="BE181" s="105">
        <f>IF( $H181=0,0,($F181*'Cronograma de Actividades'!$AM72)*($I181/$H181))</f>
        <v>0</v>
      </c>
      <c r="BF181" s="105">
        <f>IF( $H181=0,0,($F181*'Cronograma de Actividades'!$AN72)*($I181/$H181))</f>
        <v>0</v>
      </c>
      <c r="BG181" s="105">
        <f t="shared" si="58"/>
        <v>0</v>
      </c>
      <c r="BH181" s="105">
        <f t="shared" si="59"/>
        <v>0</v>
      </c>
      <c r="BI181" s="287">
        <f t="shared" si="60"/>
        <v>0</v>
      </c>
      <c r="BJ181" s="126">
        <f t="shared" si="42"/>
        <v>0</v>
      </c>
    </row>
    <row r="182" spans="1:62" x14ac:dyDescent="0.25">
      <c r="A182" s="65" t="s">
        <v>308</v>
      </c>
      <c r="B182" s="58">
        <f>+'Formato de costeo C6 '!B46</f>
        <v>0</v>
      </c>
      <c r="C182" s="229" t="str">
        <f>+'Formato de costeo C6 '!D46</f>
        <v>Planilla</v>
      </c>
      <c r="D182" s="18"/>
      <c r="E182" s="19"/>
      <c r="F182" s="230">
        <f>+'Formato de costeo C6 '!F46</f>
        <v>0</v>
      </c>
      <c r="G182" s="540">
        <f>+'Formato de costeo C6 '!H46</f>
        <v>0</v>
      </c>
      <c r="H182" s="230">
        <f t="shared" si="61"/>
        <v>0</v>
      </c>
      <c r="I182" s="302">
        <f>+'Formato de costeo C6 '!Q46</f>
        <v>0</v>
      </c>
      <c r="J182" s="105">
        <f>IF( $H182=0,0,($F182*'Cronograma de Actividades'!$E73)*($I182/$H182))</f>
        <v>0</v>
      </c>
      <c r="K182" s="105">
        <f>IF( $H182=0,0,($F182*'Cronograma de Actividades'!$F73)*($I182/$H182))</f>
        <v>0</v>
      </c>
      <c r="L182" s="105">
        <f>IF( $H182=0,0,($F182*'Cronograma de Actividades'!$G73)*($I182/$H182))</f>
        <v>0</v>
      </c>
      <c r="M182" s="105">
        <f t="shared" si="45"/>
        <v>0</v>
      </c>
      <c r="N182" s="105">
        <f>IF( $H182=0,0,($F182*'Cronograma de Actividades'!$H73)*($I182/$H182))</f>
        <v>0</v>
      </c>
      <c r="O182" s="105">
        <f>IF( $H182=0,0,($F182*'Cronograma de Actividades'!$I73)*($I182/$H182))</f>
        <v>0</v>
      </c>
      <c r="P182" s="105">
        <f>IF( $H182=0,0,($F182*'Cronograma de Actividades'!$J73)*($I182/$H182))</f>
        <v>0</v>
      </c>
      <c r="Q182" s="105">
        <f t="shared" si="46"/>
        <v>0</v>
      </c>
      <c r="R182" s="105">
        <f>IF( $H182=0,0,($F182*'Cronograma de Actividades'!$K73)*($I182/$H182))</f>
        <v>0</v>
      </c>
      <c r="S182" s="105">
        <f>IF( $H182=0,0,($F182*'Cronograma de Actividades'!$L73)*($I182/$H182))</f>
        <v>0</v>
      </c>
      <c r="T182" s="105">
        <f>IF( $H182=0,0,($F182*'Cronograma de Actividades'!$M73)*($I182/$H182))</f>
        <v>0</v>
      </c>
      <c r="U182" s="105">
        <f t="shared" si="47"/>
        <v>0</v>
      </c>
      <c r="V182" s="105">
        <f>IF( $H182=0,0,($F182*'Cronograma de Actividades'!$N73)*($I182/$H182))</f>
        <v>0</v>
      </c>
      <c r="W182" s="105">
        <f>IF( $H182=0,0,($F182*'Cronograma de Actividades'!$O73)*($I182/$H182))</f>
        <v>0</v>
      </c>
      <c r="X182" s="105">
        <f>IF( $H182=0,0,($F182*'Cronograma de Actividades'!$P73)*($I182/$H182))</f>
        <v>0</v>
      </c>
      <c r="Y182" s="105">
        <f t="shared" si="48"/>
        <v>0</v>
      </c>
      <c r="Z182" s="105">
        <f t="shared" si="49"/>
        <v>0</v>
      </c>
      <c r="AA182" s="105">
        <f>IF( $H182=0,0,($F182*'Cronograma de Actividades'!$Q73)*($I182/$H182))</f>
        <v>0</v>
      </c>
      <c r="AB182" s="105">
        <f>IF( $H182=0,0,($F182*'Cronograma de Actividades'!$R73)*($I182/$H182))</f>
        <v>0</v>
      </c>
      <c r="AC182" s="105">
        <f>IF( $H182=0,0,($F182*'Cronograma de Actividades'!$S73)*($I182/$H182))</f>
        <v>0</v>
      </c>
      <c r="AD182" s="105">
        <f t="shared" si="50"/>
        <v>0</v>
      </c>
      <c r="AE182" s="105">
        <f>IF( $H182=0,0,($F182*'Cronograma de Actividades'!$T73)*($I182/$H182))</f>
        <v>0</v>
      </c>
      <c r="AF182" s="105">
        <f>IF( $H182=0,0,($F182*'Cronograma de Actividades'!$U73)*($I182/$H182))</f>
        <v>0</v>
      </c>
      <c r="AG182" s="105">
        <f>IF( $H182=0,0,($F182*'Cronograma de Actividades'!$V73)*($I182/$H182))</f>
        <v>0</v>
      </c>
      <c r="AH182" s="105">
        <f t="shared" si="51"/>
        <v>0</v>
      </c>
      <c r="AI182" s="105">
        <f>IF( $H182=0,0,($F182*'Cronograma de Actividades'!$W73)*($I182/$H182))</f>
        <v>0</v>
      </c>
      <c r="AJ182" s="105">
        <f>IF( $H182=0,0,($F182*'Cronograma de Actividades'!$X73)*($I182/$H182))</f>
        <v>0</v>
      </c>
      <c r="AK182" s="105">
        <f>IF( $H182=0,0,($F182*'Cronograma de Actividades'!$Y73)*($I182/$H182))</f>
        <v>0</v>
      </c>
      <c r="AL182" s="105">
        <f t="shared" si="52"/>
        <v>0</v>
      </c>
      <c r="AM182" s="105">
        <f>IF( $H182=0,0,($F182*'Cronograma de Actividades'!$Z73)*($I182/$H182))</f>
        <v>0</v>
      </c>
      <c r="AN182" s="105">
        <f>IF( $H182=0,0,($F182*'Cronograma de Actividades'!$AA73)*($I182/$H182))</f>
        <v>0</v>
      </c>
      <c r="AO182" s="105">
        <f>IF( $H182=0,0,($F182*'Cronograma de Actividades'!$AB73)*($I182/$H182))</f>
        <v>0</v>
      </c>
      <c r="AP182" s="105">
        <f t="shared" si="53"/>
        <v>0</v>
      </c>
      <c r="AQ182" s="105">
        <f t="shared" si="54"/>
        <v>0</v>
      </c>
      <c r="AR182" s="105">
        <f>IF( $H182=0,0,($F182*'Cronograma de Actividades'!$AC73)*($I182/$H182))</f>
        <v>0</v>
      </c>
      <c r="AS182" s="105">
        <f>IF( $H182=0,0,($F182*'Cronograma de Actividades'!$AD73)*($I182/$H182))</f>
        <v>0</v>
      </c>
      <c r="AT182" s="105">
        <f>IF( $H182=0,0,($F182*'Cronograma de Actividades'!$AE73)*($I182/$H182))</f>
        <v>0</v>
      </c>
      <c r="AU182" s="105">
        <f t="shared" si="55"/>
        <v>0</v>
      </c>
      <c r="AV182" s="105">
        <f>IF( $H182=0,0,($F182*'Cronograma de Actividades'!$AF73)*($I182/$H182))</f>
        <v>0</v>
      </c>
      <c r="AW182" s="105">
        <f>IF( $H182=0,0,($F182*'Cronograma de Actividades'!$AG73)*($I182/$H182))</f>
        <v>0</v>
      </c>
      <c r="AX182" s="105">
        <f>IF( $H182=0,0,($F182*'Cronograma de Actividades'!$AH73)*($I182/$H182))</f>
        <v>0</v>
      </c>
      <c r="AY182" s="105">
        <f t="shared" si="56"/>
        <v>0</v>
      </c>
      <c r="AZ182" s="105">
        <f>IF( $H182=0,0,($F182*'Cronograma de Actividades'!$AI73)*($I182/$H182))</f>
        <v>0</v>
      </c>
      <c r="BA182" s="105">
        <f>IF( $H182=0,0,($F182*'Cronograma de Actividades'!$AJ73)*($I182/$H182))</f>
        <v>0</v>
      </c>
      <c r="BB182" s="105">
        <f>IF( $H182=0,0,($F182*'Cronograma de Actividades'!$AK73)*($I182/$H182))</f>
        <v>0</v>
      </c>
      <c r="BC182" s="105">
        <f t="shared" si="57"/>
        <v>0</v>
      </c>
      <c r="BD182" s="105">
        <f>IF( $H182=0,0,($F182*'Cronograma de Actividades'!$AL73)*($I182/$H182))</f>
        <v>0</v>
      </c>
      <c r="BE182" s="105">
        <f>IF( $H182=0,0,($F182*'Cronograma de Actividades'!$AM73)*($I182/$H182))</f>
        <v>0</v>
      </c>
      <c r="BF182" s="105">
        <f>IF( $H182=0,0,($F182*'Cronograma de Actividades'!$AN73)*($I182/$H182))</f>
        <v>0</v>
      </c>
      <c r="BG182" s="105">
        <f t="shared" si="58"/>
        <v>0</v>
      </c>
      <c r="BH182" s="105">
        <f t="shared" si="59"/>
        <v>0</v>
      </c>
      <c r="BI182" s="287">
        <f t="shared" si="60"/>
        <v>0</v>
      </c>
      <c r="BJ182" s="126">
        <f t="shared" si="42"/>
        <v>0</v>
      </c>
    </row>
    <row r="183" spans="1:62" x14ac:dyDescent="0.25">
      <c r="A183" s="65" t="s">
        <v>309</v>
      </c>
      <c r="B183" s="58">
        <f>+'Formato de costeo C6 '!B47</f>
        <v>0</v>
      </c>
      <c r="C183" s="229" t="str">
        <f>+'Formato de costeo C6 '!D47</f>
        <v>Planilla</v>
      </c>
      <c r="D183" s="18"/>
      <c r="E183" s="19"/>
      <c r="F183" s="230">
        <f>+'Formato de costeo C6 '!F47</f>
        <v>0</v>
      </c>
      <c r="G183" s="540">
        <f>+'Formato de costeo C6 '!H47</f>
        <v>0</v>
      </c>
      <c r="H183" s="230">
        <f t="shared" si="61"/>
        <v>0</v>
      </c>
      <c r="I183" s="303">
        <f>+'Formato de costeo C6 '!Q47</f>
        <v>0</v>
      </c>
      <c r="J183" s="106">
        <f>IF( $H183=0,0,($F183*'Cronograma de Actividades'!$E74)*($I183/$H183))</f>
        <v>0</v>
      </c>
      <c r="K183" s="106">
        <f>IF( $H183=0,0,($F183*'Cronograma de Actividades'!$F74)*($I183/$H183))</f>
        <v>0</v>
      </c>
      <c r="L183" s="106">
        <f>IF( $H183=0,0,($F183*'Cronograma de Actividades'!$G74)*($I183/$H183))</f>
        <v>0</v>
      </c>
      <c r="M183" s="106">
        <f t="shared" si="45"/>
        <v>0</v>
      </c>
      <c r="N183" s="106">
        <f>IF( $H183=0,0,($F183*'Cronograma de Actividades'!$H74)*($I183/$H183))</f>
        <v>0</v>
      </c>
      <c r="O183" s="106">
        <f>IF( $H183=0,0,($F183*'Cronograma de Actividades'!$I74)*($I183/$H183))</f>
        <v>0</v>
      </c>
      <c r="P183" s="106">
        <f>IF( $H183=0,0,($F183*'Cronograma de Actividades'!$J74)*($I183/$H183))</f>
        <v>0</v>
      </c>
      <c r="Q183" s="106">
        <f t="shared" si="46"/>
        <v>0</v>
      </c>
      <c r="R183" s="106">
        <f>IF( $H183=0,0,($F183*'Cronograma de Actividades'!$K74)*($I183/$H183))</f>
        <v>0</v>
      </c>
      <c r="S183" s="106">
        <f>IF( $H183=0,0,($F183*'Cronograma de Actividades'!$L74)*($I183/$H183))</f>
        <v>0</v>
      </c>
      <c r="T183" s="106">
        <f>IF( $H183=0,0,($F183*'Cronograma de Actividades'!$M74)*($I183/$H183))</f>
        <v>0</v>
      </c>
      <c r="U183" s="106">
        <f t="shared" si="47"/>
        <v>0</v>
      </c>
      <c r="V183" s="106">
        <f>IF( $H183=0,0,($F183*'Cronograma de Actividades'!$N74)*($I183/$H183))</f>
        <v>0</v>
      </c>
      <c r="W183" s="106">
        <f>IF( $H183=0,0,($F183*'Cronograma de Actividades'!$O74)*($I183/$H183))</f>
        <v>0</v>
      </c>
      <c r="X183" s="106">
        <f>IF( $H183=0,0,($F183*'Cronograma de Actividades'!$P74)*($I183/$H183))</f>
        <v>0</v>
      </c>
      <c r="Y183" s="106">
        <f t="shared" si="48"/>
        <v>0</v>
      </c>
      <c r="Z183" s="106">
        <f t="shared" si="49"/>
        <v>0</v>
      </c>
      <c r="AA183" s="106">
        <f>IF( $H183=0,0,($F183*'Cronograma de Actividades'!$Q74)*($I183/$H183))</f>
        <v>0</v>
      </c>
      <c r="AB183" s="106">
        <f>IF( $H183=0,0,($F183*'Cronograma de Actividades'!$R74)*($I183/$H183))</f>
        <v>0</v>
      </c>
      <c r="AC183" s="106">
        <f>IF( $H183=0,0,($F183*'Cronograma de Actividades'!$S74)*($I183/$H183))</f>
        <v>0</v>
      </c>
      <c r="AD183" s="106">
        <f t="shared" si="50"/>
        <v>0</v>
      </c>
      <c r="AE183" s="106">
        <f>IF( $H183=0,0,($F183*'Cronograma de Actividades'!$T74)*($I183/$H183))</f>
        <v>0</v>
      </c>
      <c r="AF183" s="106">
        <f>IF( $H183=0,0,($F183*'Cronograma de Actividades'!$U74)*($I183/$H183))</f>
        <v>0</v>
      </c>
      <c r="AG183" s="106">
        <f>IF( $H183=0,0,($F183*'Cronograma de Actividades'!$V74)*($I183/$H183))</f>
        <v>0</v>
      </c>
      <c r="AH183" s="106">
        <f t="shared" si="51"/>
        <v>0</v>
      </c>
      <c r="AI183" s="106">
        <f>IF( $H183=0,0,($F183*'Cronograma de Actividades'!$W74)*($I183/$H183))</f>
        <v>0</v>
      </c>
      <c r="AJ183" s="106">
        <f>IF( $H183=0,0,($F183*'Cronograma de Actividades'!$X74)*($I183/$H183))</f>
        <v>0</v>
      </c>
      <c r="AK183" s="106">
        <f>IF( $H183=0,0,($F183*'Cronograma de Actividades'!$Y74)*($I183/$H183))</f>
        <v>0</v>
      </c>
      <c r="AL183" s="106">
        <f t="shared" si="52"/>
        <v>0</v>
      </c>
      <c r="AM183" s="106">
        <f>IF( $H183=0,0,($F183*'Cronograma de Actividades'!$Z74)*($I183/$H183))</f>
        <v>0</v>
      </c>
      <c r="AN183" s="106">
        <f>IF( $H183=0,0,($F183*'Cronograma de Actividades'!$AA74)*($I183/$H183))</f>
        <v>0</v>
      </c>
      <c r="AO183" s="106">
        <f>IF( $H183=0,0,($F183*'Cronograma de Actividades'!$AB74)*($I183/$H183))</f>
        <v>0</v>
      </c>
      <c r="AP183" s="106">
        <f t="shared" si="53"/>
        <v>0</v>
      </c>
      <c r="AQ183" s="106">
        <f t="shared" si="54"/>
        <v>0</v>
      </c>
      <c r="AR183" s="106">
        <f>IF( $H183=0,0,($F183*'Cronograma de Actividades'!$AC74)*($I183/$H183))</f>
        <v>0</v>
      </c>
      <c r="AS183" s="106">
        <f>IF( $H183=0,0,($F183*'Cronograma de Actividades'!$AD74)*($I183/$H183))</f>
        <v>0</v>
      </c>
      <c r="AT183" s="106">
        <f>IF( $H183=0,0,($F183*'Cronograma de Actividades'!$AE74)*($I183/$H183))</f>
        <v>0</v>
      </c>
      <c r="AU183" s="106">
        <f t="shared" si="55"/>
        <v>0</v>
      </c>
      <c r="AV183" s="106">
        <f>IF( $H183=0,0,($F183*'Cronograma de Actividades'!$AF74)*($I183/$H183))</f>
        <v>0</v>
      </c>
      <c r="AW183" s="106">
        <f>IF( $H183=0,0,($F183*'Cronograma de Actividades'!$AG74)*($I183/$H183))</f>
        <v>0</v>
      </c>
      <c r="AX183" s="106">
        <f>IF( $H183=0,0,($F183*'Cronograma de Actividades'!$AH74)*($I183/$H183))</f>
        <v>0</v>
      </c>
      <c r="AY183" s="106">
        <f t="shared" si="56"/>
        <v>0</v>
      </c>
      <c r="AZ183" s="106">
        <f>IF( $H183=0,0,($F183*'Cronograma de Actividades'!$AI74)*($I183/$H183))</f>
        <v>0</v>
      </c>
      <c r="BA183" s="106">
        <f>IF( $H183=0,0,($F183*'Cronograma de Actividades'!$AJ74)*($I183/$H183))</f>
        <v>0</v>
      </c>
      <c r="BB183" s="106">
        <f>IF( $H183=0,0,($F183*'Cronograma de Actividades'!$AK74)*($I183/$H183))</f>
        <v>0</v>
      </c>
      <c r="BC183" s="106">
        <f t="shared" si="57"/>
        <v>0</v>
      </c>
      <c r="BD183" s="106">
        <f>IF( $H183=0,0,($F183*'Cronograma de Actividades'!$AL74)*($I183/$H183))</f>
        <v>0</v>
      </c>
      <c r="BE183" s="106">
        <f>IF( $H183=0,0,($F183*'Cronograma de Actividades'!$AM74)*($I183/$H183))</f>
        <v>0</v>
      </c>
      <c r="BF183" s="106">
        <f>IF( $H183=0,0,($F183*'Cronograma de Actividades'!$AN74)*($I183/$H183))</f>
        <v>0</v>
      </c>
      <c r="BG183" s="106">
        <f t="shared" si="58"/>
        <v>0</v>
      </c>
      <c r="BH183" s="106">
        <f t="shared" si="59"/>
        <v>0</v>
      </c>
      <c r="BI183" s="288">
        <f t="shared" si="60"/>
        <v>0</v>
      </c>
      <c r="BJ183" s="126">
        <f t="shared" si="42"/>
        <v>0</v>
      </c>
    </row>
    <row r="184" spans="1:62" x14ac:dyDescent="0.25">
      <c r="A184" s="63">
        <f>'Formato de costeo C6 '!C49</f>
        <v>6.2</v>
      </c>
      <c r="B184" s="77" t="str">
        <f>'Formato de costeo C6 '!D49</f>
        <v>EQUIPAMIENTO DEL PROYECTO</v>
      </c>
      <c r="C184" s="78"/>
      <c r="D184" s="79"/>
      <c r="E184" s="80"/>
      <c r="F184" s="80"/>
      <c r="G184" s="304"/>
      <c r="H184" s="80">
        <f>+H185</f>
        <v>0</v>
      </c>
      <c r="I184" s="80">
        <f>+I185</f>
        <v>0</v>
      </c>
      <c r="J184" s="80">
        <f t="shared" ref="J184:BH184" si="62">+J185</f>
        <v>0</v>
      </c>
      <c r="K184" s="80">
        <f t="shared" si="62"/>
        <v>0</v>
      </c>
      <c r="L184" s="80">
        <f t="shared" si="62"/>
        <v>0</v>
      </c>
      <c r="M184" s="80">
        <f t="shared" si="62"/>
        <v>0</v>
      </c>
      <c r="N184" s="80">
        <f t="shared" si="62"/>
        <v>0</v>
      </c>
      <c r="O184" s="80">
        <f t="shared" si="62"/>
        <v>0</v>
      </c>
      <c r="P184" s="80">
        <f t="shared" si="62"/>
        <v>0</v>
      </c>
      <c r="Q184" s="80">
        <f t="shared" si="62"/>
        <v>0</v>
      </c>
      <c r="R184" s="80">
        <f t="shared" si="62"/>
        <v>0</v>
      </c>
      <c r="S184" s="80">
        <f t="shared" si="62"/>
        <v>0</v>
      </c>
      <c r="T184" s="80">
        <f t="shared" si="62"/>
        <v>0</v>
      </c>
      <c r="U184" s="80">
        <f t="shared" si="62"/>
        <v>0</v>
      </c>
      <c r="V184" s="80">
        <f t="shared" si="62"/>
        <v>0</v>
      </c>
      <c r="W184" s="80">
        <f t="shared" si="62"/>
        <v>0</v>
      </c>
      <c r="X184" s="80">
        <f t="shared" si="62"/>
        <v>0</v>
      </c>
      <c r="Y184" s="80">
        <f t="shared" si="62"/>
        <v>0</v>
      </c>
      <c r="Z184" s="80">
        <f t="shared" si="62"/>
        <v>0</v>
      </c>
      <c r="AA184" s="80">
        <f t="shared" si="62"/>
        <v>0</v>
      </c>
      <c r="AB184" s="80">
        <f t="shared" si="62"/>
        <v>0</v>
      </c>
      <c r="AC184" s="80">
        <f t="shared" si="62"/>
        <v>0</v>
      </c>
      <c r="AD184" s="80">
        <f t="shared" si="62"/>
        <v>0</v>
      </c>
      <c r="AE184" s="80">
        <f t="shared" si="62"/>
        <v>0</v>
      </c>
      <c r="AF184" s="80">
        <f t="shared" si="62"/>
        <v>0</v>
      </c>
      <c r="AG184" s="80">
        <f t="shared" si="62"/>
        <v>0</v>
      </c>
      <c r="AH184" s="80">
        <f t="shared" si="62"/>
        <v>0</v>
      </c>
      <c r="AI184" s="80">
        <f t="shared" si="62"/>
        <v>0</v>
      </c>
      <c r="AJ184" s="80">
        <f t="shared" si="62"/>
        <v>0</v>
      </c>
      <c r="AK184" s="80">
        <f t="shared" si="62"/>
        <v>0</v>
      </c>
      <c r="AL184" s="80">
        <f t="shared" si="62"/>
        <v>0</v>
      </c>
      <c r="AM184" s="80">
        <f t="shared" si="62"/>
        <v>0</v>
      </c>
      <c r="AN184" s="80">
        <f t="shared" si="62"/>
        <v>0</v>
      </c>
      <c r="AO184" s="80">
        <f t="shared" si="62"/>
        <v>0</v>
      </c>
      <c r="AP184" s="80">
        <f t="shared" si="62"/>
        <v>0</v>
      </c>
      <c r="AQ184" s="80">
        <f t="shared" si="62"/>
        <v>0</v>
      </c>
      <c r="AR184" s="80">
        <f t="shared" si="62"/>
        <v>0</v>
      </c>
      <c r="AS184" s="80">
        <f t="shared" si="62"/>
        <v>0</v>
      </c>
      <c r="AT184" s="80">
        <f t="shared" si="62"/>
        <v>0</v>
      </c>
      <c r="AU184" s="80">
        <f t="shared" si="62"/>
        <v>0</v>
      </c>
      <c r="AV184" s="80">
        <f t="shared" si="62"/>
        <v>0</v>
      </c>
      <c r="AW184" s="80">
        <f t="shared" si="62"/>
        <v>0</v>
      </c>
      <c r="AX184" s="80">
        <f t="shared" si="62"/>
        <v>0</v>
      </c>
      <c r="AY184" s="80">
        <f t="shared" si="62"/>
        <v>0</v>
      </c>
      <c r="AZ184" s="80">
        <f t="shared" si="62"/>
        <v>0</v>
      </c>
      <c r="BA184" s="80">
        <f t="shared" si="62"/>
        <v>0</v>
      </c>
      <c r="BB184" s="80">
        <f t="shared" si="62"/>
        <v>0</v>
      </c>
      <c r="BC184" s="80">
        <f t="shared" si="62"/>
        <v>0</v>
      </c>
      <c r="BD184" s="80">
        <f t="shared" si="62"/>
        <v>0</v>
      </c>
      <c r="BE184" s="80">
        <f t="shared" si="62"/>
        <v>0</v>
      </c>
      <c r="BF184" s="80">
        <f t="shared" si="62"/>
        <v>0</v>
      </c>
      <c r="BG184" s="80">
        <f t="shared" si="62"/>
        <v>0</v>
      </c>
      <c r="BH184" s="80">
        <f t="shared" si="62"/>
        <v>0</v>
      </c>
      <c r="BI184" s="81">
        <f>+BI185</f>
        <v>0</v>
      </c>
      <c r="BJ184" s="126">
        <f t="shared" si="42"/>
        <v>0</v>
      </c>
    </row>
    <row r="185" spans="1:62" x14ac:dyDescent="0.25">
      <c r="A185" s="64" t="str">
        <f>+'Formato de costeo C6 '!C52</f>
        <v>6.2.1</v>
      </c>
      <c r="B185" s="71" t="str">
        <f>+'Formato de costeo C6 '!B52</f>
        <v>Equipos y bienes duraderos</v>
      </c>
      <c r="C185" s="15"/>
      <c r="D185" s="16"/>
      <c r="E185" s="17"/>
      <c r="F185" s="17"/>
      <c r="G185" s="519"/>
      <c r="H185" s="17">
        <f>SUM(H186:H196)</f>
        <v>0</v>
      </c>
      <c r="I185" s="17">
        <f>SUM(I186:I196)</f>
        <v>0</v>
      </c>
      <c r="J185" s="17">
        <f t="shared" ref="J185:BH185" si="63">SUM(J186:J196)</f>
        <v>0</v>
      </c>
      <c r="K185" s="17">
        <f t="shared" si="63"/>
        <v>0</v>
      </c>
      <c r="L185" s="17">
        <f t="shared" si="63"/>
        <v>0</v>
      </c>
      <c r="M185" s="17">
        <f t="shared" si="63"/>
        <v>0</v>
      </c>
      <c r="N185" s="17">
        <f t="shared" si="63"/>
        <v>0</v>
      </c>
      <c r="O185" s="17">
        <f t="shared" si="63"/>
        <v>0</v>
      </c>
      <c r="P185" s="17">
        <f t="shared" si="63"/>
        <v>0</v>
      </c>
      <c r="Q185" s="17">
        <f t="shared" si="63"/>
        <v>0</v>
      </c>
      <c r="R185" s="17">
        <f t="shared" si="63"/>
        <v>0</v>
      </c>
      <c r="S185" s="17">
        <f t="shared" si="63"/>
        <v>0</v>
      </c>
      <c r="T185" s="17">
        <f t="shared" si="63"/>
        <v>0</v>
      </c>
      <c r="U185" s="17">
        <f t="shared" si="63"/>
        <v>0</v>
      </c>
      <c r="V185" s="17">
        <f t="shared" si="63"/>
        <v>0</v>
      </c>
      <c r="W185" s="17">
        <f t="shared" si="63"/>
        <v>0</v>
      </c>
      <c r="X185" s="17">
        <f t="shared" si="63"/>
        <v>0</v>
      </c>
      <c r="Y185" s="17">
        <f t="shared" si="63"/>
        <v>0</v>
      </c>
      <c r="Z185" s="17">
        <f t="shared" si="63"/>
        <v>0</v>
      </c>
      <c r="AA185" s="17">
        <f t="shared" si="63"/>
        <v>0</v>
      </c>
      <c r="AB185" s="17">
        <f t="shared" si="63"/>
        <v>0</v>
      </c>
      <c r="AC185" s="17">
        <f t="shared" si="63"/>
        <v>0</v>
      </c>
      <c r="AD185" s="17">
        <f t="shared" si="63"/>
        <v>0</v>
      </c>
      <c r="AE185" s="17">
        <f t="shared" si="63"/>
        <v>0</v>
      </c>
      <c r="AF185" s="17">
        <f t="shared" si="63"/>
        <v>0</v>
      </c>
      <c r="AG185" s="17">
        <f t="shared" si="63"/>
        <v>0</v>
      </c>
      <c r="AH185" s="17">
        <f t="shared" si="63"/>
        <v>0</v>
      </c>
      <c r="AI185" s="17">
        <f t="shared" si="63"/>
        <v>0</v>
      </c>
      <c r="AJ185" s="17">
        <f t="shared" si="63"/>
        <v>0</v>
      </c>
      <c r="AK185" s="17">
        <f t="shared" si="63"/>
        <v>0</v>
      </c>
      <c r="AL185" s="17">
        <f t="shared" si="63"/>
        <v>0</v>
      </c>
      <c r="AM185" s="17">
        <f t="shared" si="63"/>
        <v>0</v>
      </c>
      <c r="AN185" s="17">
        <f t="shared" si="63"/>
        <v>0</v>
      </c>
      <c r="AO185" s="17">
        <f t="shared" si="63"/>
        <v>0</v>
      </c>
      <c r="AP185" s="17">
        <f t="shared" si="63"/>
        <v>0</v>
      </c>
      <c r="AQ185" s="17">
        <f t="shared" si="63"/>
        <v>0</v>
      </c>
      <c r="AR185" s="17">
        <f t="shared" si="63"/>
        <v>0</v>
      </c>
      <c r="AS185" s="17">
        <f t="shared" si="63"/>
        <v>0</v>
      </c>
      <c r="AT185" s="17">
        <f t="shared" si="63"/>
        <v>0</v>
      </c>
      <c r="AU185" s="17">
        <f t="shared" si="63"/>
        <v>0</v>
      </c>
      <c r="AV185" s="17">
        <f t="shared" si="63"/>
        <v>0</v>
      </c>
      <c r="AW185" s="17">
        <f t="shared" si="63"/>
        <v>0</v>
      </c>
      <c r="AX185" s="17">
        <f t="shared" si="63"/>
        <v>0</v>
      </c>
      <c r="AY185" s="17">
        <f t="shared" si="63"/>
        <v>0</v>
      </c>
      <c r="AZ185" s="17">
        <f t="shared" si="63"/>
        <v>0</v>
      </c>
      <c r="BA185" s="17">
        <f t="shared" si="63"/>
        <v>0</v>
      </c>
      <c r="BB185" s="17">
        <f t="shared" si="63"/>
        <v>0</v>
      </c>
      <c r="BC185" s="17">
        <f t="shared" si="63"/>
        <v>0</v>
      </c>
      <c r="BD185" s="17">
        <f t="shared" si="63"/>
        <v>0</v>
      </c>
      <c r="BE185" s="17">
        <f t="shared" si="63"/>
        <v>0</v>
      </c>
      <c r="BF185" s="17">
        <f t="shared" si="63"/>
        <v>0</v>
      </c>
      <c r="BG185" s="17">
        <f t="shared" si="63"/>
        <v>0</v>
      </c>
      <c r="BH185" s="17">
        <f t="shared" si="63"/>
        <v>0</v>
      </c>
      <c r="BI185" s="66">
        <f>SUM(BI186:BI196)</f>
        <v>0</v>
      </c>
      <c r="BJ185" s="126">
        <f t="shared" si="42"/>
        <v>0</v>
      </c>
    </row>
    <row r="186" spans="1:62" x14ac:dyDescent="0.25">
      <c r="A186" s="65" t="str">
        <f>+'Formato de costeo C6 '!C53</f>
        <v>6.2.1.1</v>
      </c>
      <c r="B186" s="58">
        <f>'Formato de costeo C6 '!B53</f>
        <v>0</v>
      </c>
      <c r="C186" s="50">
        <f>'Formato de costeo C6 '!D53</f>
        <v>0</v>
      </c>
      <c r="D186" s="18">
        <f>'Formato de costeo C6 '!E53</f>
        <v>0</v>
      </c>
      <c r="E186" s="19">
        <f>'Formato de costeo C6 '!F53</f>
        <v>0</v>
      </c>
      <c r="F186" s="19">
        <f>'Formato de costeo C6 '!G53</f>
        <v>0</v>
      </c>
      <c r="G186" s="541">
        <f>+'Formato de costeo C6 '!H53</f>
        <v>0</v>
      </c>
      <c r="H186" s="19">
        <f>'Formato de costeo C6 '!I53</f>
        <v>0</v>
      </c>
      <c r="I186" s="19">
        <f>'Formato de costeo C6 '!Q53</f>
        <v>0</v>
      </c>
      <c r="J186" s="104">
        <f>IF( $H186=0,0,($F186*'Cronograma de Actividades'!$E77)*($I186/$H186))</f>
        <v>0</v>
      </c>
      <c r="K186" s="104">
        <f>IF( $H186=0,0,($F186*'Cronograma de Actividades'!$F77)*($I186/$H186))</f>
        <v>0</v>
      </c>
      <c r="L186" s="104">
        <f>IF( $H186=0,0,($F186*'Cronograma de Actividades'!$G77)*($I186/$H186))</f>
        <v>0</v>
      </c>
      <c r="M186" s="105">
        <f t="shared" ref="M186:M196" si="64">SUM(J186:L186)</f>
        <v>0</v>
      </c>
      <c r="N186" s="104">
        <f>IF( $H186=0,0,($F186*'Cronograma de Actividades'!$H77)*($I186/$H186))</f>
        <v>0</v>
      </c>
      <c r="O186" s="104">
        <f>IF( $H186=0,0,($F186*'Cronograma de Actividades'!$I77)*($I186/$H186))</f>
        <v>0</v>
      </c>
      <c r="P186" s="104">
        <f>IF( $H186=0,0,($F186*'Cronograma de Actividades'!$J77)*($I186/$H186))</f>
        <v>0</v>
      </c>
      <c r="Q186" s="105">
        <f t="shared" ref="Q186:Q196" si="65">SUM(N186:P186)</f>
        <v>0</v>
      </c>
      <c r="R186" s="104">
        <f>IF( $H186=0,0,($F186*'Cronograma de Actividades'!$K77)*($I186/$H186))</f>
        <v>0</v>
      </c>
      <c r="S186" s="104">
        <f>IF( $H186=0,0,($F186*'Cronograma de Actividades'!$L77)*($I186/$H186))</f>
        <v>0</v>
      </c>
      <c r="T186" s="104">
        <f>IF( $H186=0,0,($F186*'Cronograma de Actividades'!$M77)*($I186/$H186))</f>
        <v>0</v>
      </c>
      <c r="U186" s="105">
        <f t="shared" ref="U186:U196" si="66">SUM(R186:T186)</f>
        <v>0</v>
      </c>
      <c r="V186" s="104">
        <f>IF( $H186=0,0,($F186*'Cronograma de Actividades'!$N77)*($I186/$H186))</f>
        <v>0</v>
      </c>
      <c r="W186" s="104">
        <f>IF( $H186=0,0,($F186*'Cronograma de Actividades'!$O77)*($I186/$H186))</f>
        <v>0</v>
      </c>
      <c r="X186" s="104">
        <f>IF( $H186=0,0,($F186*'Cronograma de Actividades'!$P77)*($I186/$H186))</f>
        <v>0</v>
      </c>
      <c r="Y186" s="105">
        <f t="shared" ref="Y186:Y196" si="67">SUM(V186:X186)</f>
        <v>0</v>
      </c>
      <c r="Z186" s="105">
        <f t="shared" ref="Z186:Z196" si="68">+M186+Q186+U186+Y186</f>
        <v>0</v>
      </c>
      <c r="AA186" s="104">
        <f>IF( $H186=0,0,($F186*'Cronograma de Actividades'!$Q77)*($I186/$H186))</f>
        <v>0</v>
      </c>
      <c r="AB186" s="104">
        <f>IF( $H186=0,0,($F186*'Cronograma de Actividades'!$R77)*($I186/$H186))</f>
        <v>0</v>
      </c>
      <c r="AC186" s="104">
        <f>IF( $H186=0,0,($F186*'Cronograma de Actividades'!$S77)*($I186/$H186))</f>
        <v>0</v>
      </c>
      <c r="AD186" s="105">
        <f t="shared" ref="AD186:AD196" si="69">SUM(AA186:AC186)</f>
        <v>0</v>
      </c>
      <c r="AE186" s="104">
        <f>IF( $H186=0,0,($F186*'Cronograma de Actividades'!$T77)*($I186/$H186))</f>
        <v>0</v>
      </c>
      <c r="AF186" s="104">
        <f>IF( $H186=0,0,($F186*'Cronograma de Actividades'!$U77)*($I186/$H186))</f>
        <v>0</v>
      </c>
      <c r="AG186" s="104">
        <f>IF( $H186=0,0,($F186*'Cronograma de Actividades'!$V77)*($I186/$H186))</f>
        <v>0</v>
      </c>
      <c r="AH186" s="105">
        <f t="shared" ref="AH186:AH196" si="70">SUM(AE186:AG186)</f>
        <v>0</v>
      </c>
      <c r="AI186" s="104">
        <f>IF( $H186=0,0,($F186*'Cronograma de Actividades'!$W77)*($I186/$H186))</f>
        <v>0</v>
      </c>
      <c r="AJ186" s="104">
        <f>IF( $H186=0,0,($F186*'Cronograma de Actividades'!$X77)*($I186/$H186))</f>
        <v>0</v>
      </c>
      <c r="AK186" s="104">
        <f>IF( $H186=0,0,($F186*'Cronograma de Actividades'!$Y77)*($I186/$H186))</f>
        <v>0</v>
      </c>
      <c r="AL186" s="105">
        <f t="shared" ref="AL186:AL196" si="71">SUM(AI186:AK186)</f>
        <v>0</v>
      </c>
      <c r="AM186" s="104">
        <f>IF( $H186=0,0,($F186*'Cronograma de Actividades'!$Z77)*($I186/$H186))</f>
        <v>0</v>
      </c>
      <c r="AN186" s="104">
        <f>IF( $H186=0,0,($F186*'Cronograma de Actividades'!$AA77)*($I186/$H186))</f>
        <v>0</v>
      </c>
      <c r="AO186" s="104">
        <f>IF( $H186=0,0,($F186*'Cronograma de Actividades'!$AB77)*($I186/$H186))</f>
        <v>0</v>
      </c>
      <c r="AP186" s="105">
        <f t="shared" ref="AP186:AP196" si="72">SUM(AM186:AO186)</f>
        <v>0</v>
      </c>
      <c r="AQ186" s="105">
        <f t="shared" ref="AQ186:AQ196" si="73">+AD186+AH186+AL186+AP186</f>
        <v>0</v>
      </c>
      <c r="AR186" s="104">
        <f>IF( $H186=0,0,($F186*'Cronograma de Actividades'!$AC77)*($I186/$H186))</f>
        <v>0</v>
      </c>
      <c r="AS186" s="104">
        <f>IF( $H186=0,0,($F186*'Cronograma de Actividades'!$AD77)*($I186/$H186))</f>
        <v>0</v>
      </c>
      <c r="AT186" s="104">
        <f>IF( $H186=0,0,($F186*'Cronograma de Actividades'!$AE77)*($I186/$H186))</f>
        <v>0</v>
      </c>
      <c r="AU186" s="105">
        <f t="shared" ref="AU186:AU196" si="74">SUM(AR186:AT186)</f>
        <v>0</v>
      </c>
      <c r="AV186" s="104">
        <f>IF( $H186=0,0,($F186*'Cronograma de Actividades'!$AF77)*($I186/$H186))</f>
        <v>0</v>
      </c>
      <c r="AW186" s="104">
        <f>IF( $H186=0,0,($F186*'Cronograma de Actividades'!$AG77)*($I186/$H186))</f>
        <v>0</v>
      </c>
      <c r="AX186" s="104">
        <f>IF( $H186=0,0,($F186*'Cronograma de Actividades'!$AH77)*($I186/$H186))</f>
        <v>0</v>
      </c>
      <c r="AY186" s="105">
        <f t="shared" ref="AY186:AY196" si="75">SUM(AV186:AX186)</f>
        <v>0</v>
      </c>
      <c r="AZ186" s="104">
        <f>IF( $H186=0,0,($F186*'Cronograma de Actividades'!$AI77)*($I186/$H186))</f>
        <v>0</v>
      </c>
      <c r="BA186" s="104">
        <f>IF( $H186=0,0,($F186*'Cronograma de Actividades'!$AJ77)*($I186/$H186))</f>
        <v>0</v>
      </c>
      <c r="BB186" s="104">
        <f>IF( $H186=0,0,($F186*'Cronograma de Actividades'!$AK77)*($I186/$H186))</f>
        <v>0</v>
      </c>
      <c r="BC186" s="105">
        <f t="shared" ref="BC186:BC196" si="76">SUM(AZ186:BB186)</f>
        <v>0</v>
      </c>
      <c r="BD186" s="104">
        <f>IF( $H186=0,0,($F186*'Cronograma de Actividades'!$AL77)*($I186/$H186))</f>
        <v>0</v>
      </c>
      <c r="BE186" s="104">
        <f>IF( $H186=0,0,($F186*'Cronograma de Actividades'!$AM77)*($I186/$H186))</f>
        <v>0</v>
      </c>
      <c r="BF186" s="104">
        <f>IF( $H186=0,0,($F186*'Cronograma de Actividades'!$AN77)*($I186/$H186))</f>
        <v>0</v>
      </c>
      <c r="BG186" s="105">
        <f t="shared" ref="BG186:BG196" si="77">SUM(BD186:BF186)</f>
        <v>0</v>
      </c>
      <c r="BH186" s="105">
        <f t="shared" ref="BH186:BH196" si="78">+AU186+AY186+BC186+BG186</f>
        <v>0</v>
      </c>
      <c r="BI186" s="287">
        <f t="shared" ref="BI186:BI196" si="79">+Z186+AQ186+BH186</f>
        <v>0</v>
      </c>
      <c r="BJ186" s="126">
        <f t="shared" si="42"/>
        <v>0</v>
      </c>
    </row>
    <row r="187" spans="1:62" x14ac:dyDescent="0.25">
      <c r="A187" s="65" t="str">
        <f>+'Formato de costeo C6 '!C54</f>
        <v>6.2.1.2</v>
      </c>
      <c r="B187" s="58">
        <f>'Formato de costeo C6 '!B54</f>
        <v>0</v>
      </c>
      <c r="C187" s="50">
        <f>'Formato de costeo C6 '!D54</f>
        <v>0</v>
      </c>
      <c r="D187" s="18">
        <f>'Formato de costeo C6 '!E54</f>
        <v>0</v>
      </c>
      <c r="E187" s="19">
        <f>'Formato de costeo C6 '!F54</f>
        <v>0</v>
      </c>
      <c r="F187" s="19">
        <f>'Formato de costeo C6 '!G54</f>
        <v>0</v>
      </c>
      <c r="G187" s="541">
        <f>+'Formato de costeo C6 '!H54</f>
        <v>0</v>
      </c>
      <c r="H187" s="19">
        <f>'Formato de costeo C6 '!I54</f>
        <v>0</v>
      </c>
      <c r="I187" s="19">
        <f>'Formato de costeo C6 '!Q54</f>
        <v>0</v>
      </c>
      <c r="J187" s="105">
        <f>IF( $H187=0,0,($F187*'Cronograma de Actividades'!$E78)*($I187/$H187))</f>
        <v>0</v>
      </c>
      <c r="K187" s="105">
        <f>IF( $H187=0,0,($F187*'Cronograma de Actividades'!$F78)*($I187/$H187))</f>
        <v>0</v>
      </c>
      <c r="L187" s="105">
        <f>IF( $H187=0,0,($F187*'Cronograma de Actividades'!$G78)*($I187/$H187))</f>
        <v>0</v>
      </c>
      <c r="M187" s="105">
        <f t="shared" si="64"/>
        <v>0</v>
      </c>
      <c r="N187" s="105">
        <f>IF( $H187=0,0,($F187*'Cronograma de Actividades'!$H78)*($I187/$H187))</f>
        <v>0</v>
      </c>
      <c r="O187" s="105">
        <f>IF( $H187=0,0,($F187*'Cronograma de Actividades'!$I78)*($I187/$H187))</f>
        <v>0</v>
      </c>
      <c r="P187" s="105">
        <f>IF( $H187=0,0,($F187*'Cronograma de Actividades'!$J78)*($I187/$H187))</f>
        <v>0</v>
      </c>
      <c r="Q187" s="105">
        <f t="shared" si="65"/>
        <v>0</v>
      </c>
      <c r="R187" s="105">
        <f>IF( $H187=0,0,($F187*'Cronograma de Actividades'!$K78)*($I187/$H187))</f>
        <v>0</v>
      </c>
      <c r="S187" s="105">
        <f>IF( $H187=0,0,($F187*'Cronograma de Actividades'!$L78)*($I187/$H187))</f>
        <v>0</v>
      </c>
      <c r="T187" s="105">
        <f>IF( $H187=0,0,($F187*'Cronograma de Actividades'!$M78)*($I187/$H187))</f>
        <v>0</v>
      </c>
      <c r="U187" s="105">
        <f t="shared" si="66"/>
        <v>0</v>
      </c>
      <c r="V187" s="105">
        <f>IF( $H187=0,0,($F187*'Cronograma de Actividades'!$N78)*($I187/$H187))</f>
        <v>0</v>
      </c>
      <c r="W187" s="105">
        <f>IF( $H187=0,0,($F187*'Cronograma de Actividades'!$O78)*($I187/$H187))</f>
        <v>0</v>
      </c>
      <c r="X187" s="105">
        <f>IF( $H187=0,0,($F187*'Cronograma de Actividades'!$P78)*($I187/$H187))</f>
        <v>0</v>
      </c>
      <c r="Y187" s="105">
        <f t="shared" si="67"/>
        <v>0</v>
      </c>
      <c r="Z187" s="105">
        <f t="shared" si="68"/>
        <v>0</v>
      </c>
      <c r="AA187" s="105">
        <f>IF( $H187=0,0,($F187*'Cronograma de Actividades'!$Q78)*($I187/$H187))</f>
        <v>0</v>
      </c>
      <c r="AB187" s="105">
        <f>IF( $H187=0,0,($F187*'Cronograma de Actividades'!$R78)*($I187/$H187))</f>
        <v>0</v>
      </c>
      <c r="AC187" s="105">
        <f>IF( $H187=0,0,($F187*'Cronograma de Actividades'!$S78)*($I187/$H187))</f>
        <v>0</v>
      </c>
      <c r="AD187" s="105">
        <f t="shared" si="69"/>
        <v>0</v>
      </c>
      <c r="AE187" s="105">
        <f>IF( $H187=0,0,($F187*'Cronograma de Actividades'!$T78)*($I187/$H187))</f>
        <v>0</v>
      </c>
      <c r="AF187" s="105">
        <f>IF( $H187=0,0,($F187*'Cronograma de Actividades'!$U78)*($I187/$H187))</f>
        <v>0</v>
      </c>
      <c r="AG187" s="105">
        <f>IF( $H187=0,0,($F187*'Cronograma de Actividades'!$V78)*($I187/$H187))</f>
        <v>0</v>
      </c>
      <c r="AH187" s="105">
        <f t="shared" si="70"/>
        <v>0</v>
      </c>
      <c r="AI187" s="105">
        <f>IF( $H187=0,0,($F187*'Cronograma de Actividades'!$W78)*($I187/$H187))</f>
        <v>0</v>
      </c>
      <c r="AJ187" s="105">
        <f>IF( $H187=0,0,($F187*'Cronograma de Actividades'!$X78)*($I187/$H187))</f>
        <v>0</v>
      </c>
      <c r="AK187" s="105">
        <f>IF( $H187=0,0,($F187*'Cronograma de Actividades'!$Y78)*($I187/$H187))</f>
        <v>0</v>
      </c>
      <c r="AL187" s="105">
        <f t="shared" si="71"/>
        <v>0</v>
      </c>
      <c r="AM187" s="105">
        <f>IF( $H187=0,0,($F187*'Cronograma de Actividades'!$Z78)*($I187/$H187))</f>
        <v>0</v>
      </c>
      <c r="AN187" s="105">
        <f>IF( $H187=0,0,($F187*'Cronograma de Actividades'!$AA78)*($I187/$H187))</f>
        <v>0</v>
      </c>
      <c r="AO187" s="105">
        <f>IF( $H187=0,0,($F187*'Cronograma de Actividades'!$AB78)*($I187/$H187))</f>
        <v>0</v>
      </c>
      <c r="AP187" s="105">
        <f t="shared" si="72"/>
        <v>0</v>
      </c>
      <c r="AQ187" s="105">
        <f t="shared" si="73"/>
        <v>0</v>
      </c>
      <c r="AR187" s="105">
        <f>IF( $H187=0,0,($F187*'Cronograma de Actividades'!$AC78)*($I187/$H187))</f>
        <v>0</v>
      </c>
      <c r="AS187" s="105">
        <f>IF( $H187=0,0,($F187*'Cronograma de Actividades'!$AD78)*($I187/$H187))</f>
        <v>0</v>
      </c>
      <c r="AT187" s="105">
        <f>IF( $H187=0,0,($F187*'Cronograma de Actividades'!$AE78)*($I187/$H187))</f>
        <v>0</v>
      </c>
      <c r="AU187" s="105">
        <f t="shared" si="74"/>
        <v>0</v>
      </c>
      <c r="AV187" s="105">
        <f>IF( $H187=0,0,($F187*'Cronograma de Actividades'!$AF78)*($I187/$H187))</f>
        <v>0</v>
      </c>
      <c r="AW187" s="105">
        <f>IF( $H187=0,0,($F187*'Cronograma de Actividades'!$AG78)*($I187/$H187))</f>
        <v>0</v>
      </c>
      <c r="AX187" s="105">
        <f>IF( $H187=0,0,($F187*'Cronograma de Actividades'!$AH78)*($I187/$H187))</f>
        <v>0</v>
      </c>
      <c r="AY187" s="105">
        <f t="shared" si="75"/>
        <v>0</v>
      </c>
      <c r="AZ187" s="105">
        <f>IF( $H187=0,0,($F187*'Cronograma de Actividades'!$AI78)*($I187/$H187))</f>
        <v>0</v>
      </c>
      <c r="BA187" s="105">
        <f>IF( $H187=0,0,($F187*'Cronograma de Actividades'!$AJ78)*($I187/$H187))</f>
        <v>0</v>
      </c>
      <c r="BB187" s="105">
        <f>IF( $H187=0,0,($F187*'Cronograma de Actividades'!$AK78)*($I187/$H187))</f>
        <v>0</v>
      </c>
      <c r="BC187" s="105">
        <f t="shared" si="76"/>
        <v>0</v>
      </c>
      <c r="BD187" s="105">
        <f>IF( $H187=0,0,($F187*'Cronograma de Actividades'!$AL78)*($I187/$H187))</f>
        <v>0</v>
      </c>
      <c r="BE187" s="105">
        <f>IF( $H187=0,0,($F187*'Cronograma de Actividades'!$AM78)*($I187/$H187))</f>
        <v>0</v>
      </c>
      <c r="BF187" s="105">
        <f>IF( $H187=0,0,($F187*'Cronograma de Actividades'!$AN78)*($I187/$H187))</f>
        <v>0</v>
      </c>
      <c r="BG187" s="105">
        <f t="shared" si="77"/>
        <v>0</v>
      </c>
      <c r="BH187" s="105">
        <f t="shared" si="78"/>
        <v>0</v>
      </c>
      <c r="BI187" s="287">
        <f t="shared" si="79"/>
        <v>0</v>
      </c>
      <c r="BJ187" s="126">
        <f t="shared" si="42"/>
        <v>0</v>
      </c>
    </row>
    <row r="188" spans="1:62" x14ac:dyDescent="0.25">
      <c r="A188" s="65" t="str">
        <f>+'Formato de costeo C6 '!C55</f>
        <v>6.2.1.3</v>
      </c>
      <c r="B188" s="58">
        <f>'Formato de costeo C6 '!B55</f>
        <v>0</v>
      </c>
      <c r="C188" s="50">
        <f>'Formato de costeo C6 '!D55</f>
        <v>0</v>
      </c>
      <c r="D188" s="18">
        <f>'Formato de costeo C6 '!E55</f>
        <v>0</v>
      </c>
      <c r="E188" s="19">
        <f>'Formato de costeo C6 '!F55</f>
        <v>0</v>
      </c>
      <c r="F188" s="19">
        <f>'Formato de costeo C6 '!G55</f>
        <v>0</v>
      </c>
      <c r="G188" s="541">
        <f>+'Formato de costeo C6 '!H55</f>
        <v>0</v>
      </c>
      <c r="H188" s="19">
        <f>'Formato de costeo C6 '!I55</f>
        <v>0</v>
      </c>
      <c r="I188" s="19">
        <f>'Formato de costeo C6 '!Q55</f>
        <v>0</v>
      </c>
      <c r="J188" s="105">
        <f>IF( $H188=0,0,($F188*'Cronograma de Actividades'!$E79)*($I188/$H188))</f>
        <v>0</v>
      </c>
      <c r="K188" s="105">
        <f>IF( $H188=0,0,($F188*'Cronograma de Actividades'!$F79)*($I188/$H188))</f>
        <v>0</v>
      </c>
      <c r="L188" s="105">
        <f>IF( $H188=0,0,($F188*'Cronograma de Actividades'!$G79)*($I188/$H188))</f>
        <v>0</v>
      </c>
      <c r="M188" s="105">
        <f t="shared" si="64"/>
        <v>0</v>
      </c>
      <c r="N188" s="105">
        <f>IF( $H188=0,0,($F188*'Cronograma de Actividades'!$H79)*($I188/$H188))</f>
        <v>0</v>
      </c>
      <c r="O188" s="105">
        <f>IF( $H188=0,0,($F188*'Cronograma de Actividades'!$I79)*($I188/$H188))</f>
        <v>0</v>
      </c>
      <c r="P188" s="105">
        <f>IF( $H188=0,0,($F188*'Cronograma de Actividades'!$J79)*($I188/$H188))</f>
        <v>0</v>
      </c>
      <c r="Q188" s="105">
        <f t="shared" si="65"/>
        <v>0</v>
      </c>
      <c r="R188" s="105">
        <f>IF( $H188=0,0,($F188*'Cronograma de Actividades'!$K79)*($I188/$H188))</f>
        <v>0</v>
      </c>
      <c r="S188" s="105">
        <f>IF( $H188=0,0,($F188*'Cronograma de Actividades'!$L79)*($I188/$H188))</f>
        <v>0</v>
      </c>
      <c r="T188" s="105">
        <f>IF( $H188=0,0,($F188*'Cronograma de Actividades'!$M79)*($I188/$H188))</f>
        <v>0</v>
      </c>
      <c r="U188" s="105">
        <f t="shared" si="66"/>
        <v>0</v>
      </c>
      <c r="V188" s="105">
        <f>IF( $H188=0,0,($F188*'Cronograma de Actividades'!$N79)*($I188/$H188))</f>
        <v>0</v>
      </c>
      <c r="W188" s="105">
        <f>IF( $H188=0,0,($F188*'Cronograma de Actividades'!$O79)*($I188/$H188))</f>
        <v>0</v>
      </c>
      <c r="X188" s="105">
        <f>IF( $H188=0,0,($F188*'Cronograma de Actividades'!$P79)*($I188/$H188))</f>
        <v>0</v>
      </c>
      <c r="Y188" s="105">
        <f t="shared" si="67"/>
        <v>0</v>
      </c>
      <c r="Z188" s="105">
        <f t="shared" si="68"/>
        <v>0</v>
      </c>
      <c r="AA188" s="105">
        <f>IF( $H188=0,0,($F188*'Cronograma de Actividades'!$Q79)*($I188/$H188))</f>
        <v>0</v>
      </c>
      <c r="AB188" s="105">
        <f>IF( $H188=0,0,($F188*'Cronograma de Actividades'!$R79)*($I188/$H188))</f>
        <v>0</v>
      </c>
      <c r="AC188" s="105">
        <f>IF( $H188=0,0,($F188*'Cronograma de Actividades'!$S79)*($I188/$H188))</f>
        <v>0</v>
      </c>
      <c r="AD188" s="105">
        <f t="shared" si="69"/>
        <v>0</v>
      </c>
      <c r="AE188" s="105">
        <f>IF( $H188=0,0,($F188*'Cronograma de Actividades'!$T79)*($I188/$H188))</f>
        <v>0</v>
      </c>
      <c r="AF188" s="105">
        <f>IF( $H188=0,0,($F188*'Cronograma de Actividades'!$U79)*($I188/$H188))</f>
        <v>0</v>
      </c>
      <c r="AG188" s="105">
        <f>IF( $H188=0,0,($F188*'Cronograma de Actividades'!$V79)*($I188/$H188))</f>
        <v>0</v>
      </c>
      <c r="AH188" s="105">
        <f t="shared" si="70"/>
        <v>0</v>
      </c>
      <c r="AI188" s="105">
        <f>IF( $H188=0,0,($F188*'Cronograma de Actividades'!$W79)*($I188/$H188))</f>
        <v>0</v>
      </c>
      <c r="AJ188" s="105">
        <f>IF( $H188=0,0,($F188*'Cronograma de Actividades'!$X79)*($I188/$H188))</f>
        <v>0</v>
      </c>
      <c r="AK188" s="105">
        <f>IF( $H188=0,0,($F188*'Cronograma de Actividades'!$Y79)*($I188/$H188))</f>
        <v>0</v>
      </c>
      <c r="AL188" s="105">
        <f t="shared" si="71"/>
        <v>0</v>
      </c>
      <c r="AM188" s="105">
        <f>IF( $H188=0,0,($F188*'Cronograma de Actividades'!$Z79)*($I188/$H188))</f>
        <v>0</v>
      </c>
      <c r="AN188" s="105">
        <f>IF( $H188=0,0,($F188*'Cronograma de Actividades'!$AA79)*($I188/$H188))</f>
        <v>0</v>
      </c>
      <c r="AO188" s="105">
        <f>IF( $H188=0,0,($F188*'Cronograma de Actividades'!$AB79)*($I188/$H188))</f>
        <v>0</v>
      </c>
      <c r="AP188" s="105">
        <f t="shared" si="72"/>
        <v>0</v>
      </c>
      <c r="AQ188" s="105">
        <f t="shared" si="73"/>
        <v>0</v>
      </c>
      <c r="AR188" s="105">
        <f>IF( $H188=0,0,($F188*'Cronograma de Actividades'!$AC79)*($I188/$H188))</f>
        <v>0</v>
      </c>
      <c r="AS188" s="105">
        <f>IF( $H188=0,0,($F188*'Cronograma de Actividades'!$AD79)*($I188/$H188))</f>
        <v>0</v>
      </c>
      <c r="AT188" s="105">
        <f>IF( $H188=0,0,($F188*'Cronograma de Actividades'!$AE79)*($I188/$H188))</f>
        <v>0</v>
      </c>
      <c r="AU188" s="105">
        <f t="shared" si="74"/>
        <v>0</v>
      </c>
      <c r="AV188" s="105">
        <f>IF( $H188=0,0,($F188*'Cronograma de Actividades'!$AF79)*($I188/$H188))</f>
        <v>0</v>
      </c>
      <c r="AW188" s="105">
        <f>IF( $H188=0,0,($F188*'Cronograma de Actividades'!$AG79)*($I188/$H188))</f>
        <v>0</v>
      </c>
      <c r="AX188" s="105">
        <f>IF( $H188=0,0,($F188*'Cronograma de Actividades'!$AH79)*($I188/$H188))</f>
        <v>0</v>
      </c>
      <c r="AY188" s="105">
        <f t="shared" si="75"/>
        <v>0</v>
      </c>
      <c r="AZ188" s="105">
        <f>IF( $H188=0,0,($F188*'Cronograma de Actividades'!$AI79)*($I188/$H188))</f>
        <v>0</v>
      </c>
      <c r="BA188" s="105">
        <f>IF( $H188=0,0,($F188*'Cronograma de Actividades'!$AJ79)*($I188/$H188))</f>
        <v>0</v>
      </c>
      <c r="BB188" s="105">
        <f>IF( $H188=0,0,($F188*'Cronograma de Actividades'!$AK79)*($I188/$H188))</f>
        <v>0</v>
      </c>
      <c r="BC188" s="105">
        <f t="shared" si="76"/>
        <v>0</v>
      </c>
      <c r="BD188" s="105">
        <f>IF( $H188=0,0,($F188*'Cronograma de Actividades'!$AL79)*($I188/$H188))</f>
        <v>0</v>
      </c>
      <c r="BE188" s="105">
        <f>IF( $H188=0,0,($F188*'Cronograma de Actividades'!$AM79)*($I188/$H188))</f>
        <v>0</v>
      </c>
      <c r="BF188" s="105">
        <f>IF( $H188=0,0,($F188*'Cronograma de Actividades'!$AN79)*($I188/$H188))</f>
        <v>0</v>
      </c>
      <c r="BG188" s="105">
        <f t="shared" si="77"/>
        <v>0</v>
      </c>
      <c r="BH188" s="105">
        <f t="shared" si="78"/>
        <v>0</v>
      </c>
      <c r="BI188" s="287">
        <f t="shared" si="79"/>
        <v>0</v>
      </c>
      <c r="BJ188" s="126">
        <f t="shared" si="42"/>
        <v>0</v>
      </c>
    </row>
    <row r="189" spans="1:62" x14ac:dyDescent="0.25">
      <c r="A189" s="65" t="str">
        <f>+'Formato de costeo C6 '!C56</f>
        <v>6.2.1.4</v>
      </c>
      <c r="B189" s="58">
        <f>'Formato de costeo C6 '!B56</f>
        <v>0</v>
      </c>
      <c r="C189" s="50">
        <f>'Formato de costeo C6 '!D56</f>
        <v>0</v>
      </c>
      <c r="D189" s="18">
        <f>'Formato de costeo C6 '!E56</f>
        <v>0</v>
      </c>
      <c r="E189" s="19">
        <f>'Formato de costeo C6 '!F56</f>
        <v>0</v>
      </c>
      <c r="F189" s="19">
        <f>'Formato de costeo C6 '!G56</f>
        <v>0</v>
      </c>
      <c r="G189" s="541">
        <f>+'Formato de costeo C6 '!H56</f>
        <v>0</v>
      </c>
      <c r="H189" s="19">
        <f>'Formato de costeo C6 '!I56</f>
        <v>0</v>
      </c>
      <c r="I189" s="19">
        <f>'Formato de costeo C6 '!Q56</f>
        <v>0</v>
      </c>
      <c r="J189" s="105">
        <f>IF( $H189=0,0,($F189*'Cronograma de Actividades'!$E80)*($I189/$H189))</f>
        <v>0</v>
      </c>
      <c r="K189" s="105">
        <f>IF( $H189=0,0,($F189*'Cronograma de Actividades'!$F80)*($I189/$H189))</f>
        <v>0</v>
      </c>
      <c r="L189" s="105">
        <f>IF( $H189=0,0,($F189*'Cronograma de Actividades'!$G80)*($I189/$H189))</f>
        <v>0</v>
      </c>
      <c r="M189" s="105">
        <f t="shared" si="64"/>
        <v>0</v>
      </c>
      <c r="N189" s="105">
        <f>IF( $H189=0,0,($F189*'Cronograma de Actividades'!$H80)*($I189/$H189))</f>
        <v>0</v>
      </c>
      <c r="O189" s="105">
        <f>IF( $H189=0,0,($F189*'Cronograma de Actividades'!$I80)*($I189/$H189))</f>
        <v>0</v>
      </c>
      <c r="P189" s="105">
        <f>IF( $H189=0,0,($F189*'Cronograma de Actividades'!$J80)*($I189/$H189))</f>
        <v>0</v>
      </c>
      <c r="Q189" s="105">
        <f t="shared" si="65"/>
        <v>0</v>
      </c>
      <c r="R189" s="105">
        <f>IF( $H189=0,0,($F189*'Cronograma de Actividades'!$K80)*($I189/$H189))</f>
        <v>0</v>
      </c>
      <c r="S189" s="105">
        <f>IF( $H189=0,0,($F189*'Cronograma de Actividades'!$L80)*($I189/$H189))</f>
        <v>0</v>
      </c>
      <c r="T189" s="105">
        <f>IF( $H189=0,0,($F189*'Cronograma de Actividades'!$M80)*($I189/$H189))</f>
        <v>0</v>
      </c>
      <c r="U189" s="105">
        <f t="shared" si="66"/>
        <v>0</v>
      </c>
      <c r="V189" s="105">
        <f>IF( $H189=0,0,($F189*'Cronograma de Actividades'!$N80)*($I189/$H189))</f>
        <v>0</v>
      </c>
      <c r="W189" s="105">
        <f>IF( $H189=0,0,($F189*'Cronograma de Actividades'!$O80)*($I189/$H189))</f>
        <v>0</v>
      </c>
      <c r="X189" s="105">
        <f>IF( $H189=0,0,($F189*'Cronograma de Actividades'!$P80)*($I189/$H189))</f>
        <v>0</v>
      </c>
      <c r="Y189" s="105">
        <f t="shared" si="67"/>
        <v>0</v>
      </c>
      <c r="Z189" s="105">
        <f t="shared" si="68"/>
        <v>0</v>
      </c>
      <c r="AA189" s="105">
        <f>IF( $H189=0,0,($F189*'Cronograma de Actividades'!$Q80)*($I189/$H189))</f>
        <v>0</v>
      </c>
      <c r="AB189" s="105">
        <f>IF( $H189=0,0,($F189*'Cronograma de Actividades'!$R80)*($I189/$H189))</f>
        <v>0</v>
      </c>
      <c r="AC189" s="105">
        <f>IF( $H189=0,0,($F189*'Cronograma de Actividades'!$S80)*($I189/$H189))</f>
        <v>0</v>
      </c>
      <c r="AD189" s="105">
        <f t="shared" si="69"/>
        <v>0</v>
      </c>
      <c r="AE189" s="105">
        <f>IF( $H189=0,0,($F189*'Cronograma de Actividades'!$T80)*($I189/$H189))</f>
        <v>0</v>
      </c>
      <c r="AF189" s="105">
        <f>IF( $H189=0,0,($F189*'Cronograma de Actividades'!$U80)*($I189/$H189))</f>
        <v>0</v>
      </c>
      <c r="AG189" s="105">
        <f>IF( $H189=0,0,($F189*'Cronograma de Actividades'!$V80)*($I189/$H189))</f>
        <v>0</v>
      </c>
      <c r="AH189" s="105">
        <f t="shared" si="70"/>
        <v>0</v>
      </c>
      <c r="AI189" s="105">
        <f>IF( $H189=0,0,($F189*'Cronograma de Actividades'!$W80)*($I189/$H189))</f>
        <v>0</v>
      </c>
      <c r="AJ189" s="105">
        <f>IF( $H189=0,0,($F189*'Cronograma de Actividades'!$X80)*($I189/$H189))</f>
        <v>0</v>
      </c>
      <c r="AK189" s="105">
        <f>IF( $H189=0,0,($F189*'Cronograma de Actividades'!$Y80)*($I189/$H189))</f>
        <v>0</v>
      </c>
      <c r="AL189" s="105">
        <f t="shared" si="71"/>
        <v>0</v>
      </c>
      <c r="AM189" s="105">
        <f>IF( $H189=0,0,($F189*'Cronograma de Actividades'!$Z80)*($I189/$H189))</f>
        <v>0</v>
      </c>
      <c r="AN189" s="105">
        <f>IF( $H189=0,0,($F189*'Cronograma de Actividades'!$AA80)*($I189/$H189))</f>
        <v>0</v>
      </c>
      <c r="AO189" s="105">
        <f>IF( $H189=0,0,($F189*'Cronograma de Actividades'!$AB80)*($I189/$H189))</f>
        <v>0</v>
      </c>
      <c r="AP189" s="105">
        <f t="shared" si="72"/>
        <v>0</v>
      </c>
      <c r="AQ189" s="105">
        <f t="shared" si="73"/>
        <v>0</v>
      </c>
      <c r="AR189" s="105">
        <f>IF( $H189=0,0,($F189*'Cronograma de Actividades'!$AC80)*($I189/$H189))</f>
        <v>0</v>
      </c>
      <c r="AS189" s="105">
        <f>IF( $H189=0,0,($F189*'Cronograma de Actividades'!$AD80)*($I189/$H189))</f>
        <v>0</v>
      </c>
      <c r="AT189" s="105">
        <f>IF( $H189=0,0,($F189*'Cronograma de Actividades'!$AE80)*($I189/$H189))</f>
        <v>0</v>
      </c>
      <c r="AU189" s="105">
        <f t="shared" si="74"/>
        <v>0</v>
      </c>
      <c r="AV189" s="105">
        <f>IF( $H189=0,0,($F189*'Cronograma de Actividades'!$AF80)*($I189/$H189))</f>
        <v>0</v>
      </c>
      <c r="AW189" s="105">
        <f>IF( $H189=0,0,($F189*'Cronograma de Actividades'!$AG80)*($I189/$H189))</f>
        <v>0</v>
      </c>
      <c r="AX189" s="105">
        <f>IF( $H189=0,0,($F189*'Cronograma de Actividades'!$AH80)*($I189/$H189))</f>
        <v>0</v>
      </c>
      <c r="AY189" s="105">
        <f t="shared" si="75"/>
        <v>0</v>
      </c>
      <c r="AZ189" s="105">
        <f>IF( $H189=0,0,($F189*'Cronograma de Actividades'!$AI80)*($I189/$H189))</f>
        <v>0</v>
      </c>
      <c r="BA189" s="105">
        <f>IF( $H189=0,0,($F189*'Cronograma de Actividades'!$AJ80)*($I189/$H189))</f>
        <v>0</v>
      </c>
      <c r="BB189" s="105">
        <f>IF( $H189=0,0,($F189*'Cronograma de Actividades'!$AK80)*($I189/$H189))</f>
        <v>0</v>
      </c>
      <c r="BC189" s="105">
        <f t="shared" si="76"/>
        <v>0</v>
      </c>
      <c r="BD189" s="105">
        <f>IF( $H189=0,0,($F189*'Cronograma de Actividades'!$AL80)*($I189/$H189))</f>
        <v>0</v>
      </c>
      <c r="BE189" s="105">
        <f>IF( $H189=0,0,($F189*'Cronograma de Actividades'!$AM80)*($I189/$H189))</f>
        <v>0</v>
      </c>
      <c r="BF189" s="105">
        <f>IF( $H189=0,0,($F189*'Cronograma de Actividades'!$AN80)*($I189/$H189))</f>
        <v>0</v>
      </c>
      <c r="BG189" s="105">
        <f t="shared" si="77"/>
        <v>0</v>
      </c>
      <c r="BH189" s="105">
        <f t="shared" si="78"/>
        <v>0</v>
      </c>
      <c r="BI189" s="287">
        <f t="shared" si="79"/>
        <v>0</v>
      </c>
      <c r="BJ189" s="126">
        <f t="shared" si="42"/>
        <v>0</v>
      </c>
    </row>
    <row r="190" spans="1:62" x14ac:dyDescent="0.25">
      <c r="A190" s="65" t="str">
        <f>+'Formato de costeo C6 '!C57</f>
        <v>6.2.1.5</v>
      </c>
      <c r="B190" s="58">
        <f>'Formato de costeo C6 '!B57</f>
        <v>0</v>
      </c>
      <c r="C190" s="50">
        <f>'Formato de costeo C6 '!D57</f>
        <v>0</v>
      </c>
      <c r="D190" s="18">
        <f>'Formato de costeo C6 '!E57</f>
        <v>0</v>
      </c>
      <c r="E190" s="19">
        <f>'Formato de costeo C6 '!F57</f>
        <v>0</v>
      </c>
      <c r="F190" s="19">
        <f>'Formato de costeo C6 '!G57</f>
        <v>0</v>
      </c>
      <c r="G190" s="541">
        <f>+'Formato de costeo C6 '!H57</f>
        <v>0</v>
      </c>
      <c r="H190" s="19">
        <f>'Formato de costeo C6 '!I57</f>
        <v>0</v>
      </c>
      <c r="I190" s="19">
        <f>'Formato de costeo C6 '!Q57</f>
        <v>0</v>
      </c>
      <c r="J190" s="105">
        <f>IF( $H190=0,0,($F190*'Cronograma de Actividades'!$E81)*($I190/$H190))</f>
        <v>0</v>
      </c>
      <c r="K190" s="105">
        <f>IF( $H190=0,0,($F190*'Cronograma de Actividades'!$F81)*($I190/$H190))</f>
        <v>0</v>
      </c>
      <c r="L190" s="105">
        <f>IF( $H190=0,0,($F190*'Cronograma de Actividades'!$G81)*($I190/$H190))</f>
        <v>0</v>
      </c>
      <c r="M190" s="105">
        <f t="shared" si="64"/>
        <v>0</v>
      </c>
      <c r="N190" s="105">
        <f>IF( $H190=0,0,($F190*'Cronograma de Actividades'!$H81)*($I190/$H190))</f>
        <v>0</v>
      </c>
      <c r="O190" s="105">
        <f>IF( $H190=0,0,($F190*'Cronograma de Actividades'!$I81)*($I190/$H190))</f>
        <v>0</v>
      </c>
      <c r="P190" s="105">
        <f>IF( $H190=0,0,($F190*'Cronograma de Actividades'!$J81)*($I190/$H190))</f>
        <v>0</v>
      </c>
      <c r="Q190" s="105">
        <f t="shared" si="65"/>
        <v>0</v>
      </c>
      <c r="R190" s="105">
        <f>IF( $H190=0,0,($F190*'Cronograma de Actividades'!$K81)*($I190/$H190))</f>
        <v>0</v>
      </c>
      <c r="S190" s="105">
        <f>IF( $H190=0,0,($F190*'Cronograma de Actividades'!$L81)*($I190/$H190))</f>
        <v>0</v>
      </c>
      <c r="T190" s="105">
        <f>IF( $H190=0,0,($F190*'Cronograma de Actividades'!$M81)*($I190/$H190))</f>
        <v>0</v>
      </c>
      <c r="U190" s="105">
        <f t="shared" si="66"/>
        <v>0</v>
      </c>
      <c r="V190" s="105">
        <f>IF( $H190=0,0,($F190*'Cronograma de Actividades'!$N81)*($I190/$H190))</f>
        <v>0</v>
      </c>
      <c r="W190" s="105">
        <f>IF( $H190=0,0,($F190*'Cronograma de Actividades'!$O81)*($I190/$H190))</f>
        <v>0</v>
      </c>
      <c r="X190" s="105">
        <f>IF( $H190=0,0,($F190*'Cronograma de Actividades'!$P81)*($I190/$H190))</f>
        <v>0</v>
      </c>
      <c r="Y190" s="105">
        <f t="shared" si="67"/>
        <v>0</v>
      </c>
      <c r="Z190" s="105">
        <f t="shared" si="68"/>
        <v>0</v>
      </c>
      <c r="AA190" s="105">
        <f>IF( $H190=0,0,($F190*'Cronograma de Actividades'!$Q81)*($I190/$H190))</f>
        <v>0</v>
      </c>
      <c r="AB190" s="105">
        <f>IF( $H190=0,0,($F190*'Cronograma de Actividades'!$R81)*($I190/$H190))</f>
        <v>0</v>
      </c>
      <c r="AC190" s="105">
        <f>IF( $H190=0,0,($F190*'Cronograma de Actividades'!$S81)*($I190/$H190))</f>
        <v>0</v>
      </c>
      <c r="AD190" s="105">
        <f t="shared" si="69"/>
        <v>0</v>
      </c>
      <c r="AE190" s="105">
        <f>IF( $H190=0,0,($F190*'Cronograma de Actividades'!$T81)*($I190/$H190))</f>
        <v>0</v>
      </c>
      <c r="AF190" s="105">
        <f>IF( $H190=0,0,($F190*'Cronograma de Actividades'!$U81)*($I190/$H190))</f>
        <v>0</v>
      </c>
      <c r="AG190" s="105">
        <f>IF( $H190=0,0,($F190*'Cronograma de Actividades'!$V81)*($I190/$H190))</f>
        <v>0</v>
      </c>
      <c r="AH190" s="105">
        <f t="shared" si="70"/>
        <v>0</v>
      </c>
      <c r="AI190" s="105">
        <f>IF( $H190=0,0,($F190*'Cronograma de Actividades'!$W81)*($I190/$H190))</f>
        <v>0</v>
      </c>
      <c r="AJ190" s="105">
        <f>IF( $H190=0,0,($F190*'Cronograma de Actividades'!$X81)*($I190/$H190))</f>
        <v>0</v>
      </c>
      <c r="AK190" s="105">
        <f>IF( $H190=0,0,($F190*'Cronograma de Actividades'!$Y81)*($I190/$H190))</f>
        <v>0</v>
      </c>
      <c r="AL190" s="105">
        <f t="shared" si="71"/>
        <v>0</v>
      </c>
      <c r="AM190" s="105">
        <f>IF( $H190=0,0,($F190*'Cronograma de Actividades'!$Z81)*($I190/$H190))</f>
        <v>0</v>
      </c>
      <c r="AN190" s="105">
        <f>IF( $H190=0,0,($F190*'Cronograma de Actividades'!$AA81)*($I190/$H190))</f>
        <v>0</v>
      </c>
      <c r="AO190" s="105">
        <f>IF( $H190=0,0,($F190*'Cronograma de Actividades'!$AB81)*($I190/$H190))</f>
        <v>0</v>
      </c>
      <c r="AP190" s="105">
        <f t="shared" si="72"/>
        <v>0</v>
      </c>
      <c r="AQ190" s="105">
        <f t="shared" si="73"/>
        <v>0</v>
      </c>
      <c r="AR190" s="105">
        <f>IF( $H190=0,0,($F190*'Cronograma de Actividades'!$AC81)*($I190/$H190))</f>
        <v>0</v>
      </c>
      <c r="AS190" s="105">
        <f>IF( $H190=0,0,($F190*'Cronograma de Actividades'!$AD81)*($I190/$H190))</f>
        <v>0</v>
      </c>
      <c r="AT190" s="105">
        <f>IF( $H190=0,0,($F190*'Cronograma de Actividades'!$AE81)*($I190/$H190))</f>
        <v>0</v>
      </c>
      <c r="AU190" s="105">
        <f t="shared" si="74"/>
        <v>0</v>
      </c>
      <c r="AV190" s="105">
        <f>IF( $H190=0,0,($F190*'Cronograma de Actividades'!$AF81)*($I190/$H190))</f>
        <v>0</v>
      </c>
      <c r="AW190" s="105">
        <f>IF( $H190=0,0,($F190*'Cronograma de Actividades'!$AG81)*($I190/$H190))</f>
        <v>0</v>
      </c>
      <c r="AX190" s="105">
        <f>IF( $H190=0,0,($F190*'Cronograma de Actividades'!$AH81)*($I190/$H190))</f>
        <v>0</v>
      </c>
      <c r="AY190" s="105">
        <f t="shared" si="75"/>
        <v>0</v>
      </c>
      <c r="AZ190" s="105">
        <f>IF( $H190=0,0,($F190*'Cronograma de Actividades'!$AI81)*($I190/$H190))</f>
        <v>0</v>
      </c>
      <c r="BA190" s="105">
        <f>IF( $H190=0,0,($F190*'Cronograma de Actividades'!$AJ81)*($I190/$H190))</f>
        <v>0</v>
      </c>
      <c r="BB190" s="105">
        <f>IF( $H190=0,0,($F190*'Cronograma de Actividades'!$AK81)*($I190/$H190))</f>
        <v>0</v>
      </c>
      <c r="BC190" s="105">
        <f t="shared" si="76"/>
        <v>0</v>
      </c>
      <c r="BD190" s="105">
        <f>IF( $H190=0,0,($F190*'Cronograma de Actividades'!$AL81)*($I190/$H190))</f>
        <v>0</v>
      </c>
      <c r="BE190" s="105">
        <f>IF( $H190=0,0,($F190*'Cronograma de Actividades'!$AM81)*($I190/$H190))</f>
        <v>0</v>
      </c>
      <c r="BF190" s="105">
        <f>IF( $H190=0,0,($F190*'Cronograma de Actividades'!$AN81)*($I190/$H190))</f>
        <v>0</v>
      </c>
      <c r="BG190" s="105">
        <f t="shared" si="77"/>
        <v>0</v>
      </c>
      <c r="BH190" s="105">
        <f t="shared" si="78"/>
        <v>0</v>
      </c>
      <c r="BI190" s="287">
        <f t="shared" si="79"/>
        <v>0</v>
      </c>
      <c r="BJ190" s="126">
        <f t="shared" si="42"/>
        <v>0</v>
      </c>
    </row>
    <row r="191" spans="1:62" x14ac:dyDescent="0.25">
      <c r="A191" s="65" t="str">
        <f>+'Formato de costeo C6 '!C58</f>
        <v>6.2.1.6</v>
      </c>
      <c r="B191" s="58">
        <f>'Formato de costeo C6 '!B58</f>
        <v>0</v>
      </c>
      <c r="C191" s="50">
        <f>'Formato de costeo C6 '!D58</f>
        <v>0</v>
      </c>
      <c r="D191" s="18">
        <f>'Formato de costeo C6 '!E58</f>
        <v>0</v>
      </c>
      <c r="E191" s="19">
        <f>'Formato de costeo C6 '!F58</f>
        <v>0</v>
      </c>
      <c r="F191" s="19">
        <f>'Formato de costeo C6 '!G58</f>
        <v>0</v>
      </c>
      <c r="G191" s="541">
        <f>+'Formato de costeo C6 '!H58</f>
        <v>0</v>
      </c>
      <c r="H191" s="19">
        <f>'Formato de costeo C6 '!I58</f>
        <v>0</v>
      </c>
      <c r="I191" s="19">
        <f>'Formato de costeo C6 '!Q58</f>
        <v>0</v>
      </c>
      <c r="J191" s="105">
        <f>IF( $H191=0,0,($F191*'Cronograma de Actividades'!$E82)*($I191/$H191))</f>
        <v>0</v>
      </c>
      <c r="K191" s="105">
        <f>IF( $H191=0,0,($F191*'Cronograma de Actividades'!$F82)*($I191/$H191))</f>
        <v>0</v>
      </c>
      <c r="L191" s="105">
        <f>IF( $H191=0,0,($F191*'Cronograma de Actividades'!$G82)*($I191/$H191))</f>
        <v>0</v>
      </c>
      <c r="M191" s="105">
        <f t="shared" si="64"/>
        <v>0</v>
      </c>
      <c r="N191" s="105">
        <f>IF( $H191=0,0,($F191*'Cronograma de Actividades'!$H82)*($I191/$H191))</f>
        <v>0</v>
      </c>
      <c r="O191" s="105">
        <f>IF( $H191=0,0,($F191*'Cronograma de Actividades'!$I82)*($I191/$H191))</f>
        <v>0</v>
      </c>
      <c r="P191" s="105">
        <f>IF( $H191=0,0,($F191*'Cronograma de Actividades'!$J82)*($I191/$H191))</f>
        <v>0</v>
      </c>
      <c r="Q191" s="105">
        <f t="shared" si="65"/>
        <v>0</v>
      </c>
      <c r="R191" s="105">
        <f>IF( $H191=0,0,($F191*'Cronograma de Actividades'!$K82)*($I191/$H191))</f>
        <v>0</v>
      </c>
      <c r="S191" s="105">
        <f>IF( $H191=0,0,($F191*'Cronograma de Actividades'!$L82)*($I191/$H191))</f>
        <v>0</v>
      </c>
      <c r="T191" s="105">
        <f>IF( $H191=0,0,($F191*'Cronograma de Actividades'!$M82)*($I191/$H191))</f>
        <v>0</v>
      </c>
      <c r="U191" s="105">
        <f t="shared" si="66"/>
        <v>0</v>
      </c>
      <c r="V191" s="105">
        <f>IF( $H191=0,0,($F191*'Cronograma de Actividades'!$N82)*($I191/$H191))</f>
        <v>0</v>
      </c>
      <c r="W191" s="105">
        <f>IF( $H191=0,0,($F191*'Cronograma de Actividades'!$O82)*($I191/$H191))</f>
        <v>0</v>
      </c>
      <c r="X191" s="105">
        <f>IF( $H191=0,0,($F191*'Cronograma de Actividades'!$P82)*($I191/$H191))</f>
        <v>0</v>
      </c>
      <c r="Y191" s="105">
        <f t="shared" si="67"/>
        <v>0</v>
      </c>
      <c r="Z191" s="105">
        <f t="shared" si="68"/>
        <v>0</v>
      </c>
      <c r="AA191" s="105">
        <f>IF( $H191=0,0,($F191*'Cronograma de Actividades'!$Q82)*($I191/$H191))</f>
        <v>0</v>
      </c>
      <c r="AB191" s="105">
        <f>IF( $H191=0,0,($F191*'Cronograma de Actividades'!$R82)*($I191/$H191))</f>
        <v>0</v>
      </c>
      <c r="AC191" s="105">
        <f>IF( $H191=0,0,($F191*'Cronograma de Actividades'!$S82)*($I191/$H191))</f>
        <v>0</v>
      </c>
      <c r="AD191" s="105">
        <f t="shared" si="69"/>
        <v>0</v>
      </c>
      <c r="AE191" s="105">
        <f>IF( $H191=0,0,($F191*'Cronograma de Actividades'!$T82)*($I191/$H191))</f>
        <v>0</v>
      </c>
      <c r="AF191" s="105">
        <f>IF( $H191=0,0,($F191*'Cronograma de Actividades'!$U82)*($I191/$H191))</f>
        <v>0</v>
      </c>
      <c r="AG191" s="105">
        <f>IF( $H191=0,0,($F191*'Cronograma de Actividades'!$V82)*($I191/$H191))</f>
        <v>0</v>
      </c>
      <c r="AH191" s="105">
        <f t="shared" si="70"/>
        <v>0</v>
      </c>
      <c r="AI191" s="105">
        <f>IF( $H191=0,0,($F191*'Cronograma de Actividades'!$W82)*($I191/$H191))</f>
        <v>0</v>
      </c>
      <c r="AJ191" s="105">
        <f>IF( $H191=0,0,($F191*'Cronograma de Actividades'!$X82)*($I191/$H191))</f>
        <v>0</v>
      </c>
      <c r="AK191" s="105">
        <f>IF( $H191=0,0,($F191*'Cronograma de Actividades'!$Y82)*($I191/$H191))</f>
        <v>0</v>
      </c>
      <c r="AL191" s="105">
        <f t="shared" si="71"/>
        <v>0</v>
      </c>
      <c r="AM191" s="105">
        <f>IF( $H191=0,0,($F191*'Cronograma de Actividades'!$Z82)*($I191/$H191))</f>
        <v>0</v>
      </c>
      <c r="AN191" s="105">
        <f>IF( $H191=0,0,($F191*'Cronograma de Actividades'!$AA82)*($I191/$H191))</f>
        <v>0</v>
      </c>
      <c r="AO191" s="105">
        <f>IF( $H191=0,0,($F191*'Cronograma de Actividades'!$AB82)*($I191/$H191))</f>
        <v>0</v>
      </c>
      <c r="AP191" s="105">
        <f t="shared" si="72"/>
        <v>0</v>
      </c>
      <c r="AQ191" s="105">
        <f t="shared" si="73"/>
        <v>0</v>
      </c>
      <c r="AR191" s="105">
        <f>IF( $H191=0,0,($F191*'Cronograma de Actividades'!$AC82)*($I191/$H191))</f>
        <v>0</v>
      </c>
      <c r="AS191" s="105">
        <f>IF( $H191=0,0,($F191*'Cronograma de Actividades'!$AD82)*($I191/$H191))</f>
        <v>0</v>
      </c>
      <c r="AT191" s="105">
        <f>IF( $H191=0,0,($F191*'Cronograma de Actividades'!$AE82)*($I191/$H191))</f>
        <v>0</v>
      </c>
      <c r="AU191" s="105">
        <f t="shared" si="74"/>
        <v>0</v>
      </c>
      <c r="AV191" s="105">
        <f>IF( $H191=0,0,($F191*'Cronograma de Actividades'!$AF82)*($I191/$H191))</f>
        <v>0</v>
      </c>
      <c r="AW191" s="105">
        <f>IF( $H191=0,0,($F191*'Cronograma de Actividades'!$AG82)*($I191/$H191))</f>
        <v>0</v>
      </c>
      <c r="AX191" s="105">
        <f>IF( $H191=0,0,($F191*'Cronograma de Actividades'!$AH82)*($I191/$H191))</f>
        <v>0</v>
      </c>
      <c r="AY191" s="105">
        <f t="shared" si="75"/>
        <v>0</v>
      </c>
      <c r="AZ191" s="105">
        <f>IF( $H191=0,0,($F191*'Cronograma de Actividades'!$AI82)*($I191/$H191))</f>
        <v>0</v>
      </c>
      <c r="BA191" s="105">
        <f>IF( $H191=0,0,($F191*'Cronograma de Actividades'!$AJ82)*($I191/$H191))</f>
        <v>0</v>
      </c>
      <c r="BB191" s="105">
        <f>IF( $H191=0,0,($F191*'Cronograma de Actividades'!$AK82)*($I191/$H191))</f>
        <v>0</v>
      </c>
      <c r="BC191" s="105">
        <f t="shared" si="76"/>
        <v>0</v>
      </c>
      <c r="BD191" s="105">
        <f>IF( $H191=0,0,($F191*'Cronograma de Actividades'!$AL82)*($I191/$H191))</f>
        <v>0</v>
      </c>
      <c r="BE191" s="105">
        <f>IF( $H191=0,0,($F191*'Cronograma de Actividades'!$AM82)*($I191/$H191))</f>
        <v>0</v>
      </c>
      <c r="BF191" s="105">
        <f>IF( $H191=0,0,($F191*'Cronograma de Actividades'!$AN82)*($I191/$H191))</f>
        <v>0</v>
      </c>
      <c r="BG191" s="105">
        <f t="shared" si="77"/>
        <v>0</v>
      </c>
      <c r="BH191" s="105">
        <f t="shared" si="78"/>
        <v>0</v>
      </c>
      <c r="BI191" s="287">
        <f t="shared" si="79"/>
        <v>0</v>
      </c>
      <c r="BJ191" s="126">
        <f t="shared" si="42"/>
        <v>0</v>
      </c>
    </row>
    <row r="192" spans="1:62" x14ac:dyDescent="0.25">
      <c r="A192" s="65" t="str">
        <f>+'Formato de costeo C6 '!C59</f>
        <v>6.2.1.7</v>
      </c>
      <c r="B192" s="58">
        <f>'Formato de costeo C6 '!B59</f>
        <v>0</v>
      </c>
      <c r="C192" s="50">
        <f>'Formato de costeo C6 '!D59</f>
        <v>0</v>
      </c>
      <c r="D192" s="18">
        <f>'Formato de costeo C6 '!E59</f>
        <v>0</v>
      </c>
      <c r="E192" s="19">
        <f>'Formato de costeo C6 '!F59</f>
        <v>0</v>
      </c>
      <c r="F192" s="19">
        <f>'Formato de costeo C6 '!G59</f>
        <v>0</v>
      </c>
      <c r="G192" s="541">
        <f>+'Formato de costeo C6 '!H59</f>
        <v>0</v>
      </c>
      <c r="H192" s="19">
        <f>'Formato de costeo C6 '!I59</f>
        <v>0</v>
      </c>
      <c r="I192" s="19">
        <f>'Formato de costeo C6 '!Q59</f>
        <v>0</v>
      </c>
      <c r="J192" s="105">
        <f>IF( $H192=0,0,($F192*'Cronograma de Actividades'!$E83)*($I192/$H192))</f>
        <v>0</v>
      </c>
      <c r="K192" s="105">
        <f>IF( $H192=0,0,($F192*'Cronograma de Actividades'!$F83)*($I192/$H192))</f>
        <v>0</v>
      </c>
      <c r="L192" s="105">
        <f>IF( $H192=0,0,($F192*'Cronograma de Actividades'!$G83)*($I192/$H192))</f>
        <v>0</v>
      </c>
      <c r="M192" s="105">
        <f t="shared" si="64"/>
        <v>0</v>
      </c>
      <c r="N192" s="105">
        <f>IF( $H192=0,0,($F192*'Cronograma de Actividades'!$H83)*($I192/$H192))</f>
        <v>0</v>
      </c>
      <c r="O192" s="105">
        <f>IF( $H192=0,0,($F192*'Cronograma de Actividades'!$I83)*($I192/$H192))</f>
        <v>0</v>
      </c>
      <c r="P192" s="105">
        <f>IF( $H192=0,0,($F192*'Cronograma de Actividades'!$J83)*($I192/$H192))</f>
        <v>0</v>
      </c>
      <c r="Q192" s="105">
        <f t="shared" si="65"/>
        <v>0</v>
      </c>
      <c r="R192" s="105">
        <f>IF( $H192=0,0,($F192*'Cronograma de Actividades'!$K83)*($I192/$H192))</f>
        <v>0</v>
      </c>
      <c r="S192" s="105">
        <f>IF( $H192=0,0,($F192*'Cronograma de Actividades'!$L83)*($I192/$H192))</f>
        <v>0</v>
      </c>
      <c r="T192" s="105">
        <f>IF( $H192=0,0,($F192*'Cronograma de Actividades'!$M83)*($I192/$H192))</f>
        <v>0</v>
      </c>
      <c r="U192" s="105">
        <f t="shared" si="66"/>
        <v>0</v>
      </c>
      <c r="V192" s="105">
        <f>IF( $H192=0,0,($F192*'Cronograma de Actividades'!$N83)*($I192/$H192))</f>
        <v>0</v>
      </c>
      <c r="W192" s="105">
        <f>IF( $H192=0,0,($F192*'Cronograma de Actividades'!$O83)*($I192/$H192))</f>
        <v>0</v>
      </c>
      <c r="X192" s="105">
        <f>IF( $H192=0,0,($F192*'Cronograma de Actividades'!$P83)*($I192/$H192))</f>
        <v>0</v>
      </c>
      <c r="Y192" s="105">
        <f t="shared" si="67"/>
        <v>0</v>
      </c>
      <c r="Z192" s="105">
        <f t="shared" si="68"/>
        <v>0</v>
      </c>
      <c r="AA192" s="105">
        <f>IF( $H192=0,0,($F192*'Cronograma de Actividades'!$Q83)*($I192/$H192))</f>
        <v>0</v>
      </c>
      <c r="AB192" s="105">
        <f>IF( $H192=0,0,($F192*'Cronograma de Actividades'!$R83)*($I192/$H192))</f>
        <v>0</v>
      </c>
      <c r="AC192" s="105">
        <f>IF( $H192=0,0,($F192*'Cronograma de Actividades'!$S83)*($I192/$H192))</f>
        <v>0</v>
      </c>
      <c r="AD192" s="105">
        <f t="shared" si="69"/>
        <v>0</v>
      </c>
      <c r="AE192" s="105">
        <f>IF( $H192=0,0,($F192*'Cronograma de Actividades'!$T83)*($I192/$H192))</f>
        <v>0</v>
      </c>
      <c r="AF192" s="105">
        <f>IF( $H192=0,0,($F192*'Cronograma de Actividades'!$U83)*($I192/$H192))</f>
        <v>0</v>
      </c>
      <c r="AG192" s="105">
        <f>IF( $H192=0,0,($F192*'Cronograma de Actividades'!$V83)*($I192/$H192))</f>
        <v>0</v>
      </c>
      <c r="AH192" s="105">
        <f t="shared" si="70"/>
        <v>0</v>
      </c>
      <c r="AI192" s="105">
        <f>IF( $H192=0,0,($F192*'Cronograma de Actividades'!$W83)*($I192/$H192))</f>
        <v>0</v>
      </c>
      <c r="AJ192" s="105">
        <f>IF( $H192=0,0,($F192*'Cronograma de Actividades'!$X83)*($I192/$H192))</f>
        <v>0</v>
      </c>
      <c r="AK192" s="105">
        <f>IF( $H192=0,0,($F192*'Cronograma de Actividades'!$Y83)*($I192/$H192))</f>
        <v>0</v>
      </c>
      <c r="AL192" s="105">
        <f t="shared" si="71"/>
        <v>0</v>
      </c>
      <c r="AM192" s="105">
        <f>IF( $H192=0,0,($F192*'Cronograma de Actividades'!$Z83)*($I192/$H192))</f>
        <v>0</v>
      </c>
      <c r="AN192" s="105">
        <f>IF( $H192=0,0,($F192*'Cronograma de Actividades'!$AA83)*($I192/$H192))</f>
        <v>0</v>
      </c>
      <c r="AO192" s="105">
        <f>IF( $H192=0,0,($F192*'Cronograma de Actividades'!$AB83)*($I192/$H192))</f>
        <v>0</v>
      </c>
      <c r="AP192" s="105">
        <f t="shared" si="72"/>
        <v>0</v>
      </c>
      <c r="AQ192" s="105">
        <f t="shared" si="73"/>
        <v>0</v>
      </c>
      <c r="AR192" s="105">
        <f>IF( $H192=0,0,($F192*'Cronograma de Actividades'!$AC83)*($I192/$H192))</f>
        <v>0</v>
      </c>
      <c r="AS192" s="105">
        <f>IF( $H192=0,0,($F192*'Cronograma de Actividades'!$AD83)*($I192/$H192))</f>
        <v>0</v>
      </c>
      <c r="AT192" s="105">
        <f>IF( $H192=0,0,($F192*'Cronograma de Actividades'!$AE83)*($I192/$H192))</f>
        <v>0</v>
      </c>
      <c r="AU192" s="105">
        <f t="shared" si="74"/>
        <v>0</v>
      </c>
      <c r="AV192" s="105">
        <f>IF( $H192=0,0,($F192*'Cronograma de Actividades'!$AF83)*($I192/$H192))</f>
        <v>0</v>
      </c>
      <c r="AW192" s="105">
        <f>IF( $H192=0,0,($F192*'Cronograma de Actividades'!$AG83)*($I192/$H192))</f>
        <v>0</v>
      </c>
      <c r="AX192" s="105">
        <f>IF( $H192=0,0,($F192*'Cronograma de Actividades'!$AH83)*($I192/$H192))</f>
        <v>0</v>
      </c>
      <c r="AY192" s="105">
        <f t="shared" si="75"/>
        <v>0</v>
      </c>
      <c r="AZ192" s="105">
        <f>IF( $H192=0,0,($F192*'Cronograma de Actividades'!$AI83)*($I192/$H192))</f>
        <v>0</v>
      </c>
      <c r="BA192" s="105">
        <f>IF( $H192=0,0,($F192*'Cronograma de Actividades'!$AJ83)*($I192/$H192))</f>
        <v>0</v>
      </c>
      <c r="BB192" s="105">
        <f>IF( $H192=0,0,($F192*'Cronograma de Actividades'!$AK83)*($I192/$H192))</f>
        <v>0</v>
      </c>
      <c r="BC192" s="105">
        <f t="shared" si="76"/>
        <v>0</v>
      </c>
      <c r="BD192" s="105">
        <f>IF( $H192=0,0,($F192*'Cronograma de Actividades'!$AL83)*($I192/$H192))</f>
        <v>0</v>
      </c>
      <c r="BE192" s="105">
        <f>IF( $H192=0,0,($F192*'Cronograma de Actividades'!$AM83)*($I192/$H192))</f>
        <v>0</v>
      </c>
      <c r="BF192" s="105">
        <f>IF( $H192=0,0,($F192*'Cronograma de Actividades'!$AN83)*($I192/$H192))</f>
        <v>0</v>
      </c>
      <c r="BG192" s="105">
        <f t="shared" si="77"/>
        <v>0</v>
      </c>
      <c r="BH192" s="105">
        <f t="shared" si="78"/>
        <v>0</v>
      </c>
      <c r="BI192" s="287">
        <f t="shared" si="79"/>
        <v>0</v>
      </c>
      <c r="BJ192" s="126">
        <f t="shared" si="42"/>
        <v>0</v>
      </c>
    </row>
    <row r="193" spans="1:62" x14ac:dyDescent="0.25">
      <c r="A193" s="65" t="str">
        <f>+'Formato de costeo C6 '!C60</f>
        <v>6.2.1.8</v>
      </c>
      <c r="B193" s="58">
        <f>'Formato de costeo C6 '!B60</f>
        <v>0</v>
      </c>
      <c r="C193" s="50">
        <f>'Formato de costeo C6 '!D60</f>
        <v>0</v>
      </c>
      <c r="D193" s="18">
        <f>'Formato de costeo C6 '!E60</f>
        <v>0</v>
      </c>
      <c r="E193" s="19">
        <f>'Formato de costeo C6 '!F60</f>
        <v>0</v>
      </c>
      <c r="F193" s="19">
        <f>'Formato de costeo C6 '!G60</f>
        <v>0</v>
      </c>
      <c r="G193" s="541">
        <f>+'Formato de costeo C6 '!H60</f>
        <v>0</v>
      </c>
      <c r="H193" s="19">
        <f>'Formato de costeo C6 '!I60</f>
        <v>0</v>
      </c>
      <c r="I193" s="19">
        <f>'Formato de costeo C6 '!Q60</f>
        <v>0</v>
      </c>
      <c r="J193" s="105">
        <f>IF( $H193=0,0,($F193*'Cronograma de Actividades'!$E84)*($I193/$H193))</f>
        <v>0</v>
      </c>
      <c r="K193" s="105">
        <f>IF( $H193=0,0,($F193*'Cronograma de Actividades'!$F84)*($I193/$H193))</f>
        <v>0</v>
      </c>
      <c r="L193" s="105">
        <f>IF( $H193=0,0,($F193*'Cronograma de Actividades'!$G84)*($I193/$H193))</f>
        <v>0</v>
      </c>
      <c r="M193" s="105">
        <f t="shared" si="64"/>
        <v>0</v>
      </c>
      <c r="N193" s="105">
        <f>IF( $H193=0,0,($F193*'Cronograma de Actividades'!$H84)*($I193/$H193))</f>
        <v>0</v>
      </c>
      <c r="O193" s="105">
        <f>IF( $H193=0,0,($F193*'Cronograma de Actividades'!$I84)*($I193/$H193))</f>
        <v>0</v>
      </c>
      <c r="P193" s="105">
        <f>IF( $H193=0,0,($F193*'Cronograma de Actividades'!$J84)*($I193/$H193))</f>
        <v>0</v>
      </c>
      <c r="Q193" s="105">
        <f t="shared" si="65"/>
        <v>0</v>
      </c>
      <c r="R193" s="105">
        <f>IF( $H193=0,0,($F193*'Cronograma de Actividades'!$K84)*($I193/$H193))</f>
        <v>0</v>
      </c>
      <c r="S193" s="105">
        <f>IF( $H193=0,0,($F193*'Cronograma de Actividades'!$L84)*($I193/$H193))</f>
        <v>0</v>
      </c>
      <c r="T193" s="105">
        <f>IF( $H193=0,0,($F193*'Cronograma de Actividades'!$M84)*($I193/$H193))</f>
        <v>0</v>
      </c>
      <c r="U193" s="105">
        <f t="shared" si="66"/>
        <v>0</v>
      </c>
      <c r="V193" s="105">
        <f>IF( $H193=0,0,($F193*'Cronograma de Actividades'!$N84)*($I193/$H193))</f>
        <v>0</v>
      </c>
      <c r="W193" s="105">
        <f>IF( $H193=0,0,($F193*'Cronograma de Actividades'!$O84)*($I193/$H193))</f>
        <v>0</v>
      </c>
      <c r="X193" s="105">
        <f>IF( $H193=0,0,($F193*'Cronograma de Actividades'!$P84)*($I193/$H193))</f>
        <v>0</v>
      </c>
      <c r="Y193" s="105">
        <f t="shared" si="67"/>
        <v>0</v>
      </c>
      <c r="Z193" s="105">
        <f t="shared" si="68"/>
        <v>0</v>
      </c>
      <c r="AA193" s="105">
        <f>IF( $H193=0,0,($F193*'Cronograma de Actividades'!$Q84)*($I193/$H193))</f>
        <v>0</v>
      </c>
      <c r="AB193" s="105">
        <f>IF( $H193=0,0,($F193*'Cronograma de Actividades'!$R84)*($I193/$H193))</f>
        <v>0</v>
      </c>
      <c r="AC193" s="105">
        <f>IF( $H193=0,0,($F193*'Cronograma de Actividades'!$S84)*($I193/$H193))</f>
        <v>0</v>
      </c>
      <c r="AD193" s="105">
        <f t="shared" si="69"/>
        <v>0</v>
      </c>
      <c r="AE193" s="105">
        <f>IF( $H193=0,0,($F193*'Cronograma de Actividades'!$T84)*($I193/$H193))</f>
        <v>0</v>
      </c>
      <c r="AF193" s="105">
        <f>IF( $H193=0,0,($F193*'Cronograma de Actividades'!$U84)*($I193/$H193))</f>
        <v>0</v>
      </c>
      <c r="AG193" s="105">
        <f>IF( $H193=0,0,($F193*'Cronograma de Actividades'!$V84)*($I193/$H193))</f>
        <v>0</v>
      </c>
      <c r="AH193" s="105">
        <f t="shared" si="70"/>
        <v>0</v>
      </c>
      <c r="AI193" s="105">
        <f>IF( $H193=0,0,($F193*'Cronograma de Actividades'!$W84)*($I193/$H193))</f>
        <v>0</v>
      </c>
      <c r="AJ193" s="105">
        <f>IF( $H193=0,0,($F193*'Cronograma de Actividades'!$X84)*($I193/$H193))</f>
        <v>0</v>
      </c>
      <c r="AK193" s="105">
        <f>IF( $H193=0,0,($F193*'Cronograma de Actividades'!$Y84)*($I193/$H193))</f>
        <v>0</v>
      </c>
      <c r="AL193" s="105">
        <f t="shared" si="71"/>
        <v>0</v>
      </c>
      <c r="AM193" s="105">
        <f>IF( $H193=0,0,($F193*'Cronograma de Actividades'!$Z84)*($I193/$H193))</f>
        <v>0</v>
      </c>
      <c r="AN193" s="105">
        <f>IF( $H193=0,0,($F193*'Cronograma de Actividades'!$AA84)*($I193/$H193))</f>
        <v>0</v>
      </c>
      <c r="AO193" s="105">
        <f>IF( $H193=0,0,($F193*'Cronograma de Actividades'!$AB84)*($I193/$H193))</f>
        <v>0</v>
      </c>
      <c r="AP193" s="105">
        <f t="shared" si="72"/>
        <v>0</v>
      </c>
      <c r="AQ193" s="105">
        <f t="shared" si="73"/>
        <v>0</v>
      </c>
      <c r="AR193" s="105">
        <f>IF( $H193=0,0,($F193*'Cronograma de Actividades'!$AC84)*($I193/$H193))</f>
        <v>0</v>
      </c>
      <c r="AS193" s="105">
        <f>IF( $H193=0,0,($F193*'Cronograma de Actividades'!$AD84)*($I193/$H193))</f>
        <v>0</v>
      </c>
      <c r="AT193" s="105">
        <f>IF( $H193=0,0,($F193*'Cronograma de Actividades'!$AE84)*($I193/$H193))</f>
        <v>0</v>
      </c>
      <c r="AU193" s="105">
        <f t="shared" si="74"/>
        <v>0</v>
      </c>
      <c r="AV193" s="105">
        <f>IF( $H193=0,0,($F193*'Cronograma de Actividades'!$AF84)*($I193/$H193))</f>
        <v>0</v>
      </c>
      <c r="AW193" s="105">
        <f>IF( $H193=0,0,($F193*'Cronograma de Actividades'!$AG84)*($I193/$H193))</f>
        <v>0</v>
      </c>
      <c r="AX193" s="105">
        <f>IF( $H193=0,0,($F193*'Cronograma de Actividades'!$AH84)*($I193/$H193))</f>
        <v>0</v>
      </c>
      <c r="AY193" s="105">
        <f t="shared" si="75"/>
        <v>0</v>
      </c>
      <c r="AZ193" s="105">
        <f>IF( $H193=0,0,($F193*'Cronograma de Actividades'!$AI84)*($I193/$H193))</f>
        <v>0</v>
      </c>
      <c r="BA193" s="105">
        <f>IF( $H193=0,0,($F193*'Cronograma de Actividades'!$AJ84)*($I193/$H193))</f>
        <v>0</v>
      </c>
      <c r="BB193" s="105">
        <f>IF( $H193=0,0,($F193*'Cronograma de Actividades'!$AK84)*($I193/$H193))</f>
        <v>0</v>
      </c>
      <c r="BC193" s="105">
        <f t="shared" si="76"/>
        <v>0</v>
      </c>
      <c r="BD193" s="105">
        <f>IF( $H193=0,0,($F193*'Cronograma de Actividades'!$AL84)*($I193/$H193))</f>
        <v>0</v>
      </c>
      <c r="BE193" s="105">
        <f>IF( $H193=0,0,($F193*'Cronograma de Actividades'!$AM84)*($I193/$H193))</f>
        <v>0</v>
      </c>
      <c r="BF193" s="105">
        <f>IF( $H193=0,0,($F193*'Cronograma de Actividades'!$AN84)*($I193/$H193))</f>
        <v>0</v>
      </c>
      <c r="BG193" s="105">
        <f t="shared" si="77"/>
        <v>0</v>
      </c>
      <c r="BH193" s="105">
        <f t="shared" si="78"/>
        <v>0</v>
      </c>
      <c r="BI193" s="287">
        <f t="shared" si="79"/>
        <v>0</v>
      </c>
      <c r="BJ193" s="126">
        <f t="shared" si="42"/>
        <v>0</v>
      </c>
    </row>
    <row r="194" spans="1:62" x14ac:dyDescent="0.25">
      <c r="A194" s="65" t="str">
        <f>+'Formato de costeo C6 '!C61</f>
        <v>6.2.1.9</v>
      </c>
      <c r="B194" s="58">
        <f>'Formato de costeo C6 '!B61</f>
        <v>0</v>
      </c>
      <c r="C194" s="50">
        <f>'Formato de costeo C6 '!D61</f>
        <v>0</v>
      </c>
      <c r="D194" s="18">
        <f>'Formato de costeo C6 '!E61</f>
        <v>0</v>
      </c>
      <c r="E194" s="19">
        <f>'Formato de costeo C6 '!F61</f>
        <v>0</v>
      </c>
      <c r="F194" s="19">
        <f>'Formato de costeo C6 '!G61</f>
        <v>0</v>
      </c>
      <c r="G194" s="541">
        <f>+'Formato de costeo C6 '!H61</f>
        <v>0</v>
      </c>
      <c r="H194" s="19">
        <f>'Formato de costeo C6 '!I61</f>
        <v>0</v>
      </c>
      <c r="I194" s="19">
        <f>'Formato de costeo C6 '!Q61</f>
        <v>0</v>
      </c>
      <c r="J194" s="105">
        <f>IF( $H194=0,0,($F194*'Cronograma de Actividades'!$E85)*($I194/$H194))</f>
        <v>0</v>
      </c>
      <c r="K194" s="105">
        <f>IF( $H194=0,0,($F194*'Cronograma de Actividades'!$F85)*($I194/$H194))</f>
        <v>0</v>
      </c>
      <c r="L194" s="105">
        <f>IF( $H194=0,0,($F194*'Cronograma de Actividades'!$G85)*($I194/$H194))</f>
        <v>0</v>
      </c>
      <c r="M194" s="105">
        <f t="shared" si="64"/>
        <v>0</v>
      </c>
      <c r="N194" s="105">
        <f>IF( $H194=0,0,($F194*'Cronograma de Actividades'!$H85)*($I194/$H194))</f>
        <v>0</v>
      </c>
      <c r="O194" s="105">
        <f>IF( $H194=0,0,($F194*'Cronograma de Actividades'!$I85)*($I194/$H194))</f>
        <v>0</v>
      </c>
      <c r="P194" s="105">
        <f>IF( $H194=0,0,($F194*'Cronograma de Actividades'!$J85)*($I194/$H194))</f>
        <v>0</v>
      </c>
      <c r="Q194" s="105">
        <f t="shared" si="65"/>
        <v>0</v>
      </c>
      <c r="R194" s="105">
        <f>IF( $H194=0,0,($F194*'Cronograma de Actividades'!$K85)*($I194/$H194))</f>
        <v>0</v>
      </c>
      <c r="S194" s="105">
        <f>IF( $H194=0,0,($F194*'Cronograma de Actividades'!$L85)*($I194/$H194))</f>
        <v>0</v>
      </c>
      <c r="T194" s="105">
        <f>IF( $H194=0,0,($F194*'Cronograma de Actividades'!$M85)*($I194/$H194))</f>
        <v>0</v>
      </c>
      <c r="U194" s="105">
        <f t="shared" si="66"/>
        <v>0</v>
      </c>
      <c r="V194" s="105">
        <f>IF( $H194=0,0,($F194*'Cronograma de Actividades'!$N85)*($I194/$H194))</f>
        <v>0</v>
      </c>
      <c r="W194" s="105">
        <f>IF( $H194=0,0,($F194*'Cronograma de Actividades'!$O85)*($I194/$H194))</f>
        <v>0</v>
      </c>
      <c r="X194" s="105">
        <f>IF( $H194=0,0,($F194*'Cronograma de Actividades'!$P85)*($I194/$H194))</f>
        <v>0</v>
      </c>
      <c r="Y194" s="105">
        <f t="shared" si="67"/>
        <v>0</v>
      </c>
      <c r="Z194" s="105">
        <f t="shared" si="68"/>
        <v>0</v>
      </c>
      <c r="AA194" s="105">
        <f>IF( $H194=0,0,($F194*'Cronograma de Actividades'!$Q85)*($I194/$H194))</f>
        <v>0</v>
      </c>
      <c r="AB194" s="105">
        <f>IF( $H194=0,0,($F194*'Cronograma de Actividades'!$R85)*($I194/$H194))</f>
        <v>0</v>
      </c>
      <c r="AC194" s="105">
        <f>IF( $H194=0,0,($F194*'Cronograma de Actividades'!$S85)*($I194/$H194))</f>
        <v>0</v>
      </c>
      <c r="AD194" s="105">
        <f t="shared" si="69"/>
        <v>0</v>
      </c>
      <c r="AE194" s="105">
        <f>IF( $H194=0,0,($F194*'Cronograma de Actividades'!$T85)*($I194/$H194))</f>
        <v>0</v>
      </c>
      <c r="AF194" s="105">
        <f>IF( $H194=0,0,($F194*'Cronograma de Actividades'!$U85)*($I194/$H194))</f>
        <v>0</v>
      </c>
      <c r="AG194" s="105">
        <f>IF( $H194=0,0,($F194*'Cronograma de Actividades'!$V85)*($I194/$H194))</f>
        <v>0</v>
      </c>
      <c r="AH194" s="105">
        <f t="shared" si="70"/>
        <v>0</v>
      </c>
      <c r="AI194" s="105">
        <f>IF( $H194=0,0,($F194*'Cronograma de Actividades'!$W85)*($I194/$H194))</f>
        <v>0</v>
      </c>
      <c r="AJ194" s="105">
        <f>IF( $H194=0,0,($F194*'Cronograma de Actividades'!$X85)*($I194/$H194))</f>
        <v>0</v>
      </c>
      <c r="AK194" s="105">
        <f>IF( $H194=0,0,($F194*'Cronograma de Actividades'!$Y85)*($I194/$H194))</f>
        <v>0</v>
      </c>
      <c r="AL194" s="105">
        <f t="shared" si="71"/>
        <v>0</v>
      </c>
      <c r="AM194" s="105">
        <f>IF( $H194=0,0,($F194*'Cronograma de Actividades'!$Z85)*($I194/$H194))</f>
        <v>0</v>
      </c>
      <c r="AN194" s="105">
        <f>IF( $H194=0,0,($F194*'Cronograma de Actividades'!$AA85)*($I194/$H194))</f>
        <v>0</v>
      </c>
      <c r="AO194" s="105">
        <f>IF( $H194=0,0,($F194*'Cronograma de Actividades'!$AB85)*($I194/$H194))</f>
        <v>0</v>
      </c>
      <c r="AP194" s="105">
        <f t="shared" si="72"/>
        <v>0</v>
      </c>
      <c r="AQ194" s="105">
        <f t="shared" si="73"/>
        <v>0</v>
      </c>
      <c r="AR194" s="105">
        <f>IF( $H194=0,0,($F194*'Cronograma de Actividades'!$AC85)*($I194/$H194))</f>
        <v>0</v>
      </c>
      <c r="AS194" s="105">
        <f>IF( $H194=0,0,($F194*'Cronograma de Actividades'!$AD85)*($I194/$H194))</f>
        <v>0</v>
      </c>
      <c r="AT194" s="105">
        <f>IF( $H194=0,0,($F194*'Cronograma de Actividades'!$AE85)*($I194/$H194))</f>
        <v>0</v>
      </c>
      <c r="AU194" s="105">
        <f t="shared" si="74"/>
        <v>0</v>
      </c>
      <c r="AV194" s="105">
        <f>IF( $H194=0,0,($F194*'Cronograma de Actividades'!$AF85)*($I194/$H194))</f>
        <v>0</v>
      </c>
      <c r="AW194" s="105">
        <f>IF( $H194=0,0,($F194*'Cronograma de Actividades'!$AG85)*($I194/$H194))</f>
        <v>0</v>
      </c>
      <c r="AX194" s="105">
        <f>IF( $H194=0,0,($F194*'Cronograma de Actividades'!$AH85)*($I194/$H194))</f>
        <v>0</v>
      </c>
      <c r="AY194" s="105">
        <f t="shared" si="75"/>
        <v>0</v>
      </c>
      <c r="AZ194" s="105">
        <f>IF( $H194=0,0,($F194*'Cronograma de Actividades'!$AI85)*($I194/$H194))</f>
        <v>0</v>
      </c>
      <c r="BA194" s="105">
        <f>IF( $H194=0,0,($F194*'Cronograma de Actividades'!$AJ85)*($I194/$H194))</f>
        <v>0</v>
      </c>
      <c r="BB194" s="105">
        <f>IF( $H194=0,0,($F194*'Cronograma de Actividades'!$AK85)*($I194/$H194))</f>
        <v>0</v>
      </c>
      <c r="BC194" s="105">
        <f t="shared" si="76"/>
        <v>0</v>
      </c>
      <c r="BD194" s="105">
        <f>IF( $H194=0,0,($F194*'Cronograma de Actividades'!$AL85)*($I194/$H194))</f>
        <v>0</v>
      </c>
      <c r="BE194" s="105">
        <f>IF( $H194=0,0,($F194*'Cronograma de Actividades'!$AM85)*($I194/$H194))</f>
        <v>0</v>
      </c>
      <c r="BF194" s="105">
        <f>IF( $H194=0,0,($F194*'Cronograma de Actividades'!$AN85)*($I194/$H194))</f>
        <v>0</v>
      </c>
      <c r="BG194" s="105">
        <f t="shared" si="77"/>
        <v>0</v>
      </c>
      <c r="BH194" s="105">
        <f t="shared" si="78"/>
        <v>0</v>
      </c>
      <c r="BI194" s="287">
        <f t="shared" si="79"/>
        <v>0</v>
      </c>
      <c r="BJ194" s="126">
        <f t="shared" si="42"/>
        <v>0</v>
      </c>
    </row>
    <row r="195" spans="1:62" x14ac:dyDescent="0.25">
      <c r="A195" s="65" t="str">
        <f>+'Formato de costeo C6 '!C62</f>
        <v>6.2.1.10</v>
      </c>
      <c r="B195" s="58">
        <f>'Formato de costeo C6 '!B62</f>
        <v>0</v>
      </c>
      <c r="C195" s="50">
        <f>'Formato de costeo C6 '!D62</f>
        <v>0</v>
      </c>
      <c r="D195" s="18">
        <f>'Formato de costeo C6 '!E62</f>
        <v>0</v>
      </c>
      <c r="E195" s="19">
        <f>'Formato de costeo C6 '!F62</f>
        <v>0</v>
      </c>
      <c r="F195" s="19">
        <f>'Formato de costeo C6 '!G62</f>
        <v>0</v>
      </c>
      <c r="G195" s="541">
        <f>+'Formato de costeo C6 '!H62</f>
        <v>0</v>
      </c>
      <c r="H195" s="19">
        <f>'Formato de costeo C6 '!I62</f>
        <v>0</v>
      </c>
      <c r="I195" s="19">
        <f>'Formato de costeo C6 '!Q62</f>
        <v>0</v>
      </c>
      <c r="J195" s="105">
        <f>IF( $H195=0,0,($F195*'Cronograma de Actividades'!$E86)*($I195/$H195))</f>
        <v>0</v>
      </c>
      <c r="K195" s="105">
        <f>IF( $H195=0,0,($F195*'Cronograma de Actividades'!$F86)*($I195/$H195))</f>
        <v>0</v>
      </c>
      <c r="L195" s="105">
        <f>IF( $H195=0,0,($F195*'Cronograma de Actividades'!$G86)*($I195/$H195))</f>
        <v>0</v>
      </c>
      <c r="M195" s="105">
        <f t="shared" si="64"/>
        <v>0</v>
      </c>
      <c r="N195" s="105">
        <f>IF( $H195=0,0,($F195*'Cronograma de Actividades'!$H86)*($I195/$H195))</f>
        <v>0</v>
      </c>
      <c r="O195" s="105">
        <f>IF( $H195=0,0,($F195*'Cronograma de Actividades'!$I86)*($I195/$H195))</f>
        <v>0</v>
      </c>
      <c r="P195" s="105">
        <f>IF( $H195=0,0,($F195*'Cronograma de Actividades'!$J86)*($I195/$H195))</f>
        <v>0</v>
      </c>
      <c r="Q195" s="105">
        <f t="shared" si="65"/>
        <v>0</v>
      </c>
      <c r="R195" s="105">
        <f>IF( $H195=0,0,($F195*'Cronograma de Actividades'!$K86)*($I195/$H195))</f>
        <v>0</v>
      </c>
      <c r="S195" s="105">
        <f>IF( $H195=0,0,($F195*'Cronograma de Actividades'!$L86)*($I195/$H195))</f>
        <v>0</v>
      </c>
      <c r="T195" s="105">
        <f>IF( $H195=0,0,($F195*'Cronograma de Actividades'!$M86)*($I195/$H195))</f>
        <v>0</v>
      </c>
      <c r="U195" s="105">
        <f t="shared" si="66"/>
        <v>0</v>
      </c>
      <c r="V195" s="105">
        <f>IF( $H195=0,0,($F195*'Cronograma de Actividades'!$N86)*($I195/$H195))</f>
        <v>0</v>
      </c>
      <c r="W195" s="105">
        <f>IF( $H195=0,0,($F195*'Cronograma de Actividades'!$O86)*($I195/$H195))</f>
        <v>0</v>
      </c>
      <c r="X195" s="105">
        <f>IF( $H195=0,0,($F195*'Cronograma de Actividades'!$P86)*($I195/$H195))</f>
        <v>0</v>
      </c>
      <c r="Y195" s="105">
        <f t="shared" si="67"/>
        <v>0</v>
      </c>
      <c r="Z195" s="105">
        <f t="shared" si="68"/>
        <v>0</v>
      </c>
      <c r="AA195" s="105">
        <f>IF( $H195=0,0,($F195*'Cronograma de Actividades'!$Q86)*($I195/$H195))</f>
        <v>0</v>
      </c>
      <c r="AB195" s="105">
        <f>IF( $H195=0,0,($F195*'Cronograma de Actividades'!$R86)*($I195/$H195))</f>
        <v>0</v>
      </c>
      <c r="AC195" s="105">
        <f>IF( $H195=0,0,($F195*'Cronograma de Actividades'!$S86)*($I195/$H195))</f>
        <v>0</v>
      </c>
      <c r="AD195" s="105">
        <f t="shared" si="69"/>
        <v>0</v>
      </c>
      <c r="AE195" s="105">
        <f>IF( $H195=0,0,($F195*'Cronograma de Actividades'!$T86)*($I195/$H195))</f>
        <v>0</v>
      </c>
      <c r="AF195" s="105">
        <f>IF( $H195=0,0,($F195*'Cronograma de Actividades'!$U86)*($I195/$H195))</f>
        <v>0</v>
      </c>
      <c r="AG195" s="105">
        <f>IF( $H195=0,0,($F195*'Cronograma de Actividades'!$V86)*($I195/$H195))</f>
        <v>0</v>
      </c>
      <c r="AH195" s="105">
        <f t="shared" si="70"/>
        <v>0</v>
      </c>
      <c r="AI195" s="105">
        <f>IF( $H195=0,0,($F195*'Cronograma de Actividades'!$W86)*($I195/$H195))</f>
        <v>0</v>
      </c>
      <c r="AJ195" s="105">
        <f>IF( $H195=0,0,($F195*'Cronograma de Actividades'!$X86)*($I195/$H195))</f>
        <v>0</v>
      </c>
      <c r="AK195" s="105">
        <f>IF( $H195=0,0,($F195*'Cronograma de Actividades'!$Y86)*($I195/$H195))</f>
        <v>0</v>
      </c>
      <c r="AL195" s="105">
        <f t="shared" si="71"/>
        <v>0</v>
      </c>
      <c r="AM195" s="105">
        <f>IF( $H195=0,0,($F195*'Cronograma de Actividades'!$Z86)*($I195/$H195))</f>
        <v>0</v>
      </c>
      <c r="AN195" s="105">
        <f>IF( $H195=0,0,($F195*'Cronograma de Actividades'!$AA86)*($I195/$H195))</f>
        <v>0</v>
      </c>
      <c r="AO195" s="105">
        <f>IF( $H195=0,0,($F195*'Cronograma de Actividades'!$AB86)*($I195/$H195))</f>
        <v>0</v>
      </c>
      <c r="AP195" s="105">
        <f t="shared" si="72"/>
        <v>0</v>
      </c>
      <c r="AQ195" s="105">
        <f t="shared" si="73"/>
        <v>0</v>
      </c>
      <c r="AR195" s="105">
        <f>IF( $H195=0,0,($F195*'Cronograma de Actividades'!$AC86)*($I195/$H195))</f>
        <v>0</v>
      </c>
      <c r="AS195" s="105">
        <f>IF( $H195=0,0,($F195*'Cronograma de Actividades'!$AD86)*($I195/$H195))</f>
        <v>0</v>
      </c>
      <c r="AT195" s="105">
        <f>IF( $H195=0,0,($F195*'Cronograma de Actividades'!$AE86)*($I195/$H195))</f>
        <v>0</v>
      </c>
      <c r="AU195" s="105">
        <f t="shared" si="74"/>
        <v>0</v>
      </c>
      <c r="AV195" s="105">
        <f>IF( $H195=0,0,($F195*'Cronograma de Actividades'!$AF86)*($I195/$H195))</f>
        <v>0</v>
      </c>
      <c r="AW195" s="105">
        <f>IF( $H195=0,0,($F195*'Cronograma de Actividades'!$AG86)*($I195/$H195))</f>
        <v>0</v>
      </c>
      <c r="AX195" s="105">
        <f>IF( $H195=0,0,($F195*'Cronograma de Actividades'!$AH86)*($I195/$H195))</f>
        <v>0</v>
      </c>
      <c r="AY195" s="105">
        <f t="shared" si="75"/>
        <v>0</v>
      </c>
      <c r="AZ195" s="105">
        <f>IF( $H195=0,0,($F195*'Cronograma de Actividades'!$AI86)*($I195/$H195))</f>
        <v>0</v>
      </c>
      <c r="BA195" s="105">
        <f>IF( $H195=0,0,($F195*'Cronograma de Actividades'!$AJ86)*($I195/$H195))</f>
        <v>0</v>
      </c>
      <c r="BB195" s="105">
        <f>IF( $H195=0,0,($F195*'Cronograma de Actividades'!$AK86)*($I195/$H195))</f>
        <v>0</v>
      </c>
      <c r="BC195" s="105">
        <f t="shared" si="76"/>
        <v>0</v>
      </c>
      <c r="BD195" s="105">
        <f>IF( $H195=0,0,($F195*'Cronograma de Actividades'!$AL86)*($I195/$H195))</f>
        <v>0</v>
      </c>
      <c r="BE195" s="105">
        <f>IF( $H195=0,0,($F195*'Cronograma de Actividades'!$AM86)*($I195/$H195))</f>
        <v>0</v>
      </c>
      <c r="BF195" s="105">
        <f>IF( $H195=0,0,($F195*'Cronograma de Actividades'!$AN86)*($I195/$H195))</f>
        <v>0</v>
      </c>
      <c r="BG195" s="105">
        <f t="shared" si="77"/>
        <v>0</v>
      </c>
      <c r="BH195" s="105">
        <f t="shared" si="78"/>
        <v>0</v>
      </c>
      <c r="BI195" s="287">
        <f t="shared" si="79"/>
        <v>0</v>
      </c>
      <c r="BJ195" s="126">
        <f t="shared" si="42"/>
        <v>0</v>
      </c>
    </row>
    <row r="196" spans="1:62" x14ac:dyDescent="0.25">
      <c r="A196" s="65" t="str">
        <f>+'Formato de costeo C6 '!C63</f>
        <v>6.2.1.11</v>
      </c>
      <c r="B196" s="58">
        <f>'Formato de costeo C6 '!B63</f>
        <v>0</v>
      </c>
      <c r="C196" s="50">
        <f>'Formato de costeo C6 '!D63</f>
        <v>0</v>
      </c>
      <c r="D196" s="18">
        <f>'Formato de costeo C6 '!E63</f>
        <v>0</v>
      </c>
      <c r="E196" s="19">
        <f>'Formato de costeo C6 '!F63</f>
        <v>0</v>
      </c>
      <c r="F196" s="19">
        <f>'Formato de costeo C6 '!G63</f>
        <v>0</v>
      </c>
      <c r="G196" s="541">
        <f>+'Formato de costeo C6 '!H63</f>
        <v>0</v>
      </c>
      <c r="H196" s="19">
        <f>'Formato de costeo C6 '!I63</f>
        <v>0</v>
      </c>
      <c r="I196" s="19">
        <f>'Formato de costeo C6 '!Q63</f>
        <v>0</v>
      </c>
      <c r="J196" s="106">
        <f>IF( $H196=0,0,($F196*'Cronograma de Actividades'!$E87)*($I196/$H196))</f>
        <v>0</v>
      </c>
      <c r="K196" s="106">
        <f>IF( $H196=0,0,($F196*'Cronograma de Actividades'!$F87)*($I196/$H196))</f>
        <v>0</v>
      </c>
      <c r="L196" s="106">
        <f>IF( $H196=0,0,($F196*'Cronograma de Actividades'!$G87)*($I196/$H196))</f>
        <v>0</v>
      </c>
      <c r="M196" s="105">
        <f t="shared" si="64"/>
        <v>0</v>
      </c>
      <c r="N196" s="106">
        <f>IF( $H196=0,0,($F196*'Cronograma de Actividades'!$H87)*($I196/$H196))</f>
        <v>0</v>
      </c>
      <c r="O196" s="106">
        <f>IF( $H196=0,0,($F196*'Cronograma de Actividades'!$I87)*($I196/$H196))</f>
        <v>0</v>
      </c>
      <c r="P196" s="106">
        <f>IF( $H196=0,0,($F196*'Cronograma de Actividades'!$J87)*($I196/$H196))</f>
        <v>0</v>
      </c>
      <c r="Q196" s="105">
        <f t="shared" si="65"/>
        <v>0</v>
      </c>
      <c r="R196" s="106">
        <f>IF( $H196=0,0,($F196*'Cronograma de Actividades'!$K87)*($I196/$H196))</f>
        <v>0</v>
      </c>
      <c r="S196" s="106">
        <f>IF( $H196=0,0,($F196*'Cronograma de Actividades'!$L87)*($I196/$H196))</f>
        <v>0</v>
      </c>
      <c r="T196" s="106">
        <f>IF( $H196=0,0,($F196*'Cronograma de Actividades'!$M87)*($I196/$H196))</f>
        <v>0</v>
      </c>
      <c r="U196" s="105">
        <f t="shared" si="66"/>
        <v>0</v>
      </c>
      <c r="V196" s="106">
        <f>IF( $H196=0,0,($F196*'Cronograma de Actividades'!$N87)*($I196/$H196))</f>
        <v>0</v>
      </c>
      <c r="W196" s="106">
        <f>IF( $H196=0,0,($F196*'Cronograma de Actividades'!$O87)*($I196/$H196))</f>
        <v>0</v>
      </c>
      <c r="X196" s="106">
        <f>IF( $H196=0,0,($F196*'Cronograma de Actividades'!$P87)*($I196/$H196))</f>
        <v>0</v>
      </c>
      <c r="Y196" s="105">
        <f t="shared" si="67"/>
        <v>0</v>
      </c>
      <c r="Z196" s="105">
        <f t="shared" si="68"/>
        <v>0</v>
      </c>
      <c r="AA196" s="106">
        <f>IF( $H196=0,0,($F196*'Cronograma de Actividades'!$Q87)*($I196/$H196))</f>
        <v>0</v>
      </c>
      <c r="AB196" s="106">
        <f>IF( $H196=0,0,($F196*'Cronograma de Actividades'!$R87)*($I196/$H196))</f>
        <v>0</v>
      </c>
      <c r="AC196" s="106">
        <f>IF( $H196=0,0,($F196*'Cronograma de Actividades'!$S87)*($I196/$H196))</f>
        <v>0</v>
      </c>
      <c r="AD196" s="105">
        <f t="shared" si="69"/>
        <v>0</v>
      </c>
      <c r="AE196" s="106">
        <f>IF( $H196=0,0,($F196*'Cronograma de Actividades'!$T87)*($I196/$H196))</f>
        <v>0</v>
      </c>
      <c r="AF196" s="106">
        <f>IF( $H196=0,0,($F196*'Cronograma de Actividades'!$U87)*($I196/$H196))</f>
        <v>0</v>
      </c>
      <c r="AG196" s="106">
        <f>IF( $H196=0,0,($F196*'Cronograma de Actividades'!$V87)*($I196/$H196))</f>
        <v>0</v>
      </c>
      <c r="AH196" s="105">
        <f t="shared" si="70"/>
        <v>0</v>
      </c>
      <c r="AI196" s="106">
        <f>IF( $H196=0,0,($F196*'Cronograma de Actividades'!$W87)*($I196/$H196))</f>
        <v>0</v>
      </c>
      <c r="AJ196" s="106">
        <f>IF( $H196=0,0,($F196*'Cronograma de Actividades'!$X87)*($I196/$H196))</f>
        <v>0</v>
      </c>
      <c r="AK196" s="106">
        <f>IF( $H196=0,0,($F196*'Cronograma de Actividades'!$Y87)*($I196/$H196))</f>
        <v>0</v>
      </c>
      <c r="AL196" s="105">
        <f t="shared" si="71"/>
        <v>0</v>
      </c>
      <c r="AM196" s="106">
        <f>IF( $H196=0,0,($F196*'Cronograma de Actividades'!$Z87)*($I196/$H196))</f>
        <v>0</v>
      </c>
      <c r="AN196" s="106">
        <f>IF( $H196=0,0,($F196*'Cronograma de Actividades'!$AA87)*($I196/$H196))</f>
        <v>0</v>
      </c>
      <c r="AO196" s="106">
        <f>IF( $H196=0,0,($F196*'Cronograma de Actividades'!$AB87)*($I196/$H196))</f>
        <v>0</v>
      </c>
      <c r="AP196" s="105">
        <f t="shared" si="72"/>
        <v>0</v>
      </c>
      <c r="AQ196" s="105">
        <f t="shared" si="73"/>
        <v>0</v>
      </c>
      <c r="AR196" s="106">
        <f>IF( $H196=0,0,($F196*'Cronograma de Actividades'!$AC87)*($I196/$H196))</f>
        <v>0</v>
      </c>
      <c r="AS196" s="106">
        <f>IF( $H196=0,0,($F196*'Cronograma de Actividades'!$AD87)*($I196/$H196))</f>
        <v>0</v>
      </c>
      <c r="AT196" s="106">
        <f>IF( $H196=0,0,($F196*'Cronograma de Actividades'!$AE87)*($I196/$H196))</f>
        <v>0</v>
      </c>
      <c r="AU196" s="105">
        <f t="shared" si="74"/>
        <v>0</v>
      </c>
      <c r="AV196" s="106">
        <f>IF( $H196=0,0,($F196*'Cronograma de Actividades'!$AF87)*($I196/$H196))</f>
        <v>0</v>
      </c>
      <c r="AW196" s="106">
        <f>IF( $H196=0,0,($F196*'Cronograma de Actividades'!$AG87)*($I196/$H196))</f>
        <v>0</v>
      </c>
      <c r="AX196" s="106">
        <f>IF( $H196=0,0,($F196*'Cronograma de Actividades'!$AH87)*($I196/$H196))</f>
        <v>0</v>
      </c>
      <c r="AY196" s="105">
        <f t="shared" si="75"/>
        <v>0</v>
      </c>
      <c r="AZ196" s="106">
        <f>IF( $H196=0,0,($F196*'Cronograma de Actividades'!$AI87)*($I196/$H196))</f>
        <v>0</v>
      </c>
      <c r="BA196" s="106">
        <f>IF( $H196=0,0,($F196*'Cronograma de Actividades'!$AJ87)*($I196/$H196))</f>
        <v>0</v>
      </c>
      <c r="BB196" s="106">
        <f>IF( $H196=0,0,($F196*'Cronograma de Actividades'!$AK87)*($I196/$H196))</f>
        <v>0</v>
      </c>
      <c r="BC196" s="105">
        <f t="shared" si="76"/>
        <v>0</v>
      </c>
      <c r="BD196" s="106">
        <f>IF( $H196=0,0,($F196*'Cronograma de Actividades'!$AL87)*($I196/$H196))</f>
        <v>0</v>
      </c>
      <c r="BE196" s="106">
        <f>IF( $H196=0,0,($F196*'Cronograma de Actividades'!$AM87)*($I196/$H196))</f>
        <v>0</v>
      </c>
      <c r="BF196" s="106">
        <f>IF( $H196=0,0,($F196*'Cronograma de Actividades'!$AN87)*($I196/$H196))</f>
        <v>0</v>
      </c>
      <c r="BG196" s="105">
        <f t="shared" si="77"/>
        <v>0</v>
      </c>
      <c r="BH196" s="105">
        <f t="shared" si="78"/>
        <v>0</v>
      </c>
      <c r="BI196" s="287">
        <f t="shared" si="79"/>
        <v>0</v>
      </c>
      <c r="BJ196" s="126">
        <f t="shared" si="42"/>
        <v>0</v>
      </c>
    </row>
    <row r="197" spans="1:62" x14ac:dyDescent="0.25">
      <c r="A197" s="63">
        <f>'Formato de costeo C6 '!C65</f>
        <v>6.3</v>
      </c>
      <c r="B197" s="77" t="str">
        <f>'Formato de costeo C6 '!D65</f>
        <v>GASTOS DE FUNCIONAMIENTO</v>
      </c>
      <c r="C197" s="78"/>
      <c r="D197" s="79"/>
      <c r="E197" s="80"/>
      <c r="F197" s="80"/>
      <c r="G197" s="304"/>
      <c r="H197" s="80">
        <f>+H198+H200+H202+H204+H208+H210+H212+H214+H216+H218</f>
        <v>0</v>
      </c>
      <c r="I197" s="80">
        <f t="shared" ref="I197:BI197" si="80">+I198+I200+I202+I204+I208+I210+I212+I214+I216+I218</f>
        <v>0</v>
      </c>
      <c r="J197" s="80">
        <f t="shared" si="80"/>
        <v>0</v>
      </c>
      <c r="K197" s="80">
        <f t="shared" si="80"/>
        <v>0</v>
      </c>
      <c r="L197" s="80">
        <f t="shared" si="80"/>
        <v>0</v>
      </c>
      <c r="M197" s="80">
        <f t="shared" si="80"/>
        <v>0</v>
      </c>
      <c r="N197" s="80">
        <f t="shared" si="80"/>
        <v>0</v>
      </c>
      <c r="O197" s="80">
        <f t="shared" si="80"/>
        <v>0</v>
      </c>
      <c r="P197" s="80">
        <f t="shared" si="80"/>
        <v>0</v>
      </c>
      <c r="Q197" s="80">
        <f t="shared" si="80"/>
        <v>0</v>
      </c>
      <c r="R197" s="80">
        <f t="shared" si="80"/>
        <v>0</v>
      </c>
      <c r="S197" s="80">
        <f t="shared" si="80"/>
        <v>0</v>
      </c>
      <c r="T197" s="80">
        <f t="shared" si="80"/>
        <v>0</v>
      </c>
      <c r="U197" s="80">
        <f t="shared" si="80"/>
        <v>0</v>
      </c>
      <c r="V197" s="80">
        <f t="shared" si="80"/>
        <v>0</v>
      </c>
      <c r="W197" s="80">
        <f t="shared" si="80"/>
        <v>0</v>
      </c>
      <c r="X197" s="80">
        <f t="shared" si="80"/>
        <v>0</v>
      </c>
      <c r="Y197" s="80">
        <f t="shared" si="80"/>
        <v>0</v>
      </c>
      <c r="Z197" s="80">
        <f t="shared" si="80"/>
        <v>0</v>
      </c>
      <c r="AA197" s="80">
        <f t="shared" si="80"/>
        <v>0</v>
      </c>
      <c r="AB197" s="80">
        <f t="shared" si="80"/>
        <v>0</v>
      </c>
      <c r="AC197" s="80">
        <f t="shared" si="80"/>
        <v>0</v>
      </c>
      <c r="AD197" s="80">
        <f t="shared" si="80"/>
        <v>0</v>
      </c>
      <c r="AE197" s="80">
        <f t="shared" si="80"/>
        <v>0</v>
      </c>
      <c r="AF197" s="80">
        <f t="shared" si="80"/>
        <v>0</v>
      </c>
      <c r="AG197" s="80">
        <f t="shared" si="80"/>
        <v>0</v>
      </c>
      <c r="AH197" s="80">
        <f t="shared" si="80"/>
        <v>0</v>
      </c>
      <c r="AI197" s="80">
        <f t="shared" si="80"/>
        <v>0</v>
      </c>
      <c r="AJ197" s="80">
        <f t="shared" si="80"/>
        <v>0</v>
      </c>
      <c r="AK197" s="80">
        <f t="shared" si="80"/>
        <v>0</v>
      </c>
      <c r="AL197" s="80">
        <f t="shared" si="80"/>
        <v>0</v>
      </c>
      <c r="AM197" s="80">
        <f t="shared" si="80"/>
        <v>0</v>
      </c>
      <c r="AN197" s="80">
        <f t="shared" si="80"/>
        <v>0</v>
      </c>
      <c r="AO197" s="80">
        <f t="shared" si="80"/>
        <v>0</v>
      </c>
      <c r="AP197" s="80">
        <f t="shared" si="80"/>
        <v>0</v>
      </c>
      <c r="AQ197" s="80">
        <f t="shared" si="80"/>
        <v>0</v>
      </c>
      <c r="AR197" s="80">
        <f t="shared" si="80"/>
        <v>0</v>
      </c>
      <c r="AS197" s="80">
        <f t="shared" si="80"/>
        <v>0</v>
      </c>
      <c r="AT197" s="80">
        <f t="shared" si="80"/>
        <v>0</v>
      </c>
      <c r="AU197" s="80">
        <f t="shared" si="80"/>
        <v>0</v>
      </c>
      <c r="AV197" s="80">
        <f t="shared" si="80"/>
        <v>0</v>
      </c>
      <c r="AW197" s="80">
        <f t="shared" si="80"/>
        <v>0</v>
      </c>
      <c r="AX197" s="80">
        <f t="shared" si="80"/>
        <v>0</v>
      </c>
      <c r="AY197" s="80">
        <f t="shared" si="80"/>
        <v>0</v>
      </c>
      <c r="AZ197" s="80">
        <f t="shared" si="80"/>
        <v>0</v>
      </c>
      <c r="BA197" s="80">
        <f t="shared" si="80"/>
        <v>0</v>
      </c>
      <c r="BB197" s="80">
        <f t="shared" si="80"/>
        <v>0</v>
      </c>
      <c r="BC197" s="80">
        <f t="shared" si="80"/>
        <v>0</v>
      </c>
      <c r="BD197" s="80">
        <f t="shared" si="80"/>
        <v>0</v>
      </c>
      <c r="BE197" s="80">
        <f t="shared" si="80"/>
        <v>0</v>
      </c>
      <c r="BF197" s="80">
        <f t="shared" si="80"/>
        <v>0</v>
      </c>
      <c r="BG197" s="80">
        <f t="shared" si="80"/>
        <v>0</v>
      </c>
      <c r="BH197" s="80">
        <f t="shared" si="80"/>
        <v>0</v>
      </c>
      <c r="BI197" s="81">
        <f t="shared" si="80"/>
        <v>0</v>
      </c>
      <c r="BJ197" s="126">
        <f t="shared" si="42"/>
        <v>0</v>
      </c>
    </row>
    <row r="198" spans="1:62" x14ac:dyDescent="0.25">
      <c r="A198" s="64" t="str">
        <f>'Formato de costeo C6 '!C69</f>
        <v>6.3.1</v>
      </c>
      <c r="B198" s="71" t="str">
        <f>'Formato de costeo C6 '!B70</f>
        <v>Servicios de terceros</v>
      </c>
      <c r="C198" s="15" t="str">
        <f>+'Formato de costeo C6 '!D69</f>
        <v>Seguro anual</v>
      </c>
      <c r="D198" s="16">
        <f>'Formato de costeo C6 '!E70</f>
        <v>0</v>
      </c>
      <c r="E198" s="17">
        <f>'Formato de costeo C6 '!F70</f>
        <v>0</v>
      </c>
      <c r="F198" s="17">
        <f>+F199</f>
        <v>0</v>
      </c>
      <c r="G198" s="520">
        <f>+'Formato de costeo C6 '!H69</f>
        <v>0</v>
      </c>
      <c r="H198" s="17">
        <f t="shared" ref="H198:BI198" si="81">+H199</f>
        <v>0</v>
      </c>
      <c r="I198" s="17">
        <f t="shared" si="81"/>
        <v>0</v>
      </c>
      <c r="J198" s="17">
        <f t="shared" si="81"/>
        <v>0</v>
      </c>
      <c r="K198" s="17">
        <f t="shared" si="81"/>
        <v>0</v>
      </c>
      <c r="L198" s="17">
        <f t="shared" si="81"/>
        <v>0</v>
      </c>
      <c r="M198" s="17">
        <f t="shared" si="81"/>
        <v>0</v>
      </c>
      <c r="N198" s="17">
        <f t="shared" si="81"/>
        <v>0</v>
      </c>
      <c r="O198" s="17">
        <f t="shared" si="81"/>
        <v>0</v>
      </c>
      <c r="P198" s="17">
        <f t="shared" si="81"/>
        <v>0</v>
      </c>
      <c r="Q198" s="17">
        <f t="shared" si="81"/>
        <v>0</v>
      </c>
      <c r="R198" s="17">
        <f t="shared" si="81"/>
        <v>0</v>
      </c>
      <c r="S198" s="17">
        <f t="shared" si="81"/>
        <v>0</v>
      </c>
      <c r="T198" s="17">
        <f t="shared" si="81"/>
        <v>0</v>
      </c>
      <c r="U198" s="17">
        <f t="shared" si="81"/>
        <v>0</v>
      </c>
      <c r="V198" s="17">
        <f t="shared" si="81"/>
        <v>0</v>
      </c>
      <c r="W198" s="17">
        <f t="shared" si="81"/>
        <v>0</v>
      </c>
      <c r="X198" s="17">
        <f t="shared" si="81"/>
        <v>0</v>
      </c>
      <c r="Y198" s="17">
        <f t="shared" si="81"/>
        <v>0</v>
      </c>
      <c r="Z198" s="17">
        <f t="shared" si="81"/>
        <v>0</v>
      </c>
      <c r="AA198" s="17">
        <f t="shared" si="81"/>
        <v>0</v>
      </c>
      <c r="AB198" s="17">
        <f t="shared" si="81"/>
        <v>0</v>
      </c>
      <c r="AC198" s="17">
        <f t="shared" si="81"/>
        <v>0</v>
      </c>
      <c r="AD198" s="17">
        <f t="shared" si="81"/>
        <v>0</v>
      </c>
      <c r="AE198" s="17">
        <f t="shared" si="81"/>
        <v>0</v>
      </c>
      <c r="AF198" s="17">
        <f t="shared" si="81"/>
        <v>0</v>
      </c>
      <c r="AG198" s="17">
        <f t="shared" si="81"/>
        <v>0</v>
      </c>
      <c r="AH198" s="17">
        <f t="shared" si="81"/>
        <v>0</v>
      </c>
      <c r="AI198" s="17">
        <f t="shared" si="81"/>
        <v>0</v>
      </c>
      <c r="AJ198" s="17">
        <f t="shared" si="81"/>
        <v>0</v>
      </c>
      <c r="AK198" s="17">
        <f t="shared" si="81"/>
        <v>0</v>
      </c>
      <c r="AL198" s="17">
        <f t="shared" si="81"/>
        <v>0</v>
      </c>
      <c r="AM198" s="17">
        <f t="shared" si="81"/>
        <v>0</v>
      </c>
      <c r="AN198" s="17">
        <f t="shared" si="81"/>
        <v>0</v>
      </c>
      <c r="AO198" s="17">
        <f t="shared" si="81"/>
        <v>0</v>
      </c>
      <c r="AP198" s="17">
        <f t="shared" si="81"/>
        <v>0</v>
      </c>
      <c r="AQ198" s="17">
        <f t="shared" si="81"/>
        <v>0</v>
      </c>
      <c r="AR198" s="17">
        <f t="shared" si="81"/>
        <v>0</v>
      </c>
      <c r="AS198" s="17">
        <f t="shared" si="81"/>
        <v>0</v>
      </c>
      <c r="AT198" s="17">
        <f t="shared" si="81"/>
        <v>0</v>
      </c>
      <c r="AU198" s="17">
        <f t="shared" si="81"/>
        <v>0</v>
      </c>
      <c r="AV198" s="17">
        <f t="shared" si="81"/>
        <v>0</v>
      </c>
      <c r="AW198" s="17">
        <f t="shared" si="81"/>
        <v>0</v>
      </c>
      <c r="AX198" s="17">
        <f t="shared" si="81"/>
        <v>0</v>
      </c>
      <c r="AY198" s="17">
        <f t="shared" si="81"/>
        <v>0</v>
      </c>
      <c r="AZ198" s="17">
        <f t="shared" si="81"/>
        <v>0</v>
      </c>
      <c r="BA198" s="17">
        <f t="shared" si="81"/>
        <v>0</v>
      </c>
      <c r="BB198" s="17">
        <f t="shared" si="81"/>
        <v>0</v>
      </c>
      <c r="BC198" s="17">
        <f t="shared" si="81"/>
        <v>0</v>
      </c>
      <c r="BD198" s="17">
        <f t="shared" si="81"/>
        <v>0</v>
      </c>
      <c r="BE198" s="17">
        <f t="shared" si="81"/>
        <v>0</v>
      </c>
      <c r="BF198" s="17">
        <f t="shared" si="81"/>
        <v>0</v>
      </c>
      <c r="BG198" s="17">
        <f t="shared" si="81"/>
        <v>0</v>
      </c>
      <c r="BH198" s="17">
        <f t="shared" si="81"/>
        <v>0</v>
      </c>
      <c r="BI198" s="66">
        <f t="shared" si="81"/>
        <v>0</v>
      </c>
      <c r="BJ198" s="126">
        <f t="shared" si="42"/>
        <v>0</v>
      </c>
    </row>
    <row r="199" spans="1:62" x14ac:dyDescent="0.25">
      <c r="A199" s="377" t="str">
        <f>+'Formato de costeo C6 '!C70</f>
        <v>6.3.1.1</v>
      </c>
      <c r="B199" s="378" t="str">
        <f>+'Formato de costeo C6 '!B70</f>
        <v>Servicios de terceros</v>
      </c>
      <c r="C199" s="379"/>
      <c r="D199" s="380"/>
      <c r="E199" s="272"/>
      <c r="F199" s="272">
        <f>+'Formato de costeo C6 '!G70</f>
        <v>0</v>
      </c>
      <c r="G199" s="521"/>
      <c r="H199" s="272">
        <f>+'Formato de costeo C6 '!I70</f>
        <v>0</v>
      </c>
      <c r="I199" s="19">
        <f>'Formato de costeo C6 '!Q70</f>
        <v>0</v>
      </c>
      <c r="J199" s="106">
        <f>IF( $H199=0,0,($F199*'Cronograma de Actividades'!$E89)*($I199/$H199))</f>
        <v>0</v>
      </c>
      <c r="K199" s="106">
        <f>IF( $H199=0,0,($F199*'Cronograma de Actividades'!$F89)*($I199/$H199))</f>
        <v>0</v>
      </c>
      <c r="L199" s="106">
        <f>IF( $H199=0,0,($F199*'Cronograma de Actividades'!$G89)*($I199/$H199))</f>
        <v>0</v>
      </c>
      <c r="M199" s="105">
        <f>SUM(J199:L199)</f>
        <v>0</v>
      </c>
      <c r="N199" s="106">
        <f>IF( $H199=0,0,($F199*'Cronograma de Actividades'!$H89)*($I199/$H199))</f>
        <v>0</v>
      </c>
      <c r="O199" s="106">
        <f>IF( $H199=0,0,($F199*'Cronograma de Actividades'!$I89)*($I199/$H199))</f>
        <v>0</v>
      </c>
      <c r="P199" s="106">
        <f>IF( $H199=0,0,($F199*'Cronograma de Actividades'!$J89)*($I199/$H199))</f>
        <v>0</v>
      </c>
      <c r="Q199" s="105">
        <f>SUM(N199:P199)</f>
        <v>0</v>
      </c>
      <c r="R199" s="106">
        <f>IF( $H199=0,0,($F199*'Cronograma de Actividades'!$K89)*($I199/$H199))</f>
        <v>0</v>
      </c>
      <c r="S199" s="106">
        <f>IF( $H199=0,0,($F199*'Cronograma de Actividades'!$L89)*($I199/$H199))</f>
        <v>0</v>
      </c>
      <c r="T199" s="106">
        <f>IF( $H199=0,0,($F199*'Cronograma de Actividades'!$M89)*($I199/$H199))</f>
        <v>0</v>
      </c>
      <c r="U199" s="105">
        <f>SUM(R199:T199)</f>
        <v>0</v>
      </c>
      <c r="V199" s="106">
        <f>IF( $H199=0,0,($F199*'Cronograma de Actividades'!$N89)*($I199/$H199))</f>
        <v>0</v>
      </c>
      <c r="W199" s="106">
        <f>IF( $H199=0,0,($F199*'Cronograma de Actividades'!$O89)*($I199/$H199))</f>
        <v>0</v>
      </c>
      <c r="X199" s="106">
        <f>IF( $H199=0,0,($F199*'Cronograma de Actividades'!$P89)*($I199/$H199))</f>
        <v>0</v>
      </c>
      <c r="Y199" s="105">
        <f>SUM(V199:X199)</f>
        <v>0</v>
      </c>
      <c r="Z199" s="105">
        <f>+M199+Q199+U199+Y199</f>
        <v>0</v>
      </c>
      <c r="AA199" s="106">
        <f>IF( $H199=0,0,($F199*'Cronograma de Actividades'!$Q89)*($I199/$H199))</f>
        <v>0</v>
      </c>
      <c r="AB199" s="106">
        <f>IF( $H199=0,0,($F199*'Cronograma de Actividades'!$R89)*($I199/$H199))</f>
        <v>0</v>
      </c>
      <c r="AC199" s="106">
        <f>IF( $H199=0,0,($F199*'Cronograma de Actividades'!$S89)*($I199/$H199))</f>
        <v>0</v>
      </c>
      <c r="AD199" s="105">
        <f>SUM(AA199:AC199)</f>
        <v>0</v>
      </c>
      <c r="AE199" s="106">
        <f>IF( $H199=0,0,($F199*'Cronograma de Actividades'!$T89)*($I199/$H199))</f>
        <v>0</v>
      </c>
      <c r="AF199" s="106">
        <f>IF( $H199=0,0,($F199*'Cronograma de Actividades'!$U89)*($I199/$H199))</f>
        <v>0</v>
      </c>
      <c r="AG199" s="106">
        <f>IF( $H199=0,0,($F199*'Cronograma de Actividades'!$V89)*($I199/$H199))</f>
        <v>0</v>
      </c>
      <c r="AH199" s="105">
        <f>SUM(AE199:AG199)</f>
        <v>0</v>
      </c>
      <c r="AI199" s="106">
        <f>IF( $H199=0,0,($F199*'Cronograma de Actividades'!$W89)*($I199/$H199))</f>
        <v>0</v>
      </c>
      <c r="AJ199" s="106">
        <f>IF( $H199=0,0,($F199*'Cronograma de Actividades'!$X89)*($I199/$H199))</f>
        <v>0</v>
      </c>
      <c r="AK199" s="106">
        <f>IF( $H199=0,0,($F199*'Cronograma de Actividades'!$Y89)*($I199/$H199))</f>
        <v>0</v>
      </c>
      <c r="AL199" s="105">
        <f>SUM(AI199:AK199)</f>
        <v>0</v>
      </c>
      <c r="AM199" s="106">
        <f>IF( $H199=0,0,($F199*'Cronograma de Actividades'!$Z89)*($I199/$H199))</f>
        <v>0</v>
      </c>
      <c r="AN199" s="106">
        <f>IF( $H199=0,0,($F199*'Cronograma de Actividades'!$AA89)*($I199/$H199))</f>
        <v>0</v>
      </c>
      <c r="AO199" s="106">
        <f>IF( $H199=0,0,($F199*'Cronograma de Actividades'!$AB89)*($I199/$H199))</f>
        <v>0</v>
      </c>
      <c r="AP199" s="105">
        <f>SUM(AM199:AO199)</f>
        <v>0</v>
      </c>
      <c r="AQ199" s="105">
        <f>+AD199+AH199+AL199+AP199</f>
        <v>0</v>
      </c>
      <c r="AR199" s="106">
        <f>IF( $H199=0,0,($F199*'Cronograma de Actividades'!$AC89)*($I199/$H199))</f>
        <v>0</v>
      </c>
      <c r="AS199" s="106">
        <f>IF( $H199=0,0,($F199*'Cronograma de Actividades'!$AD89)*($I199/$H199))</f>
        <v>0</v>
      </c>
      <c r="AT199" s="106">
        <f>IF( $H199=0,0,($F199*'Cronograma de Actividades'!$AE89)*($I199/$H199))</f>
        <v>0</v>
      </c>
      <c r="AU199" s="105">
        <f>SUM(AR199:AT199)</f>
        <v>0</v>
      </c>
      <c r="AV199" s="106">
        <f>IF( $H199=0,0,($F199*'Cronograma de Actividades'!$AF89)*($I199/$H199))</f>
        <v>0</v>
      </c>
      <c r="AW199" s="106">
        <f>IF( $H199=0,0,($F199*'Cronograma de Actividades'!$AG89)*($I199/$H199))</f>
        <v>0</v>
      </c>
      <c r="AX199" s="106">
        <f>IF( $H199=0,0,($F199*'Cronograma de Actividades'!$AH89)*($I199/$H199))</f>
        <v>0</v>
      </c>
      <c r="AY199" s="105">
        <f>SUM(AV199:AX199)</f>
        <v>0</v>
      </c>
      <c r="AZ199" s="106">
        <f>IF( $H199=0,0,($F199*'Cronograma de Actividades'!$AI89)*($I199/$H199))</f>
        <v>0</v>
      </c>
      <c r="BA199" s="106">
        <f>IF( $H199=0,0,($F199*'Cronograma de Actividades'!$AJ89)*($I199/$H199))</f>
        <v>0</v>
      </c>
      <c r="BB199" s="106">
        <f>IF( $H199=0,0,($F199*'Cronograma de Actividades'!$AK89)*($I199/$H199))</f>
        <v>0</v>
      </c>
      <c r="BC199" s="105">
        <f>SUM(AZ199:BB199)</f>
        <v>0</v>
      </c>
      <c r="BD199" s="106">
        <f>IF( $H199=0,0,($F199*'Cronograma de Actividades'!$AL89)*($I199/$H199))</f>
        <v>0</v>
      </c>
      <c r="BE199" s="106">
        <f>IF( $H199=0,0,($F199*'Cronograma de Actividades'!$AM89)*($I199/$H199))</f>
        <v>0</v>
      </c>
      <c r="BF199" s="106">
        <f>IF( $H199=0,0,($F199*'Cronograma de Actividades'!$AN89)*($I199/$H199))</f>
        <v>0</v>
      </c>
      <c r="BG199" s="105">
        <f>SUM(BD199:BF199)</f>
        <v>0</v>
      </c>
      <c r="BH199" s="105">
        <f>+AU199+AY199+BC199+BG199</f>
        <v>0</v>
      </c>
      <c r="BI199" s="287">
        <f>+Z199+AQ199+BH199</f>
        <v>0</v>
      </c>
      <c r="BJ199" s="126">
        <f t="shared" si="42"/>
        <v>0</v>
      </c>
    </row>
    <row r="200" spans="1:62" x14ac:dyDescent="0.25">
      <c r="A200" s="64" t="str">
        <f>'Formato de costeo C6 '!C72</f>
        <v>6.3.2</v>
      </c>
      <c r="B200" s="71">
        <f>+'Formato de costeo C6 '!B72</f>
        <v>0</v>
      </c>
      <c r="C200" s="582">
        <f>+'Formato de costeo C6 '!D72</f>
        <v>0</v>
      </c>
      <c r="D200" s="16">
        <f>'Formato de costeo C6 '!E74</f>
        <v>0</v>
      </c>
      <c r="E200" s="17">
        <f>'Formato de costeo C6 '!F74</f>
        <v>0</v>
      </c>
      <c r="F200" s="17">
        <f>+F201</f>
        <v>0</v>
      </c>
      <c r="G200" s="520">
        <f>+'Formato de costeo C6 '!H72</f>
        <v>0</v>
      </c>
      <c r="H200" s="17">
        <f t="shared" ref="H200:BI200" si="82">+H201</f>
        <v>0</v>
      </c>
      <c r="I200" s="17">
        <f t="shared" si="82"/>
        <v>0</v>
      </c>
      <c r="J200" s="17">
        <f t="shared" si="82"/>
        <v>0</v>
      </c>
      <c r="K200" s="17">
        <f t="shared" si="82"/>
        <v>0</v>
      </c>
      <c r="L200" s="17">
        <f t="shared" si="82"/>
        <v>0</v>
      </c>
      <c r="M200" s="17">
        <f t="shared" si="82"/>
        <v>0</v>
      </c>
      <c r="N200" s="17">
        <f t="shared" si="82"/>
        <v>0</v>
      </c>
      <c r="O200" s="17">
        <f t="shared" si="82"/>
        <v>0</v>
      </c>
      <c r="P200" s="17">
        <f t="shared" si="82"/>
        <v>0</v>
      </c>
      <c r="Q200" s="17">
        <f t="shared" si="82"/>
        <v>0</v>
      </c>
      <c r="R200" s="17">
        <f t="shared" si="82"/>
        <v>0</v>
      </c>
      <c r="S200" s="17">
        <f t="shared" si="82"/>
        <v>0</v>
      </c>
      <c r="T200" s="17">
        <f t="shared" si="82"/>
        <v>0</v>
      </c>
      <c r="U200" s="17">
        <f t="shared" si="82"/>
        <v>0</v>
      </c>
      <c r="V200" s="17">
        <f t="shared" si="82"/>
        <v>0</v>
      </c>
      <c r="W200" s="17">
        <f t="shared" si="82"/>
        <v>0</v>
      </c>
      <c r="X200" s="17">
        <f t="shared" si="82"/>
        <v>0</v>
      </c>
      <c r="Y200" s="17">
        <f t="shared" si="82"/>
        <v>0</v>
      </c>
      <c r="Z200" s="17">
        <f t="shared" si="82"/>
        <v>0</v>
      </c>
      <c r="AA200" s="17">
        <f t="shared" si="82"/>
        <v>0</v>
      </c>
      <c r="AB200" s="17">
        <f t="shared" si="82"/>
        <v>0</v>
      </c>
      <c r="AC200" s="17">
        <f t="shared" si="82"/>
        <v>0</v>
      </c>
      <c r="AD200" s="17">
        <f t="shared" si="82"/>
        <v>0</v>
      </c>
      <c r="AE200" s="17">
        <f t="shared" si="82"/>
        <v>0</v>
      </c>
      <c r="AF200" s="17">
        <f t="shared" si="82"/>
        <v>0</v>
      </c>
      <c r="AG200" s="17">
        <f t="shared" si="82"/>
        <v>0</v>
      </c>
      <c r="AH200" s="17">
        <f t="shared" si="82"/>
        <v>0</v>
      </c>
      <c r="AI200" s="17">
        <f t="shared" si="82"/>
        <v>0</v>
      </c>
      <c r="AJ200" s="17">
        <f t="shared" si="82"/>
        <v>0</v>
      </c>
      <c r="AK200" s="17">
        <f t="shared" si="82"/>
        <v>0</v>
      </c>
      <c r="AL200" s="17">
        <f t="shared" si="82"/>
        <v>0</v>
      </c>
      <c r="AM200" s="17">
        <f t="shared" si="82"/>
        <v>0</v>
      </c>
      <c r="AN200" s="17">
        <f t="shared" si="82"/>
        <v>0</v>
      </c>
      <c r="AO200" s="17">
        <f t="shared" si="82"/>
        <v>0</v>
      </c>
      <c r="AP200" s="17">
        <f t="shared" si="82"/>
        <v>0</v>
      </c>
      <c r="AQ200" s="17">
        <f t="shared" si="82"/>
        <v>0</v>
      </c>
      <c r="AR200" s="17">
        <f t="shared" si="82"/>
        <v>0</v>
      </c>
      <c r="AS200" s="17">
        <f t="shared" si="82"/>
        <v>0</v>
      </c>
      <c r="AT200" s="17">
        <f t="shared" si="82"/>
        <v>0</v>
      </c>
      <c r="AU200" s="17">
        <f t="shared" si="82"/>
        <v>0</v>
      </c>
      <c r="AV200" s="17">
        <f t="shared" si="82"/>
        <v>0</v>
      </c>
      <c r="AW200" s="17">
        <f t="shared" si="82"/>
        <v>0</v>
      </c>
      <c r="AX200" s="17">
        <f t="shared" si="82"/>
        <v>0</v>
      </c>
      <c r="AY200" s="17">
        <f t="shared" si="82"/>
        <v>0</v>
      </c>
      <c r="AZ200" s="17">
        <f t="shared" si="82"/>
        <v>0</v>
      </c>
      <c r="BA200" s="17">
        <f t="shared" si="82"/>
        <v>0</v>
      </c>
      <c r="BB200" s="17">
        <f t="shared" si="82"/>
        <v>0</v>
      </c>
      <c r="BC200" s="17">
        <f t="shared" si="82"/>
        <v>0</v>
      </c>
      <c r="BD200" s="17">
        <f t="shared" si="82"/>
        <v>0</v>
      </c>
      <c r="BE200" s="17">
        <f t="shared" si="82"/>
        <v>0</v>
      </c>
      <c r="BF200" s="17">
        <f t="shared" si="82"/>
        <v>0</v>
      </c>
      <c r="BG200" s="17">
        <f t="shared" si="82"/>
        <v>0</v>
      </c>
      <c r="BH200" s="17">
        <f t="shared" si="82"/>
        <v>0</v>
      </c>
      <c r="BI200" s="66">
        <f t="shared" si="82"/>
        <v>0</v>
      </c>
      <c r="BJ200" s="126">
        <f t="shared" si="42"/>
        <v>0</v>
      </c>
    </row>
    <row r="201" spans="1:62" x14ac:dyDescent="0.25">
      <c r="A201" s="381" t="str">
        <f>+'Formato de costeo C6 '!C73</f>
        <v>6.3.2.1</v>
      </c>
      <c r="B201" s="378" t="str">
        <f>+'Formato de costeo C6 '!B73</f>
        <v>Servicios de terceros</v>
      </c>
      <c r="C201" s="379"/>
      <c r="D201" s="380"/>
      <c r="E201" s="272"/>
      <c r="F201" s="272">
        <f>+'Formato de costeo C6 '!G73</f>
        <v>0</v>
      </c>
      <c r="G201" s="521"/>
      <c r="H201" s="272">
        <f>+'Formato de costeo C6 '!I73</f>
        <v>0</v>
      </c>
      <c r="I201" s="231">
        <f>+'Formato de costeo C6 '!Q73</f>
        <v>0</v>
      </c>
      <c r="J201" s="106">
        <f>IF( $H201=0,0,($F201*'Cronograma de Actividades'!$E90)*($I201/$H201))</f>
        <v>0</v>
      </c>
      <c r="K201" s="106">
        <f>IF( $H201=0,0,($F201*'Cronograma de Actividades'!$F90)*($I201/$H201))</f>
        <v>0</v>
      </c>
      <c r="L201" s="106">
        <f>IF( $H201=0,0,($F201*'Cronograma de Actividades'!$G90)*($I201/$H201))</f>
        <v>0</v>
      </c>
      <c r="M201" s="105">
        <f>SUM(J201:L201)</f>
        <v>0</v>
      </c>
      <c r="N201" s="106">
        <f>IF( $H201=0,0,($F201*'Cronograma de Actividades'!$H90)*($I201/$H201))</f>
        <v>0</v>
      </c>
      <c r="O201" s="106">
        <f>IF( $H201=0,0,($F201*'Cronograma de Actividades'!$I90)*($I201/$H201))</f>
        <v>0</v>
      </c>
      <c r="P201" s="106">
        <f>IF( $H201=0,0,($F201*'Cronograma de Actividades'!$J90)*($I201/$H201))</f>
        <v>0</v>
      </c>
      <c r="Q201" s="105">
        <f>SUM(N201:P201)</f>
        <v>0</v>
      </c>
      <c r="R201" s="106">
        <f>IF( $H201=0,0,($F201*'Cronograma de Actividades'!$K90)*($I201/$H201))</f>
        <v>0</v>
      </c>
      <c r="S201" s="106">
        <f>IF( $H201=0,0,($F201*'Cronograma de Actividades'!$L90)*($I201/$H201))</f>
        <v>0</v>
      </c>
      <c r="T201" s="106">
        <f>IF( $H201=0,0,($F201*'Cronograma de Actividades'!$M90)*($I201/$H201))</f>
        <v>0</v>
      </c>
      <c r="U201" s="105">
        <f>SUM(R201:T201)</f>
        <v>0</v>
      </c>
      <c r="V201" s="106">
        <f>IF( $H201=0,0,($F201*'Cronograma de Actividades'!$N90)*($I201/$H201))</f>
        <v>0</v>
      </c>
      <c r="W201" s="106">
        <f>IF( $H201=0,0,($F201*'Cronograma de Actividades'!$O90)*($I201/$H201))</f>
        <v>0</v>
      </c>
      <c r="X201" s="106">
        <f>IF( $H201=0,0,($F201*'Cronograma de Actividades'!$P90)*($I201/$H201))</f>
        <v>0</v>
      </c>
      <c r="Y201" s="105">
        <f>SUM(V201:X201)</f>
        <v>0</v>
      </c>
      <c r="Z201" s="105">
        <f>+M201+Q201+U201+Y201</f>
        <v>0</v>
      </c>
      <c r="AA201" s="106">
        <f>IF( $H201=0,0,($F201*'Cronograma de Actividades'!$Q90)*($I201/$H201))</f>
        <v>0</v>
      </c>
      <c r="AB201" s="106">
        <f>IF( $H201=0,0,($F201*'Cronograma de Actividades'!$R90)*($I201/$H201))</f>
        <v>0</v>
      </c>
      <c r="AC201" s="106">
        <f>IF( $H201=0,0,($F201*'Cronograma de Actividades'!$S90)*($I201/$H201))</f>
        <v>0</v>
      </c>
      <c r="AD201" s="105">
        <f>SUM(AA201:AC201)</f>
        <v>0</v>
      </c>
      <c r="AE201" s="106">
        <f>IF( $H201=0,0,($F201*'Cronograma de Actividades'!$T90)*($I201/$H201))</f>
        <v>0</v>
      </c>
      <c r="AF201" s="106">
        <f>IF( $H201=0,0,($F201*'Cronograma de Actividades'!$U90)*($I201/$H201))</f>
        <v>0</v>
      </c>
      <c r="AG201" s="106">
        <f>IF( $H201=0,0,($F201*'Cronograma de Actividades'!$V90)*($I201/$H201))</f>
        <v>0</v>
      </c>
      <c r="AH201" s="105">
        <f>SUM(AE201:AG201)</f>
        <v>0</v>
      </c>
      <c r="AI201" s="106">
        <f>IF( $H201=0,0,($F201*'Cronograma de Actividades'!$W90)*($I201/$H201))</f>
        <v>0</v>
      </c>
      <c r="AJ201" s="106">
        <f>IF( $H201=0,0,($F201*'Cronograma de Actividades'!$X90)*($I201/$H201))</f>
        <v>0</v>
      </c>
      <c r="AK201" s="106">
        <f>IF( $H201=0,0,($F201*'Cronograma de Actividades'!$Y90)*($I201/$H201))</f>
        <v>0</v>
      </c>
      <c r="AL201" s="105">
        <f>SUM(AI201:AK201)</f>
        <v>0</v>
      </c>
      <c r="AM201" s="106">
        <f>IF( $H201=0,0,($F201*'Cronograma de Actividades'!$Z90)*($I201/$H201))</f>
        <v>0</v>
      </c>
      <c r="AN201" s="106">
        <f>IF( $H201=0,0,($F201*'Cronograma de Actividades'!$AA90)*($I201/$H201))</f>
        <v>0</v>
      </c>
      <c r="AO201" s="106">
        <f>IF( $H201=0,0,($F201*'Cronograma de Actividades'!$AB90)*($I201/$H201))</f>
        <v>0</v>
      </c>
      <c r="AP201" s="105">
        <f>SUM(AM201:AO201)</f>
        <v>0</v>
      </c>
      <c r="AQ201" s="105">
        <f>+AD201+AH201+AL201+AP201</f>
        <v>0</v>
      </c>
      <c r="AR201" s="106">
        <f>IF( $H201=0,0,($F201*'Cronograma de Actividades'!$AC90)*($I201/$H201))</f>
        <v>0</v>
      </c>
      <c r="AS201" s="106">
        <f>IF( $H201=0,0,($F201*'Cronograma de Actividades'!$AD90)*($I201/$H201))</f>
        <v>0</v>
      </c>
      <c r="AT201" s="106">
        <f>IF( $H201=0,0,($F201*'Cronograma de Actividades'!$AE90)*($I201/$H201))</f>
        <v>0</v>
      </c>
      <c r="AU201" s="105">
        <f>SUM(AR201:AT201)</f>
        <v>0</v>
      </c>
      <c r="AV201" s="106">
        <f>IF( $H201=0,0,($F201*'Cronograma de Actividades'!$AF90)*($I201/$H201))</f>
        <v>0</v>
      </c>
      <c r="AW201" s="106">
        <f>IF( $H201=0,0,($F201*'Cronograma de Actividades'!$AG90)*($I201/$H201))</f>
        <v>0</v>
      </c>
      <c r="AX201" s="106">
        <f>IF( $H201=0,0,($F201*'Cronograma de Actividades'!$AH90)*($I201/$H201))</f>
        <v>0</v>
      </c>
      <c r="AY201" s="105">
        <f>SUM(AV201:AX201)</f>
        <v>0</v>
      </c>
      <c r="AZ201" s="106">
        <f>IF( $H201=0,0,($F201*'Cronograma de Actividades'!$AI90)*($I201/$H201))</f>
        <v>0</v>
      </c>
      <c r="BA201" s="106">
        <f>IF( $H201=0,0,($F201*'Cronograma de Actividades'!$AJ90)*($I201/$H201))</f>
        <v>0</v>
      </c>
      <c r="BB201" s="106">
        <f>IF( $H201=0,0,($F201*'Cronograma de Actividades'!$AK90)*($I201/$H201))</f>
        <v>0</v>
      </c>
      <c r="BC201" s="105">
        <f>SUM(AZ201:BB201)</f>
        <v>0</v>
      </c>
      <c r="BD201" s="106">
        <f>IF( $H201=0,0,($F201*'Cronograma de Actividades'!$AL90)*($I201/$H201))</f>
        <v>0</v>
      </c>
      <c r="BE201" s="106">
        <f>IF( $H201=0,0,($F201*'Cronograma de Actividades'!$AM90)*($I201/$H201))</f>
        <v>0</v>
      </c>
      <c r="BF201" s="106">
        <f>IF( $H201=0,0,($F201*'Cronograma de Actividades'!$AN90)*($I201/$H201))</f>
        <v>0</v>
      </c>
      <c r="BG201" s="105">
        <f>SUM(BD201:BF201)</f>
        <v>0</v>
      </c>
      <c r="BH201" s="105">
        <f>+AU201+AY201+BC201+BG201</f>
        <v>0</v>
      </c>
      <c r="BI201" s="287">
        <f>+Z201+AQ201+BH201</f>
        <v>0</v>
      </c>
      <c r="BJ201" s="126">
        <f t="shared" si="42"/>
        <v>0</v>
      </c>
    </row>
    <row r="202" spans="1:62" x14ac:dyDescent="0.25">
      <c r="A202" s="64" t="str">
        <f>'Formato de costeo C6 '!C78</f>
        <v>6.3.3</v>
      </c>
      <c r="B202" s="71">
        <f>+'Formato de costeo C6 '!B78</f>
        <v>0</v>
      </c>
      <c r="C202" s="582">
        <f>+'Formato de costeo C6 '!D78</f>
        <v>0</v>
      </c>
      <c r="D202" s="16">
        <f>'Formato de costeo C6 '!E83</f>
        <v>0</v>
      </c>
      <c r="E202" s="17">
        <f>'Formato de costeo C6 '!F83</f>
        <v>0</v>
      </c>
      <c r="F202" s="17">
        <f>+F203</f>
        <v>0</v>
      </c>
      <c r="G202" s="520">
        <f>+'Formato de costeo C6 '!H78</f>
        <v>0</v>
      </c>
      <c r="H202" s="17">
        <f t="shared" ref="H202:BI202" si="83">+H203</f>
        <v>0</v>
      </c>
      <c r="I202" s="17">
        <f t="shared" si="83"/>
        <v>0</v>
      </c>
      <c r="J202" s="17">
        <f t="shared" si="83"/>
        <v>0</v>
      </c>
      <c r="K202" s="17">
        <f t="shared" si="83"/>
        <v>0</v>
      </c>
      <c r="L202" s="17">
        <f t="shared" si="83"/>
        <v>0</v>
      </c>
      <c r="M202" s="17">
        <f t="shared" si="83"/>
        <v>0</v>
      </c>
      <c r="N202" s="17">
        <f t="shared" si="83"/>
        <v>0</v>
      </c>
      <c r="O202" s="17">
        <f t="shared" si="83"/>
        <v>0</v>
      </c>
      <c r="P202" s="17">
        <f t="shared" si="83"/>
        <v>0</v>
      </c>
      <c r="Q202" s="17">
        <f t="shared" si="83"/>
        <v>0</v>
      </c>
      <c r="R202" s="17">
        <f t="shared" si="83"/>
        <v>0</v>
      </c>
      <c r="S202" s="17">
        <f t="shared" si="83"/>
        <v>0</v>
      </c>
      <c r="T202" s="17">
        <f t="shared" si="83"/>
        <v>0</v>
      </c>
      <c r="U202" s="17">
        <f t="shared" si="83"/>
        <v>0</v>
      </c>
      <c r="V202" s="17">
        <f t="shared" si="83"/>
        <v>0</v>
      </c>
      <c r="W202" s="17">
        <f t="shared" si="83"/>
        <v>0</v>
      </c>
      <c r="X202" s="17">
        <f t="shared" si="83"/>
        <v>0</v>
      </c>
      <c r="Y202" s="17">
        <f t="shared" si="83"/>
        <v>0</v>
      </c>
      <c r="Z202" s="17">
        <f t="shared" si="83"/>
        <v>0</v>
      </c>
      <c r="AA202" s="17">
        <f t="shared" si="83"/>
        <v>0</v>
      </c>
      <c r="AB202" s="17">
        <f t="shared" si="83"/>
        <v>0</v>
      </c>
      <c r="AC202" s="17">
        <f t="shared" si="83"/>
        <v>0</v>
      </c>
      <c r="AD202" s="17">
        <f t="shared" si="83"/>
        <v>0</v>
      </c>
      <c r="AE202" s="17">
        <f t="shared" si="83"/>
        <v>0</v>
      </c>
      <c r="AF202" s="17">
        <f t="shared" si="83"/>
        <v>0</v>
      </c>
      <c r="AG202" s="17">
        <f t="shared" si="83"/>
        <v>0</v>
      </c>
      <c r="AH202" s="17">
        <f t="shared" si="83"/>
        <v>0</v>
      </c>
      <c r="AI202" s="17">
        <f t="shared" si="83"/>
        <v>0</v>
      </c>
      <c r="AJ202" s="17">
        <f t="shared" si="83"/>
        <v>0</v>
      </c>
      <c r="AK202" s="17">
        <f t="shared" si="83"/>
        <v>0</v>
      </c>
      <c r="AL202" s="17">
        <f t="shared" si="83"/>
        <v>0</v>
      </c>
      <c r="AM202" s="17">
        <f t="shared" si="83"/>
        <v>0</v>
      </c>
      <c r="AN202" s="17">
        <f t="shared" si="83"/>
        <v>0</v>
      </c>
      <c r="AO202" s="17">
        <f t="shared" si="83"/>
        <v>0</v>
      </c>
      <c r="AP202" s="17">
        <f t="shared" si="83"/>
        <v>0</v>
      </c>
      <c r="AQ202" s="17">
        <f t="shared" si="83"/>
        <v>0</v>
      </c>
      <c r="AR202" s="17">
        <f t="shared" si="83"/>
        <v>0</v>
      </c>
      <c r="AS202" s="17">
        <f t="shared" si="83"/>
        <v>0</v>
      </c>
      <c r="AT202" s="17">
        <f t="shared" si="83"/>
        <v>0</v>
      </c>
      <c r="AU202" s="17">
        <f t="shared" si="83"/>
        <v>0</v>
      </c>
      <c r="AV202" s="17">
        <f t="shared" si="83"/>
        <v>0</v>
      </c>
      <c r="AW202" s="17">
        <f t="shared" si="83"/>
        <v>0</v>
      </c>
      <c r="AX202" s="17">
        <f t="shared" si="83"/>
        <v>0</v>
      </c>
      <c r="AY202" s="17">
        <f t="shared" si="83"/>
        <v>0</v>
      </c>
      <c r="AZ202" s="17">
        <f t="shared" si="83"/>
        <v>0</v>
      </c>
      <c r="BA202" s="17">
        <f t="shared" si="83"/>
        <v>0</v>
      </c>
      <c r="BB202" s="17">
        <f t="shared" si="83"/>
        <v>0</v>
      </c>
      <c r="BC202" s="17">
        <f t="shared" si="83"/>
        <v>0</v>
      </c>
      <c r="BD202" s="17">
        <f t="shared" si="83"/>
        <v>0</v>
      </c>
      <c r="BE202" s="17">
        <f t="shared" si="83"/>
        <v>0</v>
      </c>
      <c r="BF202" s="17">
        <f t="shared" si="83"/>
        <v>0</v>
      </c>
      <c r="BG202" s="17">
        <f t="shared" si="83"/>
        <v>0</v>
      </c>
      <c r="BH202" s="17">
        <f t="shared" si="83"/>
        <v>0</v>
      </c>
      <c r="BI202" s="66">
        <f t="shared" si="83"/>
        <v>0</v>
      </c>
      <c r="BJ202" s="126">
        <f t="shared" si="42"/>
        <v>0</v>
      </c>
    </row>
    <row r="203" spans="1:62" x14ac:dyDescent="0.25">
      <c r="A203" s="382" t="str">
        <f>+'Formato de costeo C6 '!C79</f>
        <v>6.3.3.1</v>
      </c>
      <c r="B203" s="378" t="str">
        <f>+'Formato de costeo C6 '!B79</f>
        <v>Servicios de terceros</v>
      </c>
      <c r="C203" s="379"/>
      <c r="D203" s="383"/>
      <c r="E203" s="277"/>
      <c r="F203" s="277">
        <f>+'Formato de costeo C6 '!G79</f>
        <v>0</v>
      </c>
      <c r="G203" s="575"/>
      <c r="H203" s="277">
        <f>+'Formato de costeo C6 '!I79</f>
        <v>0</v>
      </c>
      <c r="I203" s="277">
        <f>+'Formato de costeo C6 '!Q79</f>
        <v>0</v>
      </c>
      <c r="J203" s="106">
        <f>IF( $H203=0,0,($F203*'Cronograma de Actividades'!$E91)*($I203/$H203))</f>
        <v>0</v>
      </c>
      <c r="K203" s="106">
        <f>IF( $H203=0,0,($F203*'Cronograma de Actividades'!$F91)*($I203/$H203))</f>
        <v>0</v>
      </c>
      <c r="L203" s="106">
        <f>IF( $H203=0,0,($F203*'Cronograma de Actividades'!$G91)*($I203/$H203))</f>
        <v>0</v>
      </c>
      <c r="M203" s="105">
        <f>SUM(J203:L203)</f>
        <v>0</v>
      </c>
      <c r="N203" s="106">
        <f>IF( $H203=0,0,($F203*'Cronograma de Actividades'!$H91)*($I203/$H203))</f>
        <v>0</v>
      </c>
      <c r="O203" s="106">
        <f>IF( $H203=0,0,($F203*'Cronograma de Actividades'!$I91)*($I203/$H203))</f>
        <v>0</v>
      </c>
      <c r="P203" s="106">
        <f>IF( $H203=0,0,($F203*'Cronograma de Actividades'!$J91)*($I203/$H203))</f>
        <v>0</v>
      </c>
      <c r="Q203" s="105">
        <f>SUM(N203:P203)</f>
        <v>0</v>
      </c>
      <c r="R203" s="106">
        <f>IF( $H203=0,0,($F203*'Cronograma de Actividades'!$K91)*($I203/$H203))</f>
        <v>0</v>
      </c>
      <c r="S203" s="106">
        <f>IF( $H203=0,0,($F203*'Cronograma de Actividades'!$L91)*($I203/$H203))</f>
        <v>0</v>
      </c>
      <c r="T203" s="106">
        <f>IF( $H203=0,0,($F203*'Cronograma de Actividades'!$M91)*($I203/$H203))</f>
        <v>0</v>
      </c>
      <c r="U203" s="105">
        <f>SUM(R203:T203)</f>
        <v>0</v>
      </c>
      <c r="V203" s="106">
        <f>IF( $H203=0,0,($F203*'Cronograma de Actividades'!$N91)*($I203/$H203))</f>
        <v>0</v>
      </c>
      <c r="W203" s="106">
        <f>IF( $H203=0,0,($F203*'Cronograma de Actividades'!$O91)*($I203/$H203))</f>
        <v>0</v>
      </c>
      <c r="X203" s="106">
        <f>IF( $H203=0,0,($F203*'Cronograma de Actividades'!$P91)*($I203/$H203))</f>
        <v>0</v>
      </c>
      <c r="Y203" s="105">
        <f>SUM(V203:X203)</f>
        <v>0</v>
      </c>
      <c r="Z203" s="105">
        <f>+M203+Q203+U203+Y203</f>
        <v>0</v>
      </c>
      <c r="AA203" s="106">
        <f>IF( $H203=0,0,($F203*'Cronograma de Actividades'!$Q91)*($I203/$H203))</f>
        <v>0</v>
      </c>
      <c r="AB203" s="106">
        <f>IF( $H203=0,0,($F203*'Cronograma de Actividades'!$R91)*($I203/$H203))</f>
        <v>0</v>
      </c>
      <c r="AC203" s="106">
        <f>IF( $H203=0,0,($F203*'Cronograma de Actividades'!$S91)*($I203/$H203))</f>
        <v>0</v>
      </c>
      <c r="AD203" s="105">
        <f>SUM(AA203:AC203)</f>
        <v>0</v>
      </c>
      <c r="AE203" s="106">
        <f>IF( $H203=0,0,($F203*'Cronograma de Actividades'!$T91)*($I203/$H203))</f>
        <v>0</v>
      </c>
      <c r="AF203" s="106">
        <f>IF( $H203=0,0,($F203*'Cronograma de Actividades'!$U91)*($I203/$H203))</f>
        <v>0</v>
      </c>
      <c r="AG203" s="106">
        <f>IF( $H203=0,0,($F203*'Cronograma de Actividades'!$V91)*($I203/$H203))</f>
        <v>0</v>
      </c>
      <c r="AH203" s="105">
        <f>SUM(AE203:AG203)</f>
        <v>0</v>
      </c>
      <c r="AI203" s="106">
        <f>IF( $H203=0,0,($F203*'Cronograma de Actividades'!$W91)*($I203/$H203))</f>
        <v>0</v>
      </c>
      <c r="AJ203" s="106">
        <f>IF( $H203=0,0,($F203*'Cronograma de Actividades'!$X91)*($I203/$H203))</f>
        <v>0</v>
      </c>
      <c r="AK203" s="106">
        <f>IF( $H203=0,0,($F203*'Cronograma de Actividades'!$Y91)*($I203/$H203))</f>
        <v>0</v>
      </c>
      <c r="AL203" s="105">
        <f>SUM(AI203:AK203)</f>
        <v>0</v>
      </c>
      <c r="AM203" s="106">
        <f>IF( $H203=0,0,($F203*'Cronograma de Actividades'!$Z91)*($I203/$H203))</f>
        <v>0</v>
      </c>
      <c r="AN203" s="106">
        <f>IF( $H203=0,0,($F203*'Cronograma de Actividades'!$AA91)*($I203/$H203))</f>
        <v>0</v>
      </c>
      <c r="AO203" s="106">
        <f>IF( $H203=0,0,($F203*'Cronograma de Actividades'!$AB91)*($I203/$H203))</f>
        <v>0</v>
      </c>
      <c r="AP203" s="105">
        <f>SUM(AM203:AO203)</f>
        <v>0</v>
      </c>
      <c r="AQ203" s="105">
        <f>+AD203+AH203+AL203+AP203</f>
        <v>0</v>
      </c>
      <c r="AR203" s="106">
        <f>IF( $H203=0,0,($F203*'Cronograma de Actividades'!$AC91)*($I203/$H203))</f>
        <v>0</v>
      </c>
      <c r="AS203" s="106">
        <f>IF( $H203=0,0,($F203*'Cronograma de Actividades'!$AD91)*($I203/$H203))</f>
        <v>0</v>
      </c>
      <c r="AT203" s="106">
        <f>IF( $H203=0,0,($F203*'Cronograma de Actividades'!$AE91)*($I203/$H203))</f>
        <v>0</v>
      </c>
      <c r="AU203" s="105">
        <f>SUM(AR203:AT203)</f>
        <v>0</v>
      </c>
      <c r="AV203" s="106">
        <f>IF( $H203=0,0,($F203*'Cronograma de Actividades'!$AF91)*($I203/$H203))</f>
        <v>0</v>
      </c>
      <c r="AW203" s="106">
        <f>IF( $H203=0,0,($F203*'Cronograma de Actividades'!$AG91)*($I203/$H203))</f>
        <v>0</v>
      </c>
      <c r="AX203" s="106">
        <f>IF( $H203=0,0,($F203*'Cronograma de Actividades'!$AH91)*($I203/$H203))</f>
        <v>0</v>
      </c>
      <c r="AY203" s="105">
        <f>SUM(AV203:AX203)</f>
        <v>0</v>
      </c>
      <c r="AZ203" s="106">
        <f>IF( $H203=0,0,($F203*'Cronograma de Actividades'!$AI91)*($I203/$H203))</f>
        <v>0</v>
      </c>
      <c r="BA203" s="106">
        <f>IF( $H203=0,0,($F203*'Cronograma de Actividades'!$AJ91)*($I203/$H203))</f>
        <v>0</v>
      </c>
      <c r="BB203" s="106">
        <f>IF( $H203=0,0,($F203*'Cronograma de Actividades'!$AK91)*($I203/$H203))</f>
        <v>0</v>
      </c>
      <c r="BC203" s="105">
        <f>SUM(AZ203:BB203)</f>
        <v>0</v>
      </c>
      <c r="BD203" s="106">
        <f>IF( $H203=0,0,($F203*'Cronograma de Actividades'!$AL91)*($I203/$H203))</f>
        <v>0</v>
      </c>
      <c r="BE203" s="106">
        <f>IF( $H203=0,0,($F203*'Cronograma de Actividades'!$AM91)*($I203/$H203))</f>
        <v>0</v>
      </c>
      <c r="BF203" s="106">
        <f>IF( $H203=0,0,($F203*'Cronograma de Actividades'!$AN91)*($I203/$H203))</f>
        <v>0</v>
      </c>
      <c r="BG203" s="105">
        <f>SUM(BD203:BF203)</f>
        <v>0</v>
      </c>
      <c r="BH203" s="105">
        <f>+AU203+AY203+BC203+BG203</f>
        <v>0</v>
      </c>
      <c r="BI203" s="287">
        <f>+Z203+AQ203+BH203</f>
        <v>0</v>
      </c>
      <c r="BJ203" s="126">
        <f t="shared" si="42"/>
        <v>0</v>
      </c>
    </row>
    <row r="204" spans="1:62" x14ac:dyDescent="0.25">
      <c r="A204" s="132" t="str">
        <f>'Formato de costeo C6 '!C84</f>
        <v>6.3.4</v>
      </c>
      <c r="B204" s="71">
        <f>+'Formato de costeo C6 '!B84</f>
        <v>0</v>
      </c>
      <c r="C204" s="582">
        <f>+'Formato de costeo C6 '!D84</f>
        <v>0</v>
      </c>
      <c r="D204" s="129">
        <f>+'Formato de costeo C6 '!E84</f>
        <v>0</v>
      </c>
      <c r="E204" s="121"/>
      <c r="F204" s="121">
        <f>+F205+F206</f>
        <v>0</v>
      </c>
      <c r="G204" s="522">
        <f>+'Formato de costeo C6 '!H84</f>
        <v>0</v>
      </c>
      <c r="H204" s="121">
        <f t="shared" ref="H204:AM204" si="84">SUM(H205:H207)</f>
        <v>0</v>
      </c>
      <c r="I204" s="121">
        <f t="shared" si="84"/>
        <v>0</v>
      </c>
      <c r="J204" s="17">
        <f t="shared" si="84"/>
        <v>0</v>
      </c>
      <c r="K204" s="17">
        <f t="shared" si="84"/>
        <v>0</v>
      </c>
      <c r="L204" s="17">
        <f t="shared" si="84"/>
        <v>0</v>
      </c>
      <c r="M204" s="17">
        <f t="shared" si="84"/>
        <v>0</v>
      </c>
      <c r="N204" s="17">
        <f t="shared" si="84"/>
        <v>0</v>
      </c>
      <c r="O204" s="17">
        <f t="shared" si="84"/>
        <v>0</v>
      </c>
      <c r="P204" s="17">
        <f t="shared" si="84"/>
        <v>0</v>
      </c>
      <c r="Q204" s="17">
        <f t="shared" si="84"/>
        <v>0</v>
      </c>
      <c r="R204" s="17">
        <f t="shared" si="84"/>
        <v>0</v>
      </c>
      <c r="S204" s="17">
        <f t="shared" si="84"/>
        <v>0</v>
      </c>
      <c r="T204" s="17">
        <f t="shared" si="84"/>
        <v>0</v>
      </c>
      <c r="U204" s="17">
        <f t="shared" si="84"/>
        <v>0</v>
      </c>
      <c r="V204" s="17">
        <f t="shared" si="84"/>
        <v>0</v>
      </c>
      <c r="W204" s="17">
        <f t="shared" si="84"/>
        <v>0</v>
      </c>
      <c r="X204" s="17">
        <f t="shared" si="84"/>
        <v>0</v>
      </c>
      <c r="Y204" s="17">
        <f t="shared" si="84"/>
        <v>0</v>
      </c>
      <c r="Z204" s="17">
        <f t="shared" si="84"/>
        <v>0</v>
      </c>
      <c r="AA204" s="17">
        <f t="shared" si="84"/>
        <v>0</v>
      </c>
      <c r="AB204" s="17">
        <f t="shared" si="84"/>
        <v>0</v>
      </c>
      <c r="AC204" s="17">
        <f t="shared" si="84"/>
        <v>0</v>
      </c>
      <c r="AD204" s="17">
        <f t="shared" si="84"/>
        <v>0</v>
      </c>
      <c r="AE204" s="17">
        <f t="shared" si="84"/>
        <v>0</v>
      </c>
      <c r="AF204" s="17">
        <f t="shared" si="84"/>
        <v>0</v>
      </c>
      <c r="AG204" s="17">
        <f t="shared" si="84"/>
        <v>0</v>
      </c>
      <c r="AH204" s="17">
        <f t="shared" si="84"/>
        <v>0</v>
      </c>
      <c r="AI204" s="17">
        <f t="shared" si="84"/>
        <v>0</v>
      </c>
      <c r="AJ204" s="17">
        <f t="shared" si="84"/>
        <v>0</v>
      </c>
      <c r="AK204" s="17">
        <f t="shared" si="84"/>
        <v>0</v>
      </c>
      <c r="AL204" s="17">
        <f t="shared" si="84"/>
        <v>0</v>
      </c>
      <c r="AM204" s="17">
        <f t="shared" si="84"/>
        <v>0</v>
      </c>
      <c r="AN204" s="17">
        <f t="shared" ref="AN204:BI204" si="85">SUM(AN205:AN207)</f>
        <v>0</v>
      </c>
      <c r="AO204" s="17">
        <f t="shared" si="85"/>
        <v>0</v>
      </c>
      <c r="AP204" s="17">
        <f t="shared" si="85"/>
        <v>0</v>
      </c>
      <c r="AQ204" s="17">
        <f t="shared" si="85"/>
        <v>0</v>
      </c>
      <c r="AR204" s="17">
        <f t="shared" si="85"/>
        <v>0</v>
      </c>
      <c r="AS204" s="17">
        <f t="shared" si="85"/>
        <v>0</v>
      </c>
      <c r="AT204" s="17">
        <f t="shared" si="85"/>
        <v>0</v>
      </c>
      <c r="AU204" s="17">
        <f t="shared" si="85"/>
        <v>0</v>
      </c>
      <c r="AV204" s="17">
        <f t="shared" si="85"/>
        <v>0</v>
      </c>
      <c r="AW204" s="17">
        <f t="shared" si="85"/>
        <v>0</v>
      </c>
      <c r="AX204" s="17">
        <f t="shared" si="85"/>
        <v>0</v>
      </c>
      <c r="AY204" s="17">
        <f t="shared" si="85"/>
        <v>0</v>
      </c>
      <c r="AZ204" s="17">
        <f t="shared" si="85"/>
        <v>0</v>
      </c>
      <c r="BA204" s="17">
        <f t="shared" si="85"/>
        <v>0</v>
      </c>
      <c r="BB204" s="17">
        <f t="shared" si="85"/>
        <v>0</v>
      </c>
      <c r="BC204" s="17">
        <f t="shared" si="85"/>
        <v>0</v>
      </c>
      <c r="BD204" s="17">
        <f t="shared" si="85"/>
        <v>0</v>
      </c>
      <c r="BE204" s="17">
        <f t="shared" si="85"/>
        <v>0</v>
      </c>
      <c r="BF204" s="17">
        <f t="shared" si="85"/>
        <v>0</v>
      </c>
      <c r="BG204" s="17">
        <f t="shared" si="85"/>
        <v>0</v>
      </c>
      <c r="BH204" s="17">
        <f t="shared" si="85"/>
        <v>0</v>
      </c>
      <c r="BI204" s="66">
        <f t="shared" si="85"/>
        <v>0</v>
      </c>
      <c r="BJ204" s="126">
        <f t="shared" si="42"/>
        <v>0</v>
      </c>
    </row>
    <row r="205" spans="1:62" x14ac:dyDescent="0.25">
      <c r="A205" s="157" t="str">
        <f>+'Formato de costeo C6 '!C85</f>
        <v>6.3.4.1</v>
      </c>
      <c r="B205" s="107" t="str">
        <f>+'Formato de costeo C6 '!B85</f>
        <v>Servicios de terceros</v>
      </c>
      <c r="C205" s="144"/>
      <c r="D205" s="145"/>
      <c r="E205" s="146"/>
      <c r="F205" s="108">
        <f>+'Formato de costeo C6 '!G85</f>
        <v>0</v>
      </c>
      <c r="G205" s="523"/>
      <c r="H205" s="108">
        <f>+'Formato de costeo C6 '!I85</f>
        <v>0</v>
      </c>
      <c r="I205" s="108">
        <f>+'Formato de costeo C6 '!Q85</f>
        <v>0</v>
      </c>
      <c r="J205" s="104">
        <f>IF( $H205=0,0,($F205*'Cronograma de Actividades'!$E92)*($I205/$H205))</f>
        <v>0</v>
      </c>
      <c r="K205" s="104">
        <f>IF( $H205=0,0,($F205*'Cronograma de Actividades'!$F92)*($I205/$H205))</f>
        <v>0</v>
      </c>
      <c r="L205" s="104">
        <f>IF( $H205=0,0,($F205*'Cronograma de Actividades'!$G92)*($I205/$H205))</f>
        <v>0</v>
      </c>
      <c r="M205" s="104">
        <f>SUM(J205:L205)</f>
        <v>0</v>
      </c>
      <c r="N205" s="104">
        <f>IF( $H205=0,0,($F205*'Cronograma de Actividades'!$H92)*($I205/$H205))</f>
        <v>0</v>
      </c>
      <c r="O205" s="104">
        <f>IF( $H205=0,0,($F205*'Cronograma de Actividades'!$I92)*($I205/$H205))</f>
        <v>0</v>
      </c>
      <c r="P205" s="104">
        <f>IF( $H205=0,0,($F205*'Cronograma de Actividades'!$J92)*($I205/$H205))</f>
        <v>0</v>
      </c>
      <c r="Q205" s="104">
        <f>SUM(N205:P205)</f>
        <v>0</v>
      </c>
      <c r="R205" s="104">
        <f>IF( $H205=0,0,($F205*'Cronograma de Actividades'!$K92)*($I205/$H205))</f>
        <v>0</v>
      </c>
      <c r="S205" s="104">
        <f>IF( $H205=0,0,($F205*'Cronograma de Actividades'!$L92)*($I205/$H205))</f>
        <v>0</v>
      </c>
      <c r="T205" s="104">
        <f>IF( $H205=0,0,($F205*'Cronograma de Actividades'!$M92)*($I205/$H205))</f>
        <v>0</v>
      </c>
      <c r="U205" s="104">
        <f>SUM(R205:T205)</f>
        <v>0</v>
      </c>
      <c r="V205" s="104">
        <f>IF( $H205=0,0,($F205*'Cronograma de Actividades'!$N92)*($I205/$H205))</f>
        <v>0</v>
      </c>
      <c r="W205" s="104">
        <f>IF( $H205=0,0,($F205*'Cronograma de Actividades'!$O92)*($I205/$H205))</f>
        <v>0</v>
      </c>
      <c r="X205" s="104">
        <f>IF( $H205=0,0,($F205*'Cronograma de Actividades'!$P92)*($I205/$H205))</f>
        <v>0</v>
      </c>
      <c r="Y205" s="104">
        <f>SUM(V205:X205)</f>
        <v>0</v>
      </c>
      <c r="Z205" s="104">
        <f>+M205+Q205+U205+Y205</f>
        <v>0</v>
      </c>
      <c r="AA205" s="104">
        <f>IF( $H205=0,0,($F205*'Cronograma de Actividades'!$Q92)*($I205/$H205))</f>
        <v>0</v>
      </c>
      <c r="AB205" s="104">
        <f>IF( $H205=0,0,($F205*'Cronograma de Actividades'!$R92)*($I205/$H205))</f>
        <v>0</v>
      </c>
      <c r="AC205" s="104">
        <f>IF( $H205=0,0,($F205*'Cronograma de Actividades'!$S92)*($I205/$H205))</f>
        <v>0</v>
      </c>
      <c r="AD205" s="104">
        <f>SUM(AA205:AC205)</f>
        <v>0</v>
      </c>
      <c r="AE205" s="104">
        <f>IF( $H205=0,0,($F205*'Cronograma de Actividades'!$T92)*($I205/$H205))</f>
        <v>0</v>
      </c>
      <c r="AF205" s="104">
        <f>IF( $H205=0,0,($F205*'Cronograma de Actividades'!$U92)*($I205/$H205))</f>
        <v>0</v>
      </c>
      <c r="AG205" s="104">
        <f>IF( $H205=0,0,($F205*'Cronograma de Actividades'!$V92)*($I205/$H205))</f>
        <v>0</v>
      </c>
      <c r="AH205" s="104">
        <f>SUM(AE205:AG205)</f>
        <v>0</v>
      </c>
      <c r="AI205" s="104">
        <f>IF( $H205=0,0,($F205*'Cronograma de Actividades'!$W92)*($I205/$H205))</f>
        <v>0</v>
      </c>
      <c r="AJ205" s="104">
        <f>IF( $H205=0,0,($F205*'Cronograma de Actividades'!$X92)*($I205/$H205))</f>
        <v>0</v>
      </c>
      <c r="AK205" s="104">
        <f>IF( $H205=0,0,($F205*'Cronograma de Actividades'!$Y92)*($I205/$H205))</f>
        <v>0</v>
      </c>
      <c r="AL205" s="104">
        <f>SUM(AI205:AK205)</f>
        <v>0</v>
      </c>
      <c r="AM205" s="104">
        <f>IF( $H205=0,0,($F205*'Cronograma de Actividades'!$Z92)*($I205/$H205))</f>
        <v>0</v>
      </c>
      <c r="AN205" s="104">
        <f>IF( $H205=0,0,($F205*'Cronograma de Actividades'!$AA92)*($I205/$H205))</f>
        <v>0</v>
      </c>
      <c r="AO205" s="104">
        <f>IF( $H205=0,0,($F205*'Cronograma de Actividades'!$AB92)*($I205/$H205))</f>
        <v>0</v>
      </c>
      <c r="AP205" s="104">
        <f>SUM(AM205:AO205)</f>
        <v>0</v>
      </c>
      <c r="AQ205" s="104">
        <f>+AD205+AH205+AL205+AP205</f>
        <v>0</v>
      </c>
      <c r="AR205" s="104">
        <f>IF( $H205=0,0,($F205*'Cronograma de Actividades'!$AC92)*($I205/$H205))</f>
        <v>0</v>
      </c>
      <c r="AS205" s="104">
        <f>IF( $H205=0,0,($F205*'Cronograma de Actividades'!$AD92)*($I205/$H205))</f>
        <v>0</v>
      </c>
      <c r="AT205" s="104">
        <f>IF( $H205=0,0,($F205*'Cronograma de Actividades'!$AE92)*($I205/$H205))</f>
        <v>0</v>
      </c>
      <c r="AU205" s="104">
        <f>SUM(AR205:AT205)</f>
        <v>0</v>
      </c>
      <c r="AV205" s="104">
        <f>IF( $H205=0,0,($F205*'Cronograma de Actividades'!$AF92)*($I205/$H205))</f>
        <v>0</v>
      </c>
      <c r="AW205" s="104">
        <f>IF( $H205=0,0,($F205*'Cronograma de Actividades'!$AG92)*($I205/$H205))</f>
        <v>0</v>
      </c>
      <c r="AX205" s="104">
        <f>IF( $H205=0,0,($F205*'Cronograma de Actividades'!$AH92)*($I205/$H205))</f>
        <v>0</v>
      </c>
      <c r="AY205" s="104">
        <f>SUM(AV205:AX205)</f>
        <v>0</v>
      </c>
      <c r="AZ205" s="104">
        <f>IF( $H205=0,0,($F205*'Cronograma de Actividades'!$AI92)*($I205/$H205))</f>
        <v>0</v>
      </c>
      <c r="BA205" s="104">
        <f>IF( $H205=0,0,($F205*'Cronograma de Actividades'!$AJ92)*($I205/$H205))</f>
        <v>0</v>
      </c>
      <c r="BB205" s="104">
        <f>IF( $H205=0,0,($F205*'Cronograma de Actividades'!$AK92)*($I205/$H205))</f>
        <v>0</v>
      </c>
      <c r="BC205" s="104">
        <f>SUM(AZ205:BB205)</f>
        <v>0</v>
      </c>
      <c r="BD205" s="104">
        <f>IF( $H205=0,0,($F205*'Cronograma de Actividades'!$AL92)*($I205/$H205))</f>
        <v>0</v>
      </c>
      <c r="BE205" s="104">
        <f>IF( $H205=0,0,($F205*'Cronograma de Actividades'!$AM92)*($I205/$H205))</f>
        <v>0</v>
      </c>
      <c r="BF205" s="104">
        <f>IF( $H205=0,0,($F205*'Cronograma de Actividades'!$AN92)*($I205/$H205))</f>
        <v>0</v>
      </c>
      <c r="BG205" s="104">
        <f>SUM(BD205:BF205)</f>
        <v>0</v>
      </c>
      <c r="BH205" s="104">
        <f>+AU205+AY205+BC205+BG205</f>
        <v>0</v>
      </c>
      <c r="BI205" s="286">
        <f>+Z205+AQ205+BH205</f>
        <v>0</v>
      </c>
      <c r="BJ205" s="126">
        <f t="shared" si="42"/>
        <v>0</v>
      </c>
    </row>
    <row r="206" spans="1:62" x14ac:dyDescent="0.25">
      <c r="A206" s="525" t="str">
        <f>+'Formato de costeo C6 '!C92</f>
        <v>6.3.4.2</v>
      </c>
      <c r="B206" s="58" t="str">
        <f>+'Formato de costeo C6 '!B92</f>
        <v>Servicios de terceros</v>
      </c>
      <c r="C206" s="583"/>
      <c r="D206" s="526"/>
      <c r="E206" s="527"/>
      <c r="F206" s="19">
        <f>+'Formato de costeo C6 '!G92</f>
        <v>0</v>
      </c>
      <c r="G206" s="528"/>
      <c r="H206" s="19">
        <f>+'Formato de costeo C6 '!I92</f>
        <v>0</v>
      </c>
      <c r="I206" s="19">
        <f>+'Formato de costeo C6 '!Q92</f>
        <v>0</v>
      </c>
      <c r="J206" s="105">
        <f>IF( $H206=0,0,($F206*'Cronograma de Actividades'!$E92)*($I206/$H206))</f>
        <v>0</v>
      </c>
      <c r="K206" s="105">
        <f>IF( $H206=0,0,($F206*'Cronograma de Actividades'!$F92)*($I206/$H206))</f>
        <v>0</v>
      </c>
      <c r="L206" s="105">
        <f>IF( $H206=0,0,($F206*'Cronograma de Actividades'!$G92)*($I206/$H206))</f>
        <v>0</v>
      </c>
      <c r="M206" s="105">
        <f>SUM(J206:L206)</f>
        <v>0</v>
      </c>
      <c r="N206" s="105">
        <f>IF( $H206=0,0,($F206*'Cronograma de Actividades'!$H92)*($I206/$H206))</f>
        <v>0</v>
      </c>
      <c r="O206" s="105">
        <f>IF( $H206=0,0,($F206*'Cronograma de Actividades'!$I92)*($I206/$H206))</f>
        <v>0</v>
      </c>
      <c r="P206" s="105">
        <f>IF( $H206=0,0,($F206*'Cronograma de Actividades'!$J92)*($I206/$H206))</f>
        <v>0</v>
      </c>
      <c r="Q206" s="105">
        <f>SUM(N206:P206)</f>
        <v>0</v>
      </c>
      <c r="R206" s="105">
        <f>IF( $H206=0,0,($F206*'Cronograma de Actividades'!$K92)*($I206/$H206))</f>
        <v>0</v>
      </c>
      <c r="S206" s="105">
        <f>IF( $H206=0,0,($F206*'Cronograma de Actividades'!$L92)*($I206/$H206))</f>
        <v>0</v>
      </c>
      <c r="T206" s="105">
        <f>IF( $H206=0,0,($F206*'Cronograma de Actividades'!$M92)*($I206/$H206))</f>
        <v>0</v>
      </c>
      <c r="U206" s="105">
        <f>SUM(R206:T206)</f>
        <v>0</v>
      </c>
      <c r="V206" s="105">
        <f>IF( $H206=0,0,($F206*'Cronograma de Actividades'!$N92)*($I206/$H206))</f>
        <v>0</v>
      </c>
      <c r="W206" s="105">
        <f>IF( $H206=0,0,($F206*'Cronograma de Actividades'!$O92)*($I206/$H206))</f>
        <v>0</v>
      </c>
      <c r="X206" s="105">
        <f>IF( $H206=0,0,($F206*'Cronograma de Actividades'!$P92)*($I206/$H206))</f>
        <v>0</v>
      </c>
      <c r="Y206" s="105">
        <f>SUM(V206:X206)</f>
        <v>0</v>
      </c>
      <c r="Z206" s="105">
        <f>+M206+Q206+U206+Y206</f>
        <v>0</v>
      </c>
      <c r="AA206" s="105">
        <f>IF( $H206=0,0,($F206*'Cronograma de Actividades'!$Q92)*($I206/$H206))</f>
        <v>0</v>
      </c>
      <c r="AB206" s="105">
        <f>IF( $H206=0,0,($F206*'Cronograma de Actividades'!$R92)*($I206/$H206))</f>
        <v>0</v>
      </c>
      <c r="AC206" s="105">
        <f>IF( $H206=0,0,($F206*'Cronograma de Actividades'!$S92)*($I206/$H206))</f>
        <v>0</v>
      </c>
      <c r="AD206" s="105">
        <f>SUM(AA206:AC206)</f>
        <v>0</v>
      </c>
      <c r="AE206" s="105">
        <f>IF( $H206=0,0,($F206*'Cronograma de Actividades'!$T92)*($I206/$H206))</f>
        <v>0</v>
      </c>
      <c r="AF206" s="105">
        <f>IF( $H206=0,0,($F206*'Cronograma de Actividades'!$U92)*($I206/$H206))</f>
        <v>0</v>
      </c>
      <c r="AG206" s="105">
        <f>IF( $H206=0,0,($F206*'Cronograma de Actividades'!$V92)*($I206/$H206))</f>
        <v>0</v>
      </c>
      <c r="AH206" s="105">
        <f>SUM(AE206:AG206)</f>
        <v>0</v>
      </c>
      <c r="AI206" s="105">
        <f>IF( $H206=0,0,($F206*'Cronograma de Actividades'!$W92)*($I206/$H206))</f>
        <v>0</v>
      </c>
      <c r="AJ206" s="105">
        <f>IF( $H206=0,0,($F206*'Cronograma de Actividades'!$X92)*($I206/$H206))</f>
        <v>0</v>
      </c>
      <c r="AK206" s="105">
        <f>IF( $H206=0,0,($F206*'Cronograma de Actividades'!$Y92)*($I206/$H206))</f>
        <v>0</v>
      </c>
      <c r="AL206" s="105">
        <f>SUM(AI206:AK206)</f>
        <v>0</v>
      </c>
      <c r="AM206" s="105">
        <f>IF( $H206=0,0,($F206*'Cronograma de Actividades'!$Z92)*($I206/$H206))</f>
        <v>0</v>
      </c>
      <c r="AN206" s="105">
        <f>IF( $H206=0,0,($F206*'Cronograma de Actividades'!$AA92)*($I206/$H206))</f>
        <v>0</v>
      </c>
      <c r="AO206" s="105">
        <f>IF( $H206=0,0,($F206*'Cronograma de Actividades'!$AB92)*($I206/$H206))</f>
        <v>0</v>
      </c>
      <c r="AP206" s="105">
        <f>SUM(AM206:AO206)</f>
        <v>0</v>
      </c>
      <c r="AQ206" s="105">
        <f>+AD206+AH206+AL206+AP206</f>
        <v>0</v>
      </c>
      <c r="AR206" s="105">
        <f>IF( $H206=0,0,($F206*'Cronograma de Actividades'!$AC92)*($I206/$H206))</f>
        <v>0</v>
      </c>
      <c r="AS206" s="105">
        <f>IF( $H206=0,0,($F206*'Cronograma de Actividades'!$AD92)*($I206/$H206))</f>
        <v>0</v>
      </c>
      <c r="AT206" s="105">
        <f>IF( $H206=0,0,($F206*'Cronograma de Actividades'!$AE92)*($I206/$H206))</f>
        <v>0</v>
      </c>
      <c r="AU206" s="105">
        <f>SUM(AR206:AT206)</f>
        <v>0</v>
      </c>
      <c r="AV206" s="105">
        <f>IF( $H206=0,0,($F206*'Cronograma de Actividades'!$AF92)*($I206/$H206))</f>
        <v>0</v>
      </c>
      <c r="AW206" s="105">
        <f>IF( $H206=0,0,($F206*'Cronograma de Actividades'!$AG92)*($I206/$H206))</f>
        <v>0</v>
      </c>
      <c r="AX206" s="105">
        <f>IF( $H206=0,0,($F206*'Cronograma de Actividades'!$AH92)*($I206/$H206))</f>
        <v>0</v>
      </c>
      <c r="AY206" s="105">
        <f>SUM(AV206:AX206)</f>
        <v>0</v>
      </c>
      <c r="AZ206" s="105">
        <f>IF( $H206=0,0,($F206*'Cronograma de Actividades'!$AI92)*($I206/$H206))</f>
        <v>0</v>
      </c>
      <c r="BA206" s="105">
        <f>IF( $H206=0,0,($F206*'Cronograma de Actividades'!$AJ92)*($I206/$H206))</f>
        <v>0</v>
      </c>
      <c r="BB206" s="105">
        <f>IF( $H206=0,0,($F206*'Cronograma de Actividades'!$AK92)*($I206/$H206))</f>
        <v>0</v>
      </c>
      <c r="BC206" s="105">
        <f>SUM(AZ206:BB206)</f>
        <v>0</v>
      </c>
      <c r="BD206" s="105">
        <f>IF( $H206=0,0,($F206*'Cronograma de Actividades'!$AL92)*($I206/$H206))</f>
        <v>0</v>
      </c>
      <c r="BE206" s="105">
        <f>IF( $H206=0,0,($F206*'Cronograma de Actividades'!$AM92)*($I206/$H206))</f>
        <v>0</v>
      </c>
      <c r="BF206" s="105">
        <f>IF( $H206=0,0,($F206*'Cronograma de Actividades'!$AN92)*($I206/$H206))</f>
        <v>0</v>
      </c>
      <c r="BG206" s="105">
        <f>SUM(BD206:BF206)</f>
        <v>0</v>
      </c>
      <c r="BH206" s="105">
        <f>+AU206+AY206+BC206+BG206</f>
        <v>0</v>
      </c>
      <c r="BI206" s="287">
        <f>+Z206+AQ206+BH206</f>
        <v>0</v>
      </c>
      <c r="BJ206" s="126">
        <f t="shared" si="42"/>
        <v>0</v>
      </c>
    </row>
    <row r="207" spans="1:62" x14ac:dyDescent="0.25">
      <c r="A207" s="529" t="str">
        <f>+'Formato de costeo C6 '!C98</f>
        <v>6.3.4.3</v>
      </c>
      <c r="B207" s="530" t="str">
        <f>+'Formato de costeo C6 '!B98</f>
        <v>Servicios de terceros</v>
      </c>
      <c r="C207" s="584"/>
      <c r="D207" s="532"/>
      <c r="E207" s="533"/>
      <c r="F207" s="109">
        <f>+'Formato de costeo C6 '!G98</f>
        <v>0</v>
      </c>
      <c r="G207" s="534"/>
      <c r="H207" s="109">
        <f>+'Formato de costeo C6 '!I98</f>
        <v>0</v>
      </c>
      <c r="I207" s="109">
        <f>+'Formato de costeo C6 '!Q98</f>
        <v>0</v>
      </c>
      <c r="J207" s="106">
        <f>IF( $H207=0,0,($F207*'Cronograma de Actividades'!$E92)*($I207/$H207))</f>
        <v>0</v>
      </c>
      <c r="K207" s="106">
        <f>IF( $H207=0,0,($F207*'Cronograma de Actividades'!$F92)*($I207/$H207))</f>
        <v>0</v>
      </c>
      <c r="L207" s="106">
        <f>IF( $H207=0,0,($F207*'Cronograma de Actividades'!$G92)*($I207/$H207))</f>
        <v>0</v>
      </c>
      <c r="M207" s="106">
        <f>SUM(J207:L207)</f>
        <v>0</v>
      </c>
      <c r="N207" s="106">
        <f>IF( $H207=0,0,($F207*'Cronograma de Actividades'!$H92)*($I207/$H207))</f>
        <v>0</v>
      </c>
      <c r="O207" s="106">
        <f>IF( $H207=0,0,($F207*'Cronograma de Actividades'!$I92)*($I207/$H207))</f>
        <v>0</v>
      </c>
      <c r="P207" s="106">
        <f>IF( $H207=0,0,($F207*'Cronograma de Actividades'!$J92)*($I207/$H207))</f>
        <v>0</v>
      </c>
      <c r="Q207" s="106">
        <f>SUM(N207:P207)</f>
        <v>0</v>
      </c>
      <c r="R207" s="106">
        <f>IF( $H207=0,0,($F207*'Cronograma de Actividades'!$K92)*($I207/$H207))</f>
        <v>0</v>
      </c>
      <c r="S207" s="106">
        <f>IF( $H207=0,0,($F207*'Cronograma de Actividades'!$L92)*($I207/$H207))</f>
        <v>0</v>
      </c>
      <c r="T207" s="106">
        <f>IF( $H207=0,0,($F207*'Cronograma de Actividades'!$M92)*($I207/$H207))</f>
        <v>0</v>
      </c>
      <c r="U207" s="106">
        <f>SUM(R207:T207)</f>
        <v>0</v>
      </c>
      <c r="V207" s="106">
        <f>IF( $H207=0,0,($F207*'Cronograma de Actividades'!$N92)*($I207/$H207))</f>
        <v>0</v>
      </c>
      <c r="W207" s="106">
        <f>IF( $H207=0,0,($F207*'Cronograma de Actividades'!$O92)*($I207/$H207))</f>
        <v>0</v>
      </c>
      <c r="X207" s="106">
        <f>IF( $H207=0,0,($F207*'Cronograma de Actividades'!$P92)*($I207/$H207))</f>
        <v>0</v>
      </c>
      <c r="Y207" s="106">
        <f>SUM(V207:X207)</f>
        <v>0</v>
      </c>
      <c r="Z207" s="106">
        <f>+M207+Q207+U207+Y207</f>
        <v>0</v>
      </c>
      <c r="AA207" s="106">
        <f>IF( $H207=0,0,($F207*'Cronograma de Actividades'!$Q92)*($I207/$H207))</f>
        <v>0</v>
      </c>
      <c r="AB207" s="106">
        <f>IF( $H207=0,0,($F207*'Cronograma de Actividades'!$R92)*($I207/$H207))</f>
        <v>0</v>
      </c>
      <c r="AC207" s="106">
        <f>IF( $H207=0,0,($F207*'Cronograma de Actividades'!$S92)*($I207/$H207))</f>
        <v>0</v>
      </c>
      <c r="AD207" s="106">
        <f>SUM(AA207:AC207)</f>
        <v>0</v>
      </c>
      <c r="AE207" s="106">
        <f>IF( $H207=0,0,($F207*'Cronograma de Actividades'!$T92)*($I207/$H207))</f>
        <v>0</v>
      </c>
      <c r="AF207" s="106">
        <f>IF( $H207=0,0,($F207*'Cronograma de Actividades'!$U92)*($I207/$H207))</f>
        <v>0</v>
      </c>
      <c r="AG207" s="106">
        <f>IF( $H207=0,0,($F207*'Cronograma de Actividades'!$V92)*($I207/$H207))</f>
        <v>0</v>
      </c>
      <c r="AH207" s="106">
        <f>SUM(AE207:AG207)</f>
        <v>0</v>
      </c>
      <c r="AI207" s="106">
        <f>IF( $H207=0,0,($F207*'Cronograma de Actividades'!$W92)*($I207/$H207))</f>
        <v>0</v>
      </c>
      <c r="AJ207" s="106">
        <f>IF( $H207=0,0,($F207*'Cronograma de Actividades'!$X92)*($I207/$H207))</f>
        <v>0</v>
      </c>
      <c r="AK207" s="106">
        <f>IF( $H207=0,0,($F207*'Cronograma de Actividades'!$Y92)*($I207/$H207))</f>
        <v>0</v>
      </c>
      <c r="AL207" s="106">
        <f>SUM(AI207:AK207)</f>
        <v>0</v>
      </c>
      <c r="AM207" s="106">
        <f>IF( $H207=0,0,($F207*'Cronograma de Actividades'!$Z92)*($I207/$H207))</f>
        <v>0</v>
      </c>
      <c r="AN207" s="106">
        <f>IF( $H207=0,0,($F207*'Cronograma de Actividades'!$AA92)*($I207/$H207))</f>
        <v>0</v>
      </c>
      <c r="AO207" s="106">
        <f>IF( $H207=0,0,($F207*'Cronograma de Actividades'!$AB92)*($I207/$H207))</f>
        <v>0</v>
      </c>
      <c r="AP207" s="106">
        <f>SUM(AM207:AO207)</f>
        <v>0</v>
      </c>
      <c r="AQ207" s="106">
        <f>+AD207+AH207+AL207+AP207</f>
        <v>0</v>
      </c>
      <c r="AR207" s="106">
        <f>IF( $H207=0,0,($F207*'Cronograma de Actividades'!$AC92)*($I207/$H207))</f>
        <v>0</v>
      </c>
      <c r="AS207" s="106">
        <f>IF( $H207=0,0,($F207*'Cronograma de Actividades'!$AD92)*($I207/$H207))</f>
        <v>0</v>
      </c>
      <c r="AT207" s="106">
        <f>IF( $H207=0,0,($F207*'Cronograma de Actividades'!$AE92)*($I207/$H207))</f>
        <v>0</v>
      </c>
      <c r="AU207" s="106">
        <f>SUM(AR207:AT207)</f>
        <v>0</v>
      </c>
      <c r="AV207" s="106">
        <f>IF( $H207=0,0,($F207*'Cronograma de Actividades'!$AF92)*($I207/$H207))</f>
        <v>0</v>
      </c>
      <c r="AW207" s="106">
        <f>IF( $H207=0,0,($F207*'Cronograma de Actividades'!$AG92)*($I207/$H207))</f>
        <v>0</v>
      </c>
      <c r="AX207" s="106">
        <f>IF( $H207=0,0,($F207*'Cronograma de Actividades'!$AH92)*($I207/$H207))</f>
        <v>0</v>
      </c>
      <c r="AY207" s="106">
        <f>SUM(AV207:AX207)</f>
        <v>0</v>
      </c>
      <c r="AZ207" s="106">
        <f>IF( $H207=0,0,($F207*'Cronograma de Actividades'!$AI92)*($I207/$H207))</f>
        <v>0</v>
      </c>
      <c r="BA207" s="106">
        <f>IF( $H207=0,0,($F207*'Cronograma de Actividades'!$AJ92)*($I207/$H207))</f>
        <v>0</v>
      </c>
      <c r="BB207" s="106">
        <f>IF( $H207=0,0,($F207*'Cronograma de Actividades'!$AK92)*($I207/$H207))</f>
        <v>0</v>
      </c>
      <c r="BC207" s="106">
        <f>SUM(AZ207:BB207)</f>
        <v>0</v>
      </c>
      <c r="BD207" s="106">
        <f>IF( $H207=0,0,($F207*'Cronograma de Actividades'!$AL92)*($I207/$H207))</f>
        <v>0</v>
      </c>
      <c r="BE207" s="106">
        <f>IF( $H207=0,0,($F207*'Cronograma de Actividades'!$AM92)*($I207/$H207))</f>
        <v>0</v>
      </c>
      <c r="BF207" s="106">
        <f>IF( $H207=0,0,($F207*'Cronograma de Actividades'!$AN92)*($I207/$H207))</f>
        <v>0</v>
      </c>
      <c r="BG207" s="106">
        <f>SUM(BD207:BF207)</f>
        <v>0</v>
      </c>
      <c r="BH207" s="106">
        <f>+AU207+AY207+BC207+BG207</f>
        <v>0</v>
      </c>
      <c r="BI207" s="288">
        <f>+Z207+AQ207+BH207</f>
        <v>0</v>
      </c>
      <c r="BJ207" s="126">
        <f t="shared" si="42"/>
        <v>0</v>
      </c>
    </row>
    <row r="208" spans="1:62" x14ac:dyDescent="0.25">
      <c r="A208" s="328" t="str">
        <f>+'Formato de costeo C6 '!C104</f>
        <v>6.3.5</v>
      </c>
      <c r="B208" s="71">
        <f>+'Formato de costeo C6 '!B104</f>
        <v>0</v>
      </c>
      <c r="C208" s="581">
        <f>+'Formato de costeo C6 '!D104</f>
        <v>0</v>
      </c>
      <c r="D208" s="16">
        <f>'Formato de costeo C6 '!E88</f>
        <v>0</v>
      </c>
      <c r="E208" s="17">
        <f>'Formato de costeo C6 '!F88</f>
        <v>0</v>
      </c>
      <c r="F208" s="17">
        <f>+F209</f>
        <v>0</v>
      </c>
      <c r="G208" s="520">
        <f>+'Formato de costeo C6 '!H104</f>
        <v>0</v>
      </c>
      <c r="H208" s="17">
        <f t="shared" ref="H208:BI208" si="86">+H209</f>
        <v>0</v>
      </c>
      <c r="I208" s="17">
        <f t="shared" si="86"/>
        <v>0</v>
      </c>
      <c r="J208" s="17">
        <f t="shared" si="86"/>
        <v>0</v>
      </c>
      <c r="K208" s="17">
        <f t="shared" si="86"/>
        <v>0</v>
      </c>
      <c r="L208" s="17">
        <f t="shared" si="86"/>
        <v>0</v>
      </c>
      <c r="M208" s="17">
        <f t="shared" si="86"/>
        <v>0</v>
      </c>
      <c r="N208" s="17">
        <f t="shared" si="86"/>
        <v>0</v>
      </c>
      <c r="O208" s="17">
        <f t="shared" si="86"/>
        <v>0</v>
      </c>
      <c r="P208" s="17">
        <f t="shared" si="86"/>
        <v>0</v>
      </c>
      <c r="Q208" s="17">
        <f t="shared" si="86"/>
        <v>0</v>
      </c>
      <c r="R208" s="17">
        <f t="shared" si="86"/>
        <v>0</v>
      </c>
      <c r="S208" s="17">
        <f t="shared" si="86"/>
        <v>0</v>
      </c>
      <c r="T208" s="17">
        <f t="shared" si="86"/>
        <v>0</v>
      </c>
      <c r="U208" s="17">
        <f t="shared" si="86"/>
        <v>0</v>
      </c>
      <c r="V208" s="17">
        <f t="shared" si="86"/>
        <v>0</v>
      </c>
      <c r="W208" s="17">
        <f t="shared" si="86"/>
        <v>0</v>
      </c>
      <c r="X208" s="17">
        <f t="shared" si="86"/>
        <v>0</v>
      </c>
      <c r="Y208" s="17">
        <f t="shared" si="86"/>
        <v>0</v>
      </c>
      <c r="Z208" s="17">
        <f t="shared" si="86"/>
        <v>0</v>
      </c>
      <c r="AA208" s="17">
        <f t="shared" si="86"/>
        <v>0</v>
      </c>
      <c r="AB208" s="17">
        <f t="shared" si="86"/>
        <v>0</v>
      </c>
      <c r="AC208" s="17">
        <f t="shared" si="86"/>
        <v>0</v>
      </c>
      <c r="AD208" s="17">
        <f t="shared" si="86"/>
        <v>0</v>
      </c>
      <c r="AE208" s="17">
        <f t="shared" si="86"/>
        <v>0</v>
      </c>
      <c r="AF208" s="17">
        <f t="shared" si="86"/>
        <v>0</v>
      </c>
      <c r="AG208" s="17">
        <f t="shared" si="86"/>
        <v>0</v>
      </c>
      <c r="AH208" s="17">
        <f t="shared" si="86"/>
        <v>0</v>
      </c>
      <c r="AI208" s="17">
        <f t="shared" si="86"/>
        <v>0</v>
      </c>
      <c r="AJ208" s="17">
        <f t="shared" si="86"/>
        <v>0</v>
      </c>
      <c r="AK208" s="17">
        <f t="shared" si="86"/>
        <v>0</v>
      </c>
      <c r="AL208" s="17">
        <f t="shared" si="86"/>
        <v>0</v>
      </c>
      <c r="AM208" s="17">
        <f t="shared" si="86"/>
        <v>0</v>
      </c>
      <c r="AN208" s="17">
        <f t="shared" si="86"/>
        <v>0</v>
      </c>
      <c r="AO208" s="17">
        <f t="shared" si="86"/>
        <v>0</v>
      </c>
      <c r="AP208" s="17">
        <f t="shared" si="86"/>
        <v>0</v>
      </c>
      <c r="AQ208" s="17">
        <f t="shared" si="86"/>
        <v>0</v>
      </c>
      <c r="AR208" s="17">
        <f t="shared" si="86"/>
        <v>0</v>
      </c>
      <c r="AS208" s="17">
        <f t="shared" si="86"/>
        <v>0</v>
      </c>
      <c r="AT208" s="17">
        <f t="shared" si="86"/>
        <v>0</v>
      </c>
      <c r="AU208" s="17">
        <f t="shared" si="86"/>
        <v>0</v>
      </c>
      <c r="AV208" s="17">
        <f t="shared" si="86"/>
        <v>0</v>
      </c>
      <c r="AW208" s="17">
        <f t="shared" si="86"/>
        <v>0</v>
      </c>
      <c r="AX208" s="17">
        <f t="shared" si="86"/>
        <v>0</v>
      </c>
      <c r="AY208" s="17">
        <f t="shared" si="86"/>
        <v>0</v>
      </c>
      <c r="AZ208" s="17">
        <f t="shared" si="86"/>
        <v>0</v>
      </c>
      <c r="BA208" s="17">
        <f t="shared" si="86"/>
        <v>0</v>
      </c>
      <c r="BB208" s="17">
        <f t="shared" si="86"/>
        <v>0</v>
      </c>
      <c r="BC208" s="17">
        <f t="shared" si="86"/>
        <v>0</v>
      </c>
      <c r="BD208" s="17">
        <f t="shared" si="86"/>
        <v>0</v>
      </c>
      <c r="BE208" s="17">
        <f t="shared" si="86"/>
        <v>0</v>
      </c>
      <c r="BF208" s="17">
        <f t="shared" si="86"/>
        <v>0</v>
      </c>
      <c r="BG208" s="17">
        <f t="shared" si="86"/>
        <v>0</v>
      </c>
      <c r="BH208" s="17">
        <f t="shared" si="86"/>
        <v>0</v>
      </c>
      <c r="BI208" s="66">
        <f t="shared" si="86"/>
        <v>0</v>
      </c>
      <c r="BJ208" s="126">
        <f t="shared" si="42"/>
        <v>0</v>
      </c>
    </row>
    <row r="209" spans="1:62" x14ac:dyDescent="0.25">
      <c r="A209" s="381" t="str">
        <f>+'Formato de costeo C6 '!C105</f>
        <v>6.3.5.1</v>
      </c>
      <c r="B209" s="378" t="str">
        <f>+'Formato de costeo C6 '!B105</f>
        <v>Servicios de terceros</v>
      </c>
      <c r="C209" s="379"/>
      <c r="D209" s="383"/>
      <c r="E209" s="277"/>
      <c r="F209" s="277">
        <f>+'Formato de costeo C6 '!G105</f>
        <v>0</v>
      </c>
      <c r="G209" s="575"/>
      <c r="H209" s="277">
        <f>+'Formato de costeo C6 '!I105</f>
        <v>0</v>
      </c>
      <c r="I209" s="277">
        <f>+'Formato de costeo C6 '!Q105</f>
        <v>0</v>
      </c>
      <c r="J209" s="106">
        <f>IF( $H209=0,0,($F209*'Cronograma de Actividades'!$E93)*($I209/$H209))</f>
        <v>0</v>
      </c>
      <c r="K209" s="106">
        <f>IF( $H209=0,0,($F209*'Cronograma de Actividades'!$F93)*($I209/$H209))</f>
        <v>0</v>
      </c>
      <c r="L209" s="106">
        <f>IF( $H209=0,0,($F209*'Cronograma de Actividades'!$G93)*($I209/$H209))</f>
        <v>0</v>
      </c>
      <c r="M209" s="105">
        <f>SUM(J209:L209)</f>
        <v>0</v>
      </c>
      <c r="N209" s="106">
        <f>IF( $H209=0,0,($F209*'Cronograma de Actividades'!$H93)*($I209/$H209))</f>
        <v>0</v>
      </c>
      <c r="O209" s="106">
        <f>IF( $H209=0,0,($F209*'Cronograma de Actividades'!$I93)*($I209/$H209))</f>
        <v>0</v>
      </c>
      <c r="P209" s="106">
        <f>IF( $H209=0,0,($F209*'Cronograma de Actividades'!$J93)*($I209/$H209))</f>
        <v>0</v>
      </c>
      <c r="Q209" s="105">
        <f>SUM(N209:P209)</f>
        <v>0</v>
      </c>
      <c r="R209" s="106">
        <f>IF( $H209=0,0,($F209*'Cronograma de Actividades'!$K93)*($I209/$H209))</f>
        <v>0</v>
      </c>
      <c r="S209" s="106">
        <f>IF( $H209=0,0,($F209*'Cronograma de Actividades'!$L93)*($I209/$H209))</f>
        <v>0</v>
      </c>
      <c r="T209" s="106">
        <f>IF( $H209=0,0,($F209*'Cronograma de Actividades'!$M93)*($I209/$H209))</f>
        <v>0</v>
      </c>
      <c r="U209" s="105">
        <f>SUM(R209:T209)</f>
        <v>0</v>
      </c>
      <c r="V209" s="106">
        <f>IF( $H209=0,0,($F209*'Cronograma de Actividades'!$N93)*($I209/$H209))</f>
        <v>0</v>
      </c>
      <c r="W209" s="106">
        <f>IF( $H209=0,0,($F209*'Cronograma de Actividades'!$O93)*($I209/$H209))</f>
        <v>0</v>
      </c>
      <c r="X209" s="106">
        <f>IF( $H209=0,0,($F209*'Cronograma de Actividades'!$P93)*($I209/$H209))</f>
        <v>0</v>
      </c>
      <c r="Y209" s="105">
        <f>SUM(V209:X209)</f>
        <v>0</v>
      </c>
      <c r="Z209" s="105">
        <f>+M209+Q209+U209+Y209</f>
        <v>0</v>
      </c>
      <c r="AA209" s="106">
        <f>IF( $H209=0,0,($F209*'Cronograma de Actividades'!$Q93)*($I209/$H209))</f>
        <v>0</v>
      </c>
      <c r="AB209" s="106">
        <f>IF( $H209=0,0,($F209*'Cronograma de Actividades'!$R93)*($I209/$H209))</f>
        <v>0</v>
      </c>
      <c r="AC209" s="106">
        <f>IF( $H209=0,0,($F209*'Cronograma de Actividades'!$S93)*($I209/$H209))</f>
        <v>0</v>
      </c>
      <c r="AD209" s="105">
        <f>SUM(AA209:AC209)</f>
        <v>0</v>
      </c>
      <c r="AE209" s="106">
        <f>IF( $H209=0,0,($F209*'Cronograma de Actividades'!$T93)*($I209/$H209))</f>
        <v>0</v>
      </c>
      <c r="AF209" s="106">
        <f>IF( $H209=0,0,($F209*'Cronograma de Actividades'!$U93)*($I209/$H209))</f>
        <v>0</v>
      </c>
      <c r="AG209" s="106">
        <f>IF( $H209=0,0,($F209*'Cronograma de Actividades'!$V93)*($I209/$H209))</f>
        <v>0</v>
      </c>
      <c r="AH209" s="105">
        <f>SUM(AE209:AG209)</f>
        <v>0</v>
      </c>
      <c r="AI209" s="106">
        <f>IF( $H209=0,0,($F209*'Cronograma de Actividades'!$W93)*($I209/$H209))</f>
        <v>0</v>
      </c>
      <c r="AJ209" s="106">
        <f>IF( $H209=0,0,($F209*'Cronograma de Actividades'!$X93)*($I209/$H209))</f>
        <v>0</v>
      </c>
      <c r="AK209" s="106">
        <f>IF( $H209=0,0,($F209*'Cronograma de Actividades'!$Y93)*($I209/$H209))</f>
        <v>0</v>
      </c>
      <c r="AL209" s="105">
        <f>SUM(AI209:AK209)</f>
        <v>0</v>
      </c>
      <c r="AM209" s="106">
        <f>IF( $H209=0,0,($F209*'Cronograma de Actividades'!$Z93)*($I209/$H209))</f>
        <v>0</v>
      </c>
      <c r="AN209" s="106">
        <f>IF( $H209=0,0,($F209*'Cronograma de Actividades'!$AA93)*($I209/$H209))</f>
        <v>0</v>
      </c>
      <c r="AO209" s="106">
        <f>IF( $H209=0,0,($F209*'Cronograma de Actividades'!$AB93)*($I209/$H209))</f>
        <v>0</v>
      </c>
      <c r="AP209" s="105">
        <f>SUM(AM209:AO209)</f>
        <v>0</v>
      </c>
      <c r="AQ209" s="105">
        <f>+AD209+AH209+AL209+AP209</f>
        <v>0</v>
      </c>
      <c r="AR209" s="106">
        <f>IF( $H209=0,0,($F209*'Cronograma de Actividades'!$AC93)*($I209/$H209))</f>
        <v>0</v>
      </c>
      <c r="AS209" s="106">
        <f>IF( $H209=0,0,($F209*'Cronograma de Actividades'!$AD93)*($I209/$H209))</f>
        <v>0</v>
      </c>
      <c r="AT209" s="106">
        <f>IF( $H209=0,0,($F209*'Cronograma de Actividades'!$AE93)*($I209/$H209))</f>
        <v>0</v>
      </c>
      <c r="AU209" s="105">
        <f>SUM(AR209:AT209)</f>
        <v>0</v>
      </c>
      <c r="AV209" s="106">
        <f>IF( $H209=0,0,($F209*'Cronograma de Actividades'!$AF93)*($I209/$H209))</f>
        <v>0</v>
      </c>
      <c r="AW209" s="106">
        <f>IF( $H209=0,0,($F209*'Cronograma de Actividades'!$AG93)*($I209/$H209))</f>
        <v>0</v>
      </c>
      <c r="AX209" s="106">
        <f>IF( $H209=0,0,($F209*'Cronograma de Actividades'!$AH93)*($I209/$H209))</f>
        <v>0</v>
      </c>
      <c r="AY209" s="105">
        <f>SUM(AV209:AX209)</f>
        <v>0</v>
      </c>
      <c r="AZ209" s="106">
        <f>IF( $H209=0,0,($F209*'Cronograma de Actividades'!$AI93)*($I209/$H209))</f>
        <v>0</v>
      </c>
      <c r="BA209" s="106">
        <f>IF( $H209=0,0,($F209*'Cronograma de Actividades'!$AJ93)*($I209/$H209))</f>
        <v>0</v>
      </c>
      <c r="BB209" s="106">
        <f>IF( $H209=0,0,($F209*'Cronograma de Actividades'!$AK93)*($I209/$H209))</f>
        <v>0</v>
      </c>
      <c r="BC209" s="105">
        <f>SUM(AZ209:BB209)</f>
        <v>0</v>
      </c>
      <c r="BD209" s="106">
        <f>IF( $H209=0,0,($F209*'Cronograma de Actividades'!$AL93)*($I209/$H209))</f>
        <v>0</v>
      </c>
      <c r="BE209" s="106">
        <f>IF( $H209=0,0,($F209*'Cronograma de Actividades'!$AM93)*($I209/$H209))</f>
        <v>0</v>
      </c>
      <c r="BF209" s="106">
        <f>IF( $H209=0,0,($F209*'Cronograma de Actividades'!$AN93)*($I209/$H209))</f>
        <v>0</v>
      </c>
      <c r="BG209" s="105">
        <f>SUM(BD209:BF209)</f>
        <v>0</v>
      </c>
      <c r="BH209" s="105">
        <f>+AU209+AY209+BC209+BG209</f>
        <v>0</v>
      </c>
      <c r="BI209" s="287">
        <f>+Z209+AQ209+BH209</f>
        <v>0</v>
      </c>
      <c r="BJ209" s="126">
        <f t="shared" si="42"/>
        <v>0</v>
      </c>
    </row>
    <row r="210" spans="1:62" x14ac:dyDescent="0.25">
      <c r="A210" s="327" t="str">
        <f>+'Formato de costeo C6 '!C111</f>
        <v>6.3.6</v>
      </c>
      <c r="B210" s="71">
        <f>+'Formato de costeo C6 '!B111</f>
        <v>0</v>
      </c>
      <c r="C210" s="581">
        <f>+'Formato de costeo C6 '!D111</f>
        <v>0</v>
      </c>
      <c r="D210" s="16">
        <f>+'Formato de costeo C6 '!E90</f>
        <v>0</v>
      </c>
      <c r="E210" s="17"/>
      <c r="F210" s="17">
        <f>+F211</f>
        <v>0</v>
      </c>
      <c r="G210" s="520">
        <f>+'Formato de costeo C6 '!H111</f>
        <v>0</v>
      </c>
      <c r="H210" s="17">
        <f>+H211</f>
        <v>0</v>
      </c>
      <c r="I210" s="17">
        <f t="shared" ref="I210:X218" si="87">+I211</f>
        <v>0</v>
      </c>
      <c r="J210" s="17">
        <f t="shared" si="87"/>
        <v>0</v>
      </c>
      <c r="K210" s="17">
        <f t="shared" si="87"/>
        <v>0</v>
      </c>
      <c r="L210" s="17">
        <f t="shared" si="87"/>
        <v>0</v>
      </c>
      <c r="M210" s="17">
        <f t="shared" si="87"/>
        <v>0</v>
      </c>
      <c r="N210" s="17">
        <f t="shared" si="87"/>
        <v>0</v>
      </c>
      <c r="O210" s="17">
        <f t="shared" si="87"/>
        <v>0</v>
      </c>
      <c r="P210" s="17">
        <f t="shared" si="87"/>
        <v>0</v>
      </c>
      <c r="Q210" s="17">
        <f t="shared" si="87"/>
        <v>0</v>
      </c>
      <c r="R210" s="17">
        <f t="shared" si="87"/>
        <v>0</v>
      </c>
      <c r="S210" s="17">
        <f t="shared" si="87"/>
        <v>0</v>
      </c>
      <c r="T210" s="17">
        <f t="shared" si="87"/>
        <v>0</v>
      </c>
      <c r="U210" s="17">
        <f t="shared" si="87"/>
        <v>0</v>
      </c>
      <c r="V210" s="17">
        <f t="shared" si="87"/>
        <v>0</v>
      </c>
      <c r="W210" s="17">
        <f t="shared" si="87"/>
        <v>0</v>
      </c>
      <c r="X210" s="17">
        <f t="shared" si="87"/>
        <v>0</v>
      </c>
      <c r="Y210" s="17">
        <f t="shared" ref="Y210:BI210" si="88">+Y211</f>
        <v>0</v>
      </c>
      <c r="Z210" s="17">
        <f t="shared" si="88"/>
        <v>0</v>
      </c>
      <c r="AA210" s="17">
        <f t="shared" si="88"/>
        <v>0</v>
      </c>
      <c r="AB210" s="17">
        <f t="shared" si="88"/>
        <v>0</v>
      </c>
      <c r="AC210" s="17">
        <f t="shared" si="88"/>
        <v>0</v>
      </c>
      <c r="AD210" s="17">
        <f t="shared" si="88"/>
        <v>0</v>
      </c>
      <c r="AE210" s="17">
        <f t="shared" si="88"/>
        <v>0</v>
      </c>
      <c r="AF210" s="17">
        <f t="shared" si="88"/>
        <v>0</v>
      </c>
      <c r="AG210" s="17">
        <f t="shared" si="88"/>
        <v>0</v>
      </c>
      <c r="AH210" s="17">
        <f t="shared" si="88"/>
        <v>0</v>
      </c>
      <c r="AI210" s="17">
        <f t="shared" si="88"/>
        <v>0</v>
      </c>
      <c r="AJ210" s="17">
        <f t="shared" si="88"/>
        <v>0</v>
      </c>
      <c r="AK210" s="17">
        <f t="shared" si="88"/>
        <v>0</v>
      </c>
      <c r="AL210" s="17">
        <f t="shared" si="88"/>
        <v>0</v>
      </c>
      <c r="AM210" s="17">
        <f t="shared" si="88"/>
        <v>0</v>
      </c>
      <c r="AN210" s="17">
        <f t="shared" si="88"/>
        <v>0</v>
      </c>
      <c r="AO210" s="17">
        <f t="shared" si="88"/>
        <v>0</v>
      </c>
      <c r="AP210" s="17">
        <f t="shared" si="88"/>
        <v>0</v>
      </c>
      <c r="AQ210" s="17">
        <f t="shared" si="88"/>
        <v>0</v>
      </c>
      <c r="AR210" s="17">
        <f t="shared" si="88"/>
        <v>0</v>
      </c>
      <c r="AS210" s="17">
        <f t="shared" si="88"/>
        <v>0</v>
      </c>
      <c r="AT210" s="17">
        <f t="shared" si="88"/>
        <v>0</v>
      </c>
      <c r="AU210" s="17">
        <f t="shared" si="88"/>
        <v>0</v>
      </c>
      <c r="AV210" s="17">
        <f t="shared" si="88"/>
        <v>0</v>
      </c>
      <c r="AW210" s="17">
        <f t="shared" si="88"/>
        <v>0</v>
      </c>
      <c r="AX210" s="17">
        <f t="shared" si="88"/>
        <v>0</v>
      </c>
      <c r="AY210" s="17">
        <f t="shared" si="88"/>
        <v>0</v>
      </c>
      <c r="AZ210" s="17">
        <f t="shared" si="88"/>
        <v>0</v>
      </c>
      <c r="BA210" s="17">
        <f t="shared" si="88"/>
        <v>0</v>
      </c>
      <c r="BB210" s="17">
        <f t="shared" si="88"/>
        <v>0</v>
      </c>
      <c r="BC210" s="17">
        <f t="shared" si="88"/>
        <v>0</v>
      </c>
      <c r="BD210" s="17">
        <f t="shared" si="88"/>
        <v>0</v>
      </c>
      <c r="BE210" s="17">
        <f t="shared" si="88"/>
        <v>0</v>
      </c>
      <c r="BF210" s="17">
        <f t="shared" si="88"/>
        <v>0</v>
      </c>
      <c r="BG210" s="17">
        <f t="shared" si="88"/>
        <v>0</v>
      </c>
      <c r="BH210" s="17">
        <f t="shared" si="88"/>
        <v>0</v>
      </c>
      <c r="BI210" s="66">
        <f t="shared" si="88"/>
        <v>0</v>
      </c>
      <c r="BJ210" s="126">
        <f t="shared" si="42"/>
        <v>0</v>
      </c>
    </row>
    <row r="211" spans="1:62" x14ac:dyDescent="0.25">
      <c r="A211" s="273" t="str">
        <f>+'Formato de costeo C6 '!C112</f>
        <v>6.3.6.1</v>
      </c>
      <c r="B211" s="83" t="str">
        <f>+'Formato de costeo C6 '!B112</f>
        <v>Categorías de gasto</v>
      </c>
      <c r="C211" s="274"/>
      <c r="D211" s="275"/>
      <c r="E211" s="276"/>
      <c r="F211" s="20">
        <f>+'Formato de costeo C6 '!G112</f>
        <v>0</v>
      </c>
      <c r="G211" s="524"/>
      <c r="H211" s="20">
        <f>+'Formato de costeo C6 '!I112</f>
        <v>0</v>
      </c>
      <c r="I211" s="20">
        <f>+'Formato de costeo C6 '!Q112</f>
        <v>0</v>
      </c>
      <c r="J211" s="106">
        <f>IF( $H211=0,0,($F211*'Cronograma de Actividades'!$E94)*($I211/$H211))</f>
        <v>0</v>
      </c>
      <c r="K211" s="106">
        <f>IF( $H211=0,0,($F211*'Cronograma de Actividades'!$F94)*($I211/$H211))</f>
        <v>0</v>
      </c>
      <c r="L211" s="106">
        <f>IF( $H211=0,0,($F211*'Cronograma de Actividades'!$G94)*($I211/$H211))</f>
        <v>0</v>
      </c>
      <c r="M211" s="105">
        <f>SUM(J211:L211)</f>
        <v>0</v>
      </c>
      <c r="N211" s="106">
        <f>IF( $H211=0,0,($F211*'Cronograma de Actividades'!$H94)*($I211/$H211))</f>
        <v>0</v>
      </c>
      <c r="O211" s="106">
        <f>IF( $H211=0,0,($F211*'Cronograma de Actividades'!$I94)*($I211/$H211))</f>
        <v>0</v>
      </c>
      <c r="P211" s="106">
        <f>IF( $H211=0,0,($F211*'Cronograma de Actividades'!$J94)*($I211/$H211))</f>
        <v>0</v>
      </c>
      <c r="Q211" s="105">
        <f>SUM(N211:P211)</f>
        <v>0</v>
      </c>
      <c r="R211" s="106">
        <f>IF( $H211=0,0,($F211*'Cronograma de Actividades'!$K94)*($I211/$H211))</f>
        <v>0</v>
      </c>
      <c r="S211" s="106">
        <f>IF( $H211=0,0,($F211*'Cronograma de Actividades'!$L94)*($I211/$H211))</f>
        <v>0</v>
      </c>
      <c r="T211" s="106">
        <f>IF( $H211=0,0,($F211*'Cronograma de Actividades'!$M94)*($I211/$H211))</f>
        <v>0</v>
      </c>
      <c r="U211" s="105">
        <f>SUM(R211:T211)</f>
        <v>0</v>
      </c>
      <c r="V211" s="106">
        <f>IF( $H211=0,0,($F211*'Cronograma de Actividades'!$N94)*($I211/$H211))</f>
        <v>0</v>
      </c>
      <c r="W211" s="106">
        <f>IF( $H211=0,0,($F211*'Cronograma de Actividades'!$O94)*($I211/$H211))</f>
        <v>0</v>
      </c>
      <c r="X211" s="106">
        <f>IF( $H211=0,0,($F211*'Cronograma de Actividades'!$P94)*($I211/$H211))</f>
        <v>0</v>
      </c>
      <c r="Y211" s="105">
        <f>SUM(V211:X211)</f>
        <v>0</v>
      </c>
      <c r="Z211" s="105">
        <f>+M211+Q211+U211+Y211</f>
        <v>0</v>
      </c>
      <c r="AA211" s="106">
        <f>IF( $H211=0,0,($F211*'Cronograma de Actividades'!$Q94)*($I211/$H211))</f>
        <v>0</v>
      </c>
      <c r="AB211" s="106">
        <f>IF( $H211=0,0,($F211*'Cronograma de Actividades'!$R94)*($I211/$H211))</f>
        <v>0</v>
      </c>
      <c r="AC211" s="106">
        <f>IF( $H211=0,0,($F211*'Cronograma de Actividades'!$S94)*($I211/$H211))</f>
        <v>0</v>
      </c>
      <c r="AD211" s="105">
        <f>SUM(AA211:AC211)</f>
        <v>0</v>
      </c>
      <c r="AE211" s="106">
        <f>IF( $H211=0,0,($F211*'Cronograma de Actividades'!$T94)*($I211/$H211))</f>
        <v>0</v>
      </c>
      <c r="AF211" s="106">
        <f>IF( $H211=0,0,($F211*'Cronograma de Actividades'!$U94)*($I211/$H211))</f>
        <v>0</v>
      </c>
      <c r="AG211" s="106">
        <f>IF( $H211=0,0,($F211*'Cronograma de Actividades'!$V94)*($I211/$H211))</f>
        <v>0</v>
      </c>
      <c r="AH211" s="105">
        <f>SUM(AE211:AG211)</f>
        <v>0</v>
      </c>
      <c r="AI211" s="106">
        <f>IF( $H211=0,0,($F211*'Cronograma de Actividades'!$W94)*($I211/$H211))</f>
        <v>0</v>
      </c>
      <c r="AJ211" s="106">
        <f>IF( $H211=0,0,($F211*'Cronograma de Actividades'!$X94)*($I211/$H211))</f>
        <v>0</v>
      </c>
      <c r="AK211" s="106">
        <f>IF( $H211=0,0,($F211*'Cronograma de Actividades'!$Y94)*($I211/$H211))</f>
        <v>0</v>
      </c>
      <c r="AL211" s="105">
        <f>SUM(AI211:AK211)</f>
        <v>0</v>
      </c>
      <c r="AM211" s="106">
        <f>IF( $H211=0,0,($F211*'Cronograma de Actividades'!$Z94)*($I211/$H211))</f>
        <v>0</v>
      </c>
      <c r="AN211" s="106">
        <f>IF( $H211=0,0,($F211*'Cronograma de Actividades'!$AA94)*($I211/$H211))</f>
        <v>0</v>
      </c>
      <c r="AO211" s="106">
        <f>IF( $H211=0,0,($F211*'Cronograma de Actividades'!$AB94)*($I211/$H211))</f>
        <v>0</v>
      </c>
      <c r="AP211" s="105">
        <f>SUM(AM211:AO211)</f>
        <v>0</v>
      </c>
      <c r="AQ211" s="105">
        <f>+AD211+AH211+AL211+AP211</f>
        <v>0</v>
      </c>
      <c r="AR211" s="106">
        <f>IF( $H211=0,0,($F211*'Cronograma de Actividades'!$AC94)*($I211/$H211))</f>
        <v>0</v>
      </c>
      <c r="AS211" s="106">
        <f>IF( $H211=0,0,($F211*'Cronograma de Actividades'!$AD94)*($I211/$H211))</f>
        <v>0</v>
      </c>
      <c r="AT211" s="106">
        <f>IF( $H211=0,0,($F211*'Cronograma de Actividades'!$AE94)*($I211/$H211))</f>
        <v>0</v>
      </c>
      <c r="AU211" s="105">
        <f>SUM(AR211:AT211)</f>
        <v>0</v>
      </c>
      <c r="AV211" s="106">
        <f>IF( $H211=0,0,($F211*'Cronograma de Actividades'!$AF94)*($I211/$H211))</f>
        <v>0</v>
      </c>
      <c r="AW211" s="106">
        <f>IF( $H211=0,0,($F211*'Cronograma de Actividades'!$AG94)*($I211/$H211))</f>
        <v>0</v>
      </c>
      <c r="AX211" s="106">
        <f>IF( $H211=0,0,($F211*'Cronograma de Actividades'!$AH94)*($I211/$H211))</f>
        <v>0</v>
      </c>
      <c r="AY211" s="105">
        <f>SUM(AV211:AX211)</f>
        <v>0</v>
      </c>
      <c r="AZ211" s="106">
        <f>IF( $H211=0,0,($F211*'Cronograma de Actividades'!$AI94)*($I211/$H211))</f>
        <v>0</v>
      </c>
      <c r="BA211" s="106">
        <f>IF( $H211=0,0,($F211*'Cronograma de Actividades'!$AJ94)*($I211/$H211))</f>
        <v>0</v>
      </c>
      <c r="BB211" s="106">
        <f>IF( $H211=0,0,($F211*'Cronograma de Actividades'!$AK94)*($I211/$H211))</f>
        <v>0</v>
      </c>
      <c r="BC211" s="105">
        <f>SUM(AZ211:BB211)</f>
        <v>0</v>
      </c>
      <c r="BD211" s="106">
        <f>IF( $H211=0,0,($F211*'Cronograma de Actividades'!$AL94)*($I211/$H211))</f>
        <v>0</v>
      </c>
      <c r="BE211" s="106">
        <f>IF( $H211=0,0,($F211*'Cronograma de Actividades'!$AM94)*($I211/$H211))</f>
        <v>0</v>
      </c>
      <c r="BF211" s="106">
        <f>IF( $H211=0,0,($F211*'Cronograma de Actividades'!$AN94)*($I211/$H211))</f>
        <v>0</v>
      </c>
      <c r="BG211" s="105">
        <f>SUM(BD211:BF211)</f>
        <v>0</v>
      </c>
      <c r="BH211" s="105">
        <f>+AU211+AY211+BC211+BG211</f>
        <v>0</v>
      </c>
      <c r="BI211" s="287">
        <f>+Z211+AQ211+BH211</f>
        <v>0</v>
      </c>
      <c r="BJ211" s="126">
        <f t="shared" si="42"/>
        <v>0</v>
      </c>
    </row>
    <row r="212" spans="1:62" x14ac:dyDescent="0.25">
      <c r="A212" s="327" t="str">
        <f>+'Formato de costeo C6 '!C118</f>
        <v>6.3.7</v>
      </c>
      <c r="B212" s="71">
        <f>+'Formato de costeo C6 '!B118</f>
        <v>0</v>
      </c>
      <c r="C212" s="581">
        <f>+'Formato de costeo C6 '!D118</f>
        <v>0</v>
      </c>
      <c r="D212" s="16">
        <f>+'Formato de costeo C6 '!E92</f>
        <v>0</v>
      </c>
      <c r="E212" s="17"/>
      <c r="F212" s="17">
        <f>+F213</f>
        <v>0</v>
      </c>
      <c r="G212" s="520">
        <f>+'Formato de costeo C6 '!H118</f>
        <v>0</v>
      </c>
      <c r="H212" s="17">
        <f>+H213</f>
        <v>0</v>
      </c>
      <c r="I212" s="17">
        <f t="shared" si="87"/>
        <v>0</v>
      </c>
      <c r="J212" s="17">
        <f t="shared" si="87"/>
        <v>0</v>
      </c>
      <c r="K212" s="17">
        <f t="shared" si="87"/>
        <v>0</v>
      </c>
      <c r="L212" s="17">
        <f t="shared" si="87"/>
        <v>0</v>
      </c>
      <c r="M212" s="17">
        <f t="shared" si="87"/>
        <v>0</v>
      </c>
      <c r="N212" s="17">
        <f t="shared" si="87"/>
        <v>0</v>
      </c>
      <c r="O212" s="17">
        <f t="shared" si="87"/>
        <v>0</v>
      </c>
      <c r="P212" s="17">
        <f t="shared" si="87"/>
        <v>0</v>
      </c>
      <c r="Q212" s="17">
        <f t="shared" si="87"/>
        <v>0</v>
      </c>
      <c r="R212" s="17">
        <f t="shared" si="87"/>
        <v>0</v>
      </c>
      <c r="S212" s="17">
        <f t="shared" si="87"/>
        <v>0</v>
      </c>
      <c r="T212" s="17">
        <f t="shared" si="87"/>
        <v>0</v>
      </c>
      <c r="U212" s="17">
        <f t="shared" si="87"/>
        <v>0</v>
      </c>
      <c r="V212" s="17">
        <f t="shared" si="87"/>
        <v>0</v>
      </c>
      <c r="W212" s="17">
        <f t="shared" si="87"/>
        <v>0</v>
      </c>
      <c r="X212" s="17">
        <f t="shared" si="87"/>
        <v>0</v>
      </c>
      <c r="Y212" s="17">
        <f t="shared" ref="Y212:BI212" si="89">+Y213</f>
        <v>0</v>
      </c>
      <c r="Z212" s="17">
        <f t="shared" si="89"/>
        <v>0</v>
      </c>
      <c r="AA212" s="17">
        <f t="shared" si="89"/>
        <v>0</v>
      </c>
      <c r="AB212" s="17">
        <f t="shared" si="89"/>
        <v>0</v>
      </c>
      <c r="AC212" s="17">
        <f t="shared" si="89"/>
        <v>0</v>
      </c>
      <c r="AD212" s="17">
        <f t="shared" si="89"/>
        <v>0</v>
      </c>
      <c r="AE212" s="17">
        <f t="shared" si="89"/>
        <v>0</v>
      </c>
      <c r="AF212" s="17">
        <f t="shared" si="89"/>
        <v>0</v>
      </c>
      <c r="AG212" s="17">
        <f t="shared" si="89"/>
        <v>0</v>
      </c>
      <c r="AH212" s="17">
        <f t="shared" si="89"/>
        <v>0</v>
      </c>
      <c r="AI212" s="17">
        <f t="shared" si="89"/>
        <v>0</v>
      </c>
      <c r="AJ212" s="17">
        <f t="shared" si="89"/>
        <v>0</v>
      </c>
      <c r="AK212" s="17">
        <f t="shared" si="89"/>
        <v>0</v>
      </c>
      <c r="AL212" s="17">
        <f t="shared" si="89"/>
        <v>0</v>
      </c>
      <c r="AM212" s="17">
        <f t="shared" si="89"/>
        <v>0</v>
      </c>
      <c r="AN212" s="17">
        <f t="shared" si="89"/>
        <v>0</v>
      </c>
      <c r="AO212" s="17">
        <f t="shared" si="89"/>
        <v>0</v>
      </c>
      <c r="AP212" s="17">
        <f t="shared" si="89"/>
        <v>0</v>
      </c>
      <c r="AQ212" s="17">
        <f t="shared" si="89"/>
        <v>0</v>
      </c>
      <c r="AR212" s="17">
        <f t="shared" si="89"/>
        <v>0</v>
      </c>
      <c r="AS212" s="17">
        <f t="shared" si="89"/>
        <v>0</v>
      </c>
      <c r="AT212" s="17">
        <f t="shared" si="89"/>
        <v>0</v>
      </c>
      <c r="AU212" s="17">
        <f t="shared" si="89"/>
        <v>0</v>
      </c>
      <c r="AV212" s="17">
        <f t="shared" si="89"/>
        <v>0</v>
      </c>
      <c r="AW212" s="17">
        <f t="shared" si="89"/>
        <v>0</v>
      </c>
      <c r="AX212" s="17">
        <f t="shared" si="89"/>
        <v>0</v>
      </c>
      <c r="AY212" s="17">
        <f t="shared" si="89"/>
        <v>0</v>
      </c>
      <c r="AZ212" s="17">
        <f t="shared" si="89"/>
        <v>0</v>
      </c>
      <c r="BA212" s="17">
        <f t="shared" si="89"/>
        <v>0</v>
      </c>
      <c r="BB212" s="17">
        <f t="shared" si="89"/>
        <v>0</v>
      </c>
      <c r="BC212" s="17">
        <f t="shared" si="89"/>
        <v>0</v>
      </c>
      <c r="BD212" s="17">
        <f t="shared" si="89"/>
        <v>0</v>
      </c>
      <c r="BE212" s="17">
        <f t="shared" si="89"/>
        <v>0</v>
      </c>
      <c r="BF212" s="17">
        <f t="shared" si="89"/>
        <v>0</v>
      </c>
      <c r="BG212" s="17">
        <f t="shared" si="89"/>
        <v>0</v>
      </c>
      <c r="BH212" s="17">
        <f t="shared" si="89"/>
        <v>0</v>
      </c>
      <c r="BI212" s="66">
        <f t="shared" si="89"/>
        <v>0</v>
      </c>
      <c r="BJ212" s="126">
        <f t="shared" si="42"/>
        <v>0</v>
      </c>
    </row>
    <row r="213" spans="1:62" x14ac:dyDescent="0.25">
      <c r="A213" s="273" t="str">
        <f>+'Formato de costeo C6 '!C119</f>
        <v>6.3.7.1</v>
      </c>
      <c r="B213" s="83" t="str">
        <f>+'Formato de costeo C6 '!B119</f>
        <v>Categorías de gasto</v>
      </c>
      <c r="C213" s="274"/>
      <c r="D213" s="275"/>
      <c r="E213" s="276"/>
      <c r="F213" s="20">
        <f>+'Formato de costeo C6 '!G119</f>
        <v>0</v>
      </c>
      <c r="G213" s="524"/>
      <c r="H213" s="20">
        <f>+'Formato de costeo C6 '!I119</f>
        <v>0</v>
      </c>
      <c r="I213" s="20">
        <f>+'Formato de costeo C6 '!Q119</f>
        <v>0</v>
      </c>
      <c r="J213" s="106">
        <f>IF( $H213=0,0,($F213*'Cronograma de Actividades'!$E95)*($I213/$H213))</f>
        <v>0</v>
      </c>
      <c r="K213" s="106">
        <f>IF( $H213=0,0,($F213*'Cronograma de Actividades'!$F95)*($I213/$H213))</f>
        <v>0</v>
      </c>
      <c r="L213" s="106">
        <f>IF( $H213=0,0,($F213*'Cronograma de Actividades'!$G95)*($I213/$H213))</f>
        <v>0</v>
      </c>
      <c r="M213" s="105">
        <f>SUM(J213:L213)</f>
        <v>0</v>
      </c>
      <c r="N213" s="106">
        <f>IF( $H213=0,0,($F213*'Cronograma de Actividades'!$H95)*($I213/$H213))</f>
        <v>0</v>
      </c>
      <c r="O213" s="106">
        <f>IF( $H213=0,0,($F213*'Cronograma de Actividades'!$I95)*($I213/$H213))</f>
        <v>0</v>
      </c>
      <c r="P213" s="106">
        <f>IF( $H213=0,0,($F213*'Cronograma de Actividades'!$J95)*($I213/$H213))</f>
        <v>0</v>
      </c>
      <c r="Q213" s="105">
        <f>SUM(N213:P213)</f>
        <v>0</v>
      </c>
      <c r="R213" s="106">
        <f>IF( $H213=0,0,($F213*'Cronograma de Actividades'!$K95)*($I213/$H213))</f>
        <v>0</v>
      </c>
      <c r="S213" s="106">
        <f>IF( $H213=0,0,($F213*'Cronograma de Actividades'!$L95)*($I213/$H213))</f>
        <v>0</v>
      </c>
      <c r="T213" s="106">
        <f>IF( $H213=0,0,($F213*'Cronograma de Actividades'!$M95)*($I213/$H213))</f>
        <v>0</v>
      </c>
      <c r="U213" s="105">
        <f>SUM(R213:T213)</f>
        <v>0</v>
      </c>
      <c r="V213" s="106">
        <f>IF( $H213=0,0,($F213*'Cronograma de Actividades'!$N95)*($I213/$H213))</f>
        <v>0</v>
      </c>
      <c r="W213" s="106">
        <f>IF( $H213=0,0,($F213*'Cronograma de Actividades'!$O95)*($I213/$H213))</f>
        <v>0</v>
      </c>
      <c r="X213" s="106">
        <f>IF( $H213=0,0,($F213*'Cronograma de Actividades'!$P95)*($I213/$H213))</f>
        <v>0</v>
      </c>
      <c r="Y213" s="105">
        <f>SUM(V213:X213)</f>
        <v>0</v>
      </c>
      <c r="Z213" s="105">
        <f>+M213+Q213+U213+Y213</f>
        <v>0</v>
      </c>
      <c r="AA213" s="106">
        <f>IF( $H213=0,0,($F213*'Cronograma de Actividades'!$Q95)*($I213/$H213))</f>
        <v>0</v>
      </c>
      <c r="AB213" s="106">
        <f>IF( $H213=0,0,($F213*'Cronograma de Actividades'!$R95)*($I213/$H213))</f>
        <v>0</v>
      </c>
      <c r="AC213" s="106">
        <f>IF( $H213=0,0,($F213*'Cronograma de Actividades'!$S95)*($I213/$H213))</f>
        <v>0</v>
      </c>
      <c r="AD213" s="105">
        <f>SUM(AA213:AC213)</f>
        <v>0</v>
      </c>
      <c r="AE213" s="106">
        <f>IF( $H213=0,0,($F213*'Cronograma de Actividades'!$T95)*($I213/$H213))</f>
        <v>0</v>
      </c>
      <c r="AF213" s="106">
        <f>IF( $H213=0,0,($F213*'Cronograma de Actividades'!$U95)*($I213/$H213))</f>
        <v>0</v>
      </c>
      <c r="AG213" s="106">
        <f>IF( $H213=0,0,($F213*'Cronograma de Actividades'!$V95)*($I213/$H213))</f>
        <v>0</v>
      </c>
      <c r="AH213" s="105">
        <f>SUM(AE213:AG213)</f>
        <v>0</v>
      </c>
      <c r="AI213" s="106">
        <f>IF( $H213=0,0,($F213*'Cronograma de Actividades'!$W95)*($I213/$H213))</f>
        <v>0</v>
      </c>
      <c r="AJ213" s="106">
        <f>IF( $H213=0,0,($F213*'Cronograma de Actividades'!$X95)*($I213/$H213))</f>
        <v>0</v>
      </c>
      <c r="AK213" s="106">
        <f>IF( $H213=0,0,($F213*'Cronograma de Actividades'!$Y95)*($I213/$H213))</f>
        <v>0</v>
      </c>
      <c r="AL213" s="105">
        <f>SUM(AI213:AK213)</f>
        <v>0</v>
      </c>
      <c r="AM213" s="106">
        <f>IF( $H213=0,0,($F213*'Cronograma de Actividades'!$Z95)*($I213/$H213))</f>
        <v>0</v>
      </c>
      <c r="AN213" s="106">
        <f>IF( $H213=0,0,($F213*'Cronograma de Actividades'!$AA95)*($I213/$H213))</f>
        <v>0</v>
      </c>
      <c r="AO213" s="106">
        <f>IF( $H213=0,0,($F213*'Cronograma de Actividades'!$AB95)*($I213/$H213))</f>
        <v>0</v>
      </c>
      <c r="AP213" s="105">
        <f>SUM(AM213:AO213)</f>
        <v>0</v>
      </c>
      <c r="AQ213" s="105">
        <f>+AD213+AH213+AL213+AP213</f>
        <v>0</v>
      </c>
      <c r="AR213" s="106">
        <f>IF( $H213=0,0,($F213*'Cronograma de Actividades'!$AC95)*($I213/$H213))</f>
        <v>0</v>
      </c>
      <c r="AS213" s="106">
        <f>IF( $H213=0,0,($F213*'Cronograma de Actividades'!$AD95)*($I213/$H213))</f>
        <v>0</v>
      </c>
      <c r="AT213" s="106">
        <f>IF( $H213=0,0,($F213*'Cronograma de Actividades'!$AE95)*($I213/$H213))</f>
        <v>0</v>
      </c>
      <c r="AU213" s="105">
        <f>SUM(AR213:AT213)</f>
        <v>0</v>
      </c>
      <c r="AV213" s="106">
        <f>IF( $H213=0,0,($F213*'Cronograma de Actividades'!$AF95)*($I213/$H213))</f>
        <v>0</v>
      </c>
      <c r="AW213" s="106">
        <f>IF( $H213=0,0,($F213*'Cronograma de Actividades'!$AG95)*($I213/$H213))</f>
        <v>0</v>
      </c>
      <c r="AX213" s="106">
        <f>IF( $H213=0,0,($F213*'Cronograma de Actividades'!$AH95)*($I213/$H213))</f>
        <v>0</v>
      </c>
      <c r="AY213" s="105">
        <f>SUM(AV213:AX213)</f>
        <v>0</v>
      </c>
      <c r="AZ213" s="106">
        <f>IF( $H213=0,0,($F213*'Cronograma de Actividades'!$AI95)*($I213/$H213))</f>
        <v>0</v>
      </c>
      <c r="BA213" s="106">
        <f>IF( $H213=0,0,($F213*'Cronograma de Actividades'!$AJ95)*($I213/$H213))</f>
        <v>0</v>
      </c>
      <c r="BB213" s="106">
        <f>IF( $H213=0,0,($F213*'Cronograma de Actividades'!$AK95)*($I213/$H213))</f>
        <v>0</v>
      </c>
      <c r="BC213" s="105">
        <f>SUM(AZ213:BB213)</f>
        <v>0</v>
      </c>
      <c r="BD213" s="106">
        <f>IF( $H213=0,0,($F213*'Cronograma de Actividades'!$AL95)*($I213/$H213))</f>
        <v>0</v>
      </c>
      <c r="BE213" s="106">
        <f>IF( $H213=0,0,($F213*'Cronograma de Actividades'!$AM95)*($I213/$H213))</f>
        <v>0</v>
      </c>
      <c r="BF213" s="106">
        <f>IF( $H213=0,0,($F213*'Cronograma de Actividades'!$AN95)*($I213/$H213))</f>
        <v>0</v>
      </c>
      <c r="BG213" s="105">
        <f>SUM(BD213:BF213)</f>
        <v>0</v>
      </c>
      <c r="BH213" s="105">
        <f>+AU213+AY213+BC213+BG213</f>
        <v>0</v>
      </c>
      <c r="BI213" s="287">
        <f>+Z213+AQ213+BH213</f>
        <v>0</v>
      </c>
      <c r="BJ213" s="126">
        <f t="shared" si="42"/>
        <v>0</v>
      </c>
    </row>
    <row r="214" spans="1:62" x14ac:dyDescent="0.25">
      <c r="A214" s="327" t="str">
        <f>+'Formato de costeo C6 '!C125</f>
        <v>6.3.8</v>
      </c>
      <c r="B214" s="71">
        <f>+'Formato de costeo C6 '!B125</f>
        <v>0</v>
      </c>
      <c r="C214" s="581">
        <f>+'Formato de costeo C6 '!D125</f>
        <v>0</v>
      </c>
      <c r="D214" s="16">
        <f>+'Formato de costeo C6 '!E94</f>
        <v>0</v>
      </c>
      <c r="E214" s="17"/>
      <c r="F214" s="17">
        <f>+F215</f>
        <v>0</v>
      </c>
      <c r="G214" s="520">
        <f>+'Formato de costeo C6 '!H125</f>
        <v>0</v>
      </c>
      <c r="H214" s="17">
        <f>+H215</f>
        <v>0</v>
      </c>
      <c r="I214" s="17">
        <f t="shared" si="87"/>
        <v>0</v>
      </c>
      <c r="J214" s="17">
        <f t="shared" si="87"/>
        <v>0</v>
      </c>
      <c r="K214" s="17">
        <f t="shared" si="87"/>
        <v>0</v>
      </c>
      <c r="L214" s="17">
        <f t="shared" si="87"/>
        <v>0</v>
      </c>
      <c r="M214" s="17">
        <f t="shared" si="87"/>
        <v>0</v>
      </c>
      <c r="N214" s="17">
        <f t="shared" si="87"/>
        <v>0</v>
      </c>
      <c r="O214" s="17">
        <f t="shared" si="87"/>
        <v>0</v>
      </c>
      <c r="P214" s="17">
        <f t="shared" si="87"/>
        <v>0</v>
      </c>
      <c r="Q214" s="17">
        <f t="shared" si="87"/>
        <v>0</v>
      </c>
      <c r="R214" s="17">
        <f t="shared" si="87"/>
        <v>0</v>
      </c>
      <c r="S214" s="17">
        <f t="shared" si="87"/>
        <v>0</v>
      </c>
      <c r="T214" s="17">
        <f t="shared" si="87"/>
        <v>0</v>
      </c>
      <c r="U214" s="17">
        <f t="shared" si="87"/>
        <v>0</v>
      </c>
      <c r="V214" s="17">
        <f t="shared" si="87"/>
        <v>0</v>
      </c>
      <c r="W214" s="17">
        <f t="shared" si="87"/>
        <v>0</v>
      </c>
      <c r="X214" s="17">
        <f t="shared" si="87"/>
        <v>0</v>
      </c>
      <c r="Y214" s="17">
        <f t="shared" ref="Y214:BI214" si="90">+Y215</f>
        <v>0</v>
      </c>
      <c r="Z214" s="17">
        <f t="shared" si="90"/>
        <v>0</v>
      </c>
      <c r="AA214" s="17">
        <f t="shared" si="90"/>
        <v>0</v>
      </c>
      <c r="AB214" s="17">
        <f t="shared" si="90"/>
        <v>0</v>
      </c>
      <c r="AC214" s="17">
        <f t="shared" si="90"/>
        <v>0</v>
      </c>
      <c r="AD214" s="17">
        <f t="shared" si="90"/>
        <v>0</v>
      </c>
      <c r="AE214" s="17">
        <f t="shared" si="90"/>
        <v>0</v>
      </c>
      <c r="AF214" s="17">
        <f t="shared" si="90"/>
        <v>0</v>
      </c>
      <c r="AG214" s="17">
        <f t="shared" si="90"/>
        <v>0</v>
      </c>
      <c r="AH214" s="17">
        <f t="shared" si="90"/>
        <v>0</v>
      </c>
      <c r="AI214" s="17">
        <f t="shared" si="90"/>
        <v>0</v>
      </c>
      <c r="AJ214" s="17">
        <f t="shared" si="90"/>
        <v>0</v>
      </c>
      <c r="AK214" s="17">
        <f t="shared" si="90"/>
        <v>0</v>
      </c>
      <c r="AL214" s="17">
        <f t="shared" si="90"/>
        <v>0</v>
      </c>
      <c r="AM214" s="17">
        <f t="shared" si="90"/>
        <v>0</v>
      </c>
      <c r="AN214" s="17">
        <f t="shared" si="90"/>
        <v>0</v>
      </c>
      <c r="AO214" s="17">
        <f t="shared" si="90"/>
        <v>0</v>
      </c>
      <c r="AP214" s="17">
        <f t="shared" si="90"/>
        <v>0</v>
      </c>
      <c r="AQ214" s="17">
        <f t="shared" si="90"/>
        <v>0</v>
      </c>
      <c r="AR214" s="17">
        <f t="shared" si="90"/>
        <v>0</v>
      </c>
      <c r="AS214" s="17">
        <f t="shared" si="90"/>
        <v>0</v>
      </c>
      <c r="AT214" s="17">
        <f t="shared" si="90"/>
        <v>0</v>
      </c>
      <c r="AU214" s="17">
        <f t="shared" si="90"/>
        <v>0</v>
      </c>
      <c r="AV214" s="17">
        <f t="shared" si="90"/>
        <v>0</v>
      </c>
      <c r="AW214" s="17">
        <f t="shared" si="90"/>
        <v>0</v>
      </c>
      <c r="AX214" s="17">
        <f t="shared" si="90"/>
        <v>0</v>
      </c>
      <c r="AY214" s="17">
        <f t="shared" si="90"/>
        <v>0</v>
      </c>
      <c r="AZ214" s="17">
        <f t="shared" si="90"/>
        <v>0</v>
      </c>
      <c r="BA214" s="17">
        <f t="shared" si="90"/>
        <v>0</v>
      </c>
      <c r="BB214" s="17">
        <f t="shared" si="90"/>
        <v>0</v>
      </c>
      <c r="BC214" s="17">
        <f t="shared" si="90"/>
        <v>0</v>
      </c>
      <c r="BD214" s="17">
        <f t="shared" si="90"/>
        <v>0</v>
      </c>
      <c r="BE214" s="17">
        <f t="shared" si="90"/>
        <v>0</v>
      </c>
      <c r="BF214" s="17">
        <f t="shared" si="90"/>
        <v>0</v>
      </c>
      <c r="BG214" s="17">
        <f t="shared" si="90"/>
        <v>0</v>
      </c>
      <c r="BH214" s="17">
        <f t="shared" si="90"/>
        <v>0</v>
      </c>
      <c r="BI214" s="66">
        <f t="shared" si="90"/>
        <v>0</v>
      </c>
      <c r="BJ214" s="126">
        <f t="shared" si="42"/>
        <v>0</v>
      </c>
    </row>
    <row r="215" spans="1:62" x14ac:dyDescent="0.25">
      <c r="A215" s="273" t="str">
        <f>+'Formato de costeo C6 '!C126</f>
        <v>6.3.8.1</v>
      </c>
      <c r="B215" s="83" t="str">
        <f>+'Formato de costeo C6 '!B126</f>
        <v>Categorías de gasto</v>
      </c>
      <c r="C215" s="274"/>
      <c r="D215" s="275"/>
      <c r="E215" s="276"/>
      <c r="F215" s="20">
        <f>+'Formato de costeo C6 '!G126</f>
        <v>0</v>
      </c>
      <c r="G215" s="524"/>
      <c r="H215" s="20">
        <f>+'Formato de costeo C6 '!I126</f>
        <v>0</v>
      </c>
      <c r="I215" s="20">
        <f>+'Formato de costeo C6 '!Q126</f>
        <v>0</v>
      </c>
      <c r="J215" s="106">
        <f>IF( $H215=0,0,($F215*'Cronograma de Actividades'!$E96)*($I215/$H215))</f>
        <v>0</v>
      </c>
      <c r="K215" s="106">
        <f>IF( $H215=0,0,($F215*'Cronograma de Actividades'!$F96)*($I215/$H215))</f>
        <v>0</v>
      </c>
      <c r="L215" s="106">
        <f>IF( $H215=0,0,($F215*'Cronograma de Actividades'!$G96)*($I215/$H215))</f>
        <v>0</v>
      </c>
      <c r="M215" s="105">
        <f>SUM(J215:L215)</f>
        <v>0</v>
      </c>
      <c r="N215" s="106">
        <f>IF( $H215=0,0,($F215*'Cronograma de Actividades'!$H96)*($I215/$H215))</f>
        <v>0</v>
      </c>
      <c r="O215" s="106">
        <f>IF( $H215=0,0,($F215*'Cronograma de Actividades'!$I96)*($I215/$H215))</f>
        <v>0</v>
      </c>
      <c r="P215" s="106">
        <f>IF( $H215=0,0,($F215*'Cronograma de Actividades'!$J96)*($I215/$H215))</f>
        <v>0</v>
      </c>
      <c r="Q215" s="105">
        <f>SUM(N215:P215)</f>
        <v>0</v>
      </c>
      <c r="R215" s="106">
        <f>IF( $H215=0,0,($F215*'Cronograma de Actividades'!$K96)*($I215/$H215))</f>
        <v>0</v>
      </c>
      <c r="S215" s="106">
        <f>IF( $H215=0,0,($F215*'Cronograma de Actividades'!$L96)*($I215/$H215))</f>
        <v>0</v>
      </c>
      <c r="T215" s="106">
        <f>IF( $H215=0,0,($F215*'Cronograma de Actividades'!$M96)*($I215/$H215))</f>
        <v>0</v>
      </c>
      <c r="U215" s="105">
        <f>SUM(R215:T215)</f>
        <v>0</v>
      </c>
      <c r="V215" s="106">
        <f>IF( $H215=0,0,($F215*'Cronograma de Actividades'!$N96)*($I215/$H215))</f>
        <v>0</v>
      </c>
      <c r="W215" s="106">
        <f>IF( $H215=0,0,($F215*'Cronograma de Actividades'!$O96)*($I215/$H215))</f>
        <v>0</v>
      </c>
      <c r="X215" s="106">
        <f>IF( $H215=0,0,($F215*'Cronograma de Actividades'!$P96)*($I215/$H215))</f>
        <v>0</v>
      </c>
      <c r="Y215" s="105">
        <f>SUM(V215:X215)</f>
        <v>0</v>
      </c>
      <c r="Z215" s="105">
        <f>+M215+Q215+U215+Y215</f>
        <v>0</v>
      </c>
      <c r="AA215" s="106">
        <f>IF( $H215=0,0,($F215*'Cronograma de Actividades'!$Q96)*($I215/$H215))</f>
        <v>0</v>
      </c>
      <c r="AB215" s="106">
        <f>IF( $H215=0,0,($F215*'Cronograma de Actividades'!$R96)*($I215/$H215))</f>
        <v>0</v>
      </c>
      <c r="AC215" s="106">
        <f>IF( $H215=0,0,($F215*'Cronograma de Actividades'!$S96)*($I215/$H215))</f>
        <v>0</v>
      </c>
      <c r="AD215" s="105">
        <f>SUM(AA215:AC215)</f>
        <v>0</v>
      </c>
      <c r="AE215" s="106">
        <f>IF( $H215=0,0,($F215*'Cronograma de Actividades'!$T96)*($I215/$H215))</f>
        <v>0</v>
      </c>
      <c r="AF215" s="106">
        <f>IF( $H215=0,0,($F215*'Cronograma de Actividades'!$U96)*($I215/$H215))</f>
        <v>0</v>
      </c>
      <c r="AG215" s="106">
        <f>IF( $H215=0,0,($F215*'Cronograma de Actividades'!$V96)*($I215/$H215))</f>
        <v>0</v>
      </c>
      <c r="AH215" s="105">
        <f>SUM(AE215:AG215)</f>
        <v>0</v>
      </c>
      <c r="AI215" s="106">
        <f>IF( $H215=0,0,($F215*'Cronograma de Actividades'!$W96)*($I215/$H215))</f>
        <v>0</v>
      </c>
      <c r="AJ215" s="106">
        <f>IF( $H215=0,0,($F215*'Cronograma de Actividades'!$X96)*($I215/$H215))</f>
        <v>0</v>
      </c>
      <c r="AK215" s="106">
        <f>IF( $H215=0,0,($F215*'Cronograma de Actividades'!$Y96)*($I215/$H215))</f>
        <v>0</v>
      </c>
      <c r="AL215" s="105">
        <f>SUM(AI215:AK215)</f>
        <v>0</v>
      </c>
      <c r="AM215" s="106">
        <f>IF( $H215=0,0,($F215*'Cronograma de Actividades'!$Z96)*($I215/$H215))</f>
        <v>0</v>
      </c>
      <c r="AN215" s="106">
        <f>IF( $H215=0,0,($F215*'Cronograma de Actividades'!$AA96)*($I215/$H215))</f>
        <v>0</v>
      </c>
      <c r="AO215" s="106">
        <f>IF( $H215=0,0,($F215*'Cronograma de Actividades'!$AB96)*($I215/$H215))</f>
        <v>0</v>
      </c>
      <c r="AP215" s="105">
        <f>SUM(AM215:AO215)</f>
        <v>0</v>
      </c>
      <c r="AQ215" s="105">
        <f>+AD215+AH215+AL215+AP215</f>
        <v>0</v>
      </c>
      <c r="AR215" s="106">
        <f>IF( $H215=0,0,($F215*'Cronograma de Actividades'!$AC96)*($I215/$H215))</f>
        <v>0</v>
      </c>
      <c r="AS215" s="106">
        <f>IF( $H215=0,0,($F215*'Cronograma de Actividades'!$AD96)*($I215/$H215))</f>
        <v>0</v>
      </c>
      <c r="AT215" s="106">
        <f>IF( $H215=0,0,($F215*'Cronograma de Actividades'!$AE96)*($I215/$H215))</f>
        <v>0</v>
      </c>
      <c r="AU215" s="105">
        <f>SUM(AR215:AT215)</f>
        <v>0</v>
      </c>
      <c r="AV215" s="106">
        <f>IF( $H215=0,0,($F215*'Cronograma de Actividades'!$AF96)*($I215/$H215))</f>
        <v>0</v>
      </c>
      <c r="AW215" s="106">
        <f>IF( $H215=0,0,($F215*'Cronograma de Actividades'!$AG96)*($I215/$H215))</f>
        <v>0</v>
      </c>
      <c r="AX215" s="106">
        <f>IF( $H215=0,0,($F215*'Cronograma de Actividades'!$AH96)*($I215/$H215))</f>
        <v>0</v>
      </c>
      <c r="AY215" s="105">
        <f>SUM(AV215:AX215)</f>
        <v>0</v>
      </c>
      <c r="AZ215" s="106">
        <f>IF( $H215=0,0,($F215*'Cronograma de Actividades'!$AI96)*($I215/$H215))</f>
        <v>0</v>
      </c>
      <c r="BA215" s="106">
        <f>IF( $H215=0,0,($F215*'Cronograma de Actividades'!$AJ96)*($I215/$H215))</f>
        <v>0</v>
      </c>
      <c r="BB215" s="106">
        <f>IF( $H215=0,0,($F215*'Cronograma de Actividades'!$AK96)*($I215/$H215))</f>
        <v>0</v>
      </c>
      <c r="BC215" s="105">
        <f>SUM(AZ215:BB215)</f>
        <v>0</v>
      </c>
      <c r="BD215" s="106">
        <f>IF( $H215=0,0,($F215*'Cronograma de Actividades'!$AL96)*($I215/$H215))</f>
        <v>0</v>
      </c>
      <c r="BE215" s="106">
        <f>IF( $H215=0,0,($F215*'Cronograma de Actividades'!$AM96)*($I215/$H215))</f>
        <v>0</v>
      </c>
      <c r="BF215" s="106">
        <f>IF( $H215=0,0,($F215*'Cronograma de Actividades'!$AN96)*($I215/$H215))</f>
        <v>0</v>
      </c>
      <c r="BG215" s="105">
        <f>SUM(BD215:BF215)</f>
        <v>0</v>
      </c>
      <c r="BH215" s="105">
        <f>+AU215+AY215+BC215+BG215</f>
        <v>0</v>
      </c>
      <c r="BI215" s="287">
        <f>+Z215+AQ215+BH215</f>
        <v>0</v>
      </c>
      <c r="BJ215" s="126">
        <f t="shared" si="42"/>
        <v>0</v>
      </c>
    </row>
    <row r="216" spans="1:62" x14ac:dyDescent="0.25">
      <c r="A216" s="327" t="str">
        <f>+'Formato de costeo C6 '!C132</f>
        <v>6.3.9</v>
      </c>
      <c r="B216" s="71">
        <f>+'Formato de costeo C6 '!B132</f>
        <v>0</v>
      </c>
      <c r="C216" s="581">
        <f>+'Formato de costeo C6 '!D132</f>
        <v>0</v>
      </c>
      <c r="D216" s="16">
        <f>+'Formato de costeo C6 '!E96</f>
        <v>0</v>
      </c>
      <c r="E216" s="17"/>
      <c r="F216" s="17">
        <f>+F217</f>
        <v>0</v>
      </c>
      <c r="G216" s="520">
        <f>+'Formato de costeo C6 '!H132</f>
        <v>0</v>
      </c>
      <c r="H216" s="17">
        <f>+H217</f>
        <v>0</v>
      </c>
      <c r="I216" s="17">
        <f t="shared" si="87"/>
        <v>0</v>
      </c>
      <c r="J216" s="17">
        <f t="shared" si="87"/>
        <v>0</v>
      </c>
      <c r="K216" s="17">
        <f t="shared" si="87"/>
        <v>0</v>
      </c>
      <c r="L216" s="17">
        <f t="shared" si="87"/>
        <v>0</v>
      </c>
      <c r="M216" s="17">
        <f t="shared" si="87"/>
        <v>0</v>
      </c>
      <c r="N216" s="17">
        <f t="shared" si="87"/>
        <v>0</v>
      </c>
      <c r="O216" s="17">
        <f t="shared" si="87"/>
        <v>0</v>
      </c>
      <c r="P216" s="17">
        <f t="shared" si="87"/>
        <v>0</v>
      </c>
      <c r="Q216" s="17">
        <f t="shared" si="87"/>
        <v>0</v>
      </c>
      <c r="R216" s="17">
        <f t="shared" si="87"/>
        <v>0</v>
      </c>
      <c r="S216" s="17">
        <f t="shared" si="87"/>
        <v>0</v>
      </c>
      <c r="T216" s="17">
        <f t="shared" si="87"/>
        <v>0</v>
      </c>
      <c r="U216" s="17">
        <f t="shared" si="87"/>
        <v>0</v>
      </c>
      <c r="V216" s="17">
        <f t="shared" si="87"/>
        <v>0</v>
      </c>
      <c r="W216" s="17">
        <f t="shared" si="87"/>
        <v>0</v>
      </c>
      <c r="X216" s="17">
        <f t="shared" si="87"/>
        <v>0</v>
      </c>
      <c r="Y216" s="17">
        <f t="shared" ref="Y216:BI216" si="91">+Y217</f>
        <v>0</v>
      </c>
      <c r="Z216" s="17">
        <f t="shared" si="91"/>
        <v>0</v>
      </c>
      <c r="AA216" s="17">
        <f t="shared" si="91"/>
        <v>0</v>
      </c>
      <c r="AB216" s="17">
        <f t="shared" si="91"/>
        <v>0</v>
      </c>
      <c r="AC216" s="17">
        <f t="shared" si="91"/>
        <v>0</v>
      </c>
      <c r="AD216" s="17">
        <f t="shared" si="91"/>
        <v>0</v>
      </c>
      <c r="AE216" s="17">
        <f t="shared" si="91"/>
        <v>0</v>
      </c>
      <c r="AF216" s="17">
        <f t="shared" si="91"/>
        <v>0</v>
      </c>
      <c r="AG216" s="17">
        <f t="shared" si="91"/>
        <v>0</v>
      </c>
      <c r="AH216" s="17">
        <f t="shared" si="91"/>
        <v>0</v>
      </c>
      <c r="AI216" s="17">
        <f t="shared" si="91"/>
        <v>0</v>
      </c>
      <c r="AJ216" s="17">
        <f t="shared" si="91"/>
        <v>0</v>
      </c>
      <c r="AK216" s="17">
        <f t="shared" si="91"/>
        <v>0</v>
      </c>
      <c r="AL216" s="17">
        <f t="shared" si="91"/>
        <v>0</v>
      </c>
      <c r="AM216" s="17">
        <f t="shared" si="91"/>
        <v>0</v>
      </c>
      <c r="AN216" s="17">
        <f t="shared" si="91"/>
        <v>0</v>
      </c>
      <c r="AO216" s="17">
        <f t="shared" si="91"/>
        <v>0</v>
      </c>
      <c r="AP216" s="17">
        <f t="shared" si="91"/>
        <v>0</v>
      </c>
      <c r="AQ216" s="17">
        <f t="shared" si="91"/>
        <v>0</v>
      </c>
      <c r="AR216" s="17">
        <f t="shared" si="91"/>
        <v>0</v>
      </c>
      <c r="AS216" s="17">
        <f t="shared" si="91"/>
        <v>0</v>
      </c>
      <c r="AT216" s="17">
        <f t="shared" si="91"/>
        <v>0</v>
      </c>
      <c r="AU216" s="17">
        <f t="shared" si="91"/>
        <v>0</v>
      </c>
      <c r="AV216" s="17">
        <f t="shared" si="91"/>
        <v>0</v>
      </c>
      <c r="AW216" s="17">
        <f t="shared" si="91"/>
        <v>0</v>
      </c>
      <c r="AX216" s="17">
        <f t="shared" si="91"/>
        <v>0</v>
      </c>
      <c r="AY216" s="17">
        <f t="shared" si="91"/>
        <v>0</v>
      </c>
      <c r="AZ216" s="17">
        <f t="shared" si="91"/>
        <v>0</v>
      </c>
      <c r="BA216" s="17">
        <f t="shared" si="91"/>
        <v>0</v>
      </c>
      <c r="BB216" s="17">
        <f t="shared" si="91"/>
        <v>0</v>
      </c>
      <c r="BC216" s="17">
        <f t="shared" si="91"/>
        <v>0</v>
      </c>
      <c r="BD216" s="17">
        <f t="shared" si="91"/>
        <v>0</v>
      </c>
      <c r="BE216" s="17">
        <f t="shared" si="91"/>
        <v>0</v>
      </c>
      <c r="BF216" s="17">
        <f t="shared" si="91"/>
        <v>0</v>
      </c>
      <c r="BG216" s="17">
        <f t="shared" si="91"/>
        <v>0</v>
      </c>
      <c r="BH216" s="17">
        <f t="shared" si="91"/>
        <v>0</v>
      </c>
      <c r="BI216" s="66">
        <f t="shared" si="91"/>
        <v>0</v>
      </c>
      <c r="BJ216" s="126">
        <f t="shared" si="42"/>
        <v>0</v>
      </c>
    </row>
    <row r="217" spans="1:62" x14ac:dyDescent="0.25">
      <c r="A217" s="273" t="str">
        <f>+'Formato de costeo C6 '!C133</f>
        <v>6.3.9.1</v>
      </c>
      <c r="B217" s="83" t="str">
        <f>+'Formato de costeo C6 '!B133</f>
        <v>Categorías de gasto</v>
      </c>
      <c r="C217" s="274"/>
      <c r="D217" s="275"/>
      <c r="E217" s="276"/>
      <c r="F217" s="20">
        <f>+'Formato de costeo C6 '!G133</f>
        <v>0</v>
      </c>
      <c r="G217" s="524"/>
      <c r="H217" s="20">
        <f>+'Formato de costeo C6 '!I133</f>
        <v>0</v>
      </c>
      <c r="I217" s="20">
        <f>+'Formato de costeo C6 '!Q133</f>
        <v>0</v>
      </c>
      <c r="J217" s="106">
        <f>IF( $H217=0,0,($F217*'Cronograma de Actividades'!$E97)*($I217/$H217))</f>
        <v>0</v>
      </c>
      <c r="K217" s="106">
        <f>IF( $H217=0,0,($F217*'Cronograma de Actividades'!$F97)*($I217/$H217))</f>
        <v>0</v>
      </c>
      <c r="L217" s="106">
        <f>IF( $H217=0,0,($F217*'Cronograma de Actividades'!$G97)*($I217/$H217))</f>
        <v>0</v>
      </c>
      <c r="M217" s="105">
        <f>SUM(J217:L217)</f>
        <v>0</v>
      </c>
      <c r="N217" s="106">
        <f>IF( $H217=0,0,($F217*'Cronograma de Actividades'!$H97)*($I217/$H217))</f>
        <v>0</v>
      </c>
      <c r="O217" s="106">
        <f>IF( $H217=0,0,($F217*'Cronograma de Actividades'!$I97)*($I217/$H217))</f>
        <v>0</v>
      </c>
      <c r="P217" s="106">
        <f>IF( $H217=0,0,($F217*'Cronograma de Actividades'!$J97)*($I217/$H217))</f>
        <v>0</v>
      </c>
      <c r="Q217" s="105">
        <f>SUM(N217:P217)</f>
        <v>0</v>
      </c>
      <c r="R217" s="106">
        <f>IF( $H217=0,0,($F217*'Cronograma de Actividades'!$K97)*($I217/$H217))</f>
        <v>0</v>
      </c>
      <c r="S217" s="106">
        <f>IF( $H217=0,0,($F217*'Cronograma de Actividades'!$L97)*($I217/$H217))</f>
        <v>0</v>
      </c>
      <c r="T217" s="106">
        <f>IF( $H217=0,0,($F217*'Cronograma de Actividades'!$M97)*($I217/$H217))</f>
        <v>0</v>
      </c>
      <c r="U217" s="105">
        <f>SUM(R217:T217)</f>
        <v>0</v>
      </c>
      <c r="V217" s="106">
        <f>IF( $H217=0,0,($F217*'Cronograma de Actividades'!$N97)*($I217/$H217))</f>
        <v>0</v>
      </c>
      <c r="W217" s="106">
        <f>IF( $H217=0,0,($F217*'Cronograma de Actividades'!$O97)*($I217/$H217))</f>
        <v>0</v>
      </c>
      <c r="X217" s="106">
        <f>IF( $H217=0,0,($F217*'Cronograma de Actividades'!$P97)*($I217/$H217))</f>
        <v>0</v>
      </c>
      <c r="Y217" s="105">
        <f>SUM(V217:X217)</f>
        <v>0</v>
      </c>
      <c r="Z217" s="105">
        <f>+M217+Q217+U217+Y217</f>
        <v>0</v>
      </c>
      <c r="AA217" s="106">
        <f>IF( $H217=0,0,($F217*'Cronograma de Actividades'!$Q97)*($I217/$H217))</f>
        <v>0</v>
      </c>
      <c r="AB217" s="106">
        <f>IF( $H217=0,0,($F217*'Cronograma de Actividades'!$R97)*($I217/$H217))</f>
        <v>0</v>
      </c>
      <c r="AC217" s="106">
        <f>IF( $H217=0,0,($F217*'Cronograma de Actividades'!$S97)*($I217/$H217))</f>
        <v>0</v>
      </c>
      <c r="AD217" s="105">
        <f>SUM(AA217:AC217)</f>
        <v>0</v>
      </c>
      <c r="AE217" s="106">
        <f>IF( $H217=0,0,($F217*'Cronograma de Actividades'!$T97)*($I217/$H217))</f>
        <v>0</v>
      </c>
      <c r="AF217" s="106">
        <f>IF( $H217=0,0,($F217*'Cronograma de Actividades'!$U97)*($I217/$H217))</f>
        <v>0</v>
      </c>
      <c r="AG217" s="106">
        <f>IF( $H217=0,0,($F217*'Cronograma de Actividades'!$V97)*($I217/$H217))</f>
        <v>0</v>
      </c>
      <c r="AH217" s="105">
        <f>SUM(AE217:AG217)</f>
        <v>0</v>
      </c>
      <c r="AI217" s="106">
        <f>IF( $H217=0,0,($F217*'Cronograma de Actividades'!$W97)*($I217/$H217))</f>
        <v>0</v>
      </c>
      <c r="AJ217" s="106">
        <f>IF( $H217=0,0,($F217*'Cronograma de Actividades'!$X97)*($I217/$H217))</f>
        <v>0</v>
      </c>
      <c r="AK217" s="106">
        <f>IF( $H217=0,0,($F217*'Cronograma de Actividades'!$Y97)*($I217/$H217))</f>
        <v>0</v>
      </c>
      <c r="AL217" s="105">
        <f>SUM(AI217:AK217)</f>
        <v>0</v>
      </c>
      <c r="AM217" s="106">
        <f>IF( $H217=0,0,($F217*'Cronograma de Actividades'!$Z97)*($I217/$H217))</f>
        <v>0</v>
      </c>
      <c r="AN217" s="106">
        <f>IF( $H217=0,0,($F217*'Cronograma de Actividades'!$AA97)*($I217/$H217))</f>
        <v>0</v>
      </c>
      <c r="AO217" s="106">
        <f>IF( $H217=0,0,($F217*'Cronograma de Actividades'!$AB97)*($I217/$H217))</f>
        <v>0</v>
      </c>
      <c r="AP217" s="105">
        <f>SUM(AM217:AO217)</f>
        <v>0</v>
      </c>
      <c r="AQ217" s="105">
        <f>+AD217+AH217+AL217+AP217</f>
        <v>0</v>
      </c>
      <c r="AR217" s="106">
        <f>IF( $H217=0,0,($F217*'Cronograma de Actividades'!$AC97)*($I217/$H217))</f>
        <v>0</v>
      </c>
      <c r="AS217" s="106">
        <f>IF( $H217=0,0,($F217*'Cronograma de Actividades'!$AD97)*($I217/$H217))</f>
        <v>0</v>
      </c>
      <c r="AT217" s="106">
        <f>IF( $H217=0,0,($F217*'Cronograma de Actividades'!$AE97)*($I217/$H217))</f>
        <v>0</v>
      </c>
      <c r="AU217" s="105">
        <f>SUM(AR217:AT217)</f>
        <v>0</v>
      </c>
      <c r="AV217" s="106">
        <f>IF( $H217=0,0,($F217*'Cronograma de Actividades'!$AF97)*($I217/$H217))</f>
        <v>0</v>
      </c>
      <c r="AW217" s="106">
        <f>IF( $H217=0,0,($F217*'Cronograma de Actividades'!$AG97)*($I217/$H217))</f>
        <v>0</v>
      </c>
      <c r="AX217" s="106">
        <f>IF( $H217=0,0,($F217*'Cronograma de Actividades'!$AH97)*($I217/$H217))</f>
        <v>0</v>
      </c>
      <c r="AY217" s="105">
        <f>SUM(AV217:AX217)</f>
        <v>0</v>
      </c>
      <c r="AZ217" s="106">
        <f>IF( $H217=0,0,($F217*'Cronograma de Actividades'!$AI97)*($I217/$H217))</f>
        <v>0</v>
      </c>
      <c r="BA217" s="106">
        <f>IF( $H217=0,0,($F217*'Cronograma de Actividades'!$AJ97)*($I217/$H217))</f>
        <v>0</v>
      </c>
      <c r="BB217" s="106">
        <f>IF( $H217=0,0,($F217*'Cronograma de Actividades'!$AK97)*($I217/$H217))</f>
        <v>0</v>
      </c>
      <c r="BC217" s="105">
        <f>SUM(AZ217:BB217)</f>
        <v>0</v>
      </c>
      <c r="BD217" s="106">
        <f>IF( $H217=0,0,($F217*'Cronograma de Actividades'!$AL97)*($I217/$H217))</f>
        <v>0</v>
      </c>
      <c r="BE217" s="106">
        <f>IF( $H217=0,0,($F217*'Cronograma de Actividades'!$AM97)*($I217/$H217))</f>
        <v>0</v>
      </c>
      <c r="BF217" s="106">
        <f>IF( $H217=0,0,($F217*'Cronograma de Actividades'!$AN97)*($I217/$H217))</f>
        <v>0</v>
      </c>
      <c r="BG217" s="105">
        <f>SUM(BD217:BF217)</f>
        <v>0</v>
      </c>
      <c r="BH217" s="105">
        <f>+AU217+AY217+BC217+BG217</f>
        <v>0</v>
      </c>
      <c r="BI217" s="287">
        <f>+Z217+AQ217+BH217</f>
        <v>0</v>
      </c>
      <c r="BJ217" s="126">
        <f t="shared" si="42"/>
        <v>0</v>
      </c>
    </row>
    <row r="218" spans="1:62" x14ac:dyDescent="0.25">
      <c r="A218" s="327" t="str">
        <f>+'Formato de costeo C6 '!C139</f>
        <v>6.3.10</v>
      </c>
      <c r="B218" s="71">
        <f>+'Formato de costeo C6 '!B139</f>
        <v>0</v>
      </c>
      <c r="C218" s="581">
        <f>+'Formato de costeo C6 '!D139</f>
        <v>0</v>
      </c>
      <c r="D218" s="16">
        <f>+'Formato de costeo C6 '!E104</f>
        <v>0</v>
      </c>
      <c r="E218" s="17"/>
      <c r="F218" s="17">
        <f>+F219</f>
        <v>0</v>
      </c>
      <c r="G218" s="520">
        <f>+'Formato de costeo C6 '!H139</f>
        <v>0</v>
      </c>
      <c r="H218" s="17">
        <f>+H219</f>
        <v>0</v>
      </c>
      <c r="I218" s="17">
        <f t="shared" si="87"/>
        <v>0</v>
      </c>
      <c r="J218" s="17">
        <f t="shared" si="87"/>
        <v>0</v>
      </c>
      <c r="K218" s="17">
        <f t="shared" si="87"/>
        <v>0</v>
      </c>
      <c r="L218" s="17">
        <f t="shared" si="87"/>
        <v>0</v>
      </c>
      <c r="M218" s="17">
        <f t="shared" si="87"/>
        <v>0</v>
      </c>
      <c r="N218" s="17">
        <f t="shared" si="87"/>
        <v>0</v>
      </c>
      <c r="O218" s="17">
        <f t="shared" si="87"/>
        <v>0</v>
      </c>
      <c r="P218" s="17">
        <f t="shared" si="87"/>
        <v>0</v>
      </c>
      <c r="Q218" s="17">
        <f t="shared" si="87"/>
        <v>0</v>
      </c>
      <c r="R218" s="17">
        <f t="shared" si="87"/>
        <v>0</v>
      </c>
      <c r="S218" s="17">
        <f t="shared" si="87"/>
        <v>0</v>
      </c>
      <c r="T218" s="17">
        <f t="shared" si="87"/>
        <v>0</v>
      </c>
      <c r="U218" s="17">
        <f t="shared" si="87"/>
        <v>0</v>
      </c>
      <c r="V218" s="17">
        <f t="shared" si="87"/>
        <v>0</v>
      </c>
      <c r="W218" s="17">
        <f t="shared" si="87"/>
        <v>0</v>
      </c>
      <c r="X218" s="17">
        <f t="shared" si="87"/>
        <v>0</v>
      </c>
      <c r="Y218" s="17">
        <f t="shared" ref="Y218:BI218" si="92">+Y219</f>
        <v>0</v>
      </c>
      <c r="Z218" s="17">
        <f t="shared" si="92"/>
        <v>0</v>
      </c>
      <c r="AA218" s="17">
        <f t="shared" si="92"/>
        <v>0</v>
      </c>
      <c r="AB218" s="17">
        <f t="shared" si="92"/>
        <v>0</v>
      </c>
      <c r="AC218" s="17">
        <f t="shared" si="92"/>
        <v>0</v>
      </c>
      <c r="AD218" s="17">
        <f t="shared" si="92"/>
        <v>0</v>
      </c>
      <c r="AE218" s="17">
        <f t="shared" si="92"/>
        <v>0</v>
      </c>
      <c r="AF218" s="17">
        <f t="shared" si="92"/>
        <v>0</v>
      </c>
      <c r="AG218" s="17">
        <f t="shared" si="92"/>
        <v>0</v>
      </c>
      <c r="AH218" s="17">
        <f t="shared" si="92"/>
        <v>0</v>
      </c>
      <c r="AI218" s="17">
        <f t="shared" si="92"/>
        <v>0</v>
      </c>
      <c r="AJ218" s="17">
        <f t="shared" si="92"/>
        <v>0</v>
      </c>
      <c r="AK218" s="17">
        <f t="shared" si="92"/>
        <v>0</v>
      </c>
      <c r="AL218" s="17">
        <f t="shared" si="92"/>
        <v>0</v>
      </c>
      <c r="AM218" s="17">
        <f t="shared" si="92"/>
        <v>0</v>
      </c>
      <c r="AN218" s="17">
        <f t="shared" si="92"/>
        <v>0</v>
      </c>
      <c r="AO218" s="17">
        <f t="shared" si="92"/>
        <v>0</v>
      </c>
      <c r="AP218" s="17">
        <f t="shared" si="92"/>
        <v>0</v>
      </c>
      <c r="AQ218" s="17">
        <f t="shared" si="92"/>
        <v>0</v>
      </c>
      <c r="AR218" s="17">
        <f t="shared" si="92"/>
        <v>0</v>
      </c>
      <c r="AS218" s="17">
        <f t="shared" si="92"/>
        <v>0</v>
      </c>
      <c r="AT218" s="17">
        <f t="shared" si="92"/>
        <v>0</v>
      </c>
      <c r="AU218" s="17">
        <f t="shared" si="92"/>
        <v>0</v>
      </c>
      <c r="AV218" s="17">
        <f t="shared" si="92"/>
        <v>0</v>
      </c>
      <c r="AW218" s="17">
        <f t="shared" si="92"/>
        <v>0</v>
      </c>
      <c r="AX218" s="17">
        <f t="shared" si="92"/>
        <v>0</v>
      </c>
      <c r="AY218" s="17">
        <f t="shared" si="92"/>
        <v>0</v>
      </c>
      <c r="AZ218" s="17">
        <f t="shared" si="92"/>
        <v>0</v>
      </c>
      <c r="BA218" s="17">
        <f t="shared" si="92"/>
        <v>0</v>
      </c>
      <c r="BB218" s="17">
        <f t="shared" si="92"/>
        <v>0</v>
      </c>
      <c r="BC218" s="17">
        <f t="shared" si="92"/>
        <v>0</v>
      </c>
      <c r="BD218" s="17">
        <f t="shared" si="92"/>
        <v>0</v>
      </c>
      <c r="BE218" s="17">
        <f t="shared" si="92"/>
        <v>0</v>
      </c>
      <c r="BF218" s="17">
        <f t="shared" si="92"/>
        <v>0</v>
      </c>
      <c r="BG218" s="17">
        <f t="shared" si="92"/>
        <v>0</v>
      </c>
      <c r="BH218" s="17">
        <f t="shared" si="92"/>
        <v>0</v>
      </c>
      <c r="BI218" s="66">
        <f t="shared" si="92"/>
        <v>0</v>
      </c>
      <c r="BJ218" s="126">
        <f t="shared" si="42"/>
        <v>0</v>
      </c>
    </row>
    <row r="219" spans="1:62" x14ac:dyDescent="0.25">
      <c r="A219" s="273" t="str">
        <f>+'Formato de costeo C6 '!C140</f>
        <v>6.3.10.1</v>
      </c>
      <c r="B219" s="83" t="str">
        <f>+'Formato de costeo C6 '!B140</f>
        <v>Categorías de gasto</v>
      </c>
      <c r="C219" s="274"/>
      <c r="D219" s="275"/>
      <c r="E219" s="276"/>
      <c r="F219" s="20">
        <f>+'Formato de costeo C6 '!G140</f>
        <v>0</v>
      </c>
      <c r="G219" s="829"/>
      <c r="H219" s="20">
        <f>+'Formato de costeo C6 '!I140</f>
        <v>0</v>
      </c>
      <c r="I219" s="20">
        <f>+'Formato de costeo C6 '!Q140</f>
        <v>0</v>
      </c>
      <c r="J219" s="106">
        <f>IF( $H219=0,0,($F219*'Cronograma de Actividades'!$E98)*($I219/$H219))</f>
        <v>0</v>
      </c>
      <c r="K219" s="106">
        <f>IF( $H219=0,0,($F219*'Cronograma de Actividades'!$F98)*($I219/$H219))</f>
        <v>0</v>
      </c>
      <c r="L219" s="106">
        <f>IF( $H219=0,0,($F219*'Cronograma de Actividades'!$G98)*($I219/$H219))</f>
        <v>0</v>
      </c>
      <c r="M219" s="105">
        <f>SUM(J219:L219)</f>
        <v>0</v>
      </c>
      <c r="N219" s="106">
        <f>IF( $H219=0,0,($F219*'Cronograma de Actividades'!$H98)*($I219/$H219))</f>
        <v>0</v>
      </c>
      <c r="O219" s="106">
        <f>IF( $H219=0,0,($F219*'Cronograma de Actividades'!$I98)*($I219/$H219))</f>
        <v>0</v>
      </c>
      <c r="P219" s="106">
        <f>IF( $H219=0,0,($F219*'Cronograma de Actividades'!$J98)*($I219/$H219))</f>
        <v>0</v>
      </c>
      <c r="Q219" s="105">
        <f>SUM(N219:P219)</f>
        <v>0</v>
      </c>
      <c r="R219" s="106">
        <f>IF( $H219=0,0,($F219*'Cronograma de Actividades'!$K98)*($I219/$H219))</f>
        <v>0</v>
      </c>
      <c r="S219" s="106">
        <f>IF( $H219=0,0,($F219*'Cronograma de Actividades'!$L98)*($I219/$H219))</f>
        <v>0</v>
      </c>
      <c r="T219" s="106">
        <f>IF( $H219=0,0,($F219*'Cronograma de Actividades'!$M98)*($I219/$H219))</f>
        <v>0</v>
      </c>
      <c r="U219" s="105">
        <f>SUM(R219:T219)</f>
        <v>0</v>
      </c>
      <c r="V219" s="106">
        <f>IF( $H219=0,0,($F219*'Cronograma de Actividades'!$N98)*($I219/$H219))</f>
        <v>0</v>
      </c>
      <c r="W219" s="106">
        <f>IF( $H219=0,0,($F219*'Cronograma de Actividades'!$O98)*($I219/$H219))</f>
        <v>0</v>
      </c>
      <c r="X219" s="106">
        <f>IF( $H219=0,0,($F219*'Cronograma de Actividades'!$P98)*($I219/$H219))</f>
        <v>0</v>
      </c>
      <c r="Y219" s="105">
        <f>SUM(V219:X219)</f>
        <v>0</v>
      </c>
      <c r="Z219" s="105">
        <f>+M219+Q219+U219+Y219</f>
        <v>0</v>
      </c>
      <c r="AA219" s="106">
        <f>IF( $H219=0,0,($F219*'Cronograma de Actividades'!$Q98)*($I219/$H219))</f>
        <v>0</v>
      </c>
      <c r="AB219" s="106">
        <f>IF( $H219=0,0,($F219*'Cronograma de Actividades'!$R98)*($I219/$H219))</f>
        <v>0</v>
      </c>
      <c r="AC219" s="106">
        <f>IF( $H219=0,0,($F219*'Cronograma de Actividades'!$S98)*($I219/$H219))</f>
        <v>0</v>
      </c>
      <c r="AD219" s="105">
        <f>SUM(AA219:AC219)</f>
        <v>0</v>
      </c>
      <c r="AE219" s="106">
        <f>IF( $H219=0,0,($F219*'Cronograma de Actividades'!$T98)*($I219/$H219))</f>
        <v>0</v>
      </c>
      <c r="AF219" s="106">
        <f>IF( $H219=0,0,($F219*'Cronograma de Actividades'!$U98)*($I219/$H219))</f>
        <v>0</v>
      </c>
      <c r="AG219" s="106">
        <f>IF( $H219=0,0,($F219*'Cronograma de Actividades'!$V98)*($I219/$H219))</f>
        <v>0</v>
      </c>
      <c r="AH219" s="105">
        <f>SUM(AE219:AG219)</f>
        <v>0</v>
      </c>
      <c r="AI219" s="106">
        <f>IF( $H219=0,0,($F219*'Cronograma de Actividades'!$W98)*($I219/$H219))</f>
        <v>0</v>
      </c>
      <c r="AJ219" s="106">
        <f>IF( $H219=0,0,($F219*'Cronograma de Actividades'!$X98)*($I219/$H219))</f>
        <v>0</v>
      </c>
      <c r="AK219" s="106">
        <f>IF( $H219=0,0,($F219*'Cronograma de Actividades'!$Y98)*($I219/$H219))</f>
        <v>0</v>
      </c>
      <c r="AL219" s="105">
        <f>SUM(AI219:AK219)</f>
        <v>0</v>
      </c>
      <c r="AM219" s="106">
        <f>IF( $H219=0,0,($F219*'Cronograma de Actividades'!$Z98)*($I219/$H219))</f>
        <v>0</v>
      </c>
      <c r="AN219" s="106">
        <f>IF( $H219=0,0,($F219*'Cronograma de Actividades'!$AA98)*($I219/$H219))</f>
        <v>0</v>
      </c>
      <c r="AO219" s="106">
        <f>IF( $H219=0,0,($F219*'Cronograma de Actividades'!$AB98)*($I219/$H219))</f>
        <v>0</v>
      </c>
      <c r="AP219" s="105">
        <f>SUM(AM219:AO219)</f>
        <v>0</v>
      </c>
      <c r="AQ219" s="105">
        <f>+AD219+AH219+AL219+AP219</f>
        <v>0</v>
      </c>
      <c r="AR219" s="106">
        <f>IF( $H219=0,0,($F219*'Cronograma de Actividades'!$AC98)*($I219/$H219))</f>
        <v>0</v>
      </c>
      <c r="AS219" s="106">
        <f>IF( $H219=0,0,($F219*'Cronograma de Actividades'!$AD98)*($I219/$H219))</f>
        <v>0</v>
      </c>
      <c r="AT219" s="106">
        <f>IF( $H219=0,0,($F219*'Cronograma de Actividades'!$AE98)*($I219/$H219))</f>
        <v>0</v>
      </c>
      <c r="AU219" s="105">
        <f>SUM(AR219:AT219)</f>
        <v>0</v>
      </c>
      <c r="AV219" s="106">
        <f>IF( $H219=0,0,($F219*'Cronograma de Actividades'!$AF98)*($I219/$H219))</f>
        <v>0</v>
      </c>
      <c r="AW219" s="106">
        <f>IF( $H219=0,0,($F219*'Cronograma de Actividades'!$AG98)*($I219/$H219))</f>
        <v>0</v>
      </c>
      <c r="AX219" s="106">
        <f>IF( $H219=0,0,($F219*'Cronograma de Actividades'!$AH98)*($I219/$H219))</f>
        <v>0</v>
      </c>
      <c r="AY219" s="105">
        <f>SUM(AV219:AX219)</f>
        <v>0</v>
      </c>
      <c r="AZ219" s="106">
        <f>IF( $H219=0,0,($F219*'Cronograma de Actividades'!$AI98)*($I219/$H219))</f>
        <v>0</v>
      </c>
      <c r="BA219" s="106">
        <f>IF( $H219=0,0,($F219*'Cronograma de Actividades'!$AJ98)*($I219/$H219))</f>
        <v>0</v>
      </c>
      <c r="BB219" s="106">
        <f>IF( $H219=0,0,($F219*'Cronograma de Actividades'!$AK98)*($I219/$H219))</f>
        <v>0</v>
      </c>
      <c r="BC219" s="105">
        <f>SUM(AZ219:BB219)</f>
        <v>0</v>
      </c>
      <c r="BD219" s="106">
        <f>IF( $H219=0,0,($F219*'Cronograma de Actividades'!$AL98)*($I219/$H219))</f>
        <v>0</v>
      </c>
      <c r="BE219" s="106">
        <f>IF( $H219=0,0,($F219*'Cronograma de Actividades'!$AM98)*($I219/$H219))</f>
        <v>0</v>
      </c>
      <c r="BF219" s="106">
        <f>IF( $H219=0,0,($F219*'Cronograma de Actividades'!$AN98)*($I219/$H219))</f>
        <v>0</v>
      </c>
      <c r="BG219" s="105">
        <f>SUM(BD219:BF219)</f>
        <v>0</v>
      </c>
      <c r="BH219" s="105">
        <f>+AU219+AY219+BC219+BG219</f>
        <v>0</v>
      </c>
      <c r="BI219" s="287">
        <f>+Z219+AQ219+BH219</f>
        <v>0</v>
      </c>
      <c r="BJ219" s="126">
        <f t="shared" ref="BJ219:BJ228" si="93">+BI219-I219</f>
        <v>0</v>
      </c>
    </row>
    <row r="220" spans="1:62" ht="18" customHeight="1" x14ac:dyDescent="0.25">
      <c r="A220" s="1407" t="s">
        <v>322</v>
      </c>
      <c r="B220" s="1408"/>
      <c r="C220" s="1408"/>
      <c r="D220" s="1408"/>
      <c r="E220" s="1408"/>
      <c r="F220" s="1408"/>
      <c r="G220" s="1408"/>
      <c r="H220" s="283">
        <f>+H10++H167+H184+H197</f>
        <v>0</v>
      </c>
      <c r="I220" s="283">
        <f t="shared" ref="I220:BI220" si="94">+I10++I167+I184+I197</f>
        <v>0</v>
      </c>
      <c r="J220" s="283">
        <f t="shared" si="94"/>
        <v>0</v>
      </c>
      <c r="K220" s="283">
        <f t="shared" si="94"/>
        <v>0</v>
      </c>
      <c r="L220" s="283">
        <f t="shared" si="94"/>
        <v>0</v>
      </c>
      <c r="M220" s="283">
        <f t="shared" si="94"/>
        <v>0</v>
      </c>
      <c r="N220" s="283">
        <f t="shared" si="94"/>
        <v>0</v>
      </c>
      <c r="O220" s="283">
        <f t="shared" si="94"/>
        <v>0</v>
      </c>
      <c r="P220" s="283">
        <f t="shared" si="94"/>
        <v>0</v>
      </c>
      <c r="Q220" s="283">
        <f t="shared" si="94"/>
        <v>0</v>
      </c>
      <c r="R220" s="283">
        <f t="shared" si="94"/>
        <v>0</v>
      </c>
      <c r="S220" s="283">
        <f t="shared" si="94"/>
        <v>0</v>
      </c>
      <c r="T220" s="283">
        <f t="shared" si="94"/>
        <v>0</v>
      </c>
      <c r="U220" s="283">
        <f t="shared" si="94"/>
        <v>0</v>
      </c>
      <c r="V220" s="283">
        <f t="shared" si="94"/>
        <v>0</v>
      </c>
      <c r="W220" s="283">
        <f t="shared" si="94"/>
        <v>0</v>
      </c>
      <c r="X220" s="283">
        <f t="shared" si="94"/>
        <v>0</v>
      </c>
      <c r="Y220" s="283">
        <f t="shared" si="94"/>
        <v>0</v>
      </c>
      <c r="Z220" s="283">
        <f t="shared" si="94"/>
        <v>0</v>
      </c>
      <c r="AA220" s="283">
        <f t="shared" si="94"/>
        <v>0</v>
      </c>
      <c r="AB220" s="283">
        <f t="shared" si="94"/>
        <v>0</v>
      </c>
      <c r="AC220" s="283">
        <f t="shared" si="94"/>
        <v>0</v>
      </c>
      <c r="AD220" s="283">
        <f t="shared" si="94"/>
        <v>0</v>
      </c>
      <c r="AE220" s="283">
        <f t="shared" si="94"/>
        <v>0</v>
      </c>
      <c r="AF220" s="283">
        <f t="shared" si="94"/>
        <v>0</v>
      </c>
      <c r="AG220" s="283">
        <f t="shared" si="94"/>
        <v>0</v>
      </c>
      <c r="AH220" s="283">
        <f t="shared" si="94"/>
        <v>0</v>
      </c>
      <c r="AI220" s="283">
        <f t="shared" si="94"/>
        <v>0</v>
      </c>
      <c r="AJ220" s="283">
        <f t="shared" si="94"/>
        <v>0</v>
      </c>
      <c r="AK220" s="283">
        <f t="shared" si="94"/>
        <v>0</v>
      </c>
      <c r="AL220" s="283">
        <f t="shared" si="94"/>
        <v>0</v>
      </c>
      <c r="AM220" s="283">
        <f t="shared" si="94"/>
        <v>0</v>
      </c>
      <c r="AN220" s="283">
        <f t="shared" si="94"/>
        <v>0</v>
      </c>
      <c r="AO220" s="283">
        <f t="shared" si="94"/>
        <v>0</v>
      </c>
      <c r="AP220" s="283">
        <f t="shared" si="94"/>
        <v>0</v>
      </c>
      <c r="AQ220" s="283">
        <f t="shared" si="94"/>
        <v>0</v>
      </c>
      <c r="AR220" s="283">
        <f t="shared" si="94"/>
        <v>0</v>
      </c>
      <c r="AS220" s="283">
        <f t="shared" si="94"/>
        <v>0</v>
      </c>
      <c r="AT220" s="283">
        <f t="shared" si="94"/>
        <v>0</v>
      </c>
      <c r="AU220" s="283">
        <f t="shared" si="94"/>
        <v>0</v>
      </c>
      <c r="AV220" s="283">
        <f t="shared" si="94"/>
        <v>0</v>
      </c>
      <c r="AW220" s="283">
        <f t="shared" si="94"/>
        <v>0</v>
      </c>
      <c r="AX220" s="283">
        <f t="shared" si="94"/>
        <v>0</v>
      </c>
      <c r="AY220" s="283">
        <f t="shared" si="94"/>
        <v>0</v>
      </c>
      <c r="AZ220" s="283">
        <f t="shared" si="94"/>
        <v>0</v>
      </c>
      <c r="BA220" s="283">
        <f t="shared" si="94"/>
        <v>0</v>
      </c>
      <c r="BB220" s="283">
        <f t="shared" si="94"/>
        <v>0</v>
      </c>
      <c r="BC220" s="283">
        <f t="shared" si="94"/>
        <v>0</v>
      </c>
      <c r="BD220" s="283">
        <f t="shared" si="94"/>
        <v>0</v>
      </c>
      <c r="BE220" s="283">
        <f t="shared" si="94"/>
        <v>0</v>
      </c>
      <c r="BF220" s="283">
        <f t="shared" si="94"/>
        <v>0</v>
      </c>
      <c r="BG220" s="283">
        <f t="shared" si="94"/>
        <v>0</v>
      </c>
      <c r="BH220" s="283">
        <f t="shared" si="94"/>
        <v>0</v>
      </c>
      <c r="BI220" s="283">
        <f t="shared" si="94"/>
        <v>0</v>
      </c>
      <c r="BJ220" s="126">
        <f t="shared" si="93"/>
        <v>0</v>
      </c>
    </row>
    <row r="221" spans="1:62" x14ac:dyDescent="0.25">
      <c r="A221" s="501"/>
      <c r="B221" s="278"/>
      <c r="C221" s="279"/>
      <c r="D221" s="280"/>
      <c r="E221" s="281"/>
      <c r="F221" s="281"/>
      <c r="G221" s="830"/>
      <c r="H221" s="282"/>
      <c r="I221" s="282"/>
      <c r="J221" s="570"/>
      <c r="K221" s="570"/>
      <c r="L221" s="570"/>
      <c r="M221" s="570"/>
      <c r="N221" s="570"/>
      <c r="O221" s="570"/>
      <c r="P221" s="570"/>
      <c r="Q221" s="570"/>
      <c r="R221" s="570"/>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c r="AQ221" s="570"/>
      <c r="AR221" s="570"/>
      <c r="AS221" s="570"/>
      <c r="AT221" s="570"/>
      <c r="AU221" s="570"/>
      <c r="AV221" s="570"/>
      <c r="AW221" s="570"/>
      <c r="AX221" s="570"/>
      <c r="AY221" s="570"/>
      <c r="AZ221" s="570"/>
      <c r="BA221" s="570"/>
      <c r="BB221" s="570"/>
      <c r="BC221" s="570"/>
      <c r="BD221" s="570"/>
      <c r="BE221" s="570"/>
      <c r="BF221" s="570"/>
      <c r="BG221" s="570"/>
      <c r="BH221" s="570"/>
      <c r="BI221" s="570"/>
      <c r="BJ221" s="126">
        <f t="shared" si="93"/>
        <v>0</v>
      </c>
    </row>
    <row r="222" spans="1:62" x14ac:dyDescent="0.25">
      <c r="A222" s="63">
        <f>'Formato de costeo C6 '!C151</f>
        <v>6.4</v>
      </c>
      <c r="B222" s="77" t="str">
        <f>'Formato de costeo C6 '!D151</f>
        <v>GASTOS ADMINISTRATIVOS PARA TODO EL PROYECTO</v>
      </c>
      <c r="C222" s="78" t="s">
        <v>415</v>
      </c>
      <c r="D222" s="79"/>
      <c r="E222" s="80"/>
      <c r="F222" s="80"/>
      <c r="G222" s="101">
        <v>36</v>
      </c>
      <c r="H222" s="80">
        <f>+H223</f>
        <v>0</v>
      </c>
      <c r="I222" s="80">
        <f t="shared" ref="I222:BI222" si="95">+I223</f>
        <v>0</v>
      </c>
      <c r="J222" s="80">
        <f t="shared" si="95"/>
        <v>0</v>
      </c>
      <c r="K222" s="80">
        <f t="shared" si="95"/>
        <v>0</v>
      </c>
      <c r="L222" s="80">
        <f t="shared" si="95"/>
        <v>0</v>
      </c>
      <c r="M222" s="80">
        <f t="shared" si="95"/>
        <v>0</v>
      </c>
      <c r="N222" s="80">
        <f t="shared" si="95"/>
        <v>0</v>
      </c>
      <c r="O222" s="80">
        <f t="shared" si="95"/>
        <v>0</v>
      </c>
      <c r="P222" s="80">
        <f t="shared" si="95"/>
        <v>0</v>
      </c>
      <c r="Q222" s="80">
        <f t="shared" si="95"/>
        <v>0</v>
      </c>
      <c r="R222" s="80">
        <f t="shared" si="95"/>
        <v>0</v>
      </c>
      <c r="S222" s="80">
        <f t="shared" si="95"/>
        <v>0</v>
      </c>
      <c r="T222" s="80">
        <f t="shared" si="95"/>
        <v>0</v>
      </c>
      <c r="U222" s="80">
        <f t="shared" si="95"/>
        <v>0</v>
      </c>
      <c r="V222" s="80">
        <f t="shared" si="95"/>
        <v>0</v>
      </c>
      <c r="W222" s="80">
        <f t="shared" si="95"/>
        <v>0</v>
      </c>
      <c r="X222" s="80">
        <f t="shared" si="95"/>
        <v>0</v>
      </c>
      <c r="Y222" s="80">
        <f t="shared" si="95"/>
        <v>0</v>
      </c>
      <c r="Z222" s="80">
        <f t="shared" si="95"/>
        <v>0</v>
      </c>
      <c r="AA222" s="80">
        <f t="shared" si="95"/>
        <v>0</v>
      </c>
      <c r="AB222" s="80">
        <f t="shared" si="95"/>
        <v>0</v>
      </c>
      <c r="AC222" s="80">
        <f t="shared" si="95"/>
        <v>0</v>
      </c>
      <c r="AD222" s="80">
        <f t="shared" si="95"/>
        <v>0</v>
      </c>
      <c r="AE222" s="80">
        <f t="shared" si="95"/>
        <v>0</v>
      </c>
      <c r="AF222" s="80">
        <f t="shared" si="95"/>
        <v>0</v>
      </c>
      <c r="AG222" s="80">
        <f t="shared" si="95"/>
        <v>0</v>
      </c>
      <c r="AH222" s="80">
        <f t="shared" si="95"/>
        <v>0</v>
      </c>
      <c r="AI222" s="80">
        <f t="shared" si="95"/>
        <v>0</v>
      </c>
      <c r="AJ222" s="80">
        <f t="shared" si="95"/>
        <v>0</v>
      </c>
      <c r="AK222" s="80">
        <f t="shared" si="95"/>
        <v>0</v>
      </c>
      <c r="AL222" s="80">
        <f t="shared" si="95"/>
        <v>0</v>
      </c>
      <c r="AM222" s="80">
        <f t="shared" si="95"/>
        <v>0</v>
      </c>
      <c r="AN222" s="80">
        <f t="shared" si="95"/>
        <v>0</v>
      </c>
      <c r="AO222" s="80">
        <f t="shared" si="95"/>
        <v>0</v>
      </c>
      <c r="AP222" s="80">
        <f t="shared" si="95"/>
        <v>0</v>
      </c>
      <c r="AQ222" s="80">
        <f t="shared" si="95"/>
        <v>0</v>
      </c>
      <c r="AR222" s="80">
        <f t="shared" si="95"/>
        <v>0</v>
      </c>
      <c r="AS222" s="80">
        <f t="shared" si="95"/>
        <v>0</v>
      </c>
      <c r="AT222" s="80">
        <f t="shared" si="95"/>
        <v>0</v>
      </c>
      <c r="AU222" s="80">
        <f t="shared" si="95"/>
        <v>0</v>
      </c>
      <c r="AV222" s="80">
        <f t="shared" si="95"/>
        <v>0</v>
      </c>
      <c r="AW222" s="80">
        <f t="shared" si="95"/>
        <v>0</v>
      </c>
      <c r="AX222" s="80">
        <f t="shared" si="95"/>
        <v>0</v>
      </c>
      <c r="AY222" s="80">
        <f t="shared" si="95"/>
        <v>0</v>
      </c>
      <c r="AZ222" s="80">
        <f t="shared" si="95"/>
        <v>0</v>
      </c>
      <c r="BA222" s="80">
        <f t="shared" si="95"/>
        <v>0</v>
      </c>
      <c r="BB222" s="80">
        <f t="shared" si="95"/>
        <v>0</v>
      </c>
      <c r="BC222" s="80">
        <f t="shared" si="95"/>
        <v>0</v>
      </c>
      <c r="BD222" s="80">
        <f t="shared" si="95"/>
        <v>0</v>
      </c>
      <c r="BE222" s="80">
        <f t="shared" si="95"/>
        <v>0</v>
      </c>
      <c r="BF222" s="80">
        <f t="shared" si="95"/>
        <v>0</v>
      </c>
      <c r="BG222" s="80">
        <f t="shared" si="95"/>
        <v>0</v>
      </c>
      <c r="BH222" s="80">
        <f t="shared" si="95"/>
        <v>0</v>
      </c>
      <c r="BI222" s="81">
        <f t="shared" si="95"/>
        <v>0</v>
      </c>
      <c r="BJ222" s="126">
        <f t="shared" si="93"/>
        <v>0</v>
      </c>
    </row>
    <row r="223" spans="1:62" x14ac:dyDescent="0.25">
      <c r="A223" s="377" t="str">
        <f>+'Formato de costeo C6 '!C157</f>
        <v>6.4.1</v>
      </c>
      <c r="B223" s="378" t="str">
        <f>+'Formato de costeo C6 '!B157</f>
        <v>Gastos administrativos</v>
      </c>
      <c r="C223" s="384" t="str">
        <f>+'Formato de costeo C6 '!D157</f>
        <v>Gasto por mes</v>
      </c>
      <c r="D223" s="380"/>
      <c r="E223" s="272"/>
      <c r="F223" s="272">
        <f>+'Formato de costeo C6 '!G157</f>
        <v>0</v>
      </c>
      <c r="G223" s="521">
        <f>+'Formato de costeo C6 '!H157</f>
        <v>1</v>
      </c>
      <c r="H223" s="272">
        <f>+'Formato de costeo C6 '!I157</f>
        <v>0</v>
      </c>
      <c r="I223" s="272">
        <f>+'Formato de costeo C6 '!Q157</f>
        <v>0</v>
      </c>
      <c r="J223" s="511">
        <f>IF( $H223=0,0,($F223*'Cronograma de Actividades'!$E99)*($I223/$H223))</f>
        <v>0</v>
      </c>
      <c r="K223" s="511">
        <f>IF( $H223=0,0,($F223*'Cronograma de Actividades'!$F99)*($I223/$H223))</f>
        <v>0</v>
      </c>
      <c r="L223" s="511">
        <f>IF( $H223=0,0,($F223*'Cronograma de Actividades'!$G99)*($I223/$H223))</f>
        <v>0</v>
      </c>
      <c r="M223" s="511">
        <f>SUM(J223:L223)</f>
        <v>0</v>
      </c>
      <c r="N223" s="511">
        <f>IF( $H223=0,0,($F223*'Cronograma de Actividades'!$H99)*($I223/$H223))</f>
        <v>0</v>
      </c>
      <c r="O223" s="511">
        <f>IF( $H223=0,0,($F223*'Cronograma de Actividades'!$I99)*($I223/$H223))</f>
        <v>0</v>
      </c>
      <c r="P223" s="511">
        <f>IF( $H223=0,0,($F223*'Cronograma de Actividades'!$J99)*($I223/$H223))</f>
        <v>0</v>
      </c>
      <c r="Q223" s="511">
        <f>SUM(N223:P223)</f>
        <v>0</v>
      </c>
      <c r="R223" s="511">
        <f>IF( $H223=0,0,($F223*'Cronograma de Actividades'!$K99)*($I223/$H223))</f>
        <v>0</v>
      </c>
      <c r="S223" s="511">
        <f>IF( $H223=0,0,($F223*'Cronograma de Actividades'!$L99)*($I223/$H223))</f>
        <v>0</v>
      </c>
      <c r="T223" s="511">
        <f>IF( $H223=0,0,($F223*'Cronograma de Actividades'!$M99)*($I223/$H223))</f>
        <v>0</v>
      </c>
      <c r="U223" s="511">
        <f>SUM(R223:T223)</f>
        <v>0</v>
      </c>
      <c r="V223" s="511">
        <f>IF( $H223=0,0,($F223*'Cronograma de Actividades'!$N99)*($I223/$H223))</f>
        <v>0</v>
      </c>
      <c r="W223" s="511">
        <f>IF( $H223=0,0,($F223*'Cronograma de Actividades'!$O99)*($I223/$H223))</f>
        <v>0</v>
      </c>
      <c r="X223" s="511">
        <f>IF( $H223=0,0,($F223*'Cronograma de Actividades'!$P99)*($I223/$H223))</f>
        <v>0</v>
      </c>
      <c r="Y223" s="511">
        <f>SUM(V223:X223)</f>
        <v>0</v>
      </c>
      <c r="Z223" s="511">
        <f>+M223+Q223+U223+Y223</f>
        <v>0</v>
      </c>
      <c r="AA223" s="511">
        <f>IF( $H223=0,0,($F223*'Cronograma de Actividades'!$Q99)*($I223/$H223))</f>
        <v>0</v>
      </c>
      <c r="AB223" s="511">
        <f>IF( $H223=0,0,($F223*'Cronograma de Actividades'!$R99)*($I223/$H223))</f>
        <v>0</v>
      </c>
      <c r="AC223" s="511">
        <f>IF( $H223=0,0,($F223*'Cronograma de Actividades'!$S99)*($I223/$H223))</f>
        <v>0</v>
      </c>
      <c r="AD223" s="511">
        <f>SUM(AA223:AC223)</f>
        <v>0</v>
      </c>
      <c r="AE223" s="511">
        <f>IF( $H223=0,0,($F223*'Cronograma de Actividades'!$T99)*($I223/$H223))</f>
        <v>0</v>
      </c>
      <c r="AF223" s="511">
        <f>IF( $H223=0,0,($F223*'Cronograma de Actividades'!$U99)*($I223/$H223))</f>
        <v>0</v>
      </c>
      <c r="AG223" s="511">
        <f>IF( $H223=0,0,($F223*'Cronograma de Actividades'!$V99)*($I223/$H223))</f>
        <v>0</v>
      </c>
      <c r="AH223" s="511">
        <f>SUM(AE223:AG223)</f>
        <v>0</v>
      </c>
      <c r="AI223" s="511">
        <f>IF( $H223=0,0,($F223*'Cronograma de Actividades'!$W99)*($I223/$H223))</f>
        <v>0</v>
      </c>
      <c r="AJ223" s="511">
        <f>IF( $H223=0,0,($F223*'Cronograma de Actividades'!$X99)*($I223/$H223))</f>
        <v>0</v>
      </c>
      <c r="AK223" s="511">
        <f>IF( $H223=0,0,($F223*'Cronograma de Actividades'!$Y99)*($I223/$H223))</f>
        <v>0</v>
      </c>
      <c r="AL223" s="511">
        <f>SUM(AI223:AK223)</f>
        <v>0</v>
      </c>
      <c r="AM223" s="511">
        <f>IF( $H223=0,0,($F223*'Cronograma de Actividades'!$Z99)*($I223/$H223))</f>
        <v>0</v>
      </c>
      <c r="AN223" s="511">
        <f>IF( $H223=0,0,($F223*'Cronograma de Actividades'!$AA99)*($I223/$H223))</f>
        <v>0</v>
      </c>
      <c r="AO223" s="511">
        <f>IF( $H223=0,0,($F223*'Cronograma de Actividades'!$AB99)*($I223/$H223))</f>
        <v>0</v>
      </c>
      <c r="AP223" s="511">
        <f>SUM(AM223:AO223)</f>
        <v>0</v>
      </c>
      <c r="AQ223" s="511">
        <f>+AD223+AH223+AL223+AP223</f>
        <v>0</v>
      </c>
      <c r="AR223" s="511">
        <f>IF( $H223=0,0,($F223*'Cronograma de Actividades'!$AC99)*($I223/$H223))</f>
        <v>0</v>
      </c>
      <c r="AS223" s="511">
        <f>IF( $H223=0,0,($F223*'Cronograma de Actividades'!$AD99)*($I223/$H223))</f>
        <v>0</v>
      </c>
      <c r="AT223" s="511">
        <f>IF( $H223=0,0,($F223*'Cronograma de Actividades'!$AE99)*($I223/$H223))</f>
        <v>0</v>
      </c>
      <c r="AU223" s="511">
        <f>SUM(AR223:AT223)</f>
        <v>0</v>
      </c>
      <c r="AV223" s="511">
        <f>IF( $H223=0,0,($F223*'Cronograma de Actividades'!$AF99)*($I223/$H223))</f>
        <v>0</v>
      </c>
      <c r="AW223" s="511">
        <f>IF( $H223=0,0,($F223*'Cronograma de Actividades'!$AG99)*($I223/$H223))</f>
        <v>0</v>
      </c>
      <c r="AX223" s="511">
        <f>IF( $H223=0,0,($F223*'Cronograma de Actividades'!$AH99)*($I223/$H223))</f>
        <v>0</v>
      </c>
      <c r="AY223" s="511">
        <f>SUM(AV223:AX223)</f>
        <v>0</v>
      </c>
      <c r="AZ223" s="511">
        <f>IF( $H223=0,0,($F223*'Cronograma de Actividades'!$AI99)*($I223/$H223))</f>
        <v>0</v>
      </c>
      <c r="BA223" s="511">
        <f>IF( $H223=0,0,($F223*'Cronograma de Actividades'!$AJ99)*($I223/$H223))</f>
        <v>0</v>
      </c>
      <c r="BB223" s="511">
        <f>IF( $H223=0,0,($F223*'Cronograma de Actividades'!$AK99)*($I223/$H223))</f>
        <v>0</v>
      </c>
      <c r="BC223" s="511">
        <f>SUM(AZ223:BB223)</f>
        <v>0</v>
      </c>
      <c r="BD223" s="511">
        <f>IF( $H223=0,0,($F223*'Cronograma de Actividades'!$AL99)*($I223/$H223))</f>
        <v>0</v>
      </c>
      <c r="BE223" s="511">
        <f>IF( $H223=0,0,($F223*'Cronograma de Actividades'!$AM99)*($I223/$H223))</f>
        <v>0</v>
      </c>
      <c r="BF223" s="511">
        <f>IF( $H223=0,0,($F223*'Cronograma de Actividades'!$AN99)*($I223/$H223))</f>
        <v>0</v>
      </c>
      <c r="BG223" s="511">
        <f>SUM(BD223:BF223)</f>
        <v>0</v>
      </c>
      <c r="BH223" s="511">
        <f>+AU223+AY223+BC223+BG223</f>
        <v>0</v>
      </c>
      <c r="BI223" s="512">
        <f>+Z223+AQ223+BH223</f>
        <v>0</v>
      </c>
      <c r="BJ223" s="126">
        <f t="shared" si="93"/>
        <v>0</v>
      </c>
    </row>
    <row r="224" spans="1:62" x14ac:dyDescent="0.25">
      <c r="A224" s="63">
        <f>'Formato de costeo C6 '!C161</f>
        <v>6.5</v>
      </c>
      <c r="B224" s="77" t="str">
        <f>'Formato de costeo C6 '!D161</f>
        <v xml:space="preserve">Línea de base y Evaluación </v>
      </c>
      <c r="C224" s="78" t="s">
        <v>418</v>
      </c>
      <c r="D224" s="79"/>
      <c r="E224" s="80"/>
      <c r="F224" s="80"/>
      <c r="G224" s="101">
        <v>2</v>
      </c>
      <c r="H224" s="80">
        <f>+'Formato de costeo C6 '!I163</f>
        <v>0</v>
      </c>
      <c r="I224" s="80">
        <f>+'Formato de costeo C6 '!Q163</f>
        <v>0</v>
      </c>
      <c r="J224" s="571"/>
      <c r="K224" s="572"/>
      <c r="L224" s="304"/>
      <c r="M224" s="80"/>
      <c r="N224" s="80"/>
      <c r="O224" s="80"/>
      <c r="P224" s="80"/>
      <c r="Q224" s="80"/>
      <c r="R224" s="80"/>
      <c r="S224" s="571"/>
      <c r="T224" s="572"/>
      <c r="U224" s="304"/>
      <c r="V224" s="80"/>
      <c r="W224" s="80"/>
      <c r="X224" s="80"/>
      <c r="Y224" s="80"/>
      <c r="Z224" s="80"/>
      <c r="AA224" s="80"/>
      <c r="AB224" s="571"/>
      <c r="AC224" s="572"/>
      <c r="AD224" s="304"/>
      <c r="AE224" s="80"/>
      <c r="AF224" s="80"/>
      <c r="AG224" s="80"/>
      <c r="AH224" s="80"/>
      <c r="AI224" s="80"/>
      <c r="AJ224" s="80"/>
      <c r="AK224" s="571"/>
      <c r="AL224" s="572"/>
      <c r="AM224" s="304"/>
      <c r="AN224" s="80"/>
      <c r="AO224" s="80"/>
      <c r="AP224" s="80"/>
      <c r="AQ224" s="80"/>
      <c r="AR224" s="80"/>
      <c r="AS224" s="80"/>
      <c r="AT224" s="571"/>
      <c r="AU224" s="572"/>
      <c r="AV224" s="304"/>
      <c r="AW224" s="80"/>
      <c r="AX224" s="80"/>
      <c r="AY224" s="80"/>
      <c r="AZ224" s="80"/>
      <c r="BA224" s="80"/>
      <c r="BB224" s="80"/>
      <c r="BC224" s="80"/>
      <c r="BD224" s="571"/>
      <c r="BE224" s="572"/>
      <c r="BF224" s="304"/>
      <c r="BG224" s="571"/>
      <c r="BH224" s="572"/>
      <c r="BI224" s="81">
        <f>+I224</f>
        <v>0</v>
      </c>
      <c r="BJ224" s="126">
        <f t="shared" si="93"/>
        <v>0</v>
      </c>
    </row>
    <row r="225" spans="1:62" x14ac:dyDescent="0.25">
      <c r="A225" s="63">
        <f>'Formato de costeo C6 '!C165</f>
        <v>6.6</v>
      </c>
      <c r="B225" s="77" t="str">
        <f>'Formato de costeo C6 '!D165</f>
        <v>Imprevistos</v>
      </c>
      <c r="C225" s="304" t="str">
        <f>+'Formato de costeo C6 '!D167</f>
        <v>Prom. Mensual</v>
      </c>
      <c r="D225" s="79"/>
      <c r="E225" s="80"/>
      <c r="F225" s="80">
        <f>+'Formato de costeo C6 '!G167</f>
        <v>0</v>
      </c>
      <c r="G225" s="101">
        <f>+'Formato de costeo C6 '!H167</f>
        <v>1</v>
      </c>
      <c r="H225" s="80">
        <f>+'Formato de costeo C6 '!I167</f>
        <v>0</v>
      </c>
      <c r="I225" s="80">
        <f>+'Formato de costeo C6 '!Q167</f>
        <v>0</v>
      </c>
      <c r="J225" s="80">
        <f>IF( $H225=0,0,($F225*'Cronograma de Actividades'!$E101)*($I225/$H225))</f>
        <v>0</v>
      </c>
      <c r="K225" s="80">
        <f>IF( $H225=0,0,($F225*'Cronograma de Actividades'!$F101)*($I225/$H225))</f>
        <v>0</v>
      </c>
      <c r="L225" s="80">
        <f>IF( $H225=0,0,($F225*'Cronograma de Actividades'!$G101)*($I225/$H225))</f>
        <v>0</v>
      </c>
      <c r="M225" s="80">
        <f>SUM(J225:L225)</f>
        <v>0</v>
      </c>
      <c r="N225" s="80">
        <f>IF( $H225=0,0,($F225*'Cronograma de Actividades'!$H101)*($I225/$H225))</f>
        <v>0</v>
      </c>
      <c r="O225" s="80">
        <f>IF( $H225=0,0,($F225*'Cronograma de Actividades'!$I101)*($I225/$H225))</f>
        <v>0</v>
      </c>
      <c r="P225" s="80">
        <f>IF( $H225=0,0,($F225*'Cronograma de Actividades'!$J101)*($I225/$H225))</f>
        <v>0</v>
      </c>
      <c r="Q225" s="80">
        <f>SUM(N225:P225)</f>
        <v>0</v>
      </c>
      <c r="R225" s="80">
        <f>IF( $H225=0,0,($F225*'Cronograma de Actividades'!$K101)*($I225/$H225))</f>
        <v>0</v>
      </c>
      <c r="S225" s="80">
        <f>IF( $H225=0,0,($F225*'Cronograma de Actividades'!$L101)*($I225/$H225))</f>
        <v>0</v>
      </c>
      <c r="T225" s="80">
        <f>IF( $H225=0,0,($F225*'Cronograma de Actividades'!$M101)*($I225/$H225))</f>
        <v>0</v>
      </c>
      <c r="U225" s="80">
        <f>SUM(R225:T225)</f>
        <v>0</v>
      </c>
      <c r="V225" s="80">
        <f>IF( $H225=0,0,($F225*'Cronograma de Actividades'!$N101)*($I225/$H225))</f>
        <v>0</v>
      </c>
      <c r="W225" s="80">
        <f>IF( $H225=0,0,($F225*'Cronograma de Actividades'!$O101)*($I225/$H225))</f>
        <v>0</v>
      </c>
      <c r="X225" s="80">
        <f>IF( $H225=0,0,($F225*'Cronograma de Actividades'!$P101)*($I225/$H225))</f>
        <v>0</v>
      </c>
      <c r="Y225" s="80">
        <f>SUM(V225:X225)</f>
        <v>0</v>
      </c>
      <c r="Z225" s="80">
        <f>+M225+Q225+U225+Y225</f>
        <v>0</v>
      </c>
      <c r="AA225" s="80">
        <f>IF( $H225=0,0,($F225*'Cronograma de Actividades'!$Q101)*($I225/$H225))</f>
        <v>0</v>
      </c>
      <c r="AB225" s="80">
        <f>IF( $H225=0,0,($F225*'Cronograma de Actividades'!$R101)*($I225/$H225))</f>
        <v>0</v>
      </c>
      <c r="AC225" s="80">
        <f>IF( $H225=0,0,($F225*'Cronograma de Actividades'!$S101)*($I225/$H225))</f>
        <v>0</v>
      </c>
      <c r="AD225" s="80">
        <f>SUM(AA225:AC225)</f>
        <v>0</v>
      </c>
      <c r="AE225" s="80">
        <f>IF( $H225=0,0,($F225*'Cronograma de Actividades'!$T101)*($I225/$H225))</f>
        <v>0</v>
      </c>
      <c r="AF225" s="80">
        <f>IF( $H225=0,0,($F225*'Cronograma de Actividades'!$U101)*($I225/$H225))</f>
        <v>0</v>
      </c>
      <c r="AG225" s="80">
        <f>IF( $H225=0,0,($F225*'Cronograma de Actividades'!$V101)*($I225/$H225))</f>
        <v>0</v>
      </c>
      <c r="AH225" s="80">
        <f>SUM(AE225:AG225)</f>
        <v>0</v>
      </c>
      <c r="AI225" s="80">
        <f>IF( $H225=0,0,($F225*'Cronograma de Actividades'!$W101)*($I225/$H225))</f>
        <v>0</v>
      </c>
      <c r="AJ225" s="80">
        <f>IF( $H225=0,0,($F225*'Cronograma de Actividades'!$X101)*($I225/$H225))</f>
        <v>0</v>
      </c>
      <c r="AK225" s="80">
        <f>IF( $H225=0,0,($F225*'Cronograma de Actividades'!$Y101)*($I225/$H225))</f>
        <v>0</v>
      </c>
      <c r="AL225" s="80">
        <f>SUM(AI225:AK225)</f>
        <v>0</v>
      </c>
      <c r="AM225" s="80">
        <f>IF( $H225=0,0,($F225*'Cronograma de Actividades'!$Z101)*($I225/$H225))</f>
        <v>0</v>
      </c>
      <c r="AN225" s="80">
        <f>IF( $H225=0,0,($F225*'Cronograma de Actividades'!$AA101)*($I225/$H225))</f>
        <v>0</v>
      </c>
      <c r="AO225" s="80">
        <f>IF( $H225=0,0,($F225*'Cronograma de Actividades'!$AB101)*($I225/$H225))</f>
        <v>0</v>
      </c>
      <c r="AP225" s="80">
        <f>SUM(AM225:AO225)</f>
        <v>0</v>
      </c>
      <c r="AQ225" s="80">
        <f>+AD225+AH225+AL225+AP225</f>
        <v>0</v>
      </c>
      <c r="AR225" s="80">
        <f>IF( $H225=0,0,($F225*'Cronograma de Actividades'!$AC101)*($I225/$H225))</f>
        <v>0</v>
      </c>
      <c r="AS225" s="80">
        <f>IF( $H225=0,0,($F225*'Cronograma de Actividades'!$AD101)*($I225/$H225))</f>
        <v>0</v>
      </c>
      <c r="AT225" s="80">
        <f>IF( $H225=0,0,($F225*'Cronograma de Actividades'!$AE101)*($I225/$H225))</f>
        <v>0</v>
      </c>
      <c r="AU225" s="80">
        <f>SUM(AR225:AT225)</f>
        <v>0</v>
      </c>
      <c r="AV225" s="80">
        <f>IF( $H225=0,0,($F225*'Cronograma de Actividades'!$AF101)*($I225/$H225))</f>
        <v>0</v>
      </c>
      <c r="AW225" s="80">
        <f>IF( $H225=0,0,($F225*'Cronograma de Actividades'!$AG101)*($I225/$H225))</f>
        <v>0</v>
      </c>
      <c r="AX225" s="80">
        <f>IF( $H225=0,0,($F225*'Cronograma de Actividades'!$AH101)*($I225/$H225))</f>
        <v>0</v>
      </c>
      <c r="AY225" s="80">
        <f>SUM(AV225:AX225)</f>
        <v>0</v>
      </c>
      <c r="AZ225" s="80">
        <f>IF( $H225=0,0,($F225*'Cronograma de Actividades'!$AI101)*($I225/$H225))</f>
        <v>0</v>
      </c>
      <c r="BA225" s="80">
        <f>IF( $H225=0,0,($F225*'Cronograma de Actividades'!$AJ101)*($I225/$H225))</f>
        <v>0</v>
      </c>
      <c r="BB225" s="80">
        <f>IF( $H225=0,0,($F225*'Cronograma de Actividades'!$AK101)*($I225/$H225))</f>
        <v>0</v>
      </c>
      <c r="BC225" s="80">
        <f>SUM(AZ225:BB225)</f>
        <v>0</v>
      </c>
      <c r="BD225" s="80">
        <f>IF( $H225=0,0,($F225*'Cronograma de Actividades'!$AL101)*($I225/$H225))</f>
        <v>0</v>
      </c>
      <c r="BE225" s="80">
        <f>IF( $H225=0,0,($F225*'Cronograma de Actividades'!$AM101)*($I225/$H225))</f>
        <v>0</v>
      </c>
      <c r="BF225" s="80">
        <f>IF( $H225=0,0,($F225*'Cronograma de Actividades'!$AN101)*($I225/$H225))</f>
        <v>0</v>
      </c>
      <c r="BG225" s="80">
        <f>SUM(BD225:BF225)</f>
        <v>0</v>
      </c>
      <c r="BH225" s="80">
        <f>+AU225+AY225+BC225+BG225</f>
        <v>0</v>
      </c>
      <c r="BI225" s="80">
        <f>+Z225+AQ225+BH225</f>
        <v>0</v>
      </c>
      <c r="BJ225" s="126">
        <f t="shared" si="93"/>
        <v>0</v>
      </c>
    </row>
    <row r="226" spans="1:62" x14ac:dyDescent="0.25">
      <c r="A226" s="63">
        <f>'Formato de costeo C6 '!C169</f>
        <v>6.7</v>
      </c>
      <c r="B226" s="571" t="str">
        <f>+'Formato de costeo C6 '!D169</f>
        <v>Supervisión interna</v>
      </c>
      <c r="C226" s="304" t="str">
        <f>+'Formato de costeo C6 '!D171</f>
        <v>Prom. Mensual</v>
      </c>
      <c r="D226" s="79"/>
      <c r="E226" s="80"/>
      <c r="F226" s="80">
        <f>+'Formato de costeo C6 '!G171</f>
        <v>0</v>
      </c>
      <c r="G226" s="101">
        <f>+'Formato de costeo C6 '!H171</f>
        <v>1</v>
      </c>
      <c r="H226" s="80">
        <f>+'Formato de costeo C6 '!I171</f>
        <v>0</v>
      </c>
      <c r="I226" s="80">
        <f>+'Formato de costeo C6 '!Q171</f>
        <v>0</v>
      </c>
      <c r="J226" s="80">
        <f>IF( $H226=0,0,($F226*'Cronograma de Actividades'!$E102)*($I226/$H226))</f>
        <v>0</v>
      </c>
      <c r="K226" s="80">
        <f>IF( $H226=0,0,($F226*'Cronograma de Actividades'!$F102)*($I226/$H226))</f>
        <v>0</v>
      </c>
      <c r="L226" s="80">
        <f>IF( $H226=0,0,($F226*'Cronograma de Actividades'!$G102)*($I226/$H226))</f>
        <v>0</v>
      </c>
      <c r="M226" s="80">
        <f>SUM(J226:L226)</f>
        <v>0</v>
      </c>
      <c r="N226" s="80">
        <f>IF( $H226=0,0,($F226*'Cronograma de Actividades'!$H102)*($I226/$H226))</f>
        <v>0</v>
      </c>
      <c r="O226" s="80">
        <f>IF( $H226=0,0,($F226*'Cronograma de Actividades'!$I102)*($I226/$H226))</f>
        <v>0</v>
      </c>
      <c r="P226" s="80">
        <f>IF( $H226=0,0,($F226*'Cronograma de Actividades'!$J102)*($I226/$H226))</f>
        <v>0</v>
      </c>
      <c r="Q226" s="80">
        <f>SUM(N226:P226)</f>
        <v>0</v>
      </c>
      <c r="R226" s="80">
        <f>IF( $H226=0,0,($F226*'Cronograma de Actividades'!$K102)*($I226/$H226))</f>
        <v>0</v>
      </c>
      <c r="S226" s="80">
        <f>IF( $H226=0,0,($F226*'Cronograma de Actividades'!$L102)*($I226/$H226))</f>
        <v>0</v>
      </c>
      <c r="T226" s="80">
        <f>IF( $H226=0,0,($F226*'Cronograma de Actividades'!$M102)*($I226/$H226))</f>
        <v>0</v>
      </c>
      <c r="U226" s="80">
        <f>SUM(R226:T226)</f>
        <v>0</v>
      </c>
      <c r="V226" s="80">
        <f>IF( $H226=0,0,($F226*'Cronograma de Actividades'!$N102)*($I226/$H226))</f>
        <v>0</v>
      </c>
      <c r="W226" s="80">
        <f>IF( $H226=0,0,($F226*'Cronograma de Actividades'!$O102)*($I226/$H226))</f>
        <v>0</v>
      </c>
      <c r="X226" s="80">
        <f>IF( $H226=0,0,($F226*'Cronograma de Actividades'!$P102)*($I226/$H226))</f>
        <v>0</v>
      </c>
      <c r="Y226" s="80">
        <f>SUM(V226:X226)</f>
        <v>0</v>
      </c>
      <c r="Z226" s="80">
        <f>+M226+Q226+U226+Y226</f>
        <v>0</v>
      </c>
      <c r="AA226" s="80">
        <f>IF( $H226=0,0,($F226*'Cronograma de Actividades'!$Q102)*($I226/$H226))</f>
        <v>0</v>
      </c>
      <c r="AB226" s="80">
        <f>IF( $H226=0,0,($F226*'Cronograma de Actividades'!$R102)*($I226/$H226))</f>
        <v>0</v>
      </c>
      <c r="AC226" s="80">
        <f>IF( $H226=0,0,($F226*'Cronograma de Actividades'!$S102)*($I226/$H226))</f>
        <v>0</v>
      </c>
      <c r="AD226" s="80">
        <f>SUM(AA226:AC226)</f>
        <v>0</v>
      </c>
      <c r="AE226" s="80">
        <f>IF( $H226=0,0,($F226*'Cronograma de Actividades'!$T102)*($I226/$H226))</f>
        <v>0</v>
      </c>
      <c r="AF226" s="80">
        <f>IF( $H226=0,0,($F226*'Cronograma de Actividades'!$U102)*($I226/$H226))</f>
        <v>0</v>
      </c>
      <c r="AG226" s="80">
        <f>IF( $H226=0,0,($F226*'Cronograma de Actividades'!$V102)*($I226/$H226))</f>
        <v>0</v>
      </c>
      <c r="AH226" s="80">
        <f>SUM(AE226:AG226)</f>
        <v>0</v>
      </c>
      <c r="AI226" s="80">
        <f>IF( $H226=0,0,($F226*'Cronograma de Actividades'!$W102)*($I226/$H226))</f>
        <v>0</v>
      </c>
      <c r="AJ226" s="80">
        <f>IF( $H226=0,0,($F226*'Cronograma de Actividades'!$X102)*($I226/$H226))</f>
        <v>0</v>
      </c>
      <c r="AK226" s="80">
        <f>IF( $H226=0,0,($F226*'Cronograma de Actividades'!$Y102)*($I226/$H226))</f>
        <v>0</v>
      </c>
      <c r="AL226" s="80">
        <f>SUM(AI226:AK226)</f>
        <v>0</v>
      </c>
      <c r="AM226" s="80">
        <f>IF( $H226=0,0,($F226*'Cronograma de Actividades'!$Z102)*($I226/$H226))</f>
        <v>0</v>
      </c>
      <c r="AN226" s="80">
        <f>IF( $H226=0,0,($F226*'Cronograma de Actividades'!$AA102)*($I226/$H226))</f>
        <v>0</v>
      </c>
      <c r="AO226" s="80">
        <f>IF( $H226=0,0,($F226*'Cronograma de Actividades'!$AB102)*($I226/$H226))</f>
        <v>0</v>
      </c>
      <c r="AP226" s="80">
        <f>SUM(AM226:AO226)</f>
        <v>0</v>
      </c>
      <c r="AQ226" s="80">
        <f>+AD226+AH226+AL226+AP226</f>
        <v>0</v>
      </c>
      <c r="AR226" s="80">
        <f>IF( $H226=0,0,($F226*'Cronograma de Actividades'!$AC102)*($I226/$H226))</f>
        <v>0</v>
      </c>
      <c r="AS226" s="80">
        <f>IF( $H226=0,0,($F226*'Cronograma de Actividades'!$AD102)*($I226/$H226))</f>
        <v>0</v>
      </c>
      <c r="AT226" s="80">
        <f>IF( $H226=0,0,($F226*'Cronograma de Actividades'!$AE102)*($I226/$H226))</f>
        <v>0</v>
      </c>
      <c r="AU226" s="80">
        <f>SUM(AR226:AT226)</f>
        <v>0</v>
      </c>
      <c r="AV226" s="80">
        <f>IF( $H226=0,0,($F226*'Cronograma de Actividades'!$AF102)*($I226/$H226))</f>
        <v>0</v>
      </c>
      <c r="AW226" s="80">
        <f>IF( $H226=0,0,($F226*'Cronograma de Actividades'!$AG102)*($I226/$H226))</f>
        <v>0</v>
      </c>
      <c r="AX226" s="80">
        <f>IF( $H226=0,0,($F226*'Cronograma de Actividades'!$AH102)*($I226/$H226))</f>
        <v>0</v>
      </c>
      <c r="AY226" s="80">
        <f>SUM(AV226:AX226)</f>
        <v>0</v>
      </c>
      <c r="AZ226" s="80">
        <f>IF( $H226=0,0,($F226*'Cronograma de Actividades'!$AI102)*($I226/$H226))</f>
        <v>0</v>
      </c>
      <c r="BA226" s="80">
        <f>IF( $H226=0,0,($F226*'Cronograma de Actividades'!$AJ102)*($I226/$H226))</f>
        <v>0</v>
      </c>
      <c r="BB226" s="80">
        <f>IF( $H226=0,0,($F226*'Cronograma de Actividades'!$AK102)*($I226/$H226))</f>
        <v>0</v>
      </c>
      <c r="BC226" s="80">
        <f>SUM(AZ226:BB226)</f>
        <v>0</v>
      </c>
      <c r="BD226" s="80">
        <f>IF( $H226=0,0,($F226*'Cronograma de Actividades'!$AL102)*($I226/$H226))</f>
        <v>0</v>
      </c>
      <c r="BE226" s="80">
        <f>IF( $H226=0,0,($F226*'Cronograma de Actividades'!$AM102)*($I226/$H226))</f>
        <v>0</v>
      </c>
      <c r="BF226" s="80">
        <f>IF( $H226=0,0,($F226*'Cronograma de Actividades'!$AN102)*($I226/$H226))</f>
        <v>0</v>
      </c>
      <c r="BG226" s="80">
        <f>SUM(BD226:BF226)</f>
        <v>0</v>
      </c>
      <c r="BH226" s="80">
        <f>+AU226+AY226+BC226+BG226</f>
        <v>0</v>
      </c>
      <c r="BI226" s="80">
        <f>+Z226+AQ226+BH226</f>
        <v>0</v>
      </c>
      <c r="BJ226" s="126">
        <f t="shared" si="93"/>
        <v>0</v>
      </c>
    </row>
    <row r="227" spans="1:62" ht="18" customHeight="1" x14ac:dyDescent="0.25">
      <c r="A227" s="1407" t="s">
        <v>333</v>
      </c>
      <c r="B227" s="1408"/>
      <c r="C227" s="1408"/>
      <c r="D227" s="1408"/>
      <c r="E227" s="1408"/>
      <c r="F227" s="1408"/>
      <c r="G227" s="1408"/>
      <c r="H227" s="283">
        <f>+H222+H224+H225+H226</f>
        <v>0</v>
      </c>
      <c r="I227" s="283">
        <f t="shared" ref="I227:BI227" si="96">+I222+I224+I225+I226</f>
        <v>0</v>
      </c>
      <c r="J227" s="283">
        <f t="shared" si="96"/>
        <v>0</v>
      </c>
      <c r="K227" s="283">
        <f t="shared" si="96"/>
        <v>0</v>
      </c>
      <c r="L227" s="283">
        <f t="shared" si="96"/>
        <v>0</v>
      </c>
      <c r="M227" s="283">
        <f t="shared" si="96"/>
        <v>0</v>
      </c>
      <c r="N227" s="283">
        <f t="shared" si="96"/>
        <v>0</v>
      </c>
      <c r="O227" s="283">
        <f t="shared" si="96"/>
        <v>0</v>
      </c>
      <c r="P227" s="283">
        <f t="shared" si="96"/>
        <v>0</v>
      </c>
      <c r="Q227" s="283">
        <f t="shared" si="96"/>
        <v>0</v>
      </c>
      <c r="R227" s="283">
        <f t="shared" si="96"/>
        <v>0</v>
      </c>
      <c r="S227" s="283">
        <f t="shared" si="96"/>
        <v>0</v>
      </c>
      <c r="T227" s="283">
        <f t="shared" si="96"/>
        <v>0</v>
      </c>
      <c r="U227" s="283">
        <f t="shared" si="96"/>
        <v>0</v>
      </c>
      <c r="V227" s="283">
        <f t="shared" si="96"/>
        <v>0</v>
      </c>
      <c r="W227" s="283">
        <f t="shared" si="96"/>
        <v>0</v>
      </c>
      <c r="X227" s="283">
        <f t="shared" si="96"/>
        <v>0</v>
      </c>
      <c r="Y227" s="283">
        <f t="shared" si="96"/>
        <v>0</v>
      </c>
      <c r="Z227" s="283">
        <f t="shared" si="96"/>
        <v>0</v>
      </c>
      <c r="AA227" s="283">
        <f t="shared" si="96"/>
        <v>0</v>
      </c>
      <c r="AB227" s="283">
        <f t="shared" si="96"/>
        <v>0</v>
      </c>
      <c r="AC227" s="283">
        <f t="shared" si="96"/>
        <v>0</v>
      </c>
      <c r="AD227" s="283">
        <f t="shared" si="96"/>
        <v>0</v>
      </c>
      <c r="AE227" s="283">
        <f t="shared" si="96"/>
        <v>0</v>
      </c>
      <c r="AF227" s="283">
        <f t="shared" si="96"/>
        <v>0</v>
      </c>
      <c r="AG227" s="283">
        <f t="shared" si="96"/>
        <v>0</v>
      </c>
      <c r="AH227" s="283">
        <f t="shared" si="96"/>
        <v>0</v>
      </c>
      <c r="AI227" s="283">
        <f t="shared" si="96"/>
        <v>0</v>
      </c>
      <c r="AJ227" s="283">
        <f t="shared" si="96"/>
        <v>0</v>
      </c>
      <c r="AK227" s="283">
        <f t="shared" si="96"/>
        <v>0</v>
      </c>
      <c r="AL227" s="283">
        <f t="shared" si="96"/>
        <v>0</v>
      </c>
      <c r="AM227" s="283">
        <f t="shared" si="96"/>
        <v>0</v>
      </c>
      <c r="AN227" s="283">
        <f t="shared" si="96"/>
        <v>0</v>
      </c>
      <c r="AO227" s="283">
        <f t="shared" si="96"/>
        <v>0</v>
      </c>
      <c r="AP227" s="283">
        <f t="shared" si="96"/>
        <v>0</v>
      </c>
      <c r="AQ227" s="283">
        <f t="shared" si="96"/>
        <v>0</v>
      </c>
      <c r="AR227" s="283">
        <f t="shared" si="96"/>
        <v>0</v>
      </c>
      <c r="AS227" s="283">
        <f t="shared" si="96"/>
        <v>0</v>
      </c>
      <c r="AT227" s="283">
        <f t="shared" si="96"/>
        <v>0</v>
      </c>
      <c r="AU227" s="283">
        <f t="shared" si="96"/>
        <v>0</v>
      </c>
      <c r="AV227" s="283">
        <f t="shared" si="96"/>
        <v>0</v>
      </c>
      <c r="AW227" s="283">
        <f t="shared" si="96"/>
        <v>0</v>
      </c>
      <c r="AX227" s="283">
        <f t="shared" si="96"/>
        <v>0</v>
      </c>
      <c r="AY227" s="283">
        <f t="shared" si="96"/>
        <v>0</v>
      </c>
      <c r="AZ227" s="283">
        <f t="shared" si="96"/>
        <v>0</v>
      </c>
      <c r="BA227" s="283">
        <f t="shared" si="96"/>
        <v>0</v>
      </c>
      <c r="BB227" s="283">
        <f t="shared" si="96"/>
        <v>0</v>
      </c>
      <c r="BC227" s="283">
        <f t="shared" si="96"/>
        <v>0</v>
      </c>
      <c r="BD227" s="283">
        <f t="shared" si="96"/>
        <v>0</v>
      </c>
      <c r="BE227" s="283">
        <f t="shared" si="96"/>
        <v>0</v>
      </c>
      <c r="BF227" s="283">
        <f t="shared" si="96"/>
        <v>0</v>
      </c>
      <c r="BG227" s="283">
        <f t="shared" si="96"/>
        <v>0</v>
      </c>
      <c r="BH227" s="283">
        <f t="shared" si="96"/>
        <v>0</v>
      </c>
      <c r="BI227" s="283">
        <f t="shared" si="96"/>
        <v>0</v>
      </c>
      <c r="BJ227" s="126">
        <f t="shared" si="93"/>
        <v>0</v>
      </c>
    </row>
    <row r="228" spans="1:62" ht="21" customHeight="1" thickBot="1" x14ac:dyDescent="0.3">
      <c r="A228" s="1409" t="s">
        <v>334</v>
      </c>
      <c r="B228" s="1410"/>
      <c r="C228" s="1410"/>
      <c r="D228" s="1410"/>
      <c r="E228" s="1410"/>
      <c r="F228" s="1410"/>
      <c r="G228" s="1410"/>
      <c r="H228" s="67">
        <f>+H227+H220</f>
        <v>0</v>
      </c>
      <c r="I228" s="67">
        <f t="shared" ref="I228:BI228" si="97">+I227+I220</f>
        <v>0</v>
      </c>
      <c r="J228" s="67">
        <f t="shared" si="97"/>
        <v>0</v>
      </c>
      <c r="K228" s="67">
        <f t="shared" si="97"/>
        <v>0</v>
      </c>
      <c r="L228" s="67">
        <f t="shared" si="97"/>
        <v>0</v>
      </c>
      <c r="M228" s="67">
        <f t="shared" si="97"/>
        <v>0</v>
      </c>
      <c r="N228" s="67">
        <f t="shared" si="97"/>
        <v>0</v>
      </c>
      <c r="O228" s="67">
        <f t="shared" si="97"/>
        <v>0</v>
      </c>
      <c r="P228" s="67">
        <f t="shared" si="97"/>
        <v>0</v>
      </c>
      <c r="Q228" s="67">
        <f t="shared" si="97"/>
        <v>0</v>
      </c>
      <c r="R228" s="67">
        <f t="shared" si="97"/>
        <v>0</v>
      </c>
      <c r="S228" s="67">
        <f t="shared" si="97"/>
        <v>0</v>
      </c>
      <c r="T228" s="67">
        <f t="shared" si="97"/>
        <v>0</v>
      </c>
      <c r="U228" s="67">
        <f t="shared" si="97"/>
        <v>0</v>
      </c>
      <c r="V228" s="67">
        <f t="shared" si="97"/>
        <v>0</v>
      </c>
      <c r="W228" s="67">
        <f t="shared" si="97"/>
        <v>0</v>
      </c>
      <c r="X228" s="67">
        <f t="shared" si="97"/>
        <v>0</v>
      </c>
      <c r="Y228" s="67">
        <f t="shared" si="97"/>
        <v>0</v>
      </c>
      <c r="Z228" s="67">
        <f t="shared" si="97"/>
        <v>0</v>
      </c>
      <c r="AA228" s="67">
        <f t="shared" si="97"/>
        <v>0</v>
      </c>
      <c r="AB228" s="67">
        <f t="shared" si="97"/>
        <v>0</v>
      </c>
      <c r="AC228" s="67">
        <f t="shared" si="97"/>
        <v>0</v>
      </c>
      <c r="AD228" s="67">
        <f t="shared" si="97"/>
        <v>0</v>
      </c>
      <c r="AE228" s="67">
        <f t="shared" si="97"/>
        <v>0</v>
      </c>
      <c r="AF228" s="67">
        <f t="shared" si="97"/>
        <v>0</v>
      </c>
      <c r="AG228" s="67">
        <f t="shared" si="97"/>
        <v>0</v>
      </c>
      <c r="AH228" s="67">
        <f t="shared" si="97"/>
        <v>0</v>
      </c>
      <c r="AI228" s="67">
        <f t="shared" si="97"/>
        <v>0</v>
      </c>
      <c r="AJ228" s="67">
        <f t="shared" si="97"/>
        <v>0</v>
      </c>
      <c r="AK228" s="67">
        <f t="shared" si="97"/>
        <v>0</v>
      </c>
      <c r="AL228" s="67">
        <f t="shared" si="97"/>
        <v>0</v>
      </c>
      <c r="AM228" s="67">
        <f t="shared" si="97"/>
        <v>0</v>
      </c>
      <c r="AN228" s="67">
        <f t="shared" si="97"/>
        <v>0</v>
      </c>
      <c r="AO228" s="67">
        <f t="shared" si="97"/>
        <v>0</v>
      </c>
      <c r="AP228" s="67">
        <f t="shared" si="97"/>
        <v>0</v>
      </c>
      <c r="AQ228" s="67">
        <f t="shared" si="97"/>
        <v>0</v>
      </c>
      <c r="AR228" s="67">
        <f t="shared" si="97"/>
        <v>0</v>
      </c>
      <c r="AS228" s="67">
        <f t="shared" si="97"/>
        <v>0</v>
      </c>
      <c r="AT228" s="67">
        <f t="shared" si="97"/>
        <v>0</v>
      </c>
      <c r="AU228" s="67">
        <f t="shared" si="97"/>
        <v>0</v>
      </c>
      <c r="AV228" s="67">
        <f t="shared" si="97"/>
        <v>0</v>
      </c>
      <c r="AW228" s="67">
        <f t="shared" si="97"/>
        <v>0</v>
      </c>
      <c r="AX228" s="67">
        <f t="shared" si="97"/>
        <v>0</v>
      </c>
      <c r="AY228" s="67">
        <f t="shared" si="97"/>
        <v>0</v>
      </c>
      <c r="AZ228" s="67">
        <f t="shared" si="97"/>
        <v>0</v>
      </c>
      <c r="BA228" s="67">
        <f t="shared" si="97"/>
        <v>0</v>
      </c>
      <c r="BB228" s="67">
        <f t="shared" si="97"/>
        <v>0</v>
      </c>
      <c r="BC228" s="67">
        <f t="shared" si="97"/>
        <v>0</v>
      </c>
      <c r="BD228" s="67">
        <f t="shared" si="97"/>
        <v>0</v>
      </c>
      <c r="BE228" s="67">
        <f t="shared" si="97"/>
        <v>0</v>
      </c>
      <c r="BF228" s="67">
        <f t="shared" si="97"/>
        <v>0</v>
      </c>
      <c r="BG228" s="67">
        <f t="shared" si="97"/>
        <v>0</v>
      </c>
      <c r="BH228" s="67">
        <f t="shared" si="97"/>
        <v>0</v>
      </c>
      <c r="BI228" s="85">
        <f t="shared" si="97"/>
        <v>0</v>
      </c>
      <c r="BJ228" s="126">
        <f t="shared" si="93"/>
        <v>0</v>
      </c>
    </row>
    <row r="229" spans="1:62" x14ac:dyDescent="0.25">
      <c r="A229" s="138"/>
      <c r="B229" s="139"/>
      <c r="C229" s="140"/>
      <c r="D229" s="141"/>
      <c r="E229" s="128"/>
      <c r="F229" s="128"/>
      <c r="G229" s="827"/>
      <c r="H229" s="128"/>
    </row>
    <row r="230" spans="1:62" x14ac:dyDescent="0.25">
      <c r="B230" s="5"/>
      <c r="D230" s="59"/>
      <c r="E230" s="48"/>
      <c r="F230" s="48"/>
      <c r="H230" s="48"/>
      <c r="I230" s="47">
        <f>+I228-I224</f>
        <v>0</v>
      </c>
      <c r="M230" s="47">
        <f>SUM(J228:L228)</f>
        <v>0</v>
      </c>
      <c r="Q230" s="47">
        <f>SUM(N228:P228)</f>
        <v>0</v>
      </c>
      <c r="U230" s="47">
        <f>SUM(R228:T228)</f>
        <v>0</v>
      </c>
      <c r="Y230" s="47">
        <f>SUM(V228:X228)</f>
        <v>0</v>
      </c>
      <c r="AD230" s="47">
        <f>SUM(AA228:AC228)</f>
        <v>0</v>
      </c>
      <c r="AH230" s="47">
        <f>SUM(AE228:AG228)</f>
        <v>0</v>
      </c>
      <c r="AL230" s="47">
        <f>SUM(AI228:AK228)</f>
        <v>0</v>
      </c>
      <c r="AP230" s="47">
        <f>SUM(AM228:AO228)</f>
        <v>0</v>
      </c>
      <c r="AU230" s="47">
        <f>SUM(AR228:AT228)</f>
        <v>0</v>
      </c>
      <c r="AY230" s="47">
        <f>SUM(AV228:AX228)</f>
        <v>0</v>
      </c>
      <c r="BC230" s="47">
        <f>SUM(AZ228:BB228)</f>
        <v>0</v>
      </c>
      <c r="BG230" s="47">
        <f>SUM(BD228:BF228)</f>
        <v>0</v>
      </c>
    </row>
    <row r="231" spans="1:62" x14ac:dyDescent="0.25">
      <c r="B231" s="5"/>
      <c r="D231" s="59"/>
      <c r="E231" s="48"/>
      <c r="F231" s="48"/>
      <c r="G231" s="831"/>
      <c r="H231" s="48"/>
      <c r="Z231" s="47">
        <f>+M230+Q230+U230+Y230</f>
        <v>0</v>
      </c>
      <c r="AQ231" s="47">
        <f>+AD230+AH230+AL230+AP230</f>
        <v>0</v>
      </c>
      <c r="BH231" s="47">
        <f>+AU230+AY230+BC230+BG230</f>
        <v>0</v>
      </c>
    </row>
    <row r="232" spans="1:62" x14ac:dyDescent="0.25">
      <c r="B232" s="5"/>
      <c r="D232" s="59"/>
      <c r="E232" s="48"/>
      <c r="F232" s="48"/>
      <c r="BI232" s="47">
        <f>+Z231+AQ231+BH231</f>
        <v>0</v>
      </c>
    </row>
    <row r="233" spans="1:62" x14ac:dyDescent="0.25">
      <c r="B233" s="5"/>
      <c r="D233" s="59"/>
      <c r="E233" s="48"/>
      <c r="F233" s="48"/>
      <c r="H233" s="48"/>
    </row>
    <row r="234" spans="1:62" x14ac:dyDescent="0.25">
      <c r="B234" s="5"/>
      <c r="D234" s="59"/>
      <c r="E234" s="48"/>
      <c r="F234" s="48"/>
      <c r="H234" s="48"/>
    </row>
    <row r="235" spans="1:62" x14ac:dyDescent="0.25">
      <c r="B235" s="5"/>
      <c r="D235" s="59"/>
      <c r="E235" s="48"/>
      <c r="F235" s="48"/>
      <c r="H235" s="48"/>
    </row>
    <row r="236" spans="1:62" x14ac:dyDescent="0.25">
      <c r="B236" s="5"/>
      <c r="D236" s="59"/>
      <c r="E236" s="48"/>
      <c r="F236" s="48"/>
      <c r="H236" s="48"/>
    </row>
    <row r="237" spans="1:62" x14ac:dyDescent="0.25">
      <c r="B237" s="5"/>
      <c r="D237" s="59"/>
      <c r="E237" s="48"/>
      <c r="F237" s="48"/>
      <c r="H237" s="48"/>
    </row>
    <row r="238" spans="1:62" x14ac:dyDescent="0.25">
      <c r="B238" s="5"/>
      <c r="D238" s="59"/>
      <c r="E238" s="48"/>
      <c r="F238" s="48"/>
      <c r="H238" s="48"/>
    </row>
  </sheetData>
  <mergeCells count="22">
    <mergeCell ref="A228:G228"/>
    <mergeCell ref="A220:G220"/>
    <mergeCell ref="G8:G9"/>
    <mergeCell ref="I8:I9"/>
    <mergeCell ref="H8:H9"/>
    <mergeCell ref="D8:D9"/>
    <mergeCell ref="A227:G227"/>
    <mergeCell ref="Z8:Z9"/>
    <mergeCell ref="AR8:BG8"/>
    <mergeCell ref="A2:B2"/>
    <mergeCell ref="A1:BI1"/>
    <mergeCell ref="A7:BI7"/>
    <mergeCell ref="A8:B9"/>
    <mergeCell ref="C8:C9"/>
    <mergeCell ref="E8:E9"/>
    <mergeCell ref="BI8:BI9"/>
    <mergeCell ref="J8:Y8"/>
    <mergeCell ref="F8:F9"/>
    <mergeCell ref="AA8:AP8"/>
    <mergeCell ref="BH8:BH9"/>
    <mergeCell ref="AQ8:AQ9"/>
    <mergeCell ref="A6:BI6"/>
  </mergeCells>
  <phoneticPr fontId="0" type="noConversion"/>
  <conditionalFormatting sqref="BJ10:BJ228">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55" firstPageNumber="4" orientation="landscape" useFirstPageNumber="1" horizontalDpi="4294967293" r:id="rId1"/>
  <headerFooter alignWithMargins="0">
    <oddFooter>&amp;C&amp;"Arial Narrow,Normal"&amp;10D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3"/>
  <sheetViews>
    <sheetView workbookViewId="0">
      <selection activeCell="D1" sqref="D1:D1048576"/>
    </sheetView>
  </sheetViews>
  <sheetFormatPr baseColWidth="10" defaultRowHeight="12.75" x14ac:dyDescent="0.25"/>
  <cols>
    <col min="1" max="1" width="40.42578125" style="5" customWidth="1"/>
    <col min="2" max="3" width="12.85546875" style="5" bestFit="1" customWidth="1"/>
    <col min="4" max="4" width="0" style="5" hidden="1" customWidth="1"/>
    <col min="5" max="9" width="11.42578125" style="5"/>
    <col min="10" max="11" width="12.85546875" style="5" bestFit="1" customWidth="1"/>
    <col min="12" max="16384" width="11.42578125" style="5"/>
  </cols>
  <sheetData>
    <row r="3" spans="1:11" ht="13.5" thickBot="1" x14ac:dyDescent="0.3"/>
    <row r="4" spans="1:11" x14ac:dyDescent="0.25">
      <c r="B4" s="1416" t="s">
        <v>114</v>
      </c>
      <c r="C4" s="1424" t="s">
        <v>419</v>
      </c>
      <c r="D4" s="1425"/>
      <c r="E4" s="1425"/>
      <c r="F4" s="1425"/>
      <c r="G4" s="1425"/>
      <c r="H4" s="1425"/>
      <c r="I4" s="1425"/>
      <c r="J4" s="1426"/>
    </row>
    <row r="5" spans="1:11" ht="25.5" x14ac:dyDescent="0.25">
      <c r="B5" s="1417"/>
      <c r="C5" s="87" t="s">
        <v>72</v>
      </c>
      <c r="D5" s="87" t="str">
        <f>+'INFORMACION GENERAL DEL PROYECT'!B24</f>
        <v xml:space="preserve">    MODALIDAD CREDITO</v>
      </c>
      <c r="E5" s="221" t="str">
        <f>+'INFORMACION GENERAL DEL PROYECT'!B25</f>
        <v>Institucion Ejecutora</v>
      </c>
      <c r="F5" s="221" t="str">
        <f>+'INFORMACION GENERAL DEL PROYECT'!B26</f>
        <v>Fuente 2</v>
      </c>
      <c r="G5" s="221" t="str">
        <f>+'INFORMACION GENERAL DEL PROYECT'!B27</f>
        <v>Fuente 3</v>
      </c>
      <c r="H5" s="221" t="str">
        <f>+'INFORMACION GENERAL DEL PROYECT'!B28</f>
        <v>Fuente 4</v>
      </c>
      <c r="I5" s="221" t="str">
        <f>+'INFORMACION GENERAL DEL PROYECT'!B29</f>
        <v>Fuente 5</v>
      </c>
      <c r="J5" s="88" t="str">
        <f>+'INFORMACION GENERAL DEL PROYECT'!B30</f>
        <v xml:space="preserve">Aporte de Beneficiarios </v>
      </c>
    </row>
    <row r="6" spans="1:11" x14ac:dyDescent="0.25">
      <c r="A6" s="610" t="s">
        <v>450</v>
      </c>
      <c r="B6" s="611">
        <f>+'PRESUPUESTO ANALITICO'!H229</f>
        <v>0</v>
      </c>
      <c r="C6" s="611">
        <f>+'PRESUPUESTO ANALITICO'!I229</f>
        <v>0</v>
      </c>
      <c r="D6" s="611">
        <f>+'PRESUPUESTO ANALITICO'!J229</f>
        <v>0</v>
      </c>
      <c r="E6" s="611">
        <f>+'PRESUPUESTO ANALITICO'!K229</f>
        <v>0</v>
      </c>
      <c r="F6" s="611">
        <f>+'PRESUPUESTO ANALITICO'!L229</f>
        <v>0</v>
      </c>
      <c r="G6" s="611">
        <f>+'PRESUPUESTO ANALITICO'!M229</f>
        <v>0</v>
      </c>
      <c r="H6" s="611">
        <f>+'PRESUPUESTO ANALITICO'!N229</f>
        <v>0</v>
      </c>
      <c r="I6" s="611">
        <f>+'PRESUPUESTO ANALITICO'!O229</f>
        <v>0</v>
      </c>
      <c r="J6" s="611">
        <f>+'PRESUPUESTO ANALITICO'!P229</f>
        <v>0</v>
      </c>
    </row>
    <row r="7" spans="1:11" x14ac:dyDescent="0.25">
      <c r="A7" s="612" t="s">
        <v>451</v>
      </c>
      <c r="B7" s="613">
        <f>+'Formato de costeo C6 '!I178</f>
        <v>0</v>
      </c>
      <c r="C7" s="613">
        <f>+'Formato de costeo C6 '!J178</f>
        <v>0</v>
      </c>
      <c r="D7" s="613">
        <f>+'Formato de costeo C6 '!K178</f>
        <v>0</v>
      </c>
      <c r="E7" s="613">
        <f>+'Formato de costeo C6 '!L178</f>
        <v>0</v>
      </c>
      <c r="F7" s="613">
        <f>+'Formato de costeo C6 '!M178</f>
        <v>0</v>
      </c>
      <c r="G7" s="613">
        <f>+'Formato de costeo C6 '!N178</f>
        <v>0</v>
      </c>
      <c r="H7" s="613">
        <f>+'Formato de costeo C6 '!O178</f>
        <v>0</v>
      </c>
      <c r="I7" s="613">
        <f>+'Formato de costeo C6 '!P178</f>
        <v>0</v>
      </c>
      <c r="J7" s="613">
        <f>+'Formato de costeo C6 '!Q178</f>
        <v>0</v>
      </c>
    </row>
    <row r="8" spans="1:11" hidden="1" x14ac:dyDescent="0.25">
      <c r="A8" s="612" t="s">
        <v>452</v>
      </c>
      <c r="B8" s="613">
        <f>+'Presup. categorias de gastos'!S30</f>
        <v>0</v>
      </c>
      <c r="C8" s="613">
        <f>+'Presup. categorias de gastos'!C30</f>
        <v>0</v>
      </c>
      <c r="D8" s="613">
        <f>+'Presup. categorias de gastos'!E30</f>
        <v>0</v>
      </c>
      <c r="E8" s="613">
        <f>+'Presup. categorias de gastos'!G30</f>
        <v>0</v>
      </c>
      <c r="F8" s="613">
        <f>+'Presup. categorias de gastos'!I30</f>
        <v>0</v>
      </c>
      <c r="G8" s="613">
        <f>+'Presup. categorias de gastos'!K30</f>
        <v>0</v>
      </c>
      <c r="H8" s="613">
        <f>+'Presup. categorias de gastos'!M30</f>
        <v>0</v>
      </c>
      <c r="I8" s="613">
        <f>+'Presup. categorias de gastos'!O30</f>
        <v>0</v>
      </c>
      <c r="J8" s="613">
        <f>+'Presup. categorias de gastos'!Q30</f>
        <v>0</v>
      </c>
      <c r="K8" s="614"/>
    </row>
    <row r="9" spans="1:11" x14ac:dyDescent="0.25">
      <c r="A9" s="615" t="s">
        <v>454</v>
      </c>
      <c r="B9" s="616">
        <f>+'Presup. componentes y fuentes'!AT17</f>
        <v>0</v>
      </c>
      <c r="C9" s="616">
        <f>+'Presup. componentes y fuentes'!F17</f>
        <v>0</v>
      </c>
      <c r="D9" s="616">
        <f>+'Presup. componentes y fuentes'!K17</f>
        <v>0</v>
      </c>
      <c r="E9" s="616">
        <f>+'Presup. componentes y fuentes'!P17</f>
        <v>0</v>
      </c>
      <c r="F9" s="616">
        <f>+'Presup. componentes y fuentes'!U17</f>
        <v>0</v>
      </c>
      <c r="G9" s="616">
        <f>+'Presup. componentes y fuentes'!Z17</f>
        <v>0</v>
      </c>
      <c r="H9" s="616">
        <f>+'Presup. componentes y fuentes'!AE17</f>
        <v>0</v>
      </c>
      <c r="I9" s="616">
        <f>+'Presup. componentes y fuentes'!AJ17</f>
        <v>0</v>
      </c>
      <c r="J9" s="616">
        <f>+'Presup. componentes y fuentes'!AO17</f>
        <v>0</v>
      </c>
    </row>
    <row r="13" spans="1:11" x14ac:dyDescent="0.25">
      <c r="B13" s="47"/>
    </row>
  </sheetData>
  <mergeCells count="2">
    <mergeCell ref="B4:B5"/>
    <mergeCell ref="C4:J4"/>
  </mergeCells>
  <phoneticPr fontId="5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O167"/>
  <sheetViews>
    <sheetView topLeftCell="A106" zoomScale="85" zoomScaleNormal="85" workbookViewId="0">
      <selection activeCell="I54" sqref="I54"/>
    </sheetView>
  </sheetViews>
  <sheetFormatPr baseColWidth="10" defaultRowHeight="12.75" outlineLevelRow="1" x14ac:dyDescent="0.25"/>
  <cols>
    <col min="1" max="1" width="11.42578125" style="5"/>
    <col min="2" max="2" width="56.140625" style="5" bestFit="1" customWidth="1"/>
    <col min="3" max="3" width="15.5703125" style="5" bestFit="1" customWidth="1"/>
    <col min="4" max="12" width="10.140625" style="5" bestFit="1" customWidth="1"/>
    <col min="13" max="14" width="11.42578125" style="5"/>
    <col min="15" max="15" width="11.7109375" style="5" bestFit="1" customWidth="1"/>
    <col min="16" max="16384" width="11.42578125" style="5"/>
  </cols>
  <sheetData>
    <row r="1" spans="2:15" x14ac:dyDescent="0.25">
      <c r="C1" s="47"/>
    </row>
    <row r="2" spans="2:15" ht="16.5" x14ac:dyDescent="0.3">
      <c r="B2" s="1476" t="s">
        <v>413</v>
      </c>
      <c r="C2" s="1476"/>
      <c r="D2" s="1476"/>
      <c r="E2" s="1476"/>
      <c r="F2" s="1476"/>
      <c r="G2" s="1476"/>
      <c r="H2" s="1476"/>
      <c r="I2" s="1476"/>
      <c r="J2" s="1476"/>
      <c r="K2" s="1476"/>
      <c r="L2" s="1476"/>
    </row>
    <row r="4" spans="2:15" ht="13.5" thickBot="1" x14ac:dyDescent="0.3">
      <c r="C4" s="47"/>
    </row>
    <row r="5" spans="2:15" ht="13.5" thickBot="1" x14ac:dyDescent="0.3">
      <c r="B5" s="658" t="s">
        <v>385</v>
      </c>
      <c r="C5" s="1056" t="s">
        <v>380</v>
      </c>
      <c r="D5" s="1056" t="s">
        <v>381</v>
      </c>
      <c r="E5" s="1056" t="s">
        <v>382</v>
      </c>
      <c r="F5" s="1056" t="s">
        <v>386</v>
      </c>
      <c r="G5" s="1056" t="s">
        <v>387</v>
      </c>
      <c r="H5" s="1056" t="s">
        <v>388</v>
      </c>
      <c r="I5" s="1056" t="s">
        <v>389</v>
      </c>
      <c r="J5" s="1056" t="s">
        <v>390</v>
      </c>
      <c r="K5" s="1056" t="s">
        <v>391</v>
      </c>
      <c r="L5" s="659" t="s">
        <v>392</v>
      </c>
    </row>
    <row r="6" spans="2:15" ht="14.25" thickBot="1" x14ac:dyDescent="0.3">
      <c r="B6" s="660" t="s">
        <v>393</v>
      </c>
      <c r="C6" s="661" t="e">
        <f>+C7+C13</f>
        <v>#REF!</v>
      </c>
      <c r="D6" s="661" t="e">
        <f t="shared" ref="D6:L6" si="0">+D7+D13</f>
        <v>#REF!</v>
      </c>
      <c r="E6" s="661" t="e">
        <f t="shared" si="0"/>
        <v>#REF!</v>
      </c>
      <c r="F6" s="661">
        <f t="shared" si="0"/>
        <v>0</v>
      </c>
      <c r="G6" s="661">
        <f t="shared" si="0"/>
        <v>0</v>
      </c>
      <c r="H6" s="661">
        <f t="shared" si="0"/>
        <v>0</v>
      </c>
      <c r="I6" s="661">
        <f t="shared" si="0"/>
        <v>0</v>
      </c>
      <c r="J6" s="661">
        <f t="shared" si="0"/>
        <v>0</v>
      </c>
      <c r="K6" s="661">
        <f t="shared" si="0"/>
        <v>0</v>
      </c>
      <c r="L6" s="662">
        <f t="shared" si="0"/>
        <v>0</v>
      </c>
      <c r="O6" s="47"/>
    </row>
    <row r="7" spans="2:15" ht="14.25" thickBot="1" x14ac:dyDescent="0.3">
      <c r="B7" s="660" t="s">
        <v>394</v>
      </c>
      <c r="C7" s="661" t="e">
        <f>+SUM(C8:C12)</f>
        <v>#REF!</v>
      </c>
      <c r="D7" s="661" t="e">
        <f>+SUM(D8:D12)</f>
        <v>#REF!</v>
      </c>
      <c r="E7" s="661" t="e">
        <f t="shared" ref="E7:L7" si="1">+SUM(E8:E12)</f>
        <v>#REF!</v>
      </c>
      <c r="F7" s="661">
        <f t="shared" si="1"/>
        <v>0</v>
      </c>
      <c r="G7" s="661">
        <f t="shared" si="1"/>
        <v>0</v>
      </c>
      <c r="H7" s="661">
        <f t="shared" si="1"/>
        <v>0</v>
      </c>
      <c r="I7" s="661">
        <f t="shared" si="1"/>
        <v>0</v>
      </c>
      <c r="J7" s="661">
        <f t="shared" si="1"/>
        <v>0</v>
      </c>
      <c r="K7" s="661">
        <f t="shared" si="1"/>
        <v>0</v>
      </c>
      <c r="L7" s="662">
        <f t="shared" si="1"/>
        <v>0</v>
      </c>
    </row>
    <row r="8" spans="2:15" x14ac:dyDescent="0.25">
      <c r="B8" s="663" t="s">
        <v>395</v>
      </c>
      <c r="C8" s="664">
        <f>+'Presup. componentes y fuentes'!AQ11-'Presup. componentes y fuentes'!AL11</f>
        <v>0</v>
      </c>
      <c r="D8" s="664">
        <f>+'Presup. componentes y fuentes'!AR11-'Presup. componentes y fuentes'!AM11</f>
        <v>0</v>
      </c>
      <c r="E8" s="664">
        <f>+'Presup. componentes y fuentes'!AS11-'Presup. componentes y fuentes'!AN11</f>
        <v>0</v>
      </c>
      <c r="F8" s="664"/>
      <c r="G8" s="664"/>
      <c r="H8" s="664"/>
      <c r="I8" s="664"/>
      <c r="J8" s="664"/>
      <c r="K8" s="664"/>
      <c r="L8" s="665"/>
      <c r="O8" s="47"/>
    </row>
    <row r="9" spans="2:15" x14ac:dyDescent="0.25">
      <c r="B9" s="666" t="s">
        <v>396</v>
      </c>
      <c r="C9" s="667" t="e">
        <f>+'Presup. componentes y fuentes'!#REF!-'Presup. componentes y fuentes'!#REF!</f>
        <v>#REF!</v>
      </c>
      <c r="D9" s="667" t="e">
        <f>+'Presup. componentes y fuentes'!#REF!-'Presup. componentes y fuentes'!#REF!</f>
        <v>#REF!</v>
      </c>
      <c r="E9" s="667" t="e">
        <f>+'Presup. componentes y fuentes'!#REF!-'Presup. componentes y fuentes'!#REF!</f>
        <v>#REF!</v>
      </c>
      <c r="F9" s="667"/>
      <c r="G9" s="667"/>
      <c r="H9" s="667"/>
      <c r="I9" s="667"/>
      <c r="J9" s="667"/>
      <c r="K9" s="667"/>
      <c r="L9" s="668"/>
    </row>
    <row r="10" spans="2:15" x14ac:dyDescent="0.25">
      <c r="B10" s="666" t="s">
        <v>397</v>
      </c>
      <c r="C10" s="667" t="e">
        <f>+'Presup. componentes y fuentes'!#REF!-'Presup. componentes y fuentes'!#REF!</f>
        <v>#REF!</v>
      </c>
      <c r="D10" s="667" t="e">
        <f>+'Presup. componentes y fuentes'!#REF!-'Presup. componentes y fuentes'!#REF!</f>
        <v>#REF!</v>
      </c>
      <c r="E10" s="667" t="e">
        <f>+'Presup. componentes y fuentes'!#REF!-'Presup. componentes y fuentes'!#REF!</f>
        <v>#REF!</v>
      </c>
      <c r="F10" s="667"/>
      <c r="G10" s="667"/>
      <c r="H10" s="667"/>
      <c r="I10" s="667"/>
      <c r="J10" s="667"/>
      <c r="K10" s="667"/>
      <c r="L10" s="668"/>
    </row>
    <row r="11" spans="2:15" x14ac:dyDescent="0.25">
      <c r="B11" s="666" t="s">
        <v>398</v>
      </c>
      <c r="C11" s="667" t="e">
        <f>+'Presup. componentes y fuentes'!#REF!-'Presup. componentes y fuentes'!#REF!</f>
        <v>#REF!</v>
      </c>
      <c r="D11" s="667" t="e">
        <f>+'Presup. componentes y fuentes'!#REF!-'Presup. componentes y fuentes'!#REF!</f>
        <v>#REF!</v>
      </c>
      <c r="E11" s="667" t="e">
        <f>+'Presup. componentes y fuentes'!#REF!-'Presup. componentes y fuentes'!#REF!</f>
        <v>#REF!</v>
      </c>
      <c r="F11" s="667"/>
      <c r="G11" s="667"/>
      <c r="H11" s="667"/>
      <c r="I11" s="667"/>
      <c r="J11" s="667"/>
      <c r="K11" s="667"/>
      <c r="L11" s="668"/>
    </row>
    <row r="12" spans="2:15" ht="13.5" thickBot="1" x14ac:dyDescent="0.3">
      <c r="B12" s="669" t="s">
        <v>399</v>
      </c>
      <c r="C12" s="670" t="e">
        <f>+'Presup. componentes y fuentes'!#REF!-'Presup. componentes y fuentes'!#REF!</f>
        <v>#REF!</v>
      </c>
      <c r="D12" s="670" t="e">
        <f>+'Presup. componentes y fuentes'!#REF!-'Presup. componentes y fuentes'!#REF!</f>
        <v>#REF!</v>
      </c>
      <c r="E12" s="670" t="e">
        <f>+'Presup. componentes y fuentes'!#REF!-'Presup. componentes y fuentes'!#REF!</f>
        <v>#REF!</v>
      </c>
      <c r="F12" s="670"/>
      <c r="G12" s="670"/>
      <c r="H12" s="670"/>
      <c r="I12" s="670"/>
      <c r="J12" s="670"/>
      <c r="K12" s="670"/>
      <c r="L12" s="671"/>
    </row>
    <row r="13" spans="2:15" ht="14.25" thickBot="1" x14ac:dyDescent="0.3">
      <c r="B13" s="660" t="s">
        <v>400</v>
      </c>
      <c r="C13" s="661">
        <f>+C14</f>
        <v>0</v>
      </c>
      <c r="D13" s="661">
        <f t="shared" ref="D13:L13" si="2">+D14</f>
        <v>0</v>
      </c>
      <c r="E13" s="661">
        <f t="shared" si="2"/>
        <v>0</v>
      </c>
      <c r="F13" s="661">
        <f t="shared" si="2"/>
        <v>0</v>
      </c>
      <c r="G13" s="661">
        <f t="shared" si="2"/>
        <v>0</v>
      </c>
      <c r="H13" s="661">
        <f t="shared" si="2"/>
        <v>0</v>
      </c>
      <c r="I13" s="661">
        <f t="shared" si="2"/>
        <v>0</v>
      </c>
      <c r="J13" s="661">
        <f t="shared" si="2"/>
        <v>0</v>
      </c>
      <c r="K13" s="661">
        <f t="shared" si="2"/>
        <v>0</v>
      </c>
      <c r="L13" s="662">
        <f t="shared" si="2"/>
        <v>0</v>
      </c>
      <c r="M13" s="123"/>
    </row>
    <row r="14" spans="2:15" ht="13.5" thickBot="1" x14ac:dyDescent="0.3">
      <c r="B14" s="672" t="s">
        <v>401</v>
      </c>
      <c r="C14" s="673">
        <f>+'Presup. componentes y fuentes'!AQ12+'Presup. componentes y fuentes'!AQ13+'Presup. componentes y fuentes'!AQ14+'Presup. componentes y fuentes'!AQ15-'Presup. componentes y fuentes'!AL12-'Presup. componentes y fuentes'!AL13+'Presup. componentes y fuentes'!F14</f>
        <v>0</v>
      </c>
      <c r="D14" s="673">
        <f>+'Presup. componentes y fuentes'!AR12+'Presup. componentes y fuentes'!AR13+'Presup. componentes y fuentes'!AR14+'Presup. componentes y fuentes'!AR15-'Presup. componentes y fuentes'!AM12-'Presup. componentes y fuentes'!AM13</f>
        <v>0</v>
      </c>
      <c r="E14" s="673">
        <f>+'Presup. componentes y fuentes'!AS12+'Presup. componentes y fuentes'!AS13+'Presup. componentes y fuentes'!AS14+'Presup. componentes y fuentes'!AS15-'Presup. componentes y fuentes'!AN12-'Presup. componentes y fuentes'!AN13</f>
        <v>0</v>
      </c>
      <c r="F14" s="673"/>
      <c r="G14" s="673"/>
      <c r="H14" s="673"/>
      <c r="I14" s="673"/>
      <c r="J14" s="673"/>
      <c r="K14" s="673"/>
      <c r="L14" s="674"/>
    </row>
    <row r="15" spans="2:15" ht="14.25" thickBot="1" x14ac:dyDescent="0.3">
      <c r="B15" s="678" t="s">
        <v>402</v>
      </c>
      <c r="C15" s="679">
        <f>C19</f>
        <v>0</v>
      </c>
      <c r="D15" s="679">
        <f t="shared" ref="D15:L15" si="3">D19</f>
        <v>0</v>
      </c>
      <c r="E15" s="679">
        <f t="shared" si="3"/>
        <v>0</v>
      </c>
      <c r="F15" s="679">
        <f t="shared" si="3"/>
        <v>0</v>
      </c>
      <c r="G15" s="679">
        <f t="shared" si="3"/>
        <v>0</v>
      </c>
      <c r="H15" s="679">
        <f t="shared" si="3"/>
        <v>0</v>
      </c>
      <c r="I15" s="679">
        <f t="shared" si="3"/>
        <v>0</v>
      </c>
      <c r="J15" s="679">
        <f t="shared" si="3"/>
        <v>0</v>
      </c>
      <c r="K15" s="679">
        <f t="shared" si="3"/>
        <v>0</v>
      </c>
      <c r="L15" s="679">
        <f t="shared" si="3"/>
        <v>0</v>
      </c>
    </row>
    <row r="16" spans="2:15" outlineLevel="1" x14ac:dyDescent="0.25">
      <c r="B16" s="1058" t="s">
        <v>557</v>
      </c>
      <c r="C16" s="1059"/>
      <c r="D16" s="1059"/>
      <c r="E16" s="1059"/>
      <c r="F16" s="1059"/>
      <c r="G16" s="1059"/>
      <c r="H16" s="1059"/>
      <c r="I16" s="1059"/>
      <c r="J16" s="1059"/>
      <c r="K16" s="1059"/>
      <c r="L16" s="1074"/>
    </row>
    <row r="17" spans="2:12" outlineLevel="1" x14ac:dyDescent="0.25">
      <c r="B17" s="1058" t="s">
        <v>556</v>
      </c>
      <c r="C17" s="1059"/>
      <c r="D17" s="1059"/>
      <c r="E17" s="1059"/>
      <c r="F17" s="1059"/>
      <c r="G17" s="1059"/>
      <c r="H17" s="1059"/>
      <c r="I17" s="1059"/>
      <c r="J17" s="1059"/>
      <c r="K17" s="1059"/>
      <c r="L17" s="1074"/>
    </row>
    <row r="18" spans="2:12" outlineLevel="1" x14ac:dyDescent="0.25">
      <c r="B18" s="1058" t="s">
        <v>555</v>
      </c>
      <c r="C18" s="1059"/>
      <c r="D18" s="1059"/>
      <c r="E18" s="1059"/>
      <c r="F18" s="1059"/>
      <c r="G18" s="1059"/>
      <c r="H18" s="1059"/>
      <c r="I18" s="1059"/>
      <c r="J18" s="1059"/>
      <c r="K18" s="1059"/>
      <c r="L18" s="1074"/>
    </row>
    <row r="19" spans="2:12" x14ac:dyDescent="0.25">
      <c r="B19" s="1089" t="s">
        <v>581</v>
      </c>
      <c r="C19" s="680">
        <f>C16*C17*C18</f>
        <v>0</v>
      </c>
      <c r="D19" s="680">
        <f t="shared" ref="D19:L19" si="4">D16*D17*D18</f>
        <v>0</v>
      </c>
      <c r="E19" s="680">
        <f t="shared" si="4"/>
        <v>0</v>
      </c>
      <c r="F19" s="680">
        <f t="shared" si="4"/>
        <v>0</v>
      </c>
      <c r="G19" s="680">
        <f t="shared" si="4"/>
        <v>0</v>
      </c>
      <c r="H19" s="680">
        <f t="shared" si="4"/>
        <v>0</v>
      </c>
      <c r="I19" s="680">
        <f t="shared" si="4"/>
        <v>0</v>
      </c>
      <c r="J19" s="680">
        <f t="shared" si="4"/>
        <v>0</v>
      </c>
      <c r="K19" s="680">
        <f t="shared" si="4"/>
        <v>0</v>
      </c>
      <c r="L19" s="1075">
        <f t="shared" si="4"/>
        <v>0</v>
      </c>
    </row>
    <row r="20" spans="2:12" outlineLevel="1" x14ac:dyDescent="0.25">
      <c r="B20" s="1058" t="s">
        <v>557</v>
      </c>
      <c r="C20" s="1059"/>
      <c r="D20" s="1059"/>
      <c r="E20" s="1059"/>
      <c r="F20" s="1059"/>
      <c r="G20" s="1059"/>
      <c r="H20" s="1059"/>
      <c r="I20" s="1059"/>
      <c r="J20" s="1059"/>
      <c r="K20" s="1059"/>
      <c r="L20" s="1074"/>
    </row>
    <row r="21" spans="2:12" outlineLevel="1" x14ac:dyDescent="0.25">
      <c r="B21" s="1058" t="s">
        <v>556</v>
      </c>
      <c r="C21" s="1059"/>
      <c r="D21" s="1059"/>
      <c r="E21" s="1059"/>
      <c r="F21" s="1059"/>
      <c r="G21" s="1059"/>
      <c r="H21" s="1059"/>
      <c r="I21" s="1059"/>
      <c r="J21" s="1059"/>
      <c r="K21" s="1059"/>
      <c r="L21" s="1074"/>
    </row>
    <row r="22" spans="2:12" outlineLevel="1" x14ac:dyDescent="0.25">
      <c r="B22" s="1058" t="s">
        <v>555</v>
      </c>
      <c r="C22" s="1059"/>
      <c r="D22" s="1059"/>
      <c r="E22" s="1059"/>
      <c r="F22" s="1059"/>
      <c r="G22" s="1059"/>
      <c r="H22" s="1059"/>
      <c r="I22" s="1059"/>
      <c r="J22" s="1059"/>
      <c r="K22" s="1059"/>
      <c r="L22" s="1074"/>
    </row>
    <row r="23" spans="2:12" x14ac:dyDescent="0.25">
      <c r="B23" s="1089" t="s">
        <v>583</v>
      </c>
      <c r="C23" s="680">
        <f>C20*C21*C22</f>
        <v>0</v>
      </c>
      <c r="D23" s="680">
        <f t="shared" ref="D23" si="5">D20*D21*D22</f>
        <v>0</v>
      </c>
      <c r="E23" s="680">
        <f t="shared" ref="E23" si="6">E20*E21*E22</f>
        <v>0</v>
      </c>
      <c r="F23" s="680">
        <f t="shared" ref="F23" si="7">F20*F21*F22</f>
        <v>0</v>
      </c>
      <c r="G23" s="680">
        <f t="shared" ref="G23" si="8">G20*G21*G22</f>
        <v>0</v>
      </c>
      <c r="H23" s="680">
        <f t="shared" ref="H23" si="9">H20*H21*H22</f>
        <v>0</v>
      </c>
      <c r="I23" s="680">
        <f t="shared" ref="I23" si="10">I20*I21*I22</f>
        <v>0</v>
      </c>
      <c r="J23" s="680">
        <f t="shared" ref="J23" si="11">J20*J21*J22</f>
        <v>0</v>
      </c>
      <c r="K23" s="680">
        <f t="shared" ref="K23" si="12">K20*K21*K22</f>
        <v>0</v>
      </c>
      <c r="L23" s="1075">
        <f t="shared" ref="L23" si="13">L20*L21*L22</f>
        <v>0</v>
      </c>
    </row>
    <row r="24" spans="2:12" outlineLevel="1" x14ac:dyDescent="0.25">
      <c r="B24" s="1058" t="s">
        <v>557</v>
      </c>
      <c r="C24" s="1059"/>
      <c r="D24" s="1059"/>
      <c r="E24" s="1059"/>
      <c r="F24" s="1059"/>
      <c r="G24" s="1059"/>
      <c r="H24" s="1059"/>
      <c r="I24" s="1059"/>
      <c r="J24" s="1059"/>
      <c r="K24" s="1059"/>
      <c r="L24" s="1074"/>
    </row>
    <row r="25" spans="2:12" outlineLevel="1" x14ac:dyDescent="0.25">
      <c r="B25" s="1058" t="s">
        <v>556</v>
      </c>
      <c r="C25" s="1059"/>
      <c r="D25" s="1059"/>
      <c r="E25" s="1059"/>
      <c r="F25" s="1059"/>
      <c r="G25" s="1059"/>
      <c r="H25" s="1059"/>
      <c r="I25" s="1059"/>
      <c r="J25" s="1059"/>
      <c r="K25" s="1059"/>
      <c r="L25" s="1074"/>
    </row>
    <row r="26" spans="2:12" outlineLevel="1" x14ac:dyDescent="0.25">
      <c r="B26" s="1058" t="s">
        <v>555</v>
      </c>
      <c r="C26" s="1059"/>
      <c r="D26" s="1059"/>
      <c r="E26" s="1059"/>
      <c r="F26" s="1059"/>
      <c r="G26" s="1059"/>
      <c r="H26" s="1059"/>
      <c r="I26" s="1059"/>
      <c r="J26" s="1059"/>
      <c r="K26" s="1059"/>
      <c r="L26" s="1074"/>
    </row>
    <row r="27" spans="2:12" x14ac:dyDescent="0.25">
      <c r="B27" s="1089" t="s">
        <v>582</v>
      </c>
      <c r="C27" s="680">
        <f>C24*C25*C26</f>
        <v>0</v>
      </c>
      <c r="D27" s="680">
        <f t="shared" ref="D27" si="14">D24*D25*D26</f>
        <v>0</v>
      </c>
      <c r="E27" s="680">
        <f t="shared" ref="E27" si="15">E24*E25*E26</f>
        <v>0</v>
      </c>
      <c r="F27" s="680">
        <f t="shared" ref="F27" si="16">F24*F25*F26</f>
        <v>0</v>
      </c>
      <c r="G27" s="680">
        <f t="shared" ref="G27" si="17">G24*G25*G26</f>
        <v>0</v>
      </c>
      <c r="H27" s="680">
        <f t="shared" ref="H27" si="18">H24*H25*H26</f>
        <v>0</v>
      </c>
      <c r="I27" s="680">
        <f t="shared" ref="I27" si="19">I24*I25*I26</f>
        <v>0</v>
      </c>
      <c r="J27" s="680">
        <f t="shared" ref="J27" si="20">J24*J25*J26</f>
        <v>0</v>
      </c>
      <c r="K27" s="680">
        <f t="shared" ref="K27" si="21">K24*K25*K26</f>
        <v>0</v>
      </c>
      <c r="L27" s="1075">
        <f t="shared" ref="L27" si="22">L24*L25*L26</f>
        <v>0</v>
      </c>
    </row>
    <row r="28" spans="2:12" outlineLevel="1" x14ac:dyDescent="0.25">
      <c r="B28" s="1058" t="s">
        <v>557</v>
      </c>
      <c r="C28" s="1059"/>
      <c r="D28" s="1059"/>
      <c r="E28" s="1059"/>
      <c r="F28" s="1059"/>
      <c r="G28" s="1059"/>
      <c r="H28" s="1059"/>
      <c r="I28" s="1059"/>
      <c r="J28" s="1059"/>
      <c r="K28" s="1059"/>
      <c r="L28" s="1074"/>
    </row>
    <row r="29" spans="2:12" outlineLevel="1" x14ac:dyDescent="0.25">
      <c r="B29" s="1058" t="s">
        <v>556</v>
      </c>
      <c r="C29" s="1059"/>
      <c r="D29" s="1059"/>
      <c r="E29" s="1059"/>
      <c r="F29" s="1059"/>
      <c r="G29" s="1059"/>
      <c r="H29" s="1059"/>
      <c r="I29" s="1059"/>
      <c r="J29" s="1059"/>
      <c r="K29" s="1059"/>
      <c r="L29" s="1074"/>
    </row>
    <row r="30" spans="2:12" outlineLevel="1" x14ac:dyDescent="0.25">
      <c r="B30" s="1058" t="s">
        <v>555</v>
      </c>
      <c r="C30" s="1059"/>
      <c r="D30" s="1059"/>
      <c r="E30" s="1059"/>
      <c r="F30" s="1059"/>
      <c r="G30" s="1059"/>
      <c r="H30" s="1059"/>
      <c r="I30" s="1059"/>
      <c r="J30" s="1059"/>
      <c r="K30" s="1059"/>
      <c r="L30" s="1074"/>
    </row>
    <row r="31" spans="2:12" x14ac:dyDescent="0.25">
      <c r="B31" s="1089" t="s">
        <v>584</v>
      </c>
      <c r="C31" s="680">
        <f>C28*C29*C30</f>
        <v>0</v>
      </c>
      <c r="D31" s="680">
        <f t="shared" ref="D31" si="23">D28*D29*D30</f>
        <v>0</v>
      </c>
      <c r="E31" s="680">
        <f t="shared" ref="E31" si="24">E28*E29*E30</f>
        <v>0</v>
      </c>
      <c r="F31" s="680">
        <f t="shared" ref="F31" si="25">F28*F29*F30</f>
        <v>0</v>
      </c>
      <c r="G31" s="680">
        <f t="shared" ref="G31" si="26">G28*G29*G30</f>
        <v>0</v>
      </c>
      <c r="H31" s="680">
        <f t="shared" ref="H31" si="27">H28*H29*H30</f>
        <v>0</v>
      </c>
      <c r="I31" s="680">
        <f t="shared" ref="I31" si="28">I28*I29*I30</f>
        <v>0</v>
      </c>
      <c r="J31" s="680">
        <f t="shared" ref="J31" si="29">J28*J29*J30</f>
        <v>0</v>
      </c>
      <c r="K31" s="680">
        <f t="shared" ref="K31" si="30">K28*K29*K30</f>
        <v>0</v>
      </c>
      <c r="L31" s="1075">
        <f t="shared" ref="L31" si="31">L28*L29*L30</f>
        <v>0</v>
      </c>
    </row>
    <row r="32" spans="2:12" x14ac:dyDescent="0.25">
      <c r="B32" s="369" t="s">
        <v>403</v>
      </c>
      <c r="C32" s="368"/>
      <c r="D32" s="368"/>
      <c r="E32" s="368"/>
      <c r="F32" s="368"/>
      <c r="G32" s="368"/>
      <c r="H32" s="368"/>
      <c r="I32" s="368"/>
      <c r="J32" s="368"/>
      <c r="K32" s="368"/>
      <c r="L32" s="1076"/>
    </row>
    <row r="33" spans="2:12" ht="13.5" thickBot="1" x14ac:dyDescent="0.3">
      <c r="B33" s="681" t="s">
        <v>404</v>
      </c>
      <c r="C33" s="682"/>
      <c r="D33" s="682"/>
      <c r="E33" s="682"/>
      <c r="F33" s="682"/>
      <c r="G33" s="682"/>
      <c r="H33" s="682"/>
      <c r="I33" s="682"/>
      <c r="J33" s="682"/>
      <c r="K33" s="682"/>
      <c r="L33" s="1077"/>
    </row>
    <row r="34" spans="2:12" ht="14.25" thickBot="1" x14ac:dyDescent="0.3">
      <c r="B34" s="678" t="s">
        <v>405</v>
      </c>
      <c r="C34" s="679"/>
      <c r="D34" s="679"/>
      <c r="E34" s="679"/>
      <c r="F34" s="679"/>
      <c r="G34" s="679"/>
      <c r="H34" s="679"/>
      <c r="I34" s="679"/>
      <c r="J34" s="679"/>
      <c r="K34" s="679"/>
      <c r="L34" s="1073"/>
    </row>
    <row r="35" spans="2:12" outlineLevel="1" x14ac:dyDescent="0.25">
      <c r="B35" s="1058" t="s">
        <v>557</v>
      </c>
      <c r="C35" s="1059"/>
      <c r="D35" s="1059"/>
      <c r="E35" s="1059"/>
      <c r="F35" s="1059"/>
      <c r="G35" s="1059"/>
      <c r="H35" s="1059"/>
      <c r="I35" s="1059"/>
      <c r="J35" s="1059"/>
      <c r="K35" s="1059"/>
      <c r="L35" s="1074"/>
    </row>
    <row r="36" spans="2:12" outlineLevel="1" x14ac:dyDescent="0.25">
      <c r="B36" s="1058" t="s">
        <v>556</v>
      </c>
      <c r="C36" s="1059"/>
      <c r="D36" s="1059"/>
      <c r="E36" s="1059"/>
      <c r="F36" s="1059"/>
      <c r="G36" s="1059"/>
      <c r="H36" s="1059"/>
      <c r="I36" s="1059"/>
      <c r="J36" s="1059"/>
      <c r="K36" s="1059"/>
      <c r="L36" s="1074"/>
    </row>
    <row r="37" spans="2:12" outlineLevel="1" x14ac:dyDescent="0.25">
      <c r="B37" s="1058" t="s">
        <v>555</v>
      </c>
      <c r="C37" s="1059"/>
      <c r="D37" s="1059"/>
      <c r="E37" s="1059"/>
      <c r="F37" s="1059"/>
      <c r="G37" s="1059"/>
      <c r="H37" s="1059"/>
      <c r="I37" s="1059"/>
      <c r="J37" s="1059"/>
      <c r="K37" s="1059"/>
      <c r="L37" s="1074"/>
    </row>
    <row r="38" spans="2:12" x14ac:dyDescent="0.25">
      <c r="B38" s="1089" t="s">
        <v>581</v>
      </c>
      <c r="C38" s="680">
        <f>C35*C36*C37</f>
        <v>0</v>
      </c>
      <c r="D38" s="680">
        <f t="shared" ref="D38" si="32">D35*D36*D37</f>
        <v>0</v>
      </c>
      <c r="E38" s="680">
        <f t="shared" ref="E38" si="33">E35*E36*E37</f>
        <v>0</v>
      </c>
      <c r="F38" s="680">
        <f t="shared" ref="F38" si="34">F35*F36*F37</f>
        <v>0</v>
      </c>
      <c r="G38" s="680">
        <f t="shared" ref="G38" si="35">G35*G36*G37</f>
        <v>0</v>
      </c>
      <c r="H38" s="680">
        <f t="shared" ref="H38" si="36">H35*H36*H37</f>
        <v>0</v>
      </c>
      <c r="I38" s="680">
        <f t="shared" ref="I38" si="37">I35*I36*I37</f>
        <v>0</v>
      </c>
      <c r="J38" s="680">
        <f t="shared" ref="J38" si="38">J35*J36*J37</f>
        <v>0</v>
      </c>
      <c r="K38" s="680">
        <f t="shared" ref="K38" si="39">K35*K36*K37</f>
        <v>0</v>
      </c>
      <c r="L38" s="1075">
        <f t="shared" ref="L38" si="40">L35*L36*L37</f>
        <v>0</v>
      </c>
    </row>
    <row r="39" spans="2:12" outlineLevel="1" x14ac:dyDescent="0.25">
      <c r="B39" s="1058" t="s">
        <v>557</v>
      </c>
      <c r="C39" s="1059"/>
      <c r="D39" s="1059"/>
      <c r="E39" s="1059"/>
      <c r="F39" s="1059"/>
      <c r="G39" s="1059"/>
      <c r="H39" s="1059"/>
      <c r="I39" s="1059"/>
      <c r="J39" s="1059"/>
      <c r="K39" s="1059"/>
      <c r="L39" s="1074"/>
    </row>
    <row r="40" spans="2:12" outlineLevel="1" x14ac:dyDescent="0.25">
      <c r="B40" s="1058" t="s">
        <v>556</v>
      </c>
      <c r="C40" s="1059"/>
      <c r="D40" s="1059"/>
      <c r="E40" s="1059"/>
      <c r="F40" s="1059"/>
      <c r="G40" s="1059"/>
      <c r="H40" s="1059"/>
      <c r="I40" s="1059"/>
      <c r="J40" s="1059"/>
      <c r="K40" s="1059"/>
      <c r="L40" s="1074"/>
    </row>
    <row r="41" spans="2:12" outlineLevel="1" x14ac:dyDescent="0.25">
      <c r="B41" s="1058" t="s">
        <v>555</v>
      </c>
      <c r="C41" s="1059"/>
      <c r="D41" s="1059"/>
      <c r="E41" s="1059"/>
      <c r="F41" s="1059"/>
      <c r="G41" s="1059"/>
      <c r="H41" s="1059"/>
      <c r="I41" s="1059"/>
      <c r="J41" s="1059"/>
      <c r="K41" s="1059"/>
      <c r="L41" s="1074"/>
    </row>
    <row r="42" spans="2:12" x14ac:dyDescent="0.25">
      <c r="B42" s="1089" t="s">
        <v>583</v>
      </c>
      <c r="C42" s="680">
        <f>C39*C40*C41</f>
        <v>0</v>
      </c>
      <c r="D42" s="680">
        <f t="shared" ref="D42" si="41">D39*D40*D41</f>
        <v>0</v>
      </c>
      <c r="E42" s="680">
        <f t="shared" ref="E42" si="42">E39*E40*E41</f>
        <v>0</v>
      </c>
      <c r="F42" s="680">
        <f t="shared" ref="F42" si="43">F39*F40*F41</f>
        <v>0</v>
      </c>
      <c r="G42" s="680">
        <f t="shared" ref="G42" si="44">G39*G40*G41</f>
        <v>0</v>
      </c>
      <c r="H42" s="680">
        <f t="shared" ref="H42" si="45">H39*H40*H41</f>
        <v>0</v>
      </c>
      <c r="I42" s="680">
        <f t="shared" ref="I42" si="46">I39*I40*I41</f>
        <v>0</v>
      </c>
      <c r="J42" s="680">
        <f t="shared" ref="J42" si="47">J39*J40*J41</f>
        <v>0</v>
      </c>
      <c r="K42" s="680">
        <f t="shared" ref="K42" si="48">K39*K40*K41</f>
        <v>0</v>
      </c>
      <c r="L42" s="1075">
        <f t="shared" ref="L42" si="49">L39*L40*L41</f>
        <v>0</v>
      </c>
    </row>
    <row r="43" spans="2:12" outlineLevel="1" x14ac:dyDescent="0.25">
      <c r="B43" s="1058" t="s">
        <v>557</v>
      </c>
      <c r="C43" s="1059"/>
      <c r="D43" s="1059"/>
      <c r="E43" s="1059"/>
      <c r="F43" s="1059"/>
      <c r="G43" s="1059"/>
      <c r="H43" s="1059"/>
      <c r="I43" s="1059"/>
      <c r="J43" s="1059"/>
      <c r="K43" s="1059"/>
      <c r="L43" s="1074"/>
    </row>
    <row r="44" spans="2:12" outlineLevel="1" x14ac:dyDescent="0.25">
      <c r="B44" s="1058" t="s">
        <v>556</v>
      </c>
      <c r="C44" s="1059"/>
      <c r="D44" s="1059"/>
      <c r="E44" s="1059"/>
      <c r="F44" s="1059"/>
      <c r="G44" s="1059"/>
      <c r="H44" s="1059"/>
      <c r="I44" s="1059"/>
      <c r="J44" s="1059"/>
      <c r="K44" s="1059"/>
      <c r="L44" s="1074"/>
    </row>
    <row r="45" spans="2:12" outlineLevel="1" x14ac:dyDescent="0.25">
      <c r="B45" s="1058" t="s">
        <v>555</v>
      </c>
      <c r="C45" s="1059"/>
      <c r="D45" s="1059"/>
      <c r="E45" s="1059"/>
      <c r="F45" s="1059"/>
      <c r="G45" s="1059"/>
      <c r="H45" s="1059"/>
      <c r="I45" s="1059"/>
      <c r="J45" s="1059"/>
      <c r="K45" s="1059"/>
      <c r="L45" s="1074"/>
    </row>
    <row r="46" spans="2:12" x14ac:dyDescent="0.25">
      <c r="B46" s="1089" t="s">
        <v>582</v>
      </c>
      <c r="C46" s="680">
        <f>C43*C44*C45</f>
        <v>0</v>
      </c>
      <c r="D46" s="680">
        <f t="shared" ref="D46" si="50">D43*D44*D45</f>
        <v>0</v>
      </c>
      <c r="E46" s="680">
        <f t="shared" ref="E46" si="51">E43*E44*E45</f>
        <v>0</v>
      </c>
      <c r="F46" s="680">
        <f t="shared" ref="F46" si="52">F43*F44*F45</f>
        <v>0</v>
      </c>
      <c r="G46" s="680">
        <f t="shared" ref="G46" si="53">G43*G44*G45</f>
        <v>0</v>
      </c>
      <c r="H46" s="680">
        <f t="shared" ref="H46" si="54">H43*H44*H45</f>
        <v>0</v>
      </c>
      <c r="I46" s="680">
        <f t="shared" ref="I46" si="55">I43*I44*I45</f>
        <v>0</v>
      </c>
      <c r="J46" s="680">
        <f t="shared" ref="J46" si="56">J43*J44*J45</f>
        <v>0</v>
      </c>
      <c r="K46" s="680">
        <f t="shared" ref="K46" si="57">K43*K44*K45</f>
        <v>0</v>
      </c>
      <c r="L46" s="1075">
        <f t="shared" ref="L46" si="58">L43*L44*L45</f>
        <v>0</v>
      </c>
    </row>
    <row r="47" spans="2:12" outlineLevel="1" x14ac:dyDescent="0.25">
      <c r="B47" s="1058" t="s">
        <v>557</v>
      </c>
      <c r="C47" s="1059"/>
      <c r="D47" s="1059"/>
      <c r="E47" s="1059"/>
      <c r="F47" s="1059"/>
      <c r="G47" s="1059"/>
      <c r="H47" s="1059"/>
      <c r="I47" s="1059"/>
      <c r="J47" s="1059"/>
      <c r="K47" s="1059"/>
      <c r="L47" s="1074"/>
    </row>
    <row r="48" spans="2:12" outlineLevel="1" x14ac:dyDescent="0.25">
      <c r="B48" s="1058" t="s">
        <v>556</v>
      </c>
      <c r="C48" s="1059"/>
      <c r="D48" s="1059"/>
      <c r="E48" s="1059"/>
      <c r="F48" s="1059"/>
      <c r="G48" s="1059"/>
      <c r="H48" s="1059"/>
      <c r="I48" s="1059"/>
      <c r="J48" s="1059"/>
      <c r="K48" s="1059"/>
      <c r="L48" s="1074"/>
    </row>
    <row r="49" spans="2:12" outlineLevel="1" x14ac:dyDescent="0.25">
      <c r="B49" s="1058" t="s">
        <v>555</v>
      </c>
      <c r="C49" s="1059"/>
      <c r="D49" s="1059"/>
      <c r="E49" s="1059"/>
      <c r="F49" s="1059"/>
      <c r="G49" s="1059"/>
      <c r="H49" s="1059"/>
      <c r="I49" s="1059"/>
      <c r="J49" s="1059"/>
      <c r="K49" s="1059"/>
      <c r="L49" s="1074"/>
    </row>
    <row r="50" spans="2:12" x14ac:dyDescent="0.25">
      <c r="B50" s="1089" t="s">
        <v>584</v>
      </c>
      <c r="C50" s="680">
        <f>C47*C48*C49</f>
        <v>0</v>
      </c>
      <c r="D50" s="680">
        <f t="shared" ref="D50" si="59">D47*D48*D49</f>
        <v>0</v>
      </c>
      <c r="E50" s="680">
        <f t="shared" ref="E50" si="60">E47*E48*E49</f>
        <v>0</v>
      </c>
      <c r="F50" s="680">
        <f t="shared" ref="F50" si="61">F47*F48*F49</f>
        <v>0</v>
      </c>
      <c r="G50" s="680">
        <f t="shared" ref="G50" si="62">G47*G48*G49</f>
        <v>0</v>
      </c>
      <c r="H50" s="680">
        <f t="shared" ref="H50" si="63">H47*H48*H49</f>
        <v>0</v>
      </c>
      <c r="I50" s="680">
        <f t="shared" ref="I50" si="64">I47*I48*I49</f>
        <v>0</v>
      </c>
      <c r="J50" s="680">
        <f t="shared" ref="J50" si="65">J47*J48*J49</f>
        <v>0</v>
      </c>
      <c r="K50" s="680">
        <f t="shared" ref="K50" si="66">K47*K48*K49</f>
        <v>0</v>
      </c>
      <c r="L50" s="1075">
        <f t="shared" ref="L50" si="67">L47*L48*L49</f>
        <v>0</v>
      </c>
    </row>
    <row r="51" spans="2:12" x14ac:dyDescent="0.25">
      <c r="B51" s="369" t="s">
        <v>403</v>
      </c>
      <c r="C51" s="368"/>
      <c r="D51" s="368"/>
      <c r="E51" s="368"/>
      <c r="F51" s="368"/>
      <c r="G51" s="368"/>
      <c r="H51" s="368"/>
      <c r="I51" s="368"/>
      <c r="J51" s="368"/>
      <c r="K51" s="368"/>
      <c r="L51" s="1076"/>
    </row>
    <row r="52" spans="2:12" ht="13.5" thickBot="1" x14ac:dyDescent="0.3">
      <c r="B52" s="681" t="s">
        <v>404</v>
      </c>
      <c r="C52" s="682"/>
      <c r="D52" s="682"/>
      <c r="E52" s="682"/>
      <c r="F52" s="682"/>
      <c r="G52" s="682"/>
      <c r="H52" s="682"/>
      <c r="I52" s="682"/>
      <c r="J52" s="682"/>
      <c r="K52" s="682"/>
      <c r="L52" s="1077"/>
    </row>
    <row r="53" spans="2:12" ht="14.25" thickBot="1" x14ac:dyDescent="0.3">
      <c r="B53" s="678" t="s">
        <v>406</v>
      </c>
      <c r="C53" s="679"/>
      <c r="D53" s="679"/>
      <c r="E53" s="679"/>
      <c r="F53" s="679"/>
      <c r="G53" s="679"/>
      <c r="H53" s="679"/>
      <c r="I53" s="679"/>
      <c r="J53" s="679"/>
      <c r="K53" s="679"/>
      <c r="L53" s="1073"/>
    </row>
    <row r="54" spans="2:12" ht="14.25" thickBot="1" x14ac:dyDescent="0.3">
      <c r="B54" s="1067" t="s">
        <v>560</v>
      </c>
      <c r="C54" s="1068"/>
      <c r="D54" s="1068"/>
      <c r="E54" s="1068"/>
      <c r="F54" s="1068"/>
      <c r="G54" s="1068"/>
      <c r="H54" s="1068"/>
      <c r="I54" s="1068"/>
      <c r="J54" s="1068"/>
      <c r="K54" s="1068"/>
      <c r="L54" s="1078"/>
    </row>
    <row r="55" spans="2:12" outlineLevel="1" x14ac:dyDescent="0.25">
      <c r="B55" s="1058" t="s">
        <v>557</v>
      </c>
      <c r="C55" s="1059"/>
      <c r="D55" s="1059"/>
      <c r="E55" s="1059"/>
      <c r="F55" s="1059"/>
      <c r="G55" s="1059"/>
      <c r="H55" s="1059"/>
      <c r="I55" s="1059"/>
      <c r="J55" s="1059"/>
      <c r="K55" s="1059"/>
      <c r="L55" s="1074"/>
    </row>
    <row r="56" spans="2:12" outlineLevel="1" x14ac:dyDescent="0.25">
      <c r="B56" s="1064" t="s">
        <v>558</v>
      </c>
      <c r="C56" s="1059"/>
      <c r="D56" s="1059"/>
      <c r="E56" s="1059"/>
      <c r="F56" s="1059"/>
      <c r="G56" s="1059"/>
      <c r="H56" s="1059"/>
      <c r="I56" s="1059"/>
      <c r="J56" s="1059"/>
      <c r="K56" s="1059"/>
      <c r="L56" s="1074"/>
    </row>
    <row r="57" spans="2:12" x14ac:dyDescent="0.25">
      <c r="B57" s="1066" t="s">
        <v>568</v>
      </c>
      <c r="C57" s="680">
        <f>C55*C56</f>
        <v>0</v>
      </c>
      <c r="D57" s="680">
        <f t="shared" ref="D57:L57" si="68">D55*D56</f>
        <v>0</v>
      </c>
      <c r="E57" s="680">
        <f t="shared" si="68"/>
        <v>0</v>
      </c>
      <c r="F57" s="680">
        <f t="shared" si="68"/>
        <v>0</v>
      </c>
      <c r="G57" s="680">
        <f t="shared" si="68"/>
        <v>0</v>
      </c>
      <c r="H57" s="680">
        <f t="shared" si="68"/>
        <v>0</v>
      </c>
      <c r="I57" s="680">
        <f t="shared" si="68"/>
        <v>0</v>
      </c>
      <c r="J57" s="680">
        <f t="shared" si="68"/>
        <v>0</v>
      </c>
      <c r="K57" s="680">
        <f t="shared" si="68"/>
        <v>0</v>
      </c>
      <c r="L57" s="1075">
        <f t="shared" si="68"/>
        <v>0</v>
      </c>
    </row>
    <row r="58" spans="2:12" outlineLevel="1" x14ac:dyDescent="0.25">
      <c r="B58" s="1058" t="s">
        <v>557</v>
      </c>
      <c r="C58" s="1059"/>
      <c r="D58" s="1059"/>
      <c r="E58" s="1059"/>
      <c r="F58" s="1059"/>
      <c r="G58" s="1059"/>
      <c r="H58" s="1059"/>
      <c r="I58" s="1059"/>
      <c r="J58" s="1059"/>
      <c r="K58" s="1059"/>
      <c r="L58" s="1074"/>
    </row>
    <row r="59" spans="2:12" outlineLevel="1" x14ac:dyDescent="0.25">
      <c r="B59" s="1058" t="s">
        <v>558</v>
      </c>
      <c r="C59" s="1059"/>
      <c r="D59" s="1059"/>
      <c r="E59" s="1059"/>
      <c r="F59" s="1059"/>
      <c r="G59" s="1059"/>
      <c r="H59" s="1059"/>
      <c r="I59" s="1059"/>
      <c r="J59" s="1059"/>
      <c r="K59" s="1059"/>
      <c r="L59" s="1074"/>
    </row>
    <row r="60" spans="2:12" x14ac:dyDescent="0.25">
      <c r="B60" s="1066" t="s">
        <v>569</v>
      </c>
      <c r="C60" s="680">
        <f>C58*C59</f>
        <v>0</v>
      </c>
      <c r="D60" s="680">
        <f t="shared" ref="D60" si="69">D58*D59</f>
        <v>0</v>
      </c>
      <c r="E60" s="680">
        <f t="shared" ref="E60" si="70">E58*E59</f>
        <v>0</v>
      </c>
      <c r="F60" s="680">
        <f t="shared" ref="F60" si="71">F58*F59</f>
        <v>0</v>
      </c>
      <c r="G60" s="680">
        <f t="shared" ref="G60" si="72">G58*G59</f>
        <v>0</v>
      </c>
      <c r="H60" s="680">
        <f t="shared" ref="H60" si="73">H58*H59</f>
        <v>0</v>
      </c>
      <c r="I60" s="680">
        <f t="shared" ref="I60" si="74">I58*I59</f>
        <v>0</v>
      </c>
      <c r="J60" s="680">
        <f t="shared" ref="J60" si="75">J58*J59</f>
        <v>0</v>
      </c>
      <c r="K60" s="680">
        <f t="shared" ref="K60" si="76">K58*K59</f>
        <v>0</v>
      </c>
      <c r="L60" s="1075">
        <f t="shared" ref="L60" si="77">L58*L59</f>
        <v>0</v>
      </c>
    </row>
    <row r="61" spans="2:12" outlineLevel="1" x14ac:dyDescent="0.25">
      <c r="B61" s="1058" t="s">
        <v>557</v>
      </c>
      <c r="C61" s="1059"/>
      <c r="D61" s="1059"/>
      <c r="E61" s="1059"/>
      <c r="F61" s="1059"/>
      <c r="G61" s="1059"/>
      <c r="H61" s="1059"/>
      <c r="I61" s="1059"/>
      <c r="J61" s="1059"/>
      <c r="K61" s="1059"/>
      <c r="L61" s="1074"/>
    </row>
    <row r="62" spans="2:12" outlineLevel="1" x14ac:dyDescent="0.25">
      <c r="B62" s="1058" t="s">
        <v>558</v>
      </c>
      <c r="C62" s="1059"/>
      <c r="D62" s="1059"/>
      <c r="E62" s="1059"/>
      <c r="F62" s="1059"/>
      <c r="G62" s="1059"/>
      <c r="H62" s="1059"/>
      <c r="I62" s="1059"/>
      <c r="J62" s="1059"/>
      <c r="K62" s="1059"/>
      <c r="L62" s="1074"/>
    </row>
    <row r="63" spans="2:12" x14ac:dyDescent="0.25">
      <c r="B63" s="1066" t="s">
        <v>570</v>
      </c>
      <c r="C63" s="680">
        <f>C61*C62</f>
        <v>0</v>
      </c>
      <c r="D63" s="680">
        <f t="shared" ref="D63" si="78">D61*D62</f>
        <v>0</v>
      </c>
      <c r="E63" s="680">
        <f t="shared" ref="E63" si="79">E61*E62</f>
        <v>0</v>
      </c>
      <c r="F63" s="680">
        <f t="shared" ref="F63" si="80">F61*F62</f>
        <v>0</v>
      </c>
      <c r="G63" s="680">
        <f t="shared" ref="G63" si="81">G61*G62</f>
        <v>0</v>
      </c>
      <c r="H63" s="680">
        <f t="shared" ref="H63" si="82">H61*H62</f>
        <v>0</v>
      </c>
      <c r="I63" s="680">
        <f t="shared" ref="I63" si="83">I61*I62</f>
        <v>0</v>
      </c>
      <c r="J63" s="680">
        <f t="shared" ref="J63" si="84">J61*J62</f>
        <v>0</v>
      </c>
      <c r="K63" s="680">
        <f t="shared" ref="K63" si="85">K61*K62</f>
        <v>0</v>
      </c>
      <c r="L63" s="1075">
        <f t="shared" ref="L63" si="86">L61*L62</f>
        <v>0</v>
      </c>
    </row>
    <row r="64" spans="2:12" outlineLevel="1" x14ac:dyDescent="0.25">
      <c r="B64" s="1058" t="s">
        <v>557</v>
      </c>
      <c r="C64" s="1059"/>
      <c r="D64" s="1059"/>
      <c r="E64" s="1059"/>
      <c r="F64" s="1059"/>
      <c r="G64" s="1059"/>
      <c r="H64" s="1059"/>
      <c r="I64" s="1059"/>
      <c r="J64" s="1059"/>
      <c r="K64" s="1059"/>
      <c r="L64" s="1074"/>
    </row>
    <row r="65" spans="2:12" outlineLevel="1" x14ac:dyDescent="0.25">
      <c r="B65" s="1058" t="s">
        <v>558</v>
      </c>
      <c r="C65" s="1059"/>
      <c r="D65" s="1059"/>
      <c r="E65" s="1059"/>
      <c r="F65" s="1059"/>
      <c r="G65" s="1059"/>
      <c r="H65" s="1059"/>
      <c r="I65" s="1059"/>
      <c r="J65" s="1059"/>
      <c r="K65" s="1059"/>
      <c r="L65" s="1074"/>
    </row>
    <row r="66" spans="2:12" x14ac:dyDescent="0.25">
      <c r="B66" s="1066" t="s">
        <v>571</v>
      </c>
      <c r="C66" s="680">
        <f>C64*C65</f>
        <v>0</v>
      </c>
      <c r="D66" s="680">
        <f t="shared" ref="D66" si="87">D64*D65</f>
        <v>0</v>
      </c>
      <c r="E66" s="680">
        <f t="shared" ref="E66" si="88">E64*E65</f>
        <v>0</v>
      </c>
      <c r="F66" s="680">
        <f t="shared" ref="F66" si="89">F64*F65</f>
        <v>0</v>
      </c>
      <c r="G66" s="680">
        <f t="shared" ref="G66" si="90">G64*G65</f>
        <v>0</v>
      </c>
      <c r="H66" s="680">
        <f t="shared" ref="H66" si="91">H64*H65</f>
        <v>0</v>
      </c>
      <c r="I66" s="680">
        <f t="shared" ref="I66" si="92">I64*I65</f>
        <v>0</v>
      </c>
      <c r="J66" s="680">
        <f t="shared" ref="J66" si="93">J64*J65</f>
        <v>0</v>
      </c>
      <c r="K66" s="680">
        <f t="shared" ref="K66" si="94">K64*K65</f>
        <v>0</v>
      </c>
      <c r="L66" s="1075">
        <f t="shared" ref="L66" si="95">L64*L65</f>
        <v>0</v>
      </c>
    </row>
    <row r="67" spans="2:12" x14ac:dyDescent="0.25">
      <c r="B67" s="369" t="s">
        <v>407</v>
      </c>
      <c r="C67" s="682"/>
      <c r="D67" s="682"/>
      <c r="E67" s="682"/>
      <c r="F67" s="682"/>
      <c r="G67" s="682"/>
      <c r="H67" s="682"/>
      <c r="I67" s="682"/>
      <c r="J67" s="682"/>
      <c r="K67" s="682"/>
      <c r="L67" s="1077"/>
    </row>
    <row r="68" spans="2:12" x14ac:dyDescent="0.25">
      <c r="B68" s="369" t="s">
        <v>407</v>
      </c>
      <c r="C68" s="682"/>
      <c r="D68" s="682"/>
      <c r="E68" s="682"/>
      <c r="F68" s="682"/>
      <c r="G68" s="682"/>
      <c r="H68" s="682"/>
      <c r="I68" s="682"/>
      <c r="J68" s="682"/>
      <c r="K68" s="682"/>
      <c r="L68" s="1077"/>
    </row>
    <row r="69" spans="2:12" x14ac:dyDescent="0.25">
      <c r="B69" s="369" t="s">
        <v>407</v>
      </c>
      <c r="C69" s="682"/>
      <c r="D69" s="682"/>
      <c r="E69" s="682"/>
      <c r="F69" s="682"/>
      <c r="G69" s="682"/>
      <c r="H69" s="682"/>
      <c r="I69" s="682"/>
      <c r="J69" s="682"/>
      <c r="K69" s="682"/>
      <c r="L69" s="1077"/>
    </row>
    <row r="70" spans="2:12" x14ac:dyDescent="0.25">
      <c r="B70" s="369" t="s">
        <v>408</v>
      </c>
      <c r="C70" s="682"/>
      <c r="D70" s="682"/>
      <c r="E70" s="682"/>
      <c r="F70" s="682"/>
      <c r="G70" s="682"/>
      <c r="H70" s="682"/>
      <c r="I70" s="682"/>
      <c r="J70" s="682"/>
      <c r="K70" s="682"/>
      <c r="L70" s="1077"/>
    </row>
    <row r="71" spans="2:12" ht="13.5" thickBot="1" x14ac:dyDescent="0.3">
      <c r="B71" s="369" t="s">
        <v>409</v>
      </c>
      <c r="C71" s="682"/>
      <c r="D71" s="682"/>
      <c r="E71" s="682"/>
      <c r="F71" s="682"/>
      <c r="G71" s="682"/>
      <c r="H71" s="682"/>
      <c r="I71" s="682"/>
      <c r="J71" s="682"/>
      <c r="K71" s="682"/>
      <c r="L71" s="1077"/>
    </row>
    <row r="72" spans="2:12" ht="14.25" thickBot="1" x14ac:dyDescent="0.3">
      <c r="B72" s="1067" t="s">
        <v>561</v>
      </c>
      <c r="C72" s="1069"/>
      <c r="D72" s="1069"/>
      <c r="E72" s="1069"/>
      <c r="F72" s="1069"/>
      <c r="G72" s="1069"/>
      <c r="H72" s="1069"/>
      <c r="I72" s="1069"/>
      <c r="J72" s="1069"/>
      <c r="K72" s="1069"/>
      <c r="L72" s="1079"/>
    </row>
    <row r="73" spans="2:12" outlineLevel="1" x14ac:dyDescent="0.25">
      <c r="B73" s="1058" t="s">
        <v>557</v>
      </c>
      <c r="C73" s="1059"/>
      <c r="D73" s="1059"/>
      <c r="E73" s="1059"/>
      <c r="F73" s="1059"/>
      <c r="G73" s="1059"/>
      <c r="H73" s="1059"/>
      <c r="I73" s="1059"/>
      <c r="J73" s="1059"/>
      <c r="K73" s="1059"/>
      <c r="L73" s="1074"/>
    </row>
    <row r="74" spans="2:12" outlineLevel="1" x14ac:dyDescent="0.25">
      <c r="B74" s="1058" t="s">
        <v>558</v>
      </c>
      <c r="C74" s="1059"/>
      <c r="D74" s="1059"/>
      <c r="E74" s="1059"/>
      <c r="F74" s="1059"/>
      <c r="G74" s="1059"/>
      <c r="H74" s="1059"/>
      <c r="I74" s="1059"/>
      <c r="J74" s="1059"/>
      <c r="K74" s="1059"/>
      <c r="L74" s="1074"/>
    </row>
    <row r="75" spans="2:12" x14ac:dyDescent="0.25">
      <c r="B75" s="1066" t="s">
        <v>568</v>
      </c>
      <c r="C75" s="680">
        <f>C73*C74</f>
        <v>0</v>
      </c>
      <c r="D75" s="680">
        <f t="shared" ref="D75" si="96">D73*D74</f>
        <v>0</v>
      </c>
      <c r="E75" s="680">
        <f t="shared" ref="E75" si="97">E73*E74</f>
        <v>0</v>
      </c>
      <c r="F75" s="680">
        <f t="shared" ref="F75" si="98">F73*F74</f>
        <v>0</v>
      </c>
      <c r="G75" s="680">
        <f t="shared" ref="G75" si="99">G73*G74</f>
        <v>0</v>
      </c>
      <c r="H75" s="680">
        <f t="shared" ref="H75" si="100">H73*H74</f>
        <v>0</v>
      </c>
      <c r="I75" s="680">
        <f t="shared" ref="I75" si="101">I73*I74</f>
        <v>0</v>
      </c>
      <c r="J75" s="680">
        <f t="shared" ref="J75" si="102">J73*J74</f>
        <v>0</v>
      </c>
      <c r="K75" s="680">
        <f t="shared" ref="K75" si="103">K73*K74</f>
        <v>0</v>
      </c>
      <c r="L75" s="1075">
        <f t="shared" ref="L75" si="104">L73*L74</f>
        <v>0</v>
      </c>
    </row>
    <row r="76" spans="2:12" outlineLevel="1" x14ac:dyDescent="0.25">
      <c r="B76" s="1058" t="s">
        <v>557</v>
      </c>
      <c r="C76" s="1059"/>
      <c r="D76" s="1059"/>
      <c r="E76" s="1059"/>
      <c r="F76" s="1059"/>
      <c r="G76" s="1059"/>
      <c r="H76" s="1059"/>
      <c r="I76" s="1059"/>
      <c r="J76" s="1059"/>
      <c r="K76" s="1059"/>
      <c r="L76" s="1074"/>
    </row>
    <row r="77" spans="2:12" outlineLevel="1" x14ac:dyDescent="0.25">
      <c r="B77" s="1058" t="s">
        <v>558</v>
      </c>
      <c r="C77" s="1059"/>
      <c r="D77" s="1059"/>
      <c r="E77" s="1059"/>
      <c r="F77" s="1059"/>
      <c r="G77" s="1059"/>
      <c r="H77" s="1059"/>
      <c r="I77" s="1059"/>
      <c r="J77" s="1059"/>
      <c r="K77" s="1059"/>
      <c r="L77" s="1074"/>
    </row>
    <row r="78" spans="2:12" x14ac:dyDescent="0.25">
      <c r="B78" s="1066" t="s">
        <v>569</v>
      </c>
      <c r="C78" s="680">
        <f>C76*C77</f>
        <v>0</v>
      </c>
      <c r="D78" s="680">
        <f t="shared" ref="D78" si="105">D76*D77</f>
        <v>0</v>
      </c>
      <c r="E78" s="680">
        <f t="shared" ref="E78" si="106">E76*E77</f>
        <v>0</v>
      </c>
      <c r="F78" s="680">
        <f t="shared" ref="F78" si="107">F76*F77</f>
        <v>0</v>
      </c>
      <c r="G78" s="680">
        <f t="shared" ref="G78" si="108">G76*G77</f>
        <v>0</v>
      </c>
      <c r="H78" s="680">
        <f t="shared" ref="H78" si="109">H76*H77</f>
        <v>0</v>
      </c>
      <c r="I78" s="680">
        <f t="shared" ref="I78" si="110">I76*I77</f>
        <v>0</v>
      </c>
      <c r="J78" s="680">
        <f t="shared" ref="J78" si="111">J76*J77</f>
        <v>0</v>
      </c>
      <c r="K78" s="680">
        <f t="shared" ref="K78" si="112">K76*K77</f>
        <v>0</v>
      </c>
      <c r="L78" s="1075">
        <f t="shared" ref="L78" si="113">L76*L77</f>
        <v>0</v>
      </c>
    </row>
    <row r="79" spans="2:12" outlineLevel="1" x14ac:dyDescent="0.25">
      <c r="B79" s="1058" t="s">
        <v>557</v>
      </c>
      <c r="C79" s="1059"/>
      <c r="D79" s="1059"/>
      <c r="E79" s="1059"/>
      <c r="F79" s="1059"/>
      <c r="G79" s="1059"/>
      <c r="H79" s="1059"/>
      <c r="I79" s="1059"/>
      <c r="J79" s="1059"/>
      <c r="K79" s="1059"/>
      <c r="L79" s="1074"/>
    </row>
    <row r="80" spans="2:12" outlineLevel="1" x14ac:dyDescent="0.25">
      <c r="B80" s="1058" t="s">
        <v>558</v>
      </c>
      <c r="C80" s="1059"/>
      <c r="D80" s="1059"/>
      <c r="E80" s="1059"/>
      <c r="F80" s="1059"/>
      <c r="G80" s="1059"/>
      <c r="H80" s="1059"/>
      <c r="I80" s="1059"/>
      <c r="J80" s="1059"/>
      <c r="K80" s="1059"/>
      <c r="L80" s="1074"/>
    </row>
    <row r="81" spans="2:15" x14ac:dyDescent="0.25">
      <c r="B81" s="1066" t="s">
        <v>570</v>
      </c>
      <c r="C81" s="680">
        <f>C79*C80</f>
        <v>0</v>
      </c>
      <c r="D81" s="680">
        <f t="shared" ref="D81" si="114">D79*D80</f>
        <v>0</v>
      </c>
      <c r="E81" s="680">
        <f t="shared" ref="E81" si="115">E79*E80</f>
        <v>0</v>
      </c>
      <c r="F81" s="680">
        <f t="shared" ref="F81" si="116">F79*F80</f>
        <v>0</v>
      </c>
      <c r="G81" s="680">
        <f t="shared" ref="G81" si="117">G79*G80</f>
        <v>0</v>
      </c>
      <c r="H81" s="680">
        <f t="shared" ref="H81" si="118">H79*H80</f>
        <v>0</v>
      </c>
      <c r="I81" s="680">
        <f t="shared" ref="I81" si="119">I79*I80</f>
        <v>0</v>
      </c>
      <c r="J81" s="680">
        <f t="shared" ref="J81" si="120">J79*J80</f>
        <v>0</v>
      </c>
      <c r="K81" s="680">
        <f t="shared" ref="K81" si="121">K79*K80</f>
        <v>0</v>
      </c>
      <c r="L81" s="1075">
        <f t="shared" ref="L81" si="122">L79*L80</f>
        <v>0</v>
      </c>
    </row>
    <row r="82" spans="2:15" outlineLevel="1" x14ac:dyDescent="0.25">
      <c r="B82" s="1058" t="s">
        <v>557</v>
      </c>
      <c r="C82" s="1059"/>
      <c r="D82" s="1059"/>
      <c r="E82" s="1059"/>
      <c r="F82" s="1059"/>
      <c r="G82" s="1059"/>
      <c r="H82" s="1059"/>
      <c r="I82" s="1059"/>
      <c r="J82" s="1059"/>
      <c r="K82" s="1059"/>
      <c r="L82" s="1074"/>
    </row>
    <row r="83" spans="2:15" outlineLevel="1" x14ac:dyDescent="0.25">
      <c r="B83" s="1058" t="s">
        <v>558</v>
      </c>
      <c r="C83" s="1059"/>
      <c r="D83" s="1059"/>
      <c r="E83" s="1059"/>
      <c r="F83" s="1059"/>
      <c r="G83" s="1059"/>
      <c r="H83" s="1059"/>
      <c r="I83" s="1059"/>
      <c r="J83" s="1059"/>
      <c r="K83" s="1059"/>
      <c r="L83" s="1074"/>
    </row>
    <row r="84" spans="2:15" x14ac:dyDescent="0.25">
      <c r="B84" s="1066" t="s">
        <v>571</v>
      </c>
      <c r="C84" s="680">
        <f>C82*C83</f>
        <v>0</v>
      </c>
      <c r="D84" s="680">
        <f t="shared" ref="D84" si="123">D82*D83</f>
        <v>0</v>
      </c>
      <c r="E84" s="680">
        <f t="shared" ref="E84" si="124">E82*E83</f>
        <v>0</v>
      </c>
      <c r="F84" s="680">
        <f t="shared" ref="F84" si="125">F82*F83</f>
        <v>0</v>
      </c>
      <c r="G84" s="680">
        <f t="shared" ref="G84" si="126">G82*G83</f>
        <v>0</v>
      </c>
      <c r="H84" s="680">
        <f t="shared" ref="H84" si="127">H82*H83</f>
        <v>0</v>
      </c>
      <c r="I84" s="680">
        <f t="shared" ref="I84" si="128">I82*I83</f>
        <v>0</v>
      </c>
      <c r="J84" s="680">
        <f t="shared" ref="J84" si="129">J82*J83</f>
        <v>0</v>
      </c>
      <c r="K84" s="680">
        <f t="shared" ref="K84" si="130">K82*K83</f>
        <v>0</v>
      </c>
      <c r="L84" s="1075">
        <f t="shared" ref="L84" si="131">L82*L83</f>
        <v>0</v>
      </c>
    </row>
    <row r="85" spans="2:15" x14ac:dyDescent="0.25">
      <c r="B85" s="369" t="s">
        <v>407</v>
      </c>
      <c r="C85" s="368"/>
      <c r="D85" s="368"/>
      <c r="E85" s="368"/>
      <c r="F85" s="368"/>
      <c r="G85" s="368"/>
      <c r="H85" s="368"/>
      <c r="I85" s="368"/>
      <c r="J85" s="368"/>
      <c r="K85" s="368"/>
      <c r="L85" s="1076"/>
      <c r="M85" s="675"/>
      <c r="N85" s="675"/>
      <c r="O85" s="675"/>
    </row>
    <row r="86" spans="2:15" x14ac:dyDescent="0.25">
      <c r="B86" s="369" t="s">
        <v>407</v>
      </c>
      <c r="C86" s="368"/>
      <c r="D86" s="368"/>
      <c r="E86" s="368"/>
      <c r="F86" s="368"/>
      <c r="G86" s="368"/>
      <c r="H86" s="368"/>
      <c r="I86" s="368"/>
      <c r="J86" s="368"/>
      <c r="K86" s="368"/>
      <c r="L86" s="1076"/>
    </row>
    <row r="87" spans="2:15" x14ac:dyDescent="0.25">
      <c r="B87" s="369" t="s">
        <v>407</v>
      </c>
      <c r="C87" s="368"/>
      <c r="D87" s="368"/>
      <c r="E87" s="368"/>
      <c r="F87" s="368"/>
      <c r="G87" s="368"/>
      <c r="H87" s="368"/>
      <c r="I87" s="368"/>
      <c r="J87" s="368"/>
      <c r="K87" s="368"/>
      <c r="L87" s="1076"/>
    </row>
    <row r="88" spans="2:15" x14ac:dyDescent="0.25">
      <c r="B88" s="369" t="s">
        <v>408</v>
      </c>
      <c r="C88" s="368"/>
      <c r="D88" s="368"/>
      <c r="E88" s="368"/>
      <c r="F88" s="368"/>
      <c r="G88" s="368"/>
      <c r="H88" s="368"/>
      <c r="I88" s="368"/>
      <c r="J88" s="368"/>
      <c r="K88" s="368"/>
      <c r="L88" s="1076"/>
    </row>
    <row r="89" spans="2:15" ht="13.5" thickBot="1" x14ac:dyDescent="0.3">
      <c r="B89" s="369" t="s">
        <v>409</v>
      </c>
      <c r="C89" s="368"/>
      <c r="D89" s="368"/>
      <c r="E89" s="368"/>
      <c r="F89" s="368"/>
      <c r="G89" s="368"/>
      <c r="H89" s="368"/>
      <c r="I89" s="368"/>
      <c r="J89" s="368"/>
      <c r="K89" s="368"/>
      <c r="L89" s="1076"/>
    </row>
    <row r="90" spans="2:15" ht="14.25" thickBot="1" x14ac:dyDescent="0.3">
      <c r="B90" s="1067" t="s">
        <v>562</v>
      </c>
      <c r="C90" s="1069"/>
      <c r="D90" s="1069"/>
      <c r="E90" s="1069"/>
      <c r="F90" s="1069"/>
      <c r="G90" s="1069"/>
      <c r="H90" s="1069"/>
      <c r="I90" s="1069"/>
      <c r="J90" s="1069"/>
      <c r="K90" s="1069"/>
      <c r="L90" s="1079"/>
    </row>
    <row r="91" spans="2:15" ht="14.25" thickBot="1" x14ac:dyDescent="0.3">
      <c r="B91" s="678" t="s">
        <v>410</v>
      </c>
      <c r="C91" s="679"/>
      <c r="D91" s="679"/>
      <c r="E91" s="679"/>
      <c r="F91" s="679"/>
      <c r="G91" s="679"/>
      <c r="H91" s="679"/>
      <c r="I91" s="679"/>
      <c r="J91" s="679"/>
      <c r="K91" s="679"/>
      <c r="L91" s="1073"/>
    </row>
    <row r="92" spans="2:15" ht="13.5" thickBot="1" x14ac:dyDescent="0.3">
      <c r="B92" s="683" t="s">
        <v>411</v>
      </c>
      <c r="C92" s="684"/>
      <c r="D92" s="123"/>
    </row>
    <row r="93" spans="2:15" ht="13.5" thickBot="1" x14ac:dyDescent="0.3">
      <c r="B93" s="685" t="s">
        <v>412</v>
      </c>
      <c r="C93" s="686"/>
      <c r="D93" s="123"/>
    </row>
    <row r="94" spans="2:15" x14ac:dyDescent="0.25">
      <c r="C94" s="23"/>
    </row>
    <row r="95" spans="2:15" x14ac:dyDescent="0.25">
      <c r="C95" s="23"/>
    </row>
    <row r="96" spans="2:15" x14ac:dyDescent="0.25">
      <c r="C96" s="23"/>
    </row>
    <row r="97" spans="2:12" x14ac:dyDescent="0.25">
      <c r="C97" s="23"/>
    </row>
    <row r="98" spans="2:12" x14ac:dyDescent="0.25">
      <c r="C98" s="23"/>
    </row>
    <row r="99" spans="2:12" ht="16.5" x14ac:dyDescent="0.3">
      <c r="B99" s="1476" t="s">
        <v>559</v>
      </c>
      <c r="C99" s="1476"/>
      <c r="D99" s="1476"/>
      <c r="E99" s="1476"/>
      <c r="F99" s="1476"/>
      <c r="G99" s="1476"/>
      <c r="H99" s="1476"/>
      <c r="I99" s="1476"/>
      <c r="J99" s="1476"/>
      <c r="K99" s="1476"/>
      <c r="L99" s="1476"/>
    </row>
    <row r="100" spans="2:12" x14ac:dyDescent="0.25">
      <c r="B100" s="1062"/>
    </row>
    <row r="101" spans="2:12" ht="13.5" thickBot="1" x14ac:dyDescent="0.3">
      <c r="B101" s="1062"/>
    </row>
    <row r="102" spans="2:12" ht="13.5" thickBot="1" x14ac:dyDescent="0.3">
      <c r="B102" s="1063" t="s">
        <v>385</v>
      </c>
      <c r="C102" s="1060" t="s">
        <v>380</v>
      </c>
      <c r="D102" s="1060" t="s">
        <v>381</v>
      </c>
      <c r="E102" s="1060" t="s">
        <v>382</v>
      </c>
      <c r="F102" s="1060" t="s">
        <v>386</v>
      </c>
      <c r="G102" s="1060" t="s">
        <v>387</v>
      </c>
      <c r="H102" s="1060" t="s">
        <v>388</v>
      </c>
      <c r="I102" s="1060" t="s">
        <v>389</v>
      </c>
      <c r="J102" s="1060" t="s">
        <v>390</v>
      </c>
      <c r="K102" s="1060" t="s">
        <v>391</v>
      </c>
      <c r="L102" s="1061" t="s">
        <v>392</v>
      </c>
    </row>
    <row r="103" spans="2:12" ht="13.5" x14ac:dyDescent="0.25">
      <c r="B103" s="1080" t="s">
        <v>577</v>
      </c>
      <c r="C103" s="1071">
        <v>0</v>
      </c>
      <c r="D103" s="1071">
        <v>0</v>
      </c>
      <c r="E103" s="1071">
        <v>0</v>
      </c>
      <c r="F103" s="1071"/>
      <c r="G103" s="1071"/>
      <c r="H103" s="1071"/>
      <c r="I103" s="1071"/>
      <c r="J103" s="1071"/>
      <c r="K103" s="1071"/>
      <c r="L103" s="1071"/>
    </row>
    <row r="104" spans="2:12" ht="13.5" x14ac:dyDescent="0.25">
      <c r="B104" s="1162" t="s">
        <v>578</v>
      </c>
      <c r="C104" s="1163">
        <v>0</v>
      </c>
      <c r="D104" s="1163">
        <v>0</v>
      </c>
      <c r="E104" s="1163">
        <v>0</v>
      </c>
      <c r="F104" s="1163">
        <v>0</v>
      </c>
      <c r="G104" s="1163">
        <v>0</v>
      </c>
      <c r="H104" s="1163">
        <v>0</v>
      </c>
      <c r="I104" s="1163">
        <v>0</v>
      </c>
      <c r="J104" s="1163">
        <v>0</v>
      </c>
      <c r="K104" s="1163">
        <v>0</v>
      </c>
      <c r="L104" s="1163">
        <v>0</v>
      </c>
    </row>
    <row r="105" spans="2:12" ht="13.5" x14ac:dyDescent="0.25">
      <c r="B105" s="1081" t="s">
        <v>585</v>
      </c>
      <c r="C105" s="1072"/>
      <c r="D105" s="1072"/>
      <c r="E105" s="1072"/>
      <c r="F105" s="1072"/>
      <c r="G105" s="1072"/>
      <c r="H105" s="1072"/>
      <c r="I105" s="1072"/>
      <c r="J105" s="1072"/>
      <c r="K105" s="1072"/>
      <c r="L105" s="1082"/>
    </row>
    <row r="106" spans="2:12" x14ac:dyDescent="0.25">
      <c r="B106" s="1083" t="s">
        <v>586</v>
      </c>
      <c r="C106" s="1065"/>
      <c r="D106" s="1065"/>
      <c r="E106" s="1065"/>
      <c r="F106" s="1065"/>
      <c r="G106" s="1065"/>
      <c r="H106" s="1065"/>
      <c r="I106" s="1065"/>
      <c r="J106" s="1065"/>
      <c r="K106" s="1065"/>
      <c r="L106" s="1065"/>
    </row>
    <row r="107" spans="2:12" ht="13.5" thickBot="1" x14ac:dyDescent="0.3">
      <c r="B107" s="1084" t="s">
        <v>587</v>
      </c>
      <c r="C107" s="1085"/>
      <c r="D107" s="1085"/>
      <c r="E107" s="1085"/>
      <c r="F107" s="1085"/>
      <c r="G107" s="1085"/>
      <c r="H107" s="1085"/>
      <c r="I107" s="1085"/>
      <c r="J107" s="1085"/>
      <c r="K107" s="1085"/>
      <c r="L107" s="1085"/>
    </row>
    <row r="108" spans="2:12" ht="13.5" x14ac:dyDescent="0.25">
      <c r="B108" s="1081" t="s">
        <v>588</v>
      </c>
      <c r="C108" s="1072"/>
      <c r="D108" s="1072"/>
      <c r="E108" s="1072"/>
      <c r="F108" s="1072"/>
      <c r="G108" s="1072"/>
      <c r="H108" s="1072"/>
      <c r="I108" s="1072"/>
      <c r="J108" s="1072"/>
      <c r="K108" s="1072"/>
      <c r="L108" s="1072"/>
    </row>
    <row r="109" spans="2:12" x14ac:dyDescent="0.25">
      <c r="B109" s="1083" t="s">
        <v>589</v>
      </c>
      <c r="C109" s="1065"/>
      <c r="D109" s="1065"/>
      <c r="E109" s="1065"/>
      <c r="F109" s="1065"/>
      <c r="G109" s="1065"/>
      <c r="H109" s="1065"/>
      <c r="I109" s="1065"/>
      <c r="J109" s="1065"/>
      <c r="K109" s="1065"/>
      <c r="L109" s="1065"/>
    </row>
    <row r="110" spans="2:12" ht="13.5" thickBot="1" x14ac:dyDescent="0.3">
      <c r="B110" s="1084" t="s">
        <v>590</v>
      </c>
      <c r="C110" s="1085"/>
      <c r="D110" s="1085"/>
      <c r="E110" s="1085"/>
      <c r="F110" s="1085"/>
      <c r="G110" s="1085"/>
      <c r="H110" s="1085"/>
      <c r="I110" s="1085"/>
      <c r="J110" s="1085"/>
      <c r="K110" s="1085"/>
      <c r="L110" s="1085"/>
    </row>
    <row r="111" spans="2:12" x14ac:dyDescent="0.25">
      <c r="B111" s="5" t="s">
        <v>579</v>
      </c>
    </row>
    <row r="112" spans="2:12" ht="26.25" customHeight="1" x14ac:dyDescent="0.25">
      <c r="B112" s="1477" t="s">
        <v>580</v>
      </c>
      <c r="C112" s="1477"/>
      <c r="D112" s="1477"/>
      <c r="E112" s="1477"/>
      <c r="F112" s="1477"/>
      <c r="G112" s="1477"/>
      <c r="H112" s="1477"/>
      <c r="I112" s="1477"/>
      <c r="J112" s="1477"/>
      <c r="K112" s="1477"/>
      <c r="L112" s="1477"/>
    </row>
    <row r="116" spans="2:12" ht="16.5" x14ac:dyDescent="0.3">
      <c r="B116" s="1476" t="s">
        <v>563</v>
      </c>
      <c r="C116" s="1476"/>
      <c r="D116" s="1476"/>
      <c r="E116" s="1476"/>
      <c r="F116" s="1476"/>
      <c r="G116" s="1476"/>
      <c r="H116" s="1476"/>
      <c r="I116" s="1476"/>
      <c r="J116" s="1476"/>
      <c r="K116" s="1476"/>
      <c r="L116" s="1476"/>
    </row>
    <row r="117" spans="2:12" x14ac:dyDescent="0.25">
      <c r="B117" s="1062"/>
    </row>
    <row r="118" spans="2:12" ht="13.5" thickBot="1" x14ac:dyDescent="0.3">
      <c r="B118" s="1062"/>
    </row>
    <row r="119" spans="2:12" ht="13.5" thickBot="1" x14ac:dyDescent="0.3">
      <c r="B119" s="1063" t="s">
        <v>385</v>
      </c>
      <c r="C119" s="1060" t="s">
        <v>380</v>
      </c>
      <c r="D119" s="1060" t="s">
        <v>381</v>
      </c>
      <c r="E119" s="1060" t="s">
        <v>382</v>
      </c>
      <c r="F119" s="1060" t="s">
        <v>386</v>
      </c>
      <c r="G119" s="1060" t="s">
        <v>387</v>
      </c>
      <c r="H119" s="1060" t="s">
        <v>388</v>
      </c>
      <c r="I119" s="1060" t="s">
        <v>389</v>
      </c>
      <c r="J119" s="1060" t="s">
        <v>390</v>
      </c>
      <c r="K119" s="1060" t="s">
        <v>391</v>
      </c>
      <c r="L119" s="1061" t="s">
        <v>392</v>
      </c>
    </row>
    <row r="120" spans="2:12" ht="14.25" thickBot="1" x14ac:dyDescent="0.3">
      <c r="B120" s="678" t="s">
        <v>564</v>
      </c>
      <c r="C120" s="679"/>
      <c r="D120" s="679"/>
      <c r="E120" s="679"/>
      <c r="F120" s="679"/>
      <c r="G120" s="679"/>
      <c r="H120" s="679"/>
      <c r="I120" s="679"/>
      <c r="J120" s="679"/>
      <c r="K120" s="679"/>
      <c r="L120" s="1073"/>
    </row>
    <row r="121" spans="2:12" outlineLevel="1" x14ac:dyDescent="0.25">
      <c r="B121" s="1058" t="s">
        <v>557</v>
      </c>
      <c r="C121" s="1059">
        <f>C55</f>
        <v>0</v>
      </c>
      <c r="D121" s="1059">
        <f t="shared" ref="D121:L121" si="132">D55</f>
        <v>0</v>
      </c>
      <c r="E121" s="1059">
        <f t="shared" si="132"/>
        <v>0</v>
      </c>
      <c r="F121" s="1059">
        <f t="shared" si="132"/>
        <v>0</v>
      </c>
      <c r="G121" s="1059">
        <f t="shared" si="132"/>
        <v>0</v>
      </c>
      <c r="H121" s="1059">
        <f t="shared" si="132"/>
        <v>0</v>
      </c>
      <c r="I121" s="1059">
        <f t="shared" si="132"/>
        <v>0</v>
      </c>
      <c r="J121" s="1059">
        <f t="shared" si="132"/>
        <v>0</v>
      </c>
      <c r="K121" s="1059">
        <f t="shared" si="132"/>
        <v>0</v>
      </c>
      <c r="L121" s="1074">
        <f t="shared" si="132"/>
        <v>0</v>
      </c>
    </row>
    <row r="122" spans="2:12" outlineLevel="1" x14ac:dyDescent="0.25">
      <c r="B122" s="1064" t="s">
        <v>567</v>
      </c>
      <c r="C122" s="1059"/>
      <c r="D122" s="1059"/>
      <c r="E122" s="1059"/>
      <c r="F122" s="1059"/>
      <c r="G122" s="1059"/>
      <c r="H122" s="1059"/>
      <c r="I122" s="1059"/>
      <c r="J122" s="1059"/>
      <c r="K122" s="1059"/>
      <c r="L122" s="1074"/>
    </row>
    <row r="123" spans="2:12" x14ac:dyDescent="0.25">
      <c r="B123" s="1066" t="s">
        <v>568</v>
      </c>
      <c r="C123" s="680">
        <f>C121*C122</f>
        <v>0</v>
      </c>
      <c r="D123" s="680">
        <f t="shared" ref="D123" si="133">D121*D122</f>
        <v>0</v>
      </c>
      <c r="E123" s="680">
        <f t="shared" ref="E123" si="134">E121*E122</f>
        <v>0</v>
      </c>
      <c r="F123" s="680">
        <f t="shared" ref="F123" si="135">F121*F122</f>
        <v>0</v>
      </c>
      <c r="G123" s="680">
        <f t="shared" ref="G123" si="136">G121*G122</f>
        <v>0</v>
      </c>
      <c r="H123" s="680">
        <f t="shared" ref="H123" si="137">H121*H122</f>
        <v>0</v>
      </c>
      <c r="I123" s="680">
        <f t="shared" ref="I123" si="138">I121*I122</f>
        <v>0</v>
      </c>
      <c r="J123" s="680">
        <f t="shared" ref="J123" si="139">J121*J122</f>
        <v>0</v>
      </c>
      <c r="K123" s="680">
        <f t="shared" ref="K123" si="140">K121*K122</f>
        <v>0</v>
      </c>
      <c r="L123" s="1075">
        <f t="shared" ref="L123" si="141">L121*L122</f>
        <v>0</v>
      </c>
    </row>
    <row r="124" spans="2:12" outlineLevel="1" x14ac:dyDescent="0.25">
      <c r="B124" s="1058" t="s">
        <v>557</v>
      </c>
      <c r="C124" s="1059">
        <f>C58</f>
        <v>0</v>
      </c>
      <c r="D124" s="1059">
        <f t="shared" ref="D124:L124" si="142">D58</f>
        <v>0</v>
      </c>
      <c r="E124" s="1059">
        <f t="shared" si="142"/>
        <v>0</v>
      </c>
      <c r="F124" s="1059">
        <f t="shared" si="142"/>
        <v>0</v>
      </c>
      <c r="G124" s="1059">
        <f t="shared" si="142"/>
        <v>0</v>
      </c>
      <c r="H124" s="1059">
        <f t="shared" si="142"/>
        <v>0</v>
      </c>
      <c r="I124" s="1059">
        <f t="shared" si="142"/>
        <v>0</v>
      </c>
      <c r="J124" s="1059">
        <f t="shared" si="142"/>
        <v>0</v>
      </c>
      <c r="K124" s="1059">
        <f t="shared" si="142"/>
        <v>0</v>
      </c>
      <c r="L124" s="1074">
        <f t="shared" si="142"/>
        <v>0</v>
      </c>
    </row>
    <row r="125" spans="2:12" outlineLevel="1" x14ac:dyDescent="0.25">
      <c r="B125" s="1064" t="s">
        <v>567</v>
      </c>
      <c r="C125" s="1059"/>
      <c r="D125" s="1059"/>
      <c r="E125" s="1059"/>
      <c r="F125" s="1059"/>
      <c r="G125" s="1059"/>
      <c r="H125" s="1059"/>
      <c r="I125" s="1059"/>
      <c r="J125" s="1059"/>
      <c r="K125" s="1059"/>
      <c r="L125" s="1074"/>
    </row>
    <row r="126" spans="2:12" x14ac:dyDescent="0.25">
      <c r="B126" s="1066" t="s">
        <v>569</v>
      </c>
      <c r="C126" s="680">
        <f>C124*C125</f>
        <v>0</v>
      </c>
      <c r="D126" s="680">
        <f t="shared" ref="D126" si="143">D124*D125</f>
        <v>0</v>
      </c>
      <c r="E126" s="680">
        <f t="shared" ref="E126" si="144">E124*E125</f>
        <v>0</v>
      </c>
      <c r="F126" s="680">
        <f t="shared" ref="F126" si="145">F124*F125</f>
        <v>0</v>
      </c>
      <c r="G126" s="680">
        <f t="shared" ref="G126" si="146">G124*G125</f>
        <v>0</v>
      </c>
      <c r="H126" s="680">
        <f t="shared" ref="H126" si="147">H124*H125</f>
        <v>0</v>
      </c>
      <c r="I126" s="680">
        <f t="shared" ref="I126" si="148">I124*I125</f>
        <v>0</v>
      </c>
      <c r="J126" s="680">
        <f t="shared" ref="J126" si="149">J124*J125</f>
        <v>0</v>
      </c>
      <c r="K126" s="680">
        <f t="shared" ref="K126" si="150">K124*K125</f>
        <v>0</v>
      </c>
      <c r="L126" s="1075">
        <f t="shared" ref="L126" si="151">L124*L125</f>
        <v>0</v>
      </c>
    </row>
    <row r="127" spans="2:12" outlineLevel="1" x14ac:dyDescent="0.25">
      <c r="B127" s="1058" t="s">
        <v>557</v>
      </c>
      <c r="C127" s="1059">
        <f>C61</f>
        <v>0</v>
      </c>
      <c r="D127" s="1059">
        <f t="shared" ref="D127:L127" si="152">D61</f>
        <v>0</v>
      </c>
      <c r="E127" s="1059">
        <f t="shared" si="152"/>
        <v>0</v>
      </c>
      <c r="F127" s="1059">
        <f t="shared" si="152"/>
        <v>0</v>
      </c>
      <c r="G127" s="1059">
        <f t="shared" si="152"/>
        <v>0</v>
      </c>
      <c r="H127" s="1059">
        <f t="shared" si="152"/>
        <v>0</v>
      </c>
      <c r="I127" s="1059">
        <f t="shared" si="152"/>
        <v>0</v>
      </c>
      <c r="J127" s="1059">
        <f t="shared" si="152"/>
        <v>0</v>
      </c>
      <c r="K127" s="1059">
        <f t="shared" si="152"/>
        <v>0</v>
      </c>
      <c r="L127" s="1074">
        <f t="shared" si="152"/>
        <v>0</v>
      </c>
    </row>
    <row r="128" spans="2:12" outlineLevel="1" x14ac:dyDescent="0.25">
      <c r="B128" s="1064" t="s">
        <v>567</v>
      </c>
      <c r="C128" s="1059"/>
      <c r="D128" s="1059"/>
      <c r="E128" s="1059"/>
      <c r="F128" s="1059"/>
      <c r="G128" s="1059"/>
      <c r="H128" s="1059"/>
      <c r="I128" s="1059"/>
      <c r="J128" s="1059"/>
      <c r="K128" s="1059"/>
      <c r="L128" s="1074"/>
    </row>
    <row r="129" spans="2:12" x14ac:dyDescent="0.25">
      <c r="B129" s="1066" t="s">
        <v>570</v>
      </c>
      <c r="C129" s="680">
        <f>C127*C128</f>
        <v>0</v>
      </c>
      <c r="D129" s="680">
        <f t="shared" ref="D129" si="153">D127*D128</f>
        <v>0</v>
      </c>
      <c r="E129" s="680">
        <f t="shared" ref="E129" si="154">E127*E128</f>
        <v>0</v>
      </c>
      <c r="F129" s="680">
        <f t="shared" ref="F129" si="155">F127*F128</f>
        <v>0</v>
      </c>
      <c r="G129" s="680">
        <f t="shared" ref="G129" si="156">G127*G128</f>
        <v>0</v>
      </c>
      <c r="H129" s="680">
        <f t="shared" ref="H129" si="157">H127*H128</f>
        <v>0</v>
      </c>
      <c r="I129" s="680">
        <f t="shared" ref="I129" si="158">I127*I128</f>
        <v>0</v>
      </c>
      <c r="J129" s="680">
        <f t="shared" ref="J129" si="159">J127*J128</f>
        <v>0</v>
      </c>
      <c r="K129" s="680">
        <f t="shared" ref="K129" si="160">K127*K128</f>
        <v>0</v>
      </c>
      <c r="L129" s="1075">
        <f t="shared" ref="L129" si="161">L127*L128</f>
        <v>0</v>
      </c>
    </row>
    <row r="130" spans="2:12" outlineLevel="1" x14ac:dyDescent="0.25">
      <c r="B130" s="1058" t="s">
        <v>557</v>
      </c>
      <c r="C130" s="1059">
        <f>C64</f>
        <v>0</v>
      </c>
      <c r="D130" s="1059">
        <f t="shared" ref="D130:L130" si="162">D64</f>
        <v>0</v>
      </c>
      <c r="E130" s="1059">
        <f t="shared" si="162"/>
        <v>0</v>
      </c>
      <c r="F130" s="1059">
        <f t="shared" si="162"/>
        <v>0</v>
      </c>
      <c r="G130" s="1059">
        <f t="shared" si="162"/>
        <v>0</v>
      </c>
      <c r="H130" s="1059">
        <f t="shared" si="162"/>
        <v>0</v>
      </c>
      <c r="I130" s="1059">
        <f t="shared" si="162"/>
        <v>0</v>
      </c>
      <c r="J130" s="1059">
        <f t="shared" si="162"/>
        <v>0</v>
      </c>
      <c r="K130" s="1059">
        <f t="shared" si="162"/>
        <v>0</v>
      </c>
      <c r="L130" s="1074">
        <f t="shared" si="162"/>
        <v>0</v>
      </c>
    </row>
    <row r="131" spans="2:12" outlineLevel="1" x14ac:dyDescent="0.25">
      <c r="B131" s="1064" t="s">
        <v>567</v>
      </c>
      <c r="C131" s="1059"/>
      <c r="D131" s="1059"/>
      <c r="E131" s="1059"/>
      <c r="F131" s="1059"/>
      <c r="G131" s="1059"/>
      <c r="H131" s="1059"/>
      <c r="I131" s="1059"/>
      <c r="J131" s="1059"/>
      <c r="K131" s="1059"/>
      <c r="L131" s="1074"/>
    </row>
    <row r="132" spans="2:12" x14ac:dyDescent="0.25">
      <c r="B132" s="1066" t="s">
        <v>571</v>
      </c>
      <c r="C132" s="680">
        <f>C130*C131</f>
        <v>0</v>
      </c>
      <c r="D132" s="680">
        <f t="shared" ref="D132" si="163">D130*D131</f>
        <v>0</v>
      </c>
      <c r="E132" s="680">
        <f t="shared" ref="E132" si="164">E130*E131</f>
        <v>0</v>
      </c>
      <c r="F132" s="680">
        <f t="shared" ref="F132" si="165">F130*F131</f>
        <v>0</v>
      </c>
      <c r="G132" s="680">
        <f t="shared" ref="G132" si="166">G130*G131</f>
        <v>0</v>
      </c>
      <c r="H132" s="680">
        <f t="shared" ref="H132" si="167">H130*H131</f>
        <v>0</v>
      </c>
      <c r="I132" s="680">
        <f t="shared" ref="I132" si="168">I130*I131</f>
        <v>0</v>
      </c>
      <c r="J132" s="680">
        <f t="shared" ref="J132" si="169">J130*J131</f>
        <v>0</v>
      </c>
      <c r="K132" s="680">
        <f t="shared" ref="K132" si="170">K130*K131</f>
        <v>0</v>
      </c>
      <c r="L132" s="1075">
        <f t="shared" ref="L132" si="171">L130*L131</f>
        <v>0</v>
      </c>
    </row>
    <row r="133" spans="2:12" x14ac:dyDescent="0.25">
      <c r="B133" s="369" t="s">
        <v>407</v>
      </c>
      <c r="C133" s="682"/>
      <c r="D133" s="682"/>
      <c r="E133" s="682"/>
      <c r="F133" s="682"/>
      <c r="G133" s="682"/>
      <c r="H133" s="682"/>
      <c r="I133" s="682"/>
      <c r="J133" s="682"/>
      <c r="K133" s="682"/>
      <c r="L133" s="1077"/>
    </row>
    <row r="134" spans="2:12" x14ac:dyDescent="0.25">
      <c r="B134" s="369" t="s">
        <v>407</v>
      </c>
      <c r="C134" s="682"/>
      <c r="D134" s="682"/>
      <c r="E134" s="682"/>
      <c r="F134" s="682"/>
      <c r="G134" s="682"/>
      <c r="H134" s="682"/>
      <c r="I134" s="682"/>
      <c r="J134" s="682"/>
      <c r="K134" s="682"/>
      <c r="L134" s="1077"/>
    </row>
    <row r="135" spans="2:12" x14ac:dyDescent="0.25">
      <c r="B135" s="369" t="s">
        <v>407</v>
      </c>
      <c r="C135" s="682"/>
      <c r="D135" s="682"/>
      <c r="E135" s="682"/>
      <c r="F135" s="682"/>
      <c r="G135" s="682"/>
      <c r="H135" s="682"/>
      <c r="I135" s="682"/>
      <c r="J135" s="682"/>
      <c r="K135" s="682"/>
      <c r="L135" s="1077"/>
    </row>
    <row r="136" spans="2:12" x14ac:dyDescent="0.25">
      <c r="B136" s="369" t="s">
        <v>408</v>
      </c>
      <c r="C136" s="682"/>
      <c r="D136" s="682"/>
      <c r="E136" s="682"/>
      <c r="F136" s="682"/>
      <c r="G136" s="682"/>
      <c r="H136" s="682"/>
      <c r="I136" s="682"/>
      <c r="J136" s="682"/>
      <c r="K136" s="682"/>
      <c r="L136" s="1077"/>
    </row>
    <row r="137" spans="2:12" ht="13.5" thickBot="1" x14ac:dyDescent="0.3">
      <c r="B137" s="369" t="s">
        <v>409</v>
      </c>
      <c r="C137" s="682"/>
      <c r="D137" s="682"/>
      <c r="E137" s="682"/>
      <c r="F137" s="682"/>
      <c r="G137" s="682"/>
      <c r="H137" s="682"/>
      <c r="I137" s="682"/>
      <c r="J137" s="682"/>
      <c r="K137" s="682"/>
      <c r="L137" s="1077"/>
    </row>
    <row r="138" spans="2:12" ht="14.25" thickBot="1" x14ac:dyDescent="0.3">
      <c r="B138" s="678" t="s">
        <v>565</v>
      </c>
      <c r="C138" s="679"/>
      <c r="D138" s="679"/>
      <c r="E138" s="679"/>
      <c r="F138" s="679"/>
      <c r="G138" s="679"/>
      <c r="H138" s="679"/>
      <c r="I138" s="679"/>
      <c r="J138" s="679"/>
      <c r="K138" s="679"/>
      <c r="L138" s="1073"/>
    </row>
    <row r="139" spans="2:12" outlineLevel="1" x14ac:dyDescent="0.25">
      <c r="B139" s="1058" t="s">
        <v>557</v>
      </c>
      <c r="C139" s="1059">
        <f>C73</f>
        <v>0</v>
      </c>
      <c r="D139" s="1059">
        <f t="shared" ref="D139:L139" si="172">D73</f>
        <v>0</v>
      </c>
      <c r="E139" s="1059">
        <f t="shared" si="172"/>
        <v>0</v>
      </c>
      <c r="F139" s="1059">
        <f t="shared" si="172"/>
        <v>0</v>
      </c>
      <c r="G139" s="1059">
        <f t="shared" si="172"/>
        <v>0</v>
      </c>
      <c r="H139" s="1059">
        <f t="shared" si="172"/>
        <v>0</v>
      </c>
      <c r="I139" s="1059">
        <f t="shared" si="172"/>
        <v>0</v>
      </c>
      <c r="J139" s="1059">
        <f t="shared" si="172"/>
        <v>0</v>
      </c>
      <c r="K139" s="1059">
        <f t="shared" si="172"/>
        <v>0</v>
      </c>
      <c r="L139" s="1074">
        <f t="shared" si="172"/>
        <v>0</v>
      </c>
    </row>
    <row r="140" spans="2:12" outlineLevel="1" x14ac:dyDescent="0.25">
      <c r="B140" s="1064" t="s">
        <v>567</v>
      </c>
      <c r="C140" s="1059"/>
      <c r="D140" s="1059"/>
      <c r="E140" s="1059"/>
      <c r="F140" s="1059"/>
      <c r="G140" s="1059"/>
      <c r="H140" s="1059"/>
      <c r="I140" s="1059"/>
      <c r="J140" s="1059"/>
      <c r="K140" s="1059"/>
      <c r="L140" s="1074"/>
    </row>
    <row r="141" spans="2:12" x14ac:dyDescent="0.25">
      <c r="B141" s="1066" t="s">
        <v>568</v>
      </c>
      <c r="C141" s="680">
        <f>C139*C140</f>
        <v>0</v>
      </c>
      <c r="D141" s="680">
        <f t="shared" ref="D141" si="173">D139*D140</f>
        <v>0</v>
      </c>
      <c r="E141" s="680">
        <f t="shared" ref="E141" si="174">E139*E140</f>
        <v>0</v>
      </c>
      <c r="F141" s="680">
        <f t="shared" ref="F141" si="175">F139*F140</f>
        <v>0</v>
      </c>
      <c r="G141" s="680">
        <f t="shared" ref="G141" si="176">G139*G140</f>
        <v>0</v>
      </c>
      <c r="H141" s="680">
        <f t="shared" ref="H141" si="177">H139*H140</f>
        <v>0</v>
      </c>
      <c r="I141" s="680">
        <f t="shared" ref="I141" si="178">I139*I140</f>
        <v>0</v>
      </c>
      <c r="J141" s="680">
        <f t="shared" ref="J141" si="179">J139*J140</f>
        <v>0</v>
      </c>
      <c r="K141" s="680">
        <f t="shared" ref="K141" si="180">K139*K140</f>
        <v>0</v>
      </c>
      <c r="L141" s="1075">
        <f t="shared" ref="L141" si="181">L139*L140</f>
        <v>0</v>
      </c>
    </row>
    <row r="142" spans="2:12" outlineLevel="1" x14ac:dyDescent="0.25">
      <c r="B142" s="1058" t="s">
        <v>557</v>
      </c>
      <c r="C142" s="1059">
        <f>C76</f>
        <v>0</v>
      </c>
      <c r="D142" s="1059">
        <f t="shared" ref="D142:L142" si="182">D76</f>
        <v>0</v>
      </c>
      <c r="E142" s="1059">
        <f t="shared" si="182"/>
        <v>0</v>
      </c>
      <c r="F142" s="1059">
        <f t="shared" si="182"/>
        <v>0</v>
      </c>
      <c r="G142" s="1059">
        <f t="shared" si="182"/>
        <v>0</v>
      </c>
      <c r="H142" s="1059">
        <f t="shared" si="182"/>
        <v>0</v>
      </c>
      <c r="I142" s="1059">
        <f t="shared" si="182"/>
        <v>0</v>
      </c>
      <c r="J142" s="1059">
        <f t="shared" si="182"/>
        <v>0</v>
      </c>
      <c r="K142" s="1059">
        <f t="shared" si="182"/>
        <v>0</v>
      </c>
      <c r="L142" s="1074">
        <f t="shared" si="182"/>
        <v>0</v>
      </c>
    </row>
    <row r="143" spans="2:12" outlineLevel="1" x14ac:dyDescent="0.25">
      <c r="B143" s="1064" t="s">
        <v>567</v>
      </c>
      <c r="C143" s="1059"/>
      <c r="D143" s="1059"/>
      <c r="E143" s="1059"/>
      <c r="F143" s="1059"/>
      <c r="G143" s="1059"/>
      <c r="H143" s="1059"/>
      <c r="I143" s="1059"/>
      <c r="J143" s="1059"/>
      <c r="K143" s="1059"/>
      <c r="L143" s="1074"/>
    </row>
    <row r="144" spans="2:12" x14ac:dyDescent="0.25">
      <c r="B144" s="1066" t="s">
        <v>569</v>
      </c>
      <c r="C144" s="680">
        <f>C142*C143</f>
        <v>0</v>
      </c>
      <c r="D144" s="680">
        <f t="shared" ref="D144" si="183">D142*D143</f>
        <v>0</v>
      </c>
      <c r="E144" s="680">
        <f t="shared" ref="E144" si="184">E142*E143</f>
        <v>0</v>
      </c>
      <c r="F144" s="680">
        <f t="shared" ref="F144" si="185">F142*F143</f>
        <v>0</v>
      </c>
      <c r="G144" s="680">
        <f t="shared" ref="G144" si="186">G142*G143</f>
        <v>0</v>
      </c>
      <c r="H144" s="680">
        <f t="shared" ref="H144" si="187">H142*H143</f>
        <v>0</v>
      </c>
      <c r="I144" s="680">
        <f t="shared" ref="I144" si="188">I142*I143</f>
        <v>0</v>
      </c>
      <c r="J144" s="680">
        <f t="shared" ref="J144" si="189">J142*J143</f>
        <v>0</v>
      </c>
      <c r="K144" s="680">
        <f t="shared" ref="K144" si="190">K142*K143</f>
        <v>0</v>
      </c>
      <c r="L144" s="1075">
        <f t="shared" ref="L144" si="191">L142*L143</f>
        <v>0</v>
      </c>
    </row>
    <row r="145" spans="2:15" outlineLevel="1" x14ac:dyDescent="0.25">
      <c r="B145" s="1058" t="s">
        <v>557</v>
      </c>
      <c r="C145" s="1059">
        <f>C79</f>
        <v>0</v>
      </c>
      <c r="D145" s="1059">
        <f t="shared" ref="D145:L145" si="192">D79</f>
        <v>0</v>
      </c>
      <c r="E145" s="1059">
        <f t="shared" si="192"/>
        <v>0</v>
      </c>
      <c r="F145" s="1059">
        <f t="shared" si="192"/>
        <v>0</v>
      </c>
      <c r="G145" s="1059">
        <f t="shared" si="192"/>
        <v>0</v>
      </c>
      <c r="H145" s="1059">
        <f t="shared" si="192"/>
        <v>0</v>
      </c>
      <c r="I145" s="1059">
        <f t="shared" si="192"/>
        <v>0</v>
      </c>
      <c r="J145" s="1059">
        <f t="shared" si="192"/>
        <v>0</v>
      </c>
      <c r="K145" s="1059">
        <f t="shared" si="192"/>
        <v>0</v>
      </c>
      <c r="L145" s="1074">
        <f t="shared" si="192"/>
        <v>0</v>
      </c>
    </row>
    <row r="146" spans="2:15" outlineLevel="1" x14ac:dyDescent="0.25">
      <c r="B146" s="1064" t="s">
        <v>567</v>
      </c>
      <c r="C146" s="1059"/>
      <c r="D146" s="1059"/>
      <c r="E146" s="1059"/>
      <c r="F146" s="1059"/>
      <c r="G146" s="1059"/>
      <c r="H146" s="1059"/>
      <c r="I146" s="1059"/>
      <c r="J146" s="1059"/>
      <c r="K146" s="1059"/>
      <c r="L146" s="1074"/>
    </row>
    <row r="147" spans="2:15" x14ac:dyDescent="0.25">
      <c r="B147" s="1066" t="s">
        <v>570</v>
      </c>
      <c r="C147" s="680">
        <f>C145*C146</f>
        <v>0</v>
      </c>
      <c r="D147" s="680">
        <f t="shared" ref="D147" si="193">D145*D146</f>
        <v>0</v>
      </c>
      <c r="E147" s="680">
        <f t="shared" ref="E147" si="194">E145*E146</f>
        <v>0</v>
      </c>
      <c r="F147" s="680">
        <f t="shared" ref="F147" si="195">F145*F146</f>
        <v>0</v>
      </c>
      <c r="G147" s="680">
        <f t="shared" ref="G147" si="196">G145*G146</f>
        <v>0</v>
      </c>
      <c r="H147" s="680">
        <f t="shared" ref="H147" si="197">H145*H146</f>
        <v>0</v>
      </c>
      <c r="I147" s="680">
        <f t="shared" ref="I147" si="198">I145*I146</f>
        <v>0</v>
      </c>
      <c r="J147" s="680">
        <f t="shared" ref="J147" si="199">J145*J146</f>
        <v>0</v>
      </c>
      <c r="K147" s="680">
        <f t="shared" ref="K147" si="200">K145*K146</f>
        <v>0</v>
      </c>
      <c r="L147" s="1075">
        <f t="shared" ref="L147" si="201">L145*L146</f>
        <v>0</v>
      </c>
    </row>
    <row r="148" spans="2:15" outlineLevel="1" x14ac:dyDescent="0.25">
      <c r="B148" s="1058" t="s">
        <v>557</v>
      </c>
      <c r="C148" s="1059">
        <f>C82</f>
        <v>0</v>
      </c>
      <c r="D148" s="1059">
        <f t="shared" ref="D148:L148" si="202">D82</f>
        <v>0</v>
      </c>
      <c r="E148" s="1059">
        <f t="shared" si="202"/>
        <v>0</v>
      </c>
      <c r="F148" s="1059">
        <f t="shared" si="202"/>
        <v>0</v>
      </c>
      <c r="G148" s="1059">
        <f t="shared" si="202"/>
        <v>0</v>
      </c>
      <c r="H148" s="1059">
        <f t="shared" si="202"/>
        <v>0</v>
      </c>
      <c r="I148" s="1059">
        <f t="shared" si="202"/>
        <v>0</v>
      </c>
      <c r="J148" s="1059">
        <f t="shared" si="202"/>
        <v>0</v>
      </c>
      <c r="K148" s="1059">
        <f t="shared" si="202"/>
        <v>0</v>
      </c>
      <c r="L148" s="1074">
        <f t="shared" si="202"/>
        <v>0</v>
      </c>
    </row>
    <row r="149" spans="2:15" outlineLevel="1" x14ac:dyDescent="0.25">
      <c r="B149" s="1064" t="s">
        <v>567</v>
      </c>
      <c r="C149" s="1059"/>
      <c r="D149" s="1059"/>
      <c r="E149" s="1059"/>
      <c r="F149" s="1059"/>
      <c r="G149" s="1059"/>
      <c r="H149" s="1059"/>
      <c r="I149" s="1059"/>
      <c r="J149" s="1059"/>
      <c r="K149" s="1059"/>
      <c r="L149" s="1074"/>
    </row>
    <row r="150" spans="2:15" x14ac:dyDescent="0.25">
      <c r="B150" s="1066" t="s">
        <v>571</v>
      </c>
      <c r="C150" s="680">
        <f>C148*C149</f>
        <v>0</v>
      </c>
      <c r="D150" s="680">
        <f t="shared" ref="D150" si="203">D148*D149</f>
        <v>0</v>
      </c>
      <c r="E150" s="680">
        <f t="shared" ref="E150" si="204">E148*E149</f>
        <v>0</v>
      </c>
      <c r="F150" s="680">
        <f t="shared" ref="F150" si="205">F148*F149</f>
        <v>0</v>
      </c>
      <c r="G150" s="680">
        <f t="shared" ref="G150" si="206">G148*G149</f>
        <v>0</v>
      </c>
      <c r="H150" s="680">
        <f t="shared" ref="H150" si="207">H148*H149</f>
        <v>0</v>
      </c>
      <c r="I150" s="680">
        <f t="shared" ref="I150" si="208">I148*I149</f>
        <v>0</v>
      </c>
      <c r="J150" s="680">
        <f t="shared" ref="J150" si="209">J148*J149</f>
        <v>0</v>
      </c>
      <c r="K150" s="680">
        <f t="shared" ref="K150" si="210">K148*K149</f>
        <v>0</v>
      </c>
      <c r="L150" s="1075">
        <f t="shared" ref="L150" si="211">L148*L149</f>
        <v>0</v>
      </c>
    </row>
    <row r="151" spans="2:15" x14ac:dyDescent="0.25">
      <c r="B151" s="369" t="s">
        <v>407</v>
      </c>
      <c r="C151" s="368"/>
      <c r="D151" s="368"/>
      <c r="E151" s="368"/>
      <c r="F151" s="368"/>
      <c r="G151" s="368"/>
      <c r="H151" s="368"/>
      <c r="I151" s="368"/>
      <c r="J151" s="368"/>
      <c r="K151" s="368"/>
      <c r="L151" s="1076"/>
      <c r="M151" s="675"/>
      <c r="N151" s="675"/>
      <c r="O151" s="675"/>
    </row>
    <row r="152" spans="2:15" x14ac:dyDescent="0.25">
      <c r="B152" s="369" t="s">
        <v>407</v>
      </c>
      <c r="C152" s="368"/>
      <c r="D152" s="368"/>
      <c r="E152" s="368"/>
      <c r="F152" s="368"/>
      <c r="G152" s="368"/>
      <c r="H152" s="368"/>
      <c r="I152" s="368"/>
      <c r="J152" s="368"/>
      <c r="K152" s="368"/>
      <c r="L152" s="1076"/>
    </row>
    <row r="153" spans="2:15" x14ac:dyDescent="0.25">
      <c r="B153" s="369" t="s">
        <v>407</v>
      </c>
      <c r="C153" s="368"/>
      <c r="D153" s="368"/>
      <c r="E153" s="368"/>
      <c r="F153" s="368"/>
      <c r="G153" s="368"/>
      <c r="H153" s="368"/>
      <c r="I153" s="368"/>
      <c r="J153" s="368"/>
      <c r="K153" s="368"/>
      <c r="L153" s="1076"/>
    </row>
    <row r="154" spans="2:15" x14ac:dyDescent="0.25">
      <c r="B154" s="369" t="s">
        <v>408</v>
      </c>
      <c r="C154" s="368"/>
      <c r="D154" s="368"/>
      <c r="E154" s="368"/>
      <c r="F154" s="368"/>
      <c r="G154" s="368"/>
      <c r="H154" s="368"/>
      <c r="I154" s="368"/>
      <c r="J154" s="368"/>
      <c r="K154" s="368"/>
      <c r="L154" s="1076"/>
    </row>
    <row r="155" spans="2:15" ht="13.5" thickBot="1" x14ac:dyDescent="0.3">
      <c r="B155" s="369" t="s">
        <v>409</v>
      </c>
      <c r="C155" s="368"/>
      <c r="D155" s="368"/>
      <c r="E155" s="368"/>
      <c r="F155" s="368"/>
      <c r="G155" s="368"/>
      <c r="H155" s="368"/>
      <c r="I155" s="368"/>
      <c r="J155" s="368"/>
      <c r="K155" s="368"/>
      <c r="L155" s="1076"/>
    </row>
    <row r="156" spans="2:15" ht="14.25" thickBot="1" x14ac:dyDescent="0.3">
      <c r="B156" s="678" t="s">
        <v>566</v>
      </c>
      <c r="C156" s="679"/>
      <c r="D156" s="679"/>
      <c r="E156" s="679"/>
      <c r="F156" s="679"/>
      <c r="G156" s="679"/>
      <c r="H156" s="679"/>
      <c r="I156" s="679"/>
      <c r="J156" s="679"/>
      <c r="K156" s="679"/>
      <c r="L156" s="1073"/>
    </row>
    <row r="157" spans="2:15" ht="14.25" thickBot="1" x14ac:dyDescent="0.3">
      <c r="B157" s="678" t="s">
        <v>575</v>
      </c>
      <c r="C157" s="1070">
        <f>C156/270</f>
        <v>0</v>
      </c>
      <c r="D157" s="1070">
        <f t="shared" ref="D157:L157" si="212">D156/270</f>
        <v>0</v>
      </c>
      <c r="E157" s="1070">
        <f t="shared" si="212"/>
        <v>0</v>
      </c>
      <c r="F157" s="1070">
        <f t="shared" si="212"/>
        <v>0</v>
      </c>
      <c r="G157" s="1070">
        <f t="shared" si="212"/>
        <v>0</v>
      </c>
      <c r="H157" s="1070">
        <f t="shared" si="212"/>
        <v>0</v>
      </c>
      <c r="I157" s="1070">
        <f t="shared" si="212"/>
        <v>0</v>
      </c>
      <c r="J157" s="1070">
        <f t="shared" si="212"/>
        <v>0</v>
      </c>
      <c r="K157" s="1070">
        <f t="shared" si="212"/>
        <v>0</v>
      </c>
      <c r="L157" s="1086">
        <f t="shared" si="212"/>
        <v>0</v>
      </c>
    </row>
    <row r="162" spans="2:12" ht="16.5" x14ac:dyDescent="0.3">
      <c r="B162" s="1476" t="s">
        <v>572</v>
      </c>
      <c r="C162" s="1476"/>
      <c r="D162" s="1476"/>
      <c r="E162" s="1476"/>
      <c r="F162" s="1476"/>
      <c r="G162" s="1476"/>
      <c r="H162" s="1476"/>
      <c r="I162" s="1476"/>
      <c r="J162" s="1476"/>
      <c r="K162" s="1476"/>
      <c r="L162" s="1476"/>
    </row>
    <row r="165" spans="2:12" ht="15.75" x14ac:dyDescent="0.25">
      <c r="B165" s="1087" t="s">
        <v>573</v>
      </c>
      <c r="C165" s="1088" t="e">
        <f>('INFORMACION GENERAL DEL PROYECT'!$D$22+'INFORMACION GENERAL DEL PROYECT'!$D$25+'INFORMACION GENERAL DEL PROYECT'!$D$26+'INFORMACION GENERAL DEL PROYECT'!$D$27+'INFORMACION GENERAL DEL PROYECT'!$D$28+'INFORMACION GENERAL DEL PROYECT'!$D$29) / E103</f>
        <v>#DIV/0!</v>
      </c>
    </row>
    <row r="166" spans="2:12" ht="15.75" x14ac:dyDescent="0.25">
      <c r="B166" s="1087" t="s">
        <v>574</v>
      </c>
      <c r="C166" s="1088" t="e">
        <f>('INFORMACION GENERAL DEL PROYECT'!$D$22+'INFORMACION GENERAL DEL PROYECT'!$D$25+'INFORMACION GENERAL DEL PROYECT'!$D$26+'INFORMACION GENERAL DEL PROYECT'!$D$27+'INFORMACION GENERAL DEL PROYECT'!$D$28+'INFORMACION GENERAL DEL PROYECT'!$D$29) / E157</f>
        <v>#DIV/0!</v>
      </c>
    </row>
    <row r="167" spans="2:12" ht="15.75" x14ac:dyDescent="0.25">
      <c r="B167" s="1087" t="s">
        <v>576</v>
      </c>
      <c r="C167" s="1088" t="e">
        <f>('INFORMACION GENERAL DEL PROYECT'!$D$22+'INFORMACION GENERAL DEL PROYECT'!$D$25+'INFORMACION GENERAL DEL PROYECT'!$D$26+'INFORMACION GENERAL DEL PROYECT'!$D$27+'INFORMACION GENERAL DEL PROYECT'!$D$28+'INFORMACION GENERAL DEL PROYECT'!$D$29) / E105</f>
        <v>#DIV/0!</v>
      </c>
    </row>
  </sheetData>
  <mergeCells count="5">
    <mergeCell ref="B2:L2"/>
    <mergeCell ref="B99:L99"/>
    <mergeCell ref="B116:L116"/>
    <mergeCell ref="B162:L162"/>
    <mergeCell ref="B112:L112"/>
  </mergeCells>
  <phoneticPr fontId="0" type="noConversion"/>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B2:D32"/>
  <sheetViews>
    <sheetView zoomScale="80" zoomScaleNormal="80" workbookViewId="0">
      <selection activeCell="B3" sqref="B3:B13"/>
    </sheetView>
  </sheetViews>
  <sheetFormatPr baseColWidth="10" defaultRowHeight="12.75" x14ac:dyDescent="0.25"/>
  <cols>
    <col min="1" max="1" width="11.42578125" style="22"/>
    <col min="2" max="2" width="10.7109375" style="22" customWidth="1"/>
    <col min="3" max="3" width="40.28515625" style="22" customWidth="1"/>
    <col min="4" max="4" width="77.7109375" style="22" customWidth="1"/>
    <col min="5" max="16384" width="11.42578125" style="22"/>
  </cols>
  <sheetData>
    <row r="2" spans="2:4" ht="18" x14ac:dyDescent="0.25">
      <c r="B2" s="753"/>
      <c r="C2" s="754" t="s">
        <v>280</v>
      </c>
    </row>
    <row r="3" spans="2:4" ht="18" x14ac:dyDescent="0.25">
      <c r="B3" s="687">
        <v>1</v>
      </c>
      <c r="C3" s="687" t="s">
        <v>281</v>
      </c>
    </row>
    <row r="4" spans="2:4" ht="18" x14ac:dyDescent="0.25">
      <c r="B4" s="687">
        <v>3</v>
      </c>
      <c r="C4" s="687" t="s">
        <v>282</v>
      </c>
    </row>
    <row r="5" spans="2:4" ht="18" x14ac:dyDescent="0.25">
      <c r="B5" s="687">
        <v>4</v>
      </c>
      <c r="C5" s="687" t="s">
        <v>491</v>
      </c>
    </row>
    <row r="6" spans="2:4" ht="18" x14ac:dyDescent="0.25">
      <c r="B6" s="687">
        <v>5</v>
      </c>
      <c r="C6" s="687" t="s">
        <v>283</v>
      </c>
    </row>
    <row r="7" spans="2:4" ht="18" x14ac:dyDescent="0.25">
      <c r="B7" s="687">
        <v>6</v>
      </c>
      <c r="C7" s="687" t="s">
        <v>284</v>
      </c>
    </row>
    <row r="8" spans="2:4" ht="18" x14ac:dyDescent="0.25">
      <c r="B8" s="687">
        <v>8</v>
      </c>
      <c r="C8" s="687" t="s">
        <v>286</v>
      </c>
    </row>
    <row r="9" spans="2:4" ht="18" x14ac:dyDescent="0.25">
      <c r="B9" s="687">
        <v>9</v>
      </c>
      <c r="C9" s="687" t="s">
        <v>287</v>
      </c>
    </row>
    <row r="10" spans="2:4" ht="18" x14ac:dyDescent="0.25">
      <c r="B10" s="687">
        <v>10</v>
      </c>
      <c r="C10" s="687" t="s">
        <v>288</v>
      </c>
    </row>
    <row r="11" spans="2:4" ht="18" x14ac:dyDescent="0.25">
      <c r="B11" s="687">
        <v>11</v>
      </c>
      <c r="C11" s="687" t="s">
        <v>289</v>
      </c>
    </row>
    <row r="12" spans="2:4" ht="18" x14ac:dyDescent="0.25">
      <c r="B12" s="687">
        <v>12</v>
      </c>
      <c r="C12" s="687" t="s">
        <v>124</v>
      </c>
    </row>
    <row r="13" spans="2:4" ht="18" x14ac:dyDescent="0.25">
      <c r="B13" s="687">
        <v>14</v>
      </c>
      <c r="C13" s="687" t="s">
        <v>121</v>
      </c>
    </row>
    <row r="15" spans="2:4" ht="13.5" thickBot="1" x14ac:dyDescent="0.3"/>
    <row r="16" spans="2:4" ht="27" customHeight="1" thickBot="1" x14ac:dyDescent="0.3">
      <c r="B16" s="755" t="s">
        <v>123</v>
      </c>
      <c r="C16" s="756" t="s">
        <v>465</v>
      </c>
      <c r="D16" s="756" t="s">
        <v>466</v>
      </c>
    </row>
    <row r="17" spans="2:4" ht="35.1" customHeight="1" thickBot="1" x14ac:dyDescent="0.3">
      <c r="B17" s="757">
        <v>1</v>
      </c>
      <c r="C17" s="758" t="s">
        <v>467</v>
      </c>
      <c r="D17" s="768" t="s">
        <v>494</v>
      </c>
    </row>
    <row r="18" spans="2:4" ht="35.1" customHeight="1" thickBot="1" x14ac:dyDescent="0.3">
      <c r="B18" s="757">
        <v>2</v>
      </c>
      <c r="C18" s="758" t="s">
        <v>468</v>
      </c>
      <c r="D18" s="768" t="s">
        <v>469</v>
      </c>
    </row>
    <row r="19" spans="2:4" ht="35.1" customHeight="1" thickBot="1" x14ac:dyDescent="0.3">
      <c r="B19" s="755">
        <v>3</v>
      </c>
      <c r="C19" s="775" t="s">
        <v>470</v>
      </c>
      <c r="D19" s="776" t="s">
        <v>495</v>
      </c>
    </row>
    <row r="20" spans="2:4" ht="205.5" customHeight="1" thickBot="1" x14ac:dyDescent="0.3">
      <c r="B20" s="755">
        <v>4</v>
      </c>
      <c r="C20" s="775" t="s">
        <v>471</v>
      </c>
      <c r="D20" s="776" t="s">
        <v>500</v>
      </c>
    </row>
    <row r="21" spans="2:4" ht="102" customHeight="1" thickBot="1" x14ac:dyDescent="0.3">
      <c r="B21" s="755">
        <v>5</v>
      </c>
      <c r="C21" s="775" t="s">
        <v>492</v>
      </c>
      <c r="D21" s="776" t="s">
        <v>493</v>
      </c>
    </row>
    <row r="22" spans="2:4" ht="78" customHeight="1" thickBot="1" x14ac:dyDescent="0.3">
      <c r="B22" s="759">
        <v>6</v>
      </c>
      <c r="C22" s="760" t="s">
        <v>472</v>
      </c>
      <c r="D22" s="774" t="s">
        <v>499</v>
      </c>
    </row>
    <row r="23" spans="2:4" ht="218.25" customHeight="1" thickBot="1" x14ac:dyDescent="0.3">
      <c r="B23" s="755">
        <v>7</v>
      </c>
      <c r="C23" s="775" t="s">
        <v>473</v>
      </c>
      <c r="D23" s="777" t="s">
        <v>496</v>
      </c>
    </row>
    <row r="24" spans="2:4" ht="35.1" customHeight="1" thickBot="1" x14ac:dyDescent="0.3">
      <c r="B24" s="757">
        <v>8</v>
      </c>
      <c r="C24" s="758" t="s">
        <v>474</v>
      </c>
      <c r="D24" s="769" t="s">
        <v>475</v>
      </c>
    </row>
    <row r="25" spans="2:4" ht="87.75" customHeight="1" thickBot="1" x14ac:dyDescent="0.3">
      <c r="B25" s="755">
        <v>9</v>
      </c>
      <c r="C25" s="775" t="s">
        <v>476</v>
      </c>
      <c r="D25" s="776" t="s">
        <v>497</v>
      </c>
    </row>
    <row r="26" spans="2:4" ht="27" customHeight="1" thickBot="1" x14ac:dyDescent="0.3">
      <c r="B26" s="757">
        <v>10</v>
      </c>
      <c r="C26" s="758" t="s">
        <v>477</v>
      </c>
      <c r="D26" s="769" t="s">
        <v>478</v>
      </c>
    </row>
    <row r="27" spans="2:4" ht="51" customHeight="1" thickBot="1" x14ac:dyDescent="0.3">
      <c r="B27" s="757">
        <v>11</v>
      </c>
      <c r="C27" s="758" t="s">
        <v>479</v>
      </c>
      <c r="D27" s="769" t="s">
        <v>480</v>
      </c>
    </row>
    <row r="28" spans="2:4" ht="35.1" customHeight="1" thickBot="1" x14ac:dyDescent="0.3">
      <c r="B28" s="757">
        <v>12</v>
      </c>
      <c r="C28" s="758" t="s">
        <v>481</v>
      </c>
      <c r="D28" s="769" t="s">
        <v>482</v>
      </c>
    </row>
    <row r="29" spans="2:4" ht="51" customHeight="1" thickBot="1" x14ac:dyDescent="0.3">
      <c r="B29" s="757">
        <v>13</v>
      </c>
      <c r="C29" s="758" t="s">
        <v>483</v>
      </c>
      <c r="D29" s="769" t="s">
        <v>484</v>
      </c>
    </row>
    <row r="30" spans="2:4" ht="27" customHeight="1" thickBot="1" x14ac:dyDescent="0.3">
      <c r="B30" s="757">
        <v>14</v>
      </c>
      <c r="C30" s="758" t="s">
        <v>485</v>
      </c>
      <c r="D30" s="769" t="s">
        <v>486</v>
      </c>
    </row>
    <row r="31" spans="2:4" ht="65.25" customHeight="1" thickBot="1" x14ac:dyDescent="0.3">
      <c r="B31" s="755">
        <v>15</v>
      </c>
      <c r="C31" s="775" t="s">
        <v>487</v>
      </c>
      <c r="D31" s="776" t="s">
        <v>498</v>
      </c>
    </row>
    <row r="32" spans="2:4" ht="35.1" customHeight="1" thickBot="1" x14ac:dyDescent="0.3">
      <c r="B32" s="757">
        <v>16</v>
      </c>
      <c r="C32" s="758" t="s">
        <v>488</v>
      </c>
      <c r="D32" s="769" t="s">
        <v>489</v>
      </c>
    </row>
  </sheetData>
  <phoneticPr fontId="0"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H37"/>
  <sheetViews>
    <sheetView showGridLines="0" tabSelected="1" topLeftCell="A7" zoomScale="90" zoomScaleNormal="90" workbookViewId="0">
      <selection activeCell="H9" sqref="H9"/>
    </sheetView>
  </sheetViews>
  <sheetFormatPr baseColWidth="10" defaultRowHeight="12.75" x14ac:dyDescent="0.25"/>
  <cols>
    <col min="1" max="1" width="11.42578125" style="606"/>
    <col min="2" max="2" width="48.7109375" style="606" customWidth="1"/>
    <col min="3" max="3" width="7.140625" style="606" customWidth="1"/>
    <col min="4" max="4" width="30.140625" style="606" customWidth="1"/>
    <col min="5" max="5" width="11.7109375" style="606" bestFit="1" customWidth="1"/>
    <col min="6" max="16384" width="11.42578125" style="606"/>
  </cols>
  <sheetData>
    <row r="5" spans="2:4" ht="15.75" x14ac:dyDescent="0.25">
      <c r="B5" s="1181" t="s">
        <v>434</v>
      </c>
      <c r="C5" s="1181"/>
      <c r="D5" s="1181"/>
    </row>
    <row r="6" spans="2:4" ht="15.75" x14ac:dyDescent="0.25">
      <c r="B6" s="884"/>
      <c r="C6" s="884"/>
      <c r="D6" s="884"/>
    </row>
    <row r="7" spans="2:4" ht="40.5" customHeight="1" x14ac:dyDescent="0.25">
      <c r="B7" s="954" t="s">
        <v>502</v>
      </c>
      <c r="C7" s="1187" t="s">
        <v>598</v>
      </c>
      <c r="D7" s="1188"/>
    </row>
    <row r="8" spans="2:4" ht="20.100000000000001" customHeight="1" x14ac:dyDescent="0.25">
      <c r="B8" s="732" t="s">
        <v>435</v>
      </c>
      <c r="C8" s="733"/>
      <c r="D8" s="734"/>
    </row>
    <row r="9" spans="2:4" ht="20.100000000000001" customHeight="1" x14ac:dyDescent="0.25">
      <c r="B9" s="732" t="s">
        <v>422</v>
      </c>
      <c r="C9" s="735"/>
      <c r="D9" s="736"/>
    </row>
    <row r="10" spans="2:4" ht="20.100000000000001" customHeight="1" x14ac:dyDescent="0.25">
      <c r="B10" s="732" t="s">
        <v>423</v>
      </c>
      <c r="C10" s="1179"/>
      <c r="D10" s="1180"/>
    </row>
    <row r="11" spans="2:4" ht="15.75" x14ac:dyDescent="0.25">
      <c r="B11" s="955" t="s">
        <v>503</v>
      </c>
      <c r="C11" s="957"/>
      <c r="D11" s="956">
        <f>(($D$23/$C$19)*3)*0.5</f>
        <v>0</v>
      </c>
    </row>
    <row r="12" spans="2:4" ht="20.100000000000001" customHeight="1" x14ac:dyDescent="0.25">
      <c r="B12" s="732" t="s">
        <v>424</v>
      </c>
      <c r="C12" s="1179"/>
      <c r="D12" s="1180"/>
    </row>
    <row r="13" spans="2:4" ht="20.100000000000001" customHeight="1" x14ac:dyDescent="0.25">
      <c r="B13" s="732" t="s">
        <v>425</v>
      </c>
      <c r="C13" s="1179"/>
      <c r="D13" s="1180"/>
    </row>
    <row r="14" spans="2:4" ht="20.100000000000001" customHeight="1" x14ac:dyDescent="0.25">
      <c r="B14" s="1171" t="s">
        <v>426</v>
      </c>
      <c r="C14" s="1177">
        <v>0</v>
      </c>
      <c r="D14" s="1178"/>
    </row>
    <row r="15" spans="2:4" ht="20.100000000000001" customHeight="1" x14ac:dyDescent="0.25">
      <c r="B15" s="732" t="s">
        <v>599</v>
      </c>
      <c r="C15" s="1177">
        <v>0</v>
      </c>
      <c r="D15" s="1178"/>
    </row>
    <row r="16" spans="2:4" ht="20.100000000000001" customHeight="1" x14ac:dyDescent="0.25">
      <c r="B16" s="1182" t="s">
        <v>427</v>
      </c>
      <c r="C16" s="1185" t="s">
        <v>428</v>
      </c>
      <c r="D16" s="1186"/>
    </row>
    <row r="17" spans="2:8" ht="20.100000000000001" customHeight="1" x14ac:dyDescent="0.25">
      <c r="B17" s="1183"/>
      <c r="C17" s="1179" t="s">
        <v>429</v>
      </c>
      <c r="D17" s="1180" t="s">
        <v>429</v>
      </c>
    </row>
    <row r="18" spans="2:8" ht="20.100000000000001" customHeight="1" x14ac:dyDescent="0.25">
      <c r="B18" s="1184"/>
      <c r="C18" s="1179" t="s">
        <v>430</v>
      </c>
      <c r="D18" s="1180"/>
    </row>
    <row r="19" spans="2:8" ht="20.100000000000001" customHeight="1" x14ac:dyDescent="0.25">
      <c r="B19" s="732" t="s">
        <v>431</v>
      </c>
      <c r="C19" s="737">
        <v>24</v>
      </c>
      <c r="D19" s="738" t="s">
        <v>437</v>
      </c>
    </row>
    <row r="20" spans="2:8" ht="20.100000000000001" customHeight="1" x14ac:dyDescent="0.25">
      <c r="B20" s="737" t="s">
        <v>600</v>
      </c>
      <c r="C20" s="1177"/>
      <c r="D20" s="1178"/>
    </row>
    <row r="21" spans="2:8" ht="20.100000000000001" customHeight="1" x14ac:dyDescent="0.25">
      <c r="B21" s="739" t="s">
        <v>432</v>
      </c>
      <c r="C21" s="739"/>
      <c r="D21" s="740">
        <f>+D22+D24+D25+D26+D27+D28+D30+D29</f>
        <v>0</v>
      </c>
    </row>
    <row r="22" spans="2:8" ht="20.100000000000001" customHeight="1" x14ac:dyDescent="0.3">
      <c r="B22" s="733" t="s">
        <v>72</v>
      </c>
      <c r="C22" s="733"/>
      <c r="D22" s="741">
        <f>SUM(D23:D24)</f>
        <v>0</v>
      </c>
      <c r="E22" s="607"/>
      <c r="F22" s="608"/>
      <c r="H22" s="608"/>
    </row>
    <row r="23" spans="2:8" ht="20.100000000000001" hidden="1" customHeight="1" x14ac:dyDescent="0.3">
      <c r="B23" s="1010" t="s">
        <v>524</v>
      </c>
      <c r="C23" s="733"/>
      <c r="D23" s="741">
        <f>+'Formato de costeo C6 '!J178</f>
        <v>0</v>
      </c>
      <c r="E23" s="607"/>
      <c r="F23" s="608"/>
      <c r="H23" s="608"/>
    </row>
    <row r="24" spans="2:8" ht="20.100000000000001" hidden="1" customHeight="1" x14ac:dyDescent="0.25">
      <c r="B24" s="958" t="s">
        <v>504</v>
      </c>
      <c r="C24" s="733"/>
      <c r="D24" s="741">
        <f>+'Formato de costeo C6 '!K178</f>
        <v>0</v>
      </c>
      <c r="F24" s="608"/>
      <c r="H24" s="608"/>
    </row>
    <row r="25" spans="2:8" ht="20.100000000000001" customHeight="1" x14ac:dyDescent="0.25">
      <c r="B25" s="1049" t="s">
        <v>550</v>
      </c>
      <c r="C25" s="733"/>
      <c r="D25" s="741">
        <f>+'Formato de costeo C6 '!L178</f>
        <v>0</v>
      </c>
      <c r="F25" s="608"/>
      <c r="H25" s="608"/>
    </row>
    <row r="26" spans="2:8" ht="20.100000000000001" customHeight="1" x14ac:dyDescent="0.25">
      <c r="B26" s="958" t="s">
        <v>277</v>
      </c>
      <c r="C26" s="733"/>
      <c r="D26" s="741">
        <f>+'Formato de costeo C6 '!M178</f>
        <v>0</v>
      </c>
      <c r="F26" s="608"/>
      <c r="H26" s="608"/>
    </row>
    <row r="27" spans="2:8" ht="20.100000000000001" customHeight="1" x14ac:dyDescent="0.25">
      <c r="B27" s="958" t="s">
        <v>278</v>
      </c>
      <c r="C27" s="733"/>
      <c r="D27" s="741">
        <f>+'Formato de costeo C6 '!N178</f>
        <v>0</v>
      </c>
      <c r="F27" s="608"/>
      <c r="H27" s="608"/>
    </row>
    <row r="28" spans="2:8" ht="20.100000000000001" customHeight="1" x14ac:dyDescent="0.25">
      <c r="B28" s="958" t="s">
        <v>292</v>
      </c>
      <c r="C28" s="733"/>
      <c r="D28" s="741">
        <f>+'Formato de costeo C6 '!O178</f>
        <v>0</v>
      </c>
      <c r="F28" s="608"/>
      <c r="H28" s="608"/>
    </row>
    <row r="29" spans="2:8" ht="20.100000000000001" customHeight="1" x14ac:dyDescent="0.25">
      <c r="B29" s="967" t="s">
        <v>505</v>
      </c>
      <c r="C29" s="958"/>
      <c r="D29" s="741">
        <f>+'Formato de costeo C6 '!P179</f>
        <v>0</v>
      </c>
      <c r="F29" s="608"/>
      <c r="H29" s="608"/>
    </row>
    <row r="30" spans="2:8" ht="20.100000000000001" customHeight="1" x14ac:dyDescent="0.25">
      <c r="B30" s="733" t="s">
        <v>433</v>
      </c>
      <c r="C30" s="733"/>
      <c r="D30" s="741">
        <f>+'Formato de costeo C6 '!Q178</f>
        <v>0</v>
      </c>
      <c r="F30" s="608"/>
      <c r="H30" s="608"/>
    </row>
    <row r="33" spans="4:4" x14ac:dyDescent="0.25">
      <c r="D33" s="609"/>
    </row>
    <row r="37" spans="4:4" ht="35.25" customHeight="1" x14ac:dyDescent="0.25"/>
  </sheetData>
  <mergeCells count="12">
    <mergeCell ref="C20:D20"/>
    <mergeCell ref="C17:D17"/>
    <mergeCell ref="C18:D18"/>
    <mergeCell ref="B5:D5"/>
    <mergeCell ref="B16:B18"/>
    <mergeCell ref="C10:D10"/>
    <mergeCell ref="C12:D12"/>
    <mergeCell ref="C13:D13"/>
    <mergeCell ref="C14:D14"/>
    <mergeCell ref="C16:D16"/>
    <mergeCell ref="C7:D7"/>
    <mergeCell ref="C15:D15"/>
  </mergeCells>
  <phoneticPr fontId="0" type="noConversion"/>
  <dataValidations count="1">
    <dataValidation type="custom" allowBlank="1" showInputMessage="1" showErrorMessage="1" errorTitle="EXCEDIDO" error="MONTO MAXIMO FINANCIADO POR FONDOEMPLEO S/. 3 000,000.00" promptTitle="VERIFICAR" sqref="D22">
      <formula1>"&gt;3000000"</formula1>
    </dataValidation>
  </dataValidations>
  <pageMargins left="0.75" right="0.75" top="1" bottom="1" header="0" footer="0"/>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topLeftCell="A13" workbookViewId="0">
      <selection activeCell="C76" sqref="C76:F76"/>
    </sheetView>
  </sheetViews>
  <sheetFormatPr baseColWidth="10" defaultRowHeight="10.5" x14ac:dyDescent="0.15"/>
  <cols>
    <col min="1" max="1" width="14.7109375" bestFit="1" customWidth="1"/>
    <col min="2" max="2" width="4.7109375" customWidth="1"/>
    <col min="3" max="3" width="38.42578125" customWidth="1"/>
    <col min="4" max="4" width="35.7109375" customWidth="1"/>
    <col min="5" max="5" width="32.7109375" customWidth="1"/>
    <col min="6" max="6" width="35.85546875" customWidth="1"/>
  </cols>
  <sheetData>
    <row r="1" spans="1:6" ht="15" x14ac:dyDescent="0.25">
      <c r="A1" s="1205" t="s">
        <v>525</v>
      </c>
      <c r="B1" s="1205"/>
      <c r="C1" s="1205"/>
      <c r="D1" s="1205"/>
      <c r="E1" s="1205"/>
      <c r="F1" s="1205"/>
    </row>
    <row r="2" spans="1:6" ht="15" x14ac:dyDescent="0.25">
      <c r="A2" s="1017" t="s">
        <v>526</v>
      </c>
      <c r="B2" s="1017"/>
    </row>
    <row r="3" spans="1:6" ht="15" x14ac:dyDescent="0.25">
      <c r="A3" s="1017" t="s">
        <v>527</v>
      </c>
      <c r="B3" s="1017"/>
    </row>
    <row r="4" spans="1:6" ht="11.25" thickBot="1" x14ac:dyDescent="0.2"/>
    <row r="5" spans="1:6" ht="12" thickBot="1" x14ac:dyDescent="0.2">
      <c r="A5" s="1090"/>
      <c r="B5" s="1090"/>
      <c r="C5" s="1090" t="s">
        <v>528</v>
      </c>
      <c r="D5" s="1091" t="s">
        <v>529</v>
      </c>
      <c r="E5" s="1091" t="s">
        <v>530</v>
      </c>
      <c r="F5" s="1091" t="s">
        <v>531</v>
      </c>
    </row>
    <row r="6" spans="1:6" ht="12" thickBot="1" x14ac:dyDescent="0.2">
      <c r="A6" s="1199" t="s">
        <v>532</v>
      </c>
      <c r="B6" s="1189"/>
      <c r="C6" s="1189"/>
      <c r="D6" s="1092"/>
      <c r="E6" s="1093"/>
      <c r="F6" s="1154"/>
    </row>
    <row r="7" spans="1:6" ht="12" thickBot="1" x14ac:dyDescent="0.2">
      <c r="A7" s="1197"/>
      <c r="B7" s="1190"/>
      <c r="C7" s="1190"/>
      <c r="D7" s="1092"/>
      <c r="E7" s="1092"/>
      <c r="F7" s="1154"/>
    </row>
    <row r="8" spans="1:6" ht="12" thickBot="1" x14ac:dyDescent="0.2">
      <c r="A8" s="1197"/>
      <c r="B8" s="1190"/>
      <c r="C8" s="1190"/>
      <c r="D8" s="1092"/>
      <c r="E8" s="1092"/>
      <c r="F8" s="1154"/>
    </row>
    <row r="9" spans="1:6" ht="12" thickBot="1" x14ac:dyDescent="0.2">
      <c r="A9" s="1197"/>
      <c r="B9" s="1190"/>
      <c r="C9" s="1190"/>
      <c r="D9" s="1092"/>
      <c r="E9" s="1092"/>
      <c r="F9" s="1154"/>
    </row>
    <row r="10" spans="1:6" ht="12" customHeight="1" thickBot="1" x14ac:dyDescent="0.2">
      <c r="A10" s="1206"/>
      <c r="B10" s="1191"/>
      <c r="C10" s="1191"/>
      <c r="D10" s="1092"/>
      <c r="E10" s="1092"/>
      <c r="F10" s="1092"/>
    </row>
    <row r="11" spans="1:6" ht="12" thickBot="1" x14ac:dyDescent="0.2">
      <c r="A11" s="1199" t="s">
        <v>533</v>
      </c>
      <c r="B11" s="1189"/>
      <c r="C11" s="1189"/>
      <c r="D11" s="1092"/>
      <c r="E11" s="1092"/>
      <c r="F11" s="1092"/>
    </row>
    <row r="12" spans="1:6" ht="12" thickBot="1" x14ac:dyDescent="0.2">
      <c r="A12" s="1197"/>
      <c r="B12" s="1190"/>
      <c r="C12" s="1190"/>
      <c r="D12" s="1092"/>
      <c r="E12" s="1092"/>
      <c r="F12" s="1092"/>
    </row>
    <row r="13" spans="1:6" ht="12" thickBot="1" x14ac:dyDescent="0.2">
      <c r="A13" s="1197"/>
      <c r="B13" s="1190"/>
      <c r="C13" s="1190"/>
      <c r="D13" s="1092"/>
      <c r="E13" s="1092"/>
      <c r="F13" s="1092"/>
    </row>
    <row r="14" spans="1:6" ht="12" customHeight="1" thickBot="1" x14ac:dyDescent="0.2">
      <c r="A14" s="1197"/>
      <c r="B14" s="1190"/>
      <c r="C14" s="1190"/>
      <c r="D14" s="1092"/>
      <c r="E14" s="1092"/>
      <c r="F14" s="1092"/>
    </row>
    <row r="15" spans="1:6" ht="12" customHeight="1" thickBot="1" x14ac:dyDescent="0.2">
      <c r="A15" s="1206"/>
      <c r="B15" s="1191"/>
      <c r="C15" s="1191"/>
      <c r="D15" s="1092"/>
      <c r="E15" s="1094"/>
      <c r="F15" s="1092"/>
    </row>
    <row r="16" spans="1:6" ht="12" thickBot="1" x14ac:dyDescent="0.2">
      <c r="A16" s="1199" t="s">
        <v>379</v>
      </c>
      <c r="B16" s="1189">
        <v>1</v>
      </c>
      <c r="C16" s="1189"/>
      <c r="D16" s="1092"/>
      <c r="E16" s="1092"/>
      <c r="F16" s="1092"/>
    </row>
    <row r="17" spans="1:6" ht="12" customHeight="1" thickBot="1" x14ac:dyDescent="0.2">
      <c r="A17" s="1197"/>
      <c r="B17" s="1190"/>
      <c r="C17" s="1190"/>
      <c r="D17" s="1092"/>
      <c r="E17" s="1092"/>
      <c r="F17" s="1092"/>
    </row>
    <row r="18" spans="1:6" ht="12" customHeight="1" thickBot="1" x14ac:dyDescent="0.2">
      <c r="A18" s="1197"/>
      <c r="B18" s="1191"/>
      <c r="C18" s="1191"/>
      <c r="D18" s="1092"/>
      <c r="E18" s="1092"/>
      <c r="F18" s="1092"/>
    </row>
    <row r="19" spans="1:6" ht="23.25" customHeight="1" thickBot="1" x14ac:dyDescent="0.2">
      <c r="A19" s="1199" t="s">
        <v>506</v>
      </c>
      <c r="B19" s="1096">
        <v>1</v>
      </c>
      <c r="C19" s="1207">
        <f>C16</f>
        <v>0</v>
      </c>
      <c r="D19" s="1208"/>
      <c r="E19" s="1208"/>
      <c r="F19" s="1209"/>
    </row>
    <row r="20" spans="1:6" ht="12" thickBot="1" x14ac:dyDescent="0.2">
      <c r="A20" s="1197"/>
      <c r="B20" s="1189">
        <v>1.1000000000000001</v>
      </c>
      <c r="C20" s="1213"/>
      <c r="D20" s="1097"/>
      <c r="E20" s="1092"/>
      <c r="F20" s="1092"/>
    </row>
    <row r="21" spans="1:6" ht="12" thickBot="1" x14ac:dyDescent="0.2">
      <c r="A21" s="1197"/>
      <c r="B21" s="1190"/>
      <c r="C21" s="1214"/>
      <c r="D21" s="1097"/>
      <c r="E21" s="1092"/>
      <c r="F21" s="1092"/>
    </row>
    <row r="22" spans="1:6" ht="12" customHeight="1" thickBot="1" x14ac:dyDescent="0.2">
      <c r="A22" s="1197"/>
      <c r="B22" s="1191"/>
      <c r="C22" s="1215"/>
      <c r="D22" s="1097"/>
      <c r="E22" s="1092"/>
      <c r="F22" s="1092"/>
    </row>
    <row r="23" spans="1:6" ht="12" customHeight="1" thickBot="1" x14ac:dyDescent="0.2">
      <c r="A23" s="1197"/>
      <c r="B23" s="1189">
        <v>1.2</v>
      </c>
      <c r="C23" s="1210"/>
      <c r="D23" s="1098"/>
      <c r="E23" s="1099"/>
      <c r="F23" s="1095"/>
    </row>
    <row r="24" spans="1:6" ht="12" customHeight="1" thickBot="1" x14ac:dyDescent="0.2">
      <c r="A24" s="1197"/>
      <c r="B24" s="1190"/>
      <c r="C24" s="1211"/>
      <c r="D24" s="1098"/>
      <c r="E24" s="1095"/>
      <c r="F24" s="1095"/>
    </row>
    <row r="25" spans="1:6" ht="12" customHeight="1" thickBot="1" x14ac:dyDescent="0.2">
      <c r="A25" s="1197"/>
      <c r="B25" s="1191"/>
      <c r="C25" s="1212"/>
      <c r="D25" s="1098"/>
      <c r="E25" s="1095"/>
      <c r="F25" s="1095"/>
    </row>
    <row r="26" spans="1:6" ht="12" customHeight="1" thickBot="1" x14ac:dyDescent="0.2">
      <c r="A26" s="1197"/>
      <c r="B26" s="1189">
        <v>1.3</v>
      </c>
      <c r="C26" s="1210"/>
      <c r="D26" s="1098"/>
      <c r="E26" s="1099"/>
      <c r="F26" s="1095"/>
    </row>
    <row r="27" spans="1:6" ht="12" customHeight="1" thickBot="1" x14ac:dyDescent="0.2">
      <c r="A27" s="1197"/>
      <c r="B27" s="1190"/>
      <c r="C27" s="1211"/>
      <c r="D27" s="1098"/>
      <c r="E27" s="1095"/>
      <c r="F27" s="1095"/>
    </row>
    <row r="28" spans="1:6" ht="12" customHeight="1" thickBot="1" x14ac:dyDescent="0.2">
      <c r="A28" s="1197"/>
      <c r="B28" s="1191"/>
      <c r="C28" s="1212"/>
      <c r="D28" s="1098"/>
      <c r="E28" s="1095"/>
      <c r="F28" s="1095"/>
    </row>
    <row r="29" spans="1:6" ht="12" customHeight="1" thickBot="1" x14ac:dyDescent="0.2">
      <c r="A29" s="1197"/>
      <c r="B29" s="1189">
        <v>1.4</v>
      </c>
      <c r="C29" s="1210"/>
      <c r="D29" s="1098"/>
      <c r="E29" s="1099"/>
      <c r="F29" s="1095"/>
    </row>
    <row r="30" spans="1:6" ht="12" customHeight="1" thickBot="1" x14ac:dyDescent="0.2">
      <c r="A30" s="1197"/>
      <c r="B30" s="1190"/>
      <c r="C30" s="1211"/>
      <c r="D30" s="1098"/>
      <c r="E30" s="1095"/>
      <c r="F30" s="1095"/>
    </row>
    <row r="31" spans="1:6" ht="12" customHeight="1" thickBot="1" x14ac:dyDescent="0.2">
      <c r="A31" s="1197"/>
      <c r="B31" s="1191"/>
      <c r="C31" s="1212"/>
      <c r="D31" s="1098"/>
      <c r="E31" s="1095"/>
      <c r="F31" s="1095"/>
    </row>
    <row r="32" spans="1:6" ht="12" customHeight="1" thickBot="1" x14ac:dyDescent="0.2">
      <c r="A32" s="1197"/>
      <c r="B32" s="1189">
        <v>1.5</v>
      </c>
      <c r="C32" s="1210"/>
      <c r="D32" s="1098"/>
      <c r="E32" s="1099"/>
      <c r="F32" s="1095"/>
    </row>
    <row r="33" spans="1:6" ht="12" customHeight="1" thickBot="1" x14ac:dyDescent="0.2">
      <c r="A33" s="1197"/>
      <c r="B33" s="1190"/>
      <c r="C33" s="1211"/>
      <c r="D33" s="1098"/>
      <c r="E33" s="1095"/>
      <c r="F33" s="1095"/>
    </row>
    <row r="34" spans="1:6" ht="12" customHeight="1" thickBot="1" x14ac:dyDescent="0.2">
      <c r="A34" s="1197"/>
      <c r="B34" s="1191"/>
      <c r="C34" s="1212"/>
      <c r="D34" s="1098"/>
      <c r="E34" s="1095"/>
      <c r="F34" s="1095"/>
    </row>
    <row r="35" spans="1:6" ht="12" thickBot="1" x14ac:dyDescent="0.2">
      <c r="A35" s="1090" t="s">
        <v>534</v>
      </c>
      <c r="B35" s="1202"/>
      <c r="C35" s="1203"/>
      <c r="D35" s="1203"/>
      <c r="E35" s="1203"/>
      <c r="F35" s="1204"/>
    </row>
    <row r="36" spans="1:6" ht="12" customHeight="1" thickBot="1" x14ac:dyDescent="0.2">
      <c r="A36" s="1100" t="s">
        <v>517</v>
      </c>
      <c r="B36" s="1101">
        <f>B19</f>
        <v>1</v>
      </c>
      <c r="C36" s="1200">
        <f>C19</f>
        <v>0</v>
      </c>
      <c r="D36" s="1200"/>
      <c r="E36" s="1200"/>
      <c r="F36" s="1201"/>
    </row>
    <row r="37" spans="1:6" ht="12" thickBot="1" x14ac:dyDescent="0.2">
      <c r="A37" s="1102" t="s">
        <v>535</v>
      </c>
      <c r="B37" s="1103">
        <f>B20</f>
        <v>1.1000000000000001</v>
      </c>
      <c r="C37" s="1192">
        <f>C20</f>
        <v>0</v>
      </c>
      <c r="D37" s="1192"/>
      <c r="E37" s="1192"/>
      <c r="F37" s="1193"/>
    </row>
    <row r="38" spans="1:6" ht="25.5" customHeight="1" thickBot="1" x14ac:dyDescent="0.2">
      <c r="A38" s="1104" t="s">
        <v>536</v>
      </c>
      <c r="B38" s="1105"/>
      <c r="C38" s="1194">
        <f>D20</f>
        <v>0</v>
      </c>
      <c r="D38" s="1194"/>
      <c r="E38" s="1194"/>
      <c r="F38" s="1195"/>
    </row>
    <row r="39" spans="1:6" ht="25.5" customHeight="1" thickBot="1" x14ac:dyDescent="0.2">
      <c r="A39" s="1104" t="s">
        <v>537</v>
      </c>
      <c r="B39" s="1105"/>
      <c r="C39" s="1194">
        <f>D21</f>
        <v>0</v>
      </c>
      <c r="D39" s="1194"/>
      <c r="E39" s="1194"/>
      <c r="F39" s="1195"/>
    </row>
    <row r="40" spans="1:6" ht="25.5" customHeight="1" thickBot="1" x14ac:dyDescent="0.2">
      <c r="A40" s="1104" t="s">
        <v>538</v>
      </c>
      <c r="B40" s="1106"/>
      <c r="C40" s="1194">
        <f>D22</f>
        <v>0</v>
      </c>
      <c r="D40" s="1194"/>
      <c r="E40" s="1194"/>
      <c r="F40" s="1195"/>
    </row>
    <row r="41" spans="1:6" ht="12" thickBot="1" x14ac:dyDescent="0.2">
      <c r="A41" s="1196" t="s">
        <v>534</v>
      </c>
      <c r="B41" s="1107" t="s">
        <v>80</v>
      </c>
      <c r="C41" s="1107"/>
      <c r="D41" s="1092"/>
      <c r="E41" s="1092"/>
      <c r="F41" s="1095"/>
    </row>
    <row r="42" spans="1:6" ht="12" thickBot="1" x14ac:dyDescent="0.2">
      <c r="A42" s="1197"/>
      <c r="B42" s="1107" t="s">
        <v>81</v>
      </c>
      <c r="C42" s="1107"/>
      <c r="D42" s="1092"/>
      <c r="E42" s="1092"/>
      <c r="F42" s="1095"/>
    </row>
    <row r="43" spans="1:6" ht="12" thickBot="1" x14ac:dyDescent="0.2">
      <c r="A43" s="1197"/>
      <c r="B43" s="1107" t="s">
        <v>133</v>
      </c>
      <c r="C43" s="1107"/>
      <c r="D43" s="1092"/>
      <c r="E43" s="1092"/>
      <c r="F43" s="1095"/>
    </row>
    <row r="44" spans="1:6" ht="12" thickBot="1" x14ac:dyDescent="0.2">
      <c r="A44" s="1197"/>
      <c r="B44" s="1107" t="s">
        <v>154</v>
      </c>
      <c r="C44" s="1107"/>
      <c r="D44" s="1092"/>
      <c r="E44" s="1092"/>
      <c r="F44" s="1095"/>
    </row>
    <row r="45" spans="1:6" ht="12" thickBot="1" x14ac:dyDescent="0.2">
      <c r="A45" s="1198"/>
      <c r="B45" s="1107" t="s">
        <v>160</v>
      </c>
      <c r="C45" s="1107"/>
      <c r="D45" s="1092"/>
      <c r="E45" s="1092"/>
      <c r="F45" s="1095"/>
    </row>
    <row r="46" spans="1:6" ht="15.75" customHeight="1" thickBot="1" x14ac:dyDescent="0.2">
      <c r="A46" s="1102" t="s">
        <v>535</v>
      </c>
      <c r="B46" s="1103">
        <f>B23</f>
        <v>1.2</v>
      </c>
      <c r="C46" s="1192">
        <f>C23</f>
        <v>0</v>
      </c>
      <c r="D46" s="1192"/>
      <c r="E46" s="1192"/>
      <c r="F46" s="1193"/>
    </row>
    <row r="47" spans="1:6" ht="15.75" customHeight="1" thickBot="1" x14ac:dyDescent="0.2">
      <c r="A47" s="1104" t="s">
        <v>536</v>
      </c>
      <c r="B47" s="1105"/>
      <c r="C47" s="1194">
        <f>D23</f>
        <v>0</v>
      </c>
      <c r="D47" s="1194"/>
      <c r="E47" s="1194"/>
      <c r="F47" s="1195"/>
    </row>
    <row r="48" spans="1:6" ht="12" customHeight="1" thickBot="1" x14ac:dyDescent="0.2">
      <c r="A48" s="1104" t="s">
        <v>537</v>
      </c>
      <c r="B48" s="1105"/>
      <c r="C48" s="1194">
        <f>D24</f>
        <v>0</v>
      </c>
      <c r="D48" s="1194"/>
      <c r="E48" s="1194"/>
      <c r="F48" s="1195"/>
    </row>
    <row r="49" spans="1:6" ht="12" customHeight="1" thickBot="1" x14ac:dyDescent="0.2">
      <c r="A49" s="1104" t="s">
        <v>538</v>
      </c>
      <c r="B49" s="1105"/>
      <c r="C49" s="1194">
        <f>D25</f>
        <v>0</v>
      </c>
      <c r="D49" s="1194"/>
      <c r="E49" s="1194"/>
      <c r="F49" s="1195"/>
    </row>
    <row r="50" spans="1:6" ht="12" customHeight="1" thickBot="1" x14ac:dyDescent="0.2">
      <c r="A50" s="1196" t="s">
        <v>534</v>
      </c>
      <c r="B50" s="1107" t="s">
        <v>112</v>
      </c>
      <c r="C50" s="1107"/>
      <c r="D50" s="1092"/>
      <c r="E50" s="1092"/>
      <c r="F50" s="1092"/>
    </row>
    <row r="51" spans="1:6" ht="12" customHeight="1" thickBot="1" x14ac:dyDescent="0.2">
      <c r="A51" s="1197"/>
      <c r="B51" s="1107" t="s">
        <v>167</v>
      </c>
      <c r="C51" s="1107"/>
      <c r="D51" s="1092"/>
      <c r="E51" s="1092"/>
      <c r="F51" s="1092"/>
    </row>
    <row r="52" spans="1:6" ht="12" customHeight="1" thickBot="1" x14ac:dyDescent="0.2">
      <c r="A52" s="1197"/>
      <c r="B52" s="1107" t="s">
        <v>173</v>
      </c>
      <c r="C52" s="1107"/>
      <c r="D52" s="1092"/>
      <c r="E52" s="1092"/>
      <c r="F52" s="1092"/>
    </row>
    <row r="53" spans="1:6" ht="12" customHeight="1" thickBot="1" x14ac:dyDescent="0.2">
      <c r="A53" s="1197"/>
      <c r="B53" s="1107" t="s">
        <v>179</v>
      </c>
      <c r="C53" s="1107"/>
      <c r="D53" s="1092"/>
      <c r="E53" s="1092"/>
      <c r="F53" s="1092"/>
    </row>
    <row r="54" spans="1:6" ht="12" customHeight="1" thickBot="1" x14ac:dyDescent="0.2">
      <c r="A54" s="1198"/>
      <c r="B54" s="1107" t="s">
        <v>185</v>
      </c>
      <c r="C54" s="1107"/>
      <c r="D54" s="1092"/>
      <c r="E54" s="1092"/>
      <c r="F54" s="1092"/>
    </row>
    <row r="55" spans="1:6" ht="12" customHeight="1" thickBot="1" x14ac:dyDescent="0.2">
      <c r="A55" s="1102" t="s">
        <v>535</v>
      </c>
      <c r="B55" s="1103">
        <f>B26</f>
        <v>1.3</v>
      </c>
      <c r="C55" s="1192">
        <f>C26</f>
        <v>0</v>
      </c>
      <c r="D55" s="1192"/>
      <c r="E55" s="1192"/>
      <c r="F55" s="1193"/>
    </row>
    <row r="56" spans="1:6" ht="12" customHeight="1" thickBot="1" x14ac:dyDescent="0.2">
      <c r="A56" s="1104" t="s">
        <v>536</v>
      </c>
      <c r="B56" s="1105"/>
      <c r="C56" s="1194">
        <f>D26</f>
        <v>0</v>
      </c>
      <c r="D56" s="1194"/>
      <c r="E56" s="1194"/>
      <c r="F56" s="1195"/>
    </row>
    <row r="57" spans="1:6" ht="12" customHeight="1" thickBot="1" x14ac:dyDescent="0.2">
      <c r="A57" s="1104" t="s">
        <v>537</v>
      </c>
      <c r="B57" s="1105"/>
      <c r="C57" s="1194">
        <f>D27</f>
        <v>0</v>
      </c>
      <c r="D57" s="1194"/>
      <c r="E57" s="1194"/>
      <c r="F57" s="1195"/>
    </row>
    <row r="58" spans="1:6" ht="12" customHeight="1" thickBot="1" x14ac:dyDescent="0.2">
      <c r="A58" s="1104" t="s">
        <v>538</v>
      </c>
      <c r="B58" s="1105"/>
      <c r="C58" s="1194">
        <f>D28</f>
        <v>0</v>
      </c>
      <c r="D58" s="1194"/>
      <c r="E58" s="1194"/>
      <c r="F58" s="1195"/>
    </row>
    <row r="59" spans="1:6" ht="12" customHeight="1" thickBot="1" x14ac:dyDescent="0.2">
      <c r="A59" s="1196" t="s">
        <v>534</v>
      </c>
      <c r="B59" s="1107" t="s">
        <v>98</v>
      </c>
      <c r="C59" s="1108"/>
      <c r="D59" s="1095"/>
      <c r="E59" s="1095"/>
      <c r="F59" s="1095"/>
    </row>
    <row r="60" spans="1:6" ht="12" customHeight="1" thickBot="1" x14ac:dyDescent="0.2">
      <c r="A60" s="1197"/>
      <c r="B60" s="1107" t="s">
        <v>192</v>
      </c>
      <c r="C60" s="1108"/>
      <c r="D60" s="1095"/>
      <c r="E60" s="1095"/>
      <c r="F60" s="1095"/>
    </row>
    <row r="61" spans="1:6" ht="12" customHeight="1" thickBot="1" x14ac:dyDescent="0.2">
      <c r="A61" s="1197"/>
      <c r="B61" s="1107" t="s">
        <v>193</v>
      </c>
      <c r="C61" s="1108"/>
      <c r="D61" s="1095"/>
      <c r="E61" s="1095"/>
      <c r="F61" s="1095"/>
    </row>
    <row r="62" spans="1:6" ht="12" customHeight="1" thickBot="1" x14ac:dyDescent="0.2">
      <c r="A62" s="1197"/>
      <c r="B62" s="1107" t="s">
        <v>194</v>
      </c>
      <c r="C62" s="1108"/>
      <c r="D62" s="1095"/>
      <c r="E62" s="1095"/>
      <c r="F62" s="1095"/>
    </row>
    <row r="63" spans="1:6" ht="12" customHeight="1" thickBot="1" x14ac:dyDescent="0.2">
      <c r="A63" s="1198"/>
      <c r="B63" s="1107" t="s">
        <v>195</v>
      </c>
      <c r="C63" s="1108"/>
      <c r="D63" s="1095"/>
      <c r="E63" s="1095"/>
      <c r="F63" s="1095"/>
    </row>
    <row r="64" spans="1:6" ht="12" customHeight="1" thickBot="1" x14ac:dyDescent="0.2">
      <c r="A64" s="1102" t="s">
        <v>535</v>
      </c>
      <c r="B64" s="1103">
        <f>B29</f>
        <v>1.4</v>
      </c>
      <c r="C64" s="1192">
        <f>C29</f>
        <v>0</v>
      </c>
      <c r="D64" s="1192"/>
      <c r="E64" s="1192"/>
      <c r="F64" s="1193"/>
    </row>
    <row r="65" spans="1:6" ht="12" customHeight="1" thickBot="1" x14ac:dyDescent="0.2">
      <c r="A65" s="1104" t="s">
        <v>536</v>
      </c>
      <c r="B65" s="1105"/>
      <c r="C65" s="1194">
        <f>D29</f>
        <v>0</v>
      </c>
      <c r="D65" s="1194"/>
      <c r="E65" s="1194"/>
      <c r="F65" s="1195"/>
    </row>
    <row r="66" spans="1:6" ht="12" customHeight="1" thickBot="1" x14ac:dyDescent="0.2">
      <c r="A66" s="1104" t="s">
        <v>537</v>
      </c>
      <c r="B66" s="1105"/>
      <c r="C66" s="1194">
        <f>D30</f>
        <v>0</v>
      </c>
      <c r="D66" s="1194"/>
      <c r="E66" s="1194"/>
      <c r="F66" s="1195"/>
    </row>
    <row r="67" spans="1:6" ht="12" customHeight="1" thickBot="1" x14ac:dyDescent="0.2">
      <c r="A67" s="1104" t="s">
        <v>538</v>
      </c>
      <c r="B67" s="1105"/>
      <c r="C67" s="1194">
        <f>D31</f>
        <v>0</v>
      </c>
      <c r="D67" s="1194"/>
      <c r="E67" s="1194"/>
      <c r="F67" s="1195"/>
    </row>
    <row r="68" spans="1:6" ht="12" customHeight="1" thickBot="1" x14ac:dyDescent="0.2">
      <c r="A68" s="1196" t="s">
        <v>534</v>
      </c>
      <c r="B68" s="1107" t="s">
        <v>102</v>
      </c>
      <c r="C68" s="1107"/>
      <c r="D68" s="1092"/>
      <c r="E68" s="1092"/>
      <c r="F68" s="1092"/>
    </row>
    <row r="69" spans="1:6" ht="12" customHeight="1" thickBot="1" x14ac:dyDescent="0.2">
      <c r="A69" s="1197"/>
      <c r="B69" s="1107" t="s">
        <v>218</v>
      </c>
      <c r="C69" s="1107"/>
      <c r="D69" s="1092"/>
      <c r="E69" s="1092"/>
      <c r="F69" s="1092"/>
    </row>
    <row r="70" spans="1:6" ht="12" customHeight="1" thickBot="1" x14ac:dyDescent="0.2">
      <c r="A70" s="1197"/>
      <c r="B70" s="1107" t="s">
        <v>219</v>
      </c>
      <c r="C70" s="1107"/>
      <c r="D70" s="1092"/>
      <c r="E70" s="1092"/>
      <c r="F70" s="1092"/>
    </row>
    <row r="71" spans="1:6" ht="12" customHeight="1" thickBot="1" x14ac:dyDescent="0.2">
      <c r="A71" s="1197"/>
      <c r="B71" s="1107" t="s">
        <v>220</v>
      </c>
      <c r="C71" s="1107"/>
      <c r="D71" s="1092"/>
      <c r="E71" s="1092"/>
      <c r="F71" s="1092"/>
    </row>
    <row r="72" spans="1:6" ht="12" customHeight="1" thickBot="1" x14ac:dyDescent="0.2">
      <c r="A72" s="1198"/>
      <c r="B72" s="1107" t="s">
        <v>221</v>
      </c>
      <c r="C72" s="1107"/>
      <c r="D72" s="1092"/>
      <c r="E72" s="1092"/>
      <c r="F72" s="1092"/>
    </row>
    <row r="73" spans="1:6" ht="12" customHeight="1" thickBot="1" x14ac:dyDescent="0.2">
      <c r="A73" s="1102" t="s">
        <v>535</v>
      </c>
      <c r="B73" s="1103">
        <f>B32</f>
        <v>1.5</v>
      </c>
      <c r="C73" s="1192">
        <f>C32</f>
        <v>0</v>
      </c>
      <c r="D73" s="1192"/>
      <c r="E73" s="1192"/>
      <c r="F73" s="1193"/>
    </row>
    <row r="74" spans="1:6" ht="12" customHeight="1" thickBot="1" x14ac:dyDescent="0.2">
      <c r="A74" s="1104" t="s">
        <v>536</v>
      </c>
      <c r="B74" s="1105"/>
      <c r="C74" s="1194">
        <f>D32</f>
        <v>0</v>
      </c>
      <c r="D74" s="1194"/>
      <c r="E74" s="1194"/>
      <c r="F74" s="1195"/>
    </row>
    <row r="75" spans="1:6" ht="12" customHeight="1" thickBot="1" x14ac:dyDescent="0.2">
      <c r="A75" s="1104" t="s">
        <v>537</v>
      </c>
      <c r="B75" s="1105"/>
      <c r="C75" s="1194">
        <f>D33</f>
        <v>0</v>
      </c>
      <c r="D75" s="1194"/>
      <c r="E75" s="1194"/>
      <c r="F75" s="1195"/>
    </row>
    <row r="76" spans="1:6" ht="12" customHeight="1" thickBot="1" x14ac:dyDescent="0.2">
      <c r="A76" s="1104" t="s">
        <v>538</v>
      </c>
      <c r="B76" s="1105"/>
      <c r="C76" s="1194">
        <f>D34</f>
        <v>0</v>
      </c>
      <c r="D76" s="1194"/>
      <c r="E76" s="1194"/>
      <c r="F76" s="1195"/>
    </row>
    <row r="77" spans="1:6" ht="12" customHeight="1" thickBot="1" x14ac:dyDescent="0.2">
      <c r="A77" s="1196" t="s">
        <v>534</v>
      </c>
      <c r="B77" s="1107" t="s">
        <v>119</v>
      </c>
      <c r="C77" s="1108"/>
      <c r="D77" s="1095"/>
      <c r="E77" s="1095"/>
      <c r="F77" s="1095"/>
    </row>
    <row r="78" spans="1:6" ht="12" customHeight="1" thickBot="1" x14ac:dyDescent="0.2">
      <c r="A78" s="1197"/>
      <c r="B78" s="1107" t="s">
        <v>243</v>
      </c>
      <c r="C78" s="1108"/>
      <c r="D78" s="1095"/>
      <c r="E78" s="1095"/>
      <c r="F78" s="1095"/>
    </row>
    <row r="79" spans="1:6" ht="12" customHeight="1" thickBot="1" x14ac:dyDescent="0.2">
      <c r="A79" s="1197"/>
      <c r="B79" s="1107" t="s">
        <v>244</v>
      </c>
      <c r="C79" s="1108"/>
      <c r="D79" s="1095"/>
      <c r="E79" s="1095"/>
      <c r="F79" s="1095"/>
    </row>
    <row r="80" spans="1:6" ht="12" customHeight="1" thickBot="1" x14ac:dyDescent="0.2">
      <c r="A80" s="1197"/>
      <c r="B80" s="1107" t="s">
        <v>245</v>
      </c>
      <c r="C80" s="1108"/>
      <c r="D80" s="1095"/>
      <c r="E80" s="1095"/>
      <c r="F80" s="1095"/>
    </row>
    <row r="81" spans="1:6" ht="12" customHeight="1" thickBot="1" x14ac:dyDescent="0.2">
      <c r="A81" s="1198"/>
      <c r="B81" s="1107" t="s">
        <v>246</v>
      </c>
      <c r="C81" s="1108"/>
      <c r="D81" s="1095"/>
      <c r="E81" s="1095"/>
      <c r="F81" s="1095"/>
    </row>
    <row r="82" spans="1:6" x14ac:dyDescent="0.15">
      <c r="A82" s="1018"/>
      <c r="B82" s="1033"/>
    </row>
  </sheetData>
  <mergeCells count="49">
    <mergeCell ref="C19:F19"/>
    <mergeCell ref="C29:C31"/>
    <mergeCell ref="C32:C34"/>
    <mergeCell ref="C20:C22"/>
    <mergeCell ref="C23:C25"/>
    <mergeCell ref="C26:C28"/>
    <mergeCell ref="A1:F1"/>
    <mergeCell ref="A6:A10"/>
    <mergeCell ref="A11:A15"/>
    <mergeCell ref="C11:C15"/>
    <mergeCell ref="C16:C18"/>
    <mergeCell ref="B6:B10"/>
    <mergeCell ref="B11:B15"/>
    <mergeCell ref="A16:A18"/>
    <mergeCell ref="C6:C10"/>
    <mergeCell ref="B16:B18"/>
    <mergeCell ref="A59:A63"/>
    <mergeCell ref="A19:A34"/>
    <mergeCell ref="C64:F64"/>
    <mergeCell ref="C65:F65"/>
    <mergeCell ref="C66:F66"/>
    <mergeCell ref="C48:F48"/>
    <mergeCell ref="C36:F36"/>
    <mergeCell ref="C37:F37"/>
    <mergeCell ref="C38:F38"/>
    <mergeCell ref="B35:F35"/>
    <mergeCell ref="C39:F39"/>
    <mergeCell ref="C40:F40"/>
    <mergeCell ref="A41:A45"/>
    <mergeCell ref="C46:F46"/>
    <mergeCell ref="C47:F47"/>
    <mergeCell ref="B20:B22"/>
    <mergeCell ref="A50:A54"/>
    <mergeCell ref="C55:F55"/>
    <mergeCell ref="C56:F56"/>
    <mergeCell ref="C57:F57"/>
    <mergeCell ref="C58:F58"/>
    <mergeCell ref="C74:F74"/>
    <mergeCell ref="C75:F75"/>
    <mergeCell ref="C76:F76"/>
    <mergeCell ref="A77:A81"/>
    <mergeCell ref="A68:A72"/>
    <mergeCell ref="B23:B25"/>
    <mergeCell ref="B26:B28"/>
    <mergeCell ref="B29:B31"/>
    <mergeCell ref="B32:B34"/>
    <mergeCell ref="C73:F73"/>
    <mergeCell ref="C49:F49"/>
    <mergeCell ref="C67:F6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V127"/>
  <sheetViews>
    <sheetView topLeftCell="A20" zoomScale="59" zoomScaleNormal="59" workbookViewId="0">
      <selection activeCell="G62" sqref="G62"/>
    </sheetView>
  </sheetViews>
  <sheetFormatPr baseColWidth="10" defaultRowHeight="15" outlineLevelRow="1" x14ac:dyDescent="0.25"/>
  <cols>
    <col min="1" max="1" width="7.42578125" style="970" customWidth="1"/>
    <col min="2" max="2" width="4.28515625" style="970" bestFit="1" customWidth="1"/>
    <col min="3" max="3" width="10.5703125" style="970" customWidth="1"/>
    <col min="4" max="4" width="5" style="970" bestFit="1" customWidth="1"/>
    <col min="5" max="5" width="24.7109375" style="970" customWidth="1"/>
    <col min="6" max="6" width="19.28515625" style="970" customWidth="1"/>
    <col min="7" max="7" width="62.28515625" style="970" customWidth="1"/>
    <col min="8" max="8" width="19" style="970" bestFit="1" customWidth="1"/>
    <col min="9" max="9" width="11.5703125" style="970" customWidth="1"/>
    <col min="10" max="10" width="14.140625" style="970" customWidth="1"/>
    <col min="11" max="12" width="12.85546875" style="970" bestFit="1" customWidth="1"/>
    <col min="13" max="13" width="12.28515625" style="970" customWidth="1"/>
    <col min="14" max="19" width="12.85546875" style="970" bestFit="1" customWidth="1"/>
    <col min="20" max="21" width="10.28515625" style="970" bestFit="1" customWidth="1"/>
    <col min="22" max="22" width="10.7109375" style="970" bestFit="1" customWidth="1"/>
    <col min="23" max="24" width="10.28515625" style="970" bestFit="1" customWidth="1"/>
    <col min="25" max="25" width="11.42578125" style="970" bestFit="1" customWidth="1"/>
    <col min="26" max="27" width="10.28515625" style="970" bestFit="1" customWidth="1"/>
    <col min="28" max="30" width="10.28515625" style="970" hidden="1" customWidth="1"/>
    <col min="31" max="31" width="10.85546875" style="970" hidden="1" customWidth="1"/>
    <col min="32" max="45" width="10.28515625" style="970" hidden="1" customWidth="1"/>
    <col min="46" max="46" width="2.7109375" style="970" customWidth="1"/>
    <col min="47" max="47" width="12.42578125" style="970" bestFit="1" customWidth="1"/>
    <col min="48" max="48" width="14.85546875" style="970" bestFit="1" customWidth="1"/>
    <col min="49" max="259" width="11.42578125" style="970"/>
    <col min="260" max="260" width="4.28515625" style="970" bestFit="1" customWidth="1"/>
    <col min="261" max="261" width="10.5703125" style="970" customWidth="1"/>
    <col min="262" max="262" width="6.140625" style="970" customWidth="1"/>
    <col min="263" max="263" width="24.7109375" style="970" customWidth="1"/>
    <col min="264" max="264" width="10.28515625" style="970" customWidth="1"/>
    <col min="265" max="265" width="11.5703125" style="970" customWidth="1"/>
    <col min="266" max="266" width="9.85546875" style="970" customWidth="1"/>
    <col min="267" max="267" width="7.85546875" style="970" customWidth="1"/>
    <col min="268" max="268" width="7.7109375" style="970" customWidth="1"/>
    <col min="269" max="270" width="8.42578125" style="970" customWidth="1"/>
    <col min="271" max="271" width="7.85546875" style="970" customWidth="1"/>
    <col min="272" max="272" width="8.42578125" style="970" customWidth="1"/>
    <col min="273" max="273" width="7.85546875" style="970" customWidth="1"/>
    <col min="274" max="274" width="7.7109375" style="970" customWidth="1"/>
    <col min="275" max="275" width="7.85546875" style="970" customWidth="1"/>
    <col min="276" max="276" width="8.42578125" style="970" customWidth="1"/>
    <col min="277" max="277" width="7.42578125" style="970" customWidth="1"/>
    <col min="278" max="278" width="10.7109375" style="970" bestFit="1" customWidth="1"/>
    <col min="279" max="280" width="8.42578125" style="970" bestFit="1" customWidth="1"/>
    <col min="281" max="281" width="11.42578125" style="970" bestFit="1" customWidth="1"/>
    <col min="282" max="282" width="9" style="970" bestFit="1" customWidth="1"/>
    <col min="283" max="283" width="7.7109375" style="970" bestFit="1" customWidth="1"/>
    <col min="284" max="284" width="7.42578125" style="970" bestFit="1" customWidth="1"/>
    <col min="285" max="286" width="9" style="970" bestFit="1" customWidth="1"/>
    <col min="287" max="287" width="10.85546875" style="970" bestFit="1" customWidth="1"/>
    <col min="288" max="288" width="9" style="970" bestFit="1" customWidth="1"/>
    <col min="289" max="289" width="8.7109375" style="970" bestFit="1" customWidth="1"/>
    <col min="290" max="290" width="9.5703125" style="970" bestFit="1" customWidth="1"/>
    <col min="291" max="292" width="9" style="970" bestFit="1" customWidth="1"/>
    <col min="293" max="294" width="8.42578125" style="970" bestFit="1" customWidth="1"/>
    <col min="295" max="295" width="8.7109375" style="970" bestFit="1" customWidth="1"/>
    <col min="296" max="296" width="8.42578125" style="970" bestFit="1" customWidth="1"/>
    <col min="297" max="298" width="9" style="970" bestFit="1" customWidth="1"/>
    <col min="299" max="299" width="8.42578125" style="970" bestFit="1" customWidth="1"/>
    <col min="300" max="301" width="8.7109375" style="970" bestFit="1" customWidth="1"/>
    <col min="302" max="302" width="2.7109375" style="970" customWidth="1"/>
    <col min="303" max="515" width="11.42578125" style="970"/>
    <col min="516" max="516" width="4.28515625" style="970" bestFit="1" customWidth="1"/>
    <col min="517" max="517" width="10.5703125" style="970" customWidth="1"/>
    <col min="518" max="518" width="6.140625" style="970" customWidth="1"/>
    <col min="519" max="519" width="24.7109375" style="970" customWidth="1"/>
    <col min="520" max="520" width="10.28515625" style="970" customWidth="1"/>
    <col min="521" max="521" width="11.5703125" style="970" customWidth="1"/>
    <col min="522" max="522" width="9.85546875" style="970" customWidth="1"/>
    <col min="523" max="523" width="7.85546875" style="970" customWidth="1"/>
    <col min="524" max="524" width="7.7109375" style="970" customWidth="1"/>
    <col min="525" max="526" width="8.42578125" style="970" customWidth="1"/>
    <col min="527" max="527" width="7.85546875" style="970" customWidth="1"/>
    <col min="528" max="528" width="8.42578125" style="970" customWidth="1"/>
    <col min="529" max="529" width="7.85546875" style="970" customWidth="1"/>
    <col min="530" max="530" width="7.7109375" style="970" customWidth="1"/>
    <col min="531" max="531" width="7.85546875" style="970" customWidth="1"/>
    <col min="532" max="532" width="8.42578125" style="970" customWidth="1"/>
    <col min="533" max="533" width="7.42578125" style="970" customWidth="1"/>
    <col min="534" max="534" width="10.7109375" style="970" bestFit="1" customWidth="1"/>
    <col min="535" max="536" width="8.42578125" style="970" bestFit="1" customWidth="1"/>
    <col min="537" max="537" width="11.42578125" style="970" bestFit="1" customWidth="1"/>
    <col min="538" max="538" width="9" style="970" bestFit="1" customWidth="1"/>
    <col min="539" max="539" width="7.7109375" style="970" bestFit="1" customWidth="1"/>
    <col min="540" max="540" width="7.42578125" style="970" bestFit="1" customWidth="1"/>
    <col min="541" max="542" width="9" style="970" bestFit="1" customWidth="1"/>
    <col min="543" max="543" width="10.85546875" style="970" bestFit="1" customWidth="1"/>
    <col min="544" max="544" width="9" style="970" bestFit="1" customWidth="1"/>
    <col min="545" max="545" width="8.7109375" style="970" bestFit="1" customWidth="1"/>
    <col min="546" max="546" width="9.5703125" style="970" bestFit="1" customWidth="1"/>
    <col min="547" max="548" width="9" style="970" bestFit="1" customWidth="1"/>
    <col min="549" max="550" width="8.42578125" style="970" bestFit="1" customWidth="1"/>
    <col min="551" max="551" width="8.7109375" style="970" bestFit="1" customWidth="1"/>
    <col min="552" max="552" width="8.42578125" style="970" bestFit="1" customWidth="1"/>
    <col min="553" max="554" width="9" style="970" bestFit="1" customWidth="1"/>
    <col min="555" max="555" width="8.42578125" style="970" bestFit="1" customWidth="1"/>
    <col min="556" max="557" width="8.7109375" style="970" bestFit="1" customWidth="1"/>
    <col min="558" max="558" width="2.7109375" style="970" customWidth="1"/>
    <col min="559" max="771" width="11.42578125" style="970"/>
    <col min="772" max="772" width="4.28515625" style="970" bestFit="1" customWidth="1"/>
    <col min="773" max="773" width="10.5703125" style="970" customWidth="1"/>
    <col min="774" max="774" width="6.140625" style="970" customWidth="1"/>
    <col min="775" max="775" width="24.7109375" style="970" customWidth="1"/>
    <col min="776" max="776" width="10.28515625" style="970" customWidth="1"/>
    <col min="777" max="777" width="11.5703125" style="970" customWidth="1"/>
    <col min="778" max="778" width="9.85546875" style="970" customWidth="1"/>
    <col min="779" max="779" width="7.85546875" style="970" customWidth="1"/>
    <col min="780" max="780" width="7.7109375" style="970" customWidth="1"/>
    <col min="781" max="782" width="8.42578125" style="970" customWidth="1"/>
    <col min="783" max="783" width="7.85546875" style="970" customWidth="1"/>
    <col min="784" max="784" width="8.42578125" style="970" customWidth="1"/>
    <col min="785" max="785" width="7.85546875" style="970" customWidth="1"/>
    <col min="786" max="786" width="7.7109375" style="970" customWidth="1"/>
    <col min="787" max="787" width="7.85546875" style="970" customWidth="1"/>
    <col min="788" max="788" width="8.42578125" style="970" customWidth="1"/>
    <col min="789" max="789" width="7.42578125" style="970" customWidth="1"/>
    <col min="790" max="790" width="10.7109375" style="970" bestFit="1" customWidth="1"/>
    <col min="791" max="792" width="8.42578125" style="970" bestFit="1" customWidth="1"/>
    <col min="793" max="793" width="11.42578125" style="970" bestFit="1" customWidth="1"/>
    <col min="794" max="794" width="9" style="970" bestFit="1" customWidth="1"/>
    <col min="795" max="795" width="7.7109375" style="970" bestFit="1" customWidth="1"/>
    <col min="796" max="796" width="7.42578125" style="970" bestFit="1" customWidth="1"/>
    <col min="797" max="798" width="9" style="970" bestFit="1" customWidth="1"/>
    <col min="799" max="799" width="10.85546875" style="970" bestFit="1" customWidth="1"/>
    <col min="800" max="800" width="9" style="970" bestFit="1" customWidth="1"/>
    <col min="801" max="801" width="8.7109375" style="970" bestFit="1" customWidth="1"/>
    <col min="802" max="802" width="9.5703125" style="970" bestFit="1" customWidth="1"/>
    <col min="803" max="804" width="9" style="970" bestFit="1" customWidth="1"/>
    <col min="805" max="806" width="8.42578125" style="970" bestFit="1" customWidth="1"/>
    <col min="807" max="807" width="8.7109375" style="970" bestFit="1" customWidth="1"/>
    <col min="808" max="808" width="8.42578125" style="970" bestFit="1" customWidth="1"/>
    <col min="809" max="810" width="9" style="970" bestFit="1" customWidth="1"/>
    <col min="811" max="811" width="8.42578125" style="970" bestFit="1" customWidth="1"/>
    <col min="812" max="813" width="8.7109375" style="970" bestFit="1" customWidth="1"/>
    <col min="814" max="814" width="2.7109375" style="970" customWidth="1"/>
    <col min="815" max="1027" width="11.42578125" style="970"/>
    <col min="1028" max="1028" width="4.28515625" style="970" bestFit="1" customWidth="1"/>
    <col min="1029" max="1029" width="10.5703125" style="970" customWidth="1"/>
    <col min="1030" max="1030" width="6.140625" style="970" customWidth="1"/>
    <col min="1031" max="1031" width="24.7109375" style="970" customWidth="1"/>
    <col min="1032" max="1032" width="10.28515625" style="970" customWidth="1"/>
    <col min="1033" max="1033" width="11.5703125" style="970" customWidth="1"/>
    <col min="1034" max="1034" width="9.85546875" style="970" customWidth="1"/>
    <col min="1035" max="1035" width="7.85546875" style="970" customWidth="1"/>
    <col min="1036" max="1036" width="7.7109375" style="970" customWidth="1"/>
    <col min="1037" max="1038" width="8.42578125" style="970" customWidth="1"/>
    <col min="1039" max="1039" width="7.85546875" style="970" customWidth="1"/>
    <col min="1040" max="1040" width="8.42578125" style="970" customWidth="1"/>
    <col min="1041" max="1041" width="7.85546875" style="970" customWidth="1"/>
    <col min="1042" max="1042" width="7.7109375" style="970" customWidth="1"/>
    <col min="1043" max="1043" width="7.85546875" style="970" customWidth="1"/>
    <col min="1044" max="1044" width="8.42578125" style="970" customWidth="1"/>
    <col min="1045" max="1045" width="7.42578125" style="970" customWidth="1"/>
    <col min="1046" max="1046" width="10.7109375" style="970" bestFit="1" customWidth="1"/>
    <col min="1047" max="1048" width="8.42578125" style="970" bestFit="1" customWidth="1"/>
    <col min="1049" max="1049" width="11.42578125" style="970" bestFit="1" customWidth="1"/>
    <col min="1050" max="1050" width="9" style="970" bestFit="1" customWidth="1"/>
    <col min="1051" max="1051" width="7.7109375" style="970" bestFit="1" customWidth="1"/>
    <col min="1052" max="1052" width="7.42578125" style="970" bestFit="1" customWidth="1"/>
    <col min="1053" max="1054" width="9" style="970" bestFit="1" customWidth="1"/>
    <col min="1055" max="1055" width="10.85546875" style="970" bestFit="1" customWidth="1"/>
    <col min="1056" max="1056" width="9" style="970" bestFit="1" customWidth="1"/>
    <col min="1057" max="1057" width="8.7109375" style="970" bestFit="1" customWidth="1"/>
    <col min="1058" max="1058" width="9.5703125" style="970" bestFit="1" customWidth="1"/>
    <col min="1059" max="1060" width="9" style="970" bestFit="1" customWidth="1"/>
    <col min="1061" max="1062" width="8.42578125" style="970" bestFit="1" customWidth="1"/>
    <col min="1063" max="1063" width="8.7109375" style="970" bestFit="1" customWidth="1"/>
    <col min="1064" max="1064" width="8.42578125" style="970" bestFit="1" customWidth="1"/>
    <col min="1065" max="1066" width="9" style="970" bestFit="1" customWidth="1"/>
    <col min="1067" max="1067" width="8.42578125" style="970" bestFit="1" customWidth="1"/>
    <col min="1068" max="1069" width="8.7109375" style="970" bestFit="1" customWidth="1"/>
    <col min="1070" max="1070" width="2.7109375" style="970" customWidth="1"/>
    <col min="1071" max="1283" width="11.42578125" style="970"/>
    <col min="1284" max="1284" width="4.28515625" style="970" bestFit="1" customWidth="1"/>
    <col min="1285" max="1285" width="10.5703125" style="970" customWidth="1"/>
    <col min="1286" max="1286" width="6.140625" style="970" customWidth="1"/>
    <col min="1287" max="1287" width="24.7109375" style="970" customWidth="1"/>
    <col min="1288" max="1288" width="10.28515625" style="970" customWidth="1"/>
    <col min="1289" max="1289" width="11.5703125" style="970" customWidth="1"/>
    <col min="1290" max="1290" width="9.85546875" style="970" customWidth="1"/>
    <col min="1291" max="1291" width="7.85546875" style="970" customWidth="1"/>
    <col min="1292" max="1292" width="7.7109375" style="970" customWidth="1"/>
    <col min="1293" max="1294" width="8.42578125" style="970" customWidth="1"/>
    <col min="1295" max="1295" width="7.85546875" style="970" customWidth="1"/>
    <col min="1296" max="1296" width="8.42578125" style="970" customWidth="1"/>
    <col min="1297" max="1297" width="7.85546875" style="970" customWidth="1"/>
    <col min="1298" max="1298" width="7.7109375" style="970" customWidth="1"/>
    <col min="1299" max="1299" width="7.85546875" style="970" customWidth="1"/>
    <col min="1300" max="1300" width="8.42578125" style="970" customWidth="1"/>
    <col min="1301" max="1301" width="7.42578125" style="970" customWidth="1"/>
    <col min="1302" max="1302" width="10.7109375" style="970" bestFit="1" customWidth="1"/>
    <col min="1303" max="1304" width="8.42578125" style="970" bestFit="1" customWidth="1"/>
    <col min="1305" max="1305" width="11.42578125" style="970" bestFit="1" customWidth="1"/>
    <col min="1306" max="1306" width="9" style="970" bestFit="1" customWidth="1"/>
    <col min="1307" max="1307" width="7.7109375" style="970" bestFit="1" customWidth="1"/>
    <col min="1308" max="1308" width="7.42578125" style="970" bestFit="1" customWidth="1"/>
    <col min="1309" max="1310" width="9" style="970" bestFit="1" customWidth="1"/>
    <col min="1311" max="1311" width="10.85546875" style="970" bestFit="1" customWidth="1"/>
    <col min="1312" max="1312" width="9" style="970" bestFit="1" customWidth="1"/>
    <col min="1313" max="1313" width="8.7109375" style="970" bestFit="1" customWidth="1"/>
    <col min="1314" max="1314" width="9.5703125" style="970" bestFit="1" customWidth="1"/>
    <col min="1315" max="1316" width="9" style="970" bestFit="1" customWidth="1"/>
    <col min="1317" max="1318" width="8.42578125" style="970" bestFit="1" customWidth="1"/>
    <col min="1319" max="1319" width="8.7109375" style="970" bestFit="1" customWidth="1"/>
    <col min="1320" max="1320" width="8.42578125" style="970" bestFit="1" customWidth="1"/>
    <col min="1321" max="1322" width="9" style="970" bestFit="1" customWidth="1"/>
    <col min="1323" max="1323" width="8.42578125" style="970" bestFit="1" customWidth="1"/>
    <col min="1324" max="1325" width="8.7109375" style="970" bestFit="1" customWidth="1"/>
    <col min="1326" max="1326" width="2.7109375" style="970" customWidth="1"/>
    <col min="1327" max="1539" width="11.42578125" style="970"/>
    <col min="1540" max="1540" width="4.28515625" style="970" bestFit="1" customWidth="1"/>
    <col min="1541" max="1541" width="10.5703125" style="970" customWidth="1"/>
    <col min="1542" max="1542" width="6.140625" style="970" customWidth="1"/>
    <col min="1543" max="1543" width="24.7109375" style="970" customWidth="1"/>
    <col min="1544" max="1544" width="10.28515625" style="970" customWidth="1"/>
    <col min="1545" max="1545" width="11.5703125" style="970" customWidth="1"/>
    <col min="1546" max="1546" width="9.85546875" style="970" customWidth="1"/>
    <col min="1547" max="1547" width="7.85546875" style="970" customWidth="1"/>
    <col min="1548" max="1548" width="7.7109375" style="970" customWidth="1"/>
    <col min="1549" max="1550" width="8.42578125" style="970" customWidth="1"/>
    <col min="1551" max="1551" width="7.85546875" style="970" customWidth="1"/>
    <col min="1552" max="1552" width="8.42578125" style="970" customWidth="1"/>
    <col min="1553" max="1553" width="7.85546875" style="970" customWidth="1"/>
    <col min="1554" max="1554" width="7.7109375" style="970" customWidth="1"/>
    <col min="1555" max="1555" width="7.85546875" style="970" customWidth="1"/>
    <col min="1556" max="1556" width="8.42578125" style="970" customWidth="1"/>
    <col min="1557" max="1557" width="7.42578125" style="970" customWidth="1"/>
    <col min="1558" max="1558" width="10.7109375" style="970" bestFit="1" customWidth="1"/>
    <col min="1559" max="1560" width="8.42578125" style="970" bestFit="1" customWidth="1"/>
    <col min="1561" max="1561" width="11.42578125" style="970" bestFit="1" customWidth="1"/>
    <col min="1562" max="1562" width="9" style="970" bestFit="1" customWidth="1"/>
    <col min="1563" max="1563" width="7.7109375" style="970" bestFit="1" customWidth="1"/>
    <col min="1564" max="1564" width="7.42578125" style="970" bestFit="1" customWidth="1"/>
    <col min="1565" max="1566" width="9" style="970" bestFit="1" customWidth="1"/>
    <col min="1567" max="1567" width="10.85546875" style="970" bestFit="1" customWidth="1"/>
    <col min="1568" max="1568" width="9" style="970" bestFit="1" customWidth="1"/>
    <col min="1569" max="1569" width="8.7109375" style="970" bestFit="1" customWidth="1"/>
    <col min="1570" max="1570" width="9.5703125" style="970" bestFit="1" customWidth="1"/>
    <col min="1571" max="1572" width="9" style="970" bestFit="1" customWidth="1"/>
    <col min="1573" max="1574" width="8.42578125" style="970" bestFit="1" customWidth="1"/>
    <col min="1575" max="1575" width="8.7109375" style="970" bestFit="1" customWidth="1"/>
    <col min="1576" max="1576" width="8.42578125" style="970" bestFit="1" customWidth="1"/>
    <col min="1577" max="1578" width="9" style="970" bestFit="1" customWidth="1"/>
    <col min="1579" max="1579" width="8.42578125" style="970" bestFit="1" customWidth="1"/>
    <col min="1580" max="1581" width="8.7109375" style="970" bestFit="1" customWidth="1"/>
    <col min="1582" max="1582" width="2.7109375" style="970" customWidth="1"/>
    <col min="1583" max="1795" width="11.42578125" style="970"/>
    <col min="1796" max="1796" width="4.28515625" style="970" bestFit="1" customWidth="1"/>
    <col min="1797" max="1797" width="10.5703125" style="970" customWidth="1"/>
    <col min="1798" max="1798" width="6.140625" style="970" customWidth="1"/>
    <col min="1799" max="1799" width="24.7109375" style="970" customWidth="1"/>
    <col min="1800" max="1800" width="10.28515625" style="970" customWidth="1"/>
    <col min="1801" max="1801" width="11.5703125" style="970" customWidth="1"/>
    <col min="1802" max="1802" width="9.85546875" style="970" customWidth="1"/>
    <col min="1803" max="1803" width="7.85546875" style="970" customWidth="1"/>
    <col min="1804" max="1804" width="7.7109375" style="970" customWidth="1"/>
    <col min="1805" max="1806" width="8.42578125" style="970" customWidth="1"/>
    <col min="1807" max="1807" width="7.85546875" style="970" customWidth="1"/>
    <col min="1808" max="1808" width="8.42578125" style="970" customWidth="1"/>
    <col min="1809" max="1809" width="7.85546875" style="970" customWidth="1"/>
    <col min="1810" max="1810" width="7.7109375" style="970" customWidth="1"/>
    <col min="1811" max="1811" width="7.85546875" style="970" customWidth="1"/>
    <col min="1812" max="1812" width="8.42578125" style="970" customWidth="1"/>
    <col min="1813" max="1813" width="7.42578125" style="970" customWidth="1"/>
    <col min="1814" max="1814" width="10.7109375" style="970" bestFit="1" customWidth="1"/>
    <col min="1815" max="1816" width="8.42578125" style="970" bestFit="1" customWidth="1"/>
    <col min="1817" max="1817" width="11.42578125" style="970" bestFit="1" customWidth="1"/>
    <col min="1818" max="1818" width="9" style="970" bestFit="1" customWidth="1"/>
    <col min="1819" max="1819" width="7.7109375" style="970" bestFit="1" customWidth="1"/>
    <col min="1820" max="1820" width="7.42578125" style="970" bestFit="1" customWidth="1"/>
    <col min="1821" max="1822" width="9" style="970" bestFit="1" customWidth="1"/>
    <col min="1823" max="1823" width="10.85546875" style="970" bestFit="1" customWidth="1"/>
    <col min="1824" max="1824" width="9" style="970" bestFit="1" customWidth="1"/>
    <col min="1825" max="1825" width="8.7109375" style="970" bestFit="1" customWidth="1"/>
    <col min="1826" max="1826" width="9.5703125" style="970" bestFit="1" customWidth="1"/>
    <col min="1827" max="1828" width="9" style="970" bestFit="1" customWidth="1"/>
    <col min="1829" max="1830" width="8.42578125" style="970" bestFit="1" customWidth="1"/>
    <col min="1831" max="1831" width="8.7109375" style="970" bestFit="1" customWidth="1"/>
    <col min="1832" max="1832" width="8.42578125" style="970" bestFit="1" customWidth="1"/>
    <col min="1833" max="1834" width="9" style="970" bestFit="1" customWidth="1"/>
    <col min="1835" max="1835" width="8.42578125" style="970" bestFit="1" customWidth="1"/>
    <col min="1836" max="1837" width="8.7109375" style="970" bestFit="1" customWidth="1"/>
    <col min="1838" max="1838" width="2.7109375" style="970" customWidth="1"/>
    <col min="1839" max="2051" width="11.42578125" style="970"/>
    <col min="2052" max="2052" width="4.28515625" style="970" bestFit="1" customWidth="1"/>
    <col min="2053" max="2053" width="10.5703125" style="970" customWidth="1"/>
    <col min="2054" max="2054" width="6.140625" style="970" customWidth="1"/>
    <col min="2055" max="2055" width="24.7109375" style="970" customWidth="1"/>
    <col min="2056" max="2056" width="10.28515625" style="970" customWidth="1"/>
    <col min="2057" max="2057" width="11.5703125" style="970" customWidth="1"/>
    <col min="2058" max="2058" width="9.85546875" style="970" customWidth="1"/>
    <col min="2059" max="2059" width="7.85546875" style="970" customWidth="1"/>
    <col min="2060" max="2060" width="7.7109375" style="970" customWidth="1"/>
    <col min="2061" max="2062" width="8.42578125" style="970" customWidth="1"/>
    <col min="2063" max="2063" width="7.85546875" style="970" customWidth="1"/>
    <col min="2064" max="2064" width="8.42578125" style="970" customWidth="1"/>
    <col min="2065" max="2065" width="7.85546875" style="970" customWidth="1"/>
    <col min="2066" max="2066" width="7.7109375" style="970" customWidth="1"/>
    <col min="2067" max="2067" width="7.85546875" style="970" customWidth="1"/>
    <col min="2068" max="2068" width="8.42578125" style="970" customWidth="1"/>
    <col min="2069" max="2069" width="7.42578125" style="970" customWidth="1"/>
    <col min="2070" max="2070" width="10.7109375" style="970" bestFit="1" customWidth="1"/>
    <col min="2071" max="2072" width="8.42578125" style="970" bestFit="1" customWidth="1"/>
    <col min="2073" max="2073" width="11.42578125" style="970" bestFit="1" customWidth="1"/>
    <col min="2074" max="2074" width="9" style="970" bestFit="1" customWidth="1"/>
    <col min="2075" max="2075" width="7.7109375" style="970" bestFit="1" customWidth="1"/>
    <col min="2076" max="2076" width="7.42578125" style="970" bestFit="1" customWidth="1"/>
    <col min="2077" max="2078" width="9" style="970" bestFit="1" customWidth="1"/>
    <col min="2079" max="2079" width="10.85546875" style="970" bestFit="1" customWidth="1"/>
    <col min="2080" max="2080" width="9" style="970" bestFit="1" customWidth="1"/>
    <col min="2081" max="2081" width="8.7109375" style="970" bestFit="1" customWidth="1"/>
    <col min="2082" max="2082" width="9.5703125" style="970" bestFit="1" customWidth="1"/>
    <col min="2083" max="2084" width="9" style="970" bestFit="1" customWidth="1"/>
    <col min="2085" max="2086" width="8.42578125" style="970" bestFit="1" customWidth="1"/>
    <col min="2087" max="2087" width="8.7109375" style="970" bestFit="1" customWidth="1"/>
    <col min="2088" max="2088" width="8.42578125" style="970" bestFit="1" customWidth="1"/>
    <col min="2089" max="2090" width="9" style="970" bestFit="1" customWidth="1"/>
    <col min="2091" max="2091" width="8.42578125" style="970" bestFit="1" customWidth="1"/>
    <col min="2092" max="2093" width="8.7109375" style="970" bestFit="1" customWidth="1"/>
    <col min="2094" max="2094" width="2.7109375" style="970" customWidth="1"/>
    <col min="2095" max="2307" width="11.42578125" style="970"/>
    <col min="2308" max="2308" width="4.28515625" style="970" bestFit="1" customWidth="1"/>
    <col min="2309" max="2309" width="10.5703125" style="970" customWidth="1"/>
    <col min="2310" max="2310" width="6.140625" style="970" customWidth="1"/>
    <col min="2311" max="2311" width="24.7109375" style="970" customWidth="1"/>
    <col min="2312" max="2312" width="10.28515625" style="970" customWidth="1"/>
    <col min="2313" max="2313" width="11.5703125" style="970" customWidth="1"/>
    <col min="2314" max="2314" width="9.85546875" style="970" customWidth="1"/>
    <col min="2315" max="2315" width="7.85546875" style="970" customWidth="1"/>
    <col min="2316" max="2316" width="7.7109375" style="970" customWidth="1"/>
    <col min="2317" max="2318" width="8.42578125" style="970" customWidth="1"/>
    <col min="2319" max="2319" width="7.85546875" style="970" customWidth="1"/>
    <col min="2320" max="2320" width="8.42578125" style="970" customWidth="1"/>
    <col min="2321" max="2321" width="7.85546875" style="970" customWidth="1"/>
    <col min="2322" max="2322" width="7.7109375" style="970" customWidth="1"/>
    <col min="2323" max="2323" width="7.85546875" style="970" customWidth="1"/>
    <col min="2324" max="2324" width="8.42578125" style="970" customWidth="1"/>
    <col min="2325" max="2325" width="7.42578125" style="970" customWidth="1"/>
    <col min="2326" max="2326" width="10.7109375" style="970" bestFit="1" customWidth="1"/>
    <col min="2327" max="2328" width="8.42578125" style="970" bestFit="1" customWidth="1"/>
    <col min="2329" max="2329" width="11.42578125" style="970" bestFit="1" customWidth="1"/>
    <col min="2330" max="2330" width="9" style="970" bestFit="1" customWidth="1"/>
    <col min="2331" max="2331" width="7.7109375" style="970" bestFit="1" customWidth="1"/>
    <col min="2332" max="2332" width="7.42578125" style="970" bestFit="1" customWidth="1"/>
    <col min="2333" max="2334" width="9" style="970" bestFit="1" customWidth="1"/>
    <col min="2335" max="2335" width="10.85546875" style="970" bestFit="1" customWidth="1"/>
    <col min="2336" max="2336" width="9" style="970" bestFit="1" customWidth="1"/>
    <col min="2337" max="2337" width="8.7109375" style="970" bestFit="1" customWidth="1"/>
    <col min="2338" max="2338" width="9.5703125" style="970" bestFit="1" customWidth="1"/>
    <col min="2339" max="2340" width="9" style="970" bestFit="1" customWidth="1"/>
    <col min="2341" max="2342" width="8.42578125" style="970" bestFit="1" customWidth="1"/>
    <col min="2343" max="2343" width="8.7109375" style="970" bestFit="1" customWidth="1"/>
    <col min="2344" max="2344" width="8.42578125" style="970" bestFit="1" customWidth="1"/>
    <col min="2345" max="2346" width="9" style="970" bestFit="1" customWidth="1"/>
    <col min="2347" max="2347" width="8.42578125" style="970" bestFit="1" customWidth="1"/>
    <col min="2348" max="2349" width="8.7109375" style="970" bestFit="1" customWidth="1"/>
    <col min="2350" max="2350" width="2.7109375" style="970" customWidth="1"/>
    <col min="2351" max="2563" width="11.42578125" style="970"/>
    <col min="2564" max="2564" width="4.28515625" style="970" bestFit="1" customWidth="1"/>
    <col min="2565" max="2565" width="10.5703125" style="970" customWidth="1"/>
    <col min="2566" max="2566" width="6.140625" style="970" customWidth="1"/>
    <col min="2567" max="2567" width="24.7109375" style="970" customWidth="1"/>
    <col min="2568" max="2568" width="10.28515625" style="970" customWidth="1"/>
    <col min="2569" max="2569" width="11.5703125" style="970" customWidth="1"/>
    <col min="2570" max="2570" width="9.85546875" style="970" customWidth="1"/>
    <col min="2571" max="2571" width="7.85546875" style="970" customWidth="1"/>
    <col min="2572" max="2572" width="7.7109375" style="970" customWidth="1"/>
    <col min="2573" max="2574" width="8.42578125" style="970" customWidth="1"/>
    <col min="2575" max="2575" width="7.85546875" style="970" customWidth="1"/>
    <col min="2576" max="2576" width="8.42578125" style="970" customWidth="1"/>
    <col min="2577" max="2577" width="7.85546875" style="970" customWidth="1"/>
    <col min="2578" max="2578" width="7.7109375" style="970" customWidth="1"/>
    <col min="2579" max="2579" width="7.85546875" style="970" customWidth="1"/>
    <col min="2580" max="2580" width="8.42578125" style="970" customWidth="1"/>
    <col min="2581" max="2581" width="7.42578125" style="970" customWidth="1"/>
    <col min="2582" max="2582" width="10.7109375" style="970" bestFit="1" customWidth="1"/>
    <col min="2583" max="2584" width="8.42578125" style="970" bestFit="1" customWidth="1"/>
    <col min="2585" max="2585" width="11.42578125" style="970" bestFit="1" customWidth="1"/>
    <col min="2586" max="2586" width="9" style="970" bestFit="1" customWidth="1"/>
    <col min="2587" max="2587" width="7.7109375" style="970" bestFit="1" customWidth="1"/>
    <col min="2588" max="2588" width="7.42578125" style="970" bestFit="1" customWidth="1"/>
    <col min="2589" max="2590" width="9" style="970" bestFit="1" customWidth="1"/>
    <col min="2591" max="2591" width="10.85546875" style="970" bestFit="1" customWidth="1"/>
    <col min="2592" max="2592" width="9" style="970" bestFit="1" customWidth="1"/>
    <col min="2593" max="2593" width="8.7109375" style="970" bestFit="1" customWidth="1"/>
    <col min="2594" max="2594" width="9.5703125" style="970" bestFit="1" customWidth="1"/>
    <col min="2595" max="2596" width="9" style="970" bestFit="1" customWidth="1"/>
    <col min="2597" max="2598" width="8.42578125" style="970" bestFit="1" customWidth="1"/>
    <col min="2599" max="2599" width="8.7109375" style="970" bestFit="1" customWidth="1"/>
    <col min="2600" max="2600" width="8.42578125" style="970" bestFit="1" customWidth="1"/>
    <col min="2601" max="2602" width="9" style="970" bestFit="1" customWidth="1"/>
    <col min="2603" max="2603" width="8.42578125" style="970" bestFit="1" customWidth="1"/>
    <col min="2604" max="2605" width="8.7109375" style="970" bestFit="1" customWidth="1"/>
    <col min="2606" max="2606" width="2.7109375" style="970" customWidth="1"/>
    <col min="2607" max="2819" width="11.42578125" style="970"/>
    <col min="2820" max="2820" width="4.28515625" style="970" bestFit="1" customWidth="1"/>
    <col min="2821" max="2821" width="10.5703125" style="970" customWidth="1"/>
    <col min="2822" max="2822" width="6.140625" style="970" customWidth="1"/>
    <col min="2823" max="2823" width="24.7109375" style="970" customWidth="1"/>
    <col min="2824" max="2824" width="10.28515625" style="970" customWidth="1"/>
    <col min="2825" max="2825" width="11.5703125" style="970" customWidth="1"/>
    <col min="2826" max="2826" width="9.85546875" style="970" customWidth="1"/>
    <col min="2827" max="2827" width="7.85546875" style="970" customWidth="1"/>
    <col min="2828" max="2828" width="7.7109375" style="970" customWidth="1"/>
    <col min="2829" max="2830" width="8.42578125" style="970" customWidth="1"/>
    <col min="2831" max="2831" width="7.85546875" style="970" customWidth="1"/>
    <col min="2832" max="2832" width="8.42578125" style="970" customWidth="1"/>
    <col min="2833" max="2833" width="7.85546875" style="970" customWidth="1"/>
    <col min="2834" max="2834" width="7.7109375" style="970" customWidth="1"/>
    <col min="2835" max="2835" width="7.85546875" style="970" customWidth="1"/>
    <col min="2836" max="2836" width="8.42578125" style="970" customWidth="1"/>
    <col min="2837" max="2837" width="7.42578125" style="970" customWidth="1"/>
    <col min="2838" max="2838" width="10.7109375" style="970" bestFit="1" customWidth="1"/>
    <col min="2839" max="2840" width="8.42578125" style="970" bestFit="1" customWidth="1"/>
    <col min="2841" max="2841" width="11.42578125" style="970" bestFit="1" customWidth="1"/>
    <col min="2842" max="2842" width="9" style="970" bestFit="1" customWidth="1"/>
    <col min="2843" max="2843" width="7.7109375" style="970" bestFit="1" customWidth="1"/>
    <col min="2844" max="2844" width="7.42578125" style="970" bestFit="1" customWidth="1"/>
    <col min="2845" max="2846" width="9" style="970" bestFit="1" customWidth="1"/>
    <col min="2847" max="2847" width="10.85546875" style="970" bestFit="1" customWidth="1"/>
    <col min="2848" max="2848" width="9" style="970" bestFit="1" customWidth="1"/>
    <col min="2849" max="2849" width="8.7109375" style="970" bestFit="1" customWidth="1"/>
    <col min="2850" max="2850" width="9.5703125" style="970" bestFit="1" customWidth="1"/>
    <col min="2851" max="2852" width="9" style="970" bestFit="1" customWidth="1"/>
    <col min="2853" max="2854" width="8.42578125" style="970" bestFit="1" customWidth="1"/>
    <col min="2855" max="2855" width="8.7109375" style="970" bestFit="1" customWidth="1"/>
    <col min="2856" max="2856" width="8.42578125" style="970" bestFit="1" customWidth="1"/>
    <col min="2857" max="2858" width="9" style="970" bestFit="1" customWidth="1"/>
    <col min="2859" max="2859" width="8.42578125" style="970" bestFit="1" customWidth="1"/>
    <col min="2860" max="2861" width="8.7109375" style="970" bestFit="1" customWidth="1"/>
    <col min="2862" max="2862" width="2.7109375" style="970" customWidth="1"/>
    <col min="2863" max="3075" width="11.42578125" style="970"/>
    <col min="3076" max="3076" width="4.28515625" style="970" bestFit="1" customWidth="1"/>
    <col min="3077" max="3077" width="10.5703125" style="970" customWidth="1"/>
    <col min="3078" max="3078" width="6.140625" style="970" customWidth="1"/>
    <col min="3079" max="3079" width="24.7109375" style="970" customWidth="1"/>
    <col min="3080" max="3080" width="10.28515625" style="970" customWidth="1"/>
    <col min="3081" max="3081" width="11.5703125" style="970" customWidth="1"/>
    <col min="3082" max="3082" width="9.85546875" style="970" customWidth="1"/>
    <col min="3083" max="3083" width="7.85546875" style="970" customWidth="1"/>
    <col min="3084" max="3084" width="7.7109375" style="970" customWidth="1"/>
    <col min="3085" max="3086" width="8.42578125" style="970" customWidth="1"/>
    <col min="3087" max="3087" width="7.85546875" style="970" customWidth="1"/>
    <col min="3088" max="3088" width="8.42578125" style="970" customWidth="1"/>
    <col min="3089" max="3089" width="7.85546875" style="970" customWidth="1"/>
    <col min="3090" max="3090" width="7.7109375" style="970" customWidth="1"/>
    <col min="3091" max="3091" width="7.85546875" style="970" customWidth="1"/>
    <col min="3092" max="3092" width="8.42578125" style="970" customWidth="1"/>
    <col min="3093" max="3093" width="7.42578125" style="970" customWidth="1"/>
    <col min="3094" max="3094" width="10.7109375" style="970" bestFit="1" customWidth="1"/>
    <col min="3095" max="3096" width="8.42578125" style="970" bestFit="1" customWidth="1"/>
    <col min="3097" max="3097" width="11.42578125" style="970" bestFit="1" customWidth="1"/>
    <col min="3098" max="3098" width="9" style="970" bestFit="1" customWidth="1"/>
    <col min="3099" max="3099" width="7.7109375" style="970" bestFit="1" customWidth="1"/>
    <col min="3100" max="3100" width="7.42578125" style="970" bestFit="1" customWidth="1"/>
    <col min="3101" max="3102" width="9" style="970" bestFit="1" customWidth="1"/>
    <col min="3103" max="3103" width="10.85546875" style="970" bestFit="1" customWidth="1"/>
    <col min="3104" max="3104" width="9" style="970" bestFit="1" customWidth="1"/>
    <col min="3105" max="3105" width="8.7109375" style="970" bestFit="1" customWidth="1"/>
    <col min="3106" max="3106" width="9.5703125" style="970" bestFit="1" customWidth="1"/>
    <col min="3107" max="3108" width="9" style="970" bestFit="1" customWidth="1"/>
    <col min="3109" max="3110" width="8.42578125" style="970" bestFit="1" customWidth="1"/>
    <col min="3111" max="3111" width="8.7109375" style="970" bestFit="1" customWidth="1"/>
    <col min="3112" max="3112" width="8.42578125" style="970" bestFit="1" customWidth="1"/>
    <col min="3113" max="3114" width="9" style="970" bestFit="1" customWidth="1"/>
    <col min="3115" max="3115" width="8.42578125" style="970" bestFit="1" customWidth="1"/>
    <col min="3116" max="3117" width="8.7109375" style="970" bestFit="1" customWidth="1"/>
    <col min="3118" max="3118" width="2.7109375" style="970" customWidth="1"/>
    <col min="3119" max="3331" width="11.42578125" style="970"/>
    <col min="3332" max="3332" width="4.28515625" style="970" bestFit="1" customWidth="1"/>
    <col min="3333" max="3333" width="10.5703125" style="970" customWidth="1"/>
    <col min="3334" max="3334" width="6.140625" style="970" customWidth="1"/>
    <col min="3335" max="3335" width="24.7109375" style="970" customWidth="1"/>
    <col min="3336" max="3336" width="10.28515625" style="970" customWidth="1"/>
    <col min="3337" max="3337" width="11.5703125" style="970" customWidth="1"/>
    <col min="3338" max="3338" width="9.85546875" style="970" customWidth="1"/>
    <col min="3339" max="3339" width="7.85546875" style="970" customWidth="1"/>
    <col min="3340" max="3340" width="7.7109375" style="970" customWidth="1"/>
    <col min="3341" max="3342" width="8.42578125" style="970" customWidth="1"/>
    <col min="3343" max="3343" width="7.85546875" style="970" customWidth="1"/>
    <col min="3344" max="3344" width="8.42578125" style="970" customWidth="1"/>
    <col min="3345" max="3345" width="7.85546875" style="970" customWidth="1"/>
    <col min="3346" max="3346" width="7.7109375" style="970" customWidth="1"/>
    <col min="3347" max="3347" width="7.85546875" style="970" customWidth="1"/>
    <col min="3348" max="3348" width="8.42578125" style="970" customWidth="1"/>
    <col min="3349" max="3349" width="7.42578125" style="970" customWidth="1"/>
    <col min="3350" max="3350" width="10.7109375" style="970" bestFit="1" customWidth="1"/>
    <col min="3351" max="3352" width="8.42578125" style="970" bestFit="1" customWidth="1"/>
    <col min="3353" max="3353" width="11.42578125" style="970" bestFit="1" customWidth="1"/>
    <col min="3354" max="3354" width="9" style="970" bestFit="1" customWidth="1"/>
    <col min="3355" max="3355" width="7.7109375" style="970" bestFit="1" customWidth="1"/>
    <col min="3356" max="3356" width="7.42578125" style="970" bestFit="1" customWidth="1"/>
    <col min="3357" max="3358" width="9" style="970" bestFit="1" customWidth="1"/>
    <col min="3359" max="3359" width="10.85546875" style="970" bestFit="1" customWidth="1"/>
    <col min="3360" max="3360" width="9" style="970" bestFit="1" customWidth="1"/>
    <col min="3361" max="3361" width="8.7109375" style="970" bestFit="1" customWidth="1"/>
    <col min="3362" max="3362" width="9.5703125" style="970" bestFit="1" customWidth="1"/>
    <col min="3363" max="3364" width="9" style="970" bestFit="1" customWidth="1"/>
    <col min="3365" max="3366" width="8.42578125" style="970" bestFit="1" customWidth="1"/>
    <col min="3367" max="3367" width="8.7109375" style="970" bestFit="1" customWidth="1"/>
    <col min="3368" max="3368" width="8.42578125" style="970" bestFit="1" customWidth="1"/>
    <col min="3369" max="3370" width="9" style="970" bestFit="1" customWidth="1"/>
    <col min="3371" max="3371" width="8.42578125" style="970" bestFit="1" customWidth="1"/>
    <col min="3372" max="3373" width="8.7109375" style="970" bestFit="1" customWidth="1"/>
    <col min="3374" max="3374" width="2.7109375" style="970" customWidth="1"/>
    <col min="3375" max="3587" width="11.42578125" style="970"/>
    <col min="3588" max="3588" width="4.28515625" style="970" bestFit="1" customWidth="1"/>
    <col min="3589" max="3589" width="10.5703125" style="970" customWidth="1"/>
    <col min="3590" max="3590" width="6.140625" style="970" customWidth="1"/>
    <col min="3591" max="3591" width="24.7109375" style="970" customWidth="1"/>
    <col min="3592" max="3592" width="10.28515625" style="970" customWidth="1"/>
    <col min="3593" max="3593" width="11.5703125" style="970" customWidth="1"/>
    <col min="3594" max="3594" width="9.85546875" style="970" customWidth="1"/>
    <col min="3595" max="3595" width="7.85546875" style="970" customWidth="1"/>
    <col min="3596" max="3596" width="7.7109375" style="970" customWidth="1"/>
    <col min="3597" max="3598" width="8.42578125" style="970" customWidth="1"/>
    <col min="3599" max="3599" width="7.85546875" style="970" customWidth="1"/>
    <col min="3600" max="3600" width="8.42578125" style="970" customWidth="1"/>
    <col min="3601" max="3601" width="7.85546875" style="970" customWidth="1"/>
    <col min="3602" max="3602" width="7.7109375" style="970" customWidth="1"/>
    <col min="3603" max="3603" width="7.85546875" style="970" customWidth="1"/>
    <col min="3604" max="3604" width="8.42578125" style="970" customWidth="1"/>
    <col min="3605" max="3605" width="7.42578125" style="970" customWidth="1"/>
    <col min="3606" max="3606" width="10.7109375" style="970" bestFit="1" customWidth="1"/>
    <col min="3607" max="3608" width="8.42578125" style="970" bestFit="1" customWidth="1"/>
    <col min="3609" max="3609" width="11.42578125" style="970" bestFit="1" customWidth="1"/>
    <col min="3610" max="3610" width="9" style="970" bestFit="1" customWidth="1"/>
    <col min="3611" max="3611" width="7.7109375" style="970" bestFit="1" customWidth="1"/>
    <col min="3612" max="3612" width="7.42578125" style="970" bestFit="1" customWidth="1"/>
    <col min="3613" max="3614" width="9" style="970" bestFit="1" customWidth="1"/>
    <col min="3615" max="3615" width="10.85546875" style="970" bestFit="1" customWidth="1"/>
    <col min="3616" max="3616" width="9" style="970" bestFit="1" customWidth="1"/>
    <col min="3617" max="3617" width="8.7109375" style="970" bestFit="1" customWidth="1"/>
    <col min="3618" max="3618" width="9.5703125" style="970" bestFit="1" customWidth="1"/>
    <col min="3619" max="3620" width="9" style="970" bestFit="1" customWidth="1"/>
    <col min="3621" max="3622" width="8.42578125" style="970" bestFit="1" customWidth="1"/>
    <col min="3623" max="3623" width="8.7109375" style="970" bestFit="1" customWidth="1"/>
    <col min="3624" max="3624" width="8.42578125" style="970" bestFit="1" customWidth="1"/>
    <col min="3625" max="3626" width="9" style="970" bestFit="1" customWidth="1"/>
    <col min="3627" max="3627" width="8.42578125" style="970" bestFit="1" customWidth="1"/>
    <col min="3628" max="3629" width="8.7109375" style="970" bestFit="1" customWidth="1"/>
    <col min="3630" max="3630" width="2.7109375" style="970" customWidth="1"/>
    <col min="3631" max="3843" width="11.42578125" style="970"/>
    <col min="3844" max="3844" width="4.28515625" style="970" bestFit="1" customWidth="1"/>
    <col min="3845" max="3845" width="10.5703125" style="970" customWidth="1"/>
    <col min="3846" max="3846" width="6.140625" style="970" customWidth="1"/>
    <col min="3847" max="3847" width="24.7109375" style="970" customWidth="1"/>
    <col min="3848" max="3848" width="10.28515625" style="970" customWidth="1"/>
    <col min="3849" max="3849" width="11.5703125" style="970" customWidth="1"/>
    <col min="3850" max="3850" width="9.85546875" style="970" customWidth="1"/>
    <col min="3851" max="3851" width="7.85546875" style="970" customWidth="1"/>
    <col min="3852" max="3852" width="7.7109375" style="970" customWidth="1"/>
    <col min="3853" max="3854" width="8.42578125" style="970" customWidth="1"/>
    <col min="3855" max="3855" width="7.85546875" style="970" customWidth="1"/>
    <col min="3856" max="3856" width="8.42578125" style="970" customWidth="1"/>
    <col min="3857" max="3857" width="7.85546875" style="970" customWidth="1"/>
    <col min="3858" max="3858" width="7.7109375" style="970" customWidth="1"/>
    <col min="3859" max="3859" width="7.85546875" style="970" customWidth="1"/>
    <col min="3860" max="3860" width="8.42578125" style="970" customWidth="1"/>
    <col min="3861" max="3861" width="7.42578125" style="970" customWidth="1"/>
    <col min="3862" max="3862" width="10.7109375" style="970" bestFit="1" customWidth="1"/>
    <col min="3863" max="3864" width="8.42578125" style="970" bestFit="1" customWidth="1"/>
    <col min="3865" max="3865" width="11.42578125" style="970" bestFit="1" customWidth="1"/>
    <col min="3866" max="3866" width="9" style="970" bestFit="1" customWidth="1"/>
    <col min="3867" max="3867" width="7.7109375" style="970" bestFit="1" customWidth="1"/>
    <col min="3868" max="3868" width="7.42578125" style="970" bestFit="1" customWidth="1"/>
    <col min="3869" max="3870" width="9" style="970" bestFit="1" customWidth="1"/>
    <col min="3871" max="3871" width="10.85546875" style="970" bestFit="1" customWidth="1"/>
    <col min="3872" max="3872" width="9" style="970" bestFit="1" customWidth="1"/>
    <col min="3873" max="3873" width="8.7109375" style="970" bestFit="1" customWidth="1"/>
    <col min="3874" max="3874" width="9.5703125" style="970" bestFit="1" customWidth="1"/>
    <col min="3875" max="3876" width="9" style="970" bestFit="1" customWidth="1"/>
    <col min="3877" max="3878" width="8.42578125" style="970" bestFit="1" customWidth="1"/>
    <col min="3879" max="3879" width="8.7109375" style="970" bestFit="1" customWidth="1"/>
    <col min="3880" max="3880" width="8.42578125" style="970" bestFit="1" customWidth="1"/>
    <col min="3881" max="3882" width="9" style="970" bestFit="1" customWidth="1"/>
    <col min="3883" max="3883" width="8.42578125" style="970" bestFit="1" customWidth="1"/>
    <col min="3884" max="3885" width="8.7109375" style="970" bestFit="1" customWidth="1"/>
    <col min="3886" max="3886" width="2.7109375" style="970" customWidth="1"/>
    <col min="3887" max="4099" width="11.42578125" style="970"/>
    <col min="4100" max="4100" width="4.28515625" style="970" bestFit="1" customWidth="1"/>
    <col min="4101" max="4101" width="10.5703125" style="970" customWidth="1"/>
    <col min="4102" max="4102" width="6.140625" style="970" customWidth="1"/>
    <col min="4103" max="4103" width="24.7109375" style="970" customWidth="1"/>
    <col min="4104" max="4104" width="10.28515625" style="970" customWidth="1"/>
    <col min="4105" max="4105" width="11.5703125" style="970" customWidth="1"/>
    <col min="4106" max="4106" width="9.85546875" style="970" customWidth="1"/>
    <col min="4107" max="4107" width="7.85546875" style="970" customWidth="1"/>
    <col min="4108" max="4108" width="7.7109375" style="970" customWidth="1"/>
    <col min="4109" max="4110" width="8.42578125" style="970" customWidth="1"/>
    <col min="4111" max="4111" width="7.85546875" style="970" customWidth="1"/>
    <col min="4112" max="4112" width="8.42578125" style="970" customWidth="1"/>
    <col min="4113" max="4113" width="7.85546875" style="970" customWidth="1"/>
    <col min="4114" max="4114" width="7.7109375" style="970" customWidth="1"/>
    <col min="4115" max="4115" width="7.85546875" style="970" customWidth="1"/>
    <col min="4116" max="4116" width="8.42578125" style="970" customWidth="1"/>
    <col min="4117" max="4117" width="7.42578125" style="970" customWidth="1"/>
    <col min="4118" max="4118" width="10.7109375" style="970" bestFit="1" customWidth="1"/>
    <col min="4119" max="4120" width="8.42578125" style="970" bestFit="1" customWidth="1"/>
    <col min="4121" max="4121" width="11.42578125" style="970" bestFit="1" customWidth="1"/>
    <col min="4122" max="4122" width="9" style="970" bestFit="1" customWidth="1"/>
    <col min="4123" max="4123" width="7.7109375" style="970" bestFit="1" customWidth="1"/>
    <col min="4124" max="4124" width="7.42578125" style="970" bestFit="1" customWidth="1"/>
    <col min="4125" max="4126" width="9" style="970" bestFit="1" customWidth="1"/>
    <col min="4127" max="4127" width="10.85546875" style="970" bestFit="1" customWidth="1"/>
    <col min="4128" max="4128" width="9" style="970" bestFit="1" customWidth="1"/>
    <col min="4129" max="4129" width="8.7109375" style="970" bestFit="1" customWidth="1"/>
    <col min="4130" max="4130" width="9.5703125" style="970" bestFit="1" customWidth="1"/>
    <col min="4131" max="4132" width="9" style="970" bestFit="1" customWidth="1"/>
    <col min="4133" max="4134" width="8.42578125" style="970" bestFit="1" customWidth="1"/>
    <col min="4135" max="4135" width="8.7109375" style="970" bestFit="1" customWidth="1"/>
    <col min="4136" max="4136" width="8.42578125" style="970" bestFit="1" customWidth="1"/>
    <col min="4137" max="4138" width="9" style="970" bestFit="1" customWidth="1"/>
    <col min="4139" max="4139" width="8.42578125" style="970" bestFit="1" customWidth="1"/>
    <col min="4140" max="4141" width="8.7109375" style="970" bestFit="1" customWidth="1"/>
    <col min="4142" max="4142" width="2.7109375" style="970" customWidth="1"/>
    <col min="4143" max="4355" width="11.42578125" style="970"/>
    <col min="4356" max="4356" width="4.28515625" style="970" bestFit="1" customWidth="1"/>
    <col min="4357" max="4357" width="10.5703125" style="970" customWidth="1"/>
    <col min="4358" max="4358" width="6.140625" style="970" customWidth="1"/>
    <col min="4359" max="4359" width="24.7109375" style="970" customWidth="1"/>
    <col min="4360" max="4360" width="10.28515625" style="970" customWidth="1"/>
    <col min="4361" max="4361" width="11.5703125" style="970" customWidth="1"/>
    <col min="4362" max="4362" width="9.85546875" style="970" customWidth="1"/>
    <col min="4363" max="4363" width="7.85546875" style="970" customWidth="1"/>
    <col min="4364" max="4364" width="7.7109375" style="970" customWidth="1"/>
    <col min="4365" max="4366" width="8.42578125" style="970" customWidth="1"/>
    <col min="4367" max="4367" width="7.85546875" style="970" customWidth="1"/>
    <col min="4368" max="4368" width="8.42578125" style="970" customWidth="1"/>
    <col min="4369" max="4369" width="7.85546875" style="970" customWidth="1"/>
    <col min="4370" max="4370" width="7.7109375" style="970" customWidth="1"/>
    <col min="4371" max="4371" width="7.85546875" style="970" customWidth="1"/>
    <col min="4372" max="4372" width="8.42578125" style="970" customWidth="1"/>
    <col min="4373" max="4373" width="7.42578125" style="970" customWidth="1"/>
    <col min="4374" max="4374" width="10.7109375" style="970" bestFit="1" customWidth="1"/>
    <col min="4375" max="4376" width="8.42578125" style="970" bestFit="1" customWidth="1"/>
    <col min="4377" max="4377" width="11.42578125" style="970" bestFit="1" customWidth="1"/>
    <col min="4378" max="4378" width="9" style="970" bestFit="1" customWidth="1"/>
    <col min="4379" max="4379" width="7.7109375" style="970" bestFit="1" customWidth="1"/>
    <col min="4380" max="4380" width="7.42578125" style="970" bestFit="1" customWidth="1"/>
    <col min="4381" max="4382" width="9" style="970" bestFit="1" customWidth="1"/>
    <col min="4383" max="4383" width="10.85546875" style="970" bestFit="1" customWidth="1"/>
    <col min="4384" max="4384" width="9" style="970" bestFit="1" customWidth="1"/>
    <col min="4385" max="4385" width="8.7109375" style="970" bestFit="1" customWidth="1"/>
    <col min="4386" max="4386" width="9.5703125" style="970" bestFit="1" customWidth="1"/>
    <col min="4387" max="4388" width="9" style="970" bestFit="1" customWidth="1"/>
    <col min="4389" max="4390" width="8.42578125" style="970" bestFit="1" customWidth="1"/>
    <col min="4391" max="4391" width="8.7109375" style="970" bestFit="1" customWidth="1"/>
    <col min="4392" max="4392" width="8.42578125" style="970" bestFit="1" customWidth="1"/>
    <col min="4393" max="4394" width="9" style="970" bestFit="1" customWidth="1"/>
    <col min="4395" max="4395" width="8.42578125" style="970" bestFit="1" customWidth="1"/>
    <col min="4396" max="4397" width="8.7109375" style="970" bestFit="1" customWidth="1"/>
    <col min="4398" max="4398" width="2.7109375" style="970" customWidth="1"/>
    <col min="4399" max="4611" width="11.42578125" style="970"/>
    <col min="4612" max="4612" width="4.28515625" style="970" bestFit="1" customWidth="1"/>
    <col min="4613" max="4613" width="10.5703125" style="970" customWidth="1"/>
    <col min="4614" max="4614" width="6.140625" style="970" customWidth="1"/>
    <col min="4615" max="4615" width="24.7109375" style="970" customWidth="1"/>
    <col min="4616" max="4616" width="10.28515625" style="970" customWidth="1"/>
    <col min="4617" max="4617" width="11.5703125" style="970" customWidth="1"/>
    <col min="4618" max="4618" width="9.85546875" style="970" customWidth="1"/>
    <col min="4619" max="4619" width="7.85546875" style="970" customWidth="1"/>
    <col min="4620" max="4620" width="7.7109375" style="970" customWidth="1"/>
    <col min="4621" max="4622" width="8.42578125" style="970" customWidth="1"/>
    <col min="4623" max="4623" width="7.85546875" style="970" customWidth="1"/>
    <col min="4624" max="4624" width="8.42578125" style="970" customWidth="1"/>
    <col min="4625" max="4625" width="7.85546875" style="970" customWidth="1"/>
    <col min="4626" max="4626" width="7.7109375" style="970" customWidth="1"/>
    <col min="4627" max="4627" width="7.85546875" style="970" customWidth="1"/>
    <col min="4628" max="4628" width="8.42578125" style="970" customWidth="1"/>
    <col min="4629" max="4629" width="7.42578125" style="970" customWidth="1"/>
    <col min="4630" max="4630" width="10.7109375" style="970" bestFit="1" customWidth="1"/>
    <col min="4631" max="4632" width="8.42578125" style="970" bestFit="1" customWidth="1"/>
    <col min="4633" max="4633" width="11.42578125" style="970" bestFit="1" customWidth="1"/>
    <col min="4634" max="4634" width="9" style="970" bestFit="1" customWidth="1"/>
    <col min="4635" max="4635" width="7.7109375" style="970" bestFit="1" customWidth="1"/>
    <col min="4636" max="4636" width="7.42578125" style="970" bestFit="1" customWidth="1"/>
    <col min="4637" max="4638" width="9" style="970" bestFit="1" customWidth="1"/>
    <col min="4639" max="4639" width="10.85546875" style="970" bestFit="1" customWidth="1"/>
    <col min="4640" max="4640" width="9" style="970" bestFit="1" customWidth="1"/>
    <col min="4641" max="4641" width="8.7109375" style="970" bestFit="1" customWidth="1"/>
    <col min="4642" max="4642" width="9.5703125" style="970" bestFit="1" customWidth="1"/>
    <col min="4643" max="4644" width="9" style="970" bestFit="1" customWidth="1"/>
    <col min="4645" max="4646" width="8.42578125" style="970" bestFit="1" customWidth="1"/>
    <col min="4647" max="4647" width="8.7109375" style="970" bestFit="1" customWidth="1"/>
    <col min="4648" max="4648" width="8.42578125" style="970" bestFit="1" customWidth="1"/>
    <col min="4649" max="4650" width="9" style="970" bestFit="1" customWidth="1"/>
    <col min="4651" max="4651" width="8.42578125" style="970" bestFit="1" customWidth="1"/>
    <col min="4652" max="4653" width="8.7109375" style="970" bestFit="1" customWidth="1"/>
    <col min="4654" max="4654" width="2.7109375" style="970" customWidth="1"/>
    <col min="4655" max="4867" width="11.42578125" style="970"/>
    <col min="4868" max="4868" width="4.28515625" style="970" bestFit="1" customWidth="1"/>
    <col min="4869" max="4869" width="10.5703125" style="970" customWidth="1"/>
    <col min="4870" max="4870" width="6.140625" style="970" customWidth="1"/>
    <col min="4871" max="4871" width="24.7109375" style="970" customWidth="1"/>
    <col min="4872" max="4872" width="10.28515625" style="970" customWidth="1"/>
    <col min="4873" max="4873" width="11.5703125" style="970" customWidth="1"/>
    <col min="4874" max="4874" width="9.85546875" style="970" customWidth="1"/>
    <col min="4875" max="4875" width="7.85546875" style="970" customWidth="1"/>
    <col min="4876" max="4876" width="7.7109375" style="970" customWidth="1"/>
    <col min="4877" max="4878" width="8.42578125" style="970" customWidth="1"/>
    <col min="4879" max="4879" width="7.85546875" style="970" customWidth="1"/>
    <col min="4880" max="4880" width="8.42578125" style="970" customWidth="1"/>
    <col min="4881" max="4881" width="7.85546875" style="970" customWidth="1"/>
    <col min="4882" max="4882" width="7.7109375" style="970" customWidth="1"/>
    <col min="4883" max="4883" width="7.85546875" style="970" customWidth="1"/>
    <col min="4884" max="4884" width="8.42578125" style="970" customWidth="1"/>
    <col min="4885" max="4885" width="7.42578125" style="970" customWidth="1"/>
    <col min="4886" max="4886" width="10.7109375" style="970" bestFit="1" customWidth="1"/>
    <col min="4887" max="4888" width="8.42578125" style="970" bestFit="1" customWidth="1"/>
    <col min="4889" max="4889" width="11.42578125" style="970" bestFit="1" customWidth="1"/>
    <col min="4890" max="4890" width="9" style="970" bestFit="1" customWidth="1"/>
    <col min="4891" max="4891" width="7.7109375" style="970" bestFit="1" customWidth="1"/>
    <col min="4892" max="4892" width="7.42578125" style="970" bestFit="1" customWidth="1"/>
    <col min="4893" max="4894" width="9" style="970" bestFit="1" customWidth="1"/>
    <col min="4895" max="4895" width="10.85546875" style="970" bestFit="1" customWidth="1"/>
    <col min="4896" max="4896" width="9" style="970" bestFit="1" customWidth="1"/>
    <col min="4897" max="4897" width="8.7109375" style="970" bestFit="1" customWidth="1"/>
    <col min="4898" max="4898" width="9.5703125" style="970" bestFit="1" customWidth="1"/>
    <col min="4899" max="4900" width="9" style="970" bestFit="1" customWidth="1"/>
    <col min="4901" max="4902" width="8.42578125" style="970" bestFit="1" customWidth="1"/>
    <col min="4903" max="4903" width="8.7109375" style="970" bestFit="1" customWidth="1"/>
    <col min="4904" max="4904" width="8.42578125" style="970" bestFit="1" customWidth="1"/>
    <col min="4905" max="4906" width="9" style="970" bestFit="1" customWidth="1"/>
    <col min="4907" max="4907" width="8.42578125" style="970" bestFit="1" customWidth="1"/>
    <col min="4908" max="4909" width="8.7109375" style="970" bestFit="1" customWidth="1"/>
    <col min="4910" max="4910" width="2.7109375" style="970" customWidth="1"/>
    <col min="4911" max="5123" width="11.42578125" style="970"/>
    <col min="5124" max="5124" width="4.28515625" style="970" bestFit="1" customWidth="1"/>
    <col min="5125" max="5125" width="10.5703125" style="970" customWidth="1"/>
    <col min="5126" max="5126" width="6.140625" style="970" customWidth="1"/>
    <col min="5127" max="5127" width="24.7109375" style="970" customWidth="1"/>
    <col min="5128" max="5128" width="10.28515625" style="970" customWidth="1"/>
    <col min="5129" max="5129" width="11.5703125" style="970" customWidth="1"/>
    <col min="5130" max="5130" width="9.85546875" style="970" customWidth="1"/>
    <col min="5131" max="5131" width="7.85546875" style="970" customWidth="1"/>
    <col min="5132" max="5132" width="7.7109375" style="970" customWidth="1"/>
    <col min="5133" max="5134" width="8.42578125" style="970" customWidth="1"/>
    <col min="5135" max="5135" width="7.85546875" style="970" customWidth="1"/>
    <col min="5136" max="5136" width="8.42578125" style="970" customWidth="1"/>
    <col min="5137" max="5137" width="7.85546875" style="970" customWidth="1"/>
    <col min="5138" max="5138" width="7.7109375" style="970" customWidth="1"/>
    <col min="5139" max="5139" width="7.85546875" style="970" customWidth="1"/>
    <col min="5140" max="5140" width="8.42578125" style="970" customWidth="1"/>
    <col min="5141" max="5141" width="7.42578125" style="970" customWidth="1"/>
    <col min="5142" max="5142" width="10.7109375" style="970" bestFit="1" customWidth="1"/>
    <col min="5143" max="5144" width="8.42578125" style="970" bestFit="1" customWidth="1"/>
    <col min="5145" max="5145" width="11.42578125" style="970" bestFit="1" customWidth="1"/>
    <col min="5146" max="5146" width="9" style="970" bestFit="1" customWidth="1"/>
    <col min="5147" max="5147" width="7.7109375" style="970" bestFit="1" customWidth="1"/>
    <col min="5148" max="5148" width="7.42578125" style="970" bestFit="1" customWidth="1"/>
    <col min="5149" max="5150" width="9" style="970" bestFit="1" customWidth="1"/>
    <col min="5151" max="5151" width="10.85546875" style="970" bestFit="1" customWidth="1"/>
    <col min="5152" max="5152" width="9" style="970" bestFit="1" customWidth="1"/>
    <col min="5153" max="5153" width="8.7109375" style="970" bestFit="1" customWidth="1"/>
    <col min="5154" max="5154" width="9.5703125" style="970" bestFit="1" customWidth="1"/>
    <col min="5155" max="5156" width="9" style="970" bestFit="1" customWidth="1"/>
    <col min="5157" max="5158" width="8.42578125" style="970" bestFit="1" customWidth="1"/>
    <col min="5159" max="5159" width="8.7109375" style="970" bestFit="1" customWidth="1"/>
    <col min="5160" max="5160" width="8.42578125" style="970" bestFit="1" customWidth="1"/>
    <col min="5161" max="5162" width="9" style="970" bestFit="1" customWidth="1"/>
    <col min="5163" max="5163" width="8.42578125" style="970" bestFit="1" customWidth="1"/>
    <col min="5164" max="5165" width="8.7109375" style="970" bestFit="1" customWidth="1"/>
    <col min="5166" max="5166" width="2.7109375" style="970" customWidth="1"/>
    <col min="5167" max="5379" width="11.42578125" style="970"/>
    <col min="5380" max="5380" width="4.28515625" style="970" bestFit="1" customWidth="1"/>
    <col min="5381" max="5381" width="10.5703125" style="970" customWidth="1"/>
    <col min="5382" max="5382" width="6.140625" style="970" customWidth="1"/>
    <col min="5383" max="5383" width="24.7109375" style="970" customWidth="1"/>
    <col min="5384" max="5384" width="10.28515625" style="970" customWidth="1"/>
    <col min="5385" max="5385" width="11.5703125" style="970" customWidth="1"/>
    <col min="5386" max="5386" width="9.85546875" style="970" customWidth="1"/>
    <col min="5387" max="5387" width="7.85546875" style="970" customWidth="1"/>
    <col min="5388" max="5388" width="7.7109375" style="970" customWidth="1"/>
    <col min="5389" max="5390" width="8.42578125" style="970" customWidth="1"/>
    <col min="5391" max="5391" width="7.85546875" style="970" customWidth="1"/>
    <col min="5392" max="5392" width="8.42578125" style="970" customWidth="1"/>
    <col min="5393" max="5393" width="7.85546875" style="970" customWidth="1"/>
    <col min="5394" max="5394" width="7.7109375" style="970" customWidth="1"/>
    <col min="5395" max="5395" width="7.85546875" style="970" customWidth="1"/>
    <col min="5396" max="5396" width="8.42578125" style="970" customWidth="1"/>
    <col min="5397" max="5397" width="7.42578125" style="970" customWidth="1"/>
    <col min="5398" max="5398" width="10.7109375" style="970" bestFit="1" customWidth="1"/>
    <col min="5399" max="5400" width="8.42578125" style="970" bestFit="1" customWidth="1"/>
    <col min="5401" max="5401" width="11.42578125" style="970" bestFit="1" customWidth="1"/>
    <col min="5402" max="5402" width="9" style="970" bestFit="1" customWidth="1"/>
    <col min="5403" max="5403" width="7.7109375" style="970" bestFit="1" customWidth="1"/>
    <col min="5404" max="5404" width="7.42578125" style="970" bestFit="1" customWidth="1"/>
    <col min="5405" max="5406" width="9" style="970" bestFit="1" customWidth="1"/>
    <col min="5407" max="5407" width="10.85546875" style="970" bestFit="1" customWidth="1"/>
    <col min="5408" max="5408" width="9" style="970" bestFit="1" customWidth="1"/>
    <col min="5409" max="5409" width="8.7109375" style="970" bestFit="1" customWidth="1"/>
    <col min="5410" max="5410" width="9.5703125" style="970" bestFit="1" customWidth="1"/>
    <col min="5411" max="5412" width="9" style="970" bestFit="1" customWidth="1"/>
    <col min="5413" max="5414" width="8.42578125" style="970" bestFit="1" customWidth="1"/>
    <col min="5415" max="5415" width="8.7109375" style="970" bestFit="1" customWidth="1"/>
    <col min="5416" max="5416" width="8.42578125" style="970" bestFit="1" customWidth="1"/>
    <col min="5417" max="5418" width="9" style="970" bestFit="1" customWidth="1"/>
    <col min="5419" max="5419" width="8.42578125" style="970" bestFit="1" customWidth="1"/>
    <col min="5420" max="5421" width="8.7109375" style="970" bestFit="1" customWidth="1"/>
    <col min="5422" max="5422" width="2.7109375" style="970" customWidth="1"/>
    <col min="5423" max="5635" width="11.42578125" style="970"/>
    <col min="5636" max="5636" width="4.28515625" style="970" bestFit="1" customWidth="1"/>
    <col min="5637" max="5637" width="10.5703125" style="970" customWidth="1"/>
    <col min="5638" max="5638" width="6.140625" style="970" customWidth="1"/>
    <col min="5639" max="5639" width="24.7109375" style="970" customWidth="1"/>
    <col min="5640" max="5640" width="10.28515625" style="970" customWidth="1"/>
    <col min="5641" max="5641" width="11.5703125" style="970" customWidth="1"/>
    <col min="5642" max="5642" width="9.85546875" style="970" customWidth="1"/>
    <col min="5643" max="5643" width="7.85546875" style="970" customWidth="1"/>
    <col min="5644" max="5644" width="7.7109375" style="970" customWidth="1"/>
    <col min="5645" max="5646" width="8.42578125" style="970" customWidth="1"/>
    <col min="5647" max="5647" width="7.85546875" style="970" customWidth="1"/>
    <col min="5648" max="5648" width="8.42578125" style="970" customWidth="1"/>
    <col min="5649" max="5649" width="7.85546875" style="970" customWidth="1"/>
    <col min="5650" max="5650" width="7.7109375" style="970" customWidth="1"/>
    <col min="5651" max="5651" width="7.85546875" style="970" customWidth="1"/>
    <col min="5652" max="5652" width="8.42578125" style="970" customWidth="1"/>
    <col min="5653" max="5653" width="7.42578125" style="970" customWidth="1"/>
    <col min="5654" max="5654" width="10.7109375" style="970" bestFit="1" customWidth="1"/>
    <col min="5655" max="5656" width="8.42578125" style="970" bestFit="1" customWidth="1"/>
    <col min="5657" max="5657" width="11.42578125" style="970" bestFit="1" customWidth="1"/>
    <col min="5658" max="5658" width="9" style="970" bestFit="1" customWidth="1"/>
    <col min="5659" max="5659" width="7.7109375" style="970" bestFit="1" customWidth="1"/>
    <col min="5660" max="5660" width="7.42578125" style="970" bestFit="1" customWidth="1"/>
    <col min="5661" max="5662" width="9" style="970" bestFit="1" customWidth="1"/>
    <col min="5663" max="5663" width="10.85546875" style="970" bestFit="1" customWidth="1"/>
    <col min="5664" max="5664" width="9" style="970" bestFit="1" customWidth="1"/>
    <col min="5665" max="5665" width="8.7109375" style="970" bestFit="1" customWidth="1"/>
    <col min="5666" max="5666" width="9.5703125" style="970" bestFit="1" customWidth="1"/>
    <col min="5667" max="5668" width="9" style="970" bestFit="1" customWidth="1"/>
    <col min="5669" max="5670" width="8.42578125" style="970" bestFit="1" customWidth="1"/>
    <col min="5671" max="5671" width="8.7109375" style="970" bestFit="1" customWidth="1"/>
    <col min="5672" max="5672" width="8.42578125" style="970" bestFit="1" customWidth="1"/>
    <col min="5673" max="5674" width="9" style="970" bestFit="1" customWidth="1"/>
    <col min="5675" max="5675" width="8.42578125" style="970" bestFit="1" customWidth="1"/>
    <col min="5676" max="5677" width="8.7109375" style="970" bestFit="1" customWidth="1"/>
    <col min="5678" max="5678" width="2.7109375" style="970" customWidth="1"/>
    <col min="5679" max="5891" width="11.42578125" style="970"/>
    <col min="5892" max="5892" width="4.28515625" style="970" bestFit="1" customWidth="1"/>
    <col min="5893" max="5893" width="10.5703125" style="970" customWidth="1"/>
    <col min="5894" max="5894" width="6.140625" style="970" customWidth="1"/>
    <col min="5895" max="5895" width="24.7109375" style="970" customWidth="1"/>
    <col min="5896" max="5896" width="10.28515625" style="970" customWidth="1"/>
    <col min="5897" max="5897" width="11.5703125" style="970" customWidth="1"/>
    <col min="5898" max="5898" width="9.85546875" style="970" customWidth="1"/>
    <col min="5899" max="5899" width="7.85546875" style="970" customWidth="1"/>
    <col min="5900" max="5900" width="7.7109375" style="970" customWidth="1"/>
    <col min="5901" max="5902" width="8.42578125" style="970" customWidth="1"/>
    <col min="5903" max="5903" width="7.85546875" style="970" customWidth="1"/>
    <col min="5904" max="5904" width="8.42578125" style="970" customWidth="1"/>
    <col min="5905" max="5905" width="7.85546875" style="970" customWidth="1"/>
    <col min="5906" max="5906" width="7.7109375" style="970" customWidth="1"/>
    <col min="5907" max="5907" width="7.85546875" style="970" customWidth="1"/>
    <col min="5908" max="5908" width="8.42578125" style="970" customWidth="1"/>
    <col min="5909" max="5909" width="7.42578125" style="970" customWidth="1"/>
    <col min="5910" max="5910" width="10.7109375" style="970" bestFit="1" customWidth="1"/>
    <col min="5911" max="5912" width="8.42578125" style="970" bestFit="1" customWidth="1"/>
    <col min="5913" max="5913" width="11.42578125" style="970" bestFit="1" customWidth="1"/>
    <col min="5914" max="5914" width="9" style="970" bestFit="1" customWidth="1"/>
    <col min="5915" max="5915" width="7.7109375" style="970" bestFit="1" customWidth="1"/>
    <col min="5916" max="5916" width="7.42578125" style="970" bestFit="1" customWidth="1"/>
    <col min="5917" max="5918" width="9" style="970" bestFit="1" customWidth="1"/>
    <col min="5919" max="5919" width="10.85546875" style="970" bestFit="1" customWidth="1"/>
    <col min="5920" max="5920" width="9" style="970" bestFit="1" customWidth="1"/>
    <col min="5921" max="5921" width="8.7109375" style="970" bestFit="1" customWidth="1"/>
    <col min="5922" max="5922" width="9.5703125" style="970" bestFit="1" customWidth="1"/>
    <col min="5923" max="5924" width="9" style="970" bestFit="1" customWidth="1"/>
    <col min="5925" max="5926" width="8.42578125" style="970" bestFit="1" customWidth="1"/>
    <col min="5927" max="5927" width="8.7109375" style="970" bestFit="1" customWidth="1"/>
    <col min="5928" max="5928" width="8.42578125" style="970" bestFit="1" customWidth="1"/>
    <col min="5929" max="5930" width="9" style="970" bestFit="1" customWidth="1"/>
    <col min="5931" max="5931" width="8.42578125" style="970" bestFit="1" customWidth="1"/>
    <col min="5932" max="5933" width="8.7109375" style="970" bestFit="1" customWidth="1"/>
    <col min="5934" max="5934" width="2.7109375" style="970" customWidth="1"/>
    <col min="5935" max="6147" width="11.42578125" style="970"/>
    <col min="6148" max="6148" width="4.28515625" style="970" bestFit="1" customWidth="1"/>
    <col min="6149" max="6149" width="10.5703125" style="970" customWidth="1"/>
    <col min="6150" max="6150" width="6.140625" style="970" customWidth="1"/>
    <col min="6151" max="6151" width="24.7109375" style="970" customWidth="1"/>
    <col min="6152" max="6152" width="10.28515625" style="970" customWidth="1"/>
    <col min="6153" max="6153" width="11.5703125" style="970" customWidth="1"/>
    <col min="6154" max="6154" width="9.85546875" style="970" customWidth="1"/>
    <col min="6155" max="6155" width="7.85546875" style="970" customWidth="1"/>
    <col min="6156" max="6156" width="7.7109375" style="970" customWidth="1"/>
    <col min="6157" max="6158" width="8.42578125" style="970" customWidth="1"/>
    <col min="6159" max="6159" width="7.85546875" style="970" customWidth="1"/>
    <col min="6160" max="6160" width="8.42578125" style="970" customWidth="1"/>
    <col min="6161" max="6161" width="7.85546875" style="970" customWidth="1"/>
    <col min="6162" max="6162" width="7.7109375" style="970" customWidth="1"/>
    <col min="6163" max="6163" width="7.85546875" style="970" customWidth="1"/>
    <col min="6164" max="6164" width="8.42578125" style="970" customWidth="1"/>
    <col min="6165" max="6165" width="7.42578125" style="970" customWidth="1"/>
    <col min="6166" max="6166" width="10.7109375" style="970" bestFit="1" customWidth="1"/>
    <col min="6167" max="6168" width="8.42578125" style="970" bestFit="1" customWidth="1"/>
    <col min="6169" max="6169" width="11.42578125" style="970" bestFit="1" customWidth="1"/>
    <col min="6170" max="6170" width="9" style="970" bestFit="1" customWidth="1"/>
    <col min="6171" max="6171" width="7.7109375" style="970" bestFit="1" customWidth="1"/>
    <col min="6172" max="6172" width="7.42578125" style="970" bestFit="1" customWidth="1"/>
    <col min="6173" max="6174" width="9" style="970" bestFit="1" customWidth="1"/>
    <col min="6175" max="6175" width="10.85546875" style="970" bestFit="1" customWidth="1"/>
    <col min="6176" max="6176" width="9" style="970" bestFit="1" customWidth="1"/>
    <col min="6177" max="6177" width="8.7109375" style="970" bestFit="1" customWidth="1"/>
    <col min="6178" max="6178" width="9.5703125" style="970" bestFit="1" customWidth="1"/>
    <col min="6179" max="6180" width="9" style="970" bestFit="1" customWidth="1"/>
    <col min="6181" max="6182" width="8.42578125" style="970" bestFit="1" customWidth="1"/>
    <col min="6183" max="6183" width="8.7109375" style="970" bestFit="1" customWidth="1"/>
    <col min="6184" max="6184" width="8.42578125" style="970" bestFit="1" customWidth="1"/>
    <col min="6185" max="6186" width="9" style="970" bestFit="1" customWidth="1"/>
    <col min="6187" max="6187" width="8.42578125" style="970" bestFit="1" customWidth="1"/>
    <col min="6188" max="6189" width="8.7109375" style="970" bestFit="1" customWidth="1"/>
    <col min="6190" max="6190" width="2.7109375" style="970" customWidth="1"/>
    <col min="6191" max="6403" width="11.42578125" style="970"/>
    <col min="6404" max="6404" width="4.28515625" style="970" bestFit="1" customWidth="1"/>
    <col min="6405" max="6405" width="10.5703125" style="970" customWidth="1"/>
    <col min="6406" max="6406" width="6.140625" style="970" customWidth="1"/>
    <col min="6407" max="6407" width="24.7109375" style="970" customWidth="1"/>
    <col min="6408" max="6408" width="10.28515625" style="970" customWidth="1"/>
    <col min="6409" max="6409" width="11.5703125" style="970" customWidth="1"/>
    <col min="6410" max="6410" width="9.85546875" style="970" customWidth="1"/>
    <col min="6411" max="6411" width="7.85546875" style="970" customWidth="1"/>
    <col min="6412" max="6412" width="7.7109375" style="970" customWidth="1"/>
    <col min="6413" max="6414" width="8.42578125" style="970" customWidth="1"/>
    <col min="6415" max="6415" width="7.85546875" style="970" customWidth="1"/>
    <col min="6416" max="6416" width="8.42578125" style="970" customWidth="1"/>
    <col min="6417" max="6417" width="7.85546875" style="970" customWidth="1"/>
    <col min="6418" max="6418" width="7.7109375" style="970" customWidth="1"/>
    <col min="6419" max="6419" width="7.85546875" style="970" customWidth="1"/>
    <col min="6420" max="6420" width="8.42578125" style="970" customWidth="1"/>
    <col min="6421" max="6421" width="7.42578125" style="970" customWidth="1"/>
    <col min="6422" max="6422" width="10.7109375" style="970" bestFit="1" customWidth="1"/>
    <col min="6423" max="6424" width="8.42578125" style="970" bestFit="1" customWidth="1"/>
    <col min="6425" max="6425" width="11.42578125" style="970" bestFit="1" customWidth="1"/>
    <col min="6426" max="6426" width="9" style="970" bestFit="1" customWidth="1"/>
    <col min="6427" max="6427" width="7.7109375" style="970" bestFit="1" customWidth="1"/>
    <col min="6428" max="6428" width="7.42578125" style="970" bestFit="1" customWidth="1"/>
    <col min="6429" max="6430" width="9" style="970" bestFit="1" customWidth="1"/>
    <col min="6431" max="6431" width="10.85546875" style="970" bestFit="1" customWidth="1"/>
    <col min="6432" max="6432" width="9" style="970" bestFit="1" customWidth="1"/>
    <col min="6433" max="6433" width="8.7109375" style="970" bestFit="1" customWidth="1"/>
    <col min="6434" max="6434" width="9.5703125" style="970" bestFit="1" customWidth="1"/>
    <col min="6435" max="6436" width="9" style="970" bestFit="1" customWidth="1"/>
    <col min="6437" max="6438" width="8.42578125" style="970" bestFit="1" customWidth="1"/>
    <col min="6439" max="6439" width="8.7109375" style="970" bestFit="1" customWidth="1"/>
    <col min="6440" max="6440" width="8.42578125" style="970" bestFit="1" customWidth="1"/>
    <col min="6441" max="6442" width="9" style="970" bestFit="1" customWidth="1"/>
    <col min="6443" max="6443" width="8.42578125" style="970" bestFit="1" customWidth="1"/>
    <col min="6444" max="6445" width="8.7109375" style="970" bestFit="1" customWidth="1"/>
    <col min="6446" max="6446" width="2.7109375" style="970" customWidth="1"/>
    <col min="6447" max="6659" width="11.42578125" style="970"/>
    <col min="6660" max="6660" width="4.28515625" style="970" bestFit="1" customWidth="1"/>
    <col min="6661" max="6661" width="10.5703125" style="970" customWidth="1"/>
    <col min="6662" max="6662" width="6.140625" style="970" customWidth="1"/>
    <col min="6663" max="6663" width="24.7109375" style="970" customWidth="1"/>
    <col min="6664" max="6664" width="10.28515625" style="970" customWidth="1"/>
    <col min="6665" max="6665" width="11.5703125" style="970" customWidth="1"/>
    <col min="6666" max="6666" width="9.85546875" style="970" customWidth="1"/>
    <col min="6667" max="6667" width="7.85546875" style="970" customWidth="1"/>
    <col min="6668" max="6668" width="7.7109375" style="970" customWidth="1"/>
    <col min="6669" max="6670" width="8.42578125" style="970" customWidth="1"/>
    <col min="6671" max="6671" width="7.85546875" style="970" customWidth="1"/>
    <col min="6672" max="6672" width="8.42578125" style="970" customWidth="1"/>
    <col min="6673" max="6673" width="7.85546875" style="970" customWidth="1"/>
    <col min="6674" max="6674" width="7.7109375" style="970" customWidth="1"/>
    <col min="6675" max="6675" width="7.85546875" style="970" customWidth="1"/>
    <col min="6676" max="6676" width="8.42578125" style="970" customWidth="1"/>
    <col min="6677" max="6677" width="7.42578125" style="970" customWidth="1"/>
    <col min="6678" max="6678" width="10.7109375" style="970" bestFit="1" customWidth="1"/>
    <col min="6679" max="6680" width="8.42578125" style="970" bestFit="1" customWidth="1"/>
    <col min="6681" max="6681" width="11.42578125" style="970" bestFit="1" customWidth="1"/>
    <col min="6682" max="6682" width="9" style="970" bestFit="1" customWidth="1"/>
    <col min="6683" max="6683" width="7.7109375" style="970" bestFit="1" customWidth="1"/>
    <col min="6684" max="6684" width="7.42578125" style="970" bestFit="1" customWidth="1"/>
    <col min="6685" max="6686" width="9" style="970" bestFit="1" customWidth="1"/>
    <col min="6687" max="6687" width="10.85546875" style="970" bestFit="1" customWidth="1"/>
    <col min="6688" max="6688" width="9" style="970" bestFit="1" customWidth="1"/>
    <col min="6689" max="6689" width="8.7109375" style="970" bestFit="1" customWidth="1"/>
    <col min="6690" max="6690" width="9.5703125" style="970" bestFit="1" customWidth="1"/>
    <col min="6691" max="6692" width="9" style="970" bestFit="1" customWidth="1"/>
    <col min="6693" max="6694" width="8.42578125" style="970" bestFit="1" customWidth="1"/>
    <col min="6695" max="6695" width="8.7109375" style="970" bestFit="1" customWidth="1"/>
    <col min="6696" max="6696" width="8.42578125" style="970" bestFit="1" customWidth="1"/>
    <col min="6697" max="6698" width="9" style="970" bestFit="1" customWidth="1"/>
    <col min="6699" max="6699" width="8.42578125" style="970" bestFit="1" customWidth="1"/>
    <col min="6700" max="6701" width="8.7109375" style="970" bestFit="1" customWidth="1"/>
    <col min="6702" max="6702" width="2.7109375" style="970" customWidth="1"/>
    <col min="6703" max="6915" width="11.42578125" style="970"/>
    <col min="6916" max="6916" width="4.28515625" style="970" bestFit="1" customWidth="1"/>
    <col min="6917" max="6917" width="10.5703125" style="970" customWidth="1"/>
    <col min="6918" max="6918" width="6.140625" style="970" customWidth="1"/>
    <col min="6919" max="6919" width="24.7109375" style="970" customWidth="1"/>
    <col min="6920" max="6920" width="10.28515625" style="970" customWidth="1"/>
    <col min="6921" max="6921" width="11.5703125" style="970" customWidth="1"/>
    <col min="6922" max="6922" width="9.85546875" style="970" customWidth="1"/>
    <col min="6923" max="6923" width="7.85546875" style="970" customWidth="1"/>
    <col min="6924" max="6924" width="7.7109375" style="970" customWidth="1"/>
    <col min="6925" max="6926" width="8.42578125" style="970" customWidth="1"/>
    <col min="6927" max="6927" width="7.85546875" style="970" customWidth="1"/>
    <col min="6928" max="6928" width="8.42578125" style="970" customWidth="1"/>
    <col min="6929" max="6929" width="7.85546875" style="970" customWidth="1"/>
    <col min="6930" max="6930" width="7.7109375" style="970" customWidth="1"/>
    <col min="6931" max="6931" width="7.85546875" style="970" customWidth="1"/>
    <col min="6932" max="6932" width="8.42578125" style="970" customWidth="1"/>
    <col min="6933" max="6933" width="7.42578125" style="970" customWidth="1"/>
    <col min="6934" max="6934" width="10.7109375" style="970" bestFit="1" customWidth="1"/>
    <col min="6935" max="6936" width="8.42578125" style="970" bestFit="1" customWidth="1"/>
    <col min="6937" max="6937" width="11.42578125" style="970" bestFit="1" customWidth="1"/>
    <col min="6938" max="6938" width="9" style="970" bestFit="1" customWidth="1"/>
    <col min="6939" max="6939" width="7.7109375" style="970" bestFit="1" customWidth="1"/>
    <col min="6940" max="6940" width="7.42578125" style="970" bestFit="1" customWidth="1"/>
    <col min="6941" max="6942" width="9" style="970" bestFit="1" customWidth="1"/>
    <col min="6943" max="6943" width="10.85546875" style="970" bestFit="1" customWidth="1"/>
    <col min="6944" max="6944" width="9" style="970" bestFit="1" customWidth="1"/>
    <col min="6945" max="6945" width="8.7109375" style="970" bestFit="1" customWidth="1"/>
    <col min="6946" max="6946" width="9.5703125" style="970" bestFit="1" customWidth="1"/>
    <col min="6947" max="6948" width="9" style="970" bestFit="1" customWidth="1"/>
    <col min="6949" max="6950" width="8.42578125" style="970" bestFit="1" customWidth="1"/>
    <col min="6951" max="6951" width="8.7109375" style="970" bestFit="1" customWidth="1"/>
    <col min="6952" max="6952" width="8.42578125" style="970" bestFit="1" customWidth="1"/>
    <col min="6953" max="6954" width="9" style="970" bestFit="1" customWidth="1"/>
    <col min="6955" max="6955" width="8.42578125" style="970" bestFit="1" customWidth="1"/>
    <col min="6956" max="6957" width="8.7109375" style="970" bestFit="1" customWidth="1"/>
    <col min="6958" max="6958" width="2.7109375" style="970" customWidth="1"/>
    <col min="6959" max="7171" width="11.42578125" style="970"/>
    <col min="7172" max="7172" width="4.28515625" style="970" bestFit="1" customWidth="1"/>
    <col min="7173" max="7173" width="10.5703125" style="970" customWidth="1"/>
    <col min="7174" max="7174" width="6.140625" style="970" customWidth="1"/>
    <col min="7175" max="7175" width="24.7109375" style="970" customWidth="1"/>
    <col min="7176" max="7176" width="10.28515625" style="970" customWidth="1"/>
    <col min="7177" max="7177" width="11.5703125" style="970" customWidth="1"/>
    <col min="7178" max="7178" width="9.85546875" style="970" customWidth="1"/>
    <col min="7179" max="7179" width="7.85546875" style="970" customWidth="1"/>
    <col min="7180" max="7180" width="7.7109375" style="970" customWidth="1"/>
    <col min="7181" max="7182" width="8.42578125" style="970" customWidth="1"/>
    <col min="7183" max="7183" width="7.85546875" style="970" customWidth="1"/>
    <col min="7184" max="7184" width="8.42578125" style="970" customWidth="1"/>
    <col min="7185" max="7185" width="7.85546875" style="970" customWidth="1"/>
    <col min="7186" max="7186" width="7.7109375" style="970" customWidth="1"/>
    <col min="7187" max="7187" width="7.85546875" style="970" customWidth="1"/>
    <col min="7188" max="7188" width="8.42578125" style="970" customWidth="1"/>
    <col min="7189" max="7189" width="7.42578125" style="970" customWidth="1"/>
    <col min="7190" max="7190" width="10.7109375" style="970" bestFit="1" customWidth="1"/>
    <col min="7191" max="7192" width="8.42578125" style="970" bestFit="1" customWidth="1"/>
    <col min="7193" max="7193" width="11.42578125" style="970" bestFit="1" customWidth="1"/>
    <col min="7194" max="7194" width="9" style="970" bestFit="1" customWidth="1"/>
    <col min="7195" max="7195" width="7.7109375" style="970" bestFit="1" customWidth="1"/>
    <col min="7196" max="7196" width="7.42578125" style="970" bestFit="1" customWidth="1"/>
    <col min="7197" max="7198" width="9" style="970" bestFit="1" customWidth="1"/>
    <col min="7199" max="7199" width="10.85546875" style="970" bestFit="1" customWidth="1"/>
    <col min="7200" max="7200" width="9" style="970" bestFit="1" customWidth="1"/>
    <col min="7201" max="7201" width="8.7109375" style="970" bestFit="1" customWidth="1"/>
    <col min="7202" max="7202" width="9.5703125" style="970" bestFit="1" customWidth="1"/>
    <col min="7203" max="7204" width="9" style="970" bestFit="1" customWidth="1"/>
    <col min="7205" max="7206" width="8.42578125" style="970" bestFit="1" customWidth="1"/>
    <col min="7207" max="7207" width="8.7109375" style="970" bestFit="1" customWidth="1"/>
    <col min="7208" max="7208" width="8.42578125" style="970" bestFit="1" customWidth="1"/>
    <col min="7209" max="7210" width="9" style="970" bestFit="1" customWidth="1"/>
    <col min="7211" max="7211" width="8.42578125" style="970" bestFit="1" customWidth="1"/>
    <col min="7212" max="7213" width="8.7109375" style="970" bestFit="1" customWidth="1"/>
    <col min="7214" max="7214" width="2.7109375" style="970" customWidth="1"/>
    <col min="7215" max="7427" width="11.42578125" style="970"/>
    <col min="7428" max="7428" width="4.28515625" style="970" bestFit="1" customWidth="1"/>
    <col min="7429" max="7429" width="10.5703125" style="970" customWidth="1"/>
    <col min="7430" max="7430" width="6.140625" style="970" customWidth="1"/>
    <col min="7431" max="7431" width="24.7109375" style="970" customWidth="1"/>
    <col min="7432" max="7432" width="10.28515625" style="970" customWidth="1"/>
    <col min="7433" max="7433" width="11.5703125" style="970" customWidth="1"/>
    <col min="7434" max="7434" width="9.85546875" style="970" customWidth="1"/>
    <col min="7435" max="7435" width="7.85546875" style="970" customWidth="1"/>
    <col min="7436" max="7436" width="7.7109375" style="970" customWidth="1"/>
    <col min="7437" max="7438" width="8.42578125" style="970" customWidth="1"/>
    <col min="7439" max="7439" width="7.85546875" style="970" customWidth="1"/>
    <col min="7440" max="7440" width="8.42578125" style="970" customWidth="1"/>
    <col min="7441" max="7441" width="7.85546875" style="970" customWidth="1"/>
    <col min="7442" max="7442" width="7.7109375" style="970" customWidth="1"/>
    <col min="7443" max="7443" width="7.85546875" style="970" customWidth="1"/>
    <col min="7444" max="7444" width="8.42578125" style="970" customWidth="1"/>
    <col min="7445" max="7445" width="7.42578125" style="970" customWidth="1"/>
    <col min="7446" max="7446" width="10.7109375" style="970" bestFit="1" customWidth="1"/>
    <col min="7447" max="7448" width="8.42578125" style="970" bestFit="1" customWidth="1"/>
    <col min="7449" max="7449" width="11.42578125" style="970" bestFit="1" customWidth="1"/>
    <col min="7450" max="7450" width="9" style="970" bestFit="1" customWidth="1"/>
    <col min="7451" max="7451" width="7.7109375" style="970" bestFit="1" customWidth="1"/>
    <col min="7452" max="7452" width="7.42578125" style="970" bestFit="1" customWidth="1"/>
    <col min="7453" max="7454" width="9" style="970" bestFit="1" customWidth="1"/>
    <col min="7455" max="7455" width="10.85546875" style="970" bestFit="1" customWidth="1"/>
    <col min="7456" max="7456" width="9" style="970" bestFit="1" customWidth="1"/>
    <col min="7457" max="7457" width="8.7109375" style="970" bestFit="1" customWidth="1"/>
    <col min="7458" max="7458" width="9.5703125" style="970" bestFit="1" customWidth="1"/>
    <col min="7459" max="7460" width="9" style="970" bestFit="1" customWidth="1"/>
    <col min="7461" max="7462" width="8.42578125" style="970" bestFit="1" customWidth="1"/>
    <col min="7463" max="7463" width="8.7109375" style="970" bestFit="1" customWidth="1"/>
    <col min="7464" max="7464" width="8.42578125" style="970" bestFit="1" customWidth="1"/>
    <col min="7465" max="7466" width="9" style="970" bestFit="1" customWidth="1"/>
    <col min="7467" max="7467" width="8.42578125" style="970" bestFit="1" customWidth="1"/>
    <col min="7468" max="7469" width="8.7109375" style="970" bestFit="1" customWidth="1"/>
    <col min="7470" max="7470" width="2.7109375" style="970" customWidth="1"/>
    <col min="7471" max="7683" width="11.42578125" style="970"/>
    <col min="7684" max="7684" width="4.28515625" style="970" bestFit="1" customWidth="1"/>
    <col min="7685" max="7685" width="10.5703125" style="970" customWidth="1"/>
    <col min="7686" max="7686" width="6.140625" style="970" customWidth="1"/>
    <col min="7687" max="7687" width="24.7109375" style="970" customWidth="1"/>
    <col min="7688" max="7688" width="10.28515625" style="970" customWidth="1"/>
    <col min="7689" max="7689" width="11.5703125" style="970" customWidth="1"/>
    <col min="7690" max="7690" width="9.85546875" style="970" customWidth="1"/>
    <col min="7691" max="7691" width="7.85546875" style="970" customWidth="1"/>
    <col min="7692" max="7692" width="7.7109375" style="970" customWidth="1"/>
    <col min="7693" max="7694" width="8.42578125" style="970" customWidth="1"/>
    <col min="7695" max="7695" width="7.85546875" style="970" customWidth="1"/>
    <col min="7696" max="7696" width="8.42578125" style="970" customWidth="1"/>
    <col min="7697" max="7697" width="7.85546875" style="970" customWidth="1"/>
    <col min="7698" max="7698" width="7.7109375" style="970" customWidth="1"/>
    <col min="7699" max="7699" width="7.85546875" style="970" customWidth="1"/>
    <col min="7700" max="7700" width="8.42578125" style="970" customWidth="1"/>
    <col min="7701" max="7701" width="7.42578125" style="970" customWidth="1"/>
    <col min="7702" max="7702" width="10.7109375" style="970" bestFit="1" customWidth="1"/>
    <col min="7703" max="7704" width="8.42578125" style="970" bestFit="1" customWidth="1"/>
    <col min="7705" max="7705" width="11.42578125" style="970" bestFit="1" customWidth="1"/>
    <col min="7706" max="7706" width="9" style="970" bestFit="1" customWidth="1"/>
    <col min="7707" max="7707" width="7.7109375" style="970" bestFit="1" customWidth="1"/>
    <col min="7708" max="7708" width="7.42578125" style="970" bestFit="1" customWidth="1"/>
    <col min="7709" max="7710" width="9" style="970" bestFit="1" customWidth="1"/>
    <col min="7711" max="7711" width="10.85546875" style="970" bestFit="1" customWidth="1"/>
    <col min="7712" max="7712" width="9" style="970" bestFit="1" customWidth="1"/>
    <col min="7713" max="7713" width="8.7109375" style="970" bestFit="1" customWidth="1"/>
    <col min="7714" max="7714" width="9.5703125" style="970" bestFit="1" customWidth="1"/>
    <col min="7715" max="7716" width="9" style="970" bestFit="1" customWidth="1"/>
    <col min="7717" max="7718" width="8.42578125" style="970" bestFit="1" customWidth="1"/>
    <col min="7719" max="7719" width="8.7109375" style="970" bestFit="1" customWidth="1"/>
    <col min="7720" max="7720" width="8.42578125" style="970" bestFit="1" customWidth="1"/>
    <col min="7721" max="7722" width="9" style="970" bestFit="1" customWidth="1"/>
    <col min="7723" max="7723" width="8.42578125" style="970" bestFit="1" customWidth="1"/>
    <col min="7724" max="7725" width="8.7109375" style="970" bestFit="1" customWidth="1"/>
    <col min="7726" max="7726" width="2.7109375" style="970" customWidth="1"/>
    <col min="7727" max="7939" width="11.42578125" style="970"/>
    <col min="7940" max="7940" width="4.28515625" style="970" bestFit="1" customWidth="1"/>
    <col min="7941" max="7941" width="10.5703125" style="970" customWidth="1"/>
    <col min="7942" max="7942" width="6.140625" style="970" customWidth="1"/>
    <col min="7943" max="7943" width="24.7109375" style="970" customWidth="1"/>
    <col min="7944" max="7944" width="10.28515625" style="970" customWidth="1"/>
    <col min="7945" max="7945" width="11.5703125" style="970" customWidth="1"/>
    <col min="7946" max="7946" width="9.85546875" style="970" customWidth="1"/>
    <col min="7947" max="7947" width="7.85546875" style="970" customWidth="1"/>
    <col min="7948" max="7948" width="7.7109375" style="970" customWidth="1"/>
    <col min="7949" max="7950" width="8.42578125" style="970" customWidth="1"/>
    <col min="7951" max="7951" width="7.85546875" style="970" customWidth="1"/>
    <col min="7952" max="7952" width="8.42578125" style="970" customWidth="1"/>
    <col min="7953" max="7953" width="7.85546875" style="970" customWidth="1"/>
    <col min="7954" max="7954" width="7.7109375" style="970" customWidth="1"/>
    <col min="7955" max="7955" width="7.85546875" style="970" customWidth="1"/>
    <col min="7956" max="7956" width="8.42578125" style="970" customWidth="1"/>
    <col min="7957" max="7957" width="7.42578125" style="970" customWidth="1"/>
    <col min="7958" max="7958" width="10.7109375" style="970" bestFit="1" customWidth="1"/>
    <col min="7959" max="7960" width="8.42578125" style="970" bestFit="1" customWidth="1"/>
    <col min="7961" max="7961" width="11.42578125" style="970" bestFit="1" customWidth="1"/>
    <col min="7962" max="7962" width="9" style="970" bestFit="1" customWidth="1"/>
    <col min="7963" max="7963" width="7.7109375" style="970" bestFit="1" customWidth="1"/>
    <col min="7964" max="7964" width="7.42578125" style="970" bestFit="1" customWidth="1"/>
    <col min="7965" max="7966" width="9" style="970" bestFit="1" customWidth="1"/>
    <col min="7967" max="7967" width="10.85546875" style="970" bestFit="1" customWidth="1"/>
    <col min="7968" max="7968" width="9" style="970" bestFit="1" customWidth="1"/>
    <col min="7969" max="7969" width="8.7109375" style="970" bestFit="1" customWidth="1"/>
    <col min="7970" max="7970" width="9.5703125" style="970" bestFit="1" customWidth="1"/>
    <col min="7971" max="7972" width="9" style="970" bestFit="1" customWidth="1"/>
    <col min="7973" max="7974" width="8.42578125" style="970" bestFit="1" customWidth="1"/>
    <col min="7975" max="7975" width="8.7109375" style="970" bestFit="1" customWidth="1"/>
    <col min="7976" max="7976" width="8.42578125" style="970" bestFit="1" customWidth="1"/>
    <col min="7977" max="7978" width="9" style="970" bestFit="1" customWidth="1"/>
    <col min="7979" max="7979" width="8.42578125" style="970" bestFit="1" customWidth="1"/>
    <col min="7980" max="7981" width="8.7109375" style="970" bestFit="1" customWidth="1"/>
    <col min="7982" max="7982" width="2.7109375" style="970" customWidth="1"/>
    <col min="7983" max="8195" width="11.42578125" style="970"/>
    <col min="8196" max="8196" width="4.28515625" style="970" bestFit="1" customWidth="1"/>
    <col min="8197" max="8197" width="10.5703125" style="970" customWidth="1"/>
    <col min="8198" max="8198" width="6.140625" style="970" customWidth="1"/>
    <col min="8199" max="8199" width="24.7109375" style="970" customWidth="1"/>
    <col min="8200" max="8200" width="10.28515625" style="970" customWidth="1"/>
    <col min="8201" max="8201" width="11.5703125" style="970" customWidth="1"/>
    <col min="8202" max="8202" width="9.85546875" style="970" customWidth="1"/>
    <col min="8203" max="8203" width="7.85546875" style="970" customWidth="1"/>
    <col min="8204" max="8204" width="7.7109375" style="970" customWidth="1"/>
    <col min="8205" max="8206" width="8.42578125" style="970" customWidth="1"/>
    <col min="8207" max="8207" width="7.85546875" style="970" customWidth="1"/>
    <col min="8208" max="8208" width="8.42578125" style="970" customWidth="1"/>
    <col min="8209" max="8209" width="7.85546875" style="970" customWidth="1"/>
    <col min="8210" max="8210" width="7.7109375" style="970" customWidth="1"/>
    <col min="8211" max="8211" width="7.85546875" style="970" customWidth="1"/>
    <col min="8212" max="8212" width="8.42578125" style="970" customWidth="1"/>
    <col min="8213" max="8213" width="7.42578125" style="970" customWidth="1"/>
    <col min="8214" max="8214" width="10.7109375" style="970" bestFit="1" customWidth="1"/>
    <col min="8215" max="8216" width="8.42578125" style="970" bestFit="1" customWidth="1"/>
    <col min="8217" max="8217" width="11.42578125" style="970" bestFit="1" customWidth="1"/>
    <col min="8218" max="8218" width="9" style="970" bestFit="1" customWidth="1"/>
    <col min="8219" max="8219" width="7.7109375" style="970" bestFit="1" customWidth="1"/>
    <col min="8220" max="8220" width="7.42578125" style="970" bestFit="1" customWidth="1"/>
    <col min="8221" max="8222" width="9" style="970" bestFit="1" customWidth="1"/>
    <col min="8223" max="8223" width="10.85546875" style="970" bestFit="1" customWidth="1"/>
    <col min="8224" max="8224" width="9" style="970" bestFit="1" customWidth="1"/>
    <col min="8225" max="8225" width="8.7109375" style="970" bestFit="1" customWidth="1"/>
    <col min="8226" max="8226" width="9.5703125" style="970" bestFit="1" customWidth="1"/>
    <col min="8227" max="8228" width="9" style="970" bestFit="1" customWidth="1"/>
    <col min="8229" max="8230" width="8.42578125" style="970" bestFit="1" customWidth="1"/>
    <col min="8231" max="8231" width="8.7109375" style="970" bestFit="1" customWidth="1"/>
    <col min="8232" max="8232" width="8.42578125" style="970" bestFit="1" customWidth="1"/>
    <col min="8233" max="8234" width="9" style="970" bestFit="1" customWidth="1"/>
    <col min="8235" max="8235" width="8.42578125" style="970" bestFit="1" customWidth="1"/>
    <col min="8236" max="8237" width="8.7109375" style="970" bestFit="1" customWidth="1"/>
    <col min="8238" max="8238" width="2.7109375" style="970" customWidth="1"/>
    <col min="8239" max="8451" width="11.42578125" style="970"/>
    <col min="8452" max="8452" width="4.28515625" style="970" bestFit="1" customWidth="1"/>
    <col min="8453" max="8453" width="10.5703125" style="970" customWidth="1"/>
    <col min="8454" max="8454" width="6.140625" style="970" customWidth="1"/>
    <col min="8455" max="8455" width="24.7109375" style="970" customWidth="1"/>
    <col min="8456" max="8456" width="10.28515625" style="970" customWidth="1"/>
    <col min="8457" max="8457" width="11.5703125" style="970" customWidth="1"/>
    <col min="8458" max="8458" width="9.85546875" style="970" customWidth="1"/>
    <col min="8459" max="8459" width="7.85546875" style="970" customWidth="1"/>
    <col min="8460" max="8460" width="7.7109375" style="970" customWidth="1"/>
    <col min="8461" max="8462" width="8.42578125" style="970" customWidth="1"/>
    <col min="8463" max="8463" width="7.85546875" style="970" customWidth="1"/>
    <col min="8464" max="8464" width="8.42578125" style="970" customWidth="1"/>
    <col min="8465" max="8465" width="7.85546875" style="970" customWidth="1"/>
    <col min="8466" max="8466" width="7.7109375" style="970" customWidth="1"/>
    <col min="8467" max="8467" width="7.85546875" style="970" customWidth="1"/>
    <col min="8468" max="8468" width="8.42578125" style="970" customWidth="1"/>
    <col min="8469" max="8469" width="7.42578125" style="970" customWidth="1"/>
    <col min="8470" max="8470" width="10.7109375" style="970" bestFit="1" customWidth="1"/>
    <col min="8471" max="8472" width="8.42578125" style="970" bestFit="1" customWidth="1"/>
    <col min="8473" max="8473" width="11.42578125" style="970" bestFit="1" customWidth="1"/>
    <col min="8474" max="8474" width="9" style="970" bestFit="1" customWidth="1"/>
    <col min="8475" max="8475" width="7.7109375" style="970" bestFit="1" customWidth="1"/>
    <col min="8476" max="8476" width="7.42578125" style="970" bestFit="1" customWidth="1"/>
    <col min="8477" max="8478" width="9" style="970" bestFit="1" customWidth="1"/>
    <col min="8479" max="8479" width="10.85546875" style="970" bestFit="1" customWidth="1"/>
    <col min="8480" max="8480" width="9" style="970" bestFit="1" customWidth="1"/>
    <col min="8481" max="8481" width="8.7109375" style="970" bestFit="1" customWidth="1"/>
    <col min="8482" max="8482" width="9.5703125" style="970" bestFit="1" customWidth="1"/>
    <col min="8483" max="8484" width="9" style="970" bestFit="1" customWidth="1"/>
    <col min="8485" max="8486" width="8.42578125" style="970" bestFit="1" customWidth="1"/>
    <col min="8487" max="8487" width="8.7109375" style="970" bestFit="1" customWidth="1"/>
    <col min="8488" max="8488" width="8.42578125" style="970" bestFit="1" customWidth="1"/>
    <col min="8489" max="8490" width="9" style="970" bestFit="1" customWidth="1"/>
    <col min="8491" max="8491" width="8.42578125" style="970" bestFit="1" customWidth="1"/>
    <col min="8492" max="8493" width="8.7109375" style="970" bestFit="1" customWidth="1"/>
    <col min="8494" max="8494" width="2.7109375" style="970" customWidth="1"/>
    <col min="8495" max="8707" width="11.42578125" style="970"/>
    <col min="8708" max="8708" width="4.28515625" style="970" bestFit="1" customWidth="1"/>
    <col min="8709" max="8709" width="10.5703125" style="970" customWidth="1"/>
    <col min="8710" max="8710" width="6.140625" style="970" customWidth="1"/>
    <col min="8711" max="8711" width="24.7109375" style="970" customWidth="1"/>
    <col min="8712" max="8712" width="10.28515625" style="970" customWidth="1"/>
    <col min="8713" max="8713" width="11.5703125" style="970" customWidth="1"/>
    <col min="8714" max="8714" width="9.85546875" style="970" customWidth="1"/>
    <col min="8715" max="8715" width="7.85546875" style="970" customWidth="1"/>
    <col min="8716" max="8716" width="7.7109375" style="970" customWidth="1"/>
    <col min="8717" max="8718" width="8.42578125" style="970" customWidth="1"/>
    <col min="8719" max="8719" width="7.85546875" style="970" customWidth="1"/>
    <col min="8720" max="8720" width="8.42578125" style="970" customWidth="1"/>
    <col min="8721" max="8721" width="7.85546875" style="970" customWidth="1"/>
    <col min="8722" max="8722" width="7.7109375" style="970" customWidth="1"/>
    <col min="8723" max="8723" width="7.85546875" style="970" customWidth="1"/>
    <col min="8724" max="8724" width="8.42578125" style="970" customWidth="1"/>
    <col min="8725" max="8725" width="7.42578125" style="970" customWidth="1"/>
    <col min="8726" max="8726" width="10.7109375" style="970" bestFit="1" customWidth="1"/>
    <col min="8727" max="8728" width="8.42578125" style="970" bestFit="1" customWidth="1"/>
    <col min="8729" max="8729" width="11.42578125" style="970" bestFit="1" customWidth="1"/>
    <col min="8730" max="8730" width="9" style="970" bestFit="1" customWidth="1"/>
    <col min="8731" max="8731" width="7.7109375" style="970" bestFit="1" customWidth="1"/>
    <col min="8732" max="8732" width="7.42578125" style="970" bestFit="1" customWidth="1"/>
    <col min="8733" max="8734" width="9" style="970" bestFit="1" customWidth="1"/>
    <col min="8735" max="8735" width="10.85546875" style="970" bestFit="1" customWidth="1"/>
    <col min="8736" max="8736" width="9" style="970" bestFit="1" customWidth="1"/>
    <col min="8737" max="8737" width="8.7109375" style="970" bestFit="1" customWidth="1"/>
    <col min="8738" max="8738" width="9.5703125" style="970" bestFit="1" customWidth="1"/>
    <col min="8739" max="8740" width="9" style="970" bestFit="1" customWidth="1"/>
    <col min="8741" max="8742" width="8.42578125" style="970" bestFit="1" customWidth="1"/>
    <col min="8743" max="8743" width="8.7109375" style="970" bestFit="1" customWidth="1"/>
    <col min="8744" max="8744" width="8.42578125" style="970" bestFit="1" customWidth="1"/>
    <col min="8745" max="8746" width="9" style="970" bestFit="1" customWidth="1"/>
    <col min="8747" max="8747" width="8.42578125" style="970" bestFit="1" customWidth="1"/>
    <col min="8748" max="8749" width="8.7109375" style="970" bestFit="1" customWidth="1"/>
    <col min="8750" max="8750" width="2.7109375" style="970" customWidth="1"/>
    <col min="8751" max="8963" width="11.42578125" style="970"/>
    <col min="8964" max="8964" width="4.28515625" style="970" bestFit="1" customWidth="1"/>
    <col min="8965" max="8965" width="10.5703125" style="970" customWidth="1"/>
    <col min="8966" max="8966" width="6.140625" style="970" customWidth="1"/>
    <col min="8967" max="8967" width="24.7109375" style="970" customWidth="1"/>
    <col min="8968" max="8968" width="10.28515625" style="970" customWidth="1"/>
    <col min="8969" max="8969" width="11.5703125" style="970" customWidth="1"/>
    <col min="8970" max="8970" width="9.85546875" style="970" customWidth="1"/>
    <col min="8971" max="8971" width="7.85546875" style="970" customWidth="1"/>
    <col min="8972" max="8972" width="7.7109375" style="970" customWidth="1"/>
    <col min="8973" max="8974" width="8.42578125" style="970" customWidth="1"/>
    <col min="8975" max="8975" width="7.85546875" style="970" customWidth="1"/>
    <col min="8976" max="8976" width="8.42578125" style="970" customWidth="1"/>
    <col min="8977" max="8977" width="7.85546875" style="970" customWidth="1"/>
    <col min="8978" max="8978" width="7.7109375" style="970" customWidth="1"/>
    <col min="8979" max="8979" width="7.85546875" style="970" customWidth="1"/>
    <col min="8980" max="8980" width="8.42578125" style="970" customWidth="1"/>
    <col min="8981" max="8981" width="7.42578125" style="970" customWidth="1"/>
    <col min="8982" max="8982" width="10.7109375" style="970" bestFit="1" customWidth="1"/>
    <col min="8983" max="8984" width="8.42578125" style="970" bestFit="1" customWidth="1"/>
    <col min="8985" max="8985" width="11.42578125" style="970" bestFit="1" customWidth="1"/>
    <col min="8986" max="8986" width="9" style="970" bestFit="1" customWidth="1"/>
    <col min="8987" max="8987" width="7.7109375" style="970" bestFit="1" customWidth="1"/>
    <col min="8988" max="8988" width="7.42578125" style="970" bestFit="1" customWidth="1"/>
    <col min="8989" max="8990" width="9" style="970" bestFit="1" customWidth="1"/>
    <col min="8991" max="8991" width="10.85546875" style="970" bestFit="1" customWidth="1"/>
    <col min="8992" max="8992" width="9" style="970" bestFit="1" customWidth="1"/>
    <col min="8993" max="8993" width="8.7109375" style="970" bestFit="1" customWidth="1"/>
    <col min="8994" max="8994" width="9.5703125" style="970" bestFit="1" customWidth="1"/>
    <col min="8995" max="8996" width="9" style="970" bestFit="1" customWidth="1"/>
    <col min="8997" max="8998" width="8.42578125" style="970" bestFit="1" customWidth="1"/>
    <col min="8999" max="8999" width="8.7109375" style="970" bestFit="1" customWidth="1"/>
    <col min="9000" max="9000" width="8.42578125" style="970" bestFit="1" customWidth="1"/>
    <col min="9001" max="9002" width="9" style="970" bestFit="1" customWidth="1"/>
    <col min="9003" max="9003" width="8.42578125" style="970" bestFit="1" customWidth="1"/>
    <col min="9004" max="9005" width="8.7109375" style="970" bestFit="1" customWidth="1"/>
    <col min="9006" max="9006" width="2.7109375" style="970" customWidth="1"/>
    <col min="9007" max="9219" width="11.42578125" style="970"/>
    <col min="9220" max="9220" width="4.28515625" style="970" bestFit="1" customWidth="1"/>
    <col min="9221" max="9221" width="10.5703125" style="970" customWidth="1"/>
    <col min="9222" max="9222" width="6.140625" style="970" customWidth="1"/>
    <col min="9223" max="9223" width="24.7109375" style="970" customWidth="1"/>
    <col min="9224" max="9224" width="10.28515625" style="970" customWidth="1"/>
    <col min="9225" max="9225" width="11.5703125" style="970" customWidth="1"/>
    <col min="9226" max="9226" width="9.85546875" style="970" customWidth="1"/>
    <col min="9227" max="9227" width="7.85546875" style="970" customWidth="1"/>
    <col min="9228" max="9228" width="7.7109375" style="970" customWidth="1"/>
    <col min="9229" max="9230" width="8.42578125" style="970" customWidth="1"/>
    <col min="9231" max="9231" width="7.85546875" style="970" customWidth="1"/>
    <col min="9232" max="9232" width="8.42578125" style="970" customWidth="1"/>
    <col min="9233" max="9233" width="7.85546875" style="970" customWidth="1"/>
    <col min="9234" max="9234" width="7.7109375" style="970" customWidth="1"/>
    <col min="9235" max="9235" width="7.85546875" style="970" customWidth="1"/>
    <col min="9236" max="9236" width="8.42578125" style="970" customWidth="1"/>
    <col min="9237" max="9237" width="7.42578125" style="970" customWidth="1"/>
    <col min="9238" max="9238" width="10.7109375" style="970" bestFit="1" customWidth="1"/>
    <col min="9239" max="9240" width="8.42578125" style="970" bestFit="1" customWidth="1"/>
    <col min="9241" max="9241" width="11.42578125" style="970" bestFit="1" customWidth="1"/>
    <col min="9242" max="9242" width="9" style="970" bestFit="1" customWidth="1"/>
    <col min="9243" max="9243" width="7.7109375" style="970" bestFit="1" customWidth="1"/>
    <col min="9244" max="9244" width="7.42578125" style="970" bestFit="1" customWidth="1"/>
    <col min="9245" max="9246" width="9" style="970" bestFit="1" customWidth="1"/>
    <col min="9247" max="9247" width="10.85546875" style="970" bestFit="1" customWidth="1"/>
    <col min="9248" max="9248" width="9" style="970" bestFit="1" customWidth="1"/>
    <col min="9249" max="9249" width="8.7109375" style="970" bestFit="1" customWidth="1"/>
    <col min="9250" max="9250" width="9.5703125" style="970" bestFit="1" customWidth="1"/>
    <col min="9251" max="9252" width="9" style="970" bestFit="1" customWidth="1"/>
    <col min="9253" max="9254" width="8.42578125" style="970" bestFit="1" customWidth="1"/>
    <col min="9255" max="9255" width="8.7109375" style="970" bestFit="1" customWidth="1"/>
    <col min="9256" max="9256" width="8.42578125" style="970" bestFit="1" customWidth="1"/>
    <col min="9257" max="9258" width="9" style="970" bestFit="1" customWidth="1"/>
    <col min="9259" max="9259" width="8.42578125" style="970" bestFit="1" customWidth="1"/>
    <col min="9260" max="9261" width="8.7109375" style="970" bestFit="1" customWidth="1"/>
    <col min="9262" max="9262" width="2.7109375" style="970" customWidth="1"/>
    <col min="9263" max="9475" width="11.42578125" style="970"/>
    <col min="9476" max="9476" width="4.28515625" style="970" bestFit="1" customWidth="1"/>
    <col min="9477" max="9477" width="10.5703125" style="970" customWidth="1"/>
    <col min="9478" max="9478" width="6.140625" style="970" customWidth="1"/>
    <col min="9479" max="9479" width="24.7109375" style="970" customWidth="1"/>
    <col min="9480" max="9480" width="10.28515625" style="970" customWidth="1"/>
    <col min="9481" max="9481" width="11.5703125" style="970" customWidth="1"/>
    <col min="9482" max="9482" width="9.85546875" style="970" customWidth="1"/>
    <col min="9483" max="9483" width="7.85546875" style="970" customWidth="1"/>
    <col min="9484" max="9484" width="7.7109375" style="970" customWidth="1"/>
    <col min="9485" max="9486" width="8.42578125" style="970" customWidth="1"/>
    <col min="9487" max="9487" width="7.85546875" style="970" customWidth="1"/>
    <col min="9488" max="9488" width="8.42578125" style="970" customWidth="1"/>
    <col min="9489" max="9489" width="7.85546875" style="970" customWidth="1"/>
    <col min="9490" max="9490" width="7.7109375" style="970" customWidth="1"/>
    <col min="9491" max="9491" width="7.85546875" style="970" customWidth="1"/>
    <col min="9492" max="9492" width="8.42578125" style="970" customWidth="1"/>
    <col min="9493" max="9493" width="7.42578125" style="970" customWidth="1"/>
    <col min="9494" max="9494" width="10.7109375" style="970" bestFit="1" customWidth="1"/>
    <col min="9495" max="9496" width="8.42578125" style="970" bestFit="1" customWidth="1"/>
    <col min="9497" max="9497" width="11.42578125" style="970" bestFit="1" customWidth="1"/>
    <col min="9498" max="9498" width="9" style="970" bestFit="1" customWidth="1"/>
    <col min="9499" max="9499" width="7.7109375" style="970" bestFit="1" customWidth="1"/>
    <col min="9500" max="9500" width="7.42578125" style="970" bestFit="1" customWidth="1"/>
    <col min="9501" max="9502" width="9" style="970" bestFit="1" customWidth="1"/>
    <col min="9503" max="9503" width="10.85546875" style="970" bestFit="1" customWidth="1"/>
    <col min="9504" max="9504" width="9" style="970" bestFit="1" customWidth="1"/>
    <col min="9505" max="9505" width="8.7109375" style="970" bestFit="1" customWidth="1"/>
    <col min="9506" max="9506" width="9.5703125" style="970" bestFit="1" customWidth="1"/>
    <col min="9507" max="9508" width="9" style="970" bestFit="1" customWidth="1"/>
    <col min="9509" max="9510" width="8.42578125" style="970" bestFit="1" customWidth="1"/>
    <col min="9511" max="9511" width="8.7109375" style="970" bestFit="1" customWidth="1"/>
    <col min="9512" max="9512" width="8.42578125" style="970" bestFit="1" customWidth="1"/>
    <col min="9513" max="9514" width="9" style="970" bestFit="1" customWidth="1"/>
    <col min="9515" max="9515" width="8.42578125" style="970" bestFit="1" customWidth="1"/>
    <col min="9516" max="9517" width="8.7109375" style="970" bestFit="1" customWidth="1"/>
    <col min="9518" max="9518" width="2.7109375" style="970" customWidth="1"/>
    <col min="9519" max="9731" width="11.42578125" style="970"/>
    <col min="9732" max="9732" width="4.28515625" style="970" bestFit="1" customWidth="1"/>
    <col min="9733" max="9733" width="10.5703125" style="970" customWidth="1"/>
    <col min="9734" max="9734" width="6.140625" style="970" customWidth="1"/>
    <col min="9735" max="9735" width="24.7109375" style="970" customWidth="1"/>
    <col min="9736" max="9736" width="10.28515625" style="970" customWidth="1"/>
    <col min="9737" max="9737" width="11.5703125" style="970" customWidth="1"/>
    <col min="9738" max="9738" width="9.85546875" style="970" customWidth="1"/>
    <col min="9739" max="9739" width="7.85546875" style="970" customWidth="1"/>
    <col min="9740" max="9740" width="7.7109375" style="970" customWidth="1"/>
    <col min="9741" max="9742" width="8.42578125" style="970" customWidth="1"/>
    <col min="9743" max="9743" width="7.85546875" style="970" customWidth="1"/>
    <col min="9744" max="9744" width="8.42578125" style="970" customWidth="1"/>
    <col min="9745" max="9745" width="7.85546875" style="970" customWidth="1"/>
    <col min="9746" max="9746" width="7.7109375" style="970" customWidth="1"/>
    <col min="9747" max="9747" width="7.85546875" style="970" customWidth="1"/>
    <col min="9748" max="9748" width="8.42578125" style="970" customWidth="1"/>
    <col min="9749" max="9749" width="7.42578125" style="970" customWidth="1"/>
    <col min="9750" max="9750" width="10.7109375" style="970" bestFit="1" customWidth="1"/>
    <col min="9751" max="9752" width="8.42578125" style="970" bestFit="1" customWidth="1"/>
    <col min="9753" max="9753" width="11.42578125" style="970" bestFit="1" customWidth="1"/>
    <col min="9754" max="9754" width="9" style="970" bestFit="1" customWidth="1"/>
    <col min="9755" max="9755" width="7.7109375" style="970" bestFit="1" customWidth="1"/>
    <col min="9756" max="9756" width="7.42578125" style="970" bestFit="1" customWidth="1"/>
    <col min="9757" max="9758" width="9" style="970" bestFit="1" customWidth="1"/>
    <col min="9759" max="9759" width="10.85546875" style="970" bestFit="1" customWidth="1"/>
    <col min="9760" max="9760" width="9" style="970" bestFit="1" customWidth="1"/>
    <col min="9761" max="9761" width="8.7109375" style="970" bestFit="1" customWidth="1"/>
    <col min="9762" max="9762" width="9.5703125" style="970" bestFit="1" customWidth="1"/>
    <col min="9763" max="9764" width="9" style="970" bestFit="1" customWidth="1"/>
    <col min="9765" max="9766" width="8.42578125" style="970" bestFit="1" customWidth="1"/>
    <col min="9767" max="9767" width="8.7109375" style="970" bestFit="1" customWidth="1"/>
    <col min="9768" max="9768" width="8.42578125" style="970" bestFit="1" customWidth="1"/>
    <col min="9769" max="9770" width="9" style="970" bestFit="1" customWidth="1"/>
    <col min="9771" max="9771" width="8.42578125" style="970" bestFit="1" customWidth="1"/>
    <col min="9772" max="9773" width="8.7109375" style="970" bestFit="1" customWidth="1"/>
    <col min="9774" max="9774" width="2.7109375" style="970" customWidth="1"/>
    <col min="9775" max="9987" width="11.42578125" style="970"/>
    <col min="9988" max="9988" width="4.28515625" style="970" bestFit="1" customWidth="1"/>
    <col min="9989" max="9989" width="10.5703125" style="970" customWidth="1"/>
    <col min="9990" max="9990" width="6.140625" style="970" customWidth="1"/>
    <col min="9991" max="9991" width="24.7109375" style="970" customWidth="1"/>
    <col min="9992" max="9992" width="10.28515625" style="970" customWidth="1"/>
    <col min="9993" max="9993" width="11.5703125" style="970" customWidth="1"/>
    <col min="9994" max="9994" width="9.85546875" style="970" customWidth="1"/>
    <col min="9995" max="9995" width="7.85546875" style="970" customWidth="1"/>
    <col min="9996" max="9996" width="7.7109375" style="970" customWidth="1"/>
    <col min="9997" max="9998" width="8.42578125" style="970" customWidth="1"/>
    <col min="9999" max="9999" width="7.85546875" style="970" customWidth="1"/>
    <col min="10000" max="10000" width="8.42578125" style="970" customWidth="1"/>
    <col min="10001" max="10001" width="7.85546875" style="970" customWidth="1"/>
    <col min="10002" max="10002" width="7.7109375" style="970" customWidth="1"/>
    <col min="10003" max="10003" width="7.85546875" style="970" customWidth="1"/>
    <col min="10004" max="10004" width="8.42578125" style="970" customWidth="1"/>
    <col min="10005" max="10005" width="7.42578125" style="970" customWidth="1"/>
    <col min="10006" max="10006" width="10.7109375" style="970" bestFit="1" customWidth="1"/>
    <col min="10007" max="10008" width="8.42578125" style="970" bestFit="1" customWidth="1"/>
    <col min="10009" max="10009" width="11.42578125" style="970" bestFit="1" customWidth="1"/>
    <col min="10010" max="10010" width="9" style="970" bestFit="1" customWidth="1"/>
    <col min="10011" max="10011" width="7.7109375" style="970" bestFit="1" customWidth="1"/>
    <col min="10012" max="10012" width="7.42578125" style="970" bestFit="1" customWidth="1"/>
    <col min="10013" max="10014" width="9" style="970" bestFit="1" customWidth="1"/>
    <col min="10015" max="10015" width="10.85546875" style="970" bestFit="1" customWidth="1"/>
    <col min="10016" max="10016" width="9" style="970" bestFit="1" customWidth="1"/>
    <col min="10017" max="10017" width="8.7109375" style="970" bestFit="1" customWidth="1"/>
    <col min="10018" max="10018" width="9.5703125" style="970" bestFit="1" customWidth="1"/>
    <col min="10019" max="10020" width="9" style="970" bestFit="1" customWidth="1"/>
    <col min="10021" max="10022" width="8.42578125" style="970" bestFit="1" customWidth="1"/>
    <col min="10023" max="10023" width="8.7109375" style="970" bestFit="1" customWidth="1"/>
    <col min="10024" max="10024" width="8.42578125" style="970" bestFit="1" customWidth="1"/>
    <col min="10025" max="10026" width="9" style="970" bestFit="1" customWidth="1"/>
    <col min="10027" max="10027" width="8.42578125" style="970" bestFit="1" customWidth="1"/>
    <col min="10028" max="10029" width="8.7109375" style="970" bestFit="1" customWidth="1"/>
    <col min="10030" max="10030" width="2.7109375" style="970" customWidth="1"/>
    <col min="10031" max="10243" width="11.42578125" style="970"/>
    <col min="10244" max="10244" width="4.28515625" style="970" bestFit="1" customWidth="1"/>
    <col min="10245" max="10245" width="10.5703125" style="970" customWidth="1"/>
    <col min="10246" max="10246" width="6.140625" style="970" customWidth="1"/>
    <col min="10247" max="10247" width="24.7109375" style="970" customWidth="1"/>
    <col min="10248" max="10248" width="10.28515625" style="970" customWidth="1"/>
    <col min="10249" max="10249" width="11.5703125" style="970" customWidth="1"/>
    <col min="10250" max="10250" width="9.85546875" style="970" customWidth="1"/>
    <col min="10251" max="10251" width="7.85546875" style="970" customWidth="1"/>
    <col min="10252" max="10252" width="7.7109375" style="970" customWidth="1"/>
    <col min="10253" max="10254" width="8.42578125" style="970" customWidth="1"/>
    <col min="10255" max="10255" width="7.85546875" style="970" customWidth="1"/>
    <col min="10256" max="10256" width="8.42578125" style="970" customWidth="1"/>
    <col min="10257" max="10257" width="7.85546875" style="970" customWidth="1"/>
    <col min="10258" max="10258" width="7.7109375" style="970" customWidth="1"/>
    <col min="10259" max="10259" width="7.85546875" style="970" customWidth="1"/>
    <col min="10260" max="10260" width="8.42578125" style="970" customWidth="1"/>
    <col min="10261" max="10261" width="7.42578125" style="970" customWidth="1"/>
    <col min="10262" max="10262" width="10.7109375" style="970" bestFit="1" customWidth="1"/>
    <col min="10263" max="10264" width="8.42578125" style="970" bestFit="1" customWidth="1"/>
    <col min="10265" max="10265" width="11.42578125" style="970" bestFit="1" customWidth="1"/>
    <col min="10266" max="10266" width="9" style="970" bestFit="1" customWidth="1"/>
    <col min="10267" max="10267" width="7.7109375" style="970" bestFit="1" customWidth="1"/>
    <col min="10268" max="10268" width="7.42578125" style="970" bestFit="1" customWidth="1"/>
    <col min="10269" max="10270" width="9" style="970" bestFit="1" customWidth="1"/>
    <col min="10271" max="10271" width="10.85546875" style="970" bestFit="1" customWidth="1"/>
    <col min="10272" max="10272" width="9" style="970" bestFit="1" customWidth="1"/>
    <col min="10273" max="10273" width="8.7109375" style="970" bestFit="1" customWidth="1"/>
    <col min="10274" max="10274" width="9.5703125" style="970" bestFit="1" customWidth="1"/>
    <col min="10275" max="10276" width="9" style="970" bestFit="1" customWidth="1"/>
    <col min="10277" max="10278" width="8.42578125" style="970" bestFit="1" customWidth="1"/>
    <col min="10279" max="10279" width="8.7109375" style="970" bestFit="1" customWidth="1"/>
    <col min="10280" max="10280" width="8.42578125" style="970" bestFit="1" customWidth="1"/>
    <col min="10281" max="10282" width="9" style="970" bestFit="1" customWidth="1"/>
    <col min="10283" max="10283" width="8.42578125" style="970" bestFit="1" customWidth="1"/>
    <col min="10284" max="10285" width="8.7109375" style="970" bestFit="1" customWidth="1"/>
    <col min="10286" max="10286" width="2.7109375" style="970" customWidth="1"/>
    <col min="10287" max="10499" width="11.42578125" style="970"/>
    <col min="10500" max="10500" width="4.28515625" style="970" bestFit="1" customWidth="1"/>
    <col min="10501" max="10501" width="10.5703125" style="970" customWidth="1"/>
    <col min="10502" max="10502" width="6.140625" style="970" customWidth="1"/>
    <col min="10503" max="10503" width="24.7109375" style="970" customWidth="1"/>
    <col min="10504" max="10504" width="10.28515625" style="970" customWidth="1"/>
    <col min="10505" max="10505" width="11.5703125" style="970" customWidth="1"/>
    <col min="10506" max="10506" width="9.85546875" style="970" customWidth="1"/>
    <col min="10507" max="10507" width="7.85546875" style="970" customWidth="1"/>
    <col min="10508" max="10508" width="7.7109375" style="970" customWidth="1"/>
    <col min="10509" max="10510" width="8.42578125" style="970" customWidth="1"/>
    <col min="10511" max="10511" width="7.85546875" style="970" customWidth="1"/>
    <col min="10512" max="10512" width="8.42578125" style="970" customWidth="1"/>
    <col min="10513" max="10513" width="7.85546875" style="970" customWidth="1"/>
    <col min="10514" max="10514" width="7.7109375" style="970" customWidth="1"/>
    <col min="10515" max="10515" width="7.85546875" style="970" customWidth="1"/>
    <col min="10516" max="10516" width="8.42578125" style="970" customWidth="1"/>
    <col min="10517" max="10517" width="7.42578125" style="970" customWidth="1"/>
    <col min="10518" max="10518" width="10.7109375" style="970" bestFit="1" customWidth="1"/>
    <col min="10519" max="10520" width="8.42578125" style="970" bestFit="1" customWidth="1"/>
    <col min="10521" max="10521" width="11.42578125" style="970" bestFit="1" customWidth="1"/>
    <col min="10522" max="10522" width="9" style="970" bestFit="1" customWidth="1"/>
    <col min="10523" max="10523" width="7.7109375" style="970" bestFit="1" customWidth="1"/>
    <col min="10524" max="10524" width="7.42578125" style="970" bestFit="1" customWidth="1"/>
    <col min="10525" max="10526" width="9" style="970" bestFit="1" customWidth="1"/>
    <col min="10527" max="10527" width="10.85546875" style="970" bestFit="1" customWidth="1"/>
    <col min="10528" max="10528" width="9" style="970" bestFit="1" customWidth="1"/>
    <col min="10529" max="10529" width="8.7109375" style="970" bestFit="1" customWidth="1"/>
    <col min="10530" max="10530" width="9.5703125" style="970" bestFit="1" customWidth="1"/>
    <col min="10531" max="10532" width="9" style="970" bestFit="1" customWidth="1"/>
    <col min="10533" max="10534" width="8.42578125" style="970" bestFit="1" customWidth="1"/>
    <col min="10535" max="10535" width="8.7109375" style="970" bestFit="1" customWidth="1"/>
    <col min="10536" max="10536" width="8.42578125" style="970" bestFit="1" customWidth="1"/>
    <col min="10537" max="10538" width="9" style="970" bestFit="1" customWidth="1"/>
    <col min="10539" max="10539" width="8.42578125" style="970" bestFit="1" customWidth="1"/>
    <col min="10540" max="10541" width="8.7109375" style="970" bestFit="1" customWidth="1"/>
    <col min="10542" max="10542" width="2.7109375" style="970" customWidth="1"/>
    <col min="10543" max="10755" width="11.42578125" style="970"/>
    <col min="10756" max="10756" width="4.28515625" style="970" bestFit="1" customWidth="1"/>
    <col min="10757" max="10757" width="10.5703125" style="970" customWidth="1"/>
    <col min="10758" max="10758" width="6.140625" style="970" customWidth="1"/>
    <col min="10759" max="10759" width="24.7109375" style="970" customWidth="1"/>
    <col min="10760" max="10760" width="10.28515625" style="970" customWidth="1"/>
    <col min="10761" max="10761" width="11.5703125" style="970" customWidth="1"/>
    <col min="10762" max="10762" width="9.85546875" style="970" customWidth="1"/>
    <col min="10763" max="10763" width="7.85546875" style="970" customWidth="1"/>
    <col min="10764" max="10764" width="7.7109375" style="970" customWidth="1"/>
    <col min="10765" max="10766" width="8.42578125" style="970" customWidth="1"/>
    <col min="10767" max="10767" width="7.85546875" style="970" customWidth="1"/>
    <col min="10768" max="10768" width="8.42578125" style="970" customWidth="1"/>
    <col min="10769" max="10769" width="7.85546875" style="970" customWidth="1"/>
    <col min="10770" max="10770" width="7.7109375" style="970" customWidth="1"/>
    <col min="10771" max="10771" width="7.85546875" style="970" customWidth="1"/>
    <col min="10772" max="10772" width="8.42578125" style="970" customWidth="1"/>
    <col min="10773" max="10773" width="7.42578125" style="970" customWidth="1"/>
    <col min="10774" max="10774" width="10.7109375" style="970" bestFit="1" customWidth="1"/>
    <col min="10775" max="10776" width="8.42578125" style="970" bestFit="1" customWidth="1"/>
    <col min="10777" max="10777" width="11.42578125" style="970" bestFit="1" customWidth="1"/>
    <col min="10778" max="10778" width="9" style="970" bestFit="1" customWidth="1"/>
    <col min="10779" max="10779" width="7.7109375" style="970" bestFit="1" customWidth="1"/>
    <col min="10780" max="10780" width="7.42578125" style="970" bestFit="1" customWidth="1"/>
    <col min="10781" max="10782" width="9" style="970" bestFit="1" customWidth="1"/>
    <col min="10783" max="10783" width="10.85546875" style="970" bestFit="1" customWidth="1"/>
    <col min="10784" max="10784" width="9" style="970" bestFit="1" customWidth="1"/>
    <col min="10785" max="10785" width="8.7109375" style="970" bestFit="1" customWidth="1"/>
    <col min="10786" max="10786" width="9.5703125" style="970" bestFit="1" customWidth="1"/>
    <col min="10787" max="10788" width="9" style="970" bestFit="1" customWidth="1"/>
    <col min="10789" max="10790" width="8.42578125" style="970" bestFit="1" customWidth="1"/>
    <col min="10791" max="10791" width="8.7109375" style="970" bestFit="1" customWidth="1"/>
    <col min="10792" max="10792" width="8.42578125" style="970" bestFit="1" customWidth="1"/>
    <col min="10793" max="10794" width="9" style="970" bestFit="1" customWidth="1"/>
    <col min="10795" max="10795" width="8.42578125" style="970" bestFit="1" customWidth="1"/>
    <col min="10796" max="10797" width="8.7109375" style="970" bestFit="1" customWidth="1"/>
    <col min="10798" max="10798" width="2.7109375" style="970" customWidth="1"/>
    <col min="10799" max="11011" width="11.42578125" style="970"/>
    <col min="11012" max="11012" width="4.28515625" style="970" bestFit="1" customWidth="1"/>
    <col min="11013" max="11013" width="10.5703125" style="970" customWidth="1"/>
    <col min="11014" max="11014" width="6.140625" style="970" customWidth="1"/>
    <col min="11015" max="11015" width="24.7109375" style="970" customWidth="1"/>
    <col min="11016" max="11016" width="10.28515625" style="970" customWidth="1"/>
    <col min="11017" max="11017" width="11.5703125" style="970" customWidth="1"/>
    <col min="11018" max="11018" width="9.85546875" style="970" customWidth="1"/>
    <col min="11019" max="11019" width="7.85546875" style="970" customWidth="1"/>
    <col min="11020" max="11020" width="7.7109375" style="970" customWidth="1"/>
    <col min="11021" max="11022" width="8.42578125" style="970" customWidth="1"/>
    <col min="11023" max="11023" width="7.85546875" style="970" customWidth="1"/>
    <col min="11024" max="11024" width="8.42578125" style="970" customWidth="1"/>
    <col min="11025" max="11025" width="7.85546875" style="970" customWidth="1"/>
    <col min="11026" max="11026" width="7.7109375" style="970" customWidth="1"/>
    <col min="11027" max="11027" width="7.85546875" style="970" customWidth="1"/>
    <col min="11028" max="11028" width="8.42578125" style="970" customWidth="1"/>
    <col min="11029" max="11029" width="7.42578125" style="970" customWidth="1"/>
    <col min="11030" max="11030" width="10.7109375" style="970" bestFit="1" customWidth="1"/>
    <col min="11031" max="11032" width="8.42578125" style="970" bestFit="1" customWidth="1"/>
    <col min="11033" max="11033" width="11.42578125" style="970" bestFit="1" customWidth="1"/>
    <col min="11034" max="11034" width="9" style="970" bestFit="1" customWidth="1"/>
    <col min="11035" max="11035" width="7.7109375" style="970" bestFit="1" customWidth="1"/>
    <col min="11036" max="11036" width="7.42578125" style="970" bestFit="1" customWidth="1"/>
    <col min="11037" max="11038" width="9" style="970" bestFit="1" customWidth="1"/>
    <col min="11039" max="11039" width="10.85546875" style="970" bestFit="1" customWidth="1"/>
    <col min="11040" max="11040" width="9" style="970" bestFit="1" customWidth="1"/>
    <col min="11041" max="11041" width="8.7109375" style="970" bestFit="1" customWidth="1"/>
    <col min="11042" max="11042" width="9.5703125" style="970" bestFit="1" customWidth="1"/>
    <col min="11043" max="11044" width="9" style="970" bestFit="1" customWidth="1"/>
    <col min="11045" max="11046" width="8.42578125" style="970" bestFit="1" customWidth="1"/>
    <col min="11047" max="11047" width="8.7109375" style="970" bestFit="1" customWidth="1"/>
    <col min="11048" max="11048" width="8.42578125" style="970" bestFit="1" customWidth="1"/>
    <col min="11049" max="11050" width="9" style="970" bestFit="1" customWidth="1"/>
    <col min="11051" max="11051" width="8.42578125" style="970" bestFit="1" customWidth="1"/>
    <col min="11052" max="11053" width="8.7109375" style="970" bestFit="1" customWidth="1"/>
    <col min="11054" max="11054" width="2.7109375" style="970" customWidth="1"/>
    <col min="11055" max="11267" width="11.42578125" style="970"/>
    <col min="11268" max="11268" width="4.28515625" style="970" bestFit="1" customWidth="1"/>
    <col min="11269" max="11269" width="10.5703125" style="970" customWidth="1"/>
    <col min="11270" max="11270" width="6.140625" style="970" customWidth="1"/>
    <col min="11271" max="11271" width="24.7109375" style="970" customWidth="1"/>
    <col min="11272" max="11272" width="10.28515625" style="970" customWidth="1"/>
    <col min="11273" max="11273" width="11.5703125" style="970" customWidth="1"/>
    <col min="11274" max="11274" width="9.85546875" style="970" customWidth="1"/>
    <col min="11275" max="11275" width="7.85546875" style="970" customWidth="1"/>
    <col min="11276" max="11276" width="7.7109375" style="970" customWidth="1"/>
    <col min="11277" max="11278" width="8.42578125" style="970" customWidth="1"/>
    <col min="11279" max="11279" width="7.85546875" style="970" customWidth="1"/>
    <col min="11280" max="11280" width="8.42578125" style="970" customWidth="1"/>
    <col min="11281" max="11281" width="7.85546875" style="970" customWidth="1"/>
    <col min="11282" max="11282" width="7.7109375" style="970" customWidth="1"/>
    <col min="11283" max="11283" width="7.85546875" style="970" customWidth="1"/>
    <col min="11284" max="11284" width="8.42578125" style="970" customWidth="1"/>
    <col min="11285" max="11285" width="7.42578125" style="970" customWidth="1"/>
    <col min="11286" max="11286" width="10.7109375" style="970" bestFit="1" customWidth="1"/>
    <col min="11287" max="11288" width="8.42578125" style="970" bestFit="1" customWidth="1"/>
    <col min="11289" max="11289" width="11.42578125" style="970" bestFit="1" customWidth="1"/>
    <col min="11290" max="11290" width="9" style="970" bestFit="1" customWidth="1"/>
    <col min="11291" max="11291" width="7.7109375" style="970" bestFit="1" customWidth="1"/>
    <col min="11292" max="11292" width="7.42578125" style="970" bestFit="1" customWidth="1"/>
    <col min="11293" max="11294" width="9" style="970" bestFit="1" customWidth="1"/>
    <col min="11295" max="11295" width="10.85546875" style="970" bestFit="1" customWidth="1"/>
    <col min="11296" max="11296" width="9" style="970" bestFit="1" customWidth="1"/>
    <col min="11297" max="11297" width="8.7109375" style="970" bestFit="1" customWidth="1"/>
    <col min="11298" max="11298" width="9.5703125" style="970" bestFit="1" customWidth="1"/>
    <col min="11299" max="11300" width="9" style="970" bestFit="1" customWidth="1"/>
    <col min="11301" max="11302" width="8.42578125" style="970" bestFit="1" customWidth="1"/>
    <col min="11303" max="11303" width="8.7109375" style="970" bestFit="1" customWidth="1"/>
    <col min="11304" max="11304" width="8.42578125" style="970" bestFit="1" customWidth="1"/>
    <col min="11305" max="11306" width="9" style="970" bestFit="1" customWidth="1"/>
    <col min="11307" max="11307" width="8.42578125" style="970" bestFit="1" customWidth="1"/>
    <col min="11308" max="11309" width="8.7109375" style="970" bestFit="1" customWidth="1"/>
    <col min="11310" max="11310" width="2.7109375" style="970" customWidth="1"/>
    <col min="11311" max="11523" width="11.42578125" style="970"/>
    <col min="11524" max="11524" width="4.28515625" style="970" bestFit="1" customWidth="1"/>
    <col min="11525" max="11525" width="10.5703125" style="970" customWidth="1"/>
    <col min="11526" max="11526" width="6.140625" style="970" customWidth="1"/>
    <col min="11527" max="11527" width="24.7109375" style="970" customWidth="1"/>
    <col min="11528" max="11528" width="10.28515625" style="970" customWidth="1"/>
    <col min="11529" max="11529" width="11.5703125" style="970" customWidth="1"/>
    <col min="11530" max="11530" width="9.85546875" style="970" customWidth="1"/>
    <col min="11531" max="11531" width="7.85546875" style="970" customWidth="1"/>
    <col min="11532" max="11532" width="7.7109375" style="970" customWidth="1"/>
    <col min="11533" max="11534" width="8.42578125" style="970" customWidth="1"/>
    <col min="11535" max="11535" width="7.85546875" style="970" customWidth="1"/>
    <col min="11536" max="11536" width="8.42578125" style="970" customWidth="1"/>
    <col min="11537" max="11537" width="7.85546875" style="970" customWidth="1"/>
    <col min="11538" max="11538" width="7.7109375" style="970" customWidth="1"/>
    <col min="11539" max="11539" width="7.85546875" style="970" customWidth="1"/>
    <col min="11540" max="11540" width="8.42578125" style="970" customWidth="1"/>
    <col min="11541" max="11541" width="7.42578125" style="970" customWidth="1"/>
    <col min="11542" max="11542" width="10.7109375" style="970" bestFit="1" customWidth="1"/>
    <col min="11543" max="11544" width="8.42578125" style="970" bestFit="1" customWidth="1"/>
    <col min="11545" max="11545" width="11.42578125" style="970" bestFit="1" customWidth="1"/>
    <col min="11546" max="11546" width="9" style="970" bestFit="1" customWidth="1"/>
    <col min="11547" max="11547" width="7.7109375" style="970" bestFit="1" customWidth="1"/>
    <col min="11548" max="11548" width="7.42578125" style="970" bestFit="1" customWidth="1"/>
    <col min="11549" max="11550" width="9" style="970" bestFit="1" customWidth="1"/>
    <col min="11551" max="11551" width="10.85546875" style="970" bestFit="1" customWidth="1"/>
    <col min="11552" max="11552" width="9" style="970" bestFit="1" customWidth="1"/>
    <col min="11553" max="11553" width="8.7109375" style="970" bestFit="1" customWidth="1"/>
    <col min="11554" max="11554" width="9.5703125" style="970" bestFit="1" customWidth="1"/>
    <col min="11555" max="11556" width="9" style="970" bestFit="1" customWidth="1"/>
    <col min="11557" max="11558" width="8.42578125" style="970" bestFit="1" customWidth="1"/>
    <col min="11559" max="11559" width="8.7109375" style="970" bestFit="1" customWidth="1"/>
    <col min="11560" max="11560" width="8.42578125" style="970" bestFit="1" customWidth="1"/>
    <col min="11561" max="11562" width="9" style="970" bestFit="1" customWidth="1"/>
    <col min="11563" max="11563" width="8.42578125" style="970" bestFit="1" customWidth="1"/>
    <col min="11564" max="11565" width="8.7109375" style="970" bestFit="1" customWidth="1"/>
    <col min="11566" max="11566" width="2.7109375" style="970" customWidth="1"/>
    <col min="11567" max="11779" width="11.42578125" style="970"/>
    <col min="11780" max="11780" width="4.28515625" style="970" bestFit="1" customWidth="1"/>
    <col min="11781" max="11781" width="10.5703125" style="970" customWidth="1"/>
    <col min="11782" max="11782" width="6.140625" style="970" customWidth="1"/>
    <col min="11783" max="11783" width="24.7109375" style="970" customWidth="1"/>
    <col min="11784" max="11784" width="10.28515625" style="970" customWidth="1"/>
    <col min="11785" max="11785" width="11.5703125" style="970" customWidth="1"/>
    <col min="11786" max="11786" width="9.85546875" style="970" customWidth="1"/>
    <col min="11787" max="11787" width="7.85546875" style="970" customWidth="1"/>
    <col min="11788" max="11788" width="7.7109375" style="970" customWidth="1"/>
    <col min="11789" max="11790" width="8.42578125" style="970" customWidth="1"/>
    <col min="11791" max="11791" width="7.85546875" style="970" customWidth="1"/>
    <col min="11792" max="11792" width="8.42578125" style="970" customWidth="1"/>
    <col min="11793" max="11793" width="7.85546875" style="970" customWidth="1"/>
    <col min="11794" max="11794" width="7.7109375" style="970" customWidth="1"/>
    <col min="11795" max="11795" width="7.85546875" style="970" customWidth="1"/>
    <col min="11796" max="11796" width="8.42578125" style="970" customWidth="1"/>
    <col min="11797" max="11797" width="7.42578125" style="970" customWidth="1"/>
    <col min="11798" max="11798" width="10.7109375" style="970" bestFit="1" customWidth="1"/>
    <col min="11799" max="11800" width="8.42578125" style="970" bestFit="1" customWidth="1"/>
    <col min="11801" max="11801" width="11.42578125" style="970" bestFit="1" customWidth="1"/>
    <col min="11802" max="11802" width="9" style="970" bestFit="1" customWidth="1"/>
    <col min="11803" max="11803" width="7.7109375" style="970" bestFit="1" customWidth="1"/>
    <col min="11804" max="11804" width="7.42578125" style="970" bestFit="1" customWidth="1"/>
    <col min="11805" max="11806" width="9" style="970" bestFit="1" customWidth="1"/>
    <col min="11807" max="11807" width="10.85546875" style="970" bestFit="1" customWidth="1"/>
    <col min="11808" max="11808" width="9" style="970" bestFit="1" customWidth="1"/>
    <col min="11809" max="11809" width="8.7109375" style="970" bestFit="1" customWidth="1"/>
    <col min="11810" max="11810" width="9.5703125" style="970" bestFit="1" customWidth="1"/>
    <col min="11811" max="11812" width="9" style="970" bestFit="1" customWidth="1"/>
    <col min="11813" max="11814" width="8.42578125" style="970" bestFit="1" customWidth="1"/>
    <col min="11815" max="11815" width="8.7109375" style="970" bestFit="1" customWidth="1"/>
    <col min="11816" max="11816" width="8.42578125" style="970" bestFit="1" customWidth="1"/>
    <col min="11817" max="11818" width="9" style="970" bestFit="1" customWidth="1"/>
    <col min="11819" max="11819" width="8.42578125" style="970" bestFit="1" customWidth="1"/>
    <col min="11820" max="11821" width="8.7109375" style="970" bestFit="1" customWidth="1"/>
    <col min="11822" max="11822" width="2.7109375" style="970" customWidth="1"/>
    <col min="11823" max="12035" width="11.42578125" style="970"/>
    <col min="12036" max="12036" width="4.28515625" style="970" bestFit="1" customWidth="1"/>
    <col min="12037" max="12037" width="10.5703125" style="970" customWidth="1"/>
    <col min="12038" max="12038" width="6.140625" style="970" customWidth="1"/>
    <col min="12039" max="12039" width="24.7109375" style="970" customWidth="1"/>
    <col min="12040" max="12040" width="10.28515625" style="970" customWidth="1"/>
    <col min="12041" max="12041" width="11.5703125" style="970" customWidth="1"/>
    <col min="12042" max="12042" width="9.85546875" style="970" customWidth="1"/>
    <col min="12043" max="12043" width="7.85546875" style="970" customWidth="1"/>
    <col min="12044" max="12044" width="7.7109375" style="970" customWidth="1"/>
    <col min="12045" max="12046" width="8.42578125" style="970" customWidth="1"/>
    <col min="12047" max="12047" width="7.85546875" style="970" customWidth="1"/>
    <col min="12048" max="12048" width="8.42578125" style="970" customWidth="1"/>
    <col min="12049" max="12049" width="7.85546875" style="970" customWidth="1"/>
    <col min="12050" max="12050" width="7.7109375" style="970" customWidth="1"/>
    <col min="12051" max="12051" width="7.85546875" style="970" customWidth="1"/>
    <col min="12052" max="12052" width="8.42578125" style="970" customWidth="1"/>
    <col min="12053" max="12053" width="7.42578125" style="970" customWidth="1"/>
    <col min="12054" max="12054" width="10.7109375" style="970" bestFit="1" customWidth="1"/>
    <col min="12055" max="12056" width="8.42578125" style="970" bestFit="1" customWidth="1"/>
    <col min="12057" max="12057" width="11.42578125" style="970" bestFit="1" customWidth="1"/>
    <col min="12058" max="12058" width="9" style="970" bestFit="1" customWidth="1"/>
    <col min="12059" max="12059" width="7.7109375" style="970" bestFit="1" customWidth="1"/>
    <col min="12060" max="12060" width="7.42578125" style="970" bestFit="1" customWidth="1"/>
    <col min="12061" max="12062" width="9" style="970" bestFit="1" customWidth="1"/>
    <col min="12063" max="12063" width="10.85546875" style="970" bestFit="1" customWidth="1"/>
    <col min="12064" max="12064" width="9" style="970" bestFit="1" customWidth="1"/>
    <col min="12065" max="12065" width="8.7109375" style="970" bestFit="1" customWidth="1"/>
    <col min="12066" max="12066" width="9.5703125" style="970" bestFit="1" customWidth="1"/>
    <col min="12067" max="12068" width="9" style="970" bestFit="1" customWidth="1"/>
    <col min="12069" max="12070" width="8.42578125" style="970" bestFit="1" customWidth="1"/>
    <col min="12071" max="12071" width="8.7109375" style="970" bestFit="1" customWidth="1"/>
    <col min="12072" max="12072" width="8.42578125" style="970" bestFit="1" customWidth="1"/>
    <col min="12073" max="12074" width="9" style="970" bestFit="1" customWidth="1"/>
    <col min="12075" max="12075" width="8.42578125" style="970" bestFit="1" customWidth="1"/>
    <col min="12076" max="12077" width="8.7109375" style="970" bestFit="1" customWidth="1"/>
    <col min="12078" max="12078" width="2.7109375" style="970" customWidth="1"/>
    <col min="12079" max="12291" width="11.42578125" style="970"/>
    <col min="12292" max="12292" width="4.28515625" style="970" bestFit="1" customWidth="1"/>
    <col min="12293" max="12293" width="10.5703125" style="970" customWidth="1"/>
    <col min="12294" max="12294" width="6.140625" style="970" customWidth="1"/>
    <col min="12295" max="12295" width="24.7109375" style="970" customWidth="1"/>
    <col min="12296" max="12296" width="10.28515625" style="970" customWidth="1"/>
    <col min="12297" max="12297" width="11.5703125" style="970" customWidth="1"/>
    <col min="12298" max="12298" width="9.85546875" style="970" customWidth="1"/>
    <col min="12299" max="12299" width="7.85546875" style="970" customWidth="1"/>
    <col min="12300" max="12300" width="7.7109375" style="970" customWidth="1"/>
    <col min="12301" max="12302" width="8.42578125" style="970" customWidth="1"/>
    <col min="12303" max="12303" width="7.85546875" style="970" customWidth="1"/>
    <col min="12304" max="12304" width="8.42578125" style="970" customWidth="1"/>
    <col min="12305" max="12305" width="7.85546875" style="970" customWidth="1"/>
    <col min="12306" max="12306" width="7.7109375" style="970" customWidth="1"/>
    <col min="12307" max="12307" width="7.85546875" style="970" customWidth="1"/>
    <col min="12308" max="12308" width="8.42578125" style="970" customWidth="1"/>
    <col min="12309" max="12309" width="7.42578125" style="970" customWidth="1"/>
    <col min="12310" max="12310" width="10.7109375" style="970" bestFit="1" customWidth="1"/>
    <col min="12311" max="12312" width="8.42578125" style="970" bestFit="1" customWidth="1"/>
    <col min="12313" max="12313" width="11.42578125" style="970" bestFit="1" customWidth="1"/>
    <col min="12314" max="12314" width="9" style="970" bestFit="1" customWidth="1"/>
    <col min="12315" max="12315" width="7.7109375" style="970" bestFit="1" customWidth="1"/>
    <col min="12316" max="12316" width="7.42578125" style="970" bestFit="1" customWidth="1"/>
    <col min="12317" max="12318" width="9" style="970" bestFit="1" customWidth="1"/>
    <col min="12319" max="12319" width="10.85546875" style="970" bestFit="1" customWidth="1"/>
    <col min="12320" max="12320" width="9" style="970" bestFit="1" customWidth="1"/>
    <col min="12321" max="12321" width="8.7109375" style="970" bestFit="1" customWidth="1"/>
    <col min="12322" max="12322" width="9.5703125" style="970" bestFit="1" customWidth="1"/>
    <col min="12323" max="12324" width="9" style="970" bestFit="1" customWidth="1"/>
    <col min="12325" max="12326" width="8.42578125" style="970" bestFit="1" customWidth="1"/>
    <col min="12327" max="12327" width="8.7109375" style="970" bestFit="1" customWidth="1"/>
    <col min="12328" max="12328" width="8.42578125" style="970" bestFit="1" customWidth="1"/>
    <col min="12329" max="12330" width="9" style="970" bestFit="1" customWidth="1"/>
    <col min="12331" max="12331" width="8.42578125" style="970" bestFit="1" customWidth="1"/>
    <col min="12332" max="12333" width="8.7109375" style="970" bestFit="1" customWidth="1"/>
    <col min="12334" max="12334" width="2.7109375" style="970" customWidth="1"/>
    <col min="12335" max="12547" width="11.42578125" style="970"/>
    <col min="12548" max="12548" width="4.28515625" style="970" bestFit="1" customWidth="1"/>
    <col min="12549" max="12549" width="10.5703125" style="970" customWidth="1"/>
    <col min="12550" max="12550" width="6.140625" style="970" customWidth="1"/>
    <col min="12551" max="12551" width="24.7109375" style="970" customWidth="1"/>
    <col min="12552" max="12552" width="10.28515625" style="970" customWidth="1"/>
    <col min="12553" max="12553" width="11.5703125" style="970" customWidth="1"/>
    <col min="12554" max="12554" width="9.85546875" style="970" customWidth="1"/>
    <col min="12555" max="12555" width="7.85546875" style="970" customWidth="1"/>
    <col min="12556" max="12556" width="7.7109375" style="970" customWidth="1"/>
    <col min="12557" max="12558" width="8.42578125" style="970" customWidth="1"/>
    <col min="12559" max="12559" width="7.85546875" style="970" customWidth="1"/>
    <col min="12560" max="12560" width="8.42578125" style="970" customWidth="1"/>
    <col min="12561" max="12561" width="7.85546875" style="970" customWidth="1"/>
    <col min="12562" max="12562" width="7.7109375" style="970" customWidth="1"/>
    <col min="12563" max="12563" width="7.85546875" style="970" customWidth="1"/>
    <col min="12564" max="12564" width="8.42578125" style="970" customWidth="1"/>
    <col min="12565" max="12565" width="7.42578125" style="970" customWidth="1"/>
    <col min="12566" max="12566" width="10.7109375" style="970" bestFit="1" customWidth="1"/>
    <col min="12567" max="12568" width="8.42578125" style="970" bestFit="1" customWidth="1"/>
    <col min="12569" max="12569" width="11.42578125" style="970" bestFit="1" customWidth="1"/>
    <col min="12570" max="12570" width="9" style="970" bestFit="1" customWidth="1"/>
    <col min="12571" max="12571" width="7.7109375" style="970" bestFit="1" customWidth="1"/>
    <col min="12572" max="12572" width="7.42578125" style="970" bestFit="1" customWidth="1"/>
    <col min="12573" max="12574" width="9" style="970" bestFit="1" customWidth="1"/>
    <col min="12575" max="12575" width="10.85546875" style="970" bestFit="1" customWidth="1"/>
    <col min="12576" max="12576" width="9" style="970" bestFit="1" customWidth="1"/>
    <col min="12577" max="12577" width="8.7109375" style="970" bestFit="1" customWidth="1"/>
    <col min="12578" max="12578" width="9.5703125" style="970" bestFit="1" customWidth="1"/>
    <col min="12579" max="12580" width="9" style="970" bestFit="1" customWidth="1"/>
    <col min="12581" max="12582" width="8.42578125" style="970" bestFit="1" customWidth="1"/>
    <col min="12583" max="12583" width="8.7109375" style="970" bestFit="1" customWidth="1"/>
    <col min="12584" max="12584" width="8.42578125" style="970" bestFit="1" customWidth="1"/>
    <col min="12585" max="12586" width="9" style="970" bestFit="1" customWidth="1"/>
    <col min="12587" max="12587" width="8.42578125" style="970" bestFit="1" customWidth="1"/>
    <col min="12588" max="12589" width="8.7109375" style="970" bestFit="1" customWidth="1"/>
    <col min="12590" max="12590" width="2.7109375" style="970" customWidth="1"/>
    <col min="12591" max="12803" width="11.42578125" style="970"/>
    <col min="12804" max="12804" width="4.28515625" style="970" bestFit="1" customWidth="1"/>
    <col min="12805" max="12805" width="10.5703125" style="970" customWidth="1"/>
    <col min="12806" max="12806" width="6.140625" style="970" customWidth="1"/>
    <col min="12807" max="12807" width="24.7109375" style="970" customWidth="1"/>
    <col min="12808" max="12808" width="10.28515625" style="970" customWidth="1"/>
    <col min="12809" max="12809" width="11.5703125" style="970" customWidth="1"/>
    <col min="12810" max="12810" width="9.85546875" style="970" customWidth="1"/>
    <col min="12811" max="12811" width="7.85546875" style="970" customWidth="1"/>
    <col min="12812" max="12812" width="7.7109375" style="970" customWidth="1"/>
    <col min="12813" max="12814" width="8.42578125" style="970" customWidth="1"/>
    <col min="12815" max="12815" width="7.85546875" style="970" customWidth="1"/>
    <col min="12816" max="12816" width="8.42578125" style="970" customWidth="1"/>
    <col min="12817" max="12817" width="7.85546875" style="970" customWidth="1"/>
    <col min="12818" max="12818" width="7.7109375" style="970" customWidth="1"/>
    <col min="12819" max="12819" width="7.85546875" style="970" customWidth="1"/>
    <col min="12820" max="12820" width="8.42578125" style="970" customWidth="1"/>
    <col min="12821" max="12821" width="7.42578125" style="970" customWidth="1"/>
    <col min="12822" max="12822" width="10.7109375" style="970" bestFit="1" customWidth="1"/>
    <col min="12823" max="12824" width="8.42578125" style="970" bestFit="1" customWidth="1"/>
    <col min="12825" max="12825" width="11.42578125" style="970" bestFit="1" customWidth="1"/>
    <col min="12826" max="12826" width="9" style="970" bestFit="1" customWidth="1"/>
    <col min="12827" max="12827" width="7.7109375" style="970" bestFit="1" customWidth="1"/>
    <col min="12828" max="12828" width="7.42578125" style="970" bestFit="1" customWidth="1"/>
    <col min="12829" max="12830" width="9" style="970" bestFit="1" customWidth="1"/>
    <col min="12831" max="12831" width="10.85546875" style="970" bestFit="1" customWidth="1"/>
    <col min="12832" max="12832" width="9" style="970" bestFit="1" customWidth="1"/>
    <col min="12833" max="12833" width="8.7109375" style="970" bestFit="1" customWidth="1"/>
    <col min="12834" max="12834" width="9.5703125" style="970" bestFit="1" customWidth="1"/>
    <col min="12835" max="12836" width="9" style="970" bestFit="1" customWidth="1"/>
    <col min="12837" max="12838" width="8.42578125" style="970" bestFit="1" customWidth="1"/>
    <col min="12839" max="12839" width="8.7109375" style="970" bestFit="1" customWidth="1"/>
    <col min="12840" max="12840" width="8.42578125" style="970" bestFit="1" customWidth="1"/>
    <col min="12841" max="12842" width="9" style="970" bestFit="1" customWidth="1"/>
    <col min="12843" max="12843" width="8.42578125" style="970" bestFit="1" customWidth="1"/>
    <col min="12844" max="12845" width="8.7109375" style="970" bestFit="1" customWidth="1"/>
    <col min="12846" max="12846" width="2.7109375" style="970" customWidth="1"/>
    <col min="12847" max="13059" width="11.42578125" style="970"/>
    <col min="13060" max="13060" width="4.28515625" style="970" bestFit="1" customWidth="1"/>
    <col min="13061" max="13061" width="10.5703125" style="970" customWidth="1"/>
    <col min="13062" max="13062" width="6.140625" style="970" customWidth="1"/>
    <col min="13063" max="13063" width="24.7109375" style="970" customWidth="1"/>
    <col min="13064" max="13064" width="10.28515625" style="970" customWidth="1"/>
    <col min="13065" max="13065" width="11.5703125" style="970" customWidth="1"/>
    <col min="13066" max="13066" width="9.85546875" style="970" customWidth="1"/>
    <col min="13067" max="13067" width="7.85546875" style="970" customWidth="1"/>
    <col min="13068" max="13068" width="7.7109375" style="970" customWidth="1"/>
    <col min="13069" max="13070" width="8.42578125" style="970" customWidth="1"/>
    <col min="13071" max="13071" width="7.85546875" style="970" customWidth="1"/>
    <col min="13072" max="13072" width="8.42578125" style="970" customWidth="1"/>
    <col min="13073" max="13073" width="7.85546875" style="970" customWidth="1"/>
    <col min="13074" max="13074" width="7.7109375" style="970" customWidth="1"/>
    <col min="13075" max="13075" width="7.85546875" style="970" customWidth="1"/>
    <col min="13076" max="13076" width="8.42578125" style="970" customWidth="1"/>
    <col min="13077" max="13077" width="7.42578125" style="970" customWidth="1"/>
    <col min="13078" max="13078" width="10.7109375" style="970" bestFit="1" customWidth="1"/>
    <col min="13079" max="13080" width="8.42578125" style="970" bestFit="1" customWidth="1"/>
    <col min="13081" max="13081" width="11.42578125" style="970" bestFit="1" customWidth="1"/>
    <col min="13082" max="13082" width="9" style="970" bestFit="1" customWidth="1"/>
    <col min="13083" max="13083" width="7.7109375" style="970" bestFit="1" customWidth="1"/>
    <col min="13084" max="13084" width="7.42578125" style="970" bestFit="1" customWidth="1"/>
    <col min="13085" max="13086" width="9" style="970" bestFit="1" customWidth="1"/>
    <col min="13087" max="13087" width="10.85546875" style="970" bestFit="1" customWidth="1"/>
    <col min="13088" max="13088" width="9" style="970" bestFit="1" customWidth="1"/>
    <col min="13089" max="13089" width="8.7109375" style="970" bestFit="1" customWidth="1"/>
    <col min="13090" max="13090" width="9.5703125" style="970" bestFit="1" customWidth="1"/>
    <col min="13091" max="13092" width="9" style="970" bestFit="1" customWidth="1"/>
    <col min="13093" max="13094" width="8.42578125" style="970" bestFit="1" customWidth="1"/>
    <col min="13095" max="13095" width="8.7109375" style="970" bestFit="1" customWidth="1"/>
    <col min="13096" max="13096" width="8.42578125" style="970" bestFit="1" customWidth="1"/>
    <col min="13097" max="13098" width="9" style="970" bestFit="1" customWidth="1"/>
    <col min="13099" max="13099" width="8.42578125" style="970" bestFit="1" customWidth="1"/>
    <col min="13100" max="13101" width="8.7109375" style="970" bestFit="1" customWidth="1"/>
    <col min="13102" max="13102" width="2.7109375" style="970" customWidth="1"/>
    <col min="13103" max="13315" width="11.42578125" style="970"/>
    <col min="13316" max="13316" width="4.28515625" style="970" bestFit="1" customWidth="1"/>
    <col min="13317" max="13317" width="10.5703125" style="970" customWidth="1"/>
    <col min="13318" max="13318" width="6.140625" style="970" customWidth="1"/>
    <col min="13319" max="13319" width="24.7109375" style="970" customWidth="1"/>
    <col min="13320" max="13320" width="10.28515625" style="970" customWidth="1"/>
    <col min="13321" max="13321" width="11.5703125" style="970" customWidth="1"/>
    <col min="13322" max="13322" width="9.85546875" style="970" customWidth="1"/>
    <col min="13323" max="13323" width="7.85546875" style="970" customWidth="1"/>
    <col min="13324" max="13324" width="7.7109375" style="970" customWidth="1"/>
    <col min="13325" max="13326" width="8.42578125" style="970" customWidth="1"/>
    <col min="13327" max="13327" width="7.85546875" style="970" customWidth="1"/>
    <col min="13328" max="13328" width="8.42578125" style="970" customWidth="1"/>
    <col min="13329" max="13329" width="7.85546875" style="970" customWidth="1"/>
    <col min="13330" max="13330" width="7.7109375" style="970" customWidth="1"/>
    <col min="13331" max="13331" width="7.85546875" style="970" customWidth="1"/>
    <col min="13332" max="13332" width="8.42578125" style="970" customWidth="1"/>
    <col min="13333" max="13333" width="7.42578125" style="970" customWidth="1"/>
    <col min="13334" max="13334" width="10.7109375" style="970" bestFit="1" customWidth="1"/>
    <col min="13335" max="13336" width="8.42578125" style="970" bestFit="1" customWidth="1"/>
    <col min="13337" max="13337" width="11.42578125" style="970" bestFit="1" customWidth="1"/>
    <col min="13338" max="13338" width="9" style="970" bestFit="1" customWidth="1"/>
    <col min="13339" max="13339" width="7.7109375" style="970" bestFit="1" customWidth="1"/>
    <col min="13340" max="13340" width="7.42578125" style="970" bestFit="1" customWidth="1"/>
    <col min="13341" max="13342" width="9" style="970" bestFit="1" customWidth="1"/>
    <col min="13343" max="13343" width="10.85546875" style="970" bestFit="1" customWidth="1"/>
    <col min="13344" max="13344" width="9" style="970" bestFit="1" customWidth="1"/>
    <col min="13345" max="13345" width="8.7109375" style="970" bestFit="1" customWidth="1"/>
    <col min="13346" max="13346" width="9.5703125" style="970" bestFit="1" customWidth="1"/>
    <col min="13347" max="13348" width="9" style="970" bestFit="1" customWidth="1"/>
    <col min="13349" max="13350" width="8.42578125" style="970" bestFit="1" customWidth="1"/>
    <col min="13351" max="13351" width="8.7109375" style="970" bestFit="1" customWidth="1"/>
    <col min="13352" max="13352" width="8.42578125" style="970" bestFit="1" customWidth="1"/>
    <col min="13353" max="13354" width="9" style="970" bestFit="1" customWidth="1"/>
    <col min="13355" max="13355" width="8.42578125" style="970" bestFit="1" customWidth="1"/>
    <col min="13356" max="13357" width="8.7109375" style="970" bestFit="1" customWidth="1"/>
    <col min="13358" max="13358" width="2.7109375" style="970" customWidth="1"/>
    <col min="13359" max="13571" width="11.42578125" style="970"/>
    <col min="13572" max="13572" width="4.28515625" style="970" bestFit="1" customWidth="1"/>
    <col min="13573" max="13573" width="10.5703125" style="970" customWidth="1"/>
    <col min="13574" max="13574" width="6.140625" style="970" customWidth="1"/>
    <col min="13575" max="13575" width="24.7109375" style="970" customWidth="1"/>
    <col min="13576" max="13576" width="10.28515625" style="970" customWidth="1"/>
    <col min="13577" max="13577" width="11.5703125" style="970" customWidth="1"/>
    <col min="13578" max="13578" width="9.85546875" style="970" customWidth="1"/>
    <col min="13579" max="13579" width="7.85546875" style="970" customWidth="1"/>
    <col min="13580" max="13580" width="7.7109375" style="970" customWidth="1"/>
    <col min="13581" max="13582" width="8.42578125" style="970" customWidth="1"/>
    <col min="13583" max="13583" width="7.85546875" style="970" customWidth="1"/>
    <col min="13584" max="13584" width="8.42578125" style="970" customWidth="1"/>
    <col min="13585" max="13585" width="7.85546875" style="970" customWidth="1"/>
    <col min="13586" max="13586" width="7.7109375" style="970" customWidth="1"/>
    <col min="13587" max="13587" width="7.85546875" style="970" customWidth="1"/>
    <col min="13588" max="13588" width="8.42578125" style="970" customWidth="1"/>
    <col min="13589" max="13589" width="7.42578125" style="970" customWidth="1"/>
    <col min="13590" max="13590" width="10.7109375" style="970" bestFit="1" customWidth="1"/>
    <col min="13591" max="13592" width="8.42578125" style="970" bestFit="1" customWidth="1"/>
    <col min="13593" max="13593" width="11.42578125" style="970" bestFit="1" customWidth="1"/>
    <col min="13594" max="13594" width="9" style="970" bestFit="1" customWidth="1"/>
    <col min="13595" max="13595" width="7.7109375" style="970" bestFit="1" customWidth="1"/>
    <col min="13596" max="13596" width="7.42578125" style="970" bestFit="1" customWidth="1"/>
    <col min="13597" max="13598" width="9" style="970" bestFit="1" customWidth="1"/>
    <col min="13599" max="13599" width="10.85546875" style="970" bestFit="1" customWidth="1"/>
    <col min="13600" max="13600" width="9" style="970" bestFit="1" customWidth="1"/>
    <col min="13601" max="13601" width="8.7109375" style="970" bestFit="1" customWidth="1"/>
    <col min="13602" max="13602" width="9.5703125" style="970" bestFit="1" customWidth="1"/>
    <col min="13603" max="13604" width="9" style="970" bestFit="1" customWidth="1"/>
    <col min="13605" max="13606" width="8.42578125" style="970" bestFit="1" customWidth="1"/>
    <col min="13607" max="13607" width="8.7109375" style="970" bestFit="1" customWidth="1"/>
    <col min="13608" max="13608" width="8.42578125" style="970" bestFit="1" customWidth="1"/>
    <col min="13609" max="13610" width="9" style="970" bestFit="1" customWidth="1"/>
    <col min="13611" max="13611" width="8.42578125" style="970" bestFit="1" customWidth="1"/>
    <col min="13612" max="13613" width="8.7109375" style="970" bestFit="1" customWidth="1"/>
    <col min="13614" max="13614" width="2.7109375" style="970" customWidth="1"/>
    <col min="13615" max="13827" width="11.42578125" style="970"/>
    <col min="13828" max="13828" width="4.28515625" style="970" bestFit="1" customWidth="1"/>
    <col min="13829" max="13829" width="10.5703125" style="970" customWidth="1"/>
    <col min="13830" max="13830" width="6.140625" style="970" customWidth="1"/>
    <col min="13831" max="13831" width="24.7109375" style="970" customWidth="1"/>
    <col min="13832" max="13832" width="10.28515625" style="970" customWidth="1"/>
    <col min="13833" max="13833" width="11.5703125" style="970" customWidth="1"/>
    <col min="13834" max="13834" width="9.85546875" style="970" customWidth="1"/>
    <col min="13835" max="13835" width="7.85546875" style="970" customWidth="1"/>
    <col min="13836" max="13836" width="7.7109375" style="970" customWidth="1"/>
    <col min="13837" max="13838" width="8.42578125" style="970" customWidth="1"/>
    <col min="13839" max="13839" width="7.85546875" style="970" customWidth="1"/>
    <col min="13840" max="13840" width="8.42578125" style="970" customWidth="1"/>
    <col min="13841" max="13841" width="7.85546875" style="970" customWidth="1"/>
    <col min="13842" max="13842" width="7.7109375" style="970" customWidth="1"/>
    <col min="13843" max="13843" width="7.85546875" style="970" customWidth="1"/>
    <col min="13844" max="13844" width="8.42578125" style="970" customWidth="1"/>
    <col min="13845" max="13845" width="7.42578125" style="970" customWidth="1"/>
    <col min="13846" max="13846" width="10.7109375" style="970" bestFit="1" customWidth="1"/>
    <col min="13847" max="13848" width="8.42578125" style="970" bestFit="1" customWidth="1"/>
    <col min="13849" max="13849" width="11.42578125" style="970" bestFit="1" customWidth="1"/>
    <col min="13850" max="13850" width="9" style="970" bestFit="1" customWidth="1"/>
    <col min="13851" max="13851" width="7.7109375" style="970" bestFit="1" customWidth="1"/>
    <col min="13852" max="13852" width="7.42578125" style="970" bestFit="1" customWidth="1"/>
    <col min="13853" max="13854" width="9" style="970" bestFit="1" customWidth="1"/>
    <col min="13855" max="13855" width="10.85546875" style="970" bestFit="1" customWidth="1"/>
    <col min="13856" max="13856" width="9" style="970" bestFit="1" customWidth="1"/>
    <col min="13857" max="13857" width="8.7109375" style="970" bestFit="1" customWidth="1"/>
    <col min="13858" max="13858" width="9.5703125" style="970" bestFit="1" customWidth="1"/>
    <col min="13859" max="13860" width="9" style="970" bestFit="1" customWidth="1"/>
    <col min="13861" max="13862" width="8.42578125" style="970" bestFit="1" customWidth="1"/>
    <col min="13863" max="13863" width="8.7109375" style="970" bestFit="1" customWidth="1"/>
    <col min="13864" max="13864" width="8.42578125" style="970" bestFit="1" customWidth="1"/>
    <col min="13865" max="13866" width="9" style="970" bestFit="1" customWidth="1"/>
    <col min="13867" max="13867" width="8.42578125" style="970" bestFit="1" customWidth="1"/>
    <col min="13868" max="13869" width="8.7109375" style="970" bestFit="1" customWidth="1"/>
    <col min="13870" max="13870" width="2.7109375" style="970" customWidth="1"/>
    <col min="13871" max="14083" width="11.42578125" style="970"/>
    <col min="14084" max="14084" width="4.28515625" style="970" bestFit="1" customWidth="1"/>
    <col min="14085" max="14085" width="10.5703125" style="970" customWidth="1"/>
    <col min="14086" max="14086" width="6.140625" style="970" customWidth="1"/>
    <col min="14087" max="14087" width="24.7109375" style="970" customWidth="1"/>
    <col min="14088" max="14088" width="10.28515625" style="970" customWidth="1"/>
    <col min="14089" max="14089" width="11.5703125" style="970" customWidth="1"/>
    <col min="14090" max="14090" width="9.85546875" style="970" customWidth="1"/>
    <col min="14091" max="14091" width="7.85546875" style="970" customWidth="1"/>
    <col min="14092" max="14092" width="7.7109375" style="970" customWidth="1"/>
    <col min="14093" max="14094" width="8.42578125" style="970" customWidth="1"/>
    <col min="14095" max="14095" width="7.85546875" style="970" customWidth="1"/>
    <col min="14096" max="14096" width="8.42578125" style="970" customWidth="1"/>
    <col min="14097" max="14097" width="7.85546875" style="970" customWidth="1"/>
    <col min="14098" max="14098" width="7.7109375" style="970" customWidth="1"/>
    <col min="14099" max="14099" width="7.85546875" style="970" customWidth="1"/>
    <col min="14100" max="14100" width="8.42578125" style="970" customWidth="1"/>
    <col min="14101" max="14101" width="7.42578125" style="970" customWidth="1"/>
    <col min="14102" max="14102" width="10.7109375" style="970" bestFit="1" customWidth="1"/>
    <col min="14103" max="14104" width="8.42578125" style="970" bestFit="1" customWidth="1"/>
    <col min="14105" max="14105" width="11.42578125" style="970" bestFit="1" customWidth="1"/>
    <col min="14106" max="14106" width="9" style="970" bestFit="1" customWidth="1"/>
    <col min="14107" max="14107" width="7.7109375" style="970" bestFit="1" customWidth="1"/>
    <col min="14108" max="14108" width="7.42578125" style="970" bestFit="1" customWidth="1"/>
    <col min="14109" max="14110" width="9" style="970" bestFit="1" customWidth="1"/>
    <col min="14111" max="14111" width="10.85546875" style="970" bestFit="1" customWidth="1"/>
    <col min="14112" max="14112" width="9" style="970" bestFit="1" customWidth="1"/>
    <col min="14113" max="14113" width="8.7109375" style="970" bestFit="1" customWidth="1"/>
    <col min="14114" max="14114" width="9.5703125" style="970" bestFit="1" customWidth="1"/>
    <col min="14115" max="14116" width="9" style="970" bestFit="1" customWidth="1"/>
    <col min="14117" max="14118" width="8.42578125" style="970" bestFit="1" customWidth="1"/>
    <col min="14119" max="14119" width="8.7109375" style="970" bestFit="1" customWidth="1"/>
    <col min="14120" max="14120" width="8.42578125" style="970" bestFit="1" customWidth="1"/>
    <col min="14121" max="14122" width="9" style="970" bestFit="1" customWidth="1"/>
    <col min="14123" max="14123" width="8.42578125" style="970" bestFit="1" customWidth="1"/>
    <col min="14124" max="14125" width="8.7109375" style="970" bestFit="1" customWidth="1"/>
    <col min="14126" max="14126" width="2.7109375" style="970" customWidth="1"/>
    <col min="14127" max="14339" width="11.42578125" style="970"/>
    <col min="14340" max="14340" width="4.28515625" style="970" bestFit="1" customWidth="1"/>
    <col min="14341" max="14341" width="10.5703125" style="970" customWidth="1"/>
    <col min="14342" max="14342" width="6.140625" style="970" customWidth="1"/>
    <col min="14343" max="14343" width="24.7109375" style="970" customWidth="1"/>
    <col min="14344" max="14344" width="10.28515625" style="970" customWidth="1"/>
    <col min="14345" max="14345" width="11.5703125" style="970" customWidth="1"/>
    <col min="14346" max="14346" width="9.85546875" style="970" customWidth="1"/>
    <col min="14347" max="14347" width="7.85546875" style="970" customWidth="1"/>
    <col min="14348" max="14348" width="7.7109375" style="970" customWidth="1"/>
    <col min="14349" max="14350" width="8.42578125" style="970" customWidth="1"/>
    <col min="14351" max="14351" width="7.85546875" style="970" customWidth="1"/>
    <col min="14352" max="14352" width="8.42578125" style="970" customWidth="1"/>
    <col min="14353" max="14353" width="7.85546875" style="970" customWidth="1"/>
    <col min="14354" max="14354" width="7.7109375" style="970" customWidth="1"/>
    <col min="14355" max="14355" width="7.85546875" style="970" customWidth="1"/>
    <col min="14356" max="14356" width="8.42578125" style="970" customWidth="1"/>
    <col min="14357" max="14357" width="7.42578125" style="970" customWidth="1"/>
    <col min="14358" max="14358" width="10.7109375" style="970" bestFit="1" customWidth="1"/>
    <col min="14359" max="14360" width="8.42578125" style="970" bestFit="1" customWidth="1"/>
    <col min="14361" max="14361" width="11.42578125" style="970" bestFit="1" customWidth="1"/>
    <col min="14362" max="14362" width="9" style="970" bestFit="1" customWidth="1"/>
    <col min="14363" max="14363" width="7.7109375" style="970" bestFit="1" customWidth="1"/>
    <col min="14364" max="14364" width="7.42578125" style="970" bestFit="1" customWidth="1"/>
    <col min="14365" max="14366" width="9" style="970" bestFit="1" customWidth="1"/>
    <col min="14367" max="14367" width="10.85546875" style="970" bestFit="1" customWidth="1"/>
    <col min="14368" max="14368" width="9" style="970" bestFit="1" customWidth="1"/>
    <col min="14369" max="14369" width="8.7109375" style="970" bestFit="1" customWidth="1"/>
    <col min="14370" max="14370" width="9.5703125" style="970" bestFit="1" customWidth="1"/>
    <col min="14371" max="14372" width="9" style="970" bestFit="1" customWidth="1"/>
    <col min="14373" max="14374" width="8.42578125" style="970" bestFit="1" customWidth="1"/>
    <col min="14375" max="14375" width="8.7109375" style="970" bestFit="1" customWidth="1"/>
    <col min="14376" max="14376" width="8.42578125" style="970" bestFit="1" customWidth="1"/>
    <col min="14377" max="14378" width="9" style="970" bestFit="1" customWidth="1"/>
    <col min="14379" max="14379" width="8.42578125" style="970" bestFit="1" customWidth="1"/>
    <col min="14380" max="14381" width="8.7109375" style="970" bestFit="1" customWidth="1"/>
    <col min="14382" max="14382" width="2.7109375" style="970" customWidth="1"/>
    <col min="14383" max="14595" width="11.42578125" style="970"/>
    <col min="14596" max="14596" width="4.28515625" style="970" bestFit="1" customWidth="1"/>
    <col min="14597" max="14597" width="10.5703125" style="970" customWidth="1"/>
    <col min="14598" max="14598" width="6.140625" style="970" customWidth="1"/>
    <col min="14599" max="14599" width="24.7109375" style="970" customWidth="1"/>
    <col min="14600" max="14600" width="10.28515625" style="970" customWidth="1"/>
    <col min="14601" max="14601" width="11.5703125" style="970" customWidth="1"/>
    <col min="14602" max="14602" width="9.85546875" style="970" customWidth="1"/>
    <col min="14603" max="14603" width="7.85546875" style="970" customWidth="1"/>
    <col min="14604" max="14604" width="7.7109375" style="970" customWidth="1"/>
    <col min="14605" max="14606" width="8.42578125" style="970" customWidth="1"/>
    <col min="14607" max="14607" width="7.85546875" style="970" customWidth="1"/>
    <col min="14608" max="14608" width="8.42578125" style="970" customWidth="1"/>
    <col min="14609" max="14609" width="7.85546875" style="970" customWidth="1"/>
    <col min="14610" max="14610" width="7.7109375" style="970" customWidth="1"/>
    <col min="14611" max="14611" width="7.85546875" style="970" customWidth="1"/>
    <col min="14612" max="14612" width="8.42578125" style="970" customWidth="1"/>
    <col min="14613" max="14613" width="7.42578125" style="970" customWidth="1"/>
    <col min="14614" max="14614" width="10.7109375" style="970" bestFit="1" customWidth="1"/>
    <col min="14615" max="14616" width="8.42578125" style="970" bestFit="1" customWidth="1"/>
    <col min="14617" max="14617" width="11.42578125" style="970" bestFit="1" customWidth="1"/>
    <col min="14618" max="14618" width="9" style="970" bestFit="1" customWidth="1"/>
    <col min="14619" max="14619" width="7.7109375" style="970" bestFit="1" customWidth="1"/>
    <col min="14620" max="14620" width="7.42578125" style="970" bestFit="1" customWidth="1"/>
    <col min="14621" max="14622" width="9" style="970" bestFit="1" customWidth="1"/>
    <col min="14623" max="14623" width="10.85546875" style="970" bestFit="1" customWidth="1"/>
    <col min="14624" max="14624" width="9" style="970" bestFit="1" customWidth="1"/>
    <col min="14625" max="14625" width="8.7109375" style="970" bestFit="1" customWidth="1"/>
    <col min="14626" max="14626" width="9.5703125" style="970" bestFit="1" customWidth="1"/>
    <col min="14627" max="14628" width="9" style="970" bestFit="1" customWidth="1"/>
    <col min="14629" max="14630" width="8.42578125" style="970" bestFit="1" customWidth="1"/>
    <col min="14631" max="14631" width="8.7109375" style="970" bestFit="1" customWidth="1"/>
    <col min="14632" max="14632" width="8.42578125" style="970" bestFit="1" customWidth="1"/>
    <col min="14633" max="14634" width="9" style="970" bestFit="1" customWidth="1"/>
    <col min="14635" max="14635" width="8.42578125" style="970" bestFit="1" customWidth="1"/>
    <col min="14636" max="14637" width="8.7109375" style="970" bestFit="1" customWidth="1"/>
    <col min="14638" max="14638" width="2.7109375" style="970" customWidth="1"/>
    <col min="14639" max="14851" width="11.42578125" style="970"/>
    <col min="14852" max="14852" width="4.28515625" style="970" bestFit="1" customWidth="1"/>
    <col min="14853" max="14853" width="10.5703125" style="970" customWidth="1"/>
    <col min="14854" max="14854" width="6.140625" style="970" customWidth="1"/>
    <col min="14855" max="14855" width="24.7109375" style="970" customWidth="1"/>
    <col min="14856" max="14856" width="10.28515625" style="970" customWidth="1"/>
    <col min="14857" max="14857" width="11.5703125" style="970" customWidth="1"/>
    <col min="14858" max="14858" width="9.85546875" style="970" customWidth="1"/>
    <col min="14859" max="14859" width="7.85546875" style="970" customWidth="1"/>
    <col min="14860" max="14860" width="7.7109375" style="970" customWidth="1"/>
    <col min="14861" max="14862" width="8.42578125" style="970" customWidth="1"/>
    <col min="14863" max="14863" width="7.85546875" style="970" customWidth="1"/>
    <col min="14864" max="14864" width="8.42578125" style="970" customWidth="1"/>
    <col min="14865" max="14865" width="7.85546875" style="970" customWidth="1"/>
    <col min="14866" max="14866" width="7.7109375" style="970" customWidth="1"/>
    <col min="14867" max="14867" width="7.85546875" style="970" customWidth="1"/>
    <col min="14868" max="14868" width="8.42578125" style="970" customWidth="1"/>
    <col min="14869" max="14869" width="7.42578125" style="970" customWidth="1"/>
    <col min="14870" max="14870" width="10.7109375" style="970" bestFit="1" customWidth="1"/>
    <col min="14871" max="14872" width="8.42578125" style="970" bestFit="1" customWidth="1"/>
    <col min="14873" max="14873" width="11.42578125" style="970" bestFit="1" customWidth="1"/>
    <col min="14874" max="14874" width="9" style="970" bestFit="1" customWidth="1"/>
    <col min="14875" max="14875" width="7.7109375" style="970" bestFit="1" customWidth="1"/>
    <col min="14876" max="14876" width="7.42578125" style="970" bestFit="1" customWidth="1"/>
    <col min="14877" max="14878" width="9" style="970" bestFit="1" customWidth="1"/>
    <col min="14879" max="14879" width="10.85546875" style="970" bestFit="1" customWidth="1"/>
    <col min="14880" max="14880" width="9" style="970" bestFit="1" customWidth="1"/>
    <col min="14881" max="14881" width="8.7109375" style="970" bestFit="1" customWidth="1"/>
    <col min="14882" max="14882" width="9.5703125" style="970" bestFit="1" customWidth="1"/>
    <col min="14883" max="14884" width="9" style="970" bestFit="1" customWidth="1"/>
    <col min="14885" max="14886" width="8.42578125" style="970" bestFit="1" customWidth="1"/>
    <col min="14887" max="14887" width="8.7109375" style="970" bestFit="1" customWidth="1"/>
    <col min="14888" max="14888" width="8.42578125" style="970" bestFit="1" customWidth="1"/>
    <col min="14889" max="14890" width="9" style="970" bestFit="1" customWidth="1"/>
    <col min="14891" max="14891" width="8.42578125" style="970" bestFit="1" customWidth="1"/>
    <col min="14892" max="14893" width="8.7109375" style="970" bestFit="1" customWidth="1"/>
    <col min="14894" max="14894" width="2.7109375" style="970" customWidth="1"/>
    <col min="14895" max="15107" width="11.42578125" style="970"/>
    <col min="15108" max="15108" width="4.28515625" style="970" bestFit="1" customWidth="1"/>
    <col min="15109" max="15109" width="10.5703125" style="970" customWidth="1"/>
    <col min="15110" max="15110" width="6.140625" style="970" customWidth="1"/>
    <col min="15111" max="15111" width="24.7109375" style="970" customWidth="1"/>
    <col min="15112" max="15112" width="10.28515625" style="970" customWidth="1"/>
    <col min="15113" max="15113" width="11.5703125" style="970" customWidth="1"/>
    <col min="15114" max="15114" width="9.85546875" style="970" customWidth="1"/>
    <col min="15115" max="15115" width="7.85546875" style="970" customWidth="1"/>
    <col min="15116" max="15116" width="7.7109375" style="970" customWidth="1"/>
    <col min="15117" max="15118" width="8.42578125" style="970" customWidth="1"/>
    <col min="15119" max="15119" width="7.85546875" style="970" customWidth="1"/>
    <col min="15120" max="15120" width="8.42578125" style="970" customWidth="1"/>
    <col min="15121" max="15121" width="7.85546875" style="970" customWidth="1"/>
    <col min="15122" max="15122" width="7.7109375" style="970" customWidth="1"/>
    <col min="15123" max="15123" width="7.85546875" style="970" customWidth="1"/>
    <col min="15124" max="15124" width="8.42578125" style="970" customWidth="1"/>
    <col min="15125" max="15125" width="7.42578125" style="970" customWidth="1"/>
    <col min="15126" max="15126" width="10.7109375" style="970" bestFit="1" customWidth="1"/>
    <col min="15127" max="15128" width="8.42578125" style="970" bestFit="1" customWidth="1"/>
    <col min="15129" max="15129" width="11.42578125" style="970" bestFit="1" customWidth="1"/>
    <col min="15130" max="15130" width="9" style="970" bestFit="1" customWidth="1"/>
    <col min="15131" max="15131" width="7.7109375" style="970" bestFit="1" customWidth="1"/>
    <col min="15132" max="15132" width="7.42578125" style="970" bestFit="1" customWidth="1"/>
    <col min="15133" max="15134" width="9" style="970" bestFit="1" customWidth="1"/>
    <col min="15135" max="15135" width="10.85546875" style="970" bestFit="1" customWidth="1"/>
    <col min="15136" max="15136" width="9" style="970" bestFit="1" customWidth="1"/>
    <col min="15137" max="15137" width="8.7109375" style="970" bestFit="1" customWidth="1"/>
    <col min="15138" max="15138" width="9.5703125" style="970" bestFit="1" customWidth="1"/>
    <col min="15139" max="15140" width="9" style="970" bestFit="1" customWidth="1"/>
    <col min="15141" max="15142" width="8.42578125" style="970" bestFit="1" customWidth="1"/>
    <col min="15143" max="15143" width="8.7109375" style="970" bestFit="1" customWidth="1"/>
    <col min="15144" max="15144" width="8.42578125" style="970" bestFit="1" customWidth="1"/>
    <col min="15145" max="15146" width="9" style="970" bestFit="1" customWidth="1"/>
    <col min="15147" max="15147" width="8.42578125" style="970" bestFit="1" customWidth="1"/>
    <col min="15148" max="15149" width="8.7109375" style="970" bestFit="1" customWidth="1"/>
    <col min="15150" max="15150" width="2.7109375" style="970" customWidth="1"/>
    <col min="15151" max="15363" width="11.42578125" style="970"/>
    <col min="15364" max="15364" width="4.28515625" style="970" bestFit="1" customWidth="1"/>
    <col min="15365" max="15365" width="10.5703125" style="970" customWidth="1"/>
    <col min="15366" max="15366" width="6.140625" style="970" customWidth="1"/>
    <col min="15367" max="15367" width="24.7109375" style="970" customWidth="1"/>
    <col min="15368" max="15368" width="10.28515625" style="970" customWidth="1"/>
    <col min="15369" max="15369" width="11.5703125" style="970" customWidth="1"/>
    <col min="15370" max="15370" width="9.85546875" style="970" customWidth="1"/>
    <col min="15371" max="15371" width="7.85546875" style="970" customWidth="1"/>
    <col min="15372" max="15372" width="7.7109375" style="970" customWidth="1"/>
    <col min="15373" max="15374" width="8.42578125" style="970" customWidth="1"/>
    <col min="15375" max="15375" width="7.85546875" style="970" customWidth="1"/>
    <col min="15376" max="15376" width="8.42578125" style="970" customWidth="1"/>
    <col min="15377" max="15377" width="7.85546875" style="970" customWidth="1"/>
    <col min="15378" max="15378" width="7.7109375" style="970" customWidth="1"/>
    <col min="15379" max="15379" width="7.85546875" style="970" customWidth="1"/>
    <col min="15380" max="15380" width="8.42578125" style="970" customWidth="1"/>
    <col min="15381" max="15381" width="7.42578125" style="970" customWidth="1"/>
    <col min="15382" max="15382" width="10.7109375" style="970" bestFit="1" customWidth="1"/>
    <col min="15383" max="15384" width="8.42578125" style="970" bestFit="1" customWidth="1"/>
    <col min="15385" max="15385" width="11.42578125" style="970" bestFit="1" customWidth="1"/>
    <col min="15386" max="15386" width="9" style="970" bestFit="1" customWidth="1"/>
    <col min="15387" max="15387" width="7.7109375" style="970" bestFit="1" customWidth="1"/>
    <col min="15388" max="15388" width="7.42578125" style="970" bestFit="1" customWidth="1"/>
    <col min="15389" max="15390" width="9" style="970" bestFit="1" customWidth="1"/>
    <col min="15391" max="15391" width="10.85546875" style="970" bestFit="1" customWidth="1"/>
    <col min="15392" max="15392" width="9" style="970" bestFit="1" customWidth="1"/>
    <col min="15393" max="15393" width="8.7109375" style="970" bestFit="1" customWidth="1"/>
    <col min="15394" max="15394" width="9.5703125" style="970" bestFit="1" customWidth="1"/>
    <col min="15395" max="15396" width="9" style="970" bestFit="1" customWidth="1"/>
    <col min="15397" max="15398" width="8.42578125" style="970" bestFit="1" customWidth="1"/>
    <col min="15399" max="15399" width="8.7109375" style="970" bestFit="1" customWidth="1"/>
    <col min="15400" max="15400" width="8.42578125" style="970" bestFit="1" customWidth="1"/>
    <col min="15401" max="15402" width="9" style="970" bestFit="1" customWidth="1"/>
    <col min="15403" max="15403" width="8.42578125" style="970" bestFit="1" customWidth="1"/>
    <col min="15404" max="15405" width="8.7109375" style="970" bestFit="1" customWidth="1"/>
    <col min="15406" max="15406" width="2.7109375" style="970" customWidth="1"/>
    <col min="15407" max="15619" width="11.42578125" style="970"/>
    <col min="15620" max="15620" width="4.28515625" style="970" bestFit="1" customWidth="1"/>
    <col min="15621" max="15621" width="10.5703125" style="970" customWidth="1"/>
    <col min="15622" max="15622" width="6.140625" style="970" customWidth="1"/>
    <col min="15623" max="15623" width="24.7109375" style="970" customWidth="1"/>
    <col min="15624" max="15624" width="10.28515625" style="970" customWidth="1"/>
    <col min="15625" max="15625" width="11.5703125" style="970" customWidth="1"/>
    <col min="15626" max="15626" width="9.85546875" style="970" customWidth="1"/>
    <col min="15627" max="15627" width="7.85546875" style="970" customWidth="1"/>
    <col min="15628" max="15628" width="7.7109375" style="970" customWidth="1"/>
    <col min="15629" max="15630" width="8.42578125" style="970" customWidth="1"/>
    <col min="15631" max="15631" width="7.85546875" style="970" customWidth="1"/>
    <col min="15632" max="15632" width="8.42578125" style="970" customWidth="1"/>
    <col min="15633" max="15633" width="7.85546875" style="970" customWidth="1"/>
    <col min="15634" max="15634" width="7.7109375" style="970" customWidth="1"/>
    <col min="15635" max="15635" width="7.85546875" style="970" customWidth="1"/>
    <col min="15636" max="15636" width="8.42578125" style="970" customWidth="1"/>
    <col min="15637" max="15637" width="7.42578125" style="970" customWidth="1"/>
    <col min="15638" max="15638" width="10.7109375" style="970" bestFit="1" customWidth="1"/>
    <col min="15639" max="15640" width="8.42578125" style="970" bestFit="1" customWidth="1"/>
    <col min="15641" max="15641" width="11.42578125" style="970" bestFit="1" customWidth="1"/>
    <col min="15642" max="15642" width="9" style="970" bestFit="1" customWidth="1"/>
    <col min="15643" max="15643" width="7.7109375" style="970" bestFit="1" customWidth="1"/>
    <col min="15644" max="15644" width="7.42578125" style="970" bestFit="1" customWidth="1"/>
    <col min="15645" max="15646" width="9" style="970" bestFit="1" customWidth="1"/>
    <col min="15647" max="15647" width="10.85546875" style="970" bestFit="1" customWidth="1"/>
    <col min="15648" max="15648" width="9" style="970" bestFit="1" customWidth="1"/>
    <col min="15649" max="15649" width="8.7109375" style="970" bestFit="1" customWidth="1"/>
    <col min="15650" max="15650" width="9.5703125" style="970" bestFit="1" customWidth="1"/>
    <col min="15651" max="15652" width="9" style="970" bestFit="1" customWidth="1"/>
    <col min="15653" max="15654" width="8.42578125" style="970" bestFit="1" customWidth="1"/>
    <col min="15655" max="15655" width="8.7109375" style="970" bestFit="1" customWidth="1"/>
    <col min="15656" max="15656" width="8.42578125" style="970" bestFit="1" customWidth="1"/>
    <col min="15657" max="15658" width="9" style="970" bestFit="1" customWidth="1"/>
    <col min="15659" max="15659" width="8.42578125" style="970" bestFit="1" customWidth="1"/>
    <col min="15660" max="15661" width="8.7109375" style="970" bestFit="1" customWidth="1"/>
    <col min="15662" max="15662" width="2.7109375" style="970" customWidth="1"/>
    <col min="15663" max="15875" width="11.42578125" style="970"/>
    <col min="15876" max="15876" width="4.28515625" style="970" bestFit="1" customWidth="1"/>
    <col min="15877" max="15877" width="10.5703125" style="970" customWidth="1"/>
    <col min="15878" max="15878" width="6.140625" style="970" customWidth="1"/>
    <col min="15879" max="15879" width="24.7109375" style="970" customWidth="1"/>
    <col min="15880" max="15880" width="10.28515625" style="970" customWidth="1"/>
    <col min="15881" max="15881" width="11.5703125" style="970" customWidth="1"/>
    <col min="15882" max="15882" width="9.85546875" style="970" customWidth="1"/>
    <col min="15883" max="15883" width="7.85546875" style="970" customWidth="1"/>
    <col min="15884" max="15884" width="7.7109375" style="970" customWidth="1"/>
    <col min="15885" max="15886" width="8.42578125" style="970" customWidth="1"/>
    <col min="15887" max="15887" width="7.85546875" style="970" customWidth="1"/>
    <col min="15888" max="15888" width="8.42578125" style="970" customWidth="1"/>
    <col min="15889" max="15889" width="7.85546875" style="970" customWidth="1"/>
    <col min="15890" max="15890" width="7.7109375" style="970" customWidth="1"/>
    <col min="15891" max="15891" width="7.85546875" style="970" customWidth="1"/>
    <col min="15892" max="15892" width="8.42578125" style="970" customWidth="1"/>
    <col min="15893" max="15893" width="7.42578125" style="970" customWidth="1"/>
    <col min="15894" max="15894" width="10.7109375" style="970" bestFit="1" customWidth="1"/>
    <col min="15895" max="15896" width="8.42578125" style="970" bestFit="1" customWidth="1"/>
    <col min="15897" max="15897" width="11.42578125" style="970" bestFit="1" customWidth="1"/>
    <col min="15898" max="15898" width="9" style="970" bestFit="1" customWidth="1"/>
    <col min="15899" max="15899" width="7.7109375" style="970" bestFit="1" customWidth="1"/>
    <col min="15900" max="15900" width="7.42578125" style="970" bestFit="1" customWidth="1"/>
    <col min="15901" max="15902" width="9" style="970" bestFit="1" customWidth="1"/>
    <col min="15903" max="15903" width="10.85546875" style="970" bestFit="1" customWidth="1"/>
    <col min="15904" max="15904" width="9" style="970" bestFit="1" customWidth="1"/>
    <col min="15905" max="15905" width="8.7109375" style="970" bestFit="1" customWidth="1"/>
    <col min="15906" max="15906" width="9.5703125" style="970" bestFit="1" customWidth="1"/>
    <col min="15907" max="15908" width="9" style="970" bestFit="1" customWidth="1"/>
    <col min="15909" max="15910" width="8.42578125" style="970" bestFit="1" customWidth="1"/>
    <col min="15911" max="15911" width="8.7109375" style="970" bestFit="1" customWidth="1"/>
    <col min="15912" max="15912" width="8.42578125" style="970" bestFit="1" customWidth="1"/>
    <col min="15913" max="15914" width="9" style="970" bestFit="1" customWidth="1"/>
    <col min="15915" max="15915" width="8.42578125" style="970" bestFit="1" customWidth="1"/>
    <col min="15916" max="15917" width="8.7109375" style="970" bestFit="1" customWidth="1"/>
    <col min="15918" max="15918" width="2.7109375" style="970" customWidth="1"/>
    <col min="15919" max="16131" width="11.42578125" style="970"/>
    <col min="16132" max="16132" width="4.28515625" style="970" bestFit="1" customWidth="1"/>
    <col min="16133" max="16133" width="10.5703125" style="970" customWidth="1"/>
    <col min="16134" max="16134" width="6.140625" style="970" customWidth="1"/>
    <col min="16135" max="16135" width="24.7109375" style="970" customWidth="1"/>
    <col min="16136" max="16136" width="10.28515625" style="970" customWidth="1"/>
    <col min="16137" max="16137" width="11.5703125" style="970" customWidth="1"/>
    <col min="16138" max="16138" width="9.85546875" style="970" customWidth="1"/>
    <col min="16139" max="16139" width="7.85546875" style="970" customWidth="1"/>
    <col min="16140" max="16140" width="7.7109375" style="970" customWidth="1"/>
    <col min="16141" max="16142" width="8.42578125" style="970" customWidth="1"/>
    <col min="16143" max="16143" width="7.85546875" style="970" customWidth="1"/>
    <col min="16144" max="16144" width="8.42578125" style="970" customWidth="1"/>
    <col min="16145" max="16145" width="7.85546875" style="970" customWidth="1"/>
    <col min="16146" max="16146" width="7.7109375" style="970" customWidth="1"/>
    <col min="16147" max="16147" width="7.85546875" style="970" customWidth="1"/>
    <col min="16148" max="16148" width="8.42578125" style="970" customWidth="1"/>
    <col min="16149" max="16149" width="7.42578125" style="970" customWidth="1"/>
    <col min="16150" max="16150" width="10.7109375" style="970" bestFit="1" customWidth="1"/>
    <col min="16151" max="16152" width="8.42578125" style="970" bestFit="1" customWidth="1"/>
    <col min="16153" max="16153" width="11.42578125" style="970" bestFit="1" customWidth="1"/>
    <col min="16154" max="16154" width="9" style="970" bestFit="1" customWidth="1"/>
    <col min="16155" max="16155" width="7.7109375" style="970" bestFit="1" customWidth="1"/>
    <col min="16156" max="16156" width="7.42578125" style="970" bestFit="1" customWidth="1"/>
    <col min="16157" max="16158" width="9" style="970" bestFit="1" customWidth="1"/>
    <col min="16159" max="16159" width="10.85546875" style="970" bestFit="1" customWidth="1"/>
    <col min="16160" max="16160" width="9" style="970" bestFit="1" customWidth="1"/>
    <col min="16161" max="16161" width="8.7109375" style="970" bestFit="1" customWidth="1"/>
    <col min="16162" max="16162" width="9.5703125" style="970" bestFit="1" customWidth="1"/>
    <col min="16163" max="16164" width="9" style="970" bestFit="1" customWidth="1"/>
    <col min="16165" max="16166" width="8.42578125" style="970" bestFit="1" customWidth="1"/>
    <col min="16167" max="16167" width="8.7109375" style="970" bestFit="1" customWidth="1"/>
    <col min="16168" max="16168" width="8.42578125" style="970" bestFit="1" customWidth="1"/>
    <col min="16169" max="16170" width="9" style="970" bestFit="1" customWidth="1"/>
    <col min="16171" max="16171" width="8.42578125" style="970" bestFit="1" customWidth="1"/>
    <col min="16172" max="16173" width="8.7109375" style="970" bestFit="1" customWidth="1"/>
    <col min="16174" max="16174" width="2.7109375" style="970" customWidth="1"/>
    <col min="16175" max="16384" width="11.42578125" style="970"/>
  </cols>
  <sheetData>
    <row r="2" spans="2:45" ht="15.75" hidden="1" outlineLevel="1" thickBot="1" x14ac:dyDescent="0.3">
      <c r="B2" s="970" t="s">
        <v>507</v>
      </c>
    </row>
    <row r="3" spans="2:45" hidden="1" outlineLevel="1" x14ac:dyDescent="0.25">
      <c r="B3" s="1236" t="s">
        <v>508</v>
      </c>
      <c r="C3" s="1237"/>
      <c r="D3" s="1237"/>
      <c r="E3" s="1237"/>
      <c r="F3" s="1237"/>
      <c r="G3" s="1237"/>
      <c r="H3" s="1237"/>
      <c r="I3" s="1238"/>
      <c r="J3" s="1225" t="s">
        <v>7</v>
      </c>
      <c r="K3" s="1226"/>
      <c r="L3" s="1226"/>
      <c r="M3" s="1226"/>
      <c r="N3" s="1226"/>
      <c r="O3" s="1226"/>
      <c r="P3" s="1226"/>
      <c r="Q3" s="1226"/>
      <c r="R3" s="1226"/>
      <c r="S3" s="1226"/>
      <c r="T3" s="1226"/>
      <c r="U3" s="1227"/>
      <c r="V3" s="1225" t="s">
        <v>9</v>
      </c>
      <c r="W3" s="1226"/>
      <c r="X3" s="1226"/>
      <c r="Y3" s="1226"/>
      <c r="Z3" s="1226"/>
      <c r="AA3" s="1226"/>
      <c r="AB3" s="1226"/>
      <c r="AC3" s="1226"/>
      <c r="AD3" s="1226"/>
      <c r="AE3" s="1226"/>
      <c r="AF3" s="1226"/>
      <c r="AG3" s="1227"/>
      <c r="AH3" s="1225" t="s">
        <v>8</v>
      </c>
      <c r="AI3" s="1226"/>
      <c r="AJ3" s="1226"/>
      <c r="AK3" s="1226"/>
      <c r="AL3" s="1226"/>
      <c r="AM3" s="1226"/>
      <c r="AN3" s="1226"/>
      <c r="AO3" s="1226"/>
      <c r="AP3" s="1226"/>
      <c r="AQ3" s="1226"/>
      <c r="AR3" s="1226"/>
      <c r="AS3" s="1227"/>
    </row>
    <row r="4" spans="2:45" ht="15.75" hidden="1" outlineLevel="1" thickBot="1" x14ac:dyDescent="0.3">
      <c r="B4" s="1239"/>
      <c r="C4" s="1240"/>
      <c r="D4" s="1240"/>
      <c r="E4" s="1240"/>
      <c r="F4" s="1240"/>
      <c r="G4" s="1240"/>
      <c r="H4" s="1240"/>
      <c r="I4" s="1241"/>
      <c r="J4" s="972" t="s">
        <v>12</v>
      </c>
      <c r="K4" s="973" t="s">
        <v>13</v>
      </c>
      <c r="L4" s="973" t="s">
        <v>14</v>
      </c>
      <c r="M4" s="973" t="s">
        <v>15</v>
      </c>
      <c r="N4" s="973" t="s">
        <v>16</v>
      </c>
      <c r="O4" s="973" t="s">
        <v>17</v>
      </c>
      <c r="P4" s="973" t="s">
        <v>18</v>
      </c>
      <c r="Q4" s="973" t="s">
        <v>19</v>
      </c>
      <c r="R4" s="973" t="s">
        <v>20</v>
      </c>
      <c r="S4" s="973" t="s">
        <v>21</v>
      </c>
      <c r="T4" s="973" t="s">
        <v>22</v>
      </c>
      <c r="U4" s="974" t="s">
        <v>23</v>
      </c>
      <c r="V4" s="972" t="s">
        <v>26</v>
      </c>
      <c r="W4" s="973" t="s">
        <v>27</v>
      </c>
      <c r="X4" s="973" t="s">
        <v>28</v>
      </c>
      <c r="Y4" s="973" t="s">
        <v>29</v>
      </c>
      <c r="Z4" s="973" t="s">
        <v>30</v>
      </c>
      <c r="AA4" s="973" t="s">
        <v>31</v>
      </c>
      <c r="AB4" s="973" t="s">
        <v>33</v>
      </c>
      <c r="AC4" s="973" t="s">
        <v>34</v>
      </c>
      <c r="AD4" s="973" t="s">
        <v>35</v>
      </c>
      <c r="AE4" s="973" t="s">
        <v>36</v>
      </c>
      <c r="AF4" s="973" t="s">
        <v>37</v>
      </c>
      <c r="AG4" s="974" t="s">
        <v>38</v>
      </c>
      <c r="AH4" s="972" t="s">
        <v>39</v>
      </c>
      <c r="AI4" s="973" t="s">
        <v>40</v>
      </c>
      <c r="AJ4" s="973" t="s">
        <v>41</v>
      </c>
      <c r="AK4" s="973" t="s">
        <v>43</v>
      </c>
      <c r="AL4" s="973" t="s">
        <v>44</v>
      </c>
      <c r="AM4" s="973" t="s">
        <v>45</v>
      </c>
      <c r="AN4" s="973" t="s">
        <v>46</v>
      </c>
      <c r="AO4" s="973" t="s">
        <v>47</v>
      </c>
      <c r="AP4" s="973" t="s">
        <v>48</v>
      </c>
      <c r="AQ4" s="973" t="s">
        <v>50</v>
      </c>
      <c r="AR4" s="973" t="s">
        <v>51</v>
      </c>
      <c r="AS4" s="974" t="s">
        <v>52</v>
      </c>
    </row>
    <row r="5" spans="2:45" hidden="1" outlineLevel="1" x14ac:dyDescent="0.25">
      <c r="B5" s="1228" t="s">
        <v>509</v>
      </c>
      <c r="C5" s="1229"/>
      <c r="D5" s="1229"/>
      <c r="E5" s="1229"/>
      <c r="F5" s="1229"/>
      <c r="G5" s="1229"/>
      <c r="H5" s="1229"/>
      <c r="I5" s="1229"/>
      <c r="J5" s="975"/>
      <c r="K5" s="976"/>
      <c r="L5" s="976"/>
      <c r="M5" s="976"/>
      <c r="N5" s="976"/>
      <c r="O5" s="976"/>
      <c r="P5" s="976"/>
      <c r="Q5" s="976"/>
      <c r="R5" s="976"/>
      <c r="S5" s="976"/>
      <c r="T5" s="976"/>
      <c r="U5" s="977"/>
      <c r="V5" s="975"/>
      <c r="W5" s="976"/>
      <c r="X5" s="976"/>
      <c r="Y5" s="976"/>
      <c r="Z5" s="976"/>
      <c r="AA5" s="976"/>
      <c r="AB5" s="976"/>
      <c r="AC5" s="976"/>
      <c r="AD5" s="976"/>
      <c r="AE5" s="976"/>
      <c r="AF5" s="976"/>
      <c r="AG5" s="977"/>
      <c r="AH5" s="978"/>
      <c r="AI5" s="976"/>
      <c r="AJ5" s="976"/>
      <c r="AK5" s="976"/>
      <c r="AL5" s="976"/>
      <c r="AM5" s="976"/>
      <c r="AN5" s="976"/>
      <c r="AO5" s="976"/>
      <c r="AP5" s="976"/>
      <c r="AQ5" s="976"/>
      <c r="AR5" s="976"/>
      <c r="AS5" s="977"/>
    </row>
    <row r="6" spans="2:45" hidden="1" outlineLevel="1" x14ac:dyDescent="0.25">
      <c r="B6" s="1231" t="s">
        <v>510</v>
      </c>
      <c r="C6" s="1232"/>
      <c r="D6" s="1232"/>
      <c r="E6" s="1232"/>
      <c r="F6" s="1232"/>
      <c r="G6" s="1232"/>
      <c r="H6" s="1232"/>
      <c r="I6" s="1233"/>
      <c r="J6" s="979"/>
      <c r="K6" s="980"/>
      <c r="L6" s="980"/>
      <c r="M6" s="980"/>
      <c r="N6" s="980"/>
      <c r="O6" s="980"/>
      <c r="P6" s="980"/>
      <c r="Q6" s="980"/>
      <c r="R6" s="980"/>
      <c r="S6" s="980"/>
      <c r="T6" s="980"/>
      <c r="U6" s="981"/>
      <c r="V6" s="979"/>
      <c r="W6" s="980"/>
      <c r="X6" s="980"/>
      <c r="Y6" s="980"/>
      <c r="Z6" s="980"/>
      <c r="AA6" s="980"/>
      <c r="AB6" s="980"/>
      <c r="AC6" s="980"/>
      <c r="AD6" s="980"/>
      <c r="AE6" s="980"/>
      <c r="AF6" s="980"/>
      <c r="AG6" s="981"/>
      <c r="AH6" s="982"/>
      <c r="AI6" s="980"/>
      <c r="AJ6" s="980"/>
      <c r="AK6" s="980"/>
      <c r="AL6" s="980"/>
      <c r="AM6" s="980"/>
      <c r="AN6" s="980"/>
      <c r="AO6" s="980"/>
      <c r="AP6" s="980"/>
      <c r="AQ6" s="980"/>
      <c r="AR6" s="980"/>
      <c r="AS6" s="981"/>
    </row>
    <row r="7" spans="2:45" hidden="1" outlineLevel="1" x14ac:dyDescent="0.25">
      <c r="B7" s="1231" t="s">
        <v>511</v>
      </c>
      <c r="C7" s="1232"/>
      <c r="D7" s="1232"/>
      <c r="E7" s="1232"/>
      <c r="F7" s="1232"/>
      <c r="G7" s="1232"/>
      <c r="H7" s="1232"/>
      <c r="I7" s="1233"/>
      <c r="J7" s="979"/>
      <c r="K7" s="980"/>
      <c r="L7" s="980"/>
      <c r="M7" s="980"/>
      <c r="N7" s="980"/>
      <c r="O7" s="980"/>
      <c r="P7" s="980"/>
      <c r="Q7" s="980"/>
      <c r="R7" s="980"/>
      <c r="S7" s="980"/>
      <c r="T7" s="980"/>
      <c r="U7" s="981"/>
      <c r="V7" s="979"/>
      <c r="W7" s="980"/>
      <c r="X7" s="980"/>
      <c r="Y7" s="980"/>
      <c r="Z7" s="980"/>
      <c r="AA7" s="980"/>
      <c r="AB7" s="980"/>
      <c r="AC7" s="980"/>
      <c r="AD7" s="980"/>
      <c r="AE7" s="980"/>
      <c r="AF7" s="980"/>
      <c r="AG7" s="981"/>
      <c r="AH7" s="982"/>
      <c r="AI7" s="980"/>
      <c r="AJ7" s="980"/>
      <c r="AK7" s="980"/>
      <c r="AL7" s="980"/>
      <c r="AM7" s="980"/>
      <c r="AN7" s="980"/>
      <c r="AO7" s="980"/>
      <c r="AP7" s="980"/>
      <c r="AQ7" s="980"/>
      <c r="AR7" s="980"/>
      <c r="AS7" s="981"/>
    </row>
    <row r="8" spans="2:45" hidden="1" outlineLevel="1" x14ac:dyDescent="0.25">
      <c r="B8" s="1231" t="s">
        <v>512</v>
      </c>
      <c r="C8" s="1232"/>
      <c r="D8" s="1232"/>
      <c r="E8" s="1232"/>
      <c r="F8" s="1232"/>
      <c r="G8" s="1232"/>
      <c r="H8" s="1232"/>
      <c r="I8" s="1233"/>
      <c r="J8" s="979"/>
      <c r="K8" s="980"/>
      <c r="L8" s="980"/>
      <c r="M8" s="980"/>
      <c r="N8" s="980"/>
      <c r="O8" s="980"/>
      <c r="P8" s="980"/>
      <c r="Q8" s="980"/>
      <c r="R8" s="980"/>
      <c r="S8" s="980"/>
      <c r="T8" s="980"/>
      <c r="U8" s="981"/>
      <c r="V8" s="979"/>
      <c r="W8" s="980"/>
      <c r="X8" s="980"/>
      <c r="Y8" s="980"/>
      <c r="Z8" s="980"/>
      <c r="AA8" s="980"/>
      <c r="AB8" s="980"/>
      <c r="AC8" s="980"/>
      <c r="AD8" s="980"/>
      <c r="AE8" s="980"/>
      <c r="AF8" s="980"/>
      <c r="AG8" s="981"/>
      <c r="AH8" s="982"/>
      <c r="AI8" s="980"/>
      <c r="AJ8" s="980"/>
      <c r="AK8" s="980"/>
      <c r="AL8" s="980"/>
      <c r="AM8" s="980"/>
      <c r="AN8" s="980"/>
      <c r="AO8" s="980"/>
      <c r="AP8" s="980"/>
      <c r="AQ8" s="980"/>
      <c r="AR8" s="980"/>
      <c r="AS8" s="981"/>
    </row>
    <row r="9" spans="2:45" hidden="1" outlineLevel="1" x14ac:dyDescent="0.25">
      <c r="B9" s="1231" t="s">
        <v>513</v>
      </c>
      <c r="C9" s="1232"/>
      <c r="D9" s="1232"/>
      <c r="E9" s="1232"/>
      <c r="F9" s="1232"/>
      <c r="G9" s="1232"/>
      <c r="H9" s="1232"/>
      <c r="I9" s="1233"/>
      <c r="J9" s="979"/>
      <c r="K9" s="980"/>
      <c r="L9" s="980"/>
      <c r="M9" s="980"/>
      <c r="N9" s="980"/>
      <c r="O9" s="980"/>
      <c r="P9" s="980"/>
      <c r="Q9" s="980"/>
      <c r="R9" s="980"/>
      <c r="S9" s="980"/>
      <c r="T9" s="980"/>
      <c r="U9" s="981"/>
      <c r="V9" s="979"/>
      <c r="W9" s="980"/>
      <c r="X9" s="980"/>
      <c r="Y9" s="980"/>
      <c r="Z9" s="980"/>
      <c r="AA9" s="980"/>
      <c r="AB9" s="980"/>
      <c r="AC9" s="980"/>
      <c r="AD9" s="980"/>
      <c r="AE9" s="980"/>
      <c r="AF9" s="980"/>
      <c r="AG9" s="981"/>
      <c r="AH9" s="982"/>
      <c r="AI9" s="980"/>
      <c r="AJ9" s="980"/>
      <c r="AK9" s="980"/>
      <c r="AL9" s="980"/>
      <c r="AM9" s="980"/>
      <c r="AN9" s="980"/>
      <c r="AO9" s="980"/>
      <c r="AP9" s="980"/>
      <c r="AQ9" s="980"/>
      <c r="AR9" s="980"/>
      <c r="AS9" s="981"/>
    </row>
    <row r="10" spans="2:45" ht="15.75" hidden="1" outlineLevel="1" thickBot="1" x14ac:dyDescent="0.3">
      <c r="B10" s="1234" t="s">
        <v>514</v>
      </c>
      <c r="C10" s="1235"/>
      <c r="D10" s="1235"/>
      <c r="E10" s="1235"/>
      <c r="F10" s="1235"/>
      <c r="G10" s="1235"/>
      <c r="H10" s="1235"/>
      <c r="I10" s="1235"/>
      <c r="J10" s="983"/>
      <c r="K10" s="984"/>
      <c r="L10" s="984"/>
      <c r="M10" s="984"/>
      <c r="N10" s="984"/>
      <c r="O10" s="984"/>
      <c r="P10" s="984"/>
      <c r="Q10" s="984"/>
      <c r="R10" s="984"/>
      <c r="S10" s="984"/>
      <c r="T10" s="984"/>
      <c r="U10" s="985"/>
      <c r="V10" s="983"/>
      <c r="W10" s="984"/>
      <c r="X10" s="984"/>
      <c r="Y10" s="984"/>
      <c r="Z10" s="984"/>
      <c r="AA10" s="984"/>
      <c r="AB10" s="984"/>
      <c r="AC10" s="984"/>
      <c r="AD10" s="984"/>
      <c r="AE10" s="984"/>
      <c r="AF10" s="984"/>
      <c r="AG10" s="985"/>
      <c r="AH10" s="986"/>
      <c r="AI10" s="984"/>
      <c r="AJ10" s="984"/>
      <c r="AK10" s="984"/>
      <c r="AL10" s="984"/>
      <c r="AM10" s="984"/>
      <c r="AN10" s="984"/>
      <c r="AO10" s="984"/>
      <c r="AP10" s="984"/>
      <c r="AQ10" s="984"/>
      <c r="AR10" s="984"/>
      <c r="AS10" s="985"/>
    </row>
    <row r="11" spans="2:45" ht="15.75" hidden="1" outlineLevel="1" collapsed="1" thickBot="1" x14ac:dyDescent="0.3"/>
    <row r="12" spans="2:45" hidden="1" outlineLevel="1" x14ac:dyDescent="0.25">
      <c r="B12" s="1236" t="s">
        <v>515</v>
      </c>
      <c r="C12" s="1237"/>
      <c r="D12" s="1237"/>
      <c r="E12" s="1237"/>
      <c r="F12" s="1237"/>
      <c r="G12" s="1237"/>
      <c r="H12" s="1237"/>
      <c r="I12" s="1238"/>
      <c r="J12" s="1225" t="s">
        <v>7</v>
      </c>
      <c r="K12" s="1226"/>
      <c r="L12" s="1226"/>
      <c r="M12" s="1226"/>
      <c r="N12" s="1226"/>
      <c r="O12" s="1226"/>
      <c r="P12" s="1226"/>
      <c r="Q12" s="1226"/>
      <c r="R12" s="1226"/>
      <c r="S12" s="1226"/>
      <c r="T12" s="1226"/>
      <c r="U12" s="1227"/>
      <c r="V12" s="1225" t="s">
        <v>9</v>
      </c>
      <c r="W12" s="1226"/>
      <c r="X12" s="1226"/>
      <c r="Y12" s="1226"/>
      <c r="Z12" s="1226"/>
      <c r="AA12" s="1226"/>
      <c r="AB12" s="1226"/>
      <c r="AC12" s="1226"/>
      <c r="AD12" s="1226"/>
      <c r="AE12" s="1226"/>
      <c r="AF12" s="1226"/>
      <c r="AG12" s="1227"/>
      <c r="AH12" s="1225" t="s">
        <v>8</v>
      </c>
      <c r="AI12" s="1226"/>
      <c r="AJ12" s="1226"/>
      <c r="AK12" s="1226"/>
      <c r="AL12" s="1226"/>
      <c r="AM12" s="1226"/>
      <c r="AN12" s="1226"/>
      <c r="AO12" s="1226"/>
      <c r="AP12" s="1226"/>
      <c r="AQ12" s="1226"/>
      <c r="AR12" s="1226"/>
      <c r="AS12" s="1227"/>
    </row>
    <row r="13" spans="2:45" ht="15.75" hidden="1" outlineLevel="1" thickBot="1" x14ac:dyDescent="0.3">
      <c r="B13" s="1239"/>
      <c r="C13" s="1240"/>
      <c r="D13" s="1240"/>
      <c r="E13" s="1240"/>
      <c r="F13" s="1240"/>
      <c r="G13" s="1240"/>
      <c r="H13" s="1240"/>
      <c r="I13" s="1241"/>
      <c r="J13" s="972" t="s">
        <v>12</v>
      </c>
      <c r="K13" s="973" t="s">
        <v>13</v>
      </c>
      <c r="L13" s="973" t="s">
        <v>14</v>
      </c>
      <c r="M13" s="973" t="s">
        <v>15</v>
      </c>
      <c r="N13" s="973" t="s">
        <v>16</v>
      </c>
      <c r="O13" s="973" t="s">
        <v>17</v>
      </c>
      <c r="P13" s="973" t="s">
        <v>18</v>
      </c>
      <c r="Q13" s="973" t="s">
        <v>19</v>
      </c>
      <c r="R13" s="973" t="s">
        <v>20</v>
      </c>
      <c r="S13" s="973" t="s">
        <v>21</v>
      </c>
      <c r="T13" s="973" t="s">
        <v>22</v>
      </c>
      <c r="U13" s="974" t="s">
        <v>23</v>
      </c>
      <c r="V13" s="972" t="s">
        <v>26</v>
      </c>
      <c r="W13" s="973" t="s">
        <v>27</v>
      </c>
      <c r="X13" s="973" t="s">
        <v>28</v>
      </c>
      <c r="Y13" s="973" t="s">
        <v>29</v>
      </c>
      <c r="Z13" s="973" t="s">
        <v>30</v>
      </c>
      <c r="AA13" s="973" t="s">
        <v>31</v>
      </c>
      <c r="AB13" s="973" t="s">
        <v>33</v>
      </c>
      <c r="AC13" s="973" t="s">
        <v>34</v>
      </c>
      <c r="AD13" s="973" t="s">
        <v>35</v>
      </c>
      <c r="AE13" s="973" t="s">
        <v>36</v>
      </c>
      <c r="AF13" s="973" t="s">
        <v>37</v>
      </c>
      <c r="AG13" s="974" t="s">
        <v>38</v>
      </c>
      <c r="AH13" s="972" t="s">
        <v>39</v>
      </c>
      <c r="AI13" s="973" t="s">
        <v>40</v>
      </c>
      <c r="AJ13" s="973" t="s">
        <v>41</v>
      </c>
      <c r="AK13" s="973" t="s">
        <v>43</v>
      </c>
      <c r="AL13" s="973" t="s">
        <v>44</v>
      </c>
      <c r="AM13" s="973" t="s">
        <v>45</v>
      </c>
      <c r="AN13" s="973" t="s">
        <v>46</v>
      </c>
      <c r="AO13" s="973" t="s">
        <v>47</v>
      </c>
      <c r="AP13" s="973" t="s">
        <v>48</v>
      </c>
      <c r="AQ13" s="973" t="s">
        <v>50</v>
      </c>
      <c r="AR13" s="973" t="s">
        <v>51</v>
      </c>
      <c r="AS13" s="974" t="s">
        <v>52</v>
      </c>
    </row>
    <row r="14" spans="2:45" hidden="1" outlineLevel="1" x14ac:dyDescent="0.25">
      <c r="B14" s="1228" t="s">
        <v>514</v>
      </c>
      <c r="C14" s="1229"/>
      <c r="D14" s="1229"/>
      <c r="E14" s="1229"/>
      <c r="F14" s="1229"/>
      <c r="G14" s="1229"/>
      <c r="H14" s="1229"/>
      <c r="I14" s="1230"/>
      <c r="J14" s="987"/>
      <c r="K14" s="976"/>
      <c r="L14" s="976"/>
      <c r="M14" s="976"/>
      <c r="N14" s="988"/>
      <c r="O14" s="988"/>
      <c r="P14" s="988"/>
      <c r="Q14" s="988"/>
      <c r="R14" s="988"/>
      <c r="S14" s="988"/>
      <c r="T14" s="988"/>
      <c r="U14" s="989"/>
      <c r="V14" s="978"/>
      <c r="W14" s="976"/>
      <c r="X14" s="976"/>
      <c r="Y14" s="976"/>
      <c r="Z14" s="976"/>
      <c r="AA14" s="976"/>
      <c r="AB14" s="976"/>
      <c r="AC14" s="976"/>
      <c r="AD14" s="976"/>
      <c r="AE14" s="976"/>
      <c r="AF14" s="976"/>
      <c r="AG14" s="990"/>
      <c r="AH14" s="975"/>
      <c r="AI14" s="976"/>
      <c r="AJ14" s="976"/>
      <c r="AK14" s="976"/>
      <c r="AL14" s="976"/>
      <c r="AM14" s="976"/>
      <c r="AN14" s="976"/>
      <c r="AO14" s="976"/>
      <c r="AP14" s="976"/>
      <c r="AQ14" s="976"/>
      <c r="AR14" s="976"/>
      <c r="AS14" s="977"/>
    </row>
    <row r="15" spans="2:45" hidden="1" outlineLevel="1" x14ac:dyDescent="0.25">
      <c r="B15" s="1231" t="s">
        <v>514</v>
      </c>
      <c r="C15" s="1232"/>
      <c r="D15" s="1232"/>
      <c r="E15" s="1232"/>
      <c r="F15" s="1232"/>
      <c r="G15" s="1232"/>
      <c r="H15" s="1232"/>
      <c r="I15" s="1232"/>
      <c r="J15" s="979"/>
      <c r="K15" s="980"/>
      <c r="L15" s="980"/>
      <c r="M15" s="980"/>
      <c r="N15" s="980"/>
      <c r="O15" s="980"/>
      <c r="P15" s="980"/>
      <c r="Q15" s="980"/>
      <c r="R15" s="980"/>
      <c r="S15" s="980"/>
      <c r="T15" s="980"/>
      <c r="U15" s="981"/>
      <c r="V15" s="982"/>
      <c r="W15" s="980"/>
      <c r="X15" s="980"/>
      <c r="Y15" s="980"/>
      <c r="Z15" s="980"/>
      <c r="AA15" s="980"/>
      <c r="AB15" s="980"/>
      <c r="AC15" s="980"/>
      <c r="AD15" s="980"/>
      <c r="AE15" s="980"/>
      <c r="AF15" s="980"/>
      <c r="AG15" s="991"/>
      <c r="AH15" s="979"/>
      <c r="AI15" s="980"/>
      <c r="AJ15" s="980"/>
      <c r="AK15" s="980"/>
      <c r="AL15" s="980"/>
      <c r="AM15" s="980"/>
      <c r="AN15" s="980"/>
      <c r="AO15" s="980"/>
      <c r="AP15" s="980"/>
      <c r="AQ15" s="980"/>
      <c r="AR15" s="980"/>
      <c r="AS15" s="981"/>
    </row>
    <row r="16" spans="2:45" hidden="1" outlineLevel="1" x14ac:dyDescent="0.25">
      <c r="B16" s="1231" t="s">
        <v>514</v>
      </c>
      <c r="C16" s="1232"/>
      <c r="D16" s="1232"/>
      <c r="E16" s="1232"/>
      <c r="F16" s="1232"/>
      <c r="G16" s="1232"/>
      <c r="H16" s="1232"/>
      <c r="I16" s="1232"/>
      <c r="J16" s="979"/>
      <c r="K16" s="980"/>
      <c r="L16" s="980"/>
      <c r="M16" s="980"/>
      <c r="N16" s="980"/>
      <c r="O16" s="980"/>
      <c r="P16" s="980"/>
      <c r="Q16" s="980"/>
      <c r="R16" s="980"/>
      <c r="S16" s="980"/>
      <c r="T16" s="980"/>
      <c r="U16" s="981"/>
      <c r="V16" s="982"/>
      <c r="W16" s="980"/>
      <c r="X16" s="980"/>
      <c r="Y16" s="980"/>
      <c r="Z16" s="980"/>
      <c r="AA16" s="980"/>
      <c r="AB16" s="980"/>
      <c r="AC16" s="980"/>
      <c r="AD16" s="980"/>
      <c r="AE16" s="980"/>
      <c r="AF16" s="980"/>
      <c r="AG16" s="991"/>
      <c r="AH16" s="979"/>
      <c r="AI16" s="980"/>
      <c r="AJ16" s="980"/>
      <c r="AK16" s="980"/>
      <c r="AL16" s="980"/>
      <c r="AM16" s="980"/>
      <c r="AN16" s="980"/>
      <c r="AO16" s="980"/>
      <c r="AP16" s="980"/>
      <c r="AQ16" s="980"/>
      <c r="AR16" s="980"/>
      <c r="AS16" s="981"/>
    </row>
    <row r="17" spans="2:46" hidden="1" outlineLevel="1" x14ac:dyDescent="0.25">
      <c r="B17" s="1231" t="s">
        <v>514</v>
      </c>
      <c r="C17" s="1232"/>
      <c r="D17" s="1232"/>
      <c r="E17" s="1232"/>
      <c r="F17" s="1232"/>
      <c r="G17" s="1232"/>
      <c r="H17" s="1232"/>
      <c r="I17" s="1232"/>
      <c r="J17" s="979"/>
      <c r="K17" s="980"/>
      <c r="L17" s="980"/>
      <c r="M17" s="980"/>
      <c r="N17" s="980"/>
      <c r="O17" s="980"/>
      <c r="P17" s="980"/>
      <c r="Q17" s="980"/>
      <c r="R17" s="980"/>
      <c r="S17" s="980"/>
      <c r="T17" s="980"/>
      <c r="U17" s="981"/>
      <c r="V17" s="982"/>
      <c r="W17" s="980"/>
      <c r="X17" s="980"/>
      <c r="Y17" s="980"/>
      <c r="Z17" s="980"/>
      <c r="AA17" s="980"/>
      <c r="AB17" s="980"/>
      <c r="AC17" s="980"/>
      <c r="AD17" s="980"/>
      <c r="AE17" s="980"/>
      <c r="AF17" s="980"/>
      <c r="AG17" s="991"/>
      <c r="AH17" s="979"/>
      <c r="AI17" s="980"/>
      <c r="AJ17" s="980"/>
      <c r="AK17" s="980"/>
      <c r="AL17" s="980"/>
      <c r="AM17" s="980"/>
      <c r="AN17" s="980"/>
      <c r="AO17" s="980"/>
      <c r="AP17" s="980"/>
      <c r="AQ17" s="980"/>
      <c r="AR17" s="980"/>
      <c r="AS17" s="981"/>
    </row>
    <row r="18" spans="2:46" hidden="1" outlineLevel="1" x14ac:dyDescent="0.25">
      <c r="B18" s="1231" t="s">
        <v>514</v>
      </c>
      <c r="C18" s="1232"/>
      <c r="D18" s="1232"/>
      <c r="E18" s="1232"/>
      <c r="F18" s="1232"/>
      <c r="G18" s="1232"/>
      <c r="H18" s="1232"/>
      <c r="I18" s="1232"/>
      <c r="J18" s="979"/>
      <c r="K18" s="980"/>
      <c r="L18" s="980"/>
      <c r="M18" s="980"/>
      <c r="N18" s="980"/>
      <c r="O18" s="980"/>
      <c r="P18" s="980"/>
      <c r="Q18" s="980"/>
      <c r="R18" s="980"/>
      <c r="S18" s="980"/>
      <c r="T18" s="980"/>
      <c r="U18" s="981"/>
      <c r="V18" s="982"/>
      <c r="W18" s="980"/>
      <c r="X18" s="980"/>
      <c r="Y18" s="980"/>
      <c r="Z18" s="980"/>
      <c r="AA18" s="980"/>
      <c r="AB18" s="980"/>
      <c r="AC18" s="980"/>
      <c r="AD18" s="980"/>
      <c r="AE18" s="980"/>
      <c r="AF18" s="980"/>
      <c r="AG18" s="991"/>
      <c r="AH18" s="979"/>
      <c r="AI18" s="980"/>
      <c r="AJ18" s="980"/>
      <c r="AK18" s="980"/>
      <c r="AL18" s="980"/>
      <c r="AM18" s="980"/>
      <c r="AN18" s="980"/>
      <c r="AO18" s="980"/>
      <c r="AP18" s="980"/>
      <c r="AQ18" s="980"/>
      <c r="AR18" s="980"/>
      <c r="AS18" s="981"/>
    </row>
    <row r="19" spans="2:46" ht="15.75" hidden="1" outlineLevel="1" thickBot="1" x14ac:dyDescent="0.3">
      <c r="B19" s="1234" t="s">
        <v>514</v>
      </c>
      <c r="C19" s="1235"/>
      <c r="D19" s="1235"/>
      <c r="E19" s="1235"/>
      <c r="F19" s="1235"/>
      <c r="G19" s="1235"/>
      <c r="H19" s="1235"/>
      <c r="I19" s="1242"/>
      <c r="J19" s="983"/>
      <c r="K19" s="984"/>
      <c r="L19" s="984"/>
      <c r="M19" s="984"/>
      <c r="N19" s="984"/>
      <c r="O19" s="984"/>
      <c r="P19" s="984"/>
      <c r="Q19" s="984"/>
      <c r="R19" s="984"/>
      <c r="S19" s="984"/>
      <c r="T19" s="984"/>
      <c r="U19" s="985"/>
      <c r="V19" s="986"/>
      <c r="W19" s="984"/>
      <c r="X19" s="984"/>
      <c r="Y19" s="984"/>
      <c r="Z19" s="984"/>
      <c r="AA19" s="984"/>
      <c r="AB19" s="984"/>
      <c r="AC19" s="984"/>
      <c r="AD19" s="984"/>
      <c r="AE19" s="984"/>
      <c r="AF19" s="984"/>
      <c r="AG19" s="992"/>
      <c r="AH19" s="983"/>
      <c r="AI19" s="984"/>
      <c r="AJ19" s="984"/>
      <c r="AK19" s="984"/>
      <c r="AL19" s="984"/>
      <c r="AM19" s="984"/>
      <c r="AN19" s="984"/>
      <c r="AO19" s="984"/>
      <c r="AP19" s="984"/>
      <c r="AQ19" s="984"/>
      <c r="AR19" s="984"/>
      <c r="AS19" s="985"/>
    </row>
    <row r="20" spans="2:46" s="993" customFormat="1" collapsed="1" x14ac:dyDescent="0.25"/>
    <row r="21" spans="2:46" ht="21.75" thickBot="1" x14ac:dyDescent="0.4">
      <c r="B21" s="1053" t="s">
        <v>516</v>
      </c>
    </row>
    <row r="22" spans="2:46" x14ac:dyDescent="0.25">
      <c r="B22" s="1243" t="s">
        <v>517</v>
      </c>
      <c r="C22" s="1244"/>
      <c r="D22" s="1244" t="s">
        <v>518</v>
      </c>
      <c r="E22" s="1244" t="s">
        <v>535</v>
      </c>
      <c r="F22" s="1244" t="s">
        <v>518</v>
      </c>
      <c r="G22" s="1244" t="s">
        <v>539</v>
      </c>
      <c r="H22" s="1244" t="s">
        <v>116</v>
      </c>
      <c r="I22" s="1246" t="s">
        <v>113</v>
      </c>
      <c r="J22" s="1268" t="s">
        <v>7</v>
      </c>
      <c r="K22" s="1226"/>
      <c r="L22" s="1226"/>
      <c r="M22" s="1226"/>
      <c r="N22" s="1226"/>
      <c r="O22" s="1226"/>
      <c r="P22" s="1226"/>
      <c r="Q22" s="1226"/>
      <c r="R22" s="1226"/>
      <c r="S22" s="1226"/>
      <c r="T22" s="1226"/>
      <c r="U22" s="1227"/>
      <c r="V22" s="1225" t="s">
        <v>9</v>
      </c>
      <c r="W22" s="1226"/>
      <c r="X22" s="1226"/>
      <c r="Y22" s="1226"/>
      <c r="Z22" s="1226"/>
      <c r="AA22" s="1226"/>
      <c r="AB22" s="1226"/>
      <c r="AC22" s="1226"/>
      <c r="AD22" s="1226"/>
      <c r="AE22" s="1226"/>
      <c r="AF22" s="1226"/>
      <c r="AG22" s="1227"/>
      <c r="AH22" s="1225" t="s">
        <v>8</v>
      </c>
      <c r="AI22" s="1226"/>
      <c r="AJ22" s="1226"/>
      <c r="AK22" s="1226"/>
      <c r="AL22" s="1226"/>
      <c r="AM22" s="1226"/>
      <c r="AN22" s="1226"/>
      <c r="AO22" s="1226"/>
      <c r="AP22" s="1226"/>
      <c r="AQ22" s="1226"/>
      <c r="AR22" s="1226"/>
      <c r="AS22" s="1227"/>
    </row>
    <row r="23" spans="2:46" ht="15.75" thickBot="1" x14ac:dyDescent="0.3">
      <c r="B23" s="1027" t="s">
        <v>518</v>
      </c>
      <c r="C23" s="1028" t="s">
        <v>519</v>
      </c>
      <c r="D23" s="1245"/>
      <c r="E23" s="1245"/>
      <c r="F23" s="1245"/>
      <c r="G23" s="1245"/>
      <c r="H23" s="1245"/>
      <c r="I23" s="1247"/>
      <c r="J23" s="1026" t="s">
        <v>12</v>
      </c>
      <c r="K23" s="995" t="s">
        <v>13</v>
      </c>
      <c r="L23" s="995" t="s">
        <v>14</v>
      </c>
      <c r="M23" s="995" t="s">
        <v>15</v>
      </c>
      <c r="N23" s="995" t="s">
        <v>16</v>
      </c>
      <c r="O23" s="995" t="s">
        <v>17</v>
      </c>
      <c r="P23" s="995" t="s">
        <v>18</v>
      </c>
      <c r="Q23" s="995" t="s">
        <v>19</v>
      </c>
      <c r="R23" s="995" t="s">
        <v>20</v>
      </c>
      <c r="S23" s="995" t="s">
        <v>21</v>
      </c>
      <c r="T23" s="995" t="s">
        <v>22</v>
      </c>
      <c r="U23" s="996" t="s">
        <v>23</v>
      </c>
      <c r="V23" s="994" t="s">
        <v>26</v>
      </c>
      <c r="W23" s="995" t="s">
        <v>27</v>
      </c>
      <c r="X23" s="995" t="s">
        <v>28</v>
      </c>
      <c r="Y23" s="995" t="s">
        <v>29</v>
      </c>
      <c r="Z23" s="995" t="s">
        <v>30</v>
      </c>
      <c r="AA23" s="995" t="s">
        <v>31</v>
      </c>
      <c r="AB23" s="995" t="s">
        <v>33</v>
      </c>
      <c r="AC23" s="995" t="s">
        <v>34</v>
      </c>
      <c r="AD23" s="995" t="s">
        <v>35</v>
      </c>
      <c r="AE23" s="995" t="s">
        <v>36</v>
      </c>
      <c r="AF23" s="995" t="s">
        <v>37</v>
      </c>
      <c r="AG23" s="996" t="s">
        <v>38</v>
      </c>
      <c r="AH23" s="994" t="s">
        <v>39</v>
      </c>
      <c r="AI23" s="995" t="s">
        <v>40</v>
      </c>
      <c r="AJ23" s="995" t="s">
        <v>41</v>
      </c>
      <c r="AK23" s="995" t="s">
        <v>43</v>
      </c>
      <c r="AL23" s="995" t="s">
        <v>44</v>
      </c>
      <c r="AM23" s="995" t="s">
        <v>45</v>
      </c>
      <c r="AN23" s="995" t="s">
        <v>46</v>
      </c>
      <c r="AO23" s="995" t="s">
        <v>47</v>
      </c>
      <c r="AP23" s="995" t="s">
        <v>48</v>
      </c>
      <c r="AQ23" s="995" t="s">
        <v>50</v>
      </c>
      <c r="AR23" s="995" t="s">
        <v>51</v>
      </c>
      <c r="AS23" s="996" t="s">
        <v>52</v>
      </c>
    </row>
    <row r="24" spans="2:46" x14ac:dyDescent="0.25">
      <c r="B24" s="1248" t="s">
        <v>323</v>
      </c>
      <c r="C24" s="1263">
        <f>'Marco lógico'!C16</f>
        <v>0</v>
      </c>
      <c r="D24" s="1261">
        <f>'Marco lógico'!B20</f>
        <v>1.1000000000000001</v>
      </c>
      <c r="E24" s="1261">
        <f>'Marco lógico'!C20</f>
        <v>0</v>
      </c>
      <c r="F24" s="1113" t="str">
        <f>'Marco lógico'!A38</f>
        <v>Indicador 1</v>
      </c>
      <c r="G24" s="1114">
        <f>'Marco lógico'!D20</f>
        <v>0</v>
      </c>
      <c r="H24" s="1124"/>
      <c r="I24" s="1124"/>
      <c r="J24" s="1038"/>
      <c r="K24" s="1039"/>
      <c r="L24" s="1040"/>
      <c r="M24" s="1040"/>
      <c r="N24" s="1040"/>
      <c r="O24" s="1040"/>
      <c r="P24" s="1040"/>
      <c r="Q24" s="1040"/>
      <c r="R24" s="1040"/>
      <c r="S24" s="1040"/>
      <c r="T24" s="1040"/>
      <c r="U24" s="1041"/>
      <c r="V24" s="1120"/>
      <c r="W24" s="1121"/>
      <c r="X24" s="1121"/>
      <c r="Y24" s="1122"/>
      <c r="Z24" s="1122"/>
      <c r="AA24" s="1122"/>
      <c r="AB24" s="1122"/>
      <c r="AC24" s="1122"/>
      <c r="AD24" s="1122"/>
      <c r="AE24" s="1122"/>
      <c r="AF24" s="1122"/>
      <c r="AG24" s="1123"/>
      <c r="AH24" s="1120"/>
      <c r="AI24" s="1121"/>
      <c r="AJ24" s="1121"/>
      <c r="AK24" s="1122"/>
      <c r="AL24" s="1122"/>
      <c r="AM24" s="1122"/>
      <c r="AN24" s="1122"/>
      <c r="AO24" s="1122"/>
      <c r="AP24" s="1122"/>
      <c r="AQ24" s="1122"/>
      <c r="AR24" s="1122"/>
      <c r="AS24" s="1123"/>
      <c r="AT24" s="993"/>
    </row>
    <row r="25" spans="2:46" x14ac:dyDescent="0.25">
      <c r="B25" s="1249"/>
      <c r="C25" s="1264"/>
      <c r="D25" s="1217"/>
      <c r="E25" s="1217"/>
      <c r="F25" s="1478" t="s">
        <v>601</v>
      </c>
      <c r="G25" s="1025"/>
      <c r="H25" s="1169"/>
      <c r="I25" s="1169"/>
      <c r="J25" s="1035"/>
      <c r="K25" s="1036"/>
      <c r="L25" s="1036"/>
      <c r="M25" s="1040"/>
      <c r="N25" s="1040"/>
      <c r="O25" s="1040"/>
      <c r="P25" s="1040"/>
      <c r="Q25" s="1040"/>
      <c r="R25" s="1040"/>
      <c r="S25" s="1040"/>
      <c r="T25" s="1040"/>
      <c r="U25" s="1037"/>
      <c r="V25" s="1002"/>
      <c r="W25" s="1003"/>
      <c r="X25" s="1003"/>
      <c r="Y25" s="1003"/>
      <c r="Z25" s="1003"/>
      <c r="AA25" s="1003"/>
      <c r="AB25" s="1003"/>
      <c r="AC25" s="1003"/>
      <c r="AD25" s="1003"/>
      <c r="AE25" s="1003"/>
      <c r="AF25" s="1003"/>
      <c r="AG25" s="1024"/>
      <c r="AH25" s="1002"/>
      <c r="AI25" s="1003"/>
      <c r="AJ25" s="1003"/>
      <c r="AK25" s="1003"/>
      <c r="AL25" s="1003"/>
      <c r="AM25" s="1003"/>
      <c r="AN25" s="1003"/>
      <c r="AO25" s="1003"/>
      <c r="AP25" s="1003"/>
      <c r="AQ25" s="1003"/>
      <c r="AR25" s="1003"/>
      <c r="AS25" s="1004"/>
      <c r="AT25" s="993"/>
    </row>
    <row r="26" spans="2:46" x14ac:dyDescent="0.25">
      <c r="B26" s="1249"/>
      <c r="C26" s="1264"/>
      <c r="D26" s="1217"/>
      <c r="E26" s="1217"/>
      <c r="F26" s="1252"/>
      <c r="G26" s="1025"/>
      <c r="H26" s="1126"/>
      <c r="I26" s="1126"/>
      <c r="J26" s="1035"/>
      <c r="K26" s="1036"/>
      <c r="L26" s="1036"/>
      <c r="M26" s="1040"/>
      <c r="N26" s="1040"/>
      <c r="O26" s="1040"/>
      <c r="P26" s="1040"/>
      <c r="Q26" s="1040"/>
      <c r="R26" s="1040"/>
      <c r="S26" s="1040"/>
      <c r="T26" s="1040"/>
      <c r="U26" s="1037"/>
      <c r="V26" s="1002"/>
      <c r="W26" s="1003"/>
      <c r="X26" s="1003"/>
      <c r="Y26" s="1003"/>
      <c r="Z26" s="1003"/>
      <c r="AA26" s="1003"/>
      <c r="AB26" s="1003"/>
      <c r="AC26" s="1003"/>
      <c r="AD26" s="1003"/>
      <c r="AE26" s="1003"/>
      <c r="AF26" s="1003"/>
      <c r="AG26" s="1024"/>
      <c r="AH26" s="1002"/>
      <c r="AI26" s="1003"/>
      <c r="AJ26" s="1003"/>
      <c r="AK26" s="1003"/>
      <c r="AL26" s="1003"/>
      <c r="AM26" s="1003"/>
      <c r="AN26" s="1003"/>
      <c r="AO26" s="1003"/>
      <c r="AP26" s="1003"/>
      <c r="AQ26" s="1003"/>
      <c r="AR26" s="1003"/>
      <c r="AS26" s="1004"/>
      <c r="AT26" s="993"/>
    </row>
    <row r="27" spans="2:46" x14ac:dyDescent="0.25">
      <c r="B27" s="1249"/>
      <c r="C27" s="1264"/>
      <c r="D27" s="1217"/>
      <c r="E27" s="1217"/>
      <c r="F27" s="1252"/>
      <c r="G27" s="1025"/>
      <c r="H27" s="1126"/>
      <c r="I27" s="1126"/>
      <c r="J27" s="1035"/>
      <c r="K27" s="1036"/>
      <c r="L27" s="1036"/>
      <c r="M27" s="1040"/>
      <c r="N27" s="1040"/>
      <c r="O27" s="1040"/>
      <c r="P27" s="1040"/>
      <c r="Q27" s="1040"/>
      <c r="R27" s="1040"/>
      <c r="S27" s="1040"/>
      <c r="T27" s="1040"/>
      <c r="U27" s="1037"/>
      <c r="V27" s="1002"/>
      <c r="W27" s="1003"/>
      <c r="X27" s="1003"/>
      <c r="Y27" s="1003"/>
      <c r="Z27" s="1003"/>
      <c r="AA27" s="1003"/>
      <c r="AB27" s="1003"/>
      <c r="AC27" s="1003"/>
      <c r="AD27" s="1003"/>
      <c r="AE27" s="1003"/>
      <c r="AF27" s="1003"/>
      <c r="AG27" s="1024"/>
      <c r="AH27" s="1002"/>
      <c r="AI27" s="1003"/>
      <c r="AJ27" s="1003"/>
      <c r="AK27" s="1003"/>
      <c r="AL27" s="1003"/>
      <c r="AM27" s="1003"/>
      <c r="AN27" s="1003"/>
      <c r="AO27" s="1003"/>
      <c r="AP27" s="1003"/>
      <c r="AQ27" s="1003"/>
      <c r="AR27" s="1003"/>
      <c r="AS27" s="1004"/>
      <c r="AT27" s="993"/>
    </row>
    <row r="28" spans="2:46" x14ac:dyDescent="0.25">
      <c r="B28" s="1249"/>
      <c r="C28" s="1264"/>
      <c r="D28" s="1217"/>
      <c r="E28" s="1217"/>
      <c r="F28" s="1252"/>
      <c r="G28" s="1025"/>
      <c r="H28" s="1126"/>
      <c r="I28" s="1126"/>
      <c r="J28" s="1035"/>
      <c r="K28" s="1036"/>
      <c r="L28" s="1040"/>
      <c r="M28" s="1040"/>
      <c r="N28" s="1040"/>
      <c r="O28" s="1040"/>
      <c r="P28" s="1040"/>
      <c r="Q28" s="1040"/>
      <c r="R28" s="1040"/>
      <c r="S28" s="1040"/>
      <c r="T28" s="1040"/>
      <c r="U28" s="1037"/>
      <c r="V28" s="1002"/>
      <c r="W28" s="1003"/>
      <c r="X28" s="1003"/>
      <c r="Y28" s="1003"/>
      <c r="Z28" s="1003"/>
      <c r="AA28" s="1003"/>
      <c r="AB28" s="1003"/>
      <c r="AC28" s="1003"/>
      <c r="AD28" s="1003"/>
      <c r="AE28" s="1003"/>
      <c r="AF28" s="1003"/>
      <c r="AG28" s="1024"/>
      <c r="AH28" s="1002"/>
      <c r="AI28" s="1003"/>
      <c r="AJ28" s="1003"/>
      <c r="AK28" s="1003"/>
      <c r="AL28" s="1003"/>
      <c r="AM28" s="1003"/>
      <c r="AN28" s="1003"/>
      <c r="AO28" s="1003"/>
      <c r="AP28" s="1003"/>
      <c r="AQ28" s="1003"/>
      <c r="AR28" s="1003"/>
      <c r="AS28" s="1004"/>
      <c r="AT28" s="993"/>
    </row>
    <row r="29" spans="2:46" x14ac:dyDescent="0.25">
      <c r="B29" s="1249"/>
      <c r="C29" s="1264"/>
      <c r="D29" s="1217"/>
      <c r="E29" s="1217"/>
      <c r="F29" s="1253"/>
      <c r="G29" s="1025"/>
      <c r="H29" s="1126"/>
      <c r="I29" s="1126"/>
      <c r="J29" s="1035"/>
      <c r="K29" s="1036"/>
      <c r="L29" s="1040"/>
      <c r="M29" s="1040"/>
      <c r="N29" s="1040"/>
      <c r="O29" s="1040"/>
      <c r="P29" s="1040"/>
      <c r="Q29" s="1040"/>
      <c r="R29" s="1040"/>
      <c r="S29" s="1040"/>
      <c r="T29" s="1040"/>
      <c r="U29" s="1037"/>
      <c r="V29" s="1002"/>
      <c r="W29" s="1003"/>
      <c r="X29" s="1003"/>
      <c r="Y29" s="1003"/>
      <c r="Z29" s="1003"/>
      <c r="AA29" s="1003"/>
      <c r="AB29" s="1003"/>
      <c r="AC29" s="1003"/>
      <c r="AD29" s="1003"/>
      <c r="AE29" s="1003"/>
      <c r="AF29" s="1003"/>
      <c r="AG29" s="1024"/>
      <c r="AH29" s="1002"/>
      <c r="AI29" s="1003"/>
      <c r="AJ29" s="1003"/>
      <c r="AK29" s="1003"/>
      <c r="AL29" s="1003"/>
      <c r="AM29" s="1003"/>
      <c r="AN29" s="1003"/>
      <c r="AO29" s="1003"/>
      <c r="AP29" s="1003"/>
      <c r="AQ29" s="1003"/>
      <c r="AR29" s="1003"/>
      <c r="AS29" s="1004"/>
      <c r="AT29" s="993"/>
    </row>
    <row r="30" spans="2:46" x14ac:dyDescent="0.25">
      <c r="B30" s="1249"/>
      <c r="C30" s="1264"/>
      <c r="D30" s="1217"/>
      <c r="E30" s="1217"/>
      <c r="F30" s="1057" t="str">
        <f>'Marco lógico'!A39</f>
        <v>Indicador 2</v>
      </c>
      <c r="G30" s="1020">
        <f>'Marco lógico'!D21</f>
        <v>0</v>
      </c>
      <c r="H30" s="1125"/>
      <c r="I30" s="1125"/>
      <c r="J30" s="1042"/>
      <c r="K30" s="1040"/>
      <c r="L30" s="1040"/>
      <c r="M30" s="1040"/>
      <c r="N30" s="1040"/>
      <c r="O30" s="1040"/>
      <c r="P30" s="1040"/>
      <c r="Q30" s="1040"/>
      <c r="R30" s="1040"/>
      <c r="S30" s="1040"/>
      <c r="T30" s="1040"/>
      <c r="U30" s="1041"/>
      <c r="V30" s="1000"/>
      <c r="W30" s="999"/>
      <c r="X30" s="999"/>
      <c r="Y30" s="999"/>
      <c r="Z30" s="999"/>
      <c r="AA30" s="999"/>
      <c r="AB30" s="999"/>
      <c r="AC30" s="999"/>
      <c r="AD30" s="999"/>
      <c r="AE30" s="999"/>
      <c r="AF30" s="999"/>
      <c r="AG30" s="1001"/>
      <c r="AH30" s="1000"/>
      <c r="AI30" s="999"/>
      <c r="AJ30" s="999"/>
      <c r="AK30" s="999"/>
      <c r="AL30" s="999"/>
      <c r="AM30" s="999"/>
      <c r="AN30" s="999"/>
      <c r="AO30" s="999"/>
      <c r="AP30" s="999"/>
      <c r="AQ30" s="999"/>
      <c r="AR30" s="999"/>
      <c r="AS30" s="997"/>
      <c r="AT30" s="993"/>
    </row>
    <row r="31" spans="2:46" x14ac:dyDescent="0.25">
      <c r="B31" s="1249"/>
      <c r="C31" s="1264"/>
      <c r="D31" s="1217"/>
      <c r="E31" s="1217"/>
      <c r="F31" s="1251" t="s">
        <v>601</v>
      </c>
      <c r="G31" s="1025"/>
      <c r="H31" s="1126"/>
      <c r="I31" s="1126"/>
      <c r="J31" s="1035"/>
      <c r="K31" s="1023"/>
      <c r="L31" s="1023"/>
      <c r="M31" s="1040"/>
      <c r="N31" s="1040"/>
      <c r="O31" s="1040"/>
      <c r="P31" s="1040"/>
      <c r="Q31" s="1040"/>
      <c r="R31" s="1040"/>
      <c r="S31" s="1040"/>
      <c r="T31" s="1040"/>
      <c r="U31" s="1035"/>
      <c r="V31" s="1002"/>
      <c r="W31" s="1003"/>
      <c r="X31" s="1003"/>
      <c r="Y31" s="1003"/>
      <c r="Z31" s="1003"/>
      <c r="AA31" s="1003"/>
      <c r="AB31" s="1003"/>
      <c r="AC31" s="1003"/>
      <c r="AD31" s="1003"/>
      <c r="AE31" s="1003"/>
      <c r="AF31" s="1003"/>
      <c r="AG31" s="1024"/>
      <c r="AH31" s="1002"/>
      <c r="AI31" s="1003"/>
      <c r="AJ31" s="1003"/>
      <c r="AK31" s="1003"/>
      <c r="AL31" s="1003"/>
      <c r="AM31" s="1003"/>
      <c r="AN31" s="1003"/>
      <c r="AO31" s="1003"/>
      <c r="AP31" s="1003"/>
      <c r="AQ31" s="1003"/>
      <c r="AR31" s="1003"/>
      <c r="AS31" s="1004"/>
      <c r="AT31" s="993"/>
    </row>
    <row r="32" spans="2:46" x14ac:dyDescent="0.25">
      <c r="B32" s="1249"/>
      <c r="C32" s="1264"/>
      <c r="D32" s="1217"/>
      <c r="E32" s="1217"/>
      <c r="F32" s="1252"/>
      <c r="G32" s="1025"/>
      <c r="H32" s="1126"/>
      <c r="I32" s="1126"/>
      <c r="J32" s="1035"/>
      <c r="K32" s="1023"/>
      <c r="L32" s="1023"/>
      <c r="M32" s="1040"/>
      <c r="N32" s="1040"/>
      <c r="O32" s="1040"/>
      <c r="P32" s="1040"/>
      <c r="Q32" s="1040"/>
      <c r="R32" s="1040"/>
      <c r="S32" s="1040"/>
      <c r="T32" s="1040"/>
      <c r="U32" s="1035"/>
      <c r="V32" s="1002"/>
      <c r="W32" s="1003"/>
      <c r="X32" s="1003"/>
      <c r="Y32" s="1003"/>
      <c r="Z32" s="1003"/>
      <c r="AA32" s="1003"/>
      <c r="AB32" s="1003"/>
      <c r="AC32" s="1003"/>
      <c r="AD32" s="1003"/>
      <c r="AE32" s="1003"/>
      <c r="AF32" s="1003"/>
      <c r="AG32" s="1024"/>
      <c r="AH32" s="1002"/>
      <c r="AI32" s="1003"/>
      <c r="AJ32" s="1003"/>
      <c r="AK32" s="1003"/>
      <c r="AL32" s="1003"/>
      <c r="AM32" s="1003"/>
      <c r="AN32" s="1003"/>
      <c r="AO32" s="1003"/>
      <c r="AP32" s="1003"/>
      <c r="AQ32" s="1003"/>
      <c r="AR32" s="1003"/>
      <c r="AS32" s="1004"/>
      <c r="AT32" s="993"/>
    </row>
    <row r="33" spans="2:46" x14ac:dyDescent="0.25">
      <c r="B33" s="1249"/>
      <c r="C33" s="1264"/>
      <c r="D33" s="1217"/>
      <c r="E33" s="1217"/>
      <c r="F33" s="1252"/>
      <c r="G33" s="1025"/>
      <c r="H33" s="1126"/>
      <c r="I33" s="1126"/>
      <c r="J33" s="1035"/>
      <c r="K33" s="1036"/>
      <c r="L33" s="1040"/>
      <c r="M33" s="1040"/>
      <c r="N33" s="1040"/>
      <c r="O33" s="1040"/>
      <c r="P33" s="1040"/>
      <c r="Q33" s="1040"/>
      <c r="R33" s="1040"/>
      <c r="S33" s="1040"/>
      <c r="T33" s="1040"/>
      <c r="U33" s="1035"/>
      <c r="V33" s="1002"/>
      <c r="W33" s="1003"/>
      <c r="X33" s="1003"/>
      <c r="Y33" s="1003"/>
      <c r="Z33" s="1003"/>
      <c r="AA33" s="1003"/>
      <c r="AB33" s="1003"/>
      <c r="AC33" s="1003"/>
      <c r="AD33" s="1003"/>
      <c r="AE33" s="1003"/>
      <c r="AF33" s="1003"/>
      <c r="AG33" s="1024"/>
      <c r="AH33" s="1002"/>
      <c r="AI33" s="1003"/>
      <c r="AJ33" s="1003"/>
      <c r="AK33" s="1003"/>
      <c r="AL33" s="1003"/>
      <c r="AM33" s="1003"/>
      <c r="AN33" s="1003"/>
      <c r="AO33" s="1003"/>
      <c r="AP33" s="1003"/>
      <c r="AQ33" s="1003"/>
      <c r="AR33" s="1003"/>
      <c r="AS33" s="1004"/>
      <c r="AT33" s="993"/>
    </row>
    <row r="34" spans="2:46" x14ac:dyDescent="0.25">
      <c r="B34" s="1249"/>
      <c r="C34" s="1264"/>
      <c r="D34" s="1217"/>
      <c r="E34" s="1217"/>
      <c r="F34" s="1252"/>
      <c r="G34" s="1025"/>
      <c r="H34" s="1126"/>
      <c r="I34" s="1126"/>
      <c r="J34" s="1035"/>
      <c r="K34" s="1036"/>
      <c r="L34" s="1040"/>
      <c r="M34" s="1040"/>
      <c r="N34" s="1040"/>
      <c r="O34" s="1040"/>
      <c r="P34" s="1040"/>
      <c r="Q34" s="1040"/>
      <c r="R34" s="1040"/>
      <c r="S34" s="1040"/>
      <c r="T34" s="1040"/>
      <c r="U34" s="1035"/>
      <c r="V34" s="1002"/>
      <c r="W34" s="1003"/>
      <c r="X34" s="1003"/>
      <c r="Y34" s="1003"/>
      <c r="Z34" s="1003"/>
      <c r="AA34" s="1003"/>
      <c r="AB34" s="1003"/>
      <c r="AC34" s="1003"/>
      <c r="AD34" s="1003"/>
      <c r="AE34" s="1003"/>
      <c r="AF34" s="1003"/>
      <c r="AG34" s="1024"/>
      <c r="AH34" s="1002"/>
      <c r="AI34" s="1003"/>
      <c r="AJ34" s="1003"/>
      <c r="AK34" s="1003"/>
      <c r="AL34" s="1003"/>
      <c r="AM34" s="1003"/>
      <c r="AN34" s="1003"/>
      <c r="AO34" s="1003"/>
      <c r="AP34" s="1003"/>
      <c r="AQ34" s="1003"/>
      <c r="AR34" s="1003"/>
      <c r="AS34" s="1004"/>
      <c r="AT34" s="993"/>
    </row>
    <row r="35" spans="2:46" x14ac:dyDescent="0.25">
      <c r="B35" s="1249"/>
      <c r="C35" s="1264"/>
      <c r="D35" s="1217"/>
      <c r="E35" s="1217"/>
      <c r="F35" s="1253"/>
      <c r="G35" s="1025"/>
      <c r="H35" s="1126"/>
      <c r="I35" s="1126"/>
      <c r="J35" s="1035"/>
      <c r="K35" s="1036"/>
      <c r="L35" s="1040"/>
      <c r="M35" s="1040"/>
      <c r="N35" s="1040"/>
      <c r="O35" s="1040"/>
      <c r="P35" s="1040"/>
      <c r="Q35" s="1040"/>
      <c r="R35" s="1040"/>
      <c r="S35" s="1040"/>
      <c r="T35" s="1040"/>
      <c r="U35" s="1035"/>
      <c r="V35" s="1002"/>
      <c r="W35" s="1003"/>
      <c r="X35" s="1003"/>
      <c r="Y35" s="1003"/>
      <c r="Z35" s="1003"/>
      <c r="AA35" s="1003"/>
      <c r="AB35" s="1003"/>
      <c r="AC35" s="1003"/>
      <c r="AD35" s="1003"/>
      <c r="AE35" s="1003"/>
      <c r="AF35" s="1003"/>
      <c r="AG35" s="1024"/>
      <c r="AH35" s="1002"/>
      <c r="AI35" s="1003"/>
      <c r="AJ35" s="1003"/>
      <c r="AK35" s="1003"/>
      <c r="AL35" s="1003"/>
      <c r="AM35" s="1003"/>
      <c r="AN35" s="1003"/>
      <c r="AO35" s="1003"/>
      <c r="AP35" s="1003"/>
      <c r="AQ35" s="1003"/>
      <c r="AR35" s="1003"/>
      <c r="AS35" s="1004"/>
      <c r="AT35" s="993"/>
    </row>
    <row r="36" spans="2:46" collapsed="1" x14ac:dyDescent="0.25">
      <c r="B36" s="1249"/>
      <c r="C36" s="1264"/>
      <c r="D36" s="1217"/>
      <c r="E36" s="1217"/>
      <c r="F36" s="1057" t="str">
        <f>'Marco lógico'!A40</f>
        <v>Indicador 3</v>
      </c>
      <c r="G36" s="1020">
        <f>'Marco lógico'!D22</f>
        <v>0</v>
      </c>
      <c r="H36" s="1041"/>
      <c r="I36" s="1041"/>
      <c r="J36" s="1021"/>
      <c r="K36" s="998"/>
      <c r="L36" s="1040"/>
      <c r="M36" s="1040"/>
      <c r="N36" s="1040"/>
      <c r="O36" s="1040"/>
      <c r="P36" s="1040"/>
      <c r="Q36" s="1040"/>
      <c r="R36" s="1040"/>
      <c r="S36" s="1040"/>
      <c r="T36" s="1040"/>
      <c r="U36" s="997"/>
      <c r="V36" s="1000"/>
      <c r="W36" s="999"/>
      <c r="X36" s="999"/>
      <c r="Y36" s="999"/>
      <c r="Z36" s="999"/>
      <c r="AA36" s="999"/>
      <c r="AB36" s="999"/>
      <c r="AC36" s="999"/>
      <c r="AD36" s="999"/>
      <c r="AE36" s="999"/>
      <c r="AF36" s="999"/>
      <c r="AG36" s="1001"/>
      <c r="AH36" s="1000"/>
      <c r="AI36" s="999"/>
      <c r="AJ36" s="999"/>
      <c r="AK36" s="999"/>
      <c r="AL36" s="999"/>
      <c r="AM36" s="999"/>
      <c r="AN36" s="999"/>
      <c r="AO36" s="999"/>
      <c r="AP36" s="999"/>
      <c r="AQ36" s="999"/>
      <c r="AR36" s="999"/>
      <c r="AS36" s="997"/>
      <c r="AT36" s="993"/>
    </row>
    <row r="37" spans="2:46" x14ac:dyDescent="0.25">
      <c r="B37" s="1249"/>
      <c r="C37" s="1264"/>
      <c r="D37" s="1217"/>
      <c r="E37" s="1217"/>
      <c r="F37" s="1251" t="s">
        <v>601</v>
      </c>
      <c r="G37" s="1025"/>
      <c r="H37" s="1126"/>
      <c r="I37" s="1126"/>
      <c r="J37" s="1022"/>
      <c r="K37" s="1023"/>
      <c r="L37" s="1023"/>
      <c r="M37" s="1023"/>
      <c r="N37" s="1023"/>
      <c r="O37" s="1003"/>
      <c r="P37" s="1003"/>
      <c r="Q37" s="1003"/>
      <c r="R37" s="1003"/>
      <c r="S37" s="1003"/>
      <c r="T37" s="1003"/>
      <c r="U37" s="1004"/>
      <c r="V37" s="1002"/>
      <c r="W37" s="1003"/>
      <c r="X37" s="1003"/>
      <c r="Y37" s="1003"/>
      <c r="Z37" s="1003"/>
      <c r="AA37" s="1003"/>
      <c r="AB37" s="1003"/>
      <c r="AC37" s="1003"/>
      <c r="AD37" s="1003"/>
      <c r="AE37" s="1003"/>
      <c r="AF37" s="1003"/>
      <c r="AG37" s="1024"/>
      <c r="AH37" s="1002"/>
      <c r="AI37" s="1003"/>
      <c r="AJ37" s="1003"/>
      <c r="AK37" s="1003"/>
      <c r="AL37" s="1003"/>
      <c r="AM37" s="1003"/>
      <c r="AN37" s="1003"/>
      <c r="AO37" s="1003"/>
      <c r="AP37" s="1003"/>
      <c r="AQ37" s="1003"/>
      <c r="AR37" s="1003"/>
      <c r="AS37" s="1004"/>
      <c r="AT37" s="993"/>
    </row>
    <row r="38" spans="2:46" x14ac:dyDescent="0.25">
      <c r="B38" s="1249"/>
      <c r="C38" s="1264"/>
      <c r="D38" s="1217"/>
      <c r="E38" s="1217"/>
      <c r="F38" s="1252"/>
      <c r="G38" s="1025"/>
      <c r="H38" s="1126"/>
      <c r="I38" s="1126"/>
      <c r="J38" s="1022"/>
      <c r="K38" s="1023"/>
      <c r="L38" s="1023"/>
      <c r="M38" s="1023"/>
      <c r="N38" s="1023"/>
      <c r="O38" s="1003"/>
      <c r="P38" s="1003"/>
      <c r="Q38" s="1003"/>
      <c r="R38" s="1003"/>
      <c r="S38" s="1003"/>
      <c r="T38" s="1003"/>
      <c r="U38" s="1004"/>
      <c r="V38" s="1002"/>
      <c r="W38" s="1003"/>
      <c r="X38" s="1003"/>
      <c r="Y38" s="1003"/>
      <c r="Z38" s="1003"/>
      <c r="AA38" s="1003"/>
      <c r="AB38" s="1003"/>
      <c r="AC38" s="1003"/>
      <c r="AD38" s="1003"/>
      <c r="AE38" s="1003"/>
      <c r="AF38" s="1003"/>
      <c r="AG38" s="1024"/>
      <c r="AH38" s="1002"/>
      <c r="AI38" s="1003"/>
      <c r="AJ38" s="1003"/>
      <c r="AK38" s="1003"/>
      <c r="AL38" s="1003"/>
      <c r="AM38" s="1003"/>
      <c r="AN38" s="1003"/>
      <c r="AO38" s="1003"/>
      <c r="AP38" s="1003"/>
      <c r="AQ38" s="1003"/>
      <c r="AR38" s="1003"/>
      <c r="AS38" s="1004"/>
      <c r="AT38" s="993"/>
    </row>
    <row r="39" spans="2:46" x14ac:dyDescent="0.25">
      <c r="B39" s="1249"/>
      <c r="C39" s="1264"/>
      <c r="D39" s="1217"/>
      <c r="E39" s="1217"/>
      <c r="F39" s="1252"/>
      <c r="G39" s="1025"/>
      <c r="H39" s="1126"/>
      <c r="I39" s="1126"/>
      <c r="J39" s="1022"/>
      <c r="K39" s="1023"/>
      <c r="L39" s="1023"/>
      <c r="M39" s="1023"/>
      <c r="N39" s="1023"/>
      <c r="O39" s="1003"/>
      <c r="P39" s="1003"/>
      <c r="Q39" s="1003"/>
      <c r="R39" s="1003"/>
      <c r="S39" s="1003"/>
      <c r="T39" s="1003"/>
      <c r="U39" s="1004"/>
      <c r="V39" s="1002"/>
      <c r="W39" s="1003"/>
      <c r="X39" s="1003"/>
      <c r="Y39" s="1003"/>
      <c r="Z39" s="1003"/>
      <c r="AA39" s="1003"/>
      <c r="AB39" s="1003"/>
      <c r="AC39" s="1003"/>
      <c r="AD39" s="1003"/>
      <c r="AE39" s="1003"/>
      <c r="AF39" s="1003"/>
      <c r="AG39" s="1024"/>
      <c r="AH39" s="1002"/>
      <c r="AI39" s="1003"/>
      <c r="AJ39" s="1003"/>
      <c r="AK39" s="1003"/>
      <c r="AL39" s="1003"/>
      <c r="AM39" s="1003"/>
      <c r="AN39" s="1003"/>
      <c r="AO39" s="1003"/>
      <c r="AP39" s="1003"/>
      <c r="AQ39" s="1003"/>
      <c r="AR39" s="1003"/>
      <c r="AS39" s="1004"/>
      <c r="AT39" s="993"/>
    </row>
    <row r="40" spans="2:46" x14ac:dyDescent="0.25">
      <c r="B40" s="1249"/>
      <c r="C40" s="1264"/>
      <c r="D40" s="1217"/>
      <c r="E40" s="1217"/>
      <c r="F40" s="1252"/>
      <c r="G40" s="1025"/>
      <c r="H40" s="1126"/>
      <c r="I40" s="1126"/>
      <c r="J40" s="1022"/>
      <c r="K40" s="1023"/>
      <c r="L40" s="1023"/>
      <c r="M40" s="1023"/>
      <c r="N40" s="1023"/>
      <c r="O40" s="1003"/>
      <c r="P40" s="1003"/>
      <c r="Q40" s="1003"/>
      <c r="R40" s="1003"/>
      <c r="S40" s="1003"/>
      <c r="T40" s="1003"/>
      <c r="U40" s="1004"/>
      <c r="V40" s="1002"/>
      <c r="W40" s="1003"/>
      <c r="X40" s="1003"/>
      <c r="Y40" s="1003"/>
      <c r="Z40" s="1003"/>
      <c r="AA40" s="1003"/>
      <c r="AB40" s="1003"/>
      <c r="AC40" s="1003"/>
      <c r="AD40" s="1003"/>
      <c r="AE40" s="1003"/>
      <c r="AF40" s="1003"/>
      <c r="AG40" s="1024"/>
      <c r="AH40" s="1002"/>
      <c r="AI40" s="1003"/>
      <c r="AJ40" s="1003"/>
      <c r="AK40" s="1003"/>
      <c r="AL40" s="1003"/>
      <c r="AM40" s="1003"/>
      <c r="AN40" s="1003"/>
      <c r="AO40" s="1003"/>
      <c r="AP40" s="1003"/>
      <c r="AQ40" s="1003"/>
      <c r="AR40" s="1003"/>
      <c r="AS40" s="1004"/>
      <c r="AT40" s="993"/>
    </row>
    <row r="41" spans="2:46" x14ac:dyDescent="0.25">
      <c r="B41" s="1249"/>
      <c r="C41" s="1264"/>
      <c r="D41" s="1218"/>
      <c r="E41" s="1218"/>
      <c r="F41" s="1253"/>
      <c r="G41" s="1025"/>
      <c r="H41" s="1126"/>
      <c r="I41" s="1126"/>
      <c r="J41" s="1022"/>
      <c r="K41" s="1023"/>
      <c r="L41" s="1023"/>
      <c r="M41" s="1023"/>
      <c r="N41" s="1023"/>
      <c r="O41" s="1003"/>
      <c r="P41" s="1003"/>
      <c r="Q41" s="1003"/>
      <c r="R41" s="1003"/>
      <c r="S41" s="1003"/>
      <c r="T41" s="1003"/>
      <c r="U41" s="1004"/>
      <c r="V41" s="1002"/>
      <c r="W41" s="1003"/>
      <c r="X41" s="1003"/>
      <c r="Y41" s="1003"/>
      <c r="Z41" s="1003"/>
      <c r="AA41" s="1003"/>
      <c r="AB41" s="1003"/>
      <c r="AC41" s="1003"/>
      <c r="AD41" s="1003"/>
      <c r="AE41" s="1003"/>
      <c r="AF41" s="1003"/>
      <c r="AG41" s="1024"/>
      <c r="AH41" s="1002"/>
      <c r="AI41" s="1003"/>
      <c r="AJ41" s="1003"/>
      <c r="AK41" s="1003"/>
      <c r="AL41" s="1003"/>
      <c r="AM41" s="1003"/>
      <c r="AN41" s="1003"/>
      <c r="AO41" s="1003"/>
      <c r="AP41" s="1003"/>
      <c r="AQ41" s="1003"/>
      <c r="AR41" s="1003"/>
      <c r="AS41" s="1004"/>
      <c r="AT41" s="993"/>
    </row>
    <row r="42" spans="2:46" collapsed="1" x14ac:dyDescent="0.25">
      <c r="B42" s="1249"/>
      <c r="C42" s="1264"/>
      <c r="D42" s="1216">
        <f>'Marco lógico'!B23</f>
        <v>1.2</v>
      </c>
      <c r="E42" s="1216">
        <f>'Marco lógico'!C23</f>
        <v>0</v>
      </c>
      <c r="F42" s="1057" t="str">
        <f>'Marco lógico'!A47</f>
        <v>Indicador 1</v>
      </c>
      <c r="G42" s="1020">
        <f>'Marco lógico'!D23</f>
        <v>0</v>
      </c>
      <c r="H42" s="1041"/>
      <c r="I42" s="1041"/>
      <c r="J42" s="1021"/>
      <c r="K42" s="998"/>
      <c r="L42" s="998"/>
      <c r="M42" s="998"/>
      <c r="N42" s="998"/>
      <c r="O42" s="999"/>
      <c r="P42" s="999"/>
      <c r="Q42" s="999"/>
      <c r="R42" s="999"/>
      <c r="S42" s="999"/>
      <c r="T42" s="999"/>
      <c r="U42" s="997"/>
      <c r="V42" s="1000"/>
      <c r="W42" s="999"/>
      <c r="X42" s="999"/>
      <c r="Y42" s="999"/>
      <c r="Z42" s="999"/>
      <c r="AA42" s="999"/>
      <c r="AB42" s="999"/>
      <c r="AC42" s="999"/>
      <c r="AD42" s="999"/>
      <c r="AE42" s="999"/>
      <c r="AF42" s="999"/>
      <c r="AG42" s="1001"/>
      <c r="AH42" s="1000"/>
      <c r="AI42" s="999"/>
      <c r="AJ42" s="999"/>
      <c r="AK42" s="999"/>
      <c r="AL42" s="999"/>
      <c r="AM42" s="999"/>
      <c r="AN42" s="999"/>
      <c r="AO42" s="999"/>
      <c r="AP42" s="999"/>
      <c r="AQ42" s="999"/>
      <c r="AR42" s="999"/>
      <c r="AS42" s="997"/>
      <c r="AT42" s="993"/>
    </row>
    <row r="43" spans="2:46" x14ac:dyDescent="0.25">
      <c r="B43" s="1249"/>
      <c r="C43" s="1264"/>
      <c r="D43" s="1217"/>
      <c r="E43" s="1217"/>
      <c r="F43" s="1251" t="s">
        <v>601</v>
      </c>
      <c r="G43" s="1025"/>
      <c r="H43" s="1126"/>
      <c r="I43" s="1126"/>
      <c r="J43" s="1022"/>
      <c r="K43" s="1023"/>
      <c r="L43" s="1023"/>
      <c r="M43" s="1023"/>
      <c r="N43" s="1023"/>
      <c r="O43" s="1003"/>
      <c r="P43" s="1003"/>
      <c r="Q43" s="1003"/>
      <c r="R43" s="1003"/>
      <c r="S43" s="1003"/>
      <c r="T43" s="1003"/>
      <c r="U43" s="1004"/>
      <c r="V43" s="1002"/>
      <c r="W43" s="1003"/>
      <c r="X43" s="1003"/>
      <c r="Y43" s="1003"/>
      <c r="Z43" s="1003"/>
      <c r="AA43" s="1003"/>
      <c r="AB43" s="1003"/>
      <c r="AC43" s="1003"/>
      <c r="AD43" s="1003"/>
      <c r="AE43" s="1003"/>
      <c r="AF43" s="1003"/>
      <c r="AG43" s="1024"/>
      <c r="AH43" s="1002"/>
      <c r="AI43" s="1003"/>
      <c r="AJ43" s="1003"/>
      <c r="AK43" s="1003"/>
      <c r="AL43" s="1003"/>
      <c r="AM43" s="1003"/>
      <c r="AN43" s="1003"/>
      <c r="AO43" s="1003"/>
      <c r="AP43" s="1003"/>
      <c r="AQ43" s="1003"/>
      <c r="AR43" s="1003"/>
      <c r="AS43" s="1004"/>
      <c r="AT43" s="993"/>
    </row>
    <row r="44" spans="2:46" x14ac:dyDescent="0.25">
      <c r="B44" s="1249"/>
      <c r="C44" s="1264"/>
      <c r="D44" s="1217"/>
      <c r="E44" s="1217"/>
      <c r="F44" s="1252"/>
      <c r="G44" s="1025"/>
      <c r="H44" s="1126"/>
      <c r="I44" s="1126"/>
      <c r="J44" s="1022"/>
      <c r="K44" s="1023"/>
      <c r="L44" s="1023"/>
      <c r="M44" s="1023"/>
      <c r="N44" s="1023"/>
      <c r="O44" s="1003"/>
      <c r="P44" s="1003"/>
      <c r="Q44" s="1003"/>
      <c r="R44" s="1003"/>
      <c r="S44" s="1003"/>
      <c r="T44" s="1003"/>
      <c r="U44" s="1004"/>
      <c r="V44" s="1002"/>
      <c r="W44" s="1003"/>
      <c r="X44" s="1003"/>
      <c r="Y44" s="1003"/>
      <c r="Z44" s="1003"/>
      <c r="AA44" s="1003"/>
      <c r="AB44" s="1003"/>
      <c r="AC44" s="1003"/>
      <c r="AD44" s="1003"/>
      <c r="AE44" s="1003"/>
      <c r="AF44" s="1003"/>
      <c r="AG44" s="1024"/>
      <c r="AH44" s="1002"/>
      <c r="AI44" s="1003"/>
      <c r="AJ44" s="1003"/>
      <c r="AK44" s="1003"/>
      <c r="AL44" s="1003"/>
      <c r="AM44" s="1003"/>
      <c r="AN44" s="1003"/>
      <c r="AO44" s="1003"/>
      <c r="AP44" s="1003"/>
      <c r="AQ44" s="1003"/>
      <c r="AR44" s="1003"/>
      <c r="AS44" s="1004"/>
      <c r="AT44" s="993"/>
    </row>
    <row r="45" spans="2:46" x14ac:dyDescent="0.25">
      <c r="B45" s="1249"/>
      <c r="C45" s="1264"/>
      <c r="D45" s="1217"/>
      <c r="E45" s="1217"/>
      <c r="F45" s="1252"/>
      <c r="G45" s="1025"/>
      <c r="H45" s="1126"/>
      <c r="I45" s="1126"/>
      <c r="J45" s="1022"/>
      <c r="K45" s="1023"/>
      <c r="L45" s="1023"/>
      <c r="M45" s="1023"/>
      <c r="N45" s="1023"/>
      <c r="O45" s="1003"/>
      <c r="P45" s="1003"/>
      <c r="Q45" s="1003"/>
      <c r="R45" s="1003"/>
      <c r="S45" s="1003"/>
      <c r="T45" s="1003"/>
      <c r="U45" s="1004"/>
      <c r="V45" s="1002"/>
      <c r="W45" s="1003"/>
      <c r="X45" s="1003"/>
      <c r="Y45" s="1003"/>
      <c r="Z45" s="1003"/>
      <c r="AA45" s="1003"/>
      <c r="AB45" s="1003"/>
      <c r="AC45" s="1003"/>
      <c r="AD45" s="1003"/>
      <c r="AE45" s="1003"/>
      <c r="AF45" s="1003"/>
      <c r="AG45" s="1024"/>
      <c r="AH45" s="1002"/>
      <c r="AI45" s="1003"/>
      <c r="AJ45" s="1003"/>
      <c r="AK45" s="1003"/>
      <c r="AL45" s="1003"/>
      <c r="AM45" s="1003"/>
      <c r="AN45" s="1003"/>
      <c r="AO45" s="1003"/>
      <c r="AP45" s="1003"/>
      <c r="AQ45" s="1003"/>
      <c r="AR45" s="1003"/>
      <c r="AS45" s="1004"/>
      <c r="AT45" s="993"/>
    </row>
    <row r="46" spans="2:46" x14ac:dyDescent="0.25">
      <c r="B46" s="1249"/>
      <c r="C46" s="1264"/>
      <c r="D46" s="1217"/>
      <c r="E46" s="1217"/>
      <c r="F46" s="1252"/>
      <c r="G46" s="1025"/>
      <c r="H46" s="1126"/>
      <c r="I46" s="1126"/>
      <c r="J46" s="1022"/>
      <c r="K46" s="1023"/>
      <c r="L46" s="1023"/>
      <c r="M46" s="1023"/>
      <c r="N46" s="1023"/>
      <c r="O46" s="1003"/>
      <c r="P46" s="1003"/>
      <c r="Q46" s="1003"/>
      <c r="R46" s="1003"/>
      <c r="S46" s="1003"/>
      <c r="T46" s="1003"/>
      <c r="U46" s="1004"/>
      <c r="V46" s="1002"/>
      <c r="W46" s="1003"/>
      <c r="X46" s="1003"/>
      <c r="Y46" s="1003"/>
      <c r="Z46" s="1003"/>
      <c r="AA46" s="1003"/>
      <c r="AB46" s="1003"/>
      <c r="AC46" s="1003"/>
      <c r="AD46" s="1003"/>
      <c r="AE46" s="1003"/>
      <c r="AF46" s="1003"/>
      <c r="AG46" s="1024"/>
      <c r="AH46" s="1002"/>
      <c r="AI46" s="1003"/>
      <c r="AJ46" s="1003"/>
      <c r="AK46" s="1003"/>
      <c r="AL46" s="1003"/>
      <c r="AM46" s="1003"/>
      <c r="AN46" s="1003"/>
      <c r="AO46" s="1003"/>
      <c r="AP46" s="1003"/>
      <c r="AQ46" s="1003"/>
      <c r="AR46" s="1003"/>
      <c r="AS46" s="1004"/>
      <c r="AT46" s="993"/>
    </row>
    <row r="47" spans="2:46" x14ac:dyDescent="0.25">
      <c r="B47" s="1249"/>
      <c r="C47" s="1264"/>
      <c r="D47" s="1217"/>
      <c r="E47" s="1217"/>
      <c r="F47" s="1253"/>
      <c r="G47" s="1025"/>
      <c r="H47" s="1126"/>
      <c r="I47" s="1126"/>
      <c r="J47" s="1022"/>
      <c r="K47" s="1023"/>
      <c r="L47" s="1023"/>
      <c r="M47" s="1023"/>
      <c r="N47" s="1023"/>
      <c r="O47" s="1003"/>
      <c r="P47" s="1003"/>
      <c r="Q47" s="1003"/>
      <c r="R47" s="1003"/>
      <c r="S47" s="1003"/>
      <c r="T47" s="1003"/>
      <c r="U47" s="1004"/>
      <c r="V47" s="1002"/>
      <c r="W47" s="1003"/>
      <c r="X47" s="1003"/>
      <c r="Y47" s="1003"/>
      <c r="Z47" s="1003"/>
      <c r="AA47" s="1003"/>
      <c r="AB47" s="1003"/>
      <c r="AC47" s="1003"/>
      <c r="AD47" s="1003"/>
      <c r="AE47" s="1003"/>
      <c r="AF47" s="1003"/>
      <c r="AG47" s="1024"/>
      <c r="AH47" s="1002"/>
      <c r="AI47" s="1003"/>
      <c r="AJ47" s="1003"/>
      <c r="AK47" s="1003"/>
      <c r="AL47" s="1003"/>
      <c r="AM47" s="1003"/>
      <c r="AN47" s="1003"/>
      <c r="AO47" s="1003"/>
      <c r="AP47" s="1003"/>
      <c r="AQ47" s="1003"/>
      <c r="AR47" s="1003"/>
      <c r="AS47" s="1004"/>
      <c r="AT47" s="993"/>
    </row>
    <row r="48" spans="2:46" collapsed="1" x14ac:dyDescent="0.25">
      <c r="B48" s="1249"/>
      <c r="C48" s="1264"/>
      <c r="D48" s="1217"/>
      <c r="E48" s="1217"/>
      <c r="F48" s="1057" t="str">
        <f>'Marco lógico'!A48</f>
        <v>Indicador 2</v>
      </c>
      <c r="G48" s="1020">
        <f>'Marco lógico'!D24</f>
        <v>0</v>
      </c>
      <c r="H48" s="1041"/>
      <c r="I48" s="1041"/>
      <c r="J48" s="1021"/>
      <c r="K48" s="998"/>
      <c r="L48" s="998"/>
      <c r="M48" s="998"/>
      <c r="N48" s="998"/>
      <c r="O48" s="999"/>
      <c r="P48" s="999"/>
      <c r="Q48" s="999"/>
      <c r="R48" s="999"/>
      <c r="S48" s="999"/>
      <c r="T48" s="999"/>
      <c r="U48" s="997"/>
      <c r="V48" s="1000"/>
      <c r="W48" s="999"/>
      <c r="X48" s="999"/>
      <c r="Y48" s="999"/>
      <c r="Z48" s="999"/>
      <c r="AA48" s="999"/>
      <c r="AB48" s="999"/>
      <c r="AC48" s="999"/>
      <c r="AD48" s="999"/>
      <c r="AE48" s="999"/>
      <c r="AF48" s="999"/>
      <c r="AG48" s="1001"/>
      <c r="AH48" s="1000"/>
      <c r="AI48" s="999"/>
      <c r="AJ48" s="999"/>
      <c r="AK48" s="999"/>
      <c r="AL48" s="999"/>
      <c r="AM48" s="999"/>
      <c r="AN48" s="999"/>
      <c r="AO48" s="999"/>
      <c r="AP48" s="999"/>
      <c r="AQ48" s="999"/>
      <c r="AR48" s="999"/>
      <c r="AS48" s="997"/>
      <c r="AT48" s="993"/>
    </row>
    <row r="49" spans="2:46" x14ac:dyDescent="0.25">
      <c r="B49" s="1249"/>
      <c r="C49" s="1264"/>
      <c r="D49" s="1217"/>
      <c r="E49" s="1217"/>
      <c r="F49" s="1251" t="s">
        <v>601</v>
      </c>
      <c r="G49" s="1025"/>
      <c r="H49" s="1126"/>
      <c r="I49" s="1126"/>
      <c r="J49" s="1022"/>
      <c r="K49" s="1023"/>
      <c r="L49" s="1023"/>
      <c r="M49" s="1023"/>
      <c r="N49" s="1023"/>
      <c r="O49" s="1003"/>
      <c r="P49" s="1003"/>
      <c r="Q49" s="1003"/>
      <c r="R49" s="1003"/>
      <c r="S49" s="1003"/>
      <c r="T49" s="1003"/>
      <c r="U49" s="1004"/>
      <c r="V49" s="1002"/>
      <c r="W49" s="1003"/>
      <c r="X49" s="1003"/>
      <c r="Y49" s="1003"/>
      <c r="Z49" s="1003"/>
      <c r="AA49" s="1003"/>
      <c r="AB49" s="1003"/>
      <c r="AC49" s="1003"/>
      <c r="AD49" s="1003"/>
      <c r="AE49" s="1003"/>
      <c r="AF49" s="1003"/>
      <c r="AG49" s="1024"/>
      <c r="AH49" s="1002"/>
      <c r="AI49" s="1003"/>
      <c r="AJ49" s="1003"/>
      <c r="AK49" s="1003"/>
      <c r="AL49" s="1003"/>
      <c r="AM49" s="1003"/>
      <c r="AN49" s="1003"/>
      <c r="AO49" s="1003"/>
      <c r="AP49" s="1003"/>
      <c r="AQ49" s="1003"/>
      <c r="AR49" s="1003"/>
      <c r="AS49" s="1004"/>
      <c r="AT49" s="993"/>
    </row>
    <row r="50" spans="2:46" x14ac:dyDescent="0.25">
      <c r="B50" s="1249"/>
      <c r="C50" s="1264"/>
      <c r="D50" s="1217"/>
      <c r="E50" s="1217"/>
      <c r="F50" s="1252"/>
      <c r="G50" s="1025"/>
      <c r="H50" s="1126"/>
      <c r="I50" s="1126"/>
      <c r="J50" s="1022"/>
      <c r="K50" s="1023"/>
      <c r="L50" s="1023"/>
      <c r="M50" s="1023"/>
      <c r="N50" s="1023"/>
      <c r="O50" s="1003"/>
      <c r="P50" s="1003"/>
      <c r="Q50" s="1003"/>
      <c r="R50" s="1003"/>
      <c r="S50" s="1003"/>
      <c r="T50" s="1003"/>
      <c r="U50" s="1004"/>
      <c r="V50" s="1002"/>
      <c r="W50" s="1003"/>
      <c r="X50" s="1003"/>
      <c r="Y50" s="1003"/>
      <c r="Z50" s="1003"/>
      <c r="AA50" s="1003"/>
      <c r="AB50" s="1003"/>
      <c r="AC50" s="1003"/>
      <c r="AD50" s="1003"/>
      <c r="AE50" s="1003"/>
      <c r="AF50" s="1003"/>
      <c r="AG50" s="1024"/>
      <c r="AH50" s="1002"/>
      <c r="AI50" s="1003"/>
      <c r="AJ50" s="1003"/>
      <c r="AK50" s="1003"/>
      <c r="AL50" s="1003"/>
      <c r="AM50" s="1003"/>
      <c r="AN50" s="1003"/>
      <c r="AO50" s="1003"/>
      <c r="AP50" s="1003"/>
      <c r="AQ50" s="1003"/>
      <c r="AR50" s="1003"/>
      <c r="AS50" s="1004"/>
      <c r="AT50" s="993"/>
    </row>
    <row r="51" spans="2:46" x14ac:dyDescent="0.25">
      <c r="B51" s="1249"/>
      <c r="C51" s="1264"/>
      <c r="D51" s="1217"/>
      <c r="E51" s="1217"/>
      <c r="F51" s="1252"/>
      <c r="G51" s="1025"/>
      <c r="H51" s="1126"/>
      <c r="I51" s="1126"/>
      <c r="J51" s="1022"/>
      <c r="K51" s="1023"/>
      <c r="L51" s="1023"/>
      <c r="M51" s="1023"/>
      <c r="N51" s="1023"/>
      <c r="O51" s="1003"/>
      <c r="P51" s="1003"/>
      <c r="Q51" s="1003"/>
      <c r="R51" s="1003"/>
      <c r="S51" s="1003"/>
      <c r="T51" s="1003"/>
      <c r="U51" s="1004"/>
      <c r="V51" s="1002"/>
      <c r="W51" s="1003"/>
      <c r="X51" s="1003"/>
      <c r="Y51" s="1003"/>
      <c r="Z51" s="1003"/>
      <c r="AA51" s="1003"/>
      <c r="AB51" s="1003"/>
      <c r="AC51" s="1003"/>
      <c r="AD51" s="1003"/>
      <c r="AE51" s="1003"/>
      <c r="AF51" s="1003"/>
      <c r="AG51" s="1024"/>
      <c r="AH51" s="1002"/>
      <c r="AI51" s="1003"/>
      <c r="AJ51" s="1003"/>
      <c r="AK51" s="1003"/>
      <c r="AL51" s="1003"/>
      <c r="AM51" s="1003"/>
      <c r="AN51" s="1003"/>
      <c r="AO51" s="1003"/>
      <c r="AP51" s="1003"/>
      <c r="AQ51" s="1003"/>
      <c r="AR51" s="1003"/>
      <c r="AS51" s="1004"/>
      <c r="AT51" s="993"/>
    </row>
    <row r="52" spans="2:46" x14ac:dyDescent="0.25">
      <c r="B52" s="1249"/>
      <c r="C52" s="1264"/>
      <c r="D52" s="1217"/>
      <c r="E52" s="1217"/>
      <c r="F52" s="1252"/>
      <c r="G52" s="1025"/>
      <c r="H52" s="1126"/>
      <c r="I52" s="1126"/>
      <c r="J52" s="1022"/>
      <c r="K52" s="1023"/>
      <c r="L52" s="1023"/>
      <c r="M52" s="1023"/>
      <c r="N52" s="1023"/>
      <c r="O52" s="1003"/>
      <c r="P52" s="1003"/>
      <c r="Q52" s="1003"/>
      <c r="R52" s="1003"/>
      <c r="S52" s="1003"/>
      <c r="T52" s="1003"/>
      <c r="U52" s="1004"/>
      <c r="V52" s="1002"/>
      <c r="W52" s="1003"/>
      <c r="X52" s="1003"/>
      <c r="Y52" s="1003"/>
      <c r="Z52" s="1003"/>
      <c r="AA52" s="1003"/>
      <c r="AB52" s="1003"/>
      <c r="AC52" s="1003"/>
      <c r="AD52" s="1003"/>
      <c r="AE52" s="1003"/>
      <c r="AF52" s="1003"/>
      <c r="AG52" s="1024"/>
      <c r="AH52" s="1002"/>
      <c r="AI52" s="1003"/>
      <c r="AJ52" s="1003"/>
      <c r="AK52" s="1003"/>
      <c r="AL52" s="1003"/>
      <c r="AM52" s="1003"/>
      <c r="AN52" s="1003"/>
      <c r="AO52" s="1003"/>
      <c r="AP52" s="1003"/>
      <c r="AQ52" s="1003"/>
      <c r="AR52" s="1003"/>
      <c r="AS52" s="1004"/>
      <c r="AT52" s="993"/>
    </row>
    <row r="53" spans="2:46" x14ac:dyDescent="0.25">
      <c r="B53" s="1249"/>
      <c r="C53" s="1264"/>
      <c r="D53" s="1217"/>
      <c r="E53" s="1217"/>
      <c r="F53" s="1253"/>
      <c r="G53" s="1025"/>
      <c r="H53" s="1126"/>
      <c r="I53" s="1126"/>
      <c r="J53" s="1022"/>
      <c r="K53" s="1023"/>
      <c r="L53" s="1023"/>
      <c r="M53" s="1023"/>
      <c r="N53" s="1023"/>
      <c r="O53" s="1003"/>
      <c r="P53" s="1003"/>
      <c r="Q53" s="1003"/>
      <c r="R53" s="1003"/>
      <c r="S53" s="1003"/>
      <c r="T53" s="1003"/>
      <c r="U53" s="1004"/>
      <c r="V53" s="1002"/>
      <c r="W53" s="1003"/>
      <c r="X53" s="1003"/>
      <c r="Y53" s="1003"/>
      <c r="Z53" s="1003"/>
      <c r="AA53" s="1003"/>
      <c r="AB53" s="1003"/>
      <c r="AC53" s="1003"/>
      <c r="AD53" s="1003"/>
      <c r="AE53" s="1003"/>
      <c r="AF53" s="1003"/>
      <c r="AG53" s="1024"/>
      <c r="AH53" s="1002"/>
      <c r="AI53" s="1003"/>
      <c r="AJ53" s="1003"/>
      <c r="AK53" s="1003"/>
      <c r="AL53" s="1003"/>
      <c r="AM53" s="1003"/>
      <c r="AN53" s="1003"/>
      <c r="AO53" s="1003"/>
      <c r="AP53" s="1003"/>
      <c r="AQ53" s="1003"/>
      <c r="AR53" s="1003"/>
      <c r="AS53" s="1004"/>
      <c r="AT53" s="993"/>
    </row>
    <row r="54" spans="2:46" collapsed="1" x14ac:dyDescent="0.25">
      <c r="B54" s="1249"/>
      <c r="C54" s="1264"/>
      <c r="D54" s="1217"/>
      <c r="E54" s="1217"/>
      <c r="F54" s="1057" t="str">
        <f>'Marco lógico'!A49</f>
        <v>Indicador 3</v>
      </c>
      <c r="G54" s="1020">
        <f>'Marco lógico'!D25</f>
        <v>0</v>
      </c>
      <c r="H54" s="1041"/>
      <c r="I54" s="1041"/>
      <c r="J54" s="1021"/>
      <c r="K54" s="998"/>
      <c r="L54" s="998"/>
      <c r="M54" s="998"/>
      <c r="N54" s="998"/>
      <c r="O54" s="999"/>
      <c r="P54" s="999"/>
      <c r="Q54" s="999"/>
      <c r="R54" s="999"/>
      <c r="S54" s="999"/>
      <c r="T54" s="999"/>
      <c r="U54" s="997"/>
      <c r="V54" s="1000"/>
      <c r="W54" s="999"/>
      <c r="X54" s="999"/>
      <c r="Y54" s="999"/>
      <c r="Z54" s="999"/>
      <c r="AA54" s="999"/>
      <c r="AB54" s="999"/>
      <c r="AC54" s="999"/>
      <c r="AD54" s="999"/>
      <c r="AE54" s="999"/>
      <c r="AF54" s="999"/>
      <c r="AG54" s="1001"/>
      <c r="AH54" s="1000"/>
      <c r="AI54" s="999"/>
      <c r="AJ54" s="999"/>
      <c r="AK54" s="999"/>
      <c r="AL54" s="999"/>
      <c r="AM54" s="999"/>
      <c r="AN54" s="999"/>
      <c r="AO54" s="999"/>
      <c r="AP54" s="999"/>
      <c r="AQ54" s="999"/>
      <c r="AR54" s="999"/>
      <c r="AS54" s="997"/>
      <c r="AT54" s="993"/>
    </row>
    <row r="55" spans="2:46" x14ac:dyDescent="0.25">
      <c r="B55" s="1249"/>
      <c r="C55" s="1264"/>
      <c r="D55" s="1217"/>
      <c r="E55" s="1217"/>
      <c r="F55" s="1251" t="s">
        <v>601</v>
      </c>
      <c r="G55" s="1025"/>
      <c r="H55" s="1126"/>
      <c r="I55" s="1126"/>
      <c r="J55" s="1022"/>
      <c r="K55" s="1023"/>
      <c r="L55" s="1023"/>
      <c r="M55" s="1023"/>
      <c r="N55" s="1023"/>
      <c r="O55" s="1003"/>
      <c r="P55" s="1003"/>
      <c r="Q55" s="1003"/>
      <c r="R55" s="1003"/>
      <c r="S55" s="1003"/>
      <c r="T55" s="1003"/>
      <c r="U55" s="1004"/>
      <c r="V55" s="1002"/>
      <c r="W55" s="1003"/>
      <c r="X55" s="1003"/>
      <c r="Y55" s="1003"/>
      <c r="Z55" s="1003"/>
      <c r="AA55" s="1003"/>
      <c r="AB55" s="1003"/>
      <c r="AC55" s="1003"/>
      <c r="AD55" s="1003"/>
      <c r="AE55" s="1003"/>
      <c r="AF55" s="1003"/>
      <c r="AG55" s="1024"/>
      <c r="AH55" s="1002"/>
      <c r="AI55" s="1003"/>
      <c r="AJ55" s="1003"/>
      <c r="AK55" s="1003"/>
      <c r="AL55" s="1003"/>
      <c r="AM55" s="1003"/>
      <c r="AN55" s="1003"/>
      <c r="AO55" s="1003"/>
      <c r="AP55" s="1003"/>
      <c r="AQ55" s="1003"/>
      <c r="AR55" s="1003"/>
      <c r="AS55" s="1004"/>
      <c r="AT55" s="993"/>
    </row>
    <row r="56" spans="2:46" x14ac:dyDescent="0.25">
      <c r="B56" s="1249"/>
      <c r="C56" s="1264"/>
      <c r="D56" s="1217"/>
      <c r="E56" s="1217"/>
      <c r="F56" s="1252"/>
      <c r="G56" s="1025"/>
      <c r="H56" s="1126"/>
      <c r="I56" s="1126"/>
      <c r="J56" s="1022"/>
      <c r="K56" s="1023"/>
      <c r="L56" s="1023"/>
      <c r="M56" s="1023"/>
      <c r="N56" s="1023"/>
      <c r="O56" s="1003"/>
      <c r="P56" s="1003"/>
      <c r="Q56" s="1003"/>
      <c r="R56" s="1003"/>
      <c r="S56" s="1003"/>
      <c r="T56" s="1003"/>
      <c r="U56" s="1004"/>
      <c r="V56" s="1002"/>
      <c r="W56" s="1003"/>
      <c r="X56" s="1003"/>
      <c r="Y56" s="1003"/>
      <c r="Z56" s="1003"/>
      <c r="AA56" s="1003"/>
      <c r="AB56" s="1003"/>
      <c r="AC56" s="1003"/>
      <c r="AD56" s="1003"/>
      <c r="AE56" s="1003"/>
      <c r="AF56" s="1003"/>
      <c r="AG56" s="1024"/>
      <c r="AH56" s="1002"/>
      <c r="AI56" s="1003"/>
      <c r="AJ56" s="1003"/>
      <c r="AK56" s="1003"/>
      <c r="AL56" s="1003"/>
      <c r="AM56" s="1003"/>
      <c r="AN56" s="1003"/>
      <c r="AO56" s="1003"/>
      <c r="AP56" s="1003"/>
      <c r="AQ56" s="1003"/>
      <c r="AR56" s="1003"/>
      <c r="AS56" s="1004"/>
      <c r="AT56" s="993"/>
    </row>
    <row r="57" spans="2:46" x14ac:dyDescent="0.25">
      <c r="B57" s="1249"/>
      <c r="C57" s="1264"/>
      <c r="D57" s="1217"/>
      <c r="E57" s="1217"/>
      <c r="F57" s="1252"/>
      <c r="G57" s="1025"/>
      <c r="H57" s="1126"/>
      <c r="I57" s="1126"/>
      <c r="J57" s="1022"/>
      <c r="K57" s="1023"/>
      <c r="L57" s="1023"/>
      <c r="M57" s="1023"/>
      <c r="N57" s="1023"/>
      <c r="O57" s="1003"/>
      <c r="P57" s="1003"/>
      <c r="Q57" s="1003"/>
      <c r="R57" s="1003"/>
      <c r="S57" s="1003"/>
      <c r="T57" s="1003"/>
      <c r="U57" s="1004"/>
      <c r="V57" s="1002"/>
      <c r="W57" s="1003"/>
      <c r="X57" s="1003"/>
      <c r="Y57" s="1003"/>
      <c r="Z57" s="1003"/>
      <c r="AA57" s="1003"/>
      <c r="AB57" s="1003"/>
      <c r="AC57" s="1003"/>
      <c r="AD57" s="1003"/>
      <c r="AE57" s="1003"/>
      <c r="AF57" s="1003"/>
      <c r="AG57" s="1024"/>
      <c r="AH57" s="1002"/>
      <c r="AI57" s="1003"/>
      <c r="AJ57" s="1003"/>
      <c r="AK57" s="1003"/>
      <c r="AL57" s="1003"/>
      <c r="AM57" s="1003"/>
      <c r="AN57" s="1003"/>
      <c r="AO57" s="1003"/>
      <c r="AP57" s="1003"/>
      <c r="AQ57" s="1003"/>
      <c r="AR57" s="1003"/>
      <c r="AS57" s="1004"/>
      <c r="AT57" s="993"/>
    </row>
    <row r="58" spans="2:46" x14ac:dyDescent="0.25">
      <c r="B58" s="1249"/>
      <c r="C58" s="1264"/>
      <c r="D58" s="1217"/>
      <c r="E58" s="1217"/>
      <c r="F58" s="1252"/>
      <c r="G58" s="1025"/>
      <c r="H58" s="1126"/>
      <c r="I58" s="1126"/>
      <c r="J58" s="1022"/>
      <c r="K58" s="1023"/>
      <c r="L58" s="1023"/>
      <c r="M58" s="1023"/>
      <c r="N58" s="1023"/>
      <c r="O58" s="1003"/>
      <c r="P58" s="1003"/>
      <c r="Q58" s="1003"/>
      <c r="R58" s="1003"/>
      <c r="S58" s="1003"/>
      <c r="T58" s="1003"/>
      <c r="U58" s="1004"/>
      <c r="V58" s="1002"/>
      <c r="W58" s="1003"/>
      <c r="X58" s="1003"/>
      <c r="Y58" s="1003"/>
      <c r="Z58" s="1003"/>
      <c r="AA58" s="1003"/>
      <c r="AB58" s="1003"/>
      <c r="AC58" s="1003"/>
      <c r="AD58" s="1003"/>
      <c r="AE58" s="1003"/>
      <c r="AF58" s="1003"/>
      <c r="AG58" s="1024"/>
      <c r="AH58" s="1002"/>
      <c r="AI58" s="1003"/>
      <c r="AJ58" s="1003"/>
      <c r="AK58" s="1003"/>
      <c r="AL58" s="1003"/>
      <c r="AM58" s="1003"/>
      <c r="AN58" s="1003"/>
      <c r="AO58" s="1003"/>
      <c r="AP58" s="1003"/>
      <c r="AQ58" s="1003"/>
      <c r="AR58" s="1003"/>
      <c r="AS58" s="1004"/>
      <c r="AT58" s="993"/>
    </row>
    <row r="59" spans="2:46" x14ac:dyDescent="0.25">
      <c r="B59" s="1249"/>
      <c r="C59" s="1264"/>
      <c r="D59" s="1218"/>
      <c r="E59" s="1218"/>
      <c r="F59" s="1253"/>
      <c r="G59" s="1025"/>
      <c r="H59" s="1126"/>
      <c r="I59" s="1126"/>
      <c r="J59" s="1022"/>
      <c r="K59" s="1023"/>
      <c r="L59" s="1023"/>
      <c r="M59" s="1023"/>
      <c r="N59" s="1023"/>
      <c r="O59" s="1003"/>
      <c r="P59" s="1003"/>
      <c r="Q59" s="1003"/>
      <c r="R59" s="1003"/>
      <c r="S59" s="1003"/>
      <c r="T59" s="1003"/>
      <c r="U59" s="1004"/>
      <c r="V59" s="1002"/>
      <c r="W59" s="1003"/>
      <c r="X59" s="1003"/>
      <c r="Y59" s="1003"/>
      <c r="Z59" s="1003"/>
      <c r="AA59" s="1003"/>
      <c r="AB59" s="1003"/>
      <c r="AC59" s="1003"/>
      <c r="AD59" s="1003"/>
      <c r="AE59" s="1003"/>
      <c r="AF59" s="1003"/>
      <c r="AG59" s="1024"/>
      <c r="AH59" s="1002"/>
      <c r="AI59" s="1003"/>
      <c r="AJ59" s="1003"/>
      <c r="AK59" s="1003"/>
      <c r="AL59" s="1003"/>
      <c r="AM59" s="1003"/>
      <c r="AN59" s="1003"/>
      <c r="AO59" s="1003"/>
      <c r="AP59" s="1003"/>
      <c r="AQ59" s="1003"/>
      <c r="AR59" s="1003"/>
      <c r="AS59" s="1004"/>
      <c r="AT59" s="993"/>
    </row>
    <row r="60" spans="2:46" collapsed="1" x14ac:dyDescent="0.25">
      <c r="B60" s="1249"/>
      <c r="C60" s="1264"/>
      <c r="D60" s="1216">
        <f>'Marco lógico'!B26</f>
        <v>1.3</v>
      </c>
      <c r="E60" s="1216">
        <f>'Marco lógico'!C26</f>
        <v>0</v>
      </c>
      <c r="F60" s="1057" t="str">
        <f>'Marco lógico'!A56</f>
        <v>Indicador 1</v>
      </c>
      <c r="G60" s="1020">
        <f>'Marco lógico'!D26</f>
        <v>0</v>
      </c>
      <c r="H60" s="1041"/>
      <c r="I60" s="1041"/>
      <c r="J60" s="1021"/>
      <c r="K60" s="998"/>
      <c r="L60" s="998"/>
      <c r="M60" s="998"/>
      <c r="N60" s="998"/>
      <c r="O60" s="999"/>
      <c r="P60" s="999"/>
      <c r="Q60" s="999"/>
      <c r="R60" s="999"/>
      <c r="S60" s="999"/>
      <c r="T60" s="999"/>
      <c r="U60" s="997"/>
      <c r="V60" s="1000"/>
      <c r="W60" s="999"/>
      <c r="X60" s="999"/>
      <c r="Y60" s="999"/>
      <c r="Z60" s="999"/>
      <c r="AA60" s="999"/>
      <c r="AB60" s="999"/>
      <c r="AC60" s="999"/>
      <c r="AD60" s="999"/>
      <c r="AE60" s="999"/>
      <c r="AF60" s="999"/>
      <c r="AG60" s="1001"/>
      <c r="AH60" s="1000"/>
      <c r="AI60" s="999"/>
      <c r="AJ60" s="999"/>
      <c r="AK60" s="999"/>
      <c r="AL60" s="999"/>
      <c r="AM60" s="999"/>
      <c r="AN60" s="999"/>
      <c r="AO60" s="999"/>
      <c r="AP60" s="999"/>
      <c r="AQ60" s="999"/>
      <c r="AR60" s="999"/>
      <c r="AS60" s="997"/>
      <c r="AT60" s="993"/>
    </row>
    <row r="61" spans="2:46" ht="15" customHeight="1" x14ac:dyDescent="0.25">
      <c r="B61" s="1249"/>
      <c r="C61" s="1264"/>
      <c r="D61" s="1217"/>
      <c r="E61" s="1217"/>
      <c r="F61" s="1251" t="s">
        <v>601</v>
      </c>
      <c r="G61" s="1025"/>
      <c r="H61" s="1126"/>
      <c r="I61" s="1126"/>
      <c r="J61" s="1022"/>
      <c r="K61" s="1023"/>
      <c r="L61" s="1023"/>
      <c r="M61" s="1023"/>
      <c r="N61" s="1023"/>
      <c r="O61" s="1003"/>
      <c r="P61" s="1003"/>
      <c r="Q61" s="1003"/>
      <c r="R61" s="1003"/>
      <c r="S61" s="1003"/>
      <c r="T61" s="1003"/>
      <c r="U61" s="1004"/>
      <c r="V61" s="1002"/>
      <c r="W61" s="1003"/>
      <c r="X61" s="1003"/>
      <c r="Y61" s="1003"/>
      <c r="Z61" s="1003"/>
      <c r="AA61" s="1003"/>
      <c r="AB61" s="1003"/>
      <c r="AC61" s="1003"/>
      <c r="AD61" s="1003"/>
      <c r="AE61" s="1003"/>
      <c r="AF61" s="1003"/>
      <c r="AG61" s="1024"/>
      <c r="AH61" s="1002"/>
      <c r="AI61" s="1003"/>
      <c r="AJ61" s="1003"/>
      <c r="AK61" s="1003"/>
      <c r="AL61" s="1003"/>
      <c r="AM61" s="1003"/>
      <c r="AN61" s="1003"/>
      <c r="AO61" s="1003"/>
      <c r="AP61" s="1003"/>
      <c r="AQ61" s="1003"/>
      <c r="AR61" s="1003"/>
      <c r="AS61" s="1004"/>
      <c r="AT61" s="993"/>
    </row>
    <row r="62" spans="2:46" x14ac:dyDescent="0.25">
      <c r="B62" s="1249"/>
      <c r="C62" s="1264"/>
      <c r="D62" s="1217"/>
      <c r="E62" s="1217"/>
      <c r="F62" s="1266"/>
      <c r="G62" s="1025"/>
      <c r="H62" s="1126"/>
      <c r="I62" s="1126"/>
      <c r="J62" s="1022"/>
      <c r="K62" s="1023"/>
      <c r="L62" s="1023"/>
      <c r="M62" s="1023"/>
      <c r="N62" s="1023"/>
      <c r="O62" s="1003"/>
      <c r="P62" s="1003"/>
      <c r="Q62" s="1003"/>
      <c r="R62" s="1003"/>
      <c r="S62" s="1003"/>
      <c r="T62" s="1003"/>
      <c r="U62" s="1004"/>
      <c r="V62" s="1002"/>
      <c r="W62" s="1003"/>
      <c r="X62" s="1003"/>
      <c r="Y62" s="1003"/>
      <c r="Z62" s="1003"/>
      <c r="AA62" s="1003"/>
      <c r="AB62" s="1003"/>
      <c r="AC62" s="1003"/>
      <c r="AD62" s="1003"/>
      <c r="AE62" s="1003"/>
      <c r="AF62" s="1003"/>
      <c r="AG62" s="1024"/>
      <c r="AH62" s="1002"/>
      <c r="AI62" s="1003"/>
      <c r="AJ62" s="1003"/>
      <c r="AK62" s="1003"/>
      <c r="AL62" s="1003"/>
      <c r="AM62" s="1003"/>
      <c r="AN62" s="1003"/>
      <c r="AO62" s="1003"/>
      <c r="AP62" s="1003"/>
      <c r="AQ62" s="1003"/>
      <c r="AR62" s="1003"/>
      <c r="AS62" s="1004"/>
      <c r="AT62" s="993"/>
    </row>
    <row r="63" spans="2:46" x14ac:dyDescent="0.25">
      <c r="B63" s="1249"/>
      <c r="C63" s="1264"/>
      <c r="D63" s="1217"/>
      <c r="E63" s="1217"/>
      <c r="F63" s="1266"/>
      <c r="G63" s="1025"/>
      <c r="H63" s="1126"/>
      <c r="I63" s="1126"/>
      <c r="J63" s="1022"/>
      <c r="K63" s="1023"/>
      <c r="L63" s="1023"/>
      <c r="M63" s="1023"/>
      <c r="N63" s="1023"/>
      <c r="O63" s="1003"/>
      <c r="P63" s="1003"/>
      <c r="Q63" s="1003"/>
      <c r="R63" s="1003"/>
      <c r="S63" s="1003"/>
      <c r="T63" s="1003"/>
      <c r="U63" s="1004"/>
      <c r="V63" s="1002"/>
      <c r="W63" s="1003"/>
      <c r="X63" s="1003"/>
      <c r="Y63" s="1003"/>
      <c r="Z63" s="1003"/>
      <c r="AA63" s="1003"/>
      <c r="AB63" s="1003"/>
      <c r="AC63" s="1003"/>
      <c r="AD63" s="1003"/>
      <c r="AE63" s="1003"/>
      <c r="AF63" s="1003"/>
      <c r="AG63" s="1024"/>
      <c r="AH63" s="1002"/>
      <c r="AI63" s="1003"/>
      <c r="AJ63" s="1003"/>
      <c r="AK63" s="1003"/>
      <c r="AL63" s="1003"/>
      <c r="AM63" s="1003"/>
      <c r="AN63" s="1003"/>
      <c r="AO63" s="1003"/>
      <c r="AP63" s="1003"/>
      <c r="AQ63" s="1003"/>
      <c r="AR63" s="1003"/>
      <c r="AS63" s="1004"/>
      <c r="AT63" s="993"/>
    </row>
    <row r="64" spans="2:46" x14ac:dyDescent="0.25">
      <c r="B64" s="1249"/>
      <c r="C64" s="1264"/>
      <c r="D64" s="1217"/>
      <c r="E64" s="1217"/>
      <c r="F64" s="1266"/>
      <c r="G64" s="1025"/>
      <c r="H64" s="1126"/>
      <c r="I64" s="1126"/>
      <c r="J64" s="1022"/>
      <c r="K64" s="1023"/>
      <c r="L64" s="1023"/>
      <c r="M64" s="1023"/>
      <c r="N64" s="1023"/>
      <c r="O64" s="1003"/>
      <c r="P64" s="1003"/>
      <c r="Q64" s="1003"/>
      <c r="R64" s="1003"/>
      <c r="S64" s="1003"/>
      <c r="T64" s="1003"/>
      <c r="U64" s="1004"/>
      <c r="V64" s="1002"/>
      <c r="W64" s="1003"/>
      <c r="X64" s="1003"/>
      <c r="Y64" s="1003"/>
      <c r="Z64" s="1003"/>
      <c r="AA64" s="1003"/>
      <c r="AB64" s="1003"/>
      <c r="AC64" s="1003"/>
      <c r="AD64" s="1003"/>
      <c r="AE64" s="1003"/>
      <c r="AF64" s="1003"/>
      <c r="AG64" s="1024"/>
      <c r="AH64" s="1002"/>
      <c r="AI64" s="1003"/>
      <c r="AJ64" s="1003"/>
      <c r="AK64" s="1003"/>
      <c r="AL64" s="1003"/>
      <c r="AM64" s="1003"/>
      <c r="AN64" s="1003"/>
      <c r="AO64" s="1003"/>
      <c r="AP64" s="1003"/>
      <c r="AQ64" s="1003"/>
      <c r="AR64" s="1003"/>
      <c r="AS64" s="1004"/>
      <c r="AT64" s="993"/>
    </row>
    <row r="65" spans="2:46" x14ac:dyDescent="0.25">
      <c r="B65" s="1249"/>
      <c r="C65" s="1264"/>
      <c r="D65" s="1217"/>
      <c r="E65" s="1217"/>
      <c r="F65" s="1267"/>
      <c r="G65" s="1025"/>
      <c r="H65" s="1126"/>
      <c r="I65" s="1126"/>
      <c r="J65" s="1022"/>
      <c r="K65" s="1023"/>
      <c r="L65" s="1023"/>
      <c r="M65" s="1023"/>
      <c r="N65" s="1023"/>
      <c r="O65" s="1003"/>
      <c r="P65" s="1003"/>
      <c r="Q65" s="1003"/>
      <c r="R65" s="1003"/>
      <c r="S65" s="1003"/>
      <c r="T65" s="1003"/>
      <c r="U65" s="1004"/>
      <c r="V65" s="1002"/>
      <c r="W65" s="1003"/>
      <c r="X65" s="1003"/>
      <c r="Y65" s="1003"/>
      <c r="Z65" s="1003"/>
      <c r="AA65" s="1003"/>
      <c r="AB65" s="1003"/>
      <c r="AC65" s="1003"/>
      <c r="AD65" s="1003"/>
      <c r="AE65" s="1003"/>
      <c r="AF65" s="1003"/>
      <c r="AG65" s="1024"/>
      <c r="AH65" s="1002"/>
      <c r="AI65" s="1003"/>
      <c r="AJ65" s="1003"/>
      <c r="AK65" s="1003"/>
      <c r="AL65" s="1003"/>
      <c r="AM65" s="1003"/>
      <c r="AN65" s="1003"/>
      <c r="AO65" s="1003"/>
      <c r="AP65" s="1003"/>
      <c r="AQ65" s="1003"/>
      <c r="AR65" s="1003"/>
      <c r="AS65" s="1004"/>
      <c r="AT65" s="993"/>
    </row>
    <row r="66" spans="2:46" collapsed="1" x14ac:dyDescent="0.25">
      <c r="B66" s="1249"/>
      <c r="C66" s="1264"/>
      <c r="D66" s="1217"/>
      <c r="E66" s="1217"/>
      <c r="F66" s="1057" t="str">
        <f>'Marco lógico'!A57</f>
        <v>Indicador 2</v>
      </c>
      <c r="G66" s="1020">
        <f>'Marco lógico'!D27</f>
        <v>0</v>
      </c>
      <c r="H66" s="1041"/>
      <c r="I66" s="1041"/>
      <c r="J66" s="1021"/>
      <c r="K66" s="998"/>
      <c r="L66" s="998"/>
      <c r="M66" s="998"/>
      <c r="N66" s="998"/>
      <c r="O66" s="999"/>
      <c r="P66" s="999"/>
      <c r="Q66" s="999"/>
      <c r="R66" s="999"/>
      <c r="S66" s="999"/>
      <c r="T66" s="999"/>
      <c r="U66" s="997"/>
      <c r="V66" s="1000"/>
      <c r="W66" s="999"/>
      <c r="X66" s="999"/>
      <c r="Y66" s="999"/>
      <c r="Z66" s="999"/>
      <c r="AA66" s="999"/>
      <c r="AB66" s="999"/>
      <c r="AC66" s="999"/>
      <c r="AD66" s="999"/>
      <c r="AE66" s="999"/>
      <c r="AF66" s="999"/>
      <c r="AG66" s="1001"/>
      <c r="AH66" s="1000"/>
      <c r="AI66" s="999"/>
      <c r="AJ66" s="999"/>
      <c r="AK66" s="999"/>
      <c r="AL66" s="999"/>
      <c r="AM66" s="999"/>
      <c r="AN66" s="999"/>
      <c r="AO66" s="999"/>
      <c r="AP66" s="999"/>
      <c r="AQ66" s="999"/>
      <c r="AR66" s="999"/>
      <c r="AS66" s="997"/>
      <c r="AT66" s="993"/>
    </row>
    <row r="67" spans="2:46" ht="15" customHeight="1" x14ac:dyDescent="0.25">
      <c r="B67" s="1249"/>
      <c r="C67" s="1264"/>
      <c r="D67" s="1217"/>
      <c r="E67" s="1217"/>
      <c r="F67" s="1251" t="s">
        <v>601</v>
      </c>
      <c r="G67" s="1025"/>
      <c r="H67" s="1126"/>
      <c r="I67" s="1126"/>
      <c r="J67" s="1022"/>
      <c r="K67" s="1023"/>
      <c r="L67" s="1023"/>
      <c r="M67" s="1023"/>
      <c r="N67" s="1023"/>
      <c r="O67" s="1003"/>
      <c r="P67" s="1003"/>
      <c r="Q67" s="1003"/>
      <c r="R67" s="1003"/>
      <c r="S67" s="1003"/>
      <c r="T67" s="1003"/>
      <c r="U67" s="1004"/>
      <c r="V67" s="1002"/>
      <c r="W67" s="1003"/>
      <c r="X67" s="1003"/>
      <c r="Y67" s="1003"/>
      <c r="Z67" s="1003"/>
      <c r="AA67" s="1003"/>
      <c r="AB67" s="1003"/>
      <c r="AC67" s="1003"/>
      <c r="AD67" s="1003"/>
      <c r="AE67" s="1003"/>
      <c r="AF67" s="1003"/>
      <c r="AG67" s="1024"/>
      <c r="AH67" s="1002"/>
      <c r="AI67" s="1003"/>
      <c r="AJ67" s="1003"/>
      <c r="AK67" s="1003"/>
      <c r="AL67" s="1003"/>
      <c r="AM67" s="1003"/>
      <c r="AN67" s="1003"/>
      <c r="AO67" s="1003"/>
      <c r="AP67" s="1003"/>
      <c r="AQ67" s="1003"/>
      <c r="AR67" s="1003"/>
      <c r="AS67" s="1004"/>
      <c r="AT67" s="993"/>
    </row>
    <row r="68" spans="2:46" x14ac:dyDescent="0.25">
      <c r="B68" s="1249"/>
      <c r="C68" s="1264"/>
      <c r="D68" s="1217"/>
      <c r="E68" s="1217"/>
      <c r="F68" s="1266"/>
      <c r="G68" s="1025"/>
      <c r="H68" s="1126"/>
      <c r="I68" s="1126"/>
      <c r="J68" s="1022"/>
      <c r="K68" s="1023"/>
      <c r="L68" s="1023"/>
      <c r="M68" s="1023"/>
      <c r="N68" s="1023"/>
      <c r="O68" s="1003"/>
      <c r="P68" s="1003"/>
      <c r="Q68" s="1003"/>
      <c r="R68" s="1003"/>
      <c r="S68" s="1003"/>
      <c r="T68" s="1003"/>
      <c r="U68" s="1004"/>
      <c r="V68" s="1002"/>
      <c r="W68" s="1003"/>
      <c r="X68" s="1003"/>
      <c r="Y68" s="1003"/>
      <c r="Z68" s="1003"/>
      <c r="AA68" s="1003"/>
      <c r="AB68" s="1003"/>
      <c r="AC68" s="1003"/>
      <c r="AD68" s="1003"/>
      <c r="AE68" s="1003"/>
      <c r="AF68" s="1003"/>
      <c r="AG68" s="1024"/>
      <c r="AH68" s="1002"/>
      <c r="AI68" s="1003"/>
      <c r="AJ68" s="1003"/>
      <c r="AK68" s="1003"/>
      <c r="AL68" s="1003"/>
      <c r="AM68" s="1003"/>
      <c r="AN68" s="1003"/>
      <c r="AO68" s="1003"/>
      <c r="AP68" s="1003"/>
      <c r="AQ68" s="1003"/>
      <c r="AR68" s="1003"/>
      <c r="AS68" s="1004"/>
      <c r="AT68" s="993"/>
    </row>
    <row r="69" spans="2:46" x14ac:dyDescent="0.25">
      <c r="B69" s="1249"/>
      <c r="C69" s="1264"/>
      <c r="D69" s="1217"/>
      <c r="E69" s="1217"/>
      <c r="F69" s="1266"/>
      <c r="G69" s="1025"/>
      <c r="H69" s="1126"/>
      <c r="I69" s="1126"/>
      <c r="J69" s="1022"/>
      <c r="K69" s="1023"/>
      <c r="L69" s="1023"/>
      <c r="M69" s="1023"/>
      <c r="N69" s="1023"/>
      <c r="O69" s="1003"/>
      <c r="P69" s="1003"/>
      <c r="Q69" s="1003"/>
      <c r="R69" s="1003"/>
      <c r="S69" s="1003"/>
      <c r="T69" s="1003"/>
      <c r="U69" s="1004"/>
      <c r="V69" s="1002"/>
      <c r="W69" s="1003"/>
      <c r="X69" s="1003"/>
      <c r="Y69" s="1003"/>
      <c r="Z69" s="1003"/>
      <c r="AA69" s="1003"/>
      <c r="AB69" s="1003"/>
      <c r="AC69" s="1003"/>
      <c r="AD69" s="1003"/>
      <c r="AE69" s="1003"/>
      <c r="AF69" s="1003"/>
      <c r="AG69" s="1024"/>
      <c r="AH69" s="1002"/>
      <c r="AI69" s="1003"/>
      <c r="AJ69" s="1003"/>
      <c r="AK69" s="1003"/>
      <c r="AL69" s="1003"/>
      <c r="AM69" s="1003"/>
      <c r="AN69" s="1003"/>
      <c r="AO69" s="1003"/>
      <c r="AP69" s="1003"/>
      <c r="AQ69" s="1003"/>
      <c r="AR69" s="1003"/>
      <c r="AS69" s="1004"/>
      <c r="AT69" s="993"/>
    </row>
    <row r="70" spans="2:46" x14ac:dyDescent="0.25">
      <c r="B70" s="1249"/>
      <c r="C70" s="1264"/>
      <c r="D70" s="1217"/>
      <c r="E70" s="1217"/>
      <c r="F70" s="1266"/>
      <c r="G70" s="1025"/>
      <c r="H70" s="1126"/>
      <c r="I70" s="1126"/>
      <c r="J70" s="1022"/>
      <c r="K70" s="1023"/>
      <c r="L70" s="1023"/>
      <c r="M70" s="1023"/>
      <c r="N70" s="1023"/>
      <c r="O70" s="1003"/>
      <c r="P70" s="1003"/>
      <c r="Q70" s="1003"/>
      <c r="R70" s="1003"/>
      <c r="S70" s="1003"/>
      <c r="T70" s="1003"/>
      <c r="U70" s="1004"/>
      <c r="V70" s="1002"/>
      <c r="W70" s="1003"/>
      <c r="X70" s="1003"/>
      <c r="Y70" s="1003"/>
      <c r="Z70" s="1003"/>
      <c r="AA70" s="1003"/>
      <c r="AB70" s="1003"/>
      <c r="AC70" s="1003"/>
      <c r="AD70" s="1003"/>
      <c r="AE70" s="1003"/>
      <c r="AF70" s="1003"/>
      <c r="AG70" s="1024"/>
      <c r="AH70" s="1002"/>
      <c r="AI70" s="1003"/>
      <c r="AJ70" s="1003"/>
      <c r="AK70" s="1003"/>
      <c r="AL70" s="1003"/>
      <c r="AM70" s="1003"/>
      <c r="AN70" s="1003"/>
      <c r="AO70" s="1003"/>
      <c r="AP70" s="1003"/>
      <c r="AQ70" s="1003"/>
      <c r="AR70" s="1003"/>
      <c r="AS70" s="1004"/>
      <c r="AT70" s="993"/>
    </row>
    <row r="71" spans="2:46" x14ac:dyDescent="0.25">
      <c r="B71" s="1249"/>
      <c r="C71" s="1264"/>
      <c r="D71" s="1217"/>
      <c r="E71" s="1217"/>
      <c r="F71" s="1267"/>
      <c r="G71" s="1025"/>
      <c r="H71" s="1126"/>
      <c r="I71" s="1126"/>
      <c r="J71" s="1022"/>
      <c r="K71" s="1023"/>
      <c r="L71" s="1023"/>
      <c r="M71" s="1023"/>
      <c r="N71" s="1023"/>
      <c r="O71" s="1003"/>
      <c r="P71" s="1003"/>
      <c r="Q71" s="1003"/>
      <c r="R71" s="1003"/>
      <c r="S71" s="1003"/>
      <c r="T71" s="1003"/>
      <c r="U71" s="1004"/>
      <c r="V71" s="1002"/>
      <c r="W71" s="1003"/>
      <c r="X71" s="1003"/>
      <c r="Y71" s="1003"/>
      <c r="Z71" s="1003"/>
      <c r="AA71" s="1003"/>
      <c r="AB71" s="1003"/>
      <c r="AC71" s="1003"/>
      <c r="AD71" s="1003"/>
      <c r="AE71" s="1003"/>
      <c r="AF71" s="1003"/>
      <c r="AG71" s="1024"/>
      <c r="AH71" s="1002"/>
      <c r="AI71" s="1003"/>
      <c r="AJ71" s="1003"/>
      <c r="AK71" s="1003"/>
      <c r="AL71" s="1003"/>
      <c r="AM71" s="1003"/>
      <c r="AN71" s="1003"/>
      <c r="AO71" s="1003"/>
      <c r="AP71" s="1003"/>
      <c r="AQ71" s="1003"/>
      <c r="AR71" s="1003"/>
      <c r="AS71" s="1004"/>
      <c r="AT71" s="993"/>
    </row>
    <row r="72" spans="2:46" collapsed="1" x14ac:dyDescent="0.25">
      <c r="B72" s="1249"/>
      <c r="C72" s="1264"/>
      <c r="D72" s="1217"/>
      <c r="E72" s="1217"/>
      <c r="F72" s="1057" t="str">
        <f>'Marco lógico'!A58</f>
        <v>Indicador 3</v>
      </c>
      <c r="G72" s="1020">
        <f>'Marco lógico'!D28</f>
        <v>0</v>
      </c>
      <c r="H72" s="1041"/>
      <c r="I72" s="1041"/>
      <c r="J72" s="1021"/>
      <c r="K72" s="998"/>
      <c r="L72" s="998"/>
      <c r="M72" s="998"/>
      <c r="N72" s="998"/>
      <c r="O72" s="999"/>
      <c r="P72" s="999"/>
      <c r="Q72" s="999"/>
      <c r="R72" s="999"/>
      <c r="S72" s="999"/>
      <c r="T72" s="999"/>
      <c r="U72" s="997"/>
      <c r="V72" s="1000"/>
      <c r="W72" s="999"/>
      <c r="X72" s="999"/>
      <c r="Y72" s="999"/>
      <c r="Z72" s="999"/>
      <c r="AA72" s="999"/>
      <c r="AB72" s="999"/>
      <c r="AC72" s="999"/>
      <c r="AD72" s="999"/>
      <c r="AE72" s="999"/>
      <c r="AF72" s="999"/>
      <c r="AG72" s="1001"/>
      <c r="AH72" s="1000"/>
      <c r="AI72" s="999"/>
      <c r="AJ72" s="999"/>
      <c r="AK72" s="999"/>
      <c r="AL72" s="999"/>
      <c r="AM72" s="999"/>
      <c r="AN72" s="999"/>
      <c r="AO72" s="999"/>
      <c r="AP72" s="999"/>
      <c r="AQ72" s="999"/>
      <c r="AR72" s="999"/>
      <c r="AS72" s="997"/>
      <c r="AT72" s="993"/>
    </row>
    <row r="73" spans="2:46" ht="15" customHeight="1" x14ac:dyDescent="0.25">
      <c r="B73" s="1249"/>
      <c r="C73" s="1264"/>
      <c r="D73" s="1217"/>
      <c r="E73" s="1217"/>
      <c r="F73" s="1251" t="s">
        <v>601</v>
      </c>
      <c r="G73" s="1025"/>
      <c r="H73" s="1126"/>
      <c r="I73" s="1126"/>
      <c r="J73" s="1022"/>
      <c r="K73" s="1023"/>
      <c r="L73" s="1023"/>
      <c r="M73" s="1023"/>
      <c r="N73" s="1023"/>
      <c r="O73" s="1003"/>
      <c r="P73" s="1003"/>
      <c r="Q73" s="1003"/>
      <c r="R73" s="1003"/>
      <c r="S73" s="1003"/>
      <c r="T73" s="1003"/>
      <c r="U73" s="1004"/>
      <c r="V73" s="1002"/>
      <c r="W73" s="1003"/>
      <c r="X73" s="1003"/>
      <c r="Y73" s="1003"/>
      <c r="Z73" s="1003"/>
      <c r="AA73" s="1003"/>
      <c r="AB73" s="1003"/>
      <c r="AC73" s="1003"/>
      <c r="AD73" s="1003"/>
      <c r="AE73" s="1003"/>
      <c r="AF73" s="1003"/>
      <c r="AG73" s="1024"/>
      <c r="AH73" s="1002"/>
      <c r="AI73" s="1003"/>
      <c r="AJ73" s="1003"/>
      <c r="AK73" s="1003"/>
      <c r="AL73" s="1003"/>
      <c r="AM73" s="1003"/>
      <c r="AN73" s="1003"/>
      <c r="AO73" s="1003"/>
      <c r="AP73" s="1003"/>
      <c r="AQ73" s="1003"/>
      <c r="AR73" s="1003"/>
      <c r="AS73" s="1004"/>
      <c r="AT73" s="993"/>
    </row>
    <row r="74" spans="2:46" x14ac:dyDescent="0.25">
      <c r="B74" s="1249"/>
      <c r="C74" s="1264"/>
      <c r="D74" s="1217"/>
      <c r="E74" s="1217"/>
      <c r="F74" s="1266"/>
      <c r="G74" s="1025"/>
      <c r="H74" s="1126"/>
      <c r="I74" s="1126"/>
      <c r="J74" s="1022"/>
      <c r="K74" s="1023"/>
      <c r="L74" s="1023"/>
      <c r="M74" s="1023"/>
      <c r="N74" s="1023"/>
      <c r="O74" s="1003"/>
      <c r="P74" s="1003"/>
      <c r="Q74" s="1003"/>
      <c r="R74" s="1003"/>
      <c r="S74" s="1003"/>
      <c r="T74" s="1003"/>
      <c r="U74" s="1004"/>
      <c r="V74" s="1002"/>
      <c r="W74" s="1003"/>
      <c r="X74" s="1003"/>
      <c r="Y74" s="1003"/>
      <c r="Z74" s="1003"/>
      <c r="AA74" s="1003"/>
      <c r="AB74" s="1003"/>
      <c r="AC74" s="1003"/>
      <c r="AD74" s="1003"/>
      <c r="AE74" s="1003"/>
      <c r="AF74" s="1003"/>
      <c r="AG74" s="1024"/>
      <c r="AH74" s="1002"/>
      <c r="AI74" s="1003"/>
      <c r="AJ74" s="1003"/>
      <c r="AK74" s="1003"/>
      <c r="AL74" s="1003"/>
      <c r="AM74" s="1003"/>
      <c r="AN74" s="1003"/>
      <c r="AO74" s="1003"/>
      <c r="AP74" s="1003"/>
      <c r="AQ74" s="1003"/>
      <c r="AR74" s="1003"/>
      <c r="AS74" s="1004"/>
      <c r="AT74" s="993"/>
    </row>
    <row r="75" spans="2:46" x14ac:dyDescent="0.25">
      <c r="B75" s="1249"/>
      <c r="C75" s="1264"/>
      <c r="D75" s="1217"/>
      <c r="E75" s="1217"/>
      <c r="F75" s="1266"/>
      <c r="G75" s="1025"/>
      <c r="H75" s="1126"/>
      <c r="I75" s="1126"/>
      <c r="J75" s="1022"/>
      <c r="K75" s="1023"/>
      <c r="L75" s="1023"/>
      <c r="M75" s="1023"/>
      <c r="N75" s="1023"/>
      <c r="O75" s="1003"/>
      <c r="P75" s="1003"/>
      <c r="Q75" s="1003"/>
      <c r="R75" s="1003"/>
      <c r="S75" s="1003"/>
      <c r="T75" s="1003"/>
      <c r="U75" s="1004"/>
      <c r="V75" s="1002"/>
      <c r="W75" s="1003"/>
      <c r="X75" s="1003"/>
      <c r="Y75" s="1003"/>
      <c r="Z75" s="1003"/>
      <c r="AA75" s="1003"/>
      <c r="AB75" s="1003"/>
      <c r="AC75" s="1003"/>
      <c r="AD75" s="1003"/>
      <c r="AE75" s="1003"/>
      <c r="AF75" s="1003"/>
      <c r="AG75" s="1024"/>
      <c r="AH75" s="1002"/>
      <c r="AI75" s="1003"/>
      <c r="AJ75" s="1003"/>
      <c r="AK75" s="1003"/>
      <c r="AL75" s="1003"/>
      <c r="AM75" s="1003"/>
      <c r="AN75" s="1003"/>
      <c r="AO75" s="1003"/>
      <c r="AP75" s="1003"/>
      <c r="AQ75" s="1003"/>
      <c r="AR75" s="1003"/>
      <c r="AS75" s="1004"/>
      <c r="AT75" s="993"/>
    </row>
    <row r="76" spans="2:46" x14ac:dyDescent="0.25">
      <c r="B76" s="1249"/>
      <c r="C76" s="1264"/>
      <c r="D76" s="1217"/>
      <c r="E76" s="1217"/>
      <c r="F76" s="1266"/>
      <c r="G76" s="1025"/>
      <c r="H76" s="1126"/>
      <c r="I76" s="1126"/>
      <c r="J76" s="1022"/>
      <c r="K76" s="1023"/>
      <c r="L76" s="1023"/>
      <c r="M76" s="1023"/>
      <c r="N76" s="1023"/>
      <c r="O76" s="1003"/>
      <c r="P76" s="1003"/>
      <c r="Q76" s="1003"/>
      <c r="R76" s="1003"/>
      <c r="S76" s="1003"/>
      <c r="T76" s="1003"/>
      <c r="U76" s="1004"/>
      <c r="V76" s="1002"/>
      <c r="W76" s="1003"/>
      <c r="X76" s="1003"/>
      <c r="Y76" s="1003"/>
      <c r="Z76" s="1003"/>
      <c r="AA76" s="1003"/>
      <c r="AB76" s="1003"/>
      <c r="AC76" s="1003"/>
      <c r="AD76" s="1003"/>
      <c r="AE76" s="1003"/>
      <c r="AF76" s="1003"/>
      <c r="AG76" s="1024"/>
      <c r="AH76" s="1002"/>
      <c r="AI76" s="1003"/>
      <c r="AJ76" s="1003"/>
      <c r="AK76" s="1003"/>
      <c r="AL76" s="1003"/>
      <c r="AM76" s="1003"/>
      <c r="AN76" s="1003"/>
      <c r="AO76" s="1003"/>
      <c r="AP76" s="1003"/>
      <c r="AQ76" s="1003"/>
      <c r="AR76" s="1003"/>
      <c r="AS76" s="1004"/>
      <c r="AT76" s="993"/>
    </row>
    <row r="77" spans="2:46" x14ac:dyDescent="0.25">
      <c r="B77" s="1249"/>
      <c r="C77" s="1264"/>
      <c r="D77" s="1218"/>
      <c r="E77" s="1218"/>
      <c r="F77" s="1267"/>
      <c r="G77" s="1025"/>
      <c r="H77" s="1126"/>
      <c r="I77" s="1126"/>
      <c r="J77" s="1022"/>
      <c r="K77" s="1023"/>
      <c r="L77" s="1023"/>
      <c r="M77" s="1023"/>
      <c r="N77" s="1023"/>
      <c r="O77" s="1003"/>
      <c r="P77" s="1003"/>
      <c r="Q77" s="1003"/>
      <c r="R77" s="1003"/>
      <c r="S77" s="1003"/>
      <c r="T77" s="1003"/>
      <c r="U77" s="1004"/>
      <c r="V77" s="1002"/>
      <c r="W77" s="1003"/>
      <c r="X77" s="1003"/>
      <c r="Y77" s="1003"/>
      <c r="Z77" s="1003"/>
      <c r="AA77" s="1003"/>
      <c r="AB77" s="1003"/>
      <c r="AC77" s="1003"/>
      <c r="AD77" s="1003"/>
      <c r="AE77" s="1003"/>
      <c r="AF77" s="1003"/>
      <c r="AG77" s="1024"/>
      <c r="AH77" s="1002"/>
      <c r="AI77" s="1003"/>
      <c r="AJ77" s="1003"/>
      <c r="AK77" s="1003"/>
      <c r="AL77" s="1003"/>
      <c r="AM77" s="1003"/>
      <c r="AN77" s="1003"/>
      <c r="AO77" s="1003"/>
      <c r="AP77" s="1003"/>
      <c r="AQ77" s="1003"/>
      <c r="AR77" s="1003"/>
      <c r="AS77" s="1004"/>
      <c r="AT77" s="993"/>
    </row>
    <row r="78" spans="2:46" collapsed="1" x14ac:dyDescent="0.25">
      <c r="B78" s="1249"/>
      <c r="C78" s="1264"/>
      <c r="D78" s="1216">
        <f>'Marco lógico'!B29</f>
        <v>1.4</v>
      </c>
      <c r="E78" s="1216">
        <f>'Marco lógico'!C29</f>
        <v>0</v>
      </c>
      <c r="F78" s="1057" t="str">
        <f>'Marco lógico'!A65</f>
        <v>Indicador 1</v>
      </c>
      <c r="G78" s="1020">
        <f>'Marco lógico'!D29</f>
        <v>0</v>
      </c>
      <c r="H78" s="1041"/>
      <c r="I78" s="1041"/>
      <c r="J78" s="1021"/>
      <c r="K78" s="998"/>
      <c r="L78" s="998"/>
      <c r="M78" s="998"/>
      <c r="N78" s="998"/>
      <c r="O78" s="999"/>
      <c r="P78" s="999"/>
      <c r="Q78" s="999"/>
      <c r="R78" s="999"/>
      <c r="S78" s="999"/>
      <c r="T78" s="999"/>
      <c r="U78" s="997"/>
      <c r="V78" s="1000"/>
      <c r="W78" s="999"/>
      <c r="X78" s="999"/>
      <c r="Y78" s="999"/>
      <c r="Z78" s="999"/>
      <c r="AA78" s="999"/>
      <c r="AB78" s="999"/>
      <c r="AC78" s="999"/>
      <c r="AD78" s="999"/>
      <c r="AE78" s="999"/>
      <c r="AF78" s="999"/>
      <c r="AG78" s="1001"/>
      <c r="AH78" s="1000"/>
      <c r="AI78" s="999"/>
      <c r="AJ78" s="999"/>
      <c r="AK78" s="999"/>
      <c r="AL78" s="999"/>
      <c r="AM78" s="999"/>
      <c r="AN78" s="999"/>
      <c r="AO78" s="999"/>
      <c r="AP78" s="999"/>
      <c r="AQ78" s="999"/>
      <c r="AR78" s="999"/>
      <c r="AS78" s="997"/>
      <c r="AT78" s="993"/>
    </row>
    <row r="79" spans="2:46" x14ac:dyDescent="0.25">
      <c r="B79" s="1249"/>
      <c r="C79" s="1264"/>
      <c r="D79" s="1217"/>
      <c r="E79" s="1217"/>
      <c r="F79" s="1251" t="s">
        <v>601</v>
      </c>
      <c r="G79" s="1025"/>
      <c r="H79" s="1126"/>
      <c r="I79" s="1126"/>
      <c r="J79" s="1022"/>
      <c r="K79" s="1023"/>
      <c r="L79" s="1023"/>
      <c r="M79" s="1023"/>
      <c r="N79" s="1023"/>
      <c r="O79" s="1003"/>
      <c r="P79" s="1003"/>
      <c r="Q79" s="1003"/>
      <c r="R79" s="1003"/>
      <c r="S79" s="1003"/>
      <c r="T79" s="1003"/>
      <c r="U79" s="1004"/>
      <c r="V79" s="1002"/>
      <c r="W79" s="1003"/>
      <c r="X79" s="1003"/>
      <c r="Y79" s="1003"/>
      <c r="Z79" s="1003"/>
      <c r="AA79" s="1003"/>
      <c r="AB79" s="1003"/>
      <c r="AC79" s="1003"/>
      <c r="AD79" s="1003"/>
      <c r="AE79" s="1003"/>
      <c r="AF79" s="1003"/>
      <c r="AG79" s="1024"/>
      <c r="AH79" s="1002"/>
      <c r="AI79" s="1003"/>
      <c r="AJ79" s="1003"/>
      <c r="AK79" s="1003"/>
      <c r="AL79" s="1003"/>
      <c r="AM79" s="1003"/>
      <c r="AN79" s="1003"/>
      <c r="AO79" s="1003"/>
      <c r="AP79" s="1003"/>
      <c r="AQ79" s="1003"/>
      <c r="AR79" s="1003"/>
      <c r="AS79" s="1004"/>
      <c r="AT79" s="993"/>
    </row>
    <row r="80" spans="2:46" x14ac:dyDescent="0.25">
      <c r="B80" s="1249"/>
      <c r="C80" s="1264"/>
      <c r="D80" s="1217"/>
      <c r="E80" s="1217"/>
      <c r="F80" s="1252"/>
      <c r="G80" s="1025"/>
      <c r="H80" s="1126"/>
      <c r="I80" s="1126"/>
      <c r="J80" s="1022"/>
      <c r="K80" s="1023"/>
      <c r="L80" s="1023"/>
      <c r="M80" s="1023"/>
      <c r="N80" s="1023"/>
      <c r="O80" s="1003"/>
      <c r="P80" s="1003"/>
      <c r="Q80" s="1003"/>
      <c r="R80" s="1003"/>
      <c r="S80" s="1003"/>
      <c r="T80" s="1003"/>
      <c r="U80" s="1004"/>
      <c r="V80" s="1002"/>
      <c r="W80" s="1003"/>
      <c r="X80" s="1003"/>
      <c r="Y80" s="1003"/>
      <c r="Z80" s="1003"/>
      <c r="AA80" s="1003"/>
      <c r="AB80" s="1003"/>
      <c r="AC80" s="1003"/>
      <c r="AD80" s="1003"/>
      <c r="AE80" s="1003"/>
      <c r="AF80" s="1003"/>
      <c r="AG80" s="1024"/>
      <c r="AH80" s="1002"/>
      <c r="AI80" s="1003"/>
      <c r="AJ80" s="1003"/>
      <c r="AK80" s="1003"/>
      <c r="AL80" s="1003"/>
      <c r="AM80" s="1003"/>
      <c r="AN80" s="1003"/>
      <c r="AO80" s="1003"/>
      <c r="AP80" s="1003"/>
      <c r="AQ80" s="1003"/>
      <c r="AR80" s="1003"/>
      <c r="AS80" s="1004"/>
      <c r="AT80" s="993"/>
    </row>
    <row r="81" spans="2:46" x14ac:dyDescent="0.25">
      <c r="B81" s="1249"/>
      <c r="C81" s="1264"/>
      <c r="D81" s="1217"/>
      <c r="E81" s="1217"/>
      <c r="F81" s="1252"/>
      <c r="G81" s="1025"/>
      <c r="H81" s="1126"/>
      <c r="I81" s="1126"/>
      <c r="J81" s="1022"/>
      <c r="K81" s="1023"/>
      <c r="L81" s="1023"/>
      <c r="M81" s="1023"/>
      <c r="N81" s="1023"/>
      <c r="O81" s="1003"/>
      <c r="P81" s="1003"/>
      <c r="Q81" s="1003"/>
      <c r="R81" s="1003"/>
      <c r="S81" s="1003"/>
      <c r="T81" s="1003"/>
      <c r="U81" s="1004"/>
      <c r="V81" s="1002"/>
      <c r="W81" s="1003"/>
      <c r="X81" s="1003"/>
      <c r="Y81" s="1003"/>
      <c r="Z81" s="1003"/>
      <c r="AA81" s="1003"/>
      <c r="AB81" s="1003"/>
      <c r="AC81" s="1003"/>
      <c r="AD81" s="1003"/>
      <c r="AE81" s="1003"/>
      <c r="AF81" s="1003"/>
      <c r="AG81" s="1024"/>
      <c r="AH81" s="1002"/>
      <c r="AI81" s="1003"/>
      <c r="AJ81" s="1003"/>
      <c r="AK81" s="1003"/>
      <c r="AL81" s="1003"/>
      <c r="AM81" s="1003"/>
      <c r="AN81" s="1003"/>
      <c r="AO81" s="1003"/>
      <c r="AP81" s="1003"/>
      <c r="AQ81" s="1003"/>
      <c r="AR81" s="1003"/>
      <c r="AS81" s="1004"/>
      <c r="AT81" s="993"/>
    </row>
    <row r="82" spans="2:46" x14ac:dyDescent="0.25">
      <c r="B82" s="1249"/>
      <c r="C82" s="1264"/>
      <c r="D82" s="1217"/>
      <c r="E82" s="1217"/>
      <c r="F82" s="1252"/>
      <c r="G82" s="1025"/>
      <c r="H82" s="1126"/>
      <c r="I82" s="1126"/>
      <c r="J82" s="1022"/>
      <c r="K82" s="1023"/>
      <c r="L82" s="1023"/>
      <c r="M82" s="1023"/>
      <c r="N82" s="1023"/>
      <c r="O82" s="1003"/>
      <c r="P82" s="1003"/>
      <c r="Q82" s="1003"/>
      <c r="R82" s="1003"/>
      <c r="S82" s="1003"/>
      <c r="T82" s="1003"/>
      <c r="U82" s="1004"/>
      <c r="V82" s="1002"/>
      <c r="W82" s="1003"/>
      <c r="X82" s="1003"/>
      <c r="Y82" s="1003"/>
      <c r="Z82" s="1003"/>
      <c r="AA82" s="1003"/>
      <c r="AB82" s="1003"/>
      <c r="AC82" s="1003"/>
      <c r="AD82" s="1003"/>
      <c r="AE82" s="1003"/>
      <c r="AF82" s="1003"/>
      <c r="AG82" s="1024"/>
      <c r="AH82" s="1002"/>
      <c r="AI82" s="1003"/>
      <c r="AJ82" s="1003"/>
      <c r="AK82" s="1003"/>
      <c r="AL82" s="1003"/>
      <c r="AM82" s="1003"/>
      <c r="AN82" s="1003"/>
      <c r="AO82" s="1003"/>
      <c r="AP82" s="1003"/>
      <c r="AQ82" s="1003"/>
      <c r="AR82" s="1003"/>
      <c r="AS82" s="1004"/>
      <c r="AT82" s="993"/>
    </row>
    <row r="83" spans="2:46" x14ac:dyDescent="0.25">
      <c r="B83" s="1249"/>
      <c r="C83" s="1264"/>
      <c r="D83" s="1217"/>
      <c r="E83" s="1217"/>
      <c r="F83" s="1253"/>
      <c r="G83" s="1025"/>
      <c r="H83" s="1126"/>
      <c r="I83" s="1126"/>
      <c r="J83" s="1022"/>
      <c r="K83" s="1023"/>
      <c r="L83" s="1023"/>
      <c r="M83" s="1023"/>
      <c r="N83" s="1023"/>
      <c r="O83" s="1003"/>
      <c r="P83" s="1003"/>
      <c r="Q83" s="1003"/>
      <c r="R83" s="1003"/>
      <c r="S83" s="1003"/>
      <c r="T83" s="1003"/>
      <c r="U83" s="1004"/>
      <c r="V83" s="1002"/>
      <c r="W83" s="1003"/>
      <c r="X83" s="1003"/>
      <c r="Y83" s="1003"/>
      <c r="Z83" s="1003"/>
      <c r="AA83" s="1003"/>
      <c r="AB83" s="1003"/>
      <c r="AC83" s="1003"/>
      <c r="AD83" s="1003"/>
      <c r="AE83" s="1003"/>
      <c r="AF83" s="1003"/>
      <c r="AG83" s="1024"/>
      <c r="AH83" s="1002"/>
      <c r="AI83" s="1003"/>
      <c r="AJ83" s="1003"/>
      <c r="AK83" s="1003"/>
      <c r="AL83" s="1003"/>
      <c r="AM83" s="1003"/>
      <c r="AN83" s="1003"/>
      <c r="AO83" s="1003"/>
      <c r="AP83" s="1003"/>
      <c r="AQ83" s="1003"/>
      <c r="AR83" s="1003"/>
      <c r="AS83" s="1004"/>
      <c r="AT83" s="993"/>
    </row>
    <row r="84" spans="2:46" collapsed="1" x14ac:dyDescent="0.25">
      <c r="B84" s="1249"/>
      <c r="C84" s="1264"/>
      <c r="D84" s="1217"/>
      <c r="E84" s="1217"/>
      <c r="F84" s="1057" t="str">
        <f>'Marco lógico'!A66</f>
        <v>Indicador 2</v>
      </c>
      <c r="G84" s="1020">
        <f>'Marco lógico'!D30</f>
        <v>0</v>
      </c>
      <c r="H84" s="1041"/>
      <c r="I84" s="1041"/>
      <c r="J84" s="1021"/>
      <c r="K84" s="998"/>
      <c r="L84" s="998"/>
      <c r="M84" s="998"/>
      <c r="N84" s="998"/>
      <c r="O84" s="999"/>
      <c r="P84" s="999"/>
      <c r="Q84" s="999"/>
      <c r="R84" s="999"/>
      <c r="S84" s="999"/>
      <c r="T84" s="999"/>
      <c r="U84" s="997"/>
      <c r="V84" s="1000"/>
      <c r="W84" s="999"/>
      <c r="X84" s="999"/>
      <c r="Y84" s="999"/>
      <c r="Z84" s="999"/>
      <c r="AA84" s="999"/>
      <c r="AB84" s="999"/>
      <c r="AC84" s="999"/>
      <c r="AD84" s="999"/>
      <c r="AE84" s="999"/>
      <c r="AF84" s="999"/>
      <c r="AG84" s="1001"/>
      <c r="AH84" s="1000"/>
      <c r="AI84" s="999"/>
      <c r="AJ84" s="999"/>
      <c r="AK84" s="999"/>
      <c r="AL84" s="999"/>
      <c r="AM84" s="999"/>
      <c r="AN84" s="999"/>
      <c r="AO84" s="999"/>
      <c r="AP84" s="999"/>
      <c r="AQ84" s="999"/>
      <c r="AR84" s="999"/>
      <c r="AS84" s="997"/>
      <c r="AT84" s="993"/>
    </row>
    <row r="85" spans="2:46" x14ac:dyDescent="0.25">
      <c r="B85" s="1249"/>
      <c r="C85" s="1264"/>
      <c r="D85" s="1217"/>
      <c r="E85" s="1217"/>
      <c r="F85" s="1251" t="s">
        <v>601</v>
      </c>
      <c r="G85" s="1025"/>
      <c r="H85" s="1126"/>
      <c r="I85" s="1126"/>
      <c r="J85" s="1022"/>
      <c r="K85" s="1023"/>
      <c r="L85" s="1023"/>
      <c r="M85" s="1023"/>
      <c r="N85" s="1023"/>
      <c r="O85" s="1003"/>
      <c r="P85" s="1003"/>
      <c r="Q85" s="1003"/>
      <c r="R85" s="1003"/>
      <c r="S85" s="1003"/>
      <c r="T85" s="1003"/>
      <c r="U85" s="1004"/>
      <c r="V85" s="1002"/>
      <c r="W85" s="1003"/>
      <c r="X85" s="1003"/>
      <c r="Y85" s="1003"/>
      <c r="Z85" s="1003"/>
      <c r="AA85" s="1003"/>
      <c r="AB85" s="1003"/>
      <c r="AC85" s="1003"/>
      <c r="AD85" s="1003"/>
      <c r="AE85" s="1003"/>
      <c r="AF85" s="1003"/>
      <c r="AG85" s="1024"/>
      <c r="AH85" s="1002"/>
      <c r="AI85" s="1003"/>
      <c r="AJ85" s="1003"/>
      <c r="AK85" s="1003"/>
      <c r="AL85" s="1003"/>
      <c r="AM85" s="1003"/>
      <c r="AN85" s="1003"/>
      <c r="AO85" s="1003"/>
      <c r="AP85" s="1003"/>
      <c r="AQ85" s="1003"/>
      <c r="AR85" s="1003"/>
      <c r="AS85" s="1004"/>
      <c r="AT85" s="993"/>
    </row>
    <row r="86" spans="2:46" x14ac:dyDescent="0.25">
      <c r="B86" s="1249"/>
      <c r="C86" s="1264"/>
      <c r="D86" s="1217"/>
      <c r="E86" s="1217"/>
      <c r="F86" s="1252"/>
      <c r="G86" s="1025"/>
      <c r="H86" s="1126"/>
      <c r="I86" s="1126"/>
      <c r="J86" s="1022"/>
      <c r="K86" s="1023"/>
      <c r="L86" s="1023"/>
      <c r="M86" s="1023"/>
      <c r="N86" s="1023"/>
      <c r="O86" s="1003"/>
      <c r="P86" s="1003"/>
      <c r="Q86" s="1003"/>
      <c r="R86" s="1003"/>
      <c r="S86" s="1003"/>
      <c r="T86" s="1003"/>
      <c r="U86" s="1004"/>
      <c r="V86" s="1002"/>
      <c r="W86" s="1003"/>
      <c r="X86" s="1003"/>
      <c r="Y86" s="1003"/>
      <c r="Z86" s="1003"/>
      <c r="AA86" s="1003"/>
      <c r="AB86" s="1003"/>
      <c r="AC86" s="1003"/>
      <c r="AD86" s="1003"/>
      <c r="AE86" s="1003"/>
      <c r="AF86" s="1003"/>
      <c r="AG86" s="1024"/>
      <c r="AH86" s="1002"/>
      <c r="AI86" s="1003"/>
      <c r="AJ86" s="1003"/>
      <c r="AK86" s="1003"/>
      <c r="AL86" s="1003"/>
      <c r="AM86" s="1003"/>
      <c r="AN86" s="1003"/>
      <c r="AO86" s="1003"/>
      <c r="AP86" s="1003"/>
      <c r="AQ86" s="1003"/>
      <c r="AR86" s="1003"/>
      <c r="AS86" s="1004"/>
      <c r="AT86" s="993"/>
    </row>
    <row r="87" spans="2:46" x14ac:dyDescent="0.25">
      <c r="B87" s="1249"/>
      <c r="C87" s="1264"/>
      <c r="D87" s="1217"/>
      <c r="E87" s="1217"/>
      <c r="F87" s="1252"/>
      <c r="G87" s="1025"/>
      <c r="H87" s="1126"/>
      <c r="I87" s="1126"/>
      <c r="J87" s="1022"/>
      <c r="K87" s="1023"/>
      <c r="L87" s="1023"/>
      <c r="M87" s="1023"/>
      <c r="N87" s="1023"/>
      <c r="O87" s="1003"/>
      <c r="P87" s="1003"/>
      <c r="Q87" s="1003"/>
      <c r="R87" s="1003"/>
      <c r="S87" s="1003"/>
      <c r="T87" s="1003"/>
      <c r="U87" s="1004"/>
      <c r="V87" s="1002"/>
      <c r="W87" s="1003"/>
      <c r="X87" s="1003"/>
      <c r="Y87" s="1003"/>
      <c r="Z87" s="1003"/>
      <c r="AA87" s="1003"/>
      <c r="AB87" s="1003"/>
      <c r="AC87" s="1003"/>
      <c r="AD87" s="1003"/>
      <c r="AE87" s="1003"/>
      <c r="AF87" s="1003"/>
      <c r="AG87" s="1024"/>
      <c r="AH87" s="1002"/>
      <c r="AI87" s="1003"/>
      <c r="AJ87" s="1003"/>
      <c r="AK87" s="1003"/>
      <c r="AL87" s="1003"/>
      <c r="AM87" s="1003"/>
      <c r="AN87" s="1003"/>
      <c r="AO87" s="1003"/>
      <c r="AP87" s="1003"/>
      <c r="AQ87" s="1003"/>
      <c r="AR87" s="1003"/>
      <c r="AS87" s="1004"/>
      <c r="AT87" s="993"/>
    </row>
    <row r="88" spans="2:46" x14ac:dyDescent="0.25">
      <c r="B88" s="1249"/>
      <c r="C88" s="1264"/>
      <c r="D88" s="1217"/>
      <c r="E88" s="1217"/>
      <c r="F88" s="1252"/>
      <c r="G88" s="1025"/>
      <c r="H88" s="1126"/>
      <c r="I88" s="1126"/>
      <c r="J88" s="1022"/>
      <c r="K88" s="1023"/>
      <c r="L88" s="1023"/>
      <c r="M88" s="1023"/>
      <c r="N88" s="1023"/>
      <c r="O88" s="1003"/>
      <c r="P88" s="1003"/>
      <c r="Q88" s="1003"/>
      <c r="R88" s="1003"/>
      <c r="S88" s="1003"/>
      <c r="T88" s="1003"/>
      <c r="U88" s="1004"/>
      <c r="V88" s="1002"/>
      <c r="W88" s="1003"/>
      <c r="X88" s="1003"/>
      <c r="Y88" s="1003"/>
      <c r="Z88" s="1003"/>
      <c r="AA88" s="1003"/>
      <c r="AB88" s="1003"/>
      <c r="AC88" s="1003"/>
      <c r="AD88" s="1003"/>
      <c r="AE88" s="1003"/>
      <c r="AF88" s="1003"/>
      <c r="AG88" s="1024"/>
      <c r="AH88" s="1002"/>
      <c r="AI88" s="1003"/>
      <c r="AJ88" s="1003"/>
      <c r="AK88" s="1003"/>
      <c r="AL88" s="1003"/>
      <c r="AM88" s="1003"/>
      <c r="AN88" s="1003"/>
      <c r="AO88" s="1003"/>
      <c r="AP88" s="1003"/>
      <c r="AQ88" s="1003"/>
      <c r="AR88" s="1003"/>
      <c r="AS88" s="1004"/>
      <c r="AT88" s="993"/>
    </row>
    <row r="89" spans="2:46" x14ac:dyDescent="0.25">
      <c r="B89" s="1249"/>
      <c r="C89" s="1264"/>
      <c r="D89" s="1217"/>
      <c r="E89" s="1217"/>
      <c r="F89" s="1253"/>
      <c r="G89" s="1025"/>
      <c r="H89" s="1126"/>
      <c r="I89" s="1126"/>
      <c r="J89" s="1022"/>
      <c r="K89" s="1023"/>
      <c r="L89" s="1023"/>
      <c r="M89" s="1023"/>
      <c r="N89" s="1023"/>
      <c r="O89" s="1003"/>
      <c r="P89" s="1003"/>
      <c r="Q89" s="1003"/>
      <c r="R89" s="1003"/>
      <c r="S89" s="1003"/>
      <c r="T89" s="1003"/>
      <c r="U89" s="1004"/>
      <c r="V89" s="1002"/>
      <c r="W89" s="1003"/>
      <c r="X89" s="1003"/>
      <c r="Y89" s="1003"/>
      <c r="Z89" s="1003"/>
      <c r="AA89" s="1003"/>
      <c r="AB89" s="1003"/>
      <c r="AC89" s="1003"/>
      <c r="AD89" s="1003"/>
      <c r="AE89" s="1003"/>
      <c r="AF89" s="1003"/>
      <c r="AG89" s="1024"/>
      <c r="AH89" s="1002"/>
      <c r="AI89" s="1003"/>
      <c r="AJ89" s="1003"/>
      <c r="AK89" s="1003"/>
      <c r="AL89" s="1003"/>
      <c r="AM89" s="1003"/>
      <c r="AN89" s="1003"/>
      <c r="AO89" s="1003"/>
      <c r="AP89" s="1003"/>
      <c r="AQ89" s="1003"/>
      <c r="AR89" s="1003"/>
      <c r="AS89" s="1004"/>
      <c r="AT89" s="993"/>
    </row>
    <row r="90" spans="2:46" collapsed="1" x14ac:dyDescent="0.25">
      <c r="B90" s="1249"/>
      <c r="C90" s="1264"/>
      <c r="D90" s="1217"/>
      <c r="E90" s="1217"/>
      <c r="F90" s="1057" t="str">
        <f>'Marco lógico'!A67</f>
        <v>Indicador 3</v>
      </c>
      <c r="G90" s="1020">
        <f>'Marco lógico'!D31</f>
        <v>0</v>
      </c>
      <c r="H90" s="1041"/>
      <c r="I90" s="1041"/>
      <c r="J90" s="1021"/>
      <c r="K90" s="998"/>
      <c r="L90" s="998"/>
      <c r="M90" s="998"/>
      <c r="N90" s="998"/>
      <c r="O90" s="999"/>
      <c r="P90" s="999"/>
      <c r="Q90" s="999"/>
      <c r="R90" s="999"/>
      <c r="S90" s="999"/>
      <c r="T90" s="999"/>
      <c r="U90" s="997"/>
      <c r="V90" s="1000"/>
      <c r="W90" s="999"/>
      <c r="X90" s="999"/>
      <c r="Y90" s="999"/>
      <c r="Z90" s="999"/>
      <c r="AA90" s="999"/>
      <c r="AB90" s="999"/>
      <c r="AC90" s="999"/>
      <c r="AD90" s="999"/>
      <c r="AE90" s="999"/>
      <c r="AF90" s="999"/>
      <c r="AG90" s="1001"/>
      <c r="AH90" s="1000"/>
      <c r="AI90" s="999"/>
      <c r="AJ90" s="999"/>
      <c r="AK90" s="999"/>
      <c r="AL90" s="999"/>
      <c r="AM90" s="999"/>
      <c r="AN90" s="999"/>
      <c r="AO90" s="999"/>
      <c r="AP90" s="999"/>
      <c r="AQ90" s="999"/>
      <c r="AR90" s="999"/>
      <c r="AS90" s="997"/>
      <c r="AT90" s="993"/>
    </row>
    <row r="91" spans="2:46" x14ac:dyDescent="0.25">
      <c r="B91" s="1249"/>
      <c r="C91" s="1264"/>
      <c r="D91" s="1217"/>
      <c r="E91" s="1217"/>
      <c r="F91" s="1251" t="s">
        <v>601</v>
      </c>
      <c r="G91" s="1025"/>
      <c r="H91" s="1126"/>
      <c r="I91" s="1126"/>
      <c r="J91" s="1022"/>
      <c r="K91" s="1023"/>
      <c r="L91" s="1023"/>
      <c r="M91" s="1023"/>
      <c r="N91" s="1023"/>
      <c r="O91" s="1003"/>
      <c r="P91" s="1003"/>
      <c r="Q91" s="1003"/>
      <c r="R91" s="1003"/>
      <c r="S91" s="1003"/>
      <c r="T91" s="1003"/>
      <c r="U91" s="1004"/>
      <c r="V91" s="1002"/>
      <c r="W91" s="1003"/>
      <c r="X91" s="1003"/>
      <c r="Y91" s="1003"/>
      <c r="Z91" s="1003"/>
      <c r="AA91" s="1003"/>
      <c r="AB91" s="1003"/>
      <c r="AC91" s="1003"/>
      <c r="AD91" s="1003"/>
      <c r="AE91" s="1003"/>
      <c r="AF91" s="1003"/>
      <c r="AG91" s="1024"/>
      <c r="AH91" s="1002"/>
      <c r="AI91" s="1003"/>
      <c r="AJ91" s="1003"/>
      <c r="AK91" s="1003"/>
      <c r="AL91" s="1003"/>
      <c r="AM91" s="1003"/>
      <c r="AN91" s="1003"/>
      <c r="AO91" s="1003"/>
      <c r="AP91" s="1003"/>
      <c r="AQ91" s="1003"/>
      <c r="AR91" s="1003"/>
      <c r="AS91" s="1004"/>
      <c r="AT91" s="993"/>
    </row>
    <row r="92" spans="2:46" x14ac:dyDescent="0.25">
      <c r="B92" s="1249"/>
      <c r="C92" s="1264"/>
      <c r="D92" s="1217"/>
      <c r="E92" s="1217"/>
      <c r="F92" s="1252"/>
      <c r="G92" s="1025"/>
      <c r="H92" s="1126"/>
      <c r="I92" s="1126"/>
      <c r="J92" s="1022"/>
      <c r="K92" s="1023"/>
      <c r="L92" s="1023"/>
      <c r="M92" s="1023"/>
      <c r="N92" s="1023"/>
      <c r="O92" s="1003"/>
      <c r="P92" s="1003"/>
      <c r="Q92" s="1003"/>
      <c r="R92" s="1003"/>
      <c r="S92" s="1003"/>
      <c r="T92" s="1003"/>
      <c r="U92" s="1004"/>
      <c r="V92" s="1002"/>
      <c r="W92" s="1003"/>
      <c r="X92" s="1003"/>
      <c r="Y92" s="1003"/>
      <c r="Z92" s="1003"/>
      <c r="AA92" s="1003"/>
      <c r="AB92" s="1003"/>
      <c r="AC92" s="1003"/>
      <c r="AD92" s="1003"/>
      <c r="AE92" s="1003"/>
      <c r="AF92" s="1003"/>
      <c r="AG92" s="1024"/>
      <c r="AH92" s="1002"/>
      <c r="AI92" s="1003"/>
      <c r="AJ92" s="1003"/>
      <c r="AK92" s="1003"/>
      <c r="AL92" s="1003"/>
      <c r="AM92" s="1003"/>
      <c r="AN92" s="1003"/>
      <c r="AO92" s="1003"/>
      <c r="AP92" s="1003"/>
      <c r="AQ92" s="1003"/>
      <c r="AR92" s="1003"/>
      <c r="AS92" s="1004"/>
      <c r="AT92" s="993"/>
    </row>
    <row r="93" spans="2:46" x14ac:dyDescent="0.25">
      <c r="B93" s="1249"/>
      <c r="C93" s="1264"/>
      <c r="D93" s="1217"/>
      <c r="E93" s="1217"/>
      <c r="F93" s="1252"/>
      <c r="G93" s="1025"/>
      <c r="H93" s="1126"/>
      <c r="I93" s="1126"/>
      <c r="J93" s="1022"/>
      <c r="K93" s="1023"/>
      <c r="L93" s="1023"/>
      <c r="M93" s="1023"/>
      <c r="N93" s="1023"/>
      <c r="O93" s="1003"/>
      <c r="P93" s="1003"/>
      <c r="Q93" s="1003"/>
      <c r="R93" s="1003"/>
      <c r="S93" s="1003"/>
      <c r="T93" s="1003"/>
      <c r="U93" s="1004"/>
      <c r="V93" s="1002"/>
      <c r="W93" s="1003"/>
      <c r="X93" s="1003"/>
      <c r="Y93" s="1003"/>
      <c r="Z93" s="1003"/>
      <c r="AA93" s="1003"/>
      <c r="AB93" s="1003"/>
      <c r="AC93" s="1003"/>
      <c r="AD93" s="1003"/>
      <c r="AE93" s="1003"/>
      <c r="AF93" s="1003"/>
      <c r="AG93" s="1024"/>
      <c r="AH93" s="1002"/>
      <c r="AI93" s="1003"/>
      <c r="AJ93" s="1003"/>
      <c r="AK93" s="1003"/>
      <c r="AL93" s="1003"/>
      <c r="AM93" s="1003"/>
      <c r="AN93" s="1003"/>
      <c r="AO93" s="1003"/>
      <c r="AP93" s="1003"/>
      <c r="AQ93" s="1003"/>
      <c r="AR93" s="1003"/>
      <c r="AS93" s="1004"/>
      <c r="AT93" s="993"/>
    </row>
    <row r="94" spans="2:46" x14ac:dyDescent="0.25">
      <c r="B94" s="1249"/>
      <c r="C94" s="1264"/>
      <c r="D94" s="1217"/>
      <c r="E94" s="1217"/>
      <c r="F94" s="1252"/>
      <c r="G94" s="1025"/>
      <c r="H94" s="1126"/>
      <c r="I94" s="1126"/>
      <c r="J94" s="1022"/>
      <c r="K94" s="1023"/>
      <c r="L94" s="1023"/>
      <c r="M94" s="1023"/>
      <c r="N94" s="1023"/>
      <c r="O94" s="1003"/>
      <c r="P94" s="1003"/>
      <c r="Q94" s="1003"/>
      <c r="R94" s="1003"/>
      <c r="S94" s="1003"/>
      <c r="T94" s="1003"/>
      <c r="U94" s="1004"/>
      <c r="V94" s="1002"/>
      <c r="W94" s="1003"/>
      <c r="X94" s="1003"/>
      <c r="Y94" s="1003"/>
      <c r="Z94" s="1003"/>
      <c r="AA94" s="1003"/>
      <c r="AB94" s="1003"/>
      <c r="AC94" s="1003"/>
      <c r="AD94" s="1003"/>
      <c r="AE94" s="1003"/>
      <c r="AF94" s="1003"/>
      <c r="AG94" s="1024"/>
      <c r="AH94" s="1002"/>
      <c r="AI94" s="1003"/>
      <c r="AJ94" s="1003"/>
      <c r="AK94" s="1003"/>
      <c r="AL94" s="1003"/>
      <c r="AM94" s="1003"/>
      <c r="AN94" s="1003"/>
      <c r="AO94" s="1003"/>
      <c r="AP94" s="1003"/>
      <c r="AQ94" s="1003"/>
      <c r="AR94" s="1003"/>
      <c r="AS94" s="1004"/>
      <c r="AT94" s="993"/>
    </row>
    <row r="95" spans="2:46" x14ac:dyDescent="0.25">
      <c r="B95" s="1249"/>
      <c r="C95" s="1264"/>
      <c r="D95" s="1218"/>
      <c r="E95" s="1218"/>
      <c r="F95" s="1253"/>
      <c r="G95" s="1025"/>
      <c r="H95" s="1126"/>
      <c r="I95" s="1126"/>
      <c r="J95" s="1022"/>
      <c r="K95" s="1023"/>
      <c r="L95" s="1023"/>
      <c r="M95" s="1023"/>
      <c r="N95" s="1023"/>
      <c r="O95" s="1003"/>
      <c r="P95" s="1003"/>
      <c r="Q95" s="1003"/>
      <c r="R95" s="1003"/>
      <c r="S95" s="1003"/>
      <c r="T95" s="1003"/>
      <c r="U95" s="1004"/>
      <c r="V95" s="1002"/>
      <c r="W95" s="1003"/>
      <c r="X95" s="1003"/>
      <c r="Y95" s="1003"/>
      <c r="Z95" s="1003"/>
      <c r="AA95" s="1003"/>
      <c r="AB95" s="1003"/>
      <c r="AC95" s="1003"/>
      <c r="AD95" s="1003"/>
      <c r="AE95" s="1003"/>
      <c r="AF95" s="1003"/>
      <c r="AG95" s="1024"/>
      <c r="AH95" s="1002"/>
      <c r="AI95" s="1003"/>
      <c r="AJ95" s="1003"/>
      <c r="AK95" s="1003"/>
      <c r="AL95" s="1003"/>
      <c r="AM95" s="1003"/>
      <c r="AN95" s="1003"/>
      <c r="AO95" s="1003"/>
      <c r="AP95" s="1003"/>
      <c r="AQ95" s="1003"/>
      <c r="AR95" s="1003"/>
      <c r="AS95" s="1004"/>
      <c r="AT95" s="993"/>
    </row>
    <row r="96" spans="2:46" collapsed="1" x14ac:dyDescent="0.25">
      <c r="B96" s="1249"/>
      <c r="C96" s="1264"/>
      <c r="D96" s="1216">
        <f>'Marco lógico'!B32</f>
        <v>1.5</v>
      </c>
      <c r="E96" s="1216">
        <f>'Marco lógico'!C32</f>
        <v>0</v>
      </c>
      <c r="F96" s="1057" t="str">
        <f>'Marco lógico'!A74</f>
        <v>Indicador 1</v>
      </c>
      <c r="G96" s="1020">
        <f>'Marco lógico'!D32</f>
        <v>0</v>
      </c>
      <c r="H96" s="1041"/>
      <c r="I96" s="1041"/>
      <c r="J96" s="1021"/>
      <c r="K96" s="998"/>
      <c r="L96" s="998"/>
      <c r="M96" s="998"/>
      <c r="N96" s="998"/>
      <c r="O96" s="999"/>
      <c r="P96" s="999"/>
      <c r="Q96" s="999"/>
      <c r="R96" s="999"/>
      <c r="S96" s="999"/>
      <c r="T96" s="999"/>
      <c r="U96" s="997"/>
      <c r="V96" s="1000"/>
      <c r="W96" s="999"/>
      <c r="X96" s="999"/>
      <c r="Y96" s="999"/>
      <c r="Z96" s="999"/>
      <c r="AA96" s="999"/>
      <c r="AB96" s="999"/>
      <c r="AC96" s="999"/>
      <c r="AD96" s="999"/>
      <c r="AE96" s="999"/>
      <c r="AF96" s="999"/>
      <c r="AG96" s="1001"/>
      <c r="AH96" s="1000"/>
      <c r="AI96" s="999"/>
      <c r="AJ96" s="999"/>
      <c r="AK96" s="999"/>
      <c r="AL96" s="999"/>
      <c r="AM96" s="999"/>
      <c r="AN96" s="999"/>
      <c r="AO96" s="999"/>
      <c r="AP96" s="999"/>
      <c r="AQ96" s="999"/>
      <c r="AR96" s="999"/>
      <c r="AS96" s="997"/>
      <c r="AT96" s="993"/>
    </row>
    <row r="97" spans="2:46" x14ac:dyDescent="0.25">
      <c r="B97" s="1249"/>
      <c r="C97" s="1264"/>
      <c r="D97" s="1217"/>
      <c r="E97" s="1217"/>
      <c r="F97" s="1251" t="s">
        <v>601</v>
      </c>
      <c r="G97" s="1025"/>
      <c r="H97" s="1126"/>
      <c r="I97" s="1126"/>
      <c r="J97" s="1022"/>
      <c r="K97" s="1023"/>
      <c r="L97" s="1023"/>
      <c r="M97" s="1023"/>
      <c r="N97" s="1023"/>
      <c r="O97" s="1003"/>
      <c r="P97" s="1003"/>
      <c r="Q97" s="1003"/>
      <c r="R97" s="1003"/>
      <c r="S97" s="1003"/>
      <c r="T97" s="1003"/>
      <c r="U97" s="1004"/>
      <c r="V97" s="1002"/>
      <c r="W97" s="1003"/>
      <c r="X97" s="1003"/>
      <c r="Y97" s="1003"/>
      <c r="Z97" s="1003"/>
      <c r="AA97" s="1003"/>
      <c r="AB97" s="1003"/>
      <c r="AC97" s="1003"/>
      <c r="AD97" s="1003"/>
      <c r="AE97" s="1003"/>
      <c r="AF97" s="1003"/>
      <c r="AG97" s="1024"/>
      <c r="AH97" s="1002"/>
      <c r="AI97" s="1003"/>
      <c r="AJ97" s="1003"/>
      <c r="AK97" s="1003"/>
      <c r="AL97" s="1003"/>
      <c r="AM97" s="1003"/>
      <c r="AN97" s="1003"/>
      <c r="AO97" s="1003"/>
      <c r="AP97" s="1003"/>
      <c r="AQ97" s="1003"/>
      <c r="AR97" s="1003"/>
      <c r="AS97" s="1004"/>
      <c r="AT97" s="993"/>
    </row>
    <row r="98" spans="2:46" x14ac:dyDescent="0.25">
      <c r="B98" s="1249"/>
      <c r="C98" s="1264"/>
      <c r="D98" s="1217"/>
      <c r="E98" s="1217"/>
      <c r="F98" s="1252"/>
      <c r="G98" s="1025"/>
      <c r="H98" s="1126"/>
      <c r="I98" s="1126"/>
      <c r="J98" s="1022"/>
      <c r="K98" s="1023"/>
      <c r="L98" s="1023"/>
      <c r="M98" s="1023"/>
      <c r="N98" s="1023"/>
      <c r="O98" s="1003"/>
      <c r="P98" s="1003"/>
      <c r="Q98" s="1003"/>
      <c r="R98" s="1003"/>
      <c r="S98" s="1003"/>
      <c r="T98" s="1003"/>
      <c r="U98" s="1004"/>
      <c r="V98" s="1002"/>
      <c r="W98" s="1003"/>
      <c r="X98" s="1003"/>
      <c r="Y98" s="1003"/>
      <c r="Z98" s="1003"/>
      <c r="AA98" s="1003"/>
      <c r="AB98" s="1003"/>
      <c r="AC98" s="1003"/>
      <c r="AD98" s="1003"/>
      <c r="AE98" s="1003"/>
      <c r="AF98" s="1003"/>
      <c r="AG98" s="1024"/>
      <c r="AH98" s="1002"/>
      <c r="AI98" s="1003"/>
      <c r="AJ98" s="1003"/>
      <c r="AK98" s="1003"/>
      <c r="AL98" s="1003"/>
      <c r="AM98" s="1003"/>
      <c r="AN98" s="1003"/>
      <c r="AO98" s="1003"/>
      <c r="AP98" s="1003"/>
      <c r="AQ98" s="1003"/>
      <c r="AR98" s="1003"/>
      <c r="AS98" s="1004"/>
      <c r="AT98" s="993"/>
    </row>
    <row r="99" spans="2:46" x14ac:dyDescent="0.25">
      <c r="B99" s="1249"/>
      <c r="C99" s="1264"/>
      <c r="D99" s="1217"/>
      <c r="E99" s="1217"/>
      <c r="F99" s="1252"/>
      <c r="G99" s="1025"/>
      <c r="H99" s="1126"/>
      <c r="I99" s="1126"/>
      <c r="J99" s="1022"/>
      <c r="K99" s="1023"/>
      <c r="L99" s="1023"/>
      <c r="M99" s="1023"/>
      <c r="N99" s="1023"/>
      <c r="O99" s="1003"/>
      <c r="P99" s="1003"/>
      <c r="Q99" s="1003"/>
      <c r="R99" s="1003"/>
      <c r="S99" s="1003"/>
      <c r="T99" s="1003"/>
      <c r="U99" s="1004"/>
      <c r="V99" s="1002"/>
      <c r="W99" s="1003"/>
      <c r="X99" s="1003"/>
      <c r="Y99" s="1003"/>
      <c r="Z99" s="1003"/>
      <c r="AA99" s="1003"/>
      <c r="AB99" s="1003"/>
      <c r="AC99" s="1003"/>
      <c r="AD99" s="1003"/>
      <c r="AE99" s="1003"/>
      <c r="AF99" s="1003"/>
      <c r="AG99" s="1024"/>
      <c r="AH99" s="1002"/>
      <c r="AI99" s="1003"/>
      <c r="AJ99" s="1003"/>
      <c r="AK99" s="1003"/>
      <c r="AL99" s="1003"/>
      <c r="AM99" s="1003"/>
      <c r="AN99" s="1003"/>
      <c r="AO99" s="1003"/>
      <c r="AP99" s="1003"/>
      <c r="AQ99" s="1003"/>
      <c r="AR99" s="1003"/>
      <c r="AS99" s="1004"/>
      <c r="AT99" s="993"/>
    </row>
    <row r="100" spans="2:46" x14ac:dyDescent="0.25">
      <c r="B100" s="1249"/>
      <c r="C100" s="1264"/>
      <c r="D100" s="1217"/>
      <c r="E100" s="1217"/>
      <c r="F100" s="1252"/>
      <c r="G100" s="1025"/>
      <c r="H100" s="1126"/>
      <c r="I100" s="1126"/>
      <c r="J100" s="1022"/>
      <c r="K100" s="1023"/>
      <c r="L100" s="1023"/>
      <c r="M100" s="1023"/>
      <c r="N100" s="1023"/>
      <c r="O100" s="1003"/>
      <c r="P100" s="1003"/>
      <c r="Q100" s="1003"/>
      <c r="R100" s="1003"/>
      <c r="S100" s="1003"/>
      <c r="T100" s="1003"/>
      <c r="U100" s="1004"/>
      <c r="V100" s="1002"/>
      <c r="W100" s="1003"/>
      <c r="X100" s="1003"/>
      <c r="Y100" s="1003"/>
      <c r="Z100" s="1003"/>
      <c r="AA100" s="1003"/>
      <c r="AB100" s="1003"/>
      <c r="AC100" s="1003"/>
      <c r="AD100" s="1003"/>
      <c r="AE100" s="1003"/>
      <c r="AF100" s="1003"/>
      <c r="AG100" s="1024"/>
      <c r="AH100" s="1002"/>
      <c r="AI100" s="1003"/>
      <c r="AJ100" s="1003"/>
      <c r="AK100" s="1003"/>
      <c r="AL100" s="1003"/>
      <c r="AM100" s="1003"/>
      <c r="AN100" s="1003"/>
      <c r="AO100" s="1003"/>
      <c r="AP100" s="1003"/>
      <c r="AQ100" s="1003"/>
      <c r="AR100" s="1003"/>
      <c r="AS100" s="1004"/>
      <c r="AT100" s="993"/>
    </row>
    <row r="101" spans="2:46" x14ac:dyDescent="0.25">
      <c r="B101" s="1249"/>
      <c r="C101" s="1264"/>
      <c r="D101" s="1217"/>
      <c r="E101" s="1217"/>
      <c r="F101" s="1253"/>
      <c r="G101" s="1025"/>
      <c r="H101" s="1126"/>
      <c r="I101" s="1126"/>
      <c r="J101" s="1022"/>
      <c r="K101" s="1023"/>
      <c r="L101" s="1023"/>
      <c r="M101" s="1023"/>
      <c r="N101" s="1023"/>
      <c r="O101" s="1003"/>
      <c r="P101" s="1003"/>
      <c r="Q101" s="1003"/>
      <c r="R101" s="1003"/>
      <c r="S101" s="1003"/>
      <c r="T101" s="1003"/>
      <c r="U101" s="1004"/>
      <c r="V101" s="1002"/>
      <c r="W101" s="1003"/>
      <c r="X101" s="1003"/>
      <c r="Y101" s="1003"/>
      <c r="Z101" s="1003"/>
      <c r="AA101" s="1003"/>
      <c r="AB101" s="1003"/>
      <c r="AC101" s="1003"/>
      <c r="AD101" s="1003"/>
      <c r="AE101" s="1003"/>
      <c r="AF101" s="1003"/>
      <c r="AG101" s="1024"/>
      <c r="AH101" s="1002"/>
      <c r="AI101" s="1003"/>
      <c r="AJ101" s="1003"/>
      <c r="AK101" s="1003"/>
      <c r="AL101" s="1003"/>
      <c r="AM101" s="1003"/>
      <c r="AN101" s="1003"/>
      <c r="AO101" s="1003"/>
      <c r="AP101" s="1003"/>
      <c r="AQ101" s="1003"/>
      <c r="AR101" s="1003"/>
      <c r="AS101" s="1004"/>
      <c r="AT101" s="993"/>
    </row>
    <row r="102" spans="2:46" collapsed="1" x14ac:dyDescent="0.25">
      <c r="B102" s="1249"/>
      <c r="C102" s="1264"/>
      <c r="D102" s="1217"/>
      <c r="E102" s="1217"/>
      <c r="F102" s="1170" t="str">
        <f>'Marco lógico'!A75</f>
        <v>Indicador 2</v>
      </c>
      <c r="G102" s="1020">
        <f>'Marco lógico'!D33</f>
        <v>0</v>
      </c>
      <c r="H102" s="1041"/>
      <c r="I102" s="1041"/>
      <c r="J102" s="1021"/>
      <c r="K102" s="998"/>
      <c r="L102" s="998"/>
      <c r="M102" s="998"/>
      <c r="N102" s="998"/>
      <c r="O102" s="999"/>
      <c r="P102" s="999"/>
      <c r="Q102" s="999"/>
      <c r="R102" s="999"/>
      <c r="S102" s="999"/>
      <c r="T102" s="999"/>
      <c r="U102" s="997"/>
      <c r="V102" s="1000"/>
      <c r="W102" s="999"/>
      <c r="X102" s="999"/>
      <c r="Y102" s="999"/>
      <c r="Z102" s="999"/>
      <c r="AA102" s="999"/>
      <c r="AB102" s="999"/>
      <c r="AC102" s="999"/>
      <c r="AD102" s="999"/>
      <c r="AE102" s="999"/>
      <c r="AF102" s="999"/>
      <c r="AG102" s="1001"/>
      <c r="AH102" s="1000"/>
      <c r="AI102" s="999"/>
      <c r="AJ102" s="999"/>
      <c r="AK102" s="999"/>
      <c r="AL102" s="999"/>
      <c r="AM102" s="999"/>
      <c r="AN102" s="999"/>
      <c r="AO102" s="999"/>
      <c r="AP102" s="999"/>
      <c r="AQ102" s="999"/>
      <c r="AR102" s="999"/>
      <c r="AS102" s="997"/>
      <c r="AT102" s="993"/>
    </row>
    <row r="103" spans="2:46" x14ac:dyDescent="0.25">
      <c r="B103" s="1249"/>
      <c r="C103" s="1264"/>
      <c r="D103" s="1217"/>
      <c r="E103" s="1217"/>
      <c r="F103" s="1251" t="s">
        <v>601</v>
      </c>
      <c r="G103" s="1025"/>
      <c r="H103" s="1126"/>
      <c r="I103" s="1126"/>
      <c r="J103" s="1022"/>
      <c r="K103" s="1023"/>
      <c r="L103" s="1023"/>
      <c r="M103" s="1023"/>
      <c r="N103" s="1023"/>
      <c r="O103" s="1003"/>
      <c r="P103" s="1003"/>
      <c r="Q103" s="1003"/>
      <c r="R103" s="1003"/>
      <c r="S103" s="1003"/>
      <c r="T103" s="1003"/>
      <c r="U103" s="1004"/>
      <c r="V103" s="1002"/>
      <c r="W103" s="1003"/>
      <c r="X103" s="1003"/>
      <c r="Y103" s="1003"/>
      <c r="Z103" s="1003"/>
      <c r="AA103" s="1003"/>
      <c r="AB103" s="1003"/>
      <c r="AC103" s="1003"/>
      <c r="AD103" s="1003"/>
      <c r="AE103" s="1003"/>
      <c r="AF103" s="1003"/>
      <c r="AG103" s="1024"/>
      <c r="AH103" s="1002"/>
      <c r="AI103" s="1003"/>
      <c r="AJ103" s="1003"/>
      <c r="AK103" s="1003"/>
      <c r="AL103" s="1003"/>
      <c r="AM103" s="1003"/>
      <c r="AN103" s="1003"/>
      <c r="AO103" s="1003"/>
      <c r="AP103" s="1003"/>
      <c r="AQ103" s="1003"/>
      <c r="AR103" s="1003"/>
      <c r="AS103" s="1004"/>
      <c r="AT103" s="993"/>
    </row>
    <row r="104" spans="2:46" x14ac:dyDescent="0.25">
      <c r="B104" s="1249"/>
      <c r="C104" s="1264"/>
      <c r="D104" s="1217"/>
      <c r="E104" s="1217"/>
      <c r="F104" s="1252"/>
      <c r="G104" s="1025"/>
      <c r="H104" s="1126"/>
      <c r="I104" s="1126"/>
      <c r="J104" s="1022"/>
      <c r="K104" s="1023"/>
      <c r="L104" s="1023"/>
      <c r="M104" s="1023"/>
      <c r="N104" s="1023"/>
      <c r="O104" s="1003"/>
      <c r="P104" s="1003"/>
      <c r="Q104" s="1003"/>
      <c r="R104" s="1003"/>
      <c r="S104" s="1003"/>
      <c r="T104" s="1003"/>
      <c r="U104" s="1004"/>
      <c r="V104" s="1002"/>
      <c r="W104" s="1003"/>
      <c r="X104" s="1003"/>
      <c r="Y104" s="1003"/>
      <c r="Z104" s="1003"/>
      <c r="AA104" s="1003"/>
      <c r="AB104" s="1003"/>
      <c r="AC104" s="1003"/>
      <c r="AD104" s="1003"/>
      <c r="AE104" s="1003"/>
      <c r="AF104" s="1003"/>
      <c r="AG104" s="1024"/>
      <c r="AH104" s="1002"/>
      <c r="AI104" s="1003"/>
      <c r="AJ104" s="1003"/>
      <c r="AK104" s="1003"/>
      <c r="AL104" s="1003"/>
      <c r="AM104" s="1003"/>
      <c r="AN104" s="1003"/>
      <c r="AO104" s="1003"/>
      <c r="AP104" s="1003"/>
      <c r="AQ104" s="1003"/>
      <c r="AR104" s="1003"/>
      <c r="AS104" s="1004"/>
      <c r="AT104" s="993"/>
    </row>
    <row r="105" spans="2:46" x14ac:dyDescent="0.25">
      <c r="B105" s="1249"/>
      <c r="C105" s="1264"/>
      <c r="D105" s="1217"/>
      <c r="E105" s="1217"/>
      <c r="F105" s="1252"/>
      <c r="G105" s="1025"/>
      <c r="H105" s="1126"/>
      <c r="I105" s="1126"/>
      <c r="J105" s="1022"/>
      <c r="K105" s="1023"/>
      <c r="L105" s="1023"/>
      <c r="M105" s="1023"/>
      <c r="N105" s="1023"/>
      <c r="O105" s="1003"/>
      <c r="P105" s="1003"/>
      <c r="Q105" s="1003"/>
      <c r="R105" s="1003"/>
      <c r="S105" s="1003"/>
      <c r="T105" s="1003"/>
      <c r="U105" s="1004"/>
      <c r="V105" s="1002"/>
      <c r="W105" s="1003"/>
      <c r="X105" s="1003"/>
      <c r="Y105" s="1003"/>
      <c r="Z105" s="1003"/>
      <c r="AA105" s="1003"/>
      <c r="AB105" s="1003"/>
      <c r="AC105" s="1003"/>
      <c r="AD105" s="1003"/>
      <c r="AE105" s="1003"/>
      <c r="AF105" s="1003"/>
      <c r="AG105" s="1024"/>
      <c r="AH105" s="1002"/>
      <c r="AI105" s="1003"/>
      <c r="AJ105" s="1003"/>
      <c r="AK105" s="1003"/>
      <c r="AL105" s="1003"/>
      <c r="AM105" s="1003"/>
      <c r="AN105" s="1003"/>
      <c r="AO105" s="1003"/>
      <c r="AP105" s="1003"/>
      <c r="AQ105" s="1003"/>
      <c r="AR105" s="1003"/>
      <c r="AS105" s="1004"/>
      <c r="AT105" s="993"/>
    </row>
    <row r="106" spans="2:46" x14ac:dyDescent="0.25">
      <c r="B106" s="1249"/>
      <c r="C106" s="1264"/>
      <c r="D106" s="1217"/>
      <c r="E106" s="1217"/>
      <c r="F106" s="1252"/>
      <c r="G106" s="1025"/>
      <c r="H106" s="1126"/>
      <c r="I106" s="1126"/>
      <c r="J106" s="1022"/>
      <c r="K106" s="1023"/>
      <c r="L106" s="1023"/>
      <c r="M106" s="1023"/>
      <c r="N106" s="1023"/>
      <c r="O106" s="1003"/>
      <c r="P106" s="1003"/>
      <c r="Q106" s="1003"/>
      <c r="R106" s="1003"/>
      <c r="S106" s="1003"/>
      <c r="T106" s="1003"/>
      <c r="U106" s="1004"/>
      <c r="V106" s="1002"/>
      <c r="W106" s="1003"/>
      <c r="X106" s="1003"/>
      <c r="Y106" s="1003"/>
      <c r="Z106" s="1003"/>
      <c r="AA106" s="1003"/>
      <c r="AB106" s="1003"/>
      <c r="AC106" s="1003"/>
      <c r="AD106" s="1003"/>
      <c r="AE106" s="1003"/>
      <c r="AF106" s="1003"/>
      <c r="AG106" s="1024"/>
      <c r="AH106" s="1002"/>
      <c r="AI106" s="1003"/>
      <c r="AJ106" s="1003"/>
      <c r="AK106" s="1003"/>
      <c r="AL106" s="1003"/>
      <c r="AM106" s="1003"/>
      <c r="AN106" s="1003"/>
      <c r="AO106" s="1003"/>
      <c r="AP106" s="1003"/>
      <c r="AQ106" s="1003"/>
      <c r="AR106" s="1003"/>
      <c r="AS106" s="1004"/>
      <c r="AT106" s="993"/>
    </row>
    <row r="107" spans="2:46" x14ac:dyDescent="0.25">
      <c r="B107" s="1249"/>
      <c r="C107" s="1264"/>
      <c r="D107" s="1217"/>
      <c r="E107" s="1217"/>
      <c r="F107" s="1253"/>
      <c r="G107" s="1025"/>
      <c r="H107" s="1126"/>
      <c r="I107" s="1126"/>
      <c r="J107" s="1022"/>
      <c r="K107" s="1023"/>
      <c r="L107" s="1023"/>
      <c r="M107" s="1023"/>
      <c r="N107" s="1023"/>
      <c r="O107" s="1003"/>
      <c r="P107" s="1003"/>
      <c r="Q107" s="1003"/>
      <c r="R107" s="1003"/>
      <c r="S107" s="1003"/>
      <c r="T107" s="1003"/>
      <c r="U107" s="1004"/>
      <c r="V107" s="1002"/>
      <c r="W107" s="1003"/>
      <c r="X107" s="1003"/>
      <c r="Y107" s="1003"/>
      <c r="Z107" s="1003"/>
      <c r="AA107" s="1003"/>
      <c r="AB107" s="1003"/>
      <c r="AC107" s="1003"/>
      <c r="AD107" s="1003"/>
      <c r="AE107" s="1003"/>
      <c r="AF107" s="1003"/>
      <c r="AG107" s="1024"/>
      <c r="AH107" s="1002"/>
      <c r="AI107" s="1003"/>
      <c r="AJ107" s="1003"/>
      <c r="AK107" s="1003"/>
      <c r="AL107" s="1003"/>
      <c r="AM107" s="1003"/>
      <c r="AN107" s="1003"/>
      <c r="AO107" s="1003"/>
      <c r="AP107" s="1003"/>
      <c r="AQ107" s="1003"/>
      <c r="AR107" s="1003"/>
      <c r="AS107" s="1004"/>
      <c r="AT107" s="993"/>
    </row>
    <row r="108" spans="2:46" collapsed="1" x14ac:dyDescent="0.25">
      <c r="B108" s="1249"/>
      <c r="C108" s="1264"/>
      <c r="D108" s="1217"/>
      <c r="E108" s="1217"/>
      <c r="F108" s="1057" t="str">
        <f>'Marco lógico'!A76</f>
        <v>Indicador 3</v>
      </c>
      <c r="G108" s="1020">
        <f>'Marco lógico'!D34</f>
        <v>0</v>
      </c>
      <c r="H108" s="1041"/>
      <c r="I108" s="1041"/>
      <c r="J108" s="1021"/>
      <c r="K108" s="998"/>
      <c r="L108" s="998"/>
      <c r="M108" s="998"/>
      <c r="N108" s="998"/>
      <c r="O108" s="999"/>
      <c r="P108" s="999"/>
      <c r="Q108" s="999"/>
      <c r="R108" s="999"/>
      <c r="S108" s="999"/>
      <c r="T108" s="999"/>
      <c r="U108" s="997"/>
      <c r="V108" s="1000"/>
      <c r="W108" s="999"/>
      <c r="X108" s="999"/>
      <c r="Y108" s="999"/>
      <c r="Z108" s="999"/>
      <c r="AA108" s="999"/>
      <c r="AB108" s="999"/>
      <c r="AC108" s="999"/>
      <c r="AD108" s="999"/>
      <c r="AE108" s="999"/>
      <c r="AF108" s="999"/>
      <c r="AG108" s="1001"/>
      <c r="AH108" s="1000"/>
      <c r="AI108" s="999"/>
      <c r="AJ108" s="999"/>
      <c r="AK108" s="999"/>
      <c r="AL108" s="999"/>
      <c r="AM108" s="999"/>
      <c r="AN108" s="999"/>
      <c r="AO108" s="999"/>
      <c r="AP108" s="999"/>
      <c r="AQ108" s="999"/>
      <c r="AR108" s="999"/>
      <c r="AS108" s="997"/>
      <c r="AT108" s="993"/>
    </row>
    <row r="109" spans="2:46" x14ac:dyDescent="0.25">
      <c r="B109" s="1249"/>
      <c r="C109" s="1264"/>
      <c r="D109" s="1217"/>
      <c r="E109" s="1217"/>
      <c r="F109" s="1251" t="s">
        <v>601</v>
      </c>
      <c r="G109" s="1025"/>
      <c r="H109" s="1126"/>
      <c r="I109" s="1126"/>
      <c r="J109" s="1022"/>
      <c r="K109" s="1023"/>
      <c r="L109" s="1023"/>
      <c r="M109" s="1023"/>
      <c r="N109" s="1023"/>
      <c r="O109" s="1003"/>
      <c r="P109" s="1003"/>
      <c r="Q109" s="1003"/>
      <c r="R109" s="1003"/>
      <c r="S109" s="1003"/>
      <c r="T109" s="1003"/>
      <c r="U109" s="1004"/>
      <c r="V109" s="1002"/>
      <c r="W109" s="1003"/>
      <c r="X109" s="1003"/>
      <c r="Y109" s="1003"/>
      <c r="Z109" s="1003"/>
      <c r="AA109" s="1003"/>
      <c r="AB109" s="1003"/>
      <c r="AC109" s="1003"/>
      <c r="AD109" s="1003"/>
      <c r="AE109" s="1003"/>
      <c r="AF109" s="1003"/>
      <c r="AG109" s="1024"/>
      <c r="AH109" s="1002"/>
      <c r="AI109" s="1003"/>
      <c r="AJ109" s="1003"/>
      <c r="AK109" s="1003"/>
      <c r="AL109" s="1003"/>
      <c r="AM109" s="1003"/>
      <c r="AN109" s="1003"/>
      <c r="AO109" s="1003"/>
      <c r="AP109" s="1003"/>
      <c r="AQ109" s="1003"/>
      <c r="AR109" s="1003"/>
      <c r="AS109" s="1004"/>
      <c r="AT109" s="993"/>
    </row>
    <row r="110" spans="2:46" x14ac:dyDescent="0.25">
      <c r="B110" s="1249"/>
      <c r="C110" s="1264"/>
      <c r="D110" s="1217"/>
      <c r="E110" s="1217"/>
      <c r="F110" s="1252"/>
      <c r="G110" s="1025"/>
      <c r="H110" s="1126"/>
      <c r="I110" s="1126"/>
      <c r="J110" s="1022"/>
      <c r="K110" s="1023"/>
      <c r="L110" s="1023"/>
      <c r="M110" s="1023"/>
      <c r="N110" s="1023"/>
      <c r="O110" s="1003"/>
      <c r="P110" s="1003"/>
      <c r="Q110" s="1003"/>
      <c r="R110" s="1003"/>
      <c r="S110" s="1003"/>
      <c r="T110" s="1003"/>
      <c r="U110" s="1004"/>
      <c r="V110" s="1002"/>
      <c r="W110" s="1003"/>
      <c r="X110" s="1003"/>
      <c r="Y110" s="1003"/>
      <c r="Z110" s="1003"/>
      <c r="AA110" s="1003"/>
      <c r="AB110" s="1003"/>
      <c r="AC110" s="1003"/>
      <c r="AD110" s="1003"/>
      <c r="AE110" s="1003"/>
      <c r="AF110" s="1003"/>
      <c r="AG110" s="1024"/>
      <c r="AH110" s="1002"/>
      <c r="AI110" s="1003"/>
      <c r="AJ110" s="1003"/>
      <c r="AK110" s="1003"/>
      <c r="AL110" s="1003"/>
      <c r="AM110" s="1003"/>
      <c r="AN110" s="1003"/>
      <c r="AO110" s="1003"/>
      <c r="AP110" s="1003"/>
      <c r="AQ110" s="1003"/>
      <c r="AR110" s="1003"/>
      <c r="AS110" s="1004"/>
      <c r="AT110" s="993"/>
    </row>
    <row r="111" spans="2:46" x14ac:dyDescent="0.25">
      <c r="B111" s="1249"/>
      <c r="C111" s="1264"/>
      <c r="D111" s="1217"/>
      <c r="E111" s="1217"/>
      <c r="F111" s="1252"/>
      <c r="G111" s="1025"/>
      <c r="H111" s="1126"/>
      <c r="I111" s="1126"/>
      <c r="J111" s="1022"/>
      <c r="K111" s="1023"/>
      <c r="L111" s="1023"/>
      <c r="M111" s="1023"/>
      <c r="N111" s="1023"/>
      <c r="O111" s="1003"/>
      <c r="P111" s="1003"/>
      <c r="Q111" s="1003"/>
      <c r="R111" s="1003"/>
      <c r="S111" s="1003"/>
      <c r="T111" s="1003"/>
      <c r="U111" s="1004"/>
      <c r="V111" s="1002"/>
      <c r="W111" s="1003"/>
      <c r="X111" s="1003"/>
      <c r="Y111" s="1003"/>
      <c r="Z111" s="1003"/>
      <c r="AA111" s="1003"/>
      <c r="AB111" s="1003"/>
      <c r="AC111" s="1003"/>
      <c r="AD111" s="1003"/>
      <c r="AE111" s="1003"/>
      <c r="AF111" s="1003"/>
      <c r="AG111" s="1024"/>
      <c r="AH111" s="1002"/>
      <c r="AI111" s="1003"/>
      <c r="AJ111" s="1003"/>
      <c r="AK111" s="1003"/>
      <c r="AL111" s="1003"/>
      <c r="AM111" s="1003"/>
      <c r="AN111" s="1003"/>
      <c r="AO111" s="1003"/>
      <c r="AP111" s="1003"/>
      <c r="AQ111" s="1003"/>
      <c r="AR111" s="1003"/>
      <c r="AS111" s="1004"/>
      <c r="AT111" s="993"/>
    </row>
    <row r="112" spans="2:46" x14ac:dyDescent="0.25">
      <c r="B112" s="1249"/>
      <c r="C112" s="1264"/>
      <c r="D112" s="1217"/>
      <c r="E112" s="1217"/>
      <c r="F112" s="1252"/>
      <c r="G112" s="1025"/>
      <c r="H112" s="1126"/>
      <c r="I112" s="1126"/>
      <c r="J112" s="1022"/>
      <c r="K112" s="1023"/>
      <c r="L112" s="1023"/>
      <c r="M112" s="1023"/>
      <c r="N112" s="1023"/>
      <c r="O112" s="1003"/>
      <c r="P112" s="1003"/>
      <c r="Q112" s="1003"/>
      <c r="R112" s="1003"/>
      <c r="S112" s="1003"/>
      <c r="T112" s="1003"/>
      <c r="U112" s="1004"/>
      <c r="V112" s="1002"/>
      <c r="W112" s="1003"/>
      <c r="X112" s="1003"/>
      <c r="Y112" s="1003"/>
      <c r="Z112" s="1003"/>
      <c r="AA112" s="1003"/>
      <c r="AB112" s="1003"/>
      <c r="AC112" s="1003"/>
      <c r="AD112" s="1003"/>
      <c r="AE112" s="1003"/>
      <c r="AF112" s="1003"/>
      <c r="AG112" s="1024"/>
      <c r="AH112" s="1002"/>
      <c r="AI112" s="1003"/>
      <c r="AJ112" s="1003"/>
      <c r="AK112" s="1003"/>
      <c r="AL112" s="1003"/>
      <c r="AM112" s="1003"/>
      <c r="AN112" s="1003"/>
      <c r="AO112" s="1003"/>
      <c r="AP112" s="1003"/>
      <c r="AQ112" s="1003"/>
      <c r="AR112" s="1003"/>
      <c r="AS112" s="1004"/>
      <c r="AT112" s="993"/>
    </row>
    <row r="113" spans="1:48" ht="15.75" thickBot="1" x14ac:dyDescent="0.3">
      <c r="B113" s="1250"/>
      <c r="C113" s="1265"/>
      <c r="D113" s="1262"/>
      <c r="E113" s="1262"/>
      <c r="F113" s="1254"/>
      <c r="G113" s="1115"/>
      <c r="H113" s="1127"/>
      <c r="I113" s="1127"/>
      <c r="J113" s="1109"/>
      <c r="K113" s="1110"/>
      <c r="L113" s="1110"/>
      <c r="M113" s="1110"/>
      <c r="N113" s="1110"/>
      <c r="O113" s="1111"/>
      <c r="P113" s="1111"/>
      <c r="Q113" s="1111"/>
      <c r="R113" s="1111"/>
      <c r="S113" s="1111"/>
      <c r="T113" s="1111"/>
      <c r="U113" s="1112"/>
      <c r="V113" s="1118"/>
      <c r="W113" s="1116"/>
      <c r="X113" s="1116"/>
      <c r="Y113" s="1116"/>
      <c r="Z113" s="1116"/>
      <c r="AA113" s="1116"/>
      <c r="AB113" s="1116"/>
      <c r="AC113" s="1116"/>
      <c r="AD113" s="1116"/>
      <c r="AE113" s="1116"/>
      <c r="AF113" s="1116"/>
      <c r="AG113" s="1119"/>
      <c r="AH113" s="1118"/>
      <c r="AI113" s="1116"/>
      <c r="AJ113" s="1116"/>
      <c r="AK113" s="1116"/>
      <c r="AL113" s="1116"/>
      <c r="AM113" s="1116"/>
      <c r="AN113" s="1116"/>
      <c r="AO113" s="1116"/>
      <c r="AP113" s="1116"/>
      <c r="AQ113" s="1116"/>
      <c r="AR113" s="1116"/>
      <c r="AS113" s="1117"/>
      <c r="AT113" s="993"/>
    </row>
    <row r="114" spans="1:48" ht="15.75" collapsed="1" thickBot="1" x14ac:dyDescent="0.3">
      <c r="A114" s="1005"/>
      <c r="B114" s="1005"/>
      <c r="C114" s="1005"/>
      <c r="D114" s="1005"/>
      <c r="E114" s="1005"/>
      <c r="F114" s="1005"/>
      <c r="G114" s="1019"/>
      <c r="H114" s="1005"/>
      <c r="I114" s="1005"/>
      <c r="J114" s="1006"/>
      <c r="K114" s="1006"/>
      <c r="L114" s="1006"/>
      <c r="M114" s="1006"/>
      <c r="N114" s="1006"/>
      <c r="O114" s="1006"/>
      <c r="P114" s="1006"/>
      <c r="Q114" s="1006"/>
      <c r="R114" s="1006"/>
      <c r="S114" s="1006"/>
      <c r="T114" s="1006"/>
      <c r="U114" s="1006"/>
      <c r="V114" s="1006"/>
      <c r="W114" s="1006"/>
      <c r="X114" s="1006"/>
      <c r="Y114" s="1006"/>
      <c r="Z114" s="1006"/>
      <c r="AA114" s="1006"/>
      <c r="AB114" s="1006"/>
      <c r="AC114" s="1006"/>
      <c r="AD114" s="1006"/>
      <c r="AE114" s="1006"/>
      <c r="AF114" s="1006"/>
      <c r="AG114" s="1006"/>
      <c r="AH114" s="1006"/>
      <c r="AI114" s="1006"/>
      <c r="AJ114" s="1006"/>
      <c r="AK114" s="1006"/>
      <c r="AL114" s="1006"/>
      <c r="AM114" s="1006"/>
      <c r="AN114" s="1006"/>
      <c r="AO114" s="1006"/>
      <c r="AP114" s="1006"/>
      <c r="AQ114" s="1006"/>
      <c r="AR114" s="1006"/>
      <c r="AS114" s="1005"/>
      <c r="AT114" s="1005"/>
    </row>
    <row r="115" spans="1:48" x14ac:dyDescent="0.25">
      <c r="B115" s="1005"/>
      <c r="C115" s="1255" t="s">
        <v>520</v>
      </c>
      <c r="D115" s="1256"/>
      <c r="E115" s="1256"/>
      <c r="F115" s="1256"/>
      <c r="G115" s="1256"/>
      <c r="H115" s="1256"/>
      <c r="I115" s="1257"/>
      <c r="J115" s="1225" t="s">
        <v>7</v>
      </c>
      <c r="K115" s="1226"/>
      <c r="L115" s="1226"/>
      <c r="M115" s="1226"/>
      <c r="N115" s="1226"/>
      <c r="O115" s="1226"/>
      <c r="P115" s="1226"/>
      <c r="Q115" s="1226"/>
      <c r="R115" s="1226"/>
      <c r="S115" s="1226"/>
      <c r="T115" s="1226"/>
      <c r="U115" s="1227"/>
      <c r="V115" s="1225" t="s">
        <v>9</v>
      </c>
      <c r="W115" s="1226"/>
      <c r="X115" s="1226"/>
      <c r="Y115" s="1226"/>
      <c r="Z115" s="1226"/>
      <c r="AA115" s="1226"/>
      <c r="AB115" s="1226"/>
      <c r="AC115" s="1226"/>
      <c r="AD115" s="1226"/>
      <c r="AE115" s="1226"/>
      <c r="AF115" s="1226"/>
      <c r="AG115" s="1227"/>
      <c r="AH115" s="1225" t="s">
        <v>8</v>
      </c>
      <c r="AI115" s="1226"/>
      <c r="AJ115" s="1226"/>
      <c r="AK115" s="1226"/>
      <c r="AL115" s="1226"/>
      <c r="AM115" s="1226"/>
      <c r="AN115" s="1226"/>
      <c r="AO115" s="1226"/>
      <c r="AP115" s="1226"/>
      <c r="AQ115" s="1226"/>
      <c r="AR115" s="1226"/>
      <c r="AS115" s="1227"/>
    </row>
    <row r="116" spans="1:48" ht="15.75" thickBot="1" x14ac:dyDescent="0.3">
      <c r="B116" s="1005"/>
      <c r="C116" s="1258"/>
      <c r="D116" s="1259"/>
      <c r="E116" s="1259"/>
      <c r="F116" s="1259"/>
      <c r="G116" s="1259"/>
      <c r="H116" s="1259"/>
      <c r="I116" s="1260"/>
      <c r="J116" s="1007" t="s">
        <v>12</v>
      </c>
      <c r="K116" s="1007" t="s">
        <v>13</v>
      </c>
      <c r="L116" s="1007" t="s">
        <v>14</v>
      </c>
      <c r="M116" s="1007" t="s">
        <v>15</v>
      </c>
      <c r="N116" s="1007" t="s">
        <v>16</v>
      </c>
      <c r="O116" s="1007" t="s">
        <v>17</v>
      </c>
      <c r="P116" s="1007" t="s">
        <v>18</v>
      </c>
      <c r="Q116" s="1007" t="s">
        <v>19</v>
      </c>
      <c r="R116" s="1007" t="s">
        <v>20</v>
      </c>
      <c r="S116" s="1007" t="s">
        <v>21</v>
      </c>
      <c r="T116" s="1007" t="s">
        <v>22</v>
      </c>
      <c r="U116" s="1007" t="s">
        <v>23</v>
      </c>
      <c r="V116" s="1007" t="s">
        <v>26</v>
      </c>
      <c r="W116" s="1007" t="s">
        <v>27</v>
      </c>
      <c r="X116" s="1007" t="s">
        <v>28</v>
      </c>
      <c r="Y116" s="1007" t="s">
        <v>29</v>
      </c>
      <c r="Z116" s="1007" t="s">
        <v>30</v>
      </c>
      <c r="AA116" s="1007" t="s">
        <v>31</v>
      </c>
      <c r="AB116" s="1007" t="s">
        <v>33</v>
      </c>
      <c r="AC116" s="1007" t="s">
        <v>34</v>
      </c>
      <c r="AD116" s="1007" t="s">
        <v>35</v>
      </c>
      <c r="AE116" s="1007" t="s">
        <v>36</v>
      </c>
      <c r="AF116" s="1007" t="s">
        <v>37</v>
      </c>
      <c r="AG116" s="1007" t="s">
        <v>38</v>
      </c>
      <c r="AH116" s="1007" t="s">
        <v>39</v>
      </c>
      <c r="AI116" s="1007" t="s">
        <v>40</v>
      </c>
      <c r="AJ116" s="1007" t="s">
        <v>41</v>
      </c>
      <c r="AK116" s="1007" t="s">
        <v>43</v>
      </c>
      <c r="AL116" s="1007" t="s">
        <v>44</v>
      </c>
      <c r="AM116" s="1007" t="s">
        <v>45</v>
      </c>
      <c r="AN116" s="1007" t="s">
        <v>46</v>
      </c>
      <c r="AO116" s="1007" t="s">
        <v>47</v>
      </c>
      <c r="AP116" s="1007" t="s">
        <v>48</v>
      </c>
      <c r="AQ116" s="1007" t="s">
        <v>50</v>
      </c>
      <c r="AR116" s="1007" t="s">
        <v>51</v>
      </c>
      <c r="AS116" s="1007" t="s">
        <v>52</v>
      </c>
      <c r="AU116" s="971" t="s">
        <v>523</v>
      </c>
      <c r="AV116" s="971" t="s">
        <v>339</v>
      </c>
    </row>
    <row r="117" spans="1:48" ht="21.75" thickBot="1" x14ac:dyDescent="0.4">
      <c r="B117" s="1005"/>
      <c r="C117" s="1219" t="s">
        <v>521</v>
      </c>
      <c r="D117" s="1220"/>
      <c r="E117" s="1220"/>
      <c r="F117" s="1220"/>
      <c r="G117" s="1220"/>
      <c r="H117" s="1220"/>
      <c r="I117" s="1221"/>
      <c r="J117" s="1155">
        <f t="shared" ref="J117:AS117" si="0">COUNTIF(J24:J113,"&gt;0")</f>
        <v>0</v>
      </c>
      <c r="K117" s="1156">
        <f t="shared" si="0"/>
        <v>0</v>
      </c>
      <c r="L117" s="1156">
        <f t="shared" si="0"/>
        <v>0</v>
      </c>
      <c r="M117" s="1156">
        <f t="shared" si="0"/>
        <v>0</v>
      </c>
      <c r="N117" s="1156">
        <f t="shared" si="0"/>
        <v>0</v>
      </c>
      <c r="O117" s="1156">
        <f t="shared" si="0"/>
        <v>0</v>
      </c>
      <c r="P117" s="1156">
        <f t="shared" si="0"/>
        <v>0</v>
      </c>
      <c r="Q117" s="1156">
        <f t="shared" si="0"/>
        <v>0</v>
      </c>
      <c r="R117" s="1156">
        <f t="shared" si="0"/>
        <v>0</v>
      </c>
      <c r="S117" s="1156">
        <f t="shared" si="0"/>
        <v>0</v>
      </c>
      <c r="T117" s="1156">
        <f t="shared" si="0"/>
        <v>0</v>
      </c>
      <c r="U117" s="1156">
        <f t="shared" si="0"/>
        <v>0</v>
      </c>
      <c r="V117" s="1156">
        <f t="shared" si="0"/>
        <v>0</v>
      </c>
      <c r="W117" s="1156">
        <f t="shared" si="0"/>
        <v>0</v>
      </c>
      <c r="X117" s="1156">
        <f t="shared" si="0"/>
        <v>0</v>
      </c>
      <c r="Y117" s="1156">
        <f t="shared" si="0"/>
        <v>0</v>
      </c>
      <c r="Z117" s="1156">
        <f t="shared" si="0"/>
        <v>0</v>
      </c>
      <c r="AA117" s="1156">
        <f t="shared" si="0"/>
        <v>0</v>
      </c>
      <c r="AB117" s="1156">
        <f t="shared" si="0"/>
        <v>0</v>
      </c>
      <c r="AC117" s="1156">
        <f t="shared" si="0"/>
        <v>0</v>
      </c>
      <c r="AD117" s="1156">
        <f t="shared" si="0"/>
        <v>0</v>
      </c>
      <c r="AE117" s="1156">
        <f t="shared" si="0"/>
        <v>0</v>
      </c>
      <c r="AF117" s="1156">
        <f t="shared" si="0"/>
        <v>0</v>
      </c>
      <c r="AG117" s="1156">
        <f t="shared" si="0"/>
        <v>0</v>
      </c>
      <c r="AH117" s="1156">
        <f t="shared" si="0"/>
        <v>0</v>
      </c>
      <c r="AI117" s="1156">
        <f t="shared" si="0"/>
        <v>0</v>
      </c>
      <c r="AJ117" s="1156">
        <f t="shared" si="0"/>
        <v>0</v>
      </c>
      <c r="AK117" s="1156">
        <f t="shared" si="0"/>
        <v>0</v>
      </c>
      <c r="AL117" s="1156">
        <f t="shared" si="0"/>
        <v>0</v>
      </c>
      <c r="AM117" s="1156">
        <f t="shared" si="0"/>
        <v>0</v>
      </c>
      <c r="AN117" s="1156">
        <f t="shared" si="0"/>
        <v>0</v>
      </c>
      <c r="AO117" s="1156">
        <f t="shared" si="0"/>
        <v>0</v>
      </c>
      <c r="AP117" s="1156">
        <f t="shared" si="0"/>
        <v>0</v>
      </c>
      <c r="AQ117" s="1156">
        <f t="shared" si="0"/>
        <v>0</v>
      </c>
      <c r="AR117" s="1156">
        <f t="shared" si="0"/>
        <v>0</v>
      </c>
      <c r="AS117" s="1156">
        <f t="shared" si="0"/>
        <v>0</v>
      </c>
      <c r="AT117" s="1005"/>
    </row>
    <row r="118" spans="1:48" ht="21.75" thickBot="1" x14ac:dyDescent="0.4">
      <c r="B118" s="1005"/>
      <c r="C118" s="1219" t="s">
        <v>522</v>
      </c>
      <c r="D118" s="1220"/>
      <c r="E118" s="1220"/>
      <c r="F118" s="1220"/>
      <c r="G118" s="1220"/>
      <c r="H118" s="1220"/>
      <c r="I118" s="1221"/>
      <c r="J118" s="1157"/>
      <c r="K118" s="1158"/>
      <c r="L118" s="1158"/>
      <c r="M118" s="1158"/>
      <c r="N118" s="1159"/>
      <c r="O118" s="1158"/>
      <c r="P118" s="1158"/>
      <c r="Q118" s="1158"/>
      <c r="R118" s="1158"/>
      <c r="S118" s="1158"/>
      <c r="T118" s="1159"/>
      <c r="U118" s="1160"/>
      <c r="V118" s="1161"/>
      <c r="W118" s="1158"/>
      <c r="X118" s="1158"/>
      <c r="Y118" s="1158"/>
      <c r="Z118" s="1158"/>
      <c r="AA118" s="1158"/>
      <c r="AB118" s="1158"/>
      <c r="AC118" s="1158"/>
      <c r="AD118" s="1158"/>
      <c r="AE118" s="1158"/>
      <c r="AF118" s="1158"/>
      <c r="AG118" s="1160"/>
      <c r="AH118" s="1161"/>
      <c r="AI118" s="1158"/>
      <c r="AJ118" s="1158"/>
      <c r="AK118" s="1158"/>
      <c r="AL118" s="1158"/>
      <c r="AM118" s="1158"/>
      <c r="AN118" s="1158"/>
      <c r="AO118" s="1158"/>
      <c r="AP118" s="1158"/>
      <c r="AQ118" s="1158"/>
      <c r="AR118" s="1158"/>
      <c r="AS118" s="1160"/>
    </row>
    <row r="119" spans="1:48" ht="21.75" thickBot="1" x14ac:dyDescent="0.4">
      <c r="C119" s="1222" t="str">
        <f>+'INFORMACION GENERAL DEL PROYECT'!B23</f>
        <v xml:space="preserve">FONDOEMPLEO </v>
      </c>
      <c r="D119" s="1223"/>
      <c r="E119" s="1223"/>
      <c r="F119" s="1223"/>
      <c r="G119" s="1223"/>
      <c r="H119" s="1223"/>
      <c r="I119" s="1224"/>
      <c r="J119" s="1011">
        <f>+'ANEXO CRON. FLUJO FE '!J228</f>
        <v>0</v>
      </c>
      <c r="K119" s="1011">
        <f>+'ANEXO CRON. FLUJO FE '!K228</f>
        <v>0</v>
      </c>
      <c r="L119" s="1011">
        <f>+'ANEXO CRON. FLUJO FE '!L228</f>
        <v>0</v>
      </c>
      <c r="M119" s="1011">
        <f>+'ANEXO CRON. FLUJO FE '!N228</f>
        <v>0</v>
      </c>
      <c r="N119" s="1011">
        <f>+'ANEXO CRON. FLUJO FE '!O228</f>
        <v>0</v>
      </c>
      <c r="O119" s="1011">
        <f>+'ANEXO CRON. FLUJO FE '!P228</f>
        <v>0</v>
      </c>
      <c r="P119" s="1011">
        <f>+'ANEXO CRON. FLUJO FE '!R228</f>
        <v>0</v>
      </c>
      <c r="Q119" s="1011">
        <f>+'ANEXO CRON. FLUJO FE '!S228</f>
        <v>0</v>
      </c>
      <c r="R119" s="1011">
        <f>+'ANEXO CRON. FLUJO FE '!T228</f>
        <v>0</v>
      </c>
      <c r="S119" s="1011">
        <f>+'ANEXO CRON. FLUJO FE '!V228</f>
        <v>0</v>
      </c>
      <c r="T119" s="1011">
        <f>+'ANEXO CRON. FLUJO FE '!W228</f>
        <v>0</v>
      </c>
      <c r="U119" s="1011">
        <f>+'ANEXO CRON. FLUJO FE '!X228</f>
        <v>0</v>
      </c>
      <c r="V119" s="1011">
        <f>+'ANEXO CRON. FLUJO FE '!AA228</f>
        <v>0</v>
      </c>
      <c r="W119" s="1011">
        <f>+'ANEXO CRON. FLUJO FE '!AB228</f>
        <v>0</v>
      </c>
      <c r="X119" s="1011">
        <f>+'ANEXO CRON. FLUJO FE '!AC228</f>
        <v>0</v>
      </c>
      <c r="Y119" s="1011">
        <f>+'ANEXO CRON. FLUJO FE '!AE228</f>
        <v>0</v>
      </c>
      <c r="Z119" s="1011">
        <f>+'ANEXO CRON. FLUJO FE '!AF228</f>
        <v>0</v>
      </c>
      <c r="AA119" s="1011">
        <f>+'ANEXO CRON. FLUJO FE '!AG228</f>
        <v>0</v>
      </c>
      <c r="AB119" s="1011">
        <f>+'ANEXO CRON. FLUJO FE '!AI228</f>
        <v>0</v>
      </c>
      <c r="AC119" s="1011">
        <f>+'ANEXO CRON. FLUJO FE '!AJ228</f>
        <v>0</v>
      </c>
      <c r="AD119" s="1011">
        <f>+'ANEXO CRON. FLUJO FE '!AK228</f>
        <v>0</v>
      </c>
      <c r="AE119" s="1011">
        <f>+'ANEXO CRON. FLUJO FE '!AM228</f>
        <v>0</v>
      </c>
      <c r="AF119" s="1011">
        <f>+'ANEXO CRON. FLUJO FE '!AN228</f>
        <v>0</v>
      </c>
      <c r="AG119" s="1011">
        <f>+'ANEXO CRON. FLUJO FE '!AO228</f>
        <v>0</v>
      </c>
      <c r="AH119" s="1011">
        <f>+'ANEXO CRON. FLUJO FE '!AR228</f>
        <v>0</v>
      </c>
      <c r="AI119" s="1011">
        <f>+'ANEXO CRON. FLUJO FE '!AS228</f>
        <v>0</v>
      </c>
      <c r="AJ119" s="1011">
        <f>+'ANEXO CRON. FLUJO FE '!AT228</f>
        <v>0</v>
      </c>
      <c r="AK119" s="1011">
        <f>+'ANEXO CRON. FLUJO FE '!AV228</f>
        <v>0</v>
      </c>
      <c r="AL119" s="1011">
        <f>+'ANEXO CRON. FLUJO FE '!AW228</f>
        <v>0</v>
      </c>
      <c r="AM119" s="1011">
        <f>+'ANEXO CRON. FLUJO FE '!AX228</f>
        <v>0</v>
      </c>
      <c r="AN119" s="1011">
        <f>+'ANEXO CRON. FLUJO FE '!AZ228</f>
        <v>0</v>
      </c>
      <c r="AO119" s="1011">
        <f>+'ANEXO CRON. FLUJO FE '!BA228</f>
        <v>0</v>
      </c>
      <c r="AP119" s="1011">
        <f>+'ANEXO CRON. FLUJO FE '!BB228</f>
        <v>0</v>
      </c>
      <c r="AQ119" s="1011">
        <f>+'ANEXO CRON. FLUJO FE '!BD228</f>
        <v>0</v>
      </c>
      <c r="AR119" s="1011">
        <f>+'ANEXO CRON. FLUJO FE '!BE228</f>
        <v>0</v>
      </c>
      <c r="AS119" s="1011">
        <f>+'ANEXO CRON. FLUJO FE '!BF228</f>
        <v>0</v>
      </c>
      <c r="AU119" s="1008">
        <f>+'ANEXO CRON. FLUJO FE '!BI224</f>
        <v>0</v>
      </c>
      <c r="AV119" s="1009">
        <f t="shared" ref="AV119:AV126" si="1">SUM(J119:AU119)</f>
        <v>0</v>
      </c>
    </row>
    <row r="120" spans="1:48" ht="21.75" hidden="1" thickBot="1" x14ac:dyDescent="0.4">
      <c r="C120" s="1222" t="str">
        <f>+'INFORMACION GENERAL DEL PROYECT'!B24</f>
        <v xml:space="preserve">    MODALIDAD CREDITO</v>
      </c>
      <c r="D120" s="1223"/>
      <c r="E120" s="1223"/>
      <c r="F120" s="1223"/>
      <c r="G120" s="1223"/>
      <c r="H120" s="1223"/>
      <c r="I120" s="1224"/>
      <c r="J120" s="1051">
        <f>+'ANEXO CRON. FLUJO FE CREDITO'!J228</f>
        <v>0</v>
      </c>
      <c r="K120" s="1012">
        <f>+'ANEXO CRON. FLUJO FE CREDITO'!K228</f>
        <v>0</v>
      </c>
      <c r="L120" s="1012">
        <f>+'ANEXO CRON. FLUJO FE CREDITO'!L228</f>
        <v>0</v>
      </c>
      <c r="M120" s="1012">
        <f>+'ANEXO CRON. FLUJO FE CREDITO'!N228</f>
        <v>0</v>
      </c>
      <c r="N120" s="1012">
        <f>+'ANEXO CRON. FLUJO FE CREDITO'!O228</f>
        <v>0</v>
      </c>
      <c r="O120" s="1012">
        <f>+'ANEXO CRON. FLUJO FE CREDITO'!P228</f>
        <v>0</v>
      </c>
      <c r="P120" s="1012">
        <f>+'ANEXO CRON. FLUJO FE CREDITO'!R228</f>
        <v>0</v>
      </c>
      <c r="Q120" s="1012">
        <f>+'ANEXO CRON. FLUJO FE CREDITO'!S228</f>
        <v>0</v>
      </c>
      <c r="R120" s="1012">
        <f>+'ANEXO CRON. FLUJO FE CREDITO'!T228</f>
        <v>0</v>
      </c>
      <c r="S120" s="1012">
        <f>+'ANEXO CRON. FLUJO FE CREDITO'!V228</f>
        <v>0</v>
      </c>
      <c r="T120" s="1012">
        <f>+'ANEXO CRON. FLUJO FE CREDITO'!W228</f>
        <v>0</v>
      </c>
      <c r="U120" s="1012">
        <f>+'ANEXO CRON. FLUJO FE CREDITO'!X228</f>
        <v>0</v>
      </c>
      <c r="V120" s="1012">
        <f>+'ANEXO CRON. FLUJO FE CREDITO'!AA228</f>
        <v>0</v>
      </c>
      <c r="W120" s="1012">
        <f>+'ANEXO CRON. FLUJO FE CREDITO'!AB228</f>
        <v>0</v>
      </c>
      <c r="X120" s="1012">
        <f>+'ANEXO CRON. FLUJO FE CREDITO'!AC228</f>
        <v>0</v>
      </c>
      <c r="Y120" s="1012">
        <f>+'ANEXO CRON. FLUJO FE CREDITO'!AE228</f>
        <v>0</v>
      </c>
      <c r="Z120" s="1012">
        <f>+'ANEXO CRON. FLUJO FE CREDITO'!AF228</f>
        <v>0</v>
      </c>
      <c r="AA120" s="1012">
        <f>+'ANEXO CRON. FLUJO FE CREDITO'!AG228</f>
        <v>0</v>
      </c>
      <c r="AB120" s="1012">
        <f>+'ANEXO CRON. FLUJO FE CREDITO'!AI228</f>
        <v>0</v>
      </c>
      <c r="AC120" s="1012">
        <f>+'ANEXO CRON. FLUJO FE CREDITO'!AJ228</f>
        <v>0</v>
      </c>
      <c r="AD120" s="1012">
        <f>+'ANEXO CRON. FLUJO FE CREDITO'!AK228</f>
        <v>0</v>
      </c>
      <c r="AE120" s="1012">
        <f>+'ANEXO CRON. FLUJO FE CREDITO'!AM228</f>
        <v>0</v>
      </c>
      <c r="AF120" s="1012">
        <f>+'ANEXO CRON. FLUJO FE CREDITO'!AN228</f>
        <v>0</v>
      </c>
      <c r="AG120" s="1012">
        <f>+'ANEXO CRON. FLUJO FE CREDITO'!AO228</f>
        <v>0</v>
      </c>
      <c r="AH120" s="1012">
        <f>+'ANEXO CRON. FLUJO FE CREDITO'!AR228</f>
        <v>0</v>
      </c>
      <c r="AI120" s="1012">
        <f>+'ANEXO CRON. FLUJO FE CREDITO'!AS228</f>
        <v>0</v>
      </c>
      <c r="AJ120" s="1012">
        <f>+'ANEXO CRON. FLUJO FE CREDITO'!AT228</f>
        <v>0</v>
      </c>
      <c r="AK120" s="1012">
        <f>+'ANEXO CRON. FLUJO FE CREDITO'!AV228</f>
        <v>0</v>
      </c>
      <c r="AL120" s="1012">
        <f>+'ANEXO CRON. FLUJO FE CREDITO'!AW228</f>
        <v>0</v>
      </c>
      <c r="AM120" s="1012">
        <f>+'ANEXO CRON. FLUJO FE CREDITO'!AX228</f>
        <v>0</v>
      </c>
      <c r="AN120" s="1012">
        <f>+'ANEXO CRON. FLUJO FE CREDITO'!AZ228</f>
        <v>0</v>
      </c>
      <c r="AO120" s="1012">
        <f>+'ANEXO CRON. FLUJO FE CREDITO'!BA228</f>
        <v>0</v>
      </c>
      <c r="AP120" s="1012">
        <f>+'ANEXO CRON. FLUJO FE CREDITO'!BB228</f>
        <v>0</v>
      </c>
      <c r="AQ120" s="1012">
        <f>+'ANEXO CRON. FLUJO FE CREDITO'!BD228</f>
        <v>0</v>
      </c>
      <c r="AR120" s="1012">
        <f>+'ANEXO CRON. FLUJO FE CREDITO'!BE228</f>
        <v>0</v>
      </c>
      <c r="AS120" s="1012">
        <f>+'ANEXO CRON. FLUJO FE CREDITO'!BF228</f>
        <v>0</v>
      </c>
      <c r="AU120" s="1008">
        <f>+'ANEXO CRON. FLUJO FE CREDITO'!BI224</f>
        <v>0</v>
      </c>
      <c r="AV120" s="1009">
        <f t="shared" si="1"/>
        <v>0</v>
      </c>
    </row>
    <row r="121" spans="1:48" ht="21.75" thickBot="1" x14ac:dyDescent="0.4">
      <c r="C121" s="1222" t="str">
        <f>+'INFORMACION GENERAL DEL PROYECT'!B25</f>
        <v>Institucion Ejecutora</v>
      </c>
      <c r="D121" s="1223"/>
      <c r="E121" s="1223"/>
      <c r="F121" s="1223"/>
      <c r="G121" s="1223"/>
      <c r="H121" s="1223"/>
      <c r="I121" s="1224"/>
      <c r="J121" s="1052">
        <f>+'ANEXO CRON. FLUJO CONTRAP. F1'!J228</f>
        <v>0</v>
      </c>
      <c r="K121" s="1013">
        <f>+'ANEXO CRON. FLUJO CONTRAP. F1'!K228</f>
        <v>0</v>
      </c>
      <c r="L121" s="1013">
        <f>+'ANEXO CRON. FLUJO CONTRAP. F1'!L228</f>
        <v>0</v>
      </c>
      <c r="M121" s="1013">
        <f>+'ANEXO CRON. FLUJO CONTRAP. F1'!N228</f>
        <v>0</v>
      </c>
      <c r="N121" s="1013">
        <f>+'ANEXO CRON. FLUJO CONTRAP. F1'!O228</f>
        <v>0</v>
      </c>
      <c r="O121" s="1013">
        <f>+'ANEXO CRON. FLUJO CONTRAP. F1'!P228</f>
        <v>0</v>
      </c>
      <c r="P121" s="1013">
        <f>+'ANEXO CRON. FLUJO CONTRAP. F1'!R228</f>
        <v>0</v>
      </c>
      <c r="Q121" s="1013">
        <f>+'ANEXO CRON. FLUJO CONTRAP. F1'!S228</f>
        <v>0</v>
      </c>
      <c r="R121" s="1013">
        <f>+'ANEXO CRON. FLUJO CONTRAP. F1'!T228</f>
        <v>0</v>
      </c>
      <c r="S121" s="1013">
        <f>+'ANEXO CRON. FLUJO CONTRAP. F1'!V228</f>
        <v>0</v>
      </c>
      <c r="T121" s="1013">
        <f>+'ANEXO CRON. FLUJO CONTRAP. F1'!W228</f>
        <v>0</v>
      </c>
      <c r="U121" s="1013">
        <f>+'ANEXO CRON. FLUJO CONTRAP. F1'!X228</f>
        <v>0</v>
      </c>
      <c r="V121" s="1013">
        <f>+'ANEXO CRON. FLUJO CONTRAP. F1'!AA228</f>
        <v>0</v>
      </c>
      <c r="W121" s="1013">
        <f>+'ANEXO CRON. FLUJO CONTRAP. F1'!AB228</f>
        <v>0</v>
      </c>
      <c r="X121" s="1013">
        <f>+'ANEXO CRON. FLUJO CONTRAP. F1'!AC228</f>
        <v>0</v>
      </c>
      <c r="Y121" s="1013">
        <f>+'ANEXO CRON. FLUJO CONTRAP. F1'!AE228</f>
        <v>0</v>
      </c>
      <c r="Z121" s="1013">
        <f>+'ANEXO CRON. FLUJO CONTRAP. F1'!AF228</f>
        <v>0</v>
      </c>
      <c r="AA121" s="1013">
        <f>+'ANEXO CRON. FLUJO CONTRAP. F1'!AG228</f>
        <v>0</v>
      </c>
      <c r="AB121" s="1013">
        <f>+'ANEXO CRON. FLUJO CONTRAP. F1'!AI228</f>
        <v>0</v>
      </c>
      <c r="AC121" s="1013">
        <f>+'ANEXO CRON. FLUJO CONTRAP. F1'!AJ228</f>
        <v>0</v>
      </c>
      <c r="AD121" s="1013">
        <f>+'ANEXO CRON. FLUJO CONTRAP. F1'!AK228</f>
        <v>0</v>
      </c>
      <c r="AE121" s="1013">
        <f>+'ANEXO CRON. FLUJO CONTRAP. F1'!AM228</f>
        <v>0</v>
      </c>
      <c r="AF121" s="1013">
        <f>+'ANEXO CRON. FLUJO CONTRAP. F1'!AN228</f>
        <v>0</v>
      </c>
      <c r="AG121" s="1013">
        <f>+'ANEXO CRON. FLUJO CONTRAP. F1'!AO228</f>
        <v>0</v>
      </c>
      <c r="AH121" s="1013">
        <f>+'ANEXO CRON. FLUJO CONTRAP. F1'!AR228</f>
        <v>0</v>
      </c>
      <c r="AI121" s="1013">
        <f>+'ANEXO CRON. FLUJO CONTRAP. F1'!AS228</f>
        <v>0</v>
      </c>
      <c r="AJ121" s="1013">
        <f>+'ANEXO CRON. FLUJO CONTRAP. F1'!AT228</f>
        <v>0</v>
      </c>
      <c r="AK121" s="1013">
        <f>+'ANEXO CRON. FLUJO CONTRAP. F1'!AV228</f>
        <v>0</v>
      </c>
      <c r="AL121" s="1013">
        <f>+'ANEXO CRON. FLUJO CONTRAP. F1'!AW228</f>
        <v>0</v>
      </c>
      <c r="AM121" s="1013">
        <f>+'ANEXO CRON. FLUJO CONTRAP. F1'!AX228</f>
        <v>0</v>
      </c>
      <c r="AN121" s="1013">
        <f>+'ANEXO CRON. FLUJO CONTRAP. F1'!AZ228</f>
        <v>0</v>
      </c>
      <c r="AO121" s="1013">
        <f>+'ANEXO CRON. FLUJO CONTRAP. F1'!BA228</f>
        <v>0</v>
      </c>
      <c r="AP121" s="1013">
        <f>+'ANEXO CRON. FLUJO CONTRAP. F1'!BB228</f>
        <v>0</v>
      </c>
      <c r="AQ121" s="1013">
        <f>+'ANEXO CRON. FLUJO CONTRAP. F1'!BD228</f>
        <v>0</v>
      </c>
      <c r="AR121" s="1013">
        <f>+'ANEXO CRON. FLUJO CONTRAP. F1'!BE228</f>
        <v>0</v>
      </c>
      <c r="AS121" s="1013">
        <f>+'ANEXO CRON. FLUJO CONTRAP. F1'!BF228</f>
        <v>0</v>
      </c>
      <c r="AU121" s="1008">
        <f>+'ANEXO CRON. FLUJO CONTRAP. F1'!BI224</f>
        <v>0</v>
      </c>
      <c r="AV121" s="1009">
        <f t="shared" si="1"/>
        <v>0</v>
      </c>
    </row>
    <row r="122" spans="1:48" ht="21.75" thickBot="1" x14ac:dyDescent="0.4">
      <c r="C122" s="1222" t="str">
        <f>+'INFORMACION GENERAL DEL PROYECT'!B26</f>
        <v>Fuente 2</v>
      </c>
      <c r="D122" s="1223"/>
      <c r="E122" s="1223"/>
      <c r="F122" s="1223"/>
      <c r="G122" s="1223"/>
      <c r="H122" s="1223"/>
      <c r="I122" s="1224"/>
      <c r="J122" s="1052">
        <f>+'ANEXO CRON. FLUJO CONTRAP. F2'!J228</f>
        <v>0</v>
      </c>
      <c r="K122" s="1013">
        <f>+'ANEXO CRON. FLUJO CONTRAP. F2'!K228</f>
        <v>0</v>
      </c>
      <c r="L122" s="1013">
        <f>+'ANEXO CRON. FLUJO CONTRAP. F2'!L228</f>
        <v>0</v>
      </c>
      <c r="M122" s="1013">
        <f>+'ANEXO CRON. FLUJO CONTRAP. F2'!N228</f>
        <v>0</v>
      </c>
      <c r="N122" s="1013">
        <f>+'ANEXO CRON. FLUJO CONTRAP. F2'!O228</f>
        <v>0</v>
      </c>
      <c r="O122" s="1013">
        <f>+'ANEXO CRON. FLUJO CONTRAP. F2'!P228</f>
        <v>0</v>
      </c>
      <c r="P122" s="1013">
        <f>+'ANEXO CRON. FLUJO CONTRAP. F2'!R228</f>
        <v>0</v>
      </c>
      <c r="Q122" s="1013">
        <f>+'ANEXO CRON. FLUJO CONTRAP. F2'!S228</f>
        <v>0</v>
      </c>
      <c r="R122" s="1013">
        <f>+'ANEXO CRON. FLUJO CONTRAP. F2'!T228</f>
        <v>0</v>
      </c>
      <c r="S122" s="1013">
        <f>+'ANEXO CRON. FLUJO CONTRAP. F2'!V228</f>
        <v>0</v>
      </c>
      <c r="T122" s="1013">
        <f>+'ANEXO CRON. FLUJO CONTRAP. F2'!W228</f>
        <v>0</v>
      </c>
      <c r="U122" s="1013">
        <f>+'ANEXO CRON. FLUJO CONTRAP. F2'!X228</f>
        <v>0</v>
      </c>
      <c r="V122" s="1013">
        <f>+'ANEXO CRON. FLUJO CONTRAP. F2'!AA228</f>
        <v>0</v>
      </c>
      <c r="W122" s="1013">
        <f>+'ANEXO CRON. FLUJO CONTRAP. F2'!AB228</f>
        <v>0</v>
      </c>
      <c r="X122" s="1013">
        <f>+'ANEXO CRON. FLUJO CONTRAP. F2'!AC228</f>
        <v>0</v>
      </c>
      <c r="Y122" s="1013">
        <f>+'ANEXO CRON. FLUJO CONTRAP. F2'!AE228</f>
        <v>0</v>
      </c>
      <c r="Z122" s="1013">
        <f>+'ANEXO CRON. FLUJO CONTRAP. F2'!AF228</f>
        <v>0</v>
      </c>
      <c r="AA122" s="1013">
        <f>+'ANEXO CRON. FLUJO CONTRAP. F2'!AG228</f>
        <v>0</v>
      </c>
      <c r="AB122" s="1013">
        <f>+'ANEXO CRON. FLUJO CONTRAP. F2'!AI228</f>
        <v>0</v>
      </c>
      <c r="AC122" s="1013">
        <f>+'ANEXO CRON. FLUJO CONTRAP. F2'!AJ228</f>
        <v>0</v>
      </c>
      <c r="AD122" s="1013">
        <f>+'ANEXO CRON. FLUJO CONTRAP. F2'!AK228</f>
        <v>0</v>
      </c>
      <c r="AE122" s="1013">
        <f>+'ANEXO CRON. FLUJO CONTRAP. F2'!AM228</f>
        <v>0</v>
      </c>
      <c r="AF122" s="1013">
        <f>+'ANEXO CRON. FLUJO CONTRAP. F2'!AN228</f>
        <v>0</v>
      </c>
      <c r="AG122" s="1013">
        <f>+'ANEXO CRON. FLUJO CONTRAP. F2'!AO228</f>
        <v>0</v>
      </c>
      <c r="AH122" s="1013">
        <f>+'ANEXO CRON. FLUJO CONTRAP. F2'!AR228</f>
        <v>0</v>
      </c>
      <c r="AI122" s="1013">
        <f>+'ANEXO CRON. FLUJO CONTRAP. F2'!AS228</f>
        <v>0</v>
      </c>
      <c r="AJ122" s="1013">
        <f>+'ANEXO CRON. FLUJO CONTRAP. F2'!AT228</f>
        <v>0</v>
      </c>
      <c r="AK122" s="1013">
        <f>+'ANEXO CRON. FLUJO CONTRAP. F2'!AV228</f>
        <v>0</v>
      </c>
      <c r="AL122" s="1013">
        <f>+'ANEXO CRON. FLUJO CONTRAP. F2'!AW228</f>
        <v>0</v>
      </c>
      <c r="AM122" s="1013">
        <f>+'ANEXO CRON. FLUJO CONTRAP. F2'!AX228</f>
        <v>0</v>
      </c>
      <c r="AN122" s="1013">
        <f>+'ANEXO CRON. FLUJO CONTRAP. F2'!AZ228</f>
        <v>0</v>
      </c>
      <c r="AO122" s="1013">
        <f>+'ANEXO CRON. FLUJO CONTRAP. F2'!BA228</f>
        <v>0</v>
      </c>
      <c r="AP122" s="1013">
        <f>+'ANEXO CRON. FLUJO CONTRAP. F2'!BB228</f>
        <v>0</v>
      </c>
      <c r="AQ122" s="1013">
        <f>+'ANEXO CRON. FLUJO CONTRAP. F2'!BD228</f>
        <v>0</v>
      </c>
      <c r="AR122" s="1013">
        <f>+'ANEXO CRON. FLUJO CONTRAP. F2'!BE228</f>
        <v>0</v>
      </c>
      <c r="AS122" s="1013">
        <f>+'ANEXO CRON. FLUJO CONTRAP. F2'!BF228</f>
        <v>0</v>
      </c>
      <c r="AU122" s="1008">
        <f>+'ANEXO CRON. FLUJO CONTRAP. F2'!BI224</f>
        <v>0</v>
      </c>
      <c r="AV122" s="1009">
        <f t="shared" si="1"/>
        <v>0</v>
      </c>
    </row>
    <row r="123" spans="1:48" ht="21.75" thickBot="1" x14ac:dyDescent="0.4">
      <c r="C123" s="1222" t="str">
        <f>+'INFORMACION GENERAL DEL PROYECT'!B27</f>
        <v>Fuente 3</v>
      </c>
      <c r="D123" s="1223"/>
      <c r="E123" s="1223"/>
      <c r="F123" s="1223"/>
      <c r="G123" s="1223"/>
      <c r="H123" s="1223"/>
      <c r="I123" s="1224"/>
      <c r="J123" s="1052">
        <f>+'ANEXO CRON.FLUJO CONTRAP.F3'!J228</f>
        <v>0</v>
      </c>
      <c r="K123" s="1013">
        <f>+'ANEXO CRON.FLUJO CONTRAP.F3'!K228</f>
        <v>0</v>
      </c>
      <c r="L123" s="1013">
        <f>+'ANEXO CRON.FLUJO CONTRAP.F3'!L228</f>
        <v>0</v>
      </c>
      <c r="M123" s="1013">
        <f>+'ANEXO CRON.FLUJO CONTRAP.F3'!N228</f>
        <v>0</v>
      </c>
      <c r="N123" s="1013">
        <f>+'ANEXO CRON.FLUJO CONTRAP.F3'!O228</f>
        <v>0</v>
      </c>
      <c r="O123" s="1013">
        <f>+'ANEXO CRON.FLUJO CONTRAP.F3'!P228</f>
        <v>0</v>
      </c>
      <c r="P123" s="1013">
        <f>+'ANEXO CRON.FLUJO CONTRAP.F3'!R228</f>
        <v>0</v>
      </c>
      <c r="Q123" s="1013">
        <f>+'ANEXO CRON.FLUJO CONTRAP.F3'!S228</f>
        <v>0</v>
      </c>
      <c r="R123" s="1013">
        <f>+'ANEXO CRON.FLUJO CONTRAP.F3'!T228</f>
        <v>0</v>
      </c>
      <c r="S123" s="1013">
        <f>+'ANEXO CRON.FLUJO CONTRAP.F3'!V228</f>
        <v>0</v>
      </c>
      <c r="T123" s="1013">
        <f>+'ANEXO CRON.FLUJO CONTRAP.F3'!W228</f>
        <v>0</v>
      </c>
      <c r="U123" s="1013">
        <f>+'ANEXO CRON.FLUJO CONTRAP.F3'!X228</f>
        <v>0</v>
      </c>
      <c r="V123" s="1013">
        <f>+'ANEXO CRON.FLUJO CONTRAP.F3'!AA228</f>
        <v>0</v>
      </c>
      <c r="W123" s="1013">
        <f>+'ANEXO CRON.FLUJO CONTRAP.F3'!AB228</f>
        <v>0</v>
      </c>
      <c r="X123" s="1013">
        <f>+'ANEXO CRON.FLUJO CONTRAP.F3'!AC228</f>
        <v>0</v>
      </c>
      <c r="Y123" s="1013">
        <f>+'ANEXO CRON.FLUJO CONTRAP.F3'!AE228</f>
        <v>0</v>
      </c>
      <c r="Z123" s="1013">
        <f>+'ANEXO CRON.FLUJO CONTRAP.F3'!AF228</f>
        <v>0</v>
      </c>
      <c r="AA123" s="1013">
        <f>+'ANEXO CRON.FLUJO CONTRAP.F3'!AG228</f>
        <v>0</v>
      </c>
      <c r="AB123" s="1013">
        <f>+'ANEXO CRON.FLUJO CONTRAP.F3'!AI228</f>
        <v>0</v>
      </c>
      <c r="AC123" s="1013">
        <f>+'ANEXO CRON.FLUJO CONTRAP.F3'!AJ228</f>
        <v>0</v>
      </c>
      <c r="AD123" s="1013">
        <f>+'ANEXO CRON.FLUJO CONTRAP.F3'!AK228</f>
        <v>0</v>
      </c>
      <c r="AE123" s="1013">
        <f>+'ANEXO CRON.FLUJO CONTRAP.F3'!AM228</f>
        <v>0</v>
      </c>
      <c r="AF123" s="1013">
        <f>+'ANEXO CRON.FLUJO CONTRAP.F3'!AN228</f>
        <v>0</v>
      </c>
      <c r="AG123" s="1013">
        <f>+'ANEXO CRON.FLUJO CONTRAP.F3'!AO228</f>
        <v>0</v>
      </c>
      <c r="AH123" s="1013">
        <f>+'ANEXO CRON.FLUJO CONTRAP.F3'!AR228</f>
        <v>0</v>
      </c>
      <c r="AI123" s="1013">
        <f>+'ANEXO CRON.FLUJO CONTRAP.F3'!AS228</f>
        <v>0</v>
      </c>
      <c r="AJ123" s="1013">
        <f>+'ANEXO CRON.FLUJO CONTRAP.F3'!AT228</f>
        <v>0</v>
      </c>
      <c r="AK123" s="1013">
        <f>+'ANEXO CRON.FLUJO CONTRAP.F3'!AV228</f>
        <v>0</v>
      </c>
      <c r="AL123" s="1013">
        <f>+'ANEXO CRON.FLUJO CONTRAP.F3'!AW228</f>
        <v>0</v>
      </c>
      <c r="AM123" s="1013">
        <f>+'ANEXO CRON.FLUJO CONTRAP.F3'!AX228</f>
        <v>0</v>
      </c>
      <c r="AN123" s="1013">
        <f>+'ANEXO CRON.FLUJO CONTRAP.F3'!AZ228</f>
        <v>0</v>
      </c>
      <c r="AO123" s="1013">
        <f>+'ANEXO CRON.FLUJO CONTRAP.F3'!BA228</f>
        <v>0</v>
      </c>
      <c r="AP123" s="1013">
        <f>+'ANEXO CRON.FLUJO CONTRAP.F3'!BB228</f>
        <v>0</v>
      </c>
      <c r="AQ123" s="1013">
        <f>+'ANEXO CRON.FLUJO CONTRAP.F3'!BD228</f>
        <v>0</v>
      </c>
      <c r="AR123" s="1013">
        <f>+'ANEXO CRON.FLUJO CONTRAP.F3'!BE228</f>
        <v>0</v>
      </c>
      <c r="AS123" s="1013">
        <f>+'ANEXO CRON.FLUJO CONTRAP.F3'!BF228</f>
        <v>0</v>
      </c>
      <c r="AU123" s="1008">
        <f>+'ANEXO CRON.FLUJO CONTRAP.F3'!BI224</f>
        <v>0</v>
      </c>
      <c r="AV123" s="1009">
        <f t="shared" si="1"/>
        <v>0</v>
      </c>
    </row>
    <row r="124" spans="1:48" ht="21.75" thickBot="1" x14ac:dyDescent="0.4">
      <c r="C124" s="1222" t="str">
        <f>+'INFORMACION GENERAL DEL PROYECT'!B28</f>
        <v>Fuente 4</v>
      </c>
      <c r="D124" s="1223"/>
      <c r="E124" s="1223"/>
      <c r="F124" s="1223"/>
      <c r="G124" s="1223"/>
      <c r="H124" s="1223"/>
      <c r="I124" s="1224"/>
      <c r="J124" s="1052">
        <f>+'ANEXO CRON.FLUJO CONTRAP.F4'!J228</f>
        <v>0</v>
      </c>
      <c r="K124" s="1013">
        <f>+'ANEXO CRON.FLUJO CONTRAP.F4'!K228</f>
        <v>0</v>
      </c>
      <c r="L124" s="1013">
        <f>+'ANEXO CRON.FLUJO CONTRAP.F4'!L228</f>
        <v>0</v>
      </c>
      <c r="M124" s="1013">
        <f>+'ANEXO CRON.FLUJO CONTRAP.F4'!N228</f>
        <v>0</v>
      </c>
      <c r="N124" s="1013">
        <f>+'ANEXO CRON.FLUJO CONTRAP.F4'!O228</f>
        <v>0</v>
      </c>
      <c r="O124" s="1013">
        <f>+'ANEXO CRON.FLUJO CONTRAP.F4'!P228</f>
        <v>0</v>
      </c>
      <c r="P124" s="1013">
        <f>+'ANEXO CRON.FLUJO CONTRAP.F4'!R228</f>
        <v>0</v>
      </c>
      <c r="Q124" s="1013">
        <f>+'ANEXO CRON.FLUJO CONTRAP.F4'!S228</f>
        <v>0</v>
      </c>
      <c r="R124" s="1013">
        <f>+'ANEXO CRON.FLUJO CONTRAP.F4'!T228</f>
        <v>0</v>
      </c>
      <c r="S124" s="1013">
        <f>+'ANEXO CRON.FLUJO CONTRAP.F4'!V228</f>
        <v>0</v>
      </c>
      <c r="T124" s="1013">
        <f>+'ANEXO CRON.FLUJO CONTRAP.F4'!W228</f>
        <v>0</v>
      </c>
      <c r="U124" s="1013">
        <f>+'ANEXO CRON.FLUJO CONTRAP.F4'!X228</f>
        <v>0</v>
      </c>
      <c r="V124" s="1013">
        <f>+'ANEXO CRON.FLUJO CONTRAP.F4'!AA228</f>
        <v>0</v>
      </c>
      <c r="W124" s="1013">
        <f>+'ANEXO CRON.FLUJO CONTRAP.F4'!AB228</f>
        <v>0</v>
      </c>
      <c r="X124" s="1013">
        <f>+'ANEXO CRON.FLUJO CONTRAP.F4'!AC228</f>
        <v>0</v>
      </c>
      <c r="Y124" s="1013">
        <f>+'ANEXO CRON.FLUJO CONTRAP.F4'!AE228</f>
        <v>0</v>
      </c>
      <c r="Z124" s="1013">
        <f>+'ANEXO CRON.FLUJO CONTRAP.F4'!AF228</f>
        <v>0</v>
      </c>
      <c r="AA124" s="1013">
        <f>+'ANEXO CRON.FLUJO CONTRAP.F4'!AG228</f>
        <v>0</v>
      </c>
      <c r="AB124" s="1013">
        <f>+'ANEXO CRON.FLUJO CONTRAP.F4'!AI228</f>
        <v>0</v>
      </c>
      <c r="AC124" s="1013">
        <f>+'ANEXO CRON.FLUJO CONTRAP.F4'!AJ228</f>
        <v>0</v>
      </c>
      <c r="AD124" s="1013">
        <f>+'ANEXO CRON.FLUJO CONTRAP.F4'!AK228</f>
        <v>0</v>
      </c>
      <c r="AE124" s="1013">
        <f>+'ANEXO CRON.FLUJO CONTRAP.F4'!AM228</f>
        <v>0</v>
      </c>
      <c r="AF124" s="1013">
        <f>+'ANEXO CRON.FLUJO CONTRAP.F4'!AN228</f>
        <v>0</v>
      </c>
      <c r="AG124" s="1013">
        <f>+'ANEXO CRON.FLUJO CONTRAP.F4'!AO228</f>
        <v>0</v>
      </c>
      <c r="AH124" s="1013">
        <f>+'ANEXO CRON.FLUJO CONTRAP.F4'!AR228</f>
        <v>0</v>
      </c>
      <c r="AI124" s="1013">
        <f>+'ANEXO CRON.FLUJO CONTRAP.F4'!AS228</f>
        <v>0</v>
      </c>
      <c r="AJ124" s="1013">
        <f>+'ANEXO CRON.FLUJO CONTRAP.F4'!AT228</f>
        <v>0</v>
      </c>
      <c r="AK124" s="1013">
        <f>+'ANEXO CRON.FLUJO CONTRAP.F4'!AV228</f>
        <v>0</v>
      </c>
      <c r="AL124" s="1013">
        <f>+'ANEXO CRON.FLUJO CONTRAP.F4'!AW228</f>
        <v>0</v>
      </c>
      <c r="AM124" s="1013">
        <f>+'ANEXO CRON.FLUJO CONTRAP.F4'!AX228</f>
        <v>0</v>
      </c>
      <c r="AN124" s="1013">
        <f>+'ANEXO CRON.FLUJO CONTRAP.F4'!AZ228</f>
        <v>0</v>
      </c>
      <c r="AO124" s="1013">
        <f>+'ANEXO CRON.FLUJO CONTRAP.F4'!BA228</f>
        <v>0</v>
      </c>
      <c r="AP124" s="1013">
        <f>+'ANEXO CRON.FLUJO CONTRAP.F4'!BB228</f>
        <v>0</v>
      </c>
      <c r="AQ124" s="1013">
        <f>+'ANEXO CRON.FLUJO CONTRAP.F4'!BD228</f>
        <v>0</v>
      </c>
      <c r="AR124" s="1013">
        <f>+'ANEXO CRON.FLUJO CONTRAP.F4'!BE228</f>
        <v>0</v>
      </c>
      <c r="AS124" s="1013">
        <f>+'ANEXO CRON.FLUJO CONTRAP.F4'!BF228</f>
        <v>0</v>
      </c>
      <c r="AU124" s="1008">
        <f>+'ANEXO CRON.FLUJO CONTRAP.F4'!BI225</f>
        <v>0</v>
      </c>
      <c r="AV124" s="1009">
        <f t="shared" si="1"/>
        <v>0</v>
      </c>
    </row>
    <row r="125" spans="1:48" ht="21.75" thickBot="1" x14ac:dyDescent="0.4">
      <c r="C125" s="1222" t="str">
        <f>+'INFORMACION GENERAL DEL PROYECT'!B29</f>
        <v>Fuente 5</v>
      </c>
      <c r="D125" s="1223"/>
      <c r="E125" s="1223"/>
      <c r="F125" s="1223"/>
      <c r="G125" s="1223"/>
      <c r="H125" s="1223"/>
      <c r="I125" s="1224"/>
      <c r="J125" s="1052">
        <f>+'ANEXO CRON.FLUJO CONTRAP.F5'!J384</f>
        <v>0</v>
      </c>
      <c r="K125" s="1013">
        <f>+'ANEXO CRON.FLUJO CONTRAP.F5'!K384</f>
        <v>0</v>
      </c>
      <c r="L125" s="1013">
        <f>+'ANEXO CRON.FLUJO CONTRAP.F5'!L384</f>
        <v>0</v>
      </c>
      <c r="M125" s="1013">
        <f>+'ANEXO CRON.FLUJO CONTRAP.F5'!N384</f>
        <v>0</v>
      </c>
      <c r="N125" s="1013">
        <f>+'ANEXO CRON.FLUJO CONTRAP.F5'!O384</f>
        <v>0</v>
      </c>
      <c r="O125" s="1013">
        <f>+'ANEXO CRON.FLUJO CONTRAP.F5'!P384</f>
        <v>0</v>
      </c>
      <c r="P125" s="1013">
        <f>+'ANEXO CRON.FLUJO CONTRAP.F5'!R384</f>
        <v>0</v>
      </c>
      <c r="Q125" s="1013">
        <f>+'ANEXO CRON.FLUJO CONTRAP.F5'!S384</f>
        <v>0</v>
      </c>
      <c r="R125" s="1013">
        <f>+'ANEXO CRON.FLUJO CONTRAP.F5'!T384</f>
        <v>0</v>
      </c>
      <c r="S125" s="1013">
        <f>+'ANEXO CRON.FLUJO CONTRAP.F5'!V384</f>
        <v>0</v>
      </c>
      <c r="T125" s="1013">
        <f>+'ANEXO CRON.FLUJO CONTRAP.F5'!W384</f>
        <v>0</v>
      </c>
      <c r="U125" s="1013">
        <f>+'ANEXO CRON.FLUJO CONTRAP.F5'!X384</f>
        <v>0</v>
      </c>
      <c r="V125" s="1013">
        <f>+'ANEXO CRON.FLUJO CONTRAP.F5'!AA384</f>
        <v>0</v>
      </c>
      <c r="W125" s="1013">
        <f>+'ANEXO CRON.FLUJO CONTRAP.F5'!AB384</f>
        <v>0</v>
      </c>
      <c r="X125" s="1013">
        <f>+'ANEXO CRON.FLUJO CONTRAP.F5'!AC384</f>
        <v>0</v>
      </c>
      <c r="Y125" s="1013">
        <f>+'ANEXO CRON.FLUJO CONTRAP.F5'!AE384</f>
        <v>0</v>
      </c>
      <c r="Z125" s="1013">
        <f>+'ANEXO CRON.FLUJO CONTRAP.F5'!AF384</f>
        <v>0</v>
      </c>
      <c r="AA125" s="1013">
        <f>+'ANEXO CRON.FLUJO CONTRAP.F5'!AG384</f>
        <v>0</v>
      </c>
      <c r="AB125" s="1013">
        <f>+'ANEXO CRON.FLUJO CONTRAP.F5'!AI384</f>
        <v>0</v>
      </c>
      <c r="AC125" s="1013">
        <f>+'ANEXO CRON.FLUJO CONTRAP.F5'!AJ384</f>
        <v>0</v>
      </c>
      <c r="AD125" s="1013">
        <f>+'ANEXO CRON.FLUJO CONTRAP.F5'!AK384</f>
        <v>0</v>
      </c>
      <c r="AE125" s="1013">
        <f>+'ANEXO CRON.FLUJO CONTRAP.F5'!AM384</f>
        <v>0</v>
      </c>
      <c r="AF125" s="1013">
        <f>+'ANEXO CRON.FLUJO CONTRAP.F5'!AN384</f>
        <v>0</v>
      </c>
      <c r="AG125" s="1013">
        <f>+'ANEXO CRON.FLUJO CONTRAP.F5'!AO384</f>
        <v>0</v>
      </c>
      <c r="AH125" s="1013">
        <f>+'ANEXO CRON.FLUJO CONTRAP.F5'!AR384</f>
        <v>0</v>
      </c>
      <c r="AI125" s="1013">
        <f>+'ANEXO CRON.FLUJO CONTRAP.F5'!AS384</f>
        <v>0</v>
      </c>
      <c r="AJ125" s="1013">
        <f>+'ANEXO CRON.FLUJO CONTRAP.F5'!AT384</f>
        <v>0</v>
      </c>
      <c r="AK125" s="1013">
        <f>+'ANEXO CRON.FLUJO CONTRAP.F5'!AV384</f>
        <v>0</v>
      </c>
      <c r="AL125" s="1013">
        <f>+'ANEXO CRON.FLUJO CONTRAP.F5'!AW384</f>
        <v>0</v>
      </c>
      <c r="AM125" s="1013">
        <f>+'ANEXO CRON.FLUJO CONTRAP.F5'!AX384</f>
        <v>0</v>
      </c>
      <c r="AN125" s="1013">
        <f>+'ANEXO CRON.FLUJO CONTRAP.F5'!AZ384</f>
        <v>0</v>
      </c>
      <c r="AO125" s="1013">
        <f>+'ANEXO CRON.FLUJO CONTRAP.F5'!BA384</f>
        <v>0</v>
      </c>
      <c r="AP125" s="1013">
        <f>+'ANEXO CRON.FLUJO CONTRAP.F5'!BB384</f>
        <v>0</v>
      </c>
      <c r="AQ125" s="1013">
        <f>+'ANEXO CRON.FLUJO CONTRAP.F5'!BD384</f>
        <v>0</v>
      </c>
      <c r="AR125" s="1013">
        <f>+'ANEXO CRON.FLUJO CONTRAP.F5'!BE384</f>
        <v>0</v>
      </c>
      <c r="AS125" s="1013">
        <f>+'ANEXO CRON.FLUJO CONTRAP.F5'!BF384</f>
        <v>0</v>
      </c>
      <c r="AU125" s="1008">
        <f>+'ANEXO CRON.FLUJO CONTRAP.F5'!BI380</f>
        <v>0</v>
      </c>
      <c r="AV125" s="1009">
        <f t="shared" si="1"/>
        <v>0</v>
      </c>
    </row>
    <row r="126" spans="1:48" ht="21.75" thickBot="1" x14ac:dyDescent="0.4">
      <c r="C126" s="1222" t="str">
        <f>+'INFORMACION GENERAL DEL PROYECT'!B30</f>
        <v xml:space="preserve">Aporte de Beneficiarios </v>
      </c>
      <c r="D126" s="1223"/>
      <c r="E126" s="1223"/>
      <c r="F126" s="1223"/>
      <c r="G126" s="1223"/>
      <c r="H126" s="1223"/>
      <c r="I126" s="1224"/>
      <c r="J126" s="1052">
        <f>+'ANEXO CRON.FLUJO BENEFICIA '!J228</f>
        <v>0</v>
      </c>
      <c r="K126" s="1013">
        <f>+'ANEXO CRON.FLUJO BENEFICIA '!K228</f>
        <v>0</v>
      </c>
      <c r="L126" s="1013">
        <f>+'ANEXO CRON.FLUJO BENEFICIA '!L228</f>
        <v>0</v>
      </c>
      <c r="M126" s="1013">
        <f>+'ANEXO CRON.FLUJO BENEFICIA '!N228</f>
        <v>0</v>
      </c>
      <c r="N126" s="1013">
        <f>+'ANEXO CRON.FLUJO BENEFICIA '!O228</f>
        <v>0</v>
      </c>
      <c r="O126" s="1013">
        <f>+'ANEXO CRON.FLUJO BENEFICIA '!P228</f>
        <v>0</v>
      </c>
      <c r="P126" s="1013">
        <f>+'ANEXO CRON.FLUJO BENEFICIA '!R228</f>
        <v>0</v>
      </c>
      <c r="Q126" s="1013">
        <f>+'ANEXO CRON.FLUJO BENEFICIA '!S228</f>
        <v>0</v>
      </c>
      <c r="R126" s="1013">
        <f>+'ANEXO CRON.FLUJO BENEFICIA '!T228</f>
        <v>0</v>
      </c>
      <c r="S126" s="1013">
        <f>+'ANEXO CRON.FLUJO BENEFICIA '!V228</f>
        <v>0</v>
      </c>
      <c r="T126" s="1013">
        <f>+'ANEXO CRON.FLUJO BENEFICIA '!W228</f>
        <v>0</v>
      </c>
      <c r="U126" s="1013">
        <f>+'ANEXO CRON.FLUJO BENEFICIA '!X228</f>
        <v>0</v>
      </c>
      <c r="V126" s="1013">
        <f>+'ANEXO CRON.FLUJO BENEFICIA '!AA228</f>
        <v>0</v>
      </c>
      <c r="W126" s="1013">
        <f>+'ANEXO CRON.FLUJO BENEFICIA '!AB228</f>
        <v>0</v>
      </c>
      <c r="X126" s="1013">
        <f>+'ANEXO CRON.FLUJO BENEFICIA '!AC228</f>
        <v>0</v>
      </c>
      <c r="Y126" s="1013">
        <f>+'ANEXO CRON.FLUJO BENEFICIA '!AE228</f>
        <v>0</v>
      </c>
      <c r="Z126" s="1013">
        <f>+'ANEXO CRON.FLUJO BENEFICIA '!AF228</f>
        <v>0</v>
      </c>
      <c r="AA126" s="1013">
        <f>+'ANEXO CRON.FLUJO BENEFICIA '!AG228</f>
        <v>0</v>
      </c>
      <c r="AB126" s="1013">
        <f>+'ANEXO CRON.FLUJO BENEFICIA '!AI228</f>
        <v>0</v>
      </c>
      <c r="AC126" s="1013">
        <f>+'ANEXO CRON.FLUJO BENEFICIA '!AJ228</f>
        <v>0</v>
      </c>
      <c r="AD126" s="1013">
        <f>+'ANEXO CRON.FLUJO BENEFICIA '!AK228</f>
        <v>0</v>
      </c>
      <c r="AE126" s="1013">
        <f>+'ANEXO CRON.FLUJO BENEFICIA '!AM228</f>
        <v>0</v>
      </c>
      <c r="AF126" s="1013">
        <f>+'ANEXO CRON.FLUJO BENEFICIA '!AN228</f>
        <v>0</v>
      </c>
      <c r="AG126" s="1013">
        <f>+'ANEXO CRON.FLUJO BENEFICIA '!AO228</f>
        <v>0</v>
      </c>
      <c r="AH126" s="1013">
        <f>+'ANEXO CRON.FLUJO BENEFICIA '!AR228</f>
        <v>0</v>
      </c>
      <c r="AI126" s="1013">
        <f>+'ANEXO CRON.FLUJO BENEFICIA '!AS228</f>
        <v>0</v>
      </c>
      <c r="AJ126" s="1013">
        <f>+'ANEXO CRON.FLUJO BENEFICIA '!AT228</f>
        <v>0</v>
      </c>
      <c r="AK126" s="1013">
        <f>+'ANEXO CRON.FLUJO BENEFICIA '!AV228</f>
        <v>0</v>
      </c>
      <c r="AL126" s="1013">
        <f>+'ANEXO CRON.FLUJO BENEFICIA '!AW228</f>
        <v>0</v>
      </c>
      <c r="AM126" s="1013">
        <f>+'ANEXO CRON.FLUJO BENEFICIA '!AX228</f>
        <v>0</v>
      </c>
      <c r="AN126" s="1013">
        <f>+'ANEXO CRON.FLUJO BENEFICIA '!AZ228</f>
        <v>0</v>
      </c>
      <c r="AO126" s="1013">
        <f>+'ANEXO CRON.FLUJO BENEFICIA '!BA228</f>
        <v>0</v>
      </c>
      <c r="AP126" s="1013">
        <f>+'ANEXO CRON.FLUJO BENEFICIA '!BB228</f>
        <v>0</v>
      </c>
      <c r="AQ126" s="1013">
        <f>+'ANEXO CRON.FLUJO BENEFICIA '!BD228</f>
        <v>0</v>
      </c>
      <c r="AR126" s="1013">
        <f>+'ANEXO CRON.FLUJO BENEFICIA '!BE228</f>
        <v>0</v>
      </c>
      <c r="AS126" s="1013">
        <f>+'ANEXO CRON.FLUJO BENEFICIA '!BF228</f>
        <v>0</v>
      </c>
      <c r="AU126" s="1008">
        <f>+'ANEXO CRON.FLUJO BENEFICIA '!BI224</f>
        <v>0</v>
      </c>
      <c r="AV126" s="1009">
        <f t="shared" si="1"/>
        <v>0</v>
      </c>
    </row>
    <row r="127" spans="1:48" x14ac:dyDescent="0.25">
      <c r="AU127" s="1009">
        <f>SUM(AU119:AU126)</f>
        <v>0</v>
      </c>
      <c r="AV127" s="1009">
        <f>SUM(AV119:AV126)</f>
        <v>0</v>
      </c>
    </row>
  </sheetData>
  <mergeCells count="71">
    <mergeCell ref="AH22:AS22"/>
    <mergeCell ref="E42:E59"/>
    <mergeCell ref="E24:E41"/>
    <mergeCell ref="C24:C113"/>
    <mergeCell ref="F25:F29"/>
    <mergeCell ref="F31:F35"/>
    <mergeCell ref="F37:F41"/>
    <mergeCell ref="F43:F47"/>
    <mergeCell ref="F49:F53"/>
    <mergeCell ref="F55:F59"/>
    <mergeCell ref="F61:F65"/>
    <mergeCell ref="F67:F71"/>
    <mergeCell ref="F73:F77"/>
    <mergeCell ref="J22:U22"/>
    <mergeCell ref="V22:AG22"/>
    <mergeCell ref="E96:E113"/>
    <mergeCell ref="B24:B113"/>
    <mergeCell ref="J115:U115"/>
    <mergeCell ref="V115:AG115"/>
    <mergeCell ref="AH115:AS115"/>
    <mergeCell ref="F79:F83"/>
    <mergeCell ref="F85:F89"/>
    <mergeCell ref="F91:F95"/>
    <mergeCell ref="F97:F101"/>
    <mergeCell ref="F103:F107"/>
    <mergeCell ref="F109:F113"/>
    <mergeCell ref="C115:I116"/>
    <mergeCell ref="D24:D41"/>
    <mergeCell ref="D42:D59"/>
    <mergeCell ref="D60:D77"/>
    <mergeCell ref="D78:D95"/>
    <mergeCell ref="D96:D113"/>
    <mergeCell ref="B18:I18"/>
    <mergeCell ref="B19:I19"/>
    <mergeCell ref="B22:C22"/>
    <mergeCell ref="E22:E23"/>
    <mergeCell ref="H22:H23"/>
    <mergeCell ref="I22:I23"/>
    <mergeCell ref="G22:G23"/>
    <mergeCell ref="D22:D23"/>
    <mergeCell ref="F22:F23"/>
    <mergeCell ref="B6:I6"/>
    <mergeCell ref="B3:I4"/>
    <mergeCell ref="J3:U3"/>
    <mergeCell ref="V3:AG3"/>
    <mergeCell ref="AH3:AS3"/>
    <mergeCell ref="B5:I5"/>
    <mergeCell ref="B17:I17"/>
    <mergeCell ref="B7:I7"/>
    <mergeCell ref="B8:I8"/>
    <mergeCell ref="B9:I9"/>
    <mergeCell ref="B10:I10"/>
    <mergeCell ref="B12:I13"/>
    <mergeCell ref="V12:AG12"/>
    <mergeCell ref="AH12:AS12"/>
    <mergeCell ref="B14:I14"/>
    <mergeCell ref="B15:I15"/>
    <mergeCell ref="B16:I16"/>
    <mergeCell ref="J12:U12"/>
    <mergeCell ref="C121:I121"/>
    <mergeCell ref="C126:I126"/>
    <mergeCell ref="C120:I120"/>
    <mergeCell ref="C122:I122"/>
    <mergeCell ref="C123:I123"/>
    <mergeCell ref="C124:I124"/>
    <mergeCell ref="C125:I125"/>
    <mergeCell ref="E78:E95"/>
    <mergeCell ref="E60:E77"/>
    <mergeCell ref="C117:I117"/>
    <mergeCell ref="C118:I118"/>
    <mergeCell ref="C119:I11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15"/>
  <sheetViews>
    <sheetView showGridLines="0" workbookViewId="0">
      <pane xSplit="2" ySplit="10" topLeftCell="C47" activePane="bottomRight" state="frozen"/>
      <selection pane="topRight" activeCell="D1" sqref="D1"/>
      <selection pane="bottomLeft" activeCell="A11" sqref="A11"/>
      <selection pane="bottomRight" sqref="A1:AN1"/>
    </sheetView>
  </sheetViews>
  <sheetFormatPr baseColWidth="10" defaultRowHeight="12.75" outlineLevelRow="4" x14ac:dyDescent="0.25"/>
  <cols>
    <col min="1" max="1" width="8.42578125" style="339" bestFit="1" customWidth="1"/>
    <col min="2" max="2" width="45.7109375" style="339" customWidth="1"/>
    <col min="3" max="3" width="10.7109375" style="345" customWidth="1"/>
    <col min="4" max="4" width="9" style="346" bestFit="1" customWidth="1"/>
    <col min="5" max="6" width="5.28515625" style="346" customWidth="1"/>
    <col min="7" max="7" width="6" style="346" bestFit="1" customWidth="1"/>
    <col min="8" max="9" width="6.5703125" style="338" bestFit="1" customWidth="1"/>
    <col min="10" max="11" width="5.28515625" style="339" customWidth="1"/>
    <col min="12" max="12" width="6.5703125" style="339" bestFit="1" customWidth="1"/>
    <col min="13" max="14" width="5.28515625" style="339" customWidth="1"/>
    <col min="15" max="15" width="6.5703125" style="339" bestFit="1" customWidth="1"/>
    <col min="16" max="22" width="5.28515625" style="339" customWidth="1"/>
    <col min="23" max="40" width="5.28515625" style="339" hidden="1" customWidth="1"/>
    <col min="41" max="16384" width="11.42578125" style="339"/>
  </cols>
  <sheetData>
    <row r="1" spans="1:42" ht="21" customHeight="1" x14ac:dyDescent="0.25">
      <c r="A1" s="1269" t="s">
        <v>72</v>
      </c>
      <c r="B1" s="1269"/>
      <c r="C1" s="1269"/>
      <c r="D1" s="1269"/>
      <c r="E1" s="1269"/>
      <c r="F1" s="1269"/>
      <c r="G1" s="1269"/>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row>
    <row r="2" spans="1:42" ht="6" customHeight="1" x14ac:dyDescent="0.25">
      <c r="A2" s="744"/>
      <c r="B2" s="744"/>
      <c r="C2" s="745"/>
      <c r="D2" s="746"/>
      <c r="E2" s="746"/>
      <c r="F2" s="746"/>
      <c r="G2" s="746"/>
      <c r="H2" s="747"/>
      <c r="I2" s="747"/>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row>
    <row r="3" spans="1:42" ht="13.5" customHeight="1" x14ac:dyDescent="0.25">
      <c r="A3" s="1271" t="s">
        <v>272</v>
      </c>
      <c r="B3" s="1271"/>
      <c r="C3" s="1271"/>
      <c r="D3" s="1271"/>
      <c r="E3" s="1271"/>
      <c r="F3" s="1271"/>
      <c r="G3" s="1271"/>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row>
    <row r="4" spans="1:42" ht="15" customHeight="1" x14ac:dyDescent="0.25">
      <c r="A4" s="591"/>
      <c r="B4" s="597" t="s">
        <v>438</v>
      </c>
      <c r="C4" s="599">
        <f>+'INFORMACION GENERAL DEL PROYECT'!C9</f>
        <v>0</v>
      </c>
      <c r="D4" s="598"/>
      <c r="E4" s="591"/>
      <c r="F4" s="591"/>
      <c r="G4" s="591"/>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row>
    <row r="5" spans="1:42" ht="15" customHeight="1" x14ac:dyDescent="0.25">
      <c r="A5" s="591"/>
      <c r="B5" s="597" t="s">
        <v>436</v>
      </c>
      <c r="C5" s="599">
        <f>+'INFORMACION GENERAL DEL PROYECT'!C8</f>
        <v>0</v>
      </c>
      <c r="D5" s="598"/>
      <c r="E5" s="591"/>
      <c r="F5" s="591"/>
      <c r="G5" s="591"/>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row>
    <row r="6" spans="1:42" ht="15" customHeight="1" x14ac:dyDescent="0.25">
      <c r="A6" s="591"/>
      <c r="B6" s="597" t="s">
        <v>439</v>
      </c>
      <c r="C6" s="770">
        <f>+'INFORMACION GENERAL DEL PROYECT'!C19</f>
        <v>24</v>
      </c>
      <c r="D6" s="598" t="s">
        <v>437</v>
      </c>
      <c r="E6" s="591"/>
      <c r="F6" s="591"/>
      <c r="G6" s="591"/>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row>
    <row r="7" spans="1:42" ht="5.25" customHeight="1" thickBot="1" x14ac:dyDescent="0.3">
      <c r="A7" s="591"/>
      <c r="B7" s="591"/>
      <c r="C7" s="591"/>
      <c r="D7" s="591"/>
      <c r="E7" s="591"/>
      <c r="F7" s="591"/>
      <c r="G7" s="591"/>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row>
    <row r="8" spans="1:42" ht="13.5" customHeight="1" x14ac:dyDescent="0.25">
      <c r="A8" s="1278" t="s">
        <v>279</v>
      </c>
      <c r="B8" s="1279"/>
      <c r="C8" s="1286" t="s">
        <v>116</v>
      </c>
      <c r="D8" s="1284" t="s">
        <v>113</v>
      </c>
      <c r="E8" s="1274" t="s">
        <v>7</v>
      </c>
      <c r="F8" s="1275"/>
      <c r="G8" s="1275"/>
      <c r="H8" s="1275"/>
      <c r="I8" s="1275"/>
      <c r="J8" s="1275"/>
      <c r="K8" s="1275"/>
      <c r="L8" s="1275"/>
      <c r="M8" s="1275"/>
      <c r="N8" s="1275"/>
      <c r="O8" s="1275"/>
      <c r="P8" s="1276"/>
      <c r="Q8" s="1274" t="s">
        <v>9</v>
      </c>
      <c r="R8" s="1275"/>
      <c r="S8" s="1275"/>
      <c r="T8" s="1275"/>
      <c r="U8" s="1275"/>
      <c r="V8" s="1275"/>
      <c r="W8" s="1275"/>
      <c r="X8" s="1275"/>
      <c r="Y8" s="1275"/>
      <c r="Z8" s="1275"/>
      <c r="AA8" s="1275"/>
      <c r="AB8" s="1276"/>
      <c r="AC8" s="1274" t="s">
        <v>8</v>
      </c>
      <c r="AD8" s="1275"/>
      <c r="AE8" s="1275"/>
      <c r="AF8" s="1275"/>
      <c r="AG8" s="1275"/>
      <c r="AH8" s="1275"/>
      <c r="AI8" s="1275"/>
      <c r="AJ8" s="1275"/>
      <c r="AK8" s="1275"/>
      <c r="AL8" s="1275"/>
      <c r="AM8" s="1275"/>
      <c r="AN8" s="1276"/>
      <c r="AO8" s="1282" t="s">
        <v>113</v>
      </c>
      <c r="AP8" s="1284" t="s">
        <v>455</v>
      </c>
    </row>
    <row r="9" spans="1:42" ht="13.5" hidden="1" customHeight="1" x14ac:dyDescent="0.25">
      <c r="A9" s="1280" t="s">
        <v>82</v>
      </c>
      <c r="B9" s="1281"/>
      <c r="C9" s="1287"/>
      <c r="D9" s="1285"/>
      <c r="E9" s="1273">
        <v>1</v>
      </c>
      <c r="F9" s="1272"/>
      <c r="G9" s="1272"/>
      <c r="H9" s="1272">
        <v>2</v>
      </c>
      <c r="I9" s="1272"/>
      <c r="J9" s="1272"/>
      <c r="K9" s="1272">
        <v>3</v>
      </c>
      <c r="L9" s="1272"/>
      <c r="M9" s="1272"/>
      <c r="N9" s="1272">
        <v>4</v>
      </c>
      <c r="O9" s="1272"/>
      <c r="P9" s="1277"/>
      <c r="Q9" s="1273">
        <v>1</v>
      </c>
      <c r="R9" s="1272"/>
      <c r="S9" s="1272"/>
      <c r="T9" s="1272">
        <v>2</v>
      </c>
      <c r="U9" s="1272"/>
      <c r="V9" s="1272"/>
      <c r="W9" s="1272">
        <v>3</v>
      </c>
      <c r="X9" s="1272"/>
      <c r="Y9" s="1272"/>
      <c r="Z9" s="1272">
        <v>4</v>
      </c>
      <c r="AA9" s="1272"/>
      <c r="AB9" s="1277"/>
      <c r="AC9" s="1273">
        <v>1</v>
      </c>
      <c r="AD9" s="1272"/>
      <c r="AE9" s="1272"/>
      <c r="AF9" s="1272">
        <v>2</v>
      </c>
      <c r="AG9" s="1272"/>
      <c r="AH9" s="1272"/>
      <c r="AI9" s="1272">
        <v>3</v>
      </c>
      <c r="AJ9" s="1272"/>
      <c r="AK9" s="1272"/>
      <c r="AL9" s="1272">
        <v>4</v>
      </c>
      <c r="AM9" s="1272"/>
      <c r="AN9" s="1277"/>
      <c r="AO9" s="1283"/>
      <c r="AP9" s="1285"/>
    </row>
    <row r="10" spans="1:42" ht="13.5" customHeight="1" x14ac:dyDescent="0.25">
      <c r="A10" s="1280" t="s">
        <v>83</v>
      </c>
      <c r="B10" s="1281"/>
      <c r="C10" s="1287"/>
      <c r="D10" s="1285"/>
      <c r="E10" s="1015">
        <v>1</v>
      </c>
      <c r="F10" s="1014">
        <v>2</v>
      </c>
      <c r="G10" s="1014">
        <v>3</v>
      </c>
      <c r="H10" s="1014">
        <v>4</v>
      </c>
      <c r="I10" s="1014">
        <v>5</v>
      </c>
      <c r="J10" s="1014">
        <v>6</v>
      </c>
      <c r="K10" s="1014">
        <v>7</v>
      </c>
      <c r="L10" s="1014">
        <v>8</v>
      </c>
      <c r="M10" s="1014">
        <v>9</v>
      </c>
      <c r="N10" s="1014">
        <v>10</v>
      </c>
      <c r="O10" s="1014">
        <v>11</v>
      </c>
      <c r="P10" s="1016">
        <v>12</v>
      </c>
      <c r="Q10" s="1015">
        <v>1</v>
      </c>
      <c r="R10" s="1014">
        <v>2</v>
      </c>
      <c r="S10" s="1014">
        <v>3</v>
      </c>
      <c r="T10" s="1014">
        <v>4</v>
      </c>
      <c r="U10" s="1014">
        <v>5</v>
      </c>
      <c r="V10" s="1014">
        <v>6</v>
      </c>
      <c r="W10" s="1014">
        <v>7</v>
      </c>
      <c r="X10" s="1014">
        <v>8</v>
      </c>
      <c r="Y10" s="1014">
        <v>9</v>
      </c>
      <c r="Z10" s="1014">
        <v>10</v>
      </c>
      <c r="AA10" s="1014">
        <v>11</v>
      </c>
      <c r="AB10" s="1016">
        <v>12</v>
      </c>
      <c r="AC10" s="1015">
        <v>1</v>
      </c>
      <c r="AD10" s="1014">
        <v>2</v>
      </c>
      <c r="AE10" s="1014">
        <v>3</v>
      </c>
      <c r="AF10" s="1014">
        <v>4</v>
      </c>
      <c r="AG10" s="1014">
        <v>5</v>
      </c>
      <c r="AH10" s="1014">
        <v>6</v>
      </c>
      <c r="AI10" s="1014">
        <v>7</v>
      </c>
      <c r="AJ10" s="1014">
        <v>8</v>
      </c>
      <c r="AK10" s="1014">
        <v>9</v>
      </c>
      <c r="AL10" s="1014">
        <v>10</v>
      </c>
      <c r="AM10" s="1014">
        <v>11</v>
      </c>
      <c r="AN10" s="1016">
        <v>12</v>
      </c>
      <c r="AO10" s="1283"/>
      <c r="AP10" s="1285"/>
    </row>
    <row r="11" spans="1:42" ht="27" customHeight="1" x14ac:dyDescent="0.25">
      <c r="A11" s="340">
        <v>1</v>
      </c>
      <c r="B11" s="395">
        <f>'Marco lógico'!C36</f>
        <v>0</v>
      </c>
      <c r="C11" s="390"/>
      <c r="D11" s="401"/>
      <c r="E11" s="772"/>
      <c r="F11" s="415"/>
      <c r="G11" s="415"/>
      <c r="H11" s="416"/>
      <c r="I11" s="417"/>
      <c r="J11" s="415"/>
      <c r="K11" s="415"/>
      <c r="L11" s="415"/>
      <c r="M11" s="415"/>
      <c r="N11" s="415"/>
      <c r="O11" s="415"/>
      <c r="P11" s="419"/>
      <c r="Q11" s="418"/>
      <c r="R11" s="416"/>
      <c r="S11" s="415"/>
      <c r="T11" s="415"/>
      <c r="U11" s="415"/>
      <c r="V11" s="415"/>
      <c r="W11" s="415"/>
      <c r="X11" s="415"/>
      <c r="Y11" s="415"/>
      <c r="Z11" s="416"/>
      <c r="AA11" s="416"/>
      <c r="AB11" s="419"/>
      <c r="AC11" s="772"/>
      <c r="AD11" s="415"/>
      <c r="AE11" s="415"/>
      <c r="AF11" s="415"/>
      <c r="AG11" s="415"/>
      <c r="AH11" s="415"/>
      <c r="AI11" s="416"/>
      <c r="AJ11" s="416"/>
      <c r="AK11" s="415"/>
      <c r="AL11" s="415"/>
      <c r="AM11" s="415"/>
      <c r="AN11" s="419"/>
      <c r="AO11" s="414"/>
      <c r="AP11" s="419"/>
    </row>
    <row r="12" spans="1:42" ht="12.75" customHeight="1" outlineLevel="1" x14ac:dyDescent="0.25">
      <c r="A12" s="341">
        <v>1.1000000000000001</v>
      </c>
      <c r="B12" s="393">
        <f>'Marco lógico'!C37</f>
        <v>0</v>
      </c>
      <c r="C12" s="391"/>
      <c r="D12" s="402"/>
      <c r="E12" s="422"/>
      <c r="F12" s="421"/>
      <c r="G12" s="421"/>
      <c r="H12" s="421"/>
      <c r="I12" s="421"/>
      <c r="J12" s="421"/>
      <c r="K12" s="421"/>
      <c r="L12" s="421"/>
      <c r="M12" s="421"/>
      <c r="N12" s="421"/>
      <c r="O12" s="421"/>
      <c r="P12" s="423"/>
      <c r="Q12" s="422"/>
      <c r="R12" s="421"/>
      <c r="S12" s="421"/>
      <c r="T12" s="421"/>
      <c r="U12" s="421"/>
      <c r="V12" s="421"/>
      <c r="W12" s="421"/>
      <c r="X12" s="421"/>
      <c r="Y12" s="421"/>
      <c r="Z12" s="421"/>
      <c r="AA12" s="421"/>
      <c r="AB12" s="423"/>
      <c r="AC12" s="422"/>
      <c r="AD12" s="421"/>
      <c r="AE12" s="421"/>
      <c r="AF12" s="421"/>
      <c r="AG12" s="421"/>
      <c r="AH12" s="421"/>
      <c r="AI12" s="421"/>
      <c r="AJ12" s="421"/>
      <c r="AK12" s="421"/>
      <c r="AL12" s="421"/>
      <c r="AM12" s="421"/>
      <c r="AN12" s="423"/>
      <c r="AO12" s="420"/>
      <c r="AP12" s="423"/>
    </row>
    <row r="13" spans="1:42" ht="12.75" customHeight="1" outlineLevel="1" x14ac:dyDescent="0.25">
      <c r="A13" s="1029" t="str">
        <f>'Marco lógico'!A38</f>
        <v>Indicador 1</v>
      </c>
      <c r="B13" s="1029">
        <f>'Marco lógico'!C38</f>
        <v>0</v>
      </c>
      <c r="C13" s="1030">
        <f>+'cronograma productos entregable'!H24</f>
        <v>0</v>
      </c>
      <c r="D13" s="1034">
        <f>+'cronograma productos entregable'!I24</f>
        <v>0</v>
      </c>
      <c r="E13" s="1128">
        <f>'cronograma productos entregable'!J24</f>
        <v>0</v>
      </c>
      <c r="F13" s="1129">
        <f>'cronograma productos entregable'!K24</f>
        <v>0</v>
      </c>
      <c r="G13" s="1129">
        <f>'cronograma productos entregable'!L24</f>
        <v>0</v>
      </c>
      <c r="H13" s="1129">
        <f>'cronograma productos entregable'!M24</f>
        <v>0</v>
      </c>
      <c r="I13" s="1129">
        <f>'cronograma productos entregable'!N24</f>
        <v>0</v>
      </c>
      <c r="J13" s="1129">
        <f>'cronograma productos entregable'!O24</f>
        <v>0</v>
      </c>
      <c r="K13" s="1129">
        <f>'cronograma productos entregable'!P24</f>
        <v>0</v>
      </c>
      <c r="L13" s="1129">
        <f>'cronograma productos entregable'!Q24</f>
        <v>0</v>
      </c>
      <c r="M13" s="1129">
        <f>'cronograma productos entregable'!R24</f>
        <v>0</v>
      </c>
      <c r="N13" s="1129">
        <f>'cronograma productos entregable'!S24</f>
        <v>0</v>
      </c>
      <c r="O13" s="1129">
        <f>'cronograma productos entregable'!T24</f>
        <v>0</v>
      </c>
      <c r="P13" s="1130">
        <f>'cronograma productos entregable'!U24</f>
        <v>0</v>
      </c>
      <c r="Q13" s="1131">
        <f>'cronograma productos entregable'!V24</f>
        <v>0</v>
      </c>
      <c r="R13" s="1129">
        <f>'cronograma productos entregable'!W24</f>
        <v>0</v>
      </c>
      <c r="S13" s="1129">
        <f>'cronograma productos entregable'!X24</f>
        <v>0</v>
      </c>
      <c r="T13" s="1129">
        <f>'cronograma productos entregable'!Y24</f>
        <v>0</v>
      </c>
      <c r="U13" s="1129">
        <f>'cronograma productos entregable'!Z24</f>
        <v>0</v>
      </c>
      <c r="V13" s="1129">
        <f>'cronograma productos entregable'!AA24</f>
        <v>0</v>
      </c>
      <c r="W13" s="1129">
        <f>'cronograma productos entregable'!AB24</f>
        <v>0</v>
      </c>
      <c r="X13" s="1129">
        <f>'cronograma productos entregable'!AC24</f>
        <v>0</v>
      </c>
      <c r="Y13" s="1129">
        <f>'cronograma productos entregable'!AD24</f>
        <v>0</v>
      </c>
      <c r="Z13" s="1129">
        <f>'cronograma productos entregable'!AE24</f>
        <v>0</v>
      </c>
      <c r="AA13" s="1129">
        <f>'cronograma productos entregable'!AF24</f>
        <v>0</v>
      </c>
      <c r="AB13" s="1130">
        <f>'cronograma productos entregable'!AG24</f>
        <v>0</v>
      </c>
      <c r="AC13" s="1131">
        <f>'cronograma productos entregable'!AH24</f>
        <v>0</v>
      </c>
      <c r="AD13" s="1129">
        <f>'cronograma productos entregable'!AI24</f>
        <v>0</v>
      </c>
      <c r="AE13" s="1129">
        <f>'cronograma productos entregable'!AJ24</f>
        <v>0</v>
      </c>
      <c r="AF13" s="1129">
        <f>'cronograma productos entregable'!AK24</f>
        <v>0</v>
      </c>
      <c r="AG13" s="1129">
        <f>'cronograma productos entregable'!AL24</f>
        <v>0</v>
      </c>
      <c r="AH13" s="1129">
        <f>'cronograma productos entregable'!AM24</f>
        <v>0</v>
      </c>
      <c r="AI13" s="1129">
        <f>'cronograma productos entregable'!AN24</f>
        <v>0</v>
      </c>
      <c r="AJ13" s="1129">
        <f>'cronograma productos entregable'!AO24</f>
        <v>0</v>
      </c>
      <c r="AK13" s="1129">
        <f>'cronograma productos entregable'!AP24</f>
        <v>0</v>
      </c>
      <c r="AL13" s="1129">
        <f>'cronograma productos entregable'!AQ24</f>
        <v>0</v>
      </c>
      <c r="AM13" s="1129">
        <f>'cronograma productos entregable'!AR24</f>
        <v>0</v>
      </c>
      <c r="AN13" s="1130">
        <f>'cronograma productos entregable'!AS24</f>
        <v>0</v>
      </c>
      <c r="AO13" s="1032"/>
      <c r="AP13" s="1031"/>
    </row>
    <row r="14" spans="1:42" ht="12.75" customHeight="1" outlineLevel="1" x14ac:dyDescent="0.25">
      <c r="A14" s="1029" t="str">
        <f>'Marco lógico'!A39</f>
        <v>Indicador 2</v>
      </c>
      <c r="B14" s="1029">
        <f>'Marco lógico'!C39</f>
        <v>0</v>
      </c>
      <c r="C14" s="1030">
        <f>+'cronograma productos entregable'!H30</f>
        <v>0</v>
      </c>
      <c r="D14" s="1034">
        <f>+'cronograma productos entregable'!I30</f>
        <v>0</v>
      </c>
      <c r="E14" s="1128">
        <f>'cronograma productos entregable'!J30</f>
        <v>0</v>
      </c>
      <c r="F14" s="1129">
        <f>'cronograma productos entregable'!K30</f>
        <v>0</v>
      </c>
      <c r="G14" s="1129">
        <f>'cronograma productos entregable'!L30</f>
        <v>0</v>
      </c>
      <c r="H14" s="1129">
        <f>'cronograma productos entregable'!M30</f>
        <v>0</v>
      </c>
      <c r="I14" s="1129">
        <f>'cronograma productos entregable'!N30</f>
        <v>0</v>
      </c>
      <c r="J14" s="1129">
        <f>'cronograma productos entregable'!O30</f>
        <v>0</v>
      </c>
      <c r="K14" s="1129">
        <f>'cronograma productos entregable'!P30</f>
        <v>0</v>
      </c>
      <c r="L14" s="1129">
        <f>'cronograma productos entregable'!Q30</f>
        <v>0</v>
      </c>
      <c r="M14" s="1129">
        <f>'cronograma productos entregable'!R30</f>
        <v>0</v>
      </c>
      <c r="N14" s="1129">
        <f>'cronograma productos entregable'!S30</f>
        <v>0</v>
      </c>
      <c r="O14" s="1129">
        <f>'cronograma productos entregable'!T30</f>
        <v>0</v>
      </c>
      <c r="P14" s="1130">
        <f>'cronograma productos entregable'!U30</f>
        <v>0</v>
      </c>
      <c r="Q14" s="1131">
        <f>'cronograma productos entregable'!V30</f>
        <v>0</v>
      </c>
      <c r="R14" s="1129">
        <f>'cronograma productos entregable'!W30</f>
        <v>0</v>
      </c>
      <c r="S14" s="1129">
        <f>'cronograma productos entregable'!X30</f>
        <v>0</v>
      </c>
      <c r="T14" s="1129">
        <f>'cronograma productos entregable'!Y30</f>
        <v>0</v>
      </c>
      <c r="U14" s="1129">
        <f>'cronograma productos entregable'!Z30</f>
        <v>0</v>
      </c>
      <c r="V14" s="1129">
        <f>'cronograma productos entregable'!AA30</f>
        <v>0</v>
      </c>
      <c r="W14" s="1129">
        <f>'cronograma productos entregable'!AB30</f>
        <v>0</v>
      </c>
      <c r="X14" s="1129">
        <f>'cronograma productos entregable'!AC30</f>
        <v>0</v>
      </c>
      <c r="Y14" s="1129">
        <f>'cronograma productos entregable'!AD30</f>
        <v>0</v>
      </c>
      <c r="Z14" s="1129">
        <f>'cronograma productos entregable'!AE30</f>
        <v>0</v>
      </c>
      <c r="AA14" s="1129">
        <f>'cronograma productos entregable'!AF30</f>
        <v>0</v>
      </c>
      <c r="AB14" s="1130">
        <f>'cronograma productos entregable'!AG30</f>
        <v>0</v>
      </c>
      <c r="AC14" s="1131">
        <f>'cronograma productos entregable'!AH30</f>
        <v>0</v>
      </c>
      <c r="AD14" s="1129">
        <f>'cronograma productos entregable'!AI30</f>
        <v>0</v>
      </c>
      <c r="AE14" s="1129">
        <f>'cronograma productos entregable'!AJ30</f>
        <v>0</v>
      </c>
      <c r="AF14" s="1129">
        <f>'cronograma productos entregable'!AK30</f>
        <v>0</v>
      </c>
      <c r="AG14" s="1129">
        <f>'cronograma productos entregable'!AL30</f>
        <v>0</v>
      </c>
      <c r="AH14" s="1129">
        <f>'cronograma productos entregable'!AM30</f>
        <v>0</v>
      </c>
      <c r="AI14" s="1129">
        <f>'cronograma productos entregable'!AN30</f>
        <v>0</v>
      </c>
      <c r="AJ14" s="1129">
        <f>'cronograma productos entregable'!AO30</f>
        <v>0</v>
      </c>
      <c r="AK14" s="1129">
        <f>'cronograma productos entregable'!AP30</f>
        <v>0</v>
      </c>
      <c r="AL14" s="1129">
        <f>'cronograma productos entregable'!AQ30</f>
        <v>0</v>
      </c>
      <c r="AM14" s="1129">
        <f>'cronograma productos entregable'!AR30</f>
        <v>0</v>
      </c>
      <c r="AN14" s="1130">
        <f>'cronograma productos entregable'!AS30</f>
        <v>0</v>
      </c>
      <c r="AO14" s="1032"/>
      <c r="AP14" s="1031"/>
    </row>
    <row r="15" spans="1:42" ht="12.75" customHeight="1" outlineLevel="1" x14ac:dyDescent="0.25">
      <c r="A15" s="1029" t="str">
        <f>'Marco lógico'!A40</f>
        <v>Indicador 3</v>
      </c>
      <c r="B15" s="1029">
        <f>'Marco lógico'!C40</f>
        <v>0</v>
      </c>
      <c r="C15" s="1030">
        <f>+'cronograma productos entregable'!H36</f>
        <v>0</v>
      </c>
      <c r="D15" s="1034">
        <f>+'cronograma productos entregable'!I36</f>
        <v>0</v>
      </c>
      <c r="E15" s="1128">
        <f>'cronograma productos entregable'!J36</f>
        <v>0</v>
      </c>
      <c r="F15" s="1129">
        <f>'cronograma productos entregable'!K36</f>
        <v>0</v>
      </c>
      <c r="G15" s="1129">
        <f>'cronograma productos entregable'!L36</f>
        <v>0</v>
      </c>
      <c r="H15" s="1129">
        <f>'cronograma productos entregable'!M36</f>
        <v>0</v>
      </c>
      <c r="I15" s="1129">
        <f>'cronograma productos entregable'!N36</f>
        <v>0</v>
      </c>
      <c r="J15" s="1129">
        <f>'cronograma productos entregable'!O36</f>
        <v>0</v>
      </c>
      <c r="K15" s="1129">
        <f>'cronograma productos entregable'!P36</f>
        <v>0</v>
      </c>
      <c r="L15" s="1129">
        <f>'cronograma productos entregable'!Q36</f>
        <v>0</v>
      </c>
      <c r="M15" s="1129">
        <f>'cronograma productos entregable'!R36</f>
        <v>0</v>
      </c>
      <c r="N15" s="1129">
        <f>'cronograma productos entregable'!S36</f>
        <v>0</v>
      </c>
      <c r="O15" s="1129">
        <f>'cronograma productos entregable'!T36</f>
        <v>0</v>
      </c>
      <c r="P15" s="1130">
        <f>'cronograma productos entregable'!U36</f>
        <v>0</v>
      </c>
      <c r="Q15" s="1131">
        <f>'cronograma productos entregable'!V36</f>
        <v>0</v>
      </c>
      <c r="R15" s="1129">
        <f>'cronograma productos entregable'!W36</f>
        <v>0</v>
      </c>
      <c r="S15" s="1129">
        <f>'cronograma productos entregable'!X36</f>
        <v>0</v>
      </c>
      <c r="T15" s="1129">
        <f>'cronograma productos entregable'!Y36</f>
        <v>0</v>
      </c>
      <c r="U15" s="1129">
        <f>'cronograma productos entregable'!Z36</f>
        <v>0</v>
      </c>
      <c r="V15" s="1129">
        <f>'cronograma productos entregable'!AA36</f>
        <v>0</v>
      </c>
      <c r="W15" s="1129">
        <f>'cronograma productos entregable'!AB36</f>
        <v>0</v>
      </c>
      <c r="X15" s="1129">
        <f>'cronograma productos entregable'!AC36</f>
        <v>0</v>
      </c>
      <c r="Y15" s="1129">
        <f>'cronograma productos entregable'!AD36</f>
        <v>0</v>
      </c>
      <c r="Z15" s="1129">
        <f>'cronograma productos entregable'!AE36</f>
        <v>0</v>
      </c>
      <c r="AA15" s="1129">
        <f>'cronograma productos entregable'!AF36</f>
        <v>0</v>
      </c>
      <c r="AB15" s="1130">
        <f>'cronograma productos entregable'!AG36</f>
        <v>0</v>
      </c>
      <c r="AC15" s="1131">
        <f>'cronograma productos entregable'!AH36</f>
        <v>0</v>
      </c>
      <c r="AD15" s="1129">
        <f>'cronograma productos entregable'!AI36</f>
        <v>0</v>
      </c>
      <c r="AE15" s="1129">
        <f>'cronograma productos entregable'!AJ36</f>
        <v>0</v>
      </c>
      <c r="AF15" s="1129">
        <f>'cronograma productos entregable'!AK36</f>
        <v>0</v>
      </c>
      <c r="AG15" s="1129">
        <f>'cronograma productos entregable'!AL36</f>
        <v>0</v>
      </c>
      <c r="AH15" s="1129">
        <f>'cronograma productos entregable'!AM36</f>
        <v>0</v>
      </c>
      <c r="AI15" s="1129">
        <f>'cronograma productos entregable'!AN36</f>
        <v>0</v>
      </c>
      <c r="AJ15" s="1129">
        <f>'cronograma productos entregable'!AO36</f>
        <v>0</v>
      </c>
      <c r="AK15" s="1129">
        <f>'cronograma productos entregable'!AP36</f>
        <v>0</v>
      </c>
      <c r="AL15" s="1129">
        <f>'cronograma productos entregable'!AQ36</f>
        <v>0</v>
      </c>
      <c r="AM15" s="1129">
        <f>'cronograma productos entregable'!AR36</f>
        <v>0</v>
      </c>
      <c r="AN15" s="1130">
        <f>'cronograma productos entregable'!AS36</f>
        <v>0</v>
      </c>
      <c r="AO15" s="1032"/>
      <c r="AP15" s="1031"/>
    </row>
    <row r="16" spans="1:42" s="342" customFormat="1" ht="12.75" customHeight="1" outlineLevel="2" x14ac:dyDescent="0.15">
      <c r="A16" s="372" t="s">
        <v>80</v>
      </c>
      <c r="B16" s="432">
        <f>'Marco lógico'!C41</f>
        <v>0</v>
      </c>
      <c r="C16" s="388"/>
      <c r="D16" s="385"/>
      <c r="E16" s="1132"/>
      <c r="F16" s="1133"/>
      <c r="G16" s="1133"/>
      <c r="H16" s="1133"/>
      <c r="I16" s="1133"/>
      <c r="J16" s="1133"/>
      <c r="K16" s="1133"/>
      <c r="L16" s="1133"/>
      <c r="M16" s="1133"/>
      <c r="N16" s="1133"/>
      <c r="O16" s="1133"/>
      <c r="P16" s="1134"/>
      <c r="Q16" s="1132"/>
      <c r="R16" s="1133"/>
      <c r="S16" s="1133"/>
      <c r="T16" s="1133"/>
      <c r="U16" s="1133"/>
      <c r="V16" s="1133"/>
      <c r="W16" s="1133"/>
      <c r="X16" s="1133"/>
      <c r="Y16" s="1133"/>
      <c r="Z16" s="1133"/>
      <c r="AA16" s="1133"/>
      <c r="AB16" s="1134"/>
      <c r="AC16" s="1132"/>
      <c r="AD16" s="1133"/>
      <c r="AE16" s="1133"/>
      <c r="AF16" s="1133"/>
      <c r="AG16" s="1133"/>
      <c r="AH16" s="1133"/>
      <c r="AI16" s="1133"/>
      <c r="AJ16" s="1133"/>
      <c r="AK16" s="1133"/>
      <c r="AL16" s="1133"/>
      <c r="AM16" s="1133"/>
      <c r="AN16" s="1134"/>
      <c r="AO16" s="424">
        <f>SUM(E16:AN16)</f>
        <v>0</v>
      </c>
      <c r="AP16" s="425">
        <f>+D16-AO16</f>
        <v>0</v>
      </c>
    </row>
    <row r="17" spans="1:42" s="342" customFormat="1" ht="12.75" customHeight="1" outlineLevel="2" x14ac:dyDescent="0.15">
      <c r="A17" s="372" t="s">
        <v>81</v>
      </c>
      <c r="B17" s="432">
        <f>'Marco lógico'!C42</f>
        <v>0</v>
      </c>
      <c r="C17" s="388"/>
      <c r="D17" s="385"/>
      <c r="E17" s="1132"/>
      <c r="F17" s="1133"/>
      <c r="G17" s="1133"/>
      <c r="H17" s="1133"/>
      <c r="I17" s="1133"/>
      <c r="J17" s="1133"/>
      <c r="K17" s="1133"/>
      <c r="L17" s="1133"/>
      <c r="M17" s="1133"/>
      <c r="N17" s="1133"/>
      <c r="O17" s="1133"/>
      <c r="P17" s="1134"/>
      <c r="Q17" s="1132"/>
      <c r="R17" s="1133"/>
      <c r="S17" s="1133"/>
      <c r="T17" s="1133"/>
      <c r="U17" s="1133"/>
      <c r="V17" s="1133"/>
      <c r="W17" s="1133"/>
      <c r="X17" s="1133"/>
      <c r="Y17" s="1133"/>
      <c r="Z17" s="1133"/>
      <c r="AA17" s="1133"/>
      <c r="AB17" s="1134"/>
      <c r="AC17" s="1132"/>
      <c r="AD17" s="1133"/>
      <c r="AE17" s="1133"/>
      <c r="AF17" s="1133"/>
      <c r="AG17" s="1133"/>
      <c r="AH17" s="1133"/>
      <c r="AI17" s="1133"/>
      <c r="AJ17" s="1133"/>
      <c r="AK17" s="1133"/>
      <c r="AL17" s="1133"/>
      <c r="AM17" s="1133"/>
      <c r="AN17" s="1134"/>
      <c r="AO17" s="424">
        <f t="shared" ref="AO17:AO56" si="0">SUM(E17:AN17)</f>
        <v>0</v>
      </c>
      <c r="AP17" s="425">
        <f t="shared" ref="AP17:AP56" si="1">+D17-AO17</f>
        <v>0</v>
      </c>
    </row>
    <row r="18" spans="1:42" s="342" customFormat="1" ht="12.75" customHeight="1" outlineLevel="2" x14ac:dyDescent="0.15">
      <c r="A18" s="372" t="s">
        <v>133</v>
      </c>
      <c r="B18" s="432">
        <f>'Marco lógico'!C43</f>
        <v>0</v>
      </c>
      <c r="C18" s="388"/>
      <c r="D18" s="385"/>
      <c r="E18" s="1132"/>
      <c r="F18" s="1133"/>
      <c r="G18" s="1133"/>
      <c r="H18" s="1133"/>
      <c r="I18" s="1133"/>
      <c r="J18" s="1133"/>
      <c r="K18" s="1133"/>
      <c r="L18" s="1133"/>
      <c r="M18" s="1133"/>
      <c r="N18" s="1133"/>
      <c r="O18" s="1133"/>
      <c r="P18" s="1134"/>
      <c r="Q18" s="1132"/>
      <c r="R18" s="1133"/>
      <c r="S18" s="1133"/>
      <c r="T18" s="1133"/>
      <c r="U18" s="1133"/>
      <c r="V18" s="1133"/>
      <c r="W18" s="1133"/>
      <c r="X18" s="1133"/>
      <c r="Y18" s="1133"/>
      <c r="Z18" s="1133"/>
      <c r="AA18" s="1133"/>
      <c r="AB18" s="1134"/>
      <c r="AC18" s="1132"/>
      <c r="AD18" s="1133"/>
      <c r="AE18" s="1133"/>
      <c r="AF18" s="1133"/>
      <c r="AG18" s="1133"/>
      <c r="AH18" s="1133"/>
      <c r="AI18" s="1133"/>
      <c r="AJ18" s="1133"/>
      <c r="AK18" s="1133"/>
      <c r="AL18" s="1133"/>
      <c r="AM18" s="1133"/>
      <c r="AN18" s="1134"/>
      <c r="AO18" s="424">
        <f t="shared" si="0"/>
        <v>0</v>
      </c>
      <c r="AP18" s="425">
        <f t="shared" si="1"/>
        <v>0</v>
      </c>
    </row>
    <row r="19" spans="1:42" s="342" customFormat="1" ht="12.75" customHeight="1" outlineLevel="2" x14ac:dyDescent="0.15">
      <c r="A19" s="372" t="s">
        <v>154</v>
      </c>
      <c r="B19" s="432">
        <f>'Marco lógico'!C44</f>
        <v>0</v>
      </c>
      <c r="C19" s="388"/>
      <c r="D19" s="385"/>
      <c r="E19" s="1132"/>
      <c r="F19" s="1133"/>
      <c r="G19" s="1133"/>
      <c r="H19" s="1133"/>
      <c r="I19" s="1133"/>
      <c r="J19" s="1133"/>
      <c r="K19" s="1133"/>
      <c r="L19" s="1133"/>
      <c r="M19" s="1133"/>
      <c r="N19" s="1133"/>
      <c r="O19" s="1133"/>
      <c r="P19" s="1134"/>
      <c r="Q19" s="1135"/>
      <c r="R19" s="1136"/>
      <c r="S19" s="1136"/>
      <c r="T19" s="1136"/>
      <c r="U19" s="1136"/>
      <c r="V19" s="1136"/>
      <c r="W19" s="1136"/>
      <c r="X19" s="1136"/>
      <c r="Y19" s="1136"/>
      <c r="Z19" s="1136"/>
      <c r="AA19" s="1136"/>
      <c r="AB19" s="1137"/>
      <c r="AC19" s="1135"/>
      <c r="AD19" s="1136"/>
      <c r="AE19" s="1136"/>
      <c r="AF19" s="1136"/>
      <c r="AG19" s="1136"/>
      <c r="AH19" s="1136"/>
      <c r="AI19" s="1136"/>
      <c r="AJ19" s="1136"/>
      <c r="AK19" s="1136"/>
      <c r="AL19" s="1136"/>
      <c r="AM19" s="1136"/>
      <c r="AN19" s="1137"/>
      <c r="AO19" s="427">
        <f t="shared" si="0"/>
        <v>0</v>
      </c>
      <c r="AP19" s="425">
        <f t="shared" si="1"/>
        <v>0</v>
      </c>
    </row>
    <row r="20" spans="1:42" s="342" customFormat="1" ht="12.75" customHeight="1" outlineLevel="2" x14ac:dyDescent="0.15">
      <c r="A20" s="372" t="s">
        <v>160</v>
      </c>
      <c r="B20" s="432">
        <f>'Marco lógico'!C45</f>
        <v>0</v>
      </c>
      <c r="C20" s="388"/>
      <c r="D20" s="385"/>
      <c r="E20" s="1132"/>
      <c r="F20" s="1133"/>
      <c r="G20" s="1133"/>
      <c r="H20" s="1133"/>
      <c r="I20" s="1133"/>
      <c r="J20" s="1133"/>
      <c r="K20" s="1133"/>
      <c r="L20" s="1133"/>
      <c r="M20" s="1133"/>
      <c r="N20" s="1133"/>
      <c r="O20" s="1133"/>
      <c r="P20" s="1134"/>
      <c r="Q20" s="1132"/>
      <c r="R20" s="1133"/>
      <c r="S20" s="1133"/>
      <c r="T20" s="1133"/>
      <c r="U20" s="1133"/>
      <c r="V20" s="1133"/>
      <c r="W20" s="1133"/>
      <c r="X20" s="1133"/>
      <c r="Y20" s="1133"/>
      <c r="Z20" s="1133"/>
      <c r="AA20" s="1133"/>
      <c r="AB20" s="1134"/>
      <c r="AC20" s="1132"/>
      <c r="AD20" s="1133"/>
      <c r="AE20" s="1133"/>
      <c r="AF20" s="1133"/>
      <c r="AG20" s="1133"/>
      <c r="AH20" s="1133"/>
      <c r="AI20" s="1133"/>
      <c r="AJ20" s="1133"/>
      <c r="AK20" s="1133"/>
      <c r="AL20" s="1133"/>
      <c r="AM20" s="1133"/>
      <c r="AN20" s="1134"/>
      <c r="AO20" s="424">
        <f t="shared" si="0"/>
        <v>0</v>
      </c>
      <c r="AP20" s="425">
        <f t="shared" si="1"/>
        <v>0</v>
      </c>
    </row>
    <row r="21" spans="1:42" ht="12.75" customHeight="1" outlineLevel="1" x14ac:dyDescent="0.25">
      <c r="A21" s="341">
        <v>1.2</v>
      </c>
      <c r="B21" s="393">
        <f>'Marco lógico'!C46</f>
        <v>0</v>
      </c>
      <c r="C21" s="389"/>
      <c r="D21" s="403"/>
      <c r="E21" s="1138"/>
      <c r="F21" s="1139"/>
      <c r="G21" s="1139"/>
      <c r="H21" s="1139"/>
      <c r="I21" s="1139"/>
      <c r="J21" s="1139"/>
      <c r="K21" s="1139"/>
      <c r="L21" s="1140"/>
      <c r="M21" s="1139"/>
      <c r="N21" s="1139"/>
      <c r="O21" s="1139"/>
      <c r="P21" s="1141"/>
      <c r="Q21" s="1138"/>
      <c r="R21" s="1139"/>
      <c r="S21" s="1139"/>
      <c r="T21" s="1139"/>
      <c r="U21" s="1140"/>
      <c r="V21" s="1139"/>
      <c r="W21" s="1139"/>
      <c r="X21" s="1139"/>
      <c r="Y21" s="1139"/>
      <c r="Z21" s="1139"/>
      <c r="AA21" s="1139"/>
      <c r="AB21" s="1141"/>
      <c r="AC21" s="1138"/>
      <c r="AD21" s="1140"/>
      <c r="AE21" s="1139"/>
      <c r="AF21" s="1139"/>
      <c r="AG21" s="1139"/>
      <c r="AH21" s="1139"/>
      <c r="AI21" s="1139"/>
      <c r="AJ21" s="1139"/>
      <c r="AK21" s="1139"/>
      <c r="AL21" s="1139"/>
      <c r="AM21" s="1140"/>
      <c r="AN21" s="1141"/>
      <c r="AO21" s="773">
        <f t="shared" si="0"/>
        <v>0</v>
      </c>
      <c r="AP21" s="413">
        <f t="shared" si="1"/>
        <v>0</v>
      </c>
    </row>
    <row r="22" spans="1:42" ht="12.75" customHeight="1" outlineLevel="1" x14ac:dyDescent="0.25">
      <c r="A22" s="1029" t="str">
        <f>'Marco lógico'!A47</f>
        <v>Indicador 1</v>
      </c>
      <c r="B22" s="1029">
        <f>'Marco lógico'!C47</f>
        <v>0</v>
      </c>
      <c r="C22" s="1030">
        <f>+'cronograma productos entregable'!H42</f>
        <v>0</v>
      </c>
      <c r="D22" s="1034">
        <f>+'cronograma productos entregable'!I42</f>
        <v>0</v>
      </c>
      <c r="E22" s="1128">
        <f>'cronograma productos entregable'!J42</f>
        <v>0</v>
      </c>
      <c r="F22" s="1129">
        <f>'cronograma productos entregable'!K42</f>
        <v>0</v>
      </c>
      <c r="G22" s="1129">
        <f>'cronograma productos entregable'!L42</f>
        <v>0</v>
      </c>
      <c r="H22" s="1129">
        <f>'cronograma productos entregable'!M42</f>
        <v>0</v>
      </c>
      <c r="I22" s="1129">
        <f>'cronograma productos entregable'!N42</f>
        <v>0</v>
      </c>
      <c r="J22" s="1129">
        <f>'cronograma productos entregable'!O42</f>
        <v>0</v>
      </c>
      <c r="K22" s="1129">
        <f>'cronograma productos entregable'!P42</f>
        <v>0</v>
      </c>
      <c r="L22" s="1129">
        <f>'cronograma productos entregable'!Q42</f>
        <v>0</v>
      </c>
      <c r="M22" s="1129">
        <f>'cronograma productos entregable'!R42</f>
        <v>0</v>
      </c>
      <c r="N22" s="1129">
        <f>'cronograma productos entregable'!S42</f>
        <v>0</v>
      </c>
      <c r="O22" s="1129">
        <f>'cronograma productos entregable'!T42</f>
        <v>0</v>
      </c>
      <c r="P22" s="1130">
        <f>'cronograma productos entregable'!U42</f>
        <v>0</v>
      </c>
      <c r="Q22" s="1131">
        <f>'cronograma productos entregable'!V42</f>
        <v>0</v>
      </c>
      <c r="R22" s="1129">
        <f>'cronograma productos entregable'!W42</f>
        <v>0</v>
      </c>
      <c r="S22" s="1129">
        <f>'cronograma productos entregable'!X42</f>
        <v>0</v>
      </c>
      <c r="T22" s="1129">
        <f>'cronograma productos entregable'!Y42</f>
        <v>0</v>
      </c>
      <c r="U22" s="1129">
        <f>'cronograma productos entregable'!Z42</f>
        <v>0</v>
      </c>
      <c r="V22" s="1129">
        <f>'cronograma productos entregable'!AA42</f>
        <v>0</v>
      </c>
      <c r="W22" s="1129">
        <f>'cronograma productos entregable'!AB42</f>
        <v>0</v>
      </c>
      <c r="X22" s="1129">
        <f>'cronograma productos entregable'!AC42</f>
        <v>0</v>
      </c>
      <c r="Y22" s="1129">
        <f>'cronograma productos entregable'!AD42</f>
        <v>0</v>
      </c>
      <c r="Z22" s="1129">
        <f>'cronograma productos entregable'!AE42</f>
        <v>0</v>
      </c>
      <c r="AA22" s="1129">
        <f>'cronograma productos entregable'!AF42</f>
        <v>0</v>
      </c>
      <c r="AB22" s="1130">
        <f>'cronograma productos entregable'!AG42</f>
        <v>0</v>
      </c>
      <c r="AC22" s="1131">
        <f>'cronograma productos entregable'!AH42</f>
        <v>0</v>
      </c>
      <c r="AD22" s="1129">
        <f>'cronograma productos entregable'!AI42</f>
        <v>0</v>
      </c>
      <c r="AE22" s="1129">
        <f>'cronograma productos entregable'!AJ42</f>
        <v>0</v>
      </c>
      <c r="AF22" s="1129">
        <f>'cronograma productos entregable'!AK42</f>
        <v>0</v>
      </c>
      <c r="AG22" s="1129">
        <f>'cronograma productos entregable'!AL42</f>
        <v>0</v>
      </c>
      <c r="AH22" s="1129">
        <f>'cronograma productos entregable'!AM42</f>
        <v>0</v>
      </c>
      <c r="AI22" s="1129">
        <f>'cronograma productos entregable'!AN42</f>
        <v>0</v>
      </c>
      <c r="AJ22" s="1129">
        <f>'cronograma productos entregable'!AO42</f>
        <v>0</v>
      </c>
      <c r="AK22" s="1129">
        <f>'cronograma productos entregable'!AP42</f>
        <v>0</v>
      </c>
      <c r="AL22" s="1129">
        <f>'cronograma productos entregable'!AQ42</f>
        <v>0</v>
      </c>
      <c r="AM22" s="1129">
        <f>'cronograma productos entregable'!AR42</f>
        <v>0</v>
      </c>
      <c r="AN22" s="1130">
        <f>'cronograma productos entregable'!AS42</f>
        <v>0</v>
      </c>
      <c r="AO22" s="1032"/>
      <c r="AP22" s="1031"/>
    </row>
    <row r="23" spans="1:42" ht="12.75" customHeight="1" outlineLevel="1" x14ac:dyDescent="0.25">
      <c r="A23" s="1029" t="str">
        <f>'Marco lógico'!A48</f>
        <v>Indicador 2</v>
      </c>
      <c r="B23" s="1029">
        <f>'Marco lógico'!C48</f>
        <v>0</v>
      </c>
      <c r="C23" s="1030">
        <f>+'cronograma productos entregable'!H48</f>
        <v>0</v>
      </c>
      <c r="D23" s="1034">
        <f>+'cronograma productos entregable'!I48</f>
        <v>0</v>
      </c>
      <c r="E23" s="1128">
        <f>'cronograma productos entregable'!J48</f>
        <v>0</v>
      </c>
      <c r="F23" s="1129">
        <f>'cronograma productos entregable'!K48</f>
        <v>0</v>
      </c>
      <c r="G23" s="1129">
        <f>'cronograma productos entregable'!L48</f>
        <v>0</v>
      </c>
      <c r="H23" s="1129">
        <f>'cronograma productos entregable'!M48</f>
        <v>0</v>
      </c>
      <c r="I23" s="1129">
        <f>'cronograma productos entregable'!N48</f>
        <v>0</v>
      </c>
      <c r="J23" s="1129">
        <f>'cronograma productos entregable'!O48</f>
        <v>0</v>
      </c>
      <c r="K23" s="1129">
        <f>'cronograma productos entregable'!P48</f>
        <v>0</v>
      </c>
      <c r="L23" s="1129">
        <f>'cronograma productos entregable'!Q48</f>
        <v>0</v>
      </c>
      <c r="M23" s="1129">
        <f>'cronograma productos entregable'!R48</f>
        <v>0</v>
      </c>
      <c r="N23" s="1129">
        <f>'cronograma productos entregable'!S48</f>
        <v>0</v>
      </c>
      <c r="O23" s="1129">
        <f>'cronograma productos entregable'!T48</f>
        <v>0</v>
      </c>
      <c r="P23" s="1130">
        <f>'cronograma productos entregable'!U48</f>
        <v>0</v>
      </c>
      <c r="Q23" s="1131">
        <f>'cronograma productos entregable'!V48</f>
        <v>0</v>
      </c>
      <c r="R23" s="1129">
        <f>'cronograma productos entregable'!W48</f>
        <v>0</v>
      </c>
      <c r="S23" s="1129">
        <f>'cronograma productos entregable'!X48</f>
        <v>0</v>
      </c>
      <c r="T23" s="1129">
        <f>'cronograma productos entregable'!Y48</f>
        <v>0</v>
      </c>
      <c r="U23" s="1129">
        <f>'cronograma productos entregable'!Z48</f>
        <v>0</v>
      </c>
      <c r="V23" s="1129">
        <f>'cronograma productos entregable'!AA48</f>
        <v>0</v>
      </c>
      <c r="W23" s="1129">
        <f>'cronograma productos entregable'!AB48</f>
        <v>0</v>
      </c>
      <c r="X23" s="1129">
        <f>'cronograma productos entregable'!AC48</f>
        <v>0</v>
      </c>
      <c r="Y23" s="1129">
        <f>'cronograma productos entregable'!AD48</f>
        <v>0</v>
      </c>
      <c r="Z23" s="1129">
        <f>'cronograma productos entregable'!AE48</f>
        <v>0</v>
      </c>
      <c r="AA23" s="1129">
        <f>'cronograma productos entregable'!AF48</f>
        <v>0</v>
      </c>
      <c r="AB23" s="1130">
        <f>'cronograma productos entregable'!AG48</f>
        <v>0</v>
      </c>
      <c r="AC23" s="1131">
        <f>'cronograma productos entregable'!AH48</f>
        <v>0</v>
      </c>
      <c r="AD23" s="1129">
        <f>'cronograma productos entregable'!AI48</f>
        <v>0</v>
      </c>
      <c r="AE23" s="1129">
        <f>'cronograma productos entregable'!AJ48</f>
        <v>0</v>
      </c>
      <c r="AF23" s="1129">
        <f>'cronograma productos entregable'!AK48</f>
        <v>0</v>
      </c>
      <c r="AG23" s="1129">
        <f>'cronograma productos entregable'!AL48</f>
        <v>0</v>
      </c>
      <c r="AH23" s="1129">
        <f>'cronograma productos entregable'!AM48</f>
        <v>0</v>
      </c>
      <c r="AI23" s="1129">
        <f>'cronograma productos entregable'!AN48</f>
        <v>0</v>
      </c>
      <c r="AJ23" s="1129">
        <f>'cronograma productos entregable'!AO48</f>
        <v>0</v>
      </c>
      <c r="AK23" s="1129">
        <f>'cronograma productos entregable'!AP48</f>
        <v>0</v>
      </c>
      <c r="AL23" s="1129">
        <f>'cronograma productos entregable'!AQ48</f>
        <v>0</v>
      </c>
      <c r="AM23" s="1129">
        <f>'cronograma productos entregable'!AR48</f>
        <v>0</v>
      </c>
      <c r="AN23" s="1130">
        <f>'cronograma productos entregable'!AS48</f>
        <v>0</v>
      </c>
      <c r="AO23" s="1032"/>
      <c r="AP23" s="1031"/>
    </row>
    <row r="24" spans="1:42" ht="12.75" customHeight="1" outlineLevel="1" x14ac:dyDescent="0.25">
      <c r="A24" s="1029" t="str">
        <f>'Marco lógico'!A49</f>
        <v>Indicador 3</v>
      </c>
      <c r="B24" s="1029">
        <f>'Marco lógico'!C49</f>
        <v>0</v>
      </c>
      <c r="C24" s="1030">
        <f>+'cronograma productos entregable'!H54</f>
        <v>0</v>
      </c>
      <c r="D24" s="1034">
        <f>+'cronograma productos entregable'!I54</f>
        <v>0</v>
      </c>
      <c r="E24" s="1128">
        <f>'cronograma productos entregable'!J54</f>
        <v>0</v>
      </c>
      <c r="F24" s="1129">
        <f>'cronograma productos entregable'!K54</f>
        <v>0</v>
      </c>
      <c r="G24" s="1129">
        <f>'cronograma productos entregable'!L54</f>
        <v>0</v>
      </c>
      <c r="H24" s="1129">
        <f>'cronograma productos entregable'!M54</f>
        <v>0</v>
      </c>
      <c r="I24" s="1129">
        <f>'cronograma productos entregable'!N54</f>
        <v>0</v>
      </c>
      <c r="J24" s="1129">
        <f>'cronograma productos entregable'!O54</f>
        <v>0</v>
      </c>
      <c r="K24" s="1129">
        <f>'cronograma productos entregable'!P54</f>
        <v>0</v>
      </c>
      <c r="L24" s="1129">
        <f>'cronograma productos entregable'!Q54</f>
        <v>0</v>
      </c>
      <c r="M24" s="1129">
        <f>'cronograma productos entregable'!R54</f>
        <v>0</v>
      </c>
      <c r="N24" s="1129">
        <f>'cronograma productos entregable'!S54</f>
        <v>0</v>
      </c>
      <c r="O24" s="1129">
        <f>'cronograma productos entregable'!T54</f>
        <v>0</v>
      </c>
      <c r="P24" s="1130">
        <f>'cronograma productos entregable'!U54</f>
        <v>0</v>
      </c>
      <c r="Q24" s="1131">
        <f>'cronograma productos entregable'!V54</f>
        <v>0</v>
      </c>
      <c r="R24" s="1129">
        <f>'cronograma productos entregable'!W54</f>
        <v>0</v>
      </c>
      <c r="S24" s="1129">
        <f>'cronograma productos entregable'!X54</f>
        <v>0</v>
      </c>
      <c r="T24" s="1129">
        <f>'cronograma productos entregable'!Y54</f>
        <v>0</v>
      </c>
      <c r="U24" s="1129">
        <f>'cronograma productos entregable'!Z54</f>
        <v>0</v>
      </c>
      <c r="V24" s="1129">
        <f>'cronograma productos entregable'!AA54</f>
        <v>0</v>
      </c>
      <c r="W24" s="1129">
        <f>'cronograma productos entregable'!AB54</f>
        <v>0</v>
      </c>
      <c r="X24" s="1129">
        <f>'cronograma productos entregable'!AC54</f>
        <v>0</v>
      </c>
      <c r="Y24" s="1129">
        <f>'cronograma productos entregable'!AD54</f>
        <v>0</v>
      </c>
      <c r="Z24" s="1129">
        <f>'cronograma productos entregable'!AE54</f>
        <v>0</v>
      </c>
      <c r="AA24" s="1129">
        <f>'cronograma productos entregable'!AF54</f>
        <v>0</v>
      </c>
      <c r="AB24" s="1130">
        <f>'cronograma productos entregable'!AG54</f>
        <v>0</v>
      </c>
      <c r="AC24" s="1131">
        <f>'cronograma productos entregable'!AH54</f>
        <v>0</v>
      </c>
      <c r="AD24" s="1129">
        <f>'cronograma productos entregable'!AI54</f>
        <v>0</v>
      </c>
      <c r="AE24" s="1129">
        <f>'cronograma productos entregable'!AJ54</f>
        <v>0</v>
      </c>
      <c r="AF24" s="1129">
        <f>'cronograma productos entregable'!AK54</f>
        <v>0</v>
      </c>
      <c r="AG24" s="1129">
        <f>'cronograma productos entregable'!AL54</f>
        <v>0</v>
      </c>
      <c r="AH24" s="1129">
        <f>'cronograma productos entregable'!AM54</f>
        <v>0</v>
      </c>
      <c r="AI24" s="1129">
        <f>'cronograma productos entregable'!AN54</f>
        <v>0</v>
      </c>
      <c r="AJ24" s="1129">
        <f>'cronograma productos entregable'!AO54</f>
        <v>0</v>
      </c>
      <c r="AK24" s="1129">
        <f>'cronograma productos entregable'!AP54</f>
        <v>0</v>
      </c>
      <c r="AL24" s="1129">
        <f>'cronograma productos entregable'!AQ54</f>
        <v>0</v>
      </c>
      <c r="AM24" s="1129">
        <f>'cronograma productos entregable'!AR54</f>
        <v>0</v>
      </c>
      <c r="AN24" s="1130">
        <f>'cronograma productos entregable'!AS54</f>
        <v>0</v>
      </c>
      <c r="AO24" s="1032"/>
      <c r="AP24" s="1031"/>
    </row>
    <row r="25" spans="1:42" ht="12.75" customHeight="1" outlineLevel="1" x14ac:dyDescent="0.25">
      <c r="A25" s="372" t="s">
        <v>112</v>
      </c>
      <c r="B25" s="432">
        <f>'Marco lógico'!C50</f>
        <v>0</v>
      </c>
      <c r="C25" s="388"/>
      <c r="D25" s="385"/>
      <c r="E25" s="1132"/>
      <c r="F25" s="1133"/>
      <c r="G25" s="1133"/>
      <c r="H25" s="1133"/>
      <c r="I25" s="1133"/>
      <c r="J25" s="1133"/>
      <c r="K25" s="1133"/>
      <c r="L25" s="1133"/>
      <c r="M25" s="1133"/>
      <c r="N25" s="1133"/>
      <c r="O25" s="1133"/>
      <c r="P25" s="1134"/>
      <c r="Q25" s="1132"/>
      <c r="R25" s="1133"/>
      <c r="S25" s="1133"/>
      <c r="T25" s="1133"/>
      <c r="U25" s="1133"/>
      <c r="V25" s="1133"/>
      <c r="W25" s="1133"/>
      <c r="X25" s="1133"/>
      <c r="Y25" s="1133"/>
      <c r="Z25" s="1133"/>
      <c r="AA25" s="1133"/>
      <c r="AB25" s="1134"/>
      <c r="AC25" s="1132"/>
      <c r="AD25" s="1133"/>
      <c r="AE25" s="1133"/>
      <c r="AF25" s="1133"/>
      <c r="AG25" s="1133"/>
      <c r="AH25" s="1133"/>
      <c r="AI25" s="1133"/>
      <c r="AJ25" s="1133"/>
      <c r="AK25" s="1133"/>
      <c r="AL25" s="1133"/>
      <c r="AM25" s="1133"/>
      <c r="AN25" s="1134"/>
      <c r="AO25" s="424">
        <f t="shared" si="0"/>
        <v>0</v>
      </c>
      <c r="AP25" s="425">
        <f t="shared" si="1"/>
        <v>0</v>
      </c>
    </row>
    <row r="26" spans="1:42" ht="12.75" customHeight="1" outlineLevel="1" x14ac:dyDescent="0.25">
      <c r="A26" s="372" t="s">
        <v>167</v>
      </c>
      <c r="B26" s="432">
        <f>'Marco lógico'!C51</f>
        <v>0</v>
      </c>
      <c r="C26" s="388"/>
      <c r="D26" s="385"/>
      <c r="E26" s="1132"/>
      <c r="F26" s="1133"/>
      <c r="G26" s="1133"/>
      <c r="H26" s="1133"/>
      <c r="I26" s="1133"/>
      <c r="J26" s="1133"/>
      <c r="K26" s="1133"/>
      <c r="L26" s="1133"/>
      <c r="M26" s="1133"/>
      <c r="N26" s="1133"/>
      <c r="O26" s="1133"/>
      <c r="P26" s="1134"/>
      <c r="Q26" s="1132"/>
      <c r="R26" s="1133"/>
      <c r="S26" s="1133"/>
      <c r="T26" s="1133"/>
      <c r="U26" s="1133"/>
      <c r="V26" s="1133"/>
      <c r="W26" s="1133"/>
      <c r="X26" s="1133"/>
      <c r="Y26" s="1133"/>
      <c r="Z26" s="1133"/>
      <c r="AA26" s="1133"/>
      <c r="AB26" s="1134"/>
      <c r="AC26" s="1132"/>
      <c r="AD26" s="1133"/>
      <c r="AE26" s="1133"/>
      <c r="AF26" s="1133"/>
      <c r="AG26" s="1133"/>
      <c r="AH26" s="1133"/>
      <c r="AI26" s="1133"/>
      <c r="AJ26" s="1133"/>
      <c r="AK26" s="1133"/>
      <c r="AL26" s="1133"/>
      <c r="AM26" s="1133"/>
      <c r="AN26" s="1134"/>
      <c r="AO26" s="424">
        <f t="shared" si="0"/>
        <v>0</v>
      </c>
      <c r="AP26" s="425">
        <f t="shared" si="1"/>
        <v>0</v>
      </c>
    </row>
    <row r="27" spans="1:42" ht="12.75" customHeight="1" outlineLevel="1" x14ac:dyDescent="0.25">
      <c r="A27" s="372" t="s">
        <v>173</v>
      </c>
      <c r="B27" s="432">
        <f>'Marco lógico'!C52</f>
        <v>0</v>
      </c>
      <c r="C27" s="388"/>
      <c r="D27" s="385"/>
      <c r="E27" s="1132"/>
      <c r="F27" s="1133"/>
      <c r="G27" s="1133"/>
      <c r="H27" s="1133"/>
      <c r="I27" s="1133"/>
      <c r="J27" s="1133"/>
      <c r="K27" s="1133"/>
      <c r="L27" s="1133"/>
      <c r="M27" s="1133"/>
      <c r="N27" s="1133"/>
      <c r="O27" s="1133"/>
      <c r="P27" s="1134"/>
      <c r="Q27" s="1132"/>
      <c r="R27" s="1133"/>
      <c r="S27" s="1133"/>
      <c r="T27" s="1133"/>
      <c r="U27" s="1133"/>
      <c r="V27" s="1133"/>
      <c r="W27" s="1133"/>
      <c r="X27" s="1133"/>
      <c r="Y27" s="1133"/>
      <c r="Z27" s="1133"/>
      <c r="AA27" s="1133"/>
      <c r="AB27" s="1134"/>
      <c r="AC27" s="1132"/>
      <c r="AD27" s="1133"/>
      <c r="AE27" s="1133"/>
      <c r="AF27" s="1133"/>
      <c r="AG27" s="1133"/>
      <c r="AH27" s="1133"/>
      <c r="AI27" s="1133"/>
      <c r="AJ27" s="1133"/>
      <c r="AK27" s="1133"/>
      <c r="AL27" s="1133"/>
      <c r="AM27" s="1133"/>
      <c r="AN27" s="1134"/>
      <c r="AO27" s="424">
        <f t="shared" si="0"/>
        <v>0</v>
      </c>
      <c r="AP27" s="425">
        <f t="shared" si="1"/>
        <v>0</v>
      </c>
    </row>
    <row r="28" spans="1:42" ht="12.75" customHeight="1" outlineLevel="1" x14ac:dyDescent="0.25">
      <c r="A28" s="372" t="s">
        <v>179</v>
      </c>
      <c r="B28" s="432">
        <f>'Marco lógico'!C53</f>
        <v>0</v>
      </c>
      <c r="C28" s="388"/>
      <c r="D28" s="385"/>
      <c r="E28" s="1132"/>
      <c r="F28" s="1133"/>
      <c r="G28" s="1133"/>
      <c r="H28" s="1133"/>
      <c r="I28" s="1133"/>
      <c r="J28" s="1133"/>
      <c r="K28" s="1133"/>
      <c r="L28" s="1133"/>
      <c r="M28" s="1133"/>
      <c r="N28" s="1133"/>
      <c r="O28" s="1133"/>
      <c r="P28" s="1134"/>
      <c r="Q28" s="1132"/>
      <c r="R28" s="1133"/>
      <c r="S28" s="1133"/>
      <c r="T28" s="1133"/>
      <c r="U28" s="1133"/>
      <c r="V28" s="1133"/>
      <c r="W28" s="1133"/>
      <c r="X28" s="1133"/>
      <c r="Y28" s="1133"/>
      <c r="Z28" s="1133"/>
      <c r="AA28" s="1133"/>
      <c r="AB28" s="1134"/>
      <c r="AC28" s="1132"/>
      <c r="AD28" s="1133"/>
      <c r="AE28" s="1133"/>
      <c r="AF28" s="1133"/>
      <c r="AG28" s="1133"/>
      <c r="AH28" s="1133"/>
      <c r="AI28" s="1133"/>
      <c r="AJ28" s="1133"/>
      <c r="AK28" s="1133"/>
      <c r="AL28" s="1133"/>
      <c r="AM28" s="1133"/>
      <c r="AN28" s="1134"/>
      <c r="AO28" s="424">
        <f t="shared" si="0"/>
        <v>0</v>
      </c>
      <c r="AP28" s="425">
        <f t="shared" si="1"/>
        <v>0</v>
      </c>
    </row>
    <row r="29" spans="1:42" ht="12.75" customHeight="1" outlineLevel="1" x14ac:dyDescent="0.25">
      <c r="A29" s="372" t="s">
        <v>185</v>
      </c>
      <c r="B29" s="432">
        <f>'Marco lógico'!C54</f>
        <v>0</v>
      </c>
      <c r="C29" s="388"/>
      <c r="D29" s="385"/>
      <c r="E29" s="1132"/>
      <c r="F29" s="1133"/>
      <c r="G29" s="1133"/>
      <c r="H29" s="1133"/>
      <c r="I29" s="1133"/>
      <c r="J29" s="1133"/>
      <c r="K29" s="1133"/>
      <c r="L29" s="1133"/>
      <c r="M29" s="1133"/>
      <c r="N29" s="1133"/>
      <c r="O29" s="1133"/>
      <c r="P29" s="1134"/>
      <c r="Q29" s="1132"/>
      <c r="R29" s="1133"/>
      <c r="S29" s="1133"/>
      <c r="T29" s="1133"/>
      <c r="U29" s="1133"/>
      <c r="V29" s="1133"/>
      <c r="W29" s="1133"/>
      <c r="X29" s="1133"/>
      <c r="Y29" s="1133"/>
      <c r="Z29" s="1133"/>
      <c r="AA29" s="1133"/>
      <c r="AB29" s="1134"/>
      <c r="AC29" s="1132"/>
      <c r="AD29" s="1133"/>
      <c r="AE29" s="1133"/>
      <c r="AF29" s="1133"/>
      <c r="AG29" s="1133"/>
      <c r="AH29" s="1133"/>
      <c r="AI29" s="1133"/>
      <c r="AJ29" s="1133"/>
      <c r="AK29" s="1133"/>
      <c r="AL29" s="1133"/>
      <c r="AM29" s="1133"/>
      <c r="AN29" s="1134"/>
      <c r="AO29" s="424">
        <f t="shared" si="0"/>
        <v>0</v>
      </c>
      <c r="AP29" s="425">
        <f t="shared" si="1"/>
        <v>0</v>
      </c>
    </row>
    <row r="30" spans="1:42" ht="12.75" customHeight="1" outlineLevel="3" x14ac:dyDescent="0.25">
      <c r="A30" s="341">
        <v>1.3</v>
      </c>
      <c r="B30" s="393">
        <f>'Marco lógico'!C55</f>
        <v>0</v>
      </c>
      <c r="C30" s="389"/>
      <c r="D30" s="403"/>
      <c r="E30" s="1138"/>
      <c r="F30" s="1139"/>
      <c r="G30" s="1139"/>
      <c r="H30" s="1139"/>
      <c r="I30" s="1139"/>
      <c r="J30" s="1139"/>
      <c r="K30" s="1139"/>
      <c r="L30" s="1139"/>
      <c r="M30" s="1139"/>
      <c r="N30" s="1139"/>
      <c r="O30" s="1139"/>
      <c r="P30" s="1141"/>
      <c r="Q30" s="1138"/>
      <c r="R30" s="1139"/>
      <c r="S30" s="1139"/>
      <c r="T30" s="1139"/>
      <c r="U30" s="1139"/>
      <c r="V30" s="1139"/>
      <c r="W30" s="1139"/>
      <c r="X30" s="1139"/>
      <c r="Y30" s="1139"/>
      <c r="Z30" s="1139"/>
      <c r="AA30" s="1139"/>
      <c r="AB30" s="1141"/>
      <c r="AC30" s="1138"/>
      <c r="AD30" s="1139"/>
      <c r="AE30" s="1139"/>
      <c r="AF30" s="1139"/>
      <c r="AG30" s="1139"/>
      <c r="AH30" s="1139"/>
      <c r="AI30" s="1139"/>
      <c r="AJ30" s="1139"/>
      <c r="AK30" s="1139"/>
      <c r="AL30" s="1139"/>
      <c r="AM30" s="1139"/>
      <c r="AN30" s="1141"/>
      <c r="AO30" s="426">
        <f t="shared" si="0"/>
        <v>0</v>
      </c>
      <c r="AP30" s="413">
        <f t="shared" si="1"/>
        <v>0</v>
      </c>
    </row>
    <row r="31" spans="1:42" ht="12.75" customHeight="1" outlineLevel="1" x14ac:dyDescent="0.25">
      <c r="A31" s="1029" t="str">
        <f>'Marco lógico'!A56</f>
        <v>Indicador 1</v>
      </c>
      <c r="B31" s="1029">
        <f>'Marco lógico'!C56</f>
        <v>0</v>
      </c>
      <c r="C31" s="1030">
        <f>+'cronograma productos entregable'!H60</f>
        <v>0</v>
      </c>
      <c r="D31" s="1034">
        <f>+'cronograma productos entregable'!I60</f>
        <v>0</v>
      </c>
      <c r="E31" s="1128">
        <f>'cronograma productos entregable'!J60</f>
        <v>0</v>
      </c>
      <c r="F31" s="1129">
        <f>'cronograma productos entregable'!K60</f>
        <v>0</v>
      </c>
      <c r="G31" s="1129">
        <f>'cronograma productos entregable'!L60</f>
        <v>0</v>
      </c>
      <c r="H31" s="1129">
        <f>'cronograma productos entregable'!M60</f>
        <v>0</v>
      </c>
      <c r="I31" s="1129">
        <f>'cronograma productos entregable'!N60</f>
        <v>0</v>
      </c>
      <c r="J31" s="1129">
        <f>'cronograma productos entregable'!O60</f>
        <v>0</v>
      </c>
      <c r="K31" s="1129">
        <f>'cronograma productos entregable'!P60</f>
        <v>0</v>
      </c>
      <c r="L31" s="1129">
        <f>'cronograma productos entregable'!Q60</f>
        <v>0</v>
      </c>
      <c r="M31" s="1129">
        <f>'cronograma productos entregable'!R60</f>
        <v>0</v>
      </c>
      <c r="N31" s="1129">
        <f>'cronograma productos entregable'!S60</f>
        <v>0</v>
      </c>
      <c r="O31" s="1129">
        <f>'cronograma productos entregable'!T60</f>
        <v>0</v>
      </c>
      <c r="P31" s="1130">
        <f>'cronograma productos entregable'!U60</f>
        <v>0</v>
      </c>
      <c r="Q31" s="1131">
        <f>'cronograma productos entregable'!V60</f>
        <v>0</v>
      </c>
      <c r="R31" s="1129">
        <f>'cronograma productos entregable'!W60</f>
        <v>0</v>
      </c>
      <c r="S31" s="1129">
        <f>'cronograma productos entregable'!X60</f>
        <v>0</v>
      </c>
      <c r="T31" s="1129">
        <f>'cronograma productos entregable'!Y60</f>
        <v>0</v>
      </c>
      <c r="U31" s="1129">
        <f>'cronograma productos entregable'!Z60</f>
        <v>0</v>
      </c>
      <c r="V31" s="1129">
        <f>'cronograma productos entregable'!AA60</f>
        <v>0</v>
      </c>
      <c r="W31" s="1129">
        <f>'cronograma productos entregable'!AB60</f>
        <v>0</v>
      </c>
      <c r="X31" s="1129">
        <f>'cronograma productos entregable'!AC60</f>
        <v>0</v>
      </c>
      <c r="Y31" s="1129">
        <f>'cronograma productos entregable'!AD60</f>
        <v>0</v>
      </c>
      <c r="Z31" s="1129">
        <f>'cronograma productos entregable'!AE60</f>
        <v>0</v>
      </c>
      <c r="AA31" s="1129">
        <f>'cronograma productos entregable'!AF60</f>
        <v>0</v>
      </c>
      <c r="AB31" s="1130">
        <f>'cronograma productos entregable'!AG60</f>
        <v>0</v>
      </c>
      <c r="AC31" s="1131">
        <f>'cronograma productos entregable'!AH60</f>
        <v>0</v>
      </c>
      <c r="AD31" s="1129">
        <f>'cronograma productos entregable'!AI60</f>
        <v>0</v>
      </c>
      <c r="AE31" s="1129">
        <f>'cronograma productos entregable'!AJ60</f>
        <v>0</v>
      </c>
      <c r="AF31" s="1129">
        <f>'cronograma productos entregable'!AK60</f>
        <v>0</v>
      </c>
      <c r="AG31" s="1129">
        <f>'cronograma productos entregable'!AL60</f>
        <v>0</v>
      </c>
      <c r="AH31" s="1129">
        <f>'cronograma productos entregable'!AM60</f>
        <v>0</v>
      </c>
      <c r="AI31" s="1129">
        <f>'cronograma productos entregable'!AN60</f>
        <v>0</v>
      </c>
      <c r="AJ31" s="1129">
        <f>'cronograma productos entregable'!AO60</f>
        <v>0</v>
      </c>
      <c r="AK31" s="1129">
        <f>'cronograma productos entregable'!AP60</f>
        <v>0</v>
      </c>
      <c r="AL31" s="1129">
        <f>'cronograma productos entregable'!AQ60</f>
        <v>0</v>
      </c>
      <c r="AM31" s="1129">
        <f>'cronograma productos entregable'!AR60</f>
        <v>0</v>
      </c>
      <c r="AN31" s="1130">
        <f>'cronograma productos entregable'!AS60</f>
        <v>0</v>
      </c>
      <c r="AO31" s="1032"/>
      <c r="AP31" s="1031"/>
    </row>
    <row r="32" spans="1:42" ht="12.75" customHeight="1" outlineLevel="1" x14ac:dyDescent="0.25">
      <c r="A32" s="1029" t="str">
        <f>'Marco lógico'!A57</f>
        <v>Indicador 2</v>
      </c>
      <c r="B32" s="1029">
        <f>'Marco lógico'!C57</f>
        <v>0</v>
      </c>
      <c r="C32" s="1030">
        <f>+'cronograma productos entregable'!H66</f>
        <v>0</v>
      </c>
      <c r="D32" s="1034">
        <f>+'cronograma productos entregable'!I66</f>
        <v>0</v>
      </c>
      <c r="E32" s="1128">
        <f>'cronograma productos entregable'!J66</f>
        <v>0</v>
      </c>
      <c r="F32" s="1129">
        <f>'cronograma productos entregable'!K66</f>
        <v>0</v>
      </c>
      <c r="G32" s="1129">
        <f>'cronograma productos entregable'!L66</f>
        <v>0</v>
      </c>
      <c r="H32" s="1129">
        <f>'cronograma productos entregable'!M66</f>
        <v>0</v>
      </c>
      <c r="I32" s="1129">
        <f>'cronograma productos entregable'!N66</f>
        <v>0</v>
      </c>
      <c r="J32" s="1129">
        <f>'cronograma productos entregable'!O66</f>
        <v>0</v>
      </c>
      <c r="K32" s="1129">
        <f>'cronograma productos entregable'!P66</f>
        <v>0</v>
      </c>
      <c r="L32" s="1129">
        <f>'cronograma productos entregable'!Q66</f>
        <v>0</v>
      </c>
      <c r="M32" s="1129">
        <f>'cronograma productos entregable'!R66</f>
        <v>0</v>
      </c>
      <c r="N32" s="1129">
        <f>'cronograma productos entregable'!S66</f>
        <v>0</v>
      </c>
      <c r="O32" s="1129">
        <f>'cronograma productos entregable'!T66</f>
        <v>0</v>
      </c>
      <c r="P32" s="1130">
        <f>'cronograma productos entregable'!U66</f>
        <v>0</v>
      </c>
      <c r="Q32" s="1131">
        <f>'cronograma productos entregable'!V66</f>
        <v>0</v>
      </c>
      <c r="R32" s="1129">
        <f>'cronograma productos entregable'!W66</f>
        <v>0</v>
      </c>
      <c r="S32" s="1129">
        <f>'cronograma productos entregable'!X66</f>
        <v>0</v>
      </c>
      <c r="T32" s="1129">
        <f>'cronograma productos entregable'!Y66</f>
        <v>0</v>
      </c>
      <c r="U32" s="1129">
        <f>'cronograma productos entregable'!Z66</f>
        <v>0</v>
      </c>
      <c r="V32" s="1129">
        <f>'cronograma productos entregable'!AA66</f>
        <v>0</v>
      </c>
      <c r="W32" s="1129">
        <f>'cronograma productos entregable'!AB66</f>
        <v>0</v>
      </c>
      <c r="X32" s="1129">
        <f>'cronograma productos entregable'!AC66</f>
        <v>0</v>
      </c>
      <c r="Y32" s="1129">
        <f>'cronograma productos entregable'!AD66</f>
        <v>0</v>
      </c>
      <c r="Z32" s="1129">
        <f>'cronograma productos entregable'!AE66</f>
        <v>0</v>
      </c>
      <c r="AA32" s="1129">
        <f>'cronograma productos entregable'!AF66</f>
        <v>0</v>
      </c>
      <c r="AB32" s="1130">
        <f>'cronograma productos entregable'!AG66</f>
        <v>0</v>
      </c>
      <c r="AC32" s="1131">
        <f>'cronograma productos entregable'!AH66</f>
        <v>0</v>
      </c>
      <c r="AD32" s="1129">
        <f>'cronograma productos entregable'!AI66</f>
        <v>0</v>
      </c>
      <c r="AE32" s="1129">
        <f>'cronograma productos entregable'!AJ66</f>
        <v>0</v>
      </c>
      <c r="AF32" s="1129">
        <f>'cronograma productos entregable'!AK66</f>
        <v>0</v>
      </c>
      <c r="AG32" s="1129">
        <f>'cronograma productos entregable'!AL66</f>
        <v>0</v>
      </c>
      <c r="AH32" s="1129">
        <f>'cronograma productos entregable'!AM66</f>
        <v>0</v>
      </c>
      <c r="AI32" s="1129">
        <f>'cronograma productos entregable'!AN66</f>
        <v>0</v>
      </c>
      <c r="AJ32" s="1129">
        <f>'cronograma productos entregable'!AO66</f>
        <v>0</v>
      </c>
      <c r="AK32" s="1129">
        <f>'cronograma productos entregable'!AP66</f>
        <v>0</v>
      </c>
      <c r="AL32" s="1129">
        <f>'cronograma productos entregable'!AQ66</f>
        <v>0</v>
      </c>
      <c r="AM32" s="1129">
        <f>'cronograma productos entregable'!AR66</f>
        <v>0</v>
      </c>
      <c r="AN32" s="1130">
        <f>'cronograma productos entregable'!AS66</f>
        <v>0</v>
      </c>
      <c r="AO32" s="1032"/>
      <c r="AP32" s="1031"/>
    </row>
    <row r="33" spans="1:42" ht="12.75" customHeight="1" outlineLevel="1" x14ac:dyDescent="0.25">
      <c r="A33" s="1029" t="str">
        <f>'Marco lógico'!A58</f>
        <v>Indicador 3</v>
      </c>
      <c r="B33" s="1029">
        <f>'Marco lógico'!C58</f>
        <v>0</v>
      </c>
      <c r="C33" s="1030">
        <f>+'cronograma productos entregable'!H72</f>
        <v>0</v>
      </c>
      <c r="D33" s="1034">
        <f>+'cronograma productos entregable'!I72</f>
        <v>0</v>
      </c>
      <c r="E33" s="1128">
        <f>'cronograma productos entregable'!J72</f>
        <v>0</v>
      </c>
      <c r="F33" s="1129">
        <f>'cronograma productos entregable'!K72</f>
        <v>0</v>
      </c>
      <c r="G33" s="1129">
        <f>'cronograma productos entregable'!L72</f>
        <v>0</v>
      </c>
      <c r="H33" s="1129">
        <f>'cronograma productos entregable'!M72</f>
        <v>0</v>
      </c>
      <c r="I33" s="1129">
        <f>'cronograma productos entregable'!N72</f>
        <v>0</v>
      </c>
      <c r="J33" s="1129">
        <f>'cronograma productos entregable'!O72</f>
        <v>0</v>
      </c>
      <c r="K33" s="1129">
        <f>'cronograma productos entregable'!P72</f>
        <v>0</v>
      </c>
      <c r="L33" s="1129">
        <f>'cronograma productos entregable'!Q72</f>
        <v>0</v>
      </c>
      <c r="M33" s="1129">
        <f>'cronograma productos entregable'!R72</f>
        <v>0</v>
      </c>
      <c r="N33" s="1129">
        <f>'cronograma productos entregable'!S72</f>
        <v>0</v>
      </c>
      <c r="O33" s="1129">
        <f>'cronograma productos entregable'!T72</f>
        <v>0</v>
      </c>
      <c r="P33" s="1130">
        <f>'cronograma productos entregable'!U72</f>
        <v>0</v>
      </c>
      <c r="Q33" s="1131">
        <f>'cronograma productos entregable'!V72</f>
        <v>0</v>
      </c>
      <c r="R33" s="1129">
        <f>'cronograma productos entregable'!W72</f>
        <v>0</v>
      </c>
      <c r="S33" s="1129">
        <f>'cronograma productos entregable'!X72</f>
        <v>0</v>
      </c>
      <c r="T33" s="1129">
        <f>'cronograma productos entregable'!Y72</f>
        <v>0</v>
      </c>
      <c r="U33" s="1129">
        <f>'cronograma productos entregable'!Z72</f>
        <v>0</v>
      </c>
      <c r="V33" s="1129">
        <f>'cronograma productos entregable'!AA72</f>
        <v>0</v>
      </c>
      <c r="W33" s="1129">
        <f>'cronograma productos entregable'!AB72</f>
        <v>0</v>
      </c>
      <c r="X33" s="1129">
        <f>'cronograma productos entregable'!AC72</f>
        <v>0</v>
      </c>
      <c r="Y33" s="1129">
        <f>'cronograma productos entregable'!AD72</f>
        <v>0</v>
      </c>
      <c r="Z33" s="1129">
        <f>'cronograma productos entregable'!AE72</f>
        <v>0</v>
      </c>
      <c r="AA33" s="1129">
        <f>'cronograma productos entregable'!AF72</f>
        <v>0</v>
      </c>
      <c r="AB33" s="1130">
        <f>'cronograma productos entregable'!AG72</f>
        <v>0</v>
      </c>
      <c r="AC33" s="1131">
        <f>'cronograma productos entregable'!AH72</f>
        <v>0</v>
      </c>
      <c r="AD33" s="1129">
        <f>'cronograma productos entregable'!AI72</f>
        <v>0</v>
      </c>
      <c r="AE33" s="1129">
        <f>'cronograma productos entregable'!AJ72</f>
        <v>0</v>
      </c>
      <c r="AF33" s="1129">
        <f>'cronograma productos entregable'!AK72</f>
        <v>0</v>
      </c>
      <c r="AG33" s="1129">
        <f>'cronograma productos entregable'!AL72</f>
        <v>0</v>
      </c>
      <c r="AH33" s="1129">
        <f>'cronograma productos entregable'!AM72</f>
        <v>0</v>
      </c>
      <c r="AI33" s="1129">
        <f>'cronograma productos entregable'!AN72</f>
        <v>0</v>
      </c>
      <c r="AJ33" s="1129">
        <f>'cronograma productos entregable'!AO72</f>
        <v>0</v>
      </c>
      <c r="AK33" s="1129">
        <f>'cronograma productos entregable'!AP72</f>
        <v>0</v>
      </c>
      <c r="AL33" s="1129">
        <f>'cronograma productos entregable'!AQ72</f>
        <v>0</v>
      </c>
      <c r="AM33" s="1129">
        <f>'cronograma productos entregable'!AR72</f>
        <v>0</v>
      </c>
      <c r="AN33" s="1130">
        <f>'cronograma productos entregable'!AS72</f>
        <v>0</v>
      </c>
      <c r="AO33" s="1032"/>
      <c r="AP33" s="1031"/>
    </row>
    <row r="34" spans="1:42" s="338" customFormat="1" ht="12.75" customHeight="1" outlineLevel="3" x14ac:dyDescent="0.25">
      <c r="A34" s="372" t="s">
        <v>98</v>
      </c>
      <c r="B34" s="432">
        <f>'Marco lógico'!C59</f>
        <v>0</v>
      </c>
      <c r="C34" s="388"/>
      <c r="D34" s="385"/>
      <c r="E34" s="1132"/>
      <c r="F34" s="1133"/>
      <c r="G34" s="1133"/>
      <c r="H34" s="1133"/>
      <c r="I34" s="1133"/>
      <c r="J34" s="1133"/>
      <c r="K34" s="1133"/>
      <c r="L34" s="1133"/>
      <c r="M34" s="1133"/>
      <c r="N34" s="1133"/>
      <c r="O34" s="1133"/>
      <c r="P34" s="1134"/>
      <c r="Q34" s="1132"/>
      <c r="R34" s="1133"/>
      <c r="S34" s="1133"/>
      <c r="T34" s="1133"/>
      <c r="U34" s="1133"/>
      <c r="V34" s="1133"/>
      <c r="W34" s="1133"/>
      <c r="X34" s="1133"/>
      <c r="Y34" s="1133"/>
      <c r="Z34" s="1133"/>
      <c r="AA34" s="1133"/>
      <c r="AB34" s="1134"/>
      <c r="AC34" s="1132"/>
      <c r="AD34" s="1133"/>
      <c r="AE34" s="1133"/>
      <c r="AF34" s="1133"/>
      <c r="AG34" s="1133"/>
      <c r="AH34" s="1133"/>
      <c r="AI34" s="1133"/>
      <c r="AJ34" s="1133"/>
      <c r="AK34" s="1133"/>
      <c r="AL34" s="1133"/>
      <c r="AM34" s="1133"/>
      <c r="AN34" s="1134"/>
      <c r="AO34" s="424">
        <f t="shared" si="0"/>
        <v>0</v>
      </c>
      <c r="AP34" s="425">
        <f t="shared" si="1"/>
        <v>0</v>
      </c>
    </row>
    <row r="35" spans="1:42" ht="12.75" customHeight="1" outlineLevel="3" x14ac:dyDescent="0.25">
      <c r="A35" s="372" t="s">
        <v>192</v>
      </c>
      <c r="B35" s="432">
        <f>'Marco lógico'!C60</f>
        <v>0</v>
      </c>
      <c r="C35" s="388"/>
      <c r="D35" s="385"/>
      <c r="E35" s="1132"/>
      <c r="F35" s="1133"/>
      <c r="G35" s="1133"/>
      <c r="H35" s="1133"/>
      <c r="I35" s="1133"/>
      <c r="J35" s="1133"/>
      <c r="K35" s="1133"/>
      <c r="L35" s="1133"/>
      <c r="M35" s="1133"/>
      <c r="N35" s="1133"/>
      <c r="O35" s="1133"/>
      <c r="P35" s="1134"/>
      <c r="Q35" s="1132"/>
      <c r="R35" s="1133"/>
      <c r="S35" s="1133"/>
      <c r="T35" s="1133"/>
      <c r="U35" s="1133"/>
      <c r="V35" s="1133"/>
      <c r="W35" s="1133"/>
      <c r="X35" s="1133"/>
      <c r="Y35" s="1133"/>
      <c r="Z35" s="1133"/>
      <c r="AA35" s="1133"/>
      <c r="AB35" s="1134"/>
      <c r="AC35" s="1132"/>
      <c r="AD35" s="1133"/>
      <c r="AE35" s="1133"/>
      <c r="AF35" s="1133"/>
      <c r="AG35" s="1133"/>
      <c r="AH35" s="1133"/>
      <c r="AI35" s="1133"/>
      <c r="AJ35" s="1133"/>
      <c r="AK35" s="1133"/>
      <c r="AL35" s="1133"/>
      <c r="AM35" s="1133"/>
      <c r="AN35" s="1134"/>
      <c r="AO35" s="424">
        <f t="shared" si="0"/>
        <v>0</v>
      </c>
      <c r="AP35" s="425">
        <f t="shared" si="1"/>
        <v>0</v>
      </c>
    </row>
    <row r="36" spans="1:42" ht="12.75" customHeight="1" outlineLevel="3" x14ac:dyDescent="0.25">
      <c r="A36" s="372" t="s">
        <v>193</v>
      </c>
      <c r="B36" s="432">
        <f>'Marco lógico'!C61</f>
        <v>0</v>
      </c>
      <c r="C36" s="388"/>
      <c r="D36" s="385"/>
      <c r="E36" s="1132"/>
      <c r="F36" s="1133"/>
      <c r="G36" s="1133"/>
      <c r="H36" s="1133"/>
      <c r="I36" s="1133"/>
      <c r="J36" s="1133"/>
      <c r="K36" s="1133"/>
      <c r="L36" s="1133"/>
      <c r="M36" s="1133"/>
      <c r="N36" s="1133"/>
      <c r="O36" s="1133"/>
      <c r="P36" s="1134"/>
      <c r="Q36" s="1132"/>
      <c r="R36" s="1133"/>
      <c r="S36" s="1133"/>
      <c r="T36" s="1133"/>
      <c r="U36" s="1133"/>
      <c r="V36" s="1133"/>
      <c r="W36" s="1133"/>
      <c r="X36" s="1133"/>
      <c r="Y36" s="1133"/>
      <c r="Z36" s="1133"/>
      <c r="AA36" s="1133"/>
      <c r="AB36" s="1134"/>
      <c r="AC36" s="1132"/>
      <c r="AD36" s="1133"/>
      <c r="AE36" s="1133"/>
      <c r="AF36" s="1133"/>
      <c r="AG36" s="1133"/>
      <c r="AH36" s="1133"/>
      <c r="AI36" s="1133"/>
      <c r="AJ36" s="1133"/>
      <c r="AK36" s="1133"/>
      <c r="AL36" s="1133"/>
      <c r="AM36" s="1133"/>
      <c r="AN36" s="1134"/>
      <c r="AO36" s="424">
        <f t="shared" si="0"/>
        <v>0</v>
      </c>
      <c r="AP36" s="425">
        <f t="shared" si="1"/>
        <v>0</v>
      </c>
    </row>
    <row r="37" spans="1:42" ht="12.75" customHeight="1" outlineLevel="3" x14ac:dyDescent="0.25">
      <c r="A37" s="372" t="s">
        <v>194</v>
      </c>
      <c r="B37" s="432">
        <f>'Marco lógico'!C62</f>
        <v>0</v>
      </c>
      <c r="C37" s="388"/>
      <c r="D37" s="385"/>
      <c r="E37" s="1135"/>
      <c r="F37" s="1136"/>
      <c r="G37" s="1136"/>
      <c r="H37" s="1136"/>
      <c r="I37" s="1136"/>
      <c r="J37" s="1136"/>
      <c r="K37" s="1136"/>
      <c r="L37" s="1136"/>
      <c r="M37" s="1136"/>
      <c r="N37" s="1136"/>
      <c r="O37" s="1136"/>
      <c r="P37" s="1137"/>
      <c r="Q37" s="1135"/>
      <c r="R37" s="1136"/>
      <c r="S37" s="1136"/>
      <c r="T37" s="1136"/>
      <c r="U37" s="1136"/>
      <c r="V37" s="1136"/>
      <c r="W37" s="1136"/>
      <c r="X37" s="1136"/>
      <c r="Y37" s="1136"/>
      <c r="Z37" s="1136"/>
      <c r="AA37" s="1136"/>
      <c r="AB37" s="1137"/>
      <c r="AC37" s="1135"/>
      <c r="AD37" s="1136"/>
      <c r="AE37" s="1136"/>
      <c r="AF37" s="1136"/>
      <c r="AG37" s="1136"/>
      <c r="AH37" s="1136"/>
      <c r="AI37" s="1136"/>
      <c r="AJ37" s="1136"/>
      <c r="AK37" s="1136"/>
      <c r="AL37" s="1136"/>
      <c r="AM37" s="1136"/>
      <c r="AN37" s="1137"/>
      <c r="AO37" s="427">
        <f t="shared" si="0"/>
        <v>0</v>
      </c>
      <c r="AP37" s="425">
        <f t="shared" si="1"/>
        <v>0</v>
      </c>
    </row>
    <row r="38" spans="1:42" ht="12.75" customHeight="1" outlineLevel="3" x14ac:dyDescent="0.25">
      <c r="A38" s="372" t="s">
        <v>195</v>
      </c>
      <c r="B38" s="432">
        <f>'Marco lógico'!C63</f>
        <v>0</v>
      </c>
      <c r="C38" s="388"/>
      <c r="D38" s="385"/>
      <c r="E38" s="1132"/>
      <c r="F38" s="1133"/>
      <c r="G38" s="1133"/>
      <c r="H38" s="1133"/>
      <c r="I38" s="1133"/>
      <c r="J38" s="1133"/>
      <c r="K38" s="1133"/>
      <c r="L38" s="1133"/>
      <c r="M38" s="1133"/>
      <c r="N38" s="1133"/>
      <c r="O38" s="1133"/>
      <c r="P38" s="1134"/>
      <c r="Q38" s="1132"/>
      <c r="R38" s="1133"/>
      <c r="S38" s="1133"/>
      <c r="T38" s="1133"/>
      <c r="U38" s="1133"/>
      <c r="V38" s="1133"/>
      <c r="W38" s="1133"/>
      <c r="X38" s="1133"/>
      <c r="Y38" s="1133"/>
      <c r="Z38" s="1133"/>
      <c r="AA38" s="1133"/>
      <c r="AB38" s="1134"/>
      <c r="AC38" s="1132"/>
      <c r="AD38" s="1133"/>
      <c r="AE38" s="1133"/>
      <c r="AF38" s="1133"/>
      <c r="AG38" s="1133"/>
      <c r="AH38" s="1133"/>
      <c r="AI38" s="1133"/>
      <c r="AJ38" s="1133"/>
      <c r="AK38" s="1133"/>
      <c r="AL38" s="1133"/>
      <c r="AM38" s="1133"/>
      <c r="AN38" s="1134"/>
      <c r="AO38" s="424">
        <f t="shared" si="0"/>
        <v>0</v>
      </c>
      <c r="AP38" s="425">
        <f t="shared" si="1"/>
        <v>0</v>
      </c>
    </row>
    <row r="39" spans="1:42" ht="12.75" customHeight="1" outlineLevel="3" x14ac:dyDescent="0.25">
      <c r="A39" s="341">
        <v>1.4</v>
      </c>
      <c r="B39" s="393">
        <f>'Marco lógico'!C64</f>
        <v>0</v>
      </c>
      <c r="C39" s="389"/>
      <c r="D39" s="403"/>
      <c r="E39" s="1138"/>
      <c r="F39" s="1139"/>
      <c r="G39" s="1139"/>
      <c r="H39" s="1139"/>
      <c r="I39" s="1139"/>
      <c r="J39" s="1139"/>
      <c r="K39" s="1139"/>
      <c r="L39" s="1139"/>
      <c r="M39" s="1139"/>
      <c r="N39" s="1139"/>
      <c r="O39" s="1139"/>
      <c r="P39" s="1141"/>
      <c r="Q39" s="1138"/>
      <c r="R39" s="1139"/>
      <c r="S39" s="1139"/>
      <c r="T39" s="1139"/>
      <c r="U39" s="1139"/>
      <c r="V39" s="1139"/>
      <c r="W39" s="1139"/>
      <c r="X39" s="1139"/>
      <c r="Y39" s="1139"/>
      <c r="Z39" s="1139"/>
      <c r="AA39" s="1139"/>
      <c r="AB39" s="1141"/>
      <c r="AC39" s="1138"/>
      <c r="AD39" s="1139"/>
      <c r="AE39" s="1139"/>
      <c r="AF39" s="1139"/>
      <c r="AG39" s="1139"/>
      <c r="AH39" s="1139"/>
      <c r="AI39" s="1139"/>
      <c r="AJ39" s="1139"/>
      <c r="AK39" s="1139"/>
      <c r="AL39" s="1139"/>
      <c r="AM39" s="1139"/>
      <c r="AN39" s="1141"/>
      <c r="AO39" s="426">
        <f t="shared" si="0"/>
        <v>0</v>
      </c>
      <c r="AP39" s="413">
        <f t="shared" si="1"/>
        <v>0</v>
      </c>
    </row>
    <row r="40" spans="1:42" ht="12.75" customHeight="1" outlineLevel="1" x14ac:dyDescent="0.25">
      <c r="A40" s="1029" t="str">
        <f>'Marco lógico'!A65</f>
        <v>Indicador 1</v>
      </c>
      <c r="B40" s="1029">
        <f>'Marco lógico'!C65</f>
        <v>0</v>
      </c>
      <c r="C40" s="1030">
        <f>+'cronograma productos entregable'!H78</f>
        <v>0</v>
      </c>
      <c r="D40" s="1034">
        <f>+'cronograma productos entregable'!I78</f>
        <v>0</v>
      </c>
      <c r="E40" s="1128">
        <f>'cronograma productos entregable'!J78</f>
        <v>0</v>
      </c>
      <c r="F40" s="1129">
        <f>'cronograma productos entregable'!K78</f>
        <v>0</v>
      </c>
      <c r="G40" s="1129">
        <f>'cronograma productos entregable'!L78</f>
        <v>0</v>
      </c>
      <c r="H40" s="1129">
        <f>'cronograma productos entregable'!M78</f>
        <v>0</v>
      </c>
      <c r="I40" s="1129">
        <f>'cronograma productos entregable'!N78</f>
        <v>0</v>
      </c>
      <c r="J40" s="1129">
        <f>'cronograma productos entregable'!O78</f>
        <v>0</v>
      </c>
      <c r="K40" s="1129">
        <f>'cronograma productos entregable'!P78</f>
        <v>0</v>
      </c>
      <c r="L40" s="1129">
        <f>'cronograma productos entregable'!Q78</f>
        <v>0</v>
      </c>
      <c r="M40" s="1129">
        <f>'cronograma productos entregable'!R78</f>
        <v>0</v>
      </c>
      <c r="N40" s="1129">
        <f>'cronograma productos entregable'!S78</f>
        <v>0</v>
      </c>
      <c r="O40" s="1129">
        <f>'cronograma productos entregable'!T78</f>
        <v>0</v>
      </c>
      <c r="P40" s="1130">
        <f>'cronograma productos entregable'!U78</f>
        <v>0</v>
      </c>
      <c r="Q40" s="1131">
        <f>'cronograma productos entregable'!V78</f>
        <v>0</v>
      </c>
      <c r="R40" s="1129">
        <f>'cronograma productos entregable'!W78</f>
        <v>0</v>
      </c>
      <c r="S40" s="1129">
        <f>'cronograma productos entregable'!X78</f>
        <v>0</v>
      </c>
      <c r="T40" s="1129">
        <f>'cronograma productos entregable'!Y78</f>
        <v>0</v>
      </c>
      <c r="U40" s="1129">
        <f>'cronograma productos entregable'!Z78</f>
        <v>0</v>
      </c>
      <c r="V40" s="1129">
        <f>'cronograma productos entregable'!AA78</f>
        <v>0</v>
      </c>
      <c r="W40" s="1129">
        <f>'cronograma productos entregable'!AB78</f>
        <v>0</v>
      </c>
      <c r="X40" s="1129">
        <f>'cronograma productos entregable'!AC78</f>
        <v>0</v>
      </c>
      <c r="Y40" s="1129">
        <f>'cronograma productos entregable'!AD78</f>
        <v>0</v>
      </c>
      <c r="Z40" s="1129">
        <f>'cronograma productos entregable'!AE78</f>
        <v>0</v>
      </c>
      <c r="AA40" s="1129">
        <f>'cronograma productos entregable'!AF78</f>
        <v>0</v>
      </c>
      <c r="AB40" s="1130">
        <f>'cronograma productos entregable'!AG78</f>
        <v>0</v>
      </c>
      <c r="AC40" s="1131">
        <f>'cronograma productos entregable'!AH78</f>
        <v>0</v>
      </c>
      <c r="AD40" s="1129">
        <f>'cronograma productos entregable'!AI78</f>
        <v>0</v>
      </c>
      <c r="AE40" s="1129">
        <f>'cronograma productos entregable'!AJ78</f>
        <v>0</v>
      </c>
      <c r="AF40" s="1129">
        <f>'cronograma productos entregable'!AK78</f>
        <v>0</v>
      </c>
      <c r="AG40" s="1129">
        <f>'cronograma productos entregable'!AL78</f>
        <v>0</v>
      </c>
      <c r="AH40" s="1129">
        <f>'cronograma productos entregable'!AM78</f>
        <v>0</v>
      </c>
      <c r="AI40" s="1129">
        <f>'cronograma productos entregable'!AN78</f>
        <v>0</v>
      </c>
      <c r="AJ40" s="1129">
        <f>'cronograma productos entregable'!AO78</f>
        <v>0</v>
      </c>
      <c r="AK40" s="1129">
        <f>'cronograma productos entregable'!AP78</f>
        <v>0</v>
      </c>
      <c r="AL40" s="1129">
        <f>'cronograma productos entregable'!AQ78</f>
        <v>0</v>
      </c>
      <c r="AM40" s="1129">
        <f>'cronograma productos entregable'!AR78</f>
        <v>0</v>
      </c>
      <c r="AN40" s="1130">
        <f>'cronograma productos entregable'!AS78</f>
        <v>0</v>
      </c>
      <c r="AO40" s="1032"/>
      <c r="AP40" s="1031"/>
    </row>
    <row r="41" spans="1:42" ht="12.75" customHeight="1" outlineLevel="1" x14ac:dyDescent="0.25">
      <c r="A41" s="1029" t="str">
        <f>'Marco lógico'!A66</f>
        <v>Indicador 2</v>
      </c>
      <c r="B41" s="1029">
        <f>'Marco lógico'!C66</f>
        <v>0</v>
      </c>
      <c r="C41" s="1030">
        <f>+'cronograma productos entregable'!H84</f>
        <v>0</v>
      </c>
      <c r="D41" s="1034">
        <f>+'cronograma productos entregable'!I84</f>
        <v>0</v>
      </c>
      <c r="E41" s="1128">
        <f>'cronograma productos entregable'!J84</f>
        <v>0</v>
      </c>
      <c r="F41" s="1129">
        <f>'cronograma productos entregable'!K84</f>
        <v>0</v>
      </c>
      <c r="G41" s="1129">
        <f>'cronograma productos entregable'!L84</f>
        <v>0</v>
      </c>
      <c r="H41" s="1129">
        <f>'cronograma productos entregable'!M84</f>
        <v>0</v>
      </c>
      <c r="I41" s="1129">
        <f>'cronograma productos entregable'!N84</f>
        <v>0</v>
      </c>
      <c r="J41" s="1129">
        <f>'cronograma productos entregable'!O84</f>
        <v>0</v>
      </c>
      <c r="K41" s="1129">
        <f>'cronograma productos entregable'!P84</f>
        <v>0</v>
      </c>
      <c r="L41" s="1129">
        <f>'cronograma productos entregable'!Q84</f>
        <v>0</v>
      </c>
      <c r="M41" s="1129">
        <f>'cronograma productos entregable'!R84</f>
        <v>0</v>
      </c>
      <c r="N41" s="1129">
        <f>'cronograma productos entregable'!S84</f>
        <v>0</v>
      </c>
      <c r="O41" s="1129">
        <f>'cronograma productos entregable'!T84</f>
        <v>0</v>
      </c>
      <c r="P41" s="1130">
        <f>'cronograma productos entregable'!U84</f>
        <v>0</v>
      </c>
      <c r="Q41" s="1131">
        <f>'cronograma productos entregable'!V84</f>
        <v>0</v>
      </c>
      <c r="R41" s="1129">
        <f>'cronograma productos entregable'!W84</f>
        <v>0</v>
      </c>
      <c r="S41" s="1129">
        <f>'cronograma productos entregable'!X84</f>
        <v>0</v>
      </c>
      <c r="T41" s="1129">
        <f>'cronograma productos entregable'!Y84</f>
        <v>0</v>
      </c>
      <c r="U41" s="1129">
        <f>'cronograma productos entregable'!Z84</f>
        <v>0</v>
      </c>
      <c r="V41" s="1129">
        <f>'cronograma productos entregable'!AA84</f>
        <v>0</v>
      </c>
      <c r="W41" s="1129">
        <f>'cronograma productos entregable'!AB84</f>
        <v>0</v>
      </c>
      <c r="X41" s="1129">
        <f>'cronograma productos entregable'!AC84</f>
        <v>0</v>
      </c>
      <c r="Y41" s="1129">
        <f>'cronograma productos entregable'!AD84</f>
        <v>0</v>
      </c>
      <c r="Z41" s="1129">
        <f>'cronograma productos entregable'!AE84</f>
        <v>0</v>
      </c>
      <c r="AA41" s="1129">
        <f>'cronograma productos entregable'!AF84</f>
        <v>0</v>
      </c>
      <c r="AB41" s="1130">
        <f>'cronograma productos entregable'!AG84</f>
        <v>0</v>
      </c>
      <c r="AC41" s="1131">
        <f>'cronograma productos entregable'!AH84</f>
        <v>0</v>
      </c>
      <c r="AD41" s="1129">
        <f>'cronograma productos entregable'!AI84</f>
        <v>0</v>
      </c>
      <c r="AE41" s="1129">
        <f>'cronograma productos entregable'!AJ84</f>
        <v>0</v>
      </c>
      <c r="AF41" s="1129">
        <f>'cronograma productos entregable'!AK84</f>
        <v>0</v>
      </c>
      <c r="AG41" s="1129">
        <f>'cronograma productos entregable'!AL84</f>
        <v>0</v>
      </c>
      <c r="AH41" s="1129">
        <f>'cronograma productos entregable'!AM84</f>
        <v>0</v>
      </c>
      <c r="AI41" s="1129">
        <f>'cronograma productos entregable'!AN84</f>
        <v>0</v>
      </c>
      <c r="AJ41" s="1129">
        <f>'cronograma productos entregable'!AO84</f>
        <v>0</v>
      </c>
      <c r="AK41" s="1129">
        <f>'cronograma productos entregable'!AP84</f>
        <v>0</v>
      </c>
      <c r="AL41" s="1129">
        <f>'cronograma productos entregable'!AQ84</f>
        <v>0</v>
      </c>
      <c r="AM41" s="1129">
        <f>'cronograma productos entregable'!AR84</f>
        <v>0</v>
      </c>
      <c r="AN41" s="1130">
        <f>'cronograma productos entregable'!AS84</f>
        <v>0</v>
      </c>
      <c r="AO41" s="1032"/>
      <c r="AP41" s="1031"/>
    </row>
    <row r="42" spans="1:42" ht="12.75" customHeight="1" outlineLevel="1" x14ac:dyDescent="0.25">
      <c r="A42" s="1029" t="str">
        <f>'Marco lógico'!A67</f>
        <v>Indicador 3</v>
      </c>
      <c r="B42" s="1029">
        <f>'Marco lógico'!C67</f>
        <v>0</v>
      </c>
      <c r="C42" s="1030">
        <f>+'cronograma productos entregable'!H90</f>
        <v>0</v>
      </c>
      <c r="D42" s="1034">
        <f>+'cronograma productos entregable'!I90</f>
        <v>0</v>
      </c>
      <c r="E42" s="1128">
        <f>'cronograma productos entregable'!J90</f>
        <v>0</v>
      </c>
      <c r="F42" s="1129">
        <f>'cronograma productos entregable'!K90</f>
        <v>0</v>
      </c>
      <c r="G42" s="1129">
        <f>'cronograma productos entregable'!L90</f>
        <v>0</v>
      </c>
      <c r="H42" s="1129">
        <f>'cronograma productos entregable'!M90</f>
        <v>0</v>
      </c>
      <c r="I42" s="1129">
        <f>'cronograma productos entregable'!N90</f>
        <v>0</v>
      </c>
      <c r="J42" s="1129">
        <f>'cronograma productos entregable'!O90</f>
        <v>0</v>
      </c>
      <c r="K42" s="1129">
        <f>'cronograma productos entregable'!P90</f>
        <v>0</v>
      </c>
      <c r="L42" s="1129">
        <f>'cronograma productos entregable'!Q90</f>
        <v>0</v>
      </c>
      <c r="M42" s="1129">
        <f>'cronograma productos entregable'!R90</f>
        <v>0</v>
      </c>
      <c r="N42" s="1129">
        <f>'cronograma productos entregable'!S90</f>
        <v>0</v>
      </c>
      <c r="O42" s="1129">
        <f>'cronograma productos entregable'!T90</f>
        <v>0</v>
      </c>
      <c r="P42" s="1130">
        <f>'cronograma productos entregable'!U90</f>
        <v>0</v>
      </c>
      <c r="Q42" s="1131">
        <f>'cronograma productos entregable'!V90</f>
        <v>0</v>
      </c>
      <c r="R42" s="1129">
        <f>'cronograma productos entregable'!W90</f>
        <v>0</v>
      </c>
      <c r="S42" s="1129">
        <f>'cronograma productos entregable'!X90</f>
        <v>0</v>
      </c>
      <c r="T42" s="1129">
        <f>'cronograma productos entregable'!Y90</f>
        <v>0</v>
      </c>
      <c r="U42" s="1129">
        <f>'cronograma productos entregable'!Z90</f>
        <v>0</v>
      </c>
      <c r="V42" s="1129">
        <f>'cronograma productos entregable'!AA90</f>
        <v>0</v>
      </c>
      <c r="W42" s="1129">
        <f>'cronograma productos entregable'!AB90</f>
        <v>0</v>
      </c>
      <c r="X42" s="1129">
        <f>'cronograma productos entregable'!AC90</f>
        <v>0</v>
      </c>
      <c r="Y42" s="1129">
        <f>'cronograma productos entregable'!AD90</f>
        <v>0</v>
      </c>
      <c r="Z42" s="1129">
        <f>'cronograma productos entregable'!AE90</f>
        <v>0</v>
      </c>
      <c r="AA42" s="1129">
        <f>'cronograma productos entregable'!AF90</f>
        <v>0</v>
      </c>
      <c r="AB42" s="1130">
        <f>'cronograma productos entregable'!AG90</f>
        <v>0</v>
      </c>
      <c r="AC42" s="1131">
        <f>'cronograma productos entregable'!AH90</f>
        <v>0</v>
      </c>
      <c r="AD42" s="1129">
        <f>'cronograma productos entregable'!AI90</f>
        <v>0</v>
      </c>
      <c r="AE42" s="1129">
        <f>'cronograma productos entregable'!AJ90</f>
        <v>0</v>
      </c>
      <c r="AF42" s="1129">
        <f>'cronograma productos entregable'!AK90</f>
        <v>0</v>
      </c>
      <c r="AG42" s="1129">
        <f>'cronograma productos entregable'!AL90</f>
        <v>0</v>
      </c>
      <c r="AH42" s="1129">
        <f>'cronograma productos entregable'!AM90</f>
        <v>0</v>
      </c>
      <c r="AI42" s="1129">
        <f>'cronograma productos entregable'!AN90</f>
        <v>0</v>
      </c>
      <c r="AJ42" s="1129">
        <f>'cronograma productos entregable'!AO90</f>
        <v>0</v>
      </c>
      <c r="AK42" s="1129">
        <f>'cronograma productos entregable'!AP90</f>
        <v>0</v>
      </c>
      <c r="AL42" s="1129">
        <f>'cronograma productos entregable'!AQ90</f>
        <v>0</v>
      </c>
      <c r="AM42" s="1129">
        <f>'cronograma productos entregable'!AR90</f>
        <v>0</v>
      </c>
      <c r="AN42" s="1130">
        <f>'cronograma productos entregable'!AS90</f>
        <v>0</v>
      </c>
      <c r="AO42" s="1032"/>
      <c r="AP42" s="1031"/>
    </row>
    <row r="43" spans="1:42" ht="12.75" customHeight="1" outlineLevel="3" x14ac:dyDescent="0.25">
      <c r="A43" s="372" t="s">
        <v>102</v>
      </c>
      <c r="B43" s="432">
        <f>'Marco lógico'!C68</f>
        <v>0</v>
      </c>
      <c r="C43" s="388"/>
      <c r="D43" s="385"/>
      <c r="E43" s="1132"/>
      <c r="F43" s="1133"/>
      <c r="G43" s="1133"/>
      <c r="H43" s="1133"/>
      <c r="I43" s="1133"/>
      <c r="J43" s="1133"/>
      <c r="K43" s="1133"/>
      <c r="L43" s="1133"/>
      <c r="M43" s="1133"/>
      <c r="N43" s="1133"/>
      <c r="O43" s="1133"/>
      <c r="P43" s="1134"/>
      <c r="Q43" s="1132"/>
      <c r="R43" s="1133"/>
      <c r="S43" s="1133"/>
      <c r="T43" s="1133"/>
      <c r="U43" s="1133"/>
      <c r="V43" s="1133"/>
      <c r="W43" s="1133"/>
      <c r="X43" s="1133"/>
      <c r="Y43" s="1133"/>
      <c r="Z43" s="1133"/>
      <c r="AA43" s="1133"/>
      <c r="AB43" s="1134"/>
      <c r="AC43" s="1132"/>
      <c r="AD43" s="1133"/>
      <c r="AE43" s="1133"/>
      <c r="AF43" s="1133"/>
      <c r="AG43" s="1133"/>
      <c r="AH43" s="1133"/>
      <c r="AI43" s="1133"/>
      <c r="AJ43" s="1133"/>
      <c r="AK43" s="1133"/>
      <c r="AL43" s="1133"/>
      <c r="AM43" s="1133"/>
      <c r="AN43" s="1134"/>
      <c r="AO43" s="424">
        <f t="shared" si="0"/>
        <v>0</v>
      </c>
      <c r="AP43" s="425">
        <f t="shared" si="1"/>
        <v>0</v>
      </c>
    </row>
    <row r="44" spans="1:42" ht="12.75" customHeight="1" outlineLevel="3" x14ac:dyDescent="0.25">
      <c r="A44" s="372" t="s">
        <v>218</v>
      </c>
      <c r="B44" s="432">
        <f>'Marco lógico'!C69</f>
        <v>0</v>
      </c>
      <c r="C44" s="388"/>
      <c r="D44" s="385"/>
      <c r="E44" s="1132"/>
      <c r="F44" s="1133"/>
      <c r="G44" s="1133"/>
      <c r="H44" s="1133"/>
      <c r="I44" s="1133"/>
      <c r="J44" s="1133"/>
      <c r="K44" s="1133"/>
      <c r="L44" s="1133"/>
      <c r="M44" s="1133"/>
      <c r="N44" s="1133"/>
      <c r="O44" s="1133"/>
      <c r="P44" s="1134"/>
      <c r="Q44" s="1132"/>
      <c r="R44" s="1133"/>
      <c r="S44" s="1133"/>
      <c r="T44" s="1133"/>
      <c r="U44" s="1133"/>
      <c r="V44" s="1133"/>
      <c r="W44" s="1133"/>
      <c r="X44" s="1133"/>
      <c r="Y44" s="1133"/>
      <c r="Z44" s="1133"/>
      <c r="AA44" s="1133"/>
      <c r="AB44" s="1134"/>
      <c r="AC44" s="1132"/>
      <c r="AD44" s="1133"/>
      <c r="AE44" s="1133"/>
      <c r="AF44" s="1133"/>
      <c r="AG44" s="1133"/>
      <c r="AH44" s="1133"/>
      <c r="AI44" s="1133"/>
      <c r="AJ44" s="1133"/>
      <c r="AK44" s="1133"/>
      <c r="AL44" s="1133"/>
      <c r="AM44" s="1133"/>
      <c r="AN44" s="1134"/>
      <c r="AO44" s="424">
        <f t="shared" si="0"/>
        <v>0</v>
      </c>
      <c r="AP44" s="425">
        <f t="shared" si="1"/>
        <v>0</v>
      </c>
    </row>
    <row r="45" spans="1:42" ht="12.75" customHeight="1" outlineLevel="3" x14ac:dyDescent="0.25">
      <c r="A45" s="372" t="s">
        <v>219</v>
      </c>
      <c r="B45" s="432">
        <f>'Marco lógico'!C70</f>
        <v>0</v>
      </c>
      <c r="C45" s="388"/>
      <c r="D45" s="385"/>
      <c r="E45" s="1132"/>
      <c r="F45" s="1133"/>
      <c r="G45" s="1133"/>
      <c r="H45" s="1133"/>
      <c r="I45" s="1133"/>
      <c r="J45" s="1133"/>
      <c r="K45" s="1133"/>
      <c r="L45" s="1133"/>
      <c r="M45" s="1133"/>
      <c r="N45" s="1133"/>
      <c r="O45" s="1133"/>
      <c r="P45" s="1134"/>
      <c r="Q45" s="1132"/>
      <c r="R45" s="1133"/>
      <c r="S45" s="1133"/>
      <c r="T45" s="1133"/>
      <c r="U45" s="1133"/>
      <c r="V45" s="1133"/>
      <c r="W45" s="1133"/>
      <c r="X45" s="1133"/>
      <c r="Y45" s="1133"/>
      <c r="Z45" s="1133"/>
      <c r="AA45" s="1133"/>
      <c r="AB45" s="1134"/>
      <c r="AC45" s="1132"/>
      <c r="AD45" s="1133"/>
      <c r="AE45" s="1133"/>
      <c r="AF45" s="1133"/>
      <c r="AG45" s="1133"/>
      <c r="AH45" s="1133"/>
      <c r="AI45" s="1133"/>
      <c r="AJ45" s="1133"/>
      <c r="AK45" s="1133"/>
      <c r="AL45" s="1133"/>
      <c r="AM45" s="1133"/>
      <c r="AN45" s="1134"/>
      <c r="AO45" s="424">
        <f t="shared" si="0"/>
        <v>0</v>
      </c>
      <c r="AP45" s="425">
        <f t="shared" si="1"/>
        <v>0</v>
      </c>
    </row>
    <row r="46" spans="1:42" ht="12.75" customHeight="1" outlineLevel="3" x14ac:dyDescent="0.25">
      <c r="A46" s="372" t="s">
        <v>220</v>
      </c>
      <c r="B46" s="432">
        <f>'Marco lógico'!C71</f>
        <v>0</v>
      </c>
      <c r="C46" s="388"/>
      <c r="D46" s="385"/>
      <c r="E46" s="1135"/>
      <c r="F46" s="1136"/>
      <c r="G46" s="1136"/>
      <c r="H46" s="1136"/>
      <c r="I46" s="1136"/>
      <c r="J46" s="1136"/>
      <c r="K46" s="1136"/>
      <c r="L46" s="1136"/>
      <c r="M46" s="1136"/>
      <c r="N46" s="1136"/>
      <c r="O46" s="1136"/>
      <c r="P46" s="1137"/>
      <c r="Q46" s="1135"/>
      <c r="R46" s="1136"/>
      <c r="S46" s="1136"/>
      <c r="T46" s="1136"/>
      <c r="U46" s="1136"/>
      <c r="V46" s="1136"/>
      <c r="W46" s="1136"/>
      <c r="X46" s="1136"/>
      <c r="Y46" s="1136"/>
      <c r="Z46" s="1136"/>
      <c r="AA46" s="1136"/>
      <c r="AB46" s="1137"/>
      <c r="AC46" s="1135"/>
      <c r="AD46" s="1136"/>
      <c r="AE46" s="1136"/>
      <c r="AF46" s="1136"/>
      <c r="AG46" s="1136"/>
      <c r="AH46" s="1136"/>
      <c r="AI46" s="1136"/>
      <c r="AJ46" s="1136"/>
      <c r="AK46" s="1136"/>
      <c r="AL46" s="1136"/>
      <c r="AM46" s="1136"/>
      <c r="AN46" s="1137"/>
      <c r="AO46" s="427">
        <f t="shared" si="0"/>
        <v>0</v>
      </c>
      <c r="AP46" s="425">
        <f t="shared" si="1"/>
        <v>0</v>
      </c>
    </row>
    <row r="47" spans="1:42" ht="12.75" customHeight="1" outlineLevel="3" x14ac:dyDescent="0.25">
      <c r="A47" s="372" t="s">
        <v>221</v>
      </c>
      <c r="B47" s="432">
        <f>'Marco lógico'!C72</f>
        <v>0</v>
      </c>
      <c r="C47" s="388"/>
      <c r="D47" s="385"/>
      <c r="E47" s="1132"/>
      <c r="F47" s="1133"/>
      <c r="G47" s="1133"/>
      <c r="H47" s="1133"/>
      <c r="I47" s="1133"/>
      <c r="J47" s="1133"/>
      <c r="K47" s="1133"/>
      <c r="L47" s="1133"/>
      <c r="M47" s="1133"/>
      <c r="N47" s="1133"/>
      <c r="O47" s="1133"/>
      <c r="P47" s="1134"/>
      <c r="Q47" s="1132"/>
      <c r="R47" s="1133"/>
      <c r="S47" s="1133"/>
      <c r="T47" s="1133"/>
      <c r="U47" s="1133"/>
      <c r="V47" s="1133"/>
      <c r="W47" s="1133"/>
      <c r="X47" s="1133"/>
      <c r="Y47" s="1133"/>
      <c r="Z47" s="1133"/>
      <c r="AA47" s="1133"/>
      <c r="AB47" s="1134"/>
      <c r="AC47" s="1132"/>
      <c r="AD47" s="1133"/>
      <c r="AE47" s="1133"/>
      <c r="AF47" s="1133"/>
      <c r="AG47" s="1133"/>
      <c r="AH47" s="1133"/>
      <c r="AI47" s="1133"/>
      <c r="AJ47" s="1133"/>
      <c r="AK47" s="1133"/>
      <c r="AL47" s="1133"/>
      <c r="AM47" s="1133"/>
      <c r="AN47" s="1134"/>
      <c r="AO47" s="424">
        <f t="shared" si="0"/>
        <v>0</v>
      </c>
      <c r="AP47" s="425">
        <f t="shared" si="1"/>
        <v>0</v>
      </c>
    </row>
    <row r="48" spans="1:42" ht="12.75" customHeight="1" outlineLevel="3" x14ac:dyDescent="0.25">
      <c r="A48" s="341">
        <v>1.5</v>
      </c>
      <c r="B48" s="393">
        <f>'Marco lógico'!C73</f>
        <v>0</v>
      </c>
      <c r="C48" s="391"/>
      <c r="D48" s="402"/>
      <c r="E48" s="1142"/>
      <c r="F48" s="1143"/>
      <c r="G48" s="1143"/>
      <c r="H48" s="1143"/>
      <c r="I48" s="1143"/>
      <c r="J48" s="1143"/>
      <c r="K48" s="1143"/>
      <c r="L48" s="1143"/>
      <c r="M48" s="1143"/>
      <c r="N48" s="1143"/>
      <c r="O48" s="1143"/>
      <c r="P48" s="1144"/>
      <c r="Q48" s="1142"/>
      <c r="R48" s="1143"/>
      <c r="S48" s="1143"/>
      <c r="T48" s="1143"/>
      <c r="U48" s="1143"/>
      <c r="V48" s="1143"/>
      <c r="W48" s="1143"/>
      <c r="X48" s="1143"/>
      <c r="Y48" s="1143"/>
      <c r="Z48" s="1143"/>
      <c r="AA48" s="1143"/>
      <c r="AB48" s="1144"/>
      <c r="AC48" s="1142"/>
      <c r="AD48" s="1143"/>
      <c r="AE48" s="1143"/>
      <c r="AF48" s="1143"/>
      <c r="AG48" s="1143"/>
      <c r="AH48" s="1143"/>
      <c r="AI48" s="1143"/>
      <c r="AJ48" s="1143"/>
      <c r="AK48" s="1143"/>
      <c r="AL48" s="1143"/>
      <c r="AM48" s="1143"/>
      <c r="AN48" s="1144"/>
      <c r="AO48" s="420">
        <f t="shared" si="0"/>
        <v>0</v>
      </c>
      <c r="AP48" s="423">
        <f t="shared" si="1"/>
        <v>0</v>
      </c>
    </row>
    <row r="49" spans="1:42" ht="12.75" customHeight="1" outlineLevel="1" x14ac:dyDescent="0.25">
      <c r="A49" s="1029" t="str">
        <f>'Marco lógico'!A74</f>
        <v>Indicador 1</v>
      </c>
      <c r="B49" s="1029">
        <f>'Marco lógico'!C74</f>
        <v>0</v>
      </c>
      <c r="C49" s="1030">
        <f>+'cronograma productos entregable'!H96</f>
        <v>0</v>
      </c>
      <c r="D49" s="1034">
        <f>+'cronograma productos entregable'!I96</f>
        <v>0</v>
      </c>
      <c r="E49" s="1128">
        <f>'cronograma productos entregable'!J96</f>
        <v>0</v>
      </c>
      <c r="F49" s="1129">
        <f>'cronograma productos entregable'!K96</f>
        <v>0</v>
      </c>
      <c r="G49" s="1129">
        <f>'cronograma productos entregable'!L96</f>
        <v>0</v>
      </c>
      <c r="H49" s="1129">
        <f>'cronograma productos entregable'!M96</f>
        <v>0</v>
      </c>
      <c r="I49" s="1129">
        <f>'cronograma productos entregable'!N96</f>
        <v>0</v>
      </c>
      <c r="J49" s="1129">
        <f>'cronograma productos entregable'!O96</f>
        <v>0</v>
      </c>
      <c r="K49" s="1129">
        <f>'cronograma productos entregable'!P96</f>
        <v>0</v>
      </c>
      <c r="L49" s="1129">
        <f>'cronograma productos entregable'!Q96</f>
        <v>0</v>
      </c>
      <c r="M49" s="1129">
        <f>'cronograma productos entregable'!R96</f>
        <v>0</v>
      </c>
      <c r="N49" s="1129">
        <f>'cronograma productos entregable'!S96</f>
        <v>0</v>
      </c>
      <c r="O49" s="1129">
        <f>'cronograma productos entregable'!T96</f>
        <v>0</v>
      </c>
      <c r="P49" s="1130">
        <f>'cronograma productos entregable'!U96</f>
        <v>0</v>
      </c>
      <c r="Q49" s="1131">
        <f>'cronograma productos entregable'!V96</f>
        <v>0</v>
      </c>
      <c r="R49" s="1129">
        <f>'cronograma productos entregable'!W96</f>
        <v>0</v>
      </c>
      <c r="S49" s="1129">
        <f>'cronograma productos entregable'!X96</f>
        <v>0</v>
      </c>
      <c r="T49" s="1129">
        <f>'cronograma productos entregable'!Y96</f>
        <v>0</v>
      </c>
      <c r="U49" s="1129">
        <f>'cronograma productos entregable'!Z96</f>
        <v>0</v>
      </c>
      <c r="V49" s="1129">
        <f>'cronograma productos entregable'!AA96</f>
        <v>0</v>
      </c>
      <c r="W49" s="1129">
        <f>'cronograma productos entregable'!AB96</f>
        <v>0</v>
      </c>
      <c r="X49" s="1129">
        <f>'cronograma productos entregable'!AC96</f>
        <v>0</v>
      </c>
      <c r="Y49" s="1129">
        <f>'cronograma productos entregable'!AD96</f>
        <v>0</v>
      </c>
      <c r="Z49" s="1129">
        <f>'cronograma productos entregable'!AE96</f>
        <v>0</v>
      </c>
      <c r="AA49" s="1129">
        <f>'cronograma productos entregable'!AF96</f>
        <v>0</v>
      </c>
      <c r="AB49" s="1130">
        <f>'cronograma productos entregable'!AG96</f>
        <v>0</v>
      </c>
      <c r="AC49" s="1131">
        <f>'cronograma productos entregable'!AH96</f>
        <v>0</v>
      </c>
      <c r="AD49" s="1129">
        <f>'cronograma productos entregable'!AI96</f>
        <v>0</v>
      </c>
      <c r="AE49" s="1129">
        <f>'cronograma productos entregable'!AJ96</f>
        <v>0</v>
      </c>
      <c r="AF49" s="1129">
        <f>'cronograma productos entregable'!AK96</f>
        <v>0</v>
      </c>
      <c r="AG49" s="1129">
        <f>'cronograma productos entregable'!AL96</f>
        <v>0</v>
      </c>
      <c r="AH49" s="1129">
        <f>'cronograma productos entregable'!AM96</f>
        <v>0</v>
      </c>
      <c r="AI49" s="1129">
        <f>'cronograma productos entregable'!AN96</f>
        <v>0</v>
      </c>
      <c r="AJ49" s="1129">
        <f>'cronograma productos entregable'!AO96</f>
        <v>0</v>
      </c>
      <c r="AK49" s="1129">
        <f>'cronograma productos entregable'!AP96</f>
        <v>0</v>
      </c>
      <c r="AL49" s="1129">
        <f>'cronograma productos entregable'!AQ96</f>
        <v>0</v>
      </c>
      <c r="AM49" s="1129">
        <f>'cronograma productos entregable'!AR96</f>
        <v>0</v>
      </c>
      <c r="AN49" s="1130">
        <f>'cronograma productos entregable'!AS96</f>
        <v>0</v>
      </c>
      <c r="AO49" s="1032"/>
      <c r="AP49" s="1031"/>
    </row>
    <row r="50" spans="1:42" ht="12.75" customHeight="1" outlineLevel="1" x14ac:dyDescent="0.25">
      <c r="A50" s="1029" t="str">
        <f>'Marco lógico'!A75</f>
        <v>Indicador 2</v>
      </c>
      <c r="B50" s="1029">
        <f>'Marco lógico'!C75</f>
        <v>0</v>
      </c>
      <c r="C50" s="1030">
        <f>+'cronograma productos entregable'!H102</f>
        <v>0</v>
      </c>
      <c r="D50" s="1034">
        <f>+'cronograma productos entregable'!I102</f>
        <v>0</v>
      </c>
      <c r="E50" s="1128">
        <f>'cronograma productos entregable'!J102</f>
        <v>0</v>
      </c>
      <c r="F50" s="1129">
        <f>'cronograma productos entregable'!K102</f>
        <v>0</v>
      </c>
      <c r="G50" s="1129">
        <f>'cronograma productos entregable'!L102</f>
        <v>0</v>
      </c>
      <c r="H50" s="1129">
        <f>'cronograma productos entregable'!M102</f>
        <v>0</v>
      </c>
      <c r="I50" s="1129">
        <f>'cronograma productos entregable'!N102</f>
        <v>0</v>
      </c>
      <c r="J50" s="1129">
        <f>'cronograma productos entregable'!O102</f>
        <v>0</v>
      </c>
      <c r="K50" s="1129">
        <f>'cronograma productos entregable'!P102</f>
        <v>0</v>
      </c>
      <c r="L50" s="1129">
        <f>'cronograma productos entregable'!Q102</f>
        <v>0</v>
      </c>
      <c r="M50" s="1129">
        <f>'cronograma productos entregable'!R102</f>
        <v>0</v>
      </c>
      <c r="N50" s="1129">
        <f>'cronograma productos entregable'!S102</f>
        <v>0</v>
      </c>
      <c r="O50" s="1129">
        <f>'cronograma productos entregable'!T102</f>
        <v>0</v>
      </c>
      <c r="P50" s="1130">
        <f>'cronograma productos entregable'!U102</f>
        <v>0</v>
      </c>
      <c r="Q50" s="1131">
        <f>'cronograma productos entregable'!V102</f>
        <v>0</v>
      </c>
      <c r="R50" s="1129">
        <f>'cronograma productos entregable'!W102</f>
        <v>0</v>
      </c>
      <c r="S50" s="1129">
        <f>'cronograma productos entregable'!X102</f>
        <v>0</v>
      </c>
      <c r="T50" s="1129">
        <f>'cronograma productos entregable'!Y102</f>
        <v>0</v>
      </c>
      <c r="U50" s="1129">
        <f>'cronograma productos entregable'!Z102</f>
        <v>0</v>
      </c>
      <c r="V50" s="1129">
        <f>'cronograma productos entregable'!AA102</f>
        <v>0</v>
      </c>
      <c r="W50" s="1129">
        <f>'cronograma productos entregable'!AB102</f>
        <v>0</v>
      </c>
      <c r="X50" s="1129">
        <f>'cronograma productos entregable'!AC102</f>
        <v>0</v>
      </c>
      <c r="Y50" s="1129">
        <f>'cronograma productos entregable'!AD102</f>
        <v>0</v>
      </c>
      <c r="Z50" s="1129">
        <f>'cronograma productos entregable'!AE102</f>
        <v>0</v>
      </c>
      <c r="AA50" s="1129">
        <f>'cronograma productos entregable'!AF102</f>
        <v>0</v>
      </c>
      <c r="AB50" s="1130">
        <f>'cronograma productos entregable'!AG102</f>
        <v>0</v>
      </c>
      <c r="AC50" s="1131">
        <f>'cronograma productos entregable'!AH102</f>
        <v>0</v>
      </c>
      <c r="AD50" s="1129">
        <f>'cronograma productos entregable'!AI102</f>
        <v>0</v>
      </c>
      <c r="AE50" s="1129">
        <f>'cronograma productos entregable'!AJ102</f>
        <v>0</v>
      </c>
      <c r="AF50" s="1129">
        <f>'cronograma productos entregable'!AK102</f>
        <v>0</v>
      </c>
      <c r="AG50" s="1129">
        <f>'cronograma productos entregable'!AL102</f>
        <v>0</v>
      </c>
      <c r="AH50" s="1129">
        <f>'cronograma productos entregable'!AM102</f>
        <v>0</v>
      </c>
      <c r="AI50" s="1129">
        <f>'cronograma productos entregable'!AN102</f>
        <v>0</v>
      </c>
      <c r="AJ50" s="1129">
        <f>'cronograma productos entregable'!AO102</f>
        <v>0</v>
      </c>
      <c r="AK50" s="1129">
        <f>'cronograma productos entregable'!AP102</f>
        <v>0</v>
      </c>
      <c r="AL50" s="1129">
        <f>'cronograma productos entregable'!AQ102</f>
        <v>0</v>
      </c>
      <c r="AM50" s="1129">
        <f>'cronograma productos entregable'!AR102</f>
        <v>0</v>
      </c>
      <c r="AN50" s="1130">
        <f>'cronograma productos entregable'!AS102</f>
        <v>0</v>
      </c>
      <c r="AO50" s="1032"/>
      <c r="AP50" s="1031"/>
    </row>
    <row r="51" spans="1:42" ht="12.75" customHeight="1" outlineLevel="1" x14ac:dyDescent="0.25">
      <c r="A51" s="1029" t="str">
        <f>'Marco lógico'!A76</f>
        <v>Indicador 3</v>
      </c>
      <c r="B51" s="1029">
        <f>'Marco lógico'!C76</f>
        <v>0</v>
      </c>
      <c r="C51" s="1030">
        <f>+'cronograma productos entregable'!H108</f>
        <v>0</v>
      </c>
      <c r="D51" s="1034">
        <f>+'cronograma productos entregable'!I108</f>
        <v>0</v>
      </c>
      <c r="E51" s="1128">
        <f>'cronograma productos entregable'!J108</f>
        <v>0</v>
      </c>
      <c r="F51" s="1129">
        <f>'cronograma productos entregable'!K108</f>
        <v>0</v>
      </c>
      <c r="G51" s="1129">
        <f>'cronograma productos entregable'!L108</f>
        <v>0</v>
      </c>
      <c r="H51" s="1129">
        <f>'cronograma productos entregable'!M108</f>
        <v>0</v>
      </c>
      <c r="I51" s="1129">
        <f>'cronograma productos entregable'!N108</f>
        <v>0</v>
      </c>
      <c r="J51" s="1129">
        <f>'cronograma productos entregable'!O108</f>
        <v>0</v>
      </c>
      <c r="K51" s="1129">
        <f>'cronograma productos entregable'!P108</f>
        <v>0</v>
      </c>
      <c r="L51" s="1129">
        <f>'cronograma productos entregable'!Q108</f>
        <v>0</v>
      </c>
      <c r="M51" s="1129">
        <f>'cronograma productos entregable'!R108</f>
        <v>0</v>
      </c>
      <c r="N51" s="1129">
        <f>'cronograma productos entregable'!S108</f>
        <v>0</v>
      </c>
      <c r="O51" s="1129">
        <f>'cronograma productos entregable'!T108</f>
        <v>0</v>
      </c>
      <c r="P51" s="1130">
        <f>'cronograma productos entregable'!U108</f>
        <v>0</v>
      </c>
      <c r="Q51" s="1131">
        <f>'cronograma productos entregable'!V108</f>
        <v>0</v>
      </c>
      <c r="R51" s="1129">
        <f>'cronograma productos entregable'!W108</f>
        <v>0</v>
      </c>
      <c r="S51" s="1129">
        <f>'cronograma productos entregable'!X108</f>
        <v>0</v>
      </c>
      <c r="T51" s="1129">
        <f>'cronograma productos entregable'!Y108</f>
        <v>0</v>
      </c>
      <c r="U51" s="1129">
        <f>'cronograma productos entregable'!Z108</f>
        <v>0</v>
      </c>
      <c r="V51" s="1129">
        <f>'cronograma productos entregable'!AA108</f>
        <v>0</v>
      </c>
      <c r="W51" s="1129">
        <f>'cronograma productos entregable'!AB108</f>
        <v>0</v>
      </c>
      <c r="X51" s="1129">
        <f>'cronograma productos entregable'!AC108</f>
        <v>0</v>
      </c>
      <c r="Y51" s="1129">
        <f>'cronograma productos entregable'!AD108</f>
        <v>0</v>
      </c>
      <c r="Z51" s="1129">
        <f>'cronograma productos entregable'!AE108</f>
        <v>0</v>
      </c>
      <c r="AA51" s="1129">
        <f>'cronograma productos entregable'!AF108</f>
        <v>0</v>
      </c>
      <c r="AB51" s="1130">
        <f>'cronograma productos entregable'!AG108</f>
        <v>0</v>
      </c>
      <c r="AC51" s="1131">
        <f>'cronograma productos entregable'!AH108</f>
        <v>0</v>
      </c>
      <c r="AD51" s="1129">
        <f>'cronograma productos entregable'!AI108</f>
        <v>0</v>
      </c>
      <c r="AE51" s="1129">
        <f>'cronograma productos entregable'!AJ108</f>
        <v>0</v>
      </c>
      <c r="AF51" s="1129">
        <f>'cronograma productos entregable'!AK108</f>
        <v>0</v>
      </c>
      <c r="AG51" s="1129">
        <f>'cronograma productos entregable'!AL108</f>
        <v>0</v>
      </c>
      <c r="AH51" s="1129">
        <f>'cronograma productos entregable'!AM108</f>
        <v>0</v>
      </c>
      <c r="AI51" s="1129">
        <f>'cronograma productos entregable'!AN108</f>
        <v>0</v>
      </c>
      <c r="AJ51" s="1129">
        <f>'cronograma productos entregable'!AO108</f>
        <v>0</v>
      </c>
      <c r="AK51" s="1129">
        <f>'cronograma productos entregable'!AP108</f>
        <v>0</v>
      </c>
      <c r="AL51" s="1129">
        <f>'cronograma productos entregable'!AQ108</f>
        <v>0</v>
      </c>
      <c r="AM51" s="1129">
        <f>'cronograma productos entregable'!AR108</f>
        <v>0</v>
      </c>
      <c r="AN51" s="1130">
        <f>'cronograma productos entregable'!AS108</f>
        <v>0</v>
      </c>
      <c r="AO51" s="1032"/>
      <c r="AP51" s="1031"/>
    </row>
    <row r="52" spans="1:42" ht="12.75" customHeight="1" outlineLevel="3" x14ac:dyDescent="0.25">
      <c r="A52" s="372" t="s">
        <v>119</v>
      </c>
      <c r="B52" s="432">
        <f>'Marco lógico'!C77</f>
        <v>0</v>
      </c>
      <c r="C52" s="388"/>
      <c r="D52" s="385"/>
      <c r="E52" s="1132"/>
      <c r="F52" s="1133"/>
      <c r="G52" s="1133"/>
      <c r="H52" s="1133"/>
      <c r="I52" s="1133"/>
      <c r="J52" s="1133"/>
      <c r="K52" s="1133"/>
      <c r="L52" s="1133"/>
      <c r="M52" s="1133"/>
      <c r="N52" s="1133"/>
      <c r="O52" s="1133"/>
      <c r="P52" s="1134"/>
      <c r="Q52" s="1132"/>
      <c r="R52" s="1133"/>
      <c r="S52" s="1133"/>
      <c r="T52" s="1133"/>
      <c r="U52" s="1133"/>
      <c r="V52" s="1133"/>
      <c r="W52" s="1133"/>
      <c r="X52" s="1133"/>
      <c r="Y52" s="1133"/>
      <c r="Z52" s="1133"/>
      <c r="AA52" s="1133"/>
      <c r="AB52" s="1134"/>
      <c r="AC52" s="1132"/>
      <c r="AD52" s="1133"/>
      <c r="AE52" s="1133"/>
      <c r="AF52" s="1133"/>
      <c r="AG52" s="1133"/>
      <c r="AH52" s="1133"/>
      <c r="AI52" s="1133"/>
      <c r="AJ52" s="1133"/>
      <c r="AK52" s="1133"/>
      <c r="AL52" s="1133"/>
      <c r="AM52" s="1133"/>
      <c r="AN52" s="1134"/>
      <c r="AO52" s="424">
        <f t="shared" si="0"/>
        <v>0</v>
      </c>
      <c r="AP52" s="425">
        <f t="shared" si="1"/>
        <v>0</v>
      </c>
    </row>
    <row r="53" spans="1:42" ht="12.75" customHeight="1" outlineLevel="3" x14ac:dyDescent="0.25">
      <c r="A53" s="372" t="s">
        <v>243</v>
      </c>
      <c r="B53" s="432">
        <f>'Marco lógico'!C78</f>
        <v>0</v>
      </c>
      <c r="C53" s="388"/>
      <c r="D53" s="385"/>
      <c r="E53" s="1132"/>
      <c r="F53" s="1133"/>
      <c r="G53" s="1133"/>
      <c r="H53" s="1133"/>
      <c r="I53" s="1133"/>
      <c r="J53" s="1133"/>
      <c r="K53" s="1133"/>
      <c r="L53" s="1133"/>
      <c r="M53" s="1133"/>
      <c r="N53" s="1133"/>
      <c r="O53" s="1133"/>
      <c r="P53" s="1134"/>
      <c r="Q53" s="1132"/>
      <c r="R53" s="1133"/>
      <c r="S53" s="1133"/>
      <c r="T53" s="1133"/>
      <c r="U53" s="1133"/>
      <c r="V53" s="1133"/>
      <c r="W53" s="1133"/>
      <c r="X53" s="1133"/>
      <c r="Y53" s="1133"/>
      <c r="Z53" s="1133"/>
      <c r="AA53" s="1133"/>
      <c r="AB53" s="1134"/>
      <c r="AC53" s="1132"/>
      <c r="AD53" s="1133"/>
      <c r="AE53" s="1133"/>
      <c r="AF53" s="1133"/>
      <c r="AG53" s="1133"/>
      <c r="AH53" s="1133"/>
      <c r="AI53" s="1133"/>
      <c r="AJ53" s="1133"/>
      <c r="AK53" s="1133"/>
      <c r="AL53" s="1133"/>
      <c r="AM53" s="1133"/>
      <c r="AN53" s="1134"/>
      <c r="AO53" s="424">
        <f t="shared" si="0"/>
        <v>0</v>
      </c>
      <c r="AP53" s="425">
        <f t="shared" si="1"/>
        <v>0</v>
      </c>
    </row>
    <row r="54" spans="1:42" ht="12.75" customHeight="1" outlineLevel="3" x14ac:dyDescent="0.25">
      <c r="A54" s="372" t="s">
        <v>244</v>
      </c>
      <c r="B54" s="432">
        <f>'Marco lógico'!C79</f>
        <v>0</v>
      </c>
      <c r="C54" s="388"/>
      <c r="D54" s="385"/>
      <c r="E54" s="1132"/>
      <c r="F54" s="1133"/>
      <c r="G54" s="1133"/>
      <c r="H54" s="1133"/>
      <c r="I54" s="1133"/>
      <c r="J54" s="1133"/>
      <c r="K54" s="1133"/>
      <c r="L54" s="1133"/>
      <c r="M54" s="1133"/>
      <c r="N54" s="1133"/>
      <c r="O54" s="1133"/>
      <c r="P54" s="1134"/>
      <c r="Q54" s="1132"/>
      <c r="R54" s="1133"/>
      <c r="S54" s="1133"/>
      <c r="T54" s="1133"/>
      <c r="U54" s="1133"/>
      <c r="V54" s="1133"/>
      <c r="W54" s="1133"/>
      <c r="X54" s="1133"/>
      <c r="Y54" s="1133"/>
      <c r="Z54" s="1133"/>
      <c r="AA54" s="1133"/>
      <c r="AB54" s="1134"/>
      <c r="AC54" s="1132"/>
      <c r="AD54" s="1133"/>
      <c r="AE54" s="1133"/>
      <c r="AF54" s="1133"/>
      <c r="AG54" s="1133"/>
      <c r="AH54" s="1133"/>
      <c r="AI54" s="1133"/>
      <c r="AJ54" s="1133"/>
      <c r="AK54" s="1133"/>
      <c r="AL54" s="1133"/>
      <c r="AM54" s="1133"/>
      <c r="AN54" s="1134"/>
      <c r="AO54" s="424">
        <f t="shared" si="0"/>
        <v>0</v>
      </c>
      <c r="AP54" s="425">
        <f t="shared" si="1"/>
        <v>0</v>
      </c>
    </row>
    <row r="55" spans="1:42" ht="12.75" customHeight="1" outlineLevel="3" x14ac:dyDescent="0.25">
      <c r="A55" s="372" t="s">
        <v>245</v>
      </c>
      <c r="B55" s="432">
        <f>'Marco lógico'!C80</f>
        <v>0</v>
      </c>
      <c r="C55" s="388"/>
      <c r="D55" s="385"/>
      <c r="E55" s="1135"/>
      <c r="F55" s="1136"/>
      <c r="G55" s="1136"/>
      <c r="H55" s="1136"/>
      <c r="I55" s="1136"/>
      <c r="J55" s="1136"/>
      <c r="K55" s="1136"/>
      <c r="L55" s="1136"/>
      <c r="M55" s="1136"/>
      <c r="N55" s="1136"/>
      <c r="O55" s="1136"/>
      <c r="P55" s="1137"/>
      <c r="Q55" s="1135"/>
      <c r="R55" s="1136"/>
      <c r="S55" s="1136"/>
      <c r="T55" s="1136"/>
      <c r="U55" s="1136"/>
      <c r="V55" s="1136"/>
      <c r="W55" s="1136"/>
      <c r="X55" s="1136"/>
      <c r="Y55" s="1136"/>
      <c r="Z55" s="1136"/>
      <c r="AA55" s="1136"/>
      <c r="AB55" s="1137"/>
      <c r="AC55" s="1135"/>
      <c r="AD55" s="1136"/>
      <c r="AE55" s="1136"/>
      <c r="AF55" s="1136"/>
      <c r="AG55" s="1136"/>
      <c r="AH55" s="1136"/>
      <c r="AI55" s="1136"/>
      <c r="AJ55" s="1136"/>
      <c r="AK55" s="1136"/>
      <c r="AL55" s="1136"/>
      <c r="AM55" s="1136"/>
      <c r="AN55" s="1137"/>
      <c r="AO55" s="427">
        <f t="shared" si="0"/>
        <v>0</v>
      </c>
      <c r="AP55" s="425">
        <f t="shared" si="1"/>
        <v>0</v>
      </c>
    </row>
    <row r="56" spans="1:42" ht="12.75" customHeight="1" outlineLevel="3" x14ac:dyDescent="0.25">
      <c r="A56" s="372" t="s">
        <v>246</v>
      </c>
      <c r="B56" s="432">
        <f>'Marco lógico'!C81</f>
        <v>0</v>
      </c>
      <c r="C56" s="388"/>
      <c r="D56" s="385"/>
      <c r="E56" s="1132"/>
      <c r="F56" s="1133"/>
      <c r="G56" s="1133"/>
      <c r="H56" s="1133"/>
      <c r="I56" s="1133"/>
      <c r="J56" s="1133"/>
      <c r="K56" s="1133"/>
      <c r="L56" s="1133"/>
      <c r="M56" s="1133"/>
      <c r="N56" s="1133"/>
      <c r="O56" s="1133"/>
      <c r="P56" s="1134"/>
      <c r="Q56" s="1132"/>
      <c r="R56" s="1133"/>
      <c r="S56" s="1133"/>
      <c r="T56" s="1133"/>
      <c r="U56" s="1133"/>
      <c r="V56" s="1133"/>
      <c r="W56" s="1133"/>
      <c r="X56" s="1133"/>
      <c r="Y56" s="1133"/>
      <c r="Z56" s="1133"/>
      <c r="AA56" s="1133"/>
      <c r="AB56" s="1134"/>
      <c r="AC56" s="1132"/>
      <c r="AD56" s="1133"/>
      <c r="AE56" s="1133"/>
      <c r="AF56" s="1133"/>
      <c r="AG56" s="1133"/>
      <c r="AH56" s="1133"/>
      <c r="AI56" s="1133"/>
      <c r="AJ56" s="1133"/>
      <c r="AK56" s="1133"/>
      <c r="AL56" s="1133"/>
      <c r="AM56" s="1133"/>
      <c r="AN56" s="1134"/>
      <c r="AO56" s="424">
        <f t="shared" si="0"/>
        <v>0</v>
      </c>
      <c r="AP56" s="425">
        <f t="shared" si="1"/>
        <v>0</v>
      </c>
    </row>
    <row r="57" spans="1:42" ht="27" customHeight="1" x14ac:dyDescent="0.25">
      <c r="A57" s="392">
        <v>6</v>
      </c>
      <c r="B57" s="396" t="s">
        <v>59</v>
      </c>
      <c r="C57" s="404"/>
      <c r="D57" s="405"/>
      <c r="E57" s="1145"/>
      <c r="F57" s="1146"/>
      <c r="G57" s="1146"/>
      <c r="H57" s="1147"/>
      <c r="I57" s="1147"/>
      <c r="J57" s="1147"/>
      <c r="K57" s="1147"/>
      <c r="L57" s="1147"/>
      <c r="M57" s="1147"/>
      <c r="N57" s="1147"/>
      <c r="O57" s="1147"/>
      <c r="P57" s="1149"/>
      <c r="Q57" s="1148"/>
      <c r="R57" s="1147"/>
      <c r="S57" s="1147"/>
      <c r="T57" s="1147"/>
      <c r="U57" s="1147"/>
      <c r="V57" s="1147"/>
      <c r="W57" s="1147"/>
      <c r="X57" s="1147"/>
      <c r="Y57" s="1147"/>
      <c r="Z57" s="1147"/>
      <c r="AA57" s="1147"/>
      <c r="AB57" s="1149"/>
      <c r="AC57" s="1148"/>
      <c r="AD57" s="1147"/>
      <c r="AE57" s="1147"/>
      <c r="AF57" s="1147"/>
      <c r="AG57" s="1147"/>
      <c r="AH57" s="1147"/>
      <c r="AI57" s="1147"/>
      <c r="AJ57" s="1147"/>
      <c r="AK57" s="1147"/>
      <c r="AL57" s="1147"/>
      <c r="AM57" s="1147"/>
      <c r="AN57" s="1149"/>
      <c r="AO57" s="429">
        <f t="shared" ref="AO57:AO96" si="2">SUM(E57:AN57)</f>
        <v>0</v>
      </c>
      <c r="AP57" s="428">
        <f t="shared" ref="AP57:AP96" si="3">+D57-AO57</f>
        <v>0</v>
      </c>
    </row>
    <row r="58" spans="1:42" ht="12.75" customHeight="1" outlineLevel="1" x14ac:dyDescent="0.25">
      <c r="A58" s="341">
        <v>6.1</v>
      </c>
      <c r="B58" s="394" t="s">
        <v>60</v>
      </c>
      <c r="C58" s="389"/>
      <c r="D58" s="403"/>
      <c r="E58" s="1138"/>
      <c r="F58" s="1139"/>
      <c r="G58" s="1139"/>
      <c r="H58" s="1139"/>
      <c r="I58" s="1139"/>
      <c r="J58" s="1139"/>
      <c r="K58" s="1139"/>
      <c r="L58" s="1139"/>
      <c r="M58" s="1139"/>
      <c r="N58" s="1139"/>
      <c r="O58" s="1139"/>
      <c r="P58" s="1141"/>
      <c r="Q58" s="1138"/>
      <c r="R58" s="1139"/>
      <c r="S58" s="1139"/>
      <c r="T58" s="1139"/>
      <c r="U58" s="1139"/>
      <c r="V58" s="1139"/>
      <c r="W58" s="1139"/>
      <c r="X58" s="1139"/>
      <c r="Y58" s="1139"/>
      <c r="Z58" s="1139"/>
      <c r="AA58" s="1139"/>
      <c r="AB58" s="1141"/>
      <c r="AC58" s="1138"/>
      <c r="AD58" s="1139"/>
      <c r="AE58" s="1139"/>
      <c r="AF58" s="1139"/>
      <c r="AG58" s="1139"/>
      <c r="AH58" s="1139"/>
      <c r="AI58" s="1139"/>
      <c r="AJ58" s="1139"/>
      <c r="AK58" s="1139"/>
      <c r="AL58" s="1139"/>
      <c r="AM58" s="1139"/>
      <c r="AN58" s="1141"/>
      <c r="AO58" s="426">
        <f t="shared" si="2"/>
        <v>0</v>
      </c>
      <c r="AP58" s="413">
        <f t="shared" si="3"/>
        <v>0</v>
      </c>
    </row>
    <row r="59" spans="1:42" s="343" customFormat="1" ht="12.75" customHeight="1" outlineLevel="4" x14ac:dyDescent="0.25">
      <c r="A59" s="344" t="s">
        <v>127</v>
      </c>
      <c r="B59" s="397" t="s">
        <v>336</v>
      </c>
      <c r="C59" s="406"/>
      <c r="D59" s="407"/>
      <c r="E59" s="1150"/>
      <c r="F59" s="1151"/>
      <c r="G59" s="1151"/>
      <c r="H59" s="1151"/>
      <c r="I59" s="1151"/>
      <c r="J59" s="1151"/>
      <c r="K59" s="1151"/>
      <c r="L59" s="1151"/>
      <c r="M59" s="1151"/>
      <c r="N59" s="1151"/>
      <c r="O59" s="1151"/>
      <c r="P59" s="1152"/>
      <c r="Q59" s="1150"/>
      <c r="R59" s="1151"/>
      <c r="S59" s="1151"/>
      <c r="T59" s="1151"/>
      <c r="U59" s="1151"/>
      <c r="V59" s="1151"/>
      <c r="W59" s="1151"/>
      <c r="X59" s="1151"/>
      <c r="Y59" s="1151"/>
      <c r="Z59" s="1151"/>
      <c r="AA59" s="1151"/>
      <c r="AB59" s="1152"/>
      <c r="AC59" s="1150"/>
      <c r="AD59" s="1151"/>
      <c r="AE59" s="1151"/>
      <c r="AF59" s="1151"/>
      <c r="AG59" s="1151"/>
      <c r="AH59" s="1151"/>
      <c r="AI59" s="1151"/>
      <c r="AJ59" s="1151"/>
      <c r="AK59" s="1151"/>
      <c r="AL59" s="1151"/>
      <c r="AM59" s="1151"/>
      <c r="AN59" s="1152"/>
      <c r="AO59" s="430">
        <f t="shared" si="2"/>
        <v>0</v>
      </c>
      <c r="AP59" s="431">
        <f t="shared" si="3"/>
        <v>0</v>
      </c>
    </row>
    <row r="60" spans="1:42" s="343" customFormat="1" ht="12.75" customHeight="1" outlineLevel="4" x14ac:dyDescent="0.25">
      <c r="A60" s="351" t="s">
        <v>295</v>
      </c>
      <c r="B60" s="585"/>
      <c r="C60" s="771" t="s">
        <v>596</v>
      </c>
      <c r="D60" s="408"/>
      <c r="E60" s="1132"/>
      <c r="F60" s="1133"/>
      <c r="G60" s="1133"/>
      <c r="H60" s="1133"/>
      <c r="I60" s="1133"/>
      <c r="J60" s="1133"/>
      <c r="K60" s="1133"/>
      <c r="L60" s="1133"/>
      <c r="M60" s="1133"/>
      <c r="N60" s="1133"/>
      <c r="O60" s="1133"/>
      <c r="P60" s="1133"/>
      <c r="Q60" s="1132"/>
      <c r="R60" s="1133"/>
      <c r="S60" s="1133"/>
      <c r="T60" s="1133"/>
      <c r="U60" s="1133"/>
      <c r="V60" s="1133"/>
      <c r="W60" s="1133"/>
      <c r="X60" s="1133"/>
      <c r="Y60" s="1133"/>
      <c r="Z60" s="1133"/>
      <c r="AA60" s="1133"/>
      <c r="AB60" s="1134"/>
      <c r="AC60" s="1132"/>
      <c r="AD60" s="1133"/>
      <c r="AE60" s="1133"/>
      <c r="AF60" s="1133"/>
      <c r="AG60" s="1133"/>
      <c r="AH60" s="1133"/>
      <c r="AI60" s="1133"/>
      <c r="AJ60" s="1133"/>
      <c r="AK60" s="1133"/>
      <c r="AL60" s="1133"/>
      <c r="AM60" s="1133"/>
      <c r="AN60" s="1134"/>
      <c r="AO60" s="424">
        <f t="shared" si="2"/>
        <v>0</v>
      </c>
      <c r="AP60" s="425">
        <f t="shared" si="3"/>
        <v>0</v>
      </c>
    </row>
    <row r="61" spans="1:42" s="343" customFormat="1" ht="12.75" customHeight="1" outlineLevel="4" x14ac:dyDescent="0.25">
      <c r="A61" s="351" t="s">
        <v>296</v>
      </c>
      <c r="B61" s="399"/>
      <c r="C61" s="771" t="s">
        <v>337</v>
      </c>
      <c r="D61" s="408"/>
      <c r="E61" s="1132"/>
      <c r="F61" s="1133"/>
      <c r="G61" s="1133"/>
      <c r="H61" s="1133"/>
      <c r="I61" s="1133"/>
      <c r="J61" s="1133"/>
      <c r="K61" s="1133"/>
      <c r="L61" s="1133"/>
      <c r="M61" s="1133"/>
      <c r="N61" s="1133"/>
      <c r="O61" s="1133"/>
      <c r="P61" s="1133"/>
      <c r="Q61" s="1132"/>
      <c r="R61" s="1133"/>
      <c r="S61" s="1133"/>
      <c r="T61" s="1133"/>
      <c r="U61" s="1133"/>
      <c r="V61" s="1133"/>
      <c r="W61" s="1133"/>
      <c r="X61" s="1133"/>
      <c r="Y61" s="1133"/>
      <c r="Z61" s="1133"/>
      <c r="AA61" s="1133"/>
      <c r="AB61" s="1134"/>
      <c r="AC61" s="1132"/>
      <c r="AD61" s="1133"/>
      <c r="AE61" s="1133"/>
      <c r="AF61" s="1133"/>
      <c r="AG61" s="1133"/>
      <c r="AH61" s="1133"/>
      <c r="AI61" s="1133"/>
      <c r="AJ61" s="1133"/>
      <c r="AK61" s="1133"/>
      <c r="AL61" s="1133"/>
      <c r="AM61" s="1133"/>
      <c r="AN61" s="1134"/>
      <c r="AO61" s="424">
        <f t="shared" si="2"/>
        <v>0</v>
      </c>
      <c r="AP61" s="425">
        <f t="shared" si="3"/>
        <v>0</v>
      </c>
    </row>
    <row r="62" spans="1:42" s="343" customFormat="1" ht="12.75" customHeight="1" outlineLevel="4" x14ac:dyDescent="0.25">
      <c r="A62" s="351" t="s">
        <v>297</v>
      </c>
      <c r="B62" s="399"/>
      <c r="C62" s="771" t="s">
        <v>596</v>
      </c>
      <c r="D62" s="408"/>
      <c r="E62" s="1132"/>
      <c r="F62" s="1133"/>
      <c r="G62" s="1133"/>
      <c r="H62" s="1133"/>
      <c r="I62" s="1133"/>
      <c r="J62" s="1133"/>
      <c r="K62" s="1133"/>
      <c r="L62" s="1133"/>
      <c r="M62" s="1133"/>
      <c r="N62" s="1133"/>
      <c r="O62" s="1133"/>
      <c r="P62" s="1133"/>
      <c r="Q62" s="1132"/>
      <c r="R62" s="1133"/>
      <c r="S62" s="1133"/>
      <c r="T62" s="1133"/>
      <c r="U62" s="1133"/>
      <c r="V62" s="1133"/>
      <c r="W62" s="1133"/>
      <c r="X62" s="1133"/>
      <c r="Y62" s="1133"/>
      <c r="Z62" s="1133"/>
      <c r="AA62" s="1133"/>
      <c r="AB62" s="1134"/>
      <c r="AC62" s="1132"/>
      <c r="AD62" s="1133"/>
      <c r="AE62" s="1133"/>
      <c r="AF62" s="1133"/>
      <c r="AG62" s="1133"/>
      <c r="AH62" s="1133"/>
      <c r="AI62" s="1133"/>
      <c r="AJ62" s="1133"/>
      <c r="AK62" s="1133"/>
      <c r="AL62" s="1133"/>
      <c r="AM62" s="1133"/>
      <c r="AN62" s="1134"/>
      <c r="AO62" s="424">
        <f t="shared" si="2"/>
        <v>0</v>
      </c>
      <c r="AP62" s="425">
        <f t="shared" si="3"/>
        <v>0</v>
      </c>
    </row>
    <row r="63" spans="1:42" s="343" customFormat="1" ht="12.75" customHeight="1" outlineLevel="4" x14ac:dyDescent="0.25">
      <c r="A63" s="351" t="s">
        <v>298</v>
      </c>
      <c r="B63" s="399"/>
      <c r="C63" s="771" t="s">
        <v>337</v>
      </c>
      <c r="D63" s="408"/>
      <c r="E63" s="1132"/>
      <c r="F63" s="1133"/>
      <c r="G63" s="1133"/>
      <c r="H63" s="1133"/>
      <c r="I63" s="1133"/>
      <c r="J63" s="1133"/>
      <c r="K63" s="1133"/>
      <c r="L63" s="1133"/>
      <c r="M63" s="1133"/>
      <c r="N63" s="1133"/>
      <c r="O63" s="1133"/>
      <c r="P63" s="1134"/>
      <c r="Q63" s="1132"/>
      <c r="R63" s="1133"/>
      <c r="S63" s="1133"/>
      <c r="T63" s="1133"/>
      <c r="U63" s="1133"/>
      <c r="V63" s="1133"/>
      <c r="W63" s="1133"/>
      <c r="X63" s="1133"/>
      <c r="Y63" s="1133"/>
      <c r="Z63" s="1133"/>
      <c r="AA63" s="1133"/>
      <c r="AB63" s="1134"/>
      <c r="AC63" s="1132"/>
      <c r="AD63" s="1133"/>
      <c r="AE63" s="1133"/>
      <c r="AF63" s="1133"/>
      <c r="AG63" s="1133"/>
      <c r="AH63" s="1133"/>
      <c r="AI63" s="1133"/>
      <c r="AJ63" s="1133"/>
      <c r="AK63" s="1133"/>
      <c r="AL63" s="1133"/>
      <c r="AM63" s="1133"/>
      <c r="AN63" s="1134"/>
      <c r="AO63" s="424">
        <f t="shared" si="2"/>
        <v>0</v>
      </c>
      <c r="AP63" s="425">
        <f t="shared" si="3"/>
        <v>0</v>
      </c>
    </row>
    <row r="64" spans="1:42" s="343" customFormat="1" ht="12.75" customHeight="1" outlineLevel="4" x14ac:dyDescent="0.25">
      <c r="A64" s="351" t="s">
        <v>299</v>
      </c>
      <c r="B64" s="399"/>
      <c r="C64" s="771" t="s">
        <v>337</v>
      </c>
      <c r="D64" s="408"/>
      <c r="E64" s="1132"/>
      <c r="F64" s="1133"/>
      <c r="G64" s="1133"/>
      <c r="H64" s="1133"/>
      <c r="I64" s="1133"/>
      <c r="J64" s="1133"/>
      <c r="K64" s="1133"/>
      <c r="L64" s="1133"/>
      <c r="M64" s="1133"/>
      <c r="N64" s="1133"/>
      <c r="O64" s="1133"/>
      <c r="P64" s="1134"/>
      <c r="Q64" s="1132"/>
      <c r="R64" s="1133"/>
      <c r="S64" s="1133"/>
      <c r="T64" s="1133"/>
      <c r="U64" s="1133"/>
      <c r="V64" s="1133"/>
      <c r="W64" s="1133"/>
      <c r="X64" s="1133"/>
      <c r="Y64" s="1133"/>
      <c r="Z64" s="1133"/>
      <c r="AA64" s="1133"/>
      <c r="AB64" s="1134"/>
      <c r="AC64" s="1132"/>
      <c r="AD64" s="1133"/>
      <c r="AE64" s="1133"/>
      <c r="AF64" s="1133"/>
      <c r="AG64" s="1133"/>
      <c r="AH64" s="1133"/>
      <c r="AI64" s="1133"/>
      <c r="AJ64" s="1133"/>
      <c r="AK64" s="1133"/>
      <c r="AL64" s="1133"/>
      <c r="AM64" s="1133"/>
      <c r="AN64" s="1134"/>
      <c r="AO64" s="424">
        <f t="shared" si="2"/>
        <v>0</v>
      </c>
      <c r="AP64" s="425">
        <f t="shared" si="3"/>
        <v>0</v>
      </c>
    </row>
    <row r="65" spans="1:42" s="343" customFormat="1" ht="12.75" customHeight="1" outlineLevel="4" x14ac:dyDescent="0.25">
      <c r="A65" s="351" t="s">
        <v>300</v>
      </c>
      <c r="B65" s="399"/>
      <c r="C65" s="771" t="s">
        <v>337</v>
      </c>
      <c r="D65" s="408"/>
      <c r="E65" s="1132"/>
      <c r="F65" s="1133"/>
      <c r="G65" s="1133"/>
      <c r="H65" s="1133"/>
      <c r="I65" s="1133"/>
      <c r="J65" s="1133"/>
      <c r="K65" s="1133"/>
      <c r="L65" s="1133"/>
      <c r="M65" s="1133"/>
      <c r="N65" s="1133"/>
      <c r="O65" s="1133"/>
      <c r="P65" s="1134"/>
      <c r="Q65" s="1132"/>
      <c r="R65" s="1133"/>
      <c r="S65" s="1133"/>
      <c r="T65" s="1133"/>
      <c r="U65" s="1133"/>
      <c r="V65" s="1133"/>
      <c r="W65" s="1133"/>
      <c r="X65" s="1133"/>
      <c r="Y65" s="1133"/>
      <c r="Z65" s="1133"/>
      <c r="AA65" s="1133"/>
      <c r="AB65" s="1134"/>
      <c r="AC65" s="1132"/>
      <c r="AD65" s="1133"/>
      <c r="AE65" s="1133"/>
      <c r="AF65" s="1133"/>
      <c r="AG65" s="1133"/>
      <c r="AH65" s="1133"/>
      <c r="AI65" s="1133"/>
      <c r="AJ65" s="1133"/>
      <c r="AK65" s="1133"/>
      <c r="AL65" s="1133"/>
      <c r="AM65" s="1133"/>
      <c r="AN65" s="1134"/>
      <c r="AO65" s="424">
        <f t="shared" si="2"/>
        <v>0</v>
      </c>
      <c r="AP65" s="425">
        <f t="shared" si="3"/>
        <v>0</v>
      </c>
    </row>
    <row r="66" spans="1:42" s="343" customFormat="1" ht="12.75" customHeight="1" outlineLevel="4" x14ac:dyDescent="0.25">
      <c r="A66" s="351" t="s">
        <v>301</v>
      </c>
      <c r="B66" s="398"/>
      <c r="C66" s="771" t="s">
        <v>337</v>
      </c>
      <c r="D66" s="408"/>
      <c r="E66" s="1132"/>
      <c r="F66" s="1133"/>
      <c r="G66" s="1133"/>
      <c r="H66" s="1133"/>
      <c r="I66" s="1133"/>
      <c r="J66" s="1133"/>
      <c r="K66" s="1133"/>
      <c r="L66" s="1133"/>
      <c r="M66" s="1133"/>
      <c r="N66" s="1133"/>
      <c r="O66" s="1133"/>
      <c r="P66" s="1134"/>
      <c r="Q66" s="1132"/>
      <c r="R66" s="1133"/>
      <c r="S66" s="1133"/>
      <c r="T66" s="1133"/>
      <c r="U66" s="1133"/>
      <c r="V66" s="1133"/>
      <c r="W66" s="1133"/>
      <c r="X66" s="1133"/>
      <c r="Y66" s="1133"/>
      <c r="Z66" s="1133"/>
      <c r="AA66" s="1133"/>
      <c r="AB66" s="1134"/>
      <c r="AC66" s="1132"/>
      <c r="AD66" s="1133"/>
      <c r="AE66" s="1133"/>
      <c r="AF66" s="1133"/>
      <c r="AG66" s="1133"/>
      <c r="AH66" s="1133"/>
      <c r="AI66" s="1133"/>
      <c r="AJ66" s="1133"/>
      <c r="AK66" s="1133"/>
      <c r="AL66" s="1133"/>
      <c r="AM66" s="1133"/>
      <c r="AN66" s="1134"/>
      <c r="AO66" s="424">
        <f t="shared" si="2"/>
        <v>0</v>
      </c>
      <c r="AP66" s="425">
        <f t="shared" si="3"/>
        <v>0</v>
      </c>
    </row>
    <row r="67" spans="1:42" s="343" customFormat="1" ht="12.75" customHeight="1" outlineLevel="4" x14ac:dyDescent="0.25">
      <c r="A67" s="351" t="s">
        <v>302</v>
      </c>
      <c r="B67" s="398"/>
      <c r="C67" s="771" t="s">
        <v>337</v>
      </c>
      <c r="D67" s="408"/>
      <c r="E67" s="1132"/>
      <c r="F67" s="1133"/>
      <c r="G67" s="1133"/>
      <c r="H67" s="1133"/>
      <c r="I67" s="1133"/>
      <c r="J67" s="1133"/>
      <c r="K67" s="1133"/>
      <c r="L67" s="1133"/>
      <c r="M67" s="1133"/>
      <c r="N67" s="1133"/>
      <c r="O67" s="1133"/>
      <c r="P67" s="1134"/>
      <c r="Q67" s="1132"/>
      <c r="R67" s="1133"/>
      <c r="S67" s="1133"/>
      <c r="T67" s="1133"/>
      <c r="U67" s="1133"/>
      <c r="V67" s="1133"/>
      <c r="W67" s="1133"/>
      <c r="X67" s="1133"/>
      <c r="Y67" s="1133"/>
      <c r="Z67" s="1133"/>
      <c r="AA67" s="1133"/>
      <c r="AB67" s="1134"/>
      <c r="AC67" s="1132"/>
      <c r="AD67" s="1133"/>
      <c r="AE67" s="1133"/>
      <c r="AF67" s="1133"/>
      <c r="AG67" s="1133"/>
      <c r="AH67" s="1133"/>
      <c r="AI67" s="1133"/>
      <c r="AJ67" s="1133"/>
      <c r="AK67" s="1133"/>
      <c r="AL67" s="1133"/>
      <c r="AM67" s="1133"/>
      <c r="AN67" s="1134"/>
      <c r="AO67" s="424">
        <f t="shared" si="2"/>
        <v>0</v>
      </c>
      <c r="AP67" s="425">
        <f t="shared" si="3"/>
        <v>0</v>
      </c>
    </row>
    <row r="68" spans="1:42" s="343" customFormat="1" ht="12.75" customHeight="1" outlineLevel="4" x14ac:dyDescent="0.25">
      <c r="A68" s="351" t="s">
        <v>303</v>
      </c>
      <c r="B68" s="398"/>
      <c r="C68" s="771" t="s">
        <v>337</v>
      </c>
      <c r="D68" s="408"/>
      <c r="E68" s="1132"/>
      <c r="F68" s="1133"/>
      <c r="G68" s="1133"/>
      <c r="H68" s="1133"/>
      <c r="I68" s="1133"/>
      <c r="J68" s="1133"/>
      <c r="K68" s="1133"/>
      <c r="L68" s="1133"/>
      <c r="M68" s="1133"/>
      <c r="N68" s="1133"/>
      <c r="O68" s="1133"/>
      <c r="P68" s="1134"/>
      <c r="Q68" s="1132"/>
      <c r="R68" s="1133"/>
      <c r="S68" s="1133"/>
      <c r="T68" s="1133"/>
      <c r="U68" s="1133"/>
      <c r="V68" s="1133"/>
      <c r="W68" s="1133"/>
      <c r="X68" s="1133"/>
      <c r="Y68" s="1133"/>
      <c r="Z68" s="1133"/>
      <c r="AA68" s="1133"/>
      <c r="AB68" s="1134"/>
      <c r="AC68" s="1132"/>
      <c r="AD68" s="1133"/>
      <c r="AE68" s="1133"/>
      <c r="AF68" s="1133"/>
      <c r="AG68" s="1133"/>
      <c r="AH68" s="1133"/>
      <c r="AI68" s="1133"/>
      <c r="AJ68" s="1133"/>
      <c r="AK68" s="1133"/>
      <c r="AL68" s="1133"/>
      <c r="AM68" s="1133"/>
      <c r="AN68" s="1134"/>
      <c r="AO68" s="424">
        <f t="shared" si="2"/>
        <v>0</v>
      </c>
      <c r="AP68" s="425">
        <f t="shared" si="3"/>
        <v>0</v>
      </c>
    </row>
    <row r="69" spans="1:42" s="343" customFormat="1" ht="12.75" customHeight="1" outlineLevel="4" x14ac:dyDescent="0.25">
      <c r="A69" s="351" t="s">
        <v>304</v>
      </c>
      <c r="B69" s="398"/>
      <c r="C69" s="771" t="s">
        <v>337</v>
      </c>
      <c r="D69" s="408"/>
      <c r="E69" s="1132"/>
      <c r="F69" s="1133"/>
      <c r="G69" s="1133"/>
      <c r="H69" s="1133"/>
      <c r="I69" s="1133"/>
      <c r="J69" s="1133"/>
      <c r="K69" s="1133"/>
      <c r="L69" s="1133"/>
      <c r="M69" s="1133"/>
      <c r="N69" s="1133"/>
      <c r="O69" s="1133"/>
      <c r="P69" s="1134"/>
      <c r="Q69" s="1132"/>
      <c r="R69" s="1133"/>
      <c r="S69" s="1133"/>
      <c r="T69" s="1133"/>
      <c r="U69" s="1133"/>
      <c r="V69" s="1133"/>
      <c r="W69" s="1133"/>
      <c r="X69" s="1133"/>
      <c r="Y69" s="1133"/>
      <c r="Z69" s="1133"/>
      <c r="AA69" s="1133"/>
      <c r="AB69" s="1134"/>
      <c r="AC69" s="1132"/>
      <c r="AD69" s="1133"/>
      <c r="AE69" s="1133"/>
      <c r="AF69" s="1133"/>
      <c r="AG69" s="1133"/>
      <c r="AH69" s="1133"/>
      <c r="AI69" s="1133"/>
      <c r="AJ69" s="1133"/>
      <c r="AK69" s="1133"/>
      <c r="AL69" s="1133"/>
      <c r="AM69" s="1133"/>
      <c r="AN69" s="1134"/>
      <c r="AO69" s="424">
        <f t="shared" si="2"/>
        <v>0</v>
      </c>
      <c r="AP69" s="425">
        <f t="shared" si="3"/>
        <v>0</v>
      </c>
    </row>
    <row r="70" spans="1:42" s="343" customFormat="1" ht="12.75" customHeight="1" outlineLevel="4" x14ac:dyDescent="0.25">
      <c r="A70" s="351" t="s">
        <v>305</v>
      </c>
      <c r="B70" s="398"/>
      <c r="C70" s="771" t="s">
        <v>596</v>
      </c>
      <c r="D70" s="408"/>
      <c r="E70" s="1132"/>
      <c r="F70" s="1133"/>
      <c r="G70" s="1133"/>
      <c r="H70" s="1133"/>
      <c r="I70" s="1133"/>
      <c r="J70" s="1133"/>
      <c r="K70" s="1133"/>
      <c r="L70" s="1133"/>
      <c r="M70" s="1133"/>
      <c r="N70" s="1133"/>
      <c r="O70" s="1133"/>
      <c r="P70" s="1134"/>
      <c r="Q70" s="1132"/>
      <c r="R70" s="1133"/>
      <c r="S70" s="1133"/>
      <c r="T70" s="1133"/>
      <c r="U70" s="1133"/>
      <c r="V70" s="1133"/>
      <c r="W70" s="1133"/>
      <c r="X70" s="1133"/>
      <c r="Y70" s="1133"/>
      <c r="Z70" s="1133"/>
      <c r="AA70" s="1133"/>
      <c r="AB70" s="1134"/>
      <c r="AC70" s="1132"/>
      <c r="AD70" s="1133"/>
      <c r="AE70" s="1133"/>
      <c r="AF70" s="1133"/>
      <c r="AG70" s="1133"/>
      <c r="AH70" s="1133"/>
      <c r="AI70" s="1133"/>
      <c r="AJ70" s="1133"/>
      <c r="AK70" s="1133"/>
      <c r="AL70" s="1133"/>
      <c r="AM70" s="1133"/>
      <c r="AN70" s="1134"/>
      <c r="AO70" s="424">
        <f t="shared" si="2"/>
        <v>0</v>
      </c>
      <c r="AP70" s="425">
        <f t="shared" si="3"/>
        <v>0</v>
      </c>
    </row>
    <row r="71" spans="1:42" s="343" customFormat="1" ht="12.75" customHeight="1" outlineLevel="4" x14ac:dyDescent="0.25">
      <c r="A71" s="351" t="s">
        <v>306</v>
      </c>
      <c r="B71" s="398"/>
      <c r="C71" s="771" t="s">
        <v>337</v>
      </c>
      <c r="D71" s="408"/>
      <c r="E71" s="1132"/>
      <c r="F71" s="1133"/>
      <c r="G71" s="1133"/>
      <c r="H71" s="1133"/>
      <c r="I71" s="1133"/>
      <c r="J71" s="1133"/>
      <c r="K71" s="1133"/>
      <c r="L71" s="1153"/>
      <c r="M71" s="1133"/>
      <c r="N71" s="1133"/>
      <c r="O71" s="1133"/>
      <c r="P71" s="1134"/>
      <c r="Q71" s="1132"/>
      <c r="R71" s="1133"/>
      <c r="S71" s="1133"/>
      <c r="T71" s="1133"/>
      <c r="U71" s="1133"/>
      <c r="V71" s="1133"/>
      <c r="W71" s="1133"/>
      <c r="X71" s="1133"/>
      <c r="Y71" s="1133"/>
      <c r="Z71" s="1133"/>
      <c r="AA71" s="1133"/>
      <c r="AB71" s="1134"/>
      <c r="AC71" s="1132"/>
      <c r="AD71" s="1133"/>
      <c r="AE71" s="1133"/>
      <c r="AF71" s="1133"/>
      <c r="AG71" s="1133"/>
      <c r="AH71" s="1133"/>
      <c r="AI71" s="1133"/>
      <c r="AJ71" s="1133"/>
      <c r="AK71" s="1133"/>
      <c r="AL71" s="1133"/>
      <c r="AM71" s="1133"/>
      <c r="AN71" s="1134"/>
      <c r="AO71" s="424">
        <f t="shared" si="2"/>
        <v>0</v>
      </c>
      <c r="AP71" s="425">
        <f t="shared" si="3"/>
        <v>0</v>
      </c>
    </row>
    <row r="72" spans="1:42" s="343" customFormat="1" ht="12.75" customHeight="1" outlineLevel="4" x14ac:dyDescent="0.25">
      <c r="A72" s="351" t="s">
        <v>307</v>
      </c>
      <c r="B72" s="398"/>
      <c r="C72" s="771" t="s">
        <v>337</v>
      </c>
      <c r="D72" s="408"/>
      <c r="E72" s="1132"/>
      <c r="F72" s="1133"/>
      <c r="G72" s="1133"/>
      <c r="H72" s="1133"/>
      <c r="I72" s="1133"/>
      <c r="J72" s="1133"/>
      <c r="K72" s="1133"/>
      <c r="L72" s="1133"/>
      <c r="M72" s="1133"/>
      <c r="N72" s="1133"/>
      <c r="O72" s="1133"/>
      <c r="P72" s="1134"/>
      <c r="Q72" s="1132"/>
      <c r="R72" s="1133"/>
      <c r="S72" s="1133"/>
      <c r="T72" s="1133"/>
      <c r="U72" s="1133"/>
      <c r="V72" s="1133"/>
      <c r="W72" s="1133"/>
      <c r="X72" s="1133"/>
      <c r="Y72" s="1133"/>
      <c r="Z72" s="1133"/>
      <c r="AA72" s="1133"/>
      <c r="AB72" s="1134"/>
      <c r="AC72" s="1132"/>
      <c r="AD72" s="1133"/>
      <c r="AE72" s="1133"/>
      <c r="AF72" s="1133"/>
      <c r="AG72" s="1133"/>
      <c r="AH72" s="1133"/>
      <c r="AI72" s="1133"/>
      <c r="AJ72" s="1133"/>
      <c r="AK72" s="1133"/>
      <c r="AL72" s="1133"/>
      <c r="AM72" s="1133"/>
      <c r="AN72" s="1134"/>
      <c r="AO72" s="424">
        <f t="shared" si="2"/>
        <v>0</v>
      </c>
      <c r="AP72" s="425">
        <f t="shared" si="3"/>
        <v>0</v>
      </c>
    </row>
    <row r="73" spans="1:42" s="343" customFormat="1" ht="12.75" customHeight="1" outlineLevel="4" x14ac:dyDescent="0.25">
      <c r="A73" s="351" t="s">
        <v>308</v>
      </c>
      <c r="B73" s="398"/>
      <c r="C73" s="771" t="s">
        <v>337</v>
      </c>
      <c r="D73" s="408"/>
      <c r="E73" s="1132"/>
      <c r="F73" s="1133"/>
      <c r="G73" s="1133"/>
      <c r="H73" s="1133"/>
      <c r="I73" s="1133"/>
      <c r="J73" s="1133"/>
      <c r="K73" s="1133"/>
      <c r="L73" s="1133"/>
      <c r="M73" s="1133"/>
      <c r="N73" s="1133"/>
      <c r="O73" s="1133"/>
      <c r="P73" s="1134"/>
      <c r="Q73" s="1132"/>
      <c r="R73" s="1133"/>
      <c r="S73" s="1133"/>
      <c r="T73" s="1133"/>
      <c r="U73" s="1133"/>
      <c r="V73" s="1133"/>
      <c r="W73" s="1133"/>
      <c r="X73" s="1133"/>
      <c r="Y73" s="1133"/>
      <c r="Z73" s="1133"/>
      <c r="AA73" s="1133"/>
      <c r="AB73" s="1134"/>
      <c r="AC73" s="1132"/>
      <c r="AD73" s="1133"/>
      <c r="AE73" s="1133"/>
      <c r="AF73" s="1133"/>
      <c r="AG73" s="1133"/>
      <c r="AH73" s="1133"/>
      <c r="AI73" s="1133"/>
      <c r="AJ73" s="1133"/>
      <c r="AK73" s="1133"/>
      <c r="AL73" s="1133"/>
      <c r="AM73" s="1133"/>
      <c r="AN73" s="1134"/>
      <c r="AO73" s="424">
        <f t="shared" si="2"/>
        <v>0</v>
      </c>
      <c r="AP73" s="425">
        <f t="shared" si="3"/>
        <v>0</v>
      </c>
    </row>
    <row r="74" spans="1:42" s="343" customFormat="1" ht="12.75" customHeight="1" outlineLevel="4" x14ac:dyDescent="0.25">
      <c r="A74" s="351" t="s">
        <v>309</v>
      </c>
      <c r="B74" s="398"/>
      <c r="C74" s="771" t="s">
        <v>337</v>
      </c>
      <c r="D74" s="408"/>
      <c r="E74" s="1132"/>
      <c r="F74" s="1133"/>
      <c r="G74" s="1133"/>
      <c r="H74" s="1133"/>
      <c r="I74" s="1133"/>
      <c r="J74" s="1133"/>
      <c r="K74" s="1133"/>
      <c r="L74" s="1133"/>
      <c r="M74" s="1133"/>
      <c r="N74" s="1133"/>
      <c r="O74" s="1133"/>
      <c r="P74" s="1134"/>
      <c r="Q74" s="1132"/>
      <c r="R74" s="1133"/>
      <c r="S74" s="1133"/>
      <c r="T74" s="1133"/>
      <c r="U74" s="1133"/>
      <c r="V74" s="1133"/>
      <c r="W74" s="1133"/>
      <c r="X74" s="1133"/>
      <c r="Y74" s="1133"/>
      <c r="Z74" s="1133"/>
      <c r="AA74" s="1133"/>
      <c r="AB74" s="1134"/>
      <c r="AC74" s="1132"/>
      <c r="AD74" s="1133"/>
      <c r="AE74" s="1133"/>
      <c r="AF74" s="1133"/>
      <c r="AG74" s="1133"/>
      <c r="AH74" s="1133"/>
      <c r="AI74" s="1133"/>
      <c r="AJ74" s="1133"/>
      <c r="AK74" s="1133"/>
      <c r="AL74" s="1133"/>
      <c r="AM74" s="1133"/>
      <c r="AN74" s="1134"/>
      <c r="AO74" s="424">
        <f t="shared" si="2"/>
        <v>0</v>
      </c>
      <c r="AP74" s="425">
        <f t="shared" si="3"/>
        <v>0</v>
      </c>
    </row>
    <row r="75" spans="1:42" ht="12.75" customHeight="1" outlineLevel="1" x14ac:dyDescent="0.25">
      <c r="A75" s="341">
        <v>6.2</v>
      </c>
      <c r="B75" s="394" t="str">
        <f>'Formato de costeo C6 '!D49</f>
        <v>EQUIPAMIENTO DEL PROYECTO</v>
      </c>
      <c r="C75" s="389"/>
      <c r="D75" s="403"/>
      <c r="E75" s="1138"/>
      <c r="F75" s="1139"/>
      <c r="G75" s="1139"/>
      <c r="H75" s="1139"/>
      <c r="I75" s="1139"/>
      <c r="J75" s="1139"/>
      <c r="K75" s="1139"/>
      <c r="L75" s="1139"/>
      <c r="M75" s="1139"/>
      <c r="N75" s="1139"/>
      <c r="O75" s="1139"/>
      <c r="P75" s="1141"/>
      <c r="Q75" s="1138"/>
      <c r="R75" s="1139"/>
      <c r="S75" s="1139"/>
      <c r="T75" s="1139"/>
      <c r="U75" s="1139"/>
      <c r="V75" s="1139"/>
      <c r="W75" s="1139"/>
      <c r="X75" s="1139"/>
      <c r="Y75" s="1139"/>
      <c r="Z75" s="1139"/>
      <c r="AA75" s="1139"/>
      <c r="AB75" s="1141"/>
      <c r="AC75" s="1138"/>
      <c r="AD75" s="1139"/>
      <c r="AE75" s="1139"/>
      <c r="AF75" s="1139"/>
      <c r="AG75" s="1139"/>
      <c r="AH75" s="1139"/>
      <c r="AI75" s="1139"/>
      <c r="AJ75" s="1139"/>
      <c r="AK75" s="1139"/>
      <c r="AL75" s="1139"/>
      <c r="AM75" s="1139"/>
      <c r="AN75" s="1141"/>
      <c r="AO75" s="426">
        <f t="shared" si="2"/>
        <v>0</v>
      </c>
      <c r="AP75" s="413">
        <f t="shared" si="3"/>
        <v>0</v>
      </c>
    </row>
    <row r="76" spans="1:42" s="343" customFormat="1" ht="12.75" customHeight="1" outlineLevel="2" x14ac:dyDescent="0.25">
      <c r="A76" s="344" t="s">
        <v>128</v>
      </c>
      <c r="B76" s="397" t="s">
        <v>282</v>
      </c>
      <c r="C76" s="406"/>
      <c r="D76" s="407"/>
      <c r="E76" s="1150"/>
      <c r="F76" s="1151"/>
      <c r="G76" s="1151"/>
      <c r="H76" s="1151"/>
      <c r="I76" s="1151"/>
      <c r="J76" s="1151"/>
      <c r="K76" s="1151"/>
      <c r="L76" s="1151"/>
      <c r="M76" s="1151"/>
      <c r="N76" s="1151"/>
      <c r="O76" s="1151"/>
      <c r="P76" s="1152"/>
      <c r="Q76" s="1150"/>
      <c r="R76" s="1151"/>
      <c r="S76" s="1151"/>
      <c r="T76" s="1151"/>
      <c r="U76" s="1151"/>
      <c r="V76" s="1151"/>
      <c r="W76" s="1151"/>
      <c r="X76" s="1151"/>
      <c r="Y76" s="1151"/>
      <c r="Z76" s="1151"/>
      <c r="AA76" s="1151"/>
      <c r="AB76" s="1152"/>
      <c r="AC76" s="1150"/>
      <c r="AD76" s="1151"/>
      <c r="AE76" s="1151"/>
      <c r="AF76" s="1151"/>
      <c r="AG76" s="1151"/>
      <c r="AH76" s="1151"/>
      <c r="AI76" s="1151"/>
      <c r="AJ76" s="1151"/>
      <c r="AK76" s="1151"/>
      <c r="AL76" s="1151"/>
      <c r="AM76" s="1151"/>
      <c r="AN76" s="1152"/>
      <c r="AO76" s="430">
        <f t="shared" si="2"/>
        <v>0</v>
      </c>
      <c r="AP76" s="431">
        <f t="shared" si="3"/>
        <v>0</v>
      </c>
    </row>
    <row r="77" spans="1:42" ht="12.75" customHeight="1" outlineLevel="4" x14ac:dyDescent="0.25">
      <c r="A77" s="352" t="s">
        <v>311</v>
      </c>
      <c r="B77" s="399"/>
      <c r="C77" s="410"/>
      <c r="D77" s="408"/>
      <c r="E77" s="1135"/>
      <c r="F77" s="1136"/>
      <c r="G77" s="1136"/>
      <c r="H77" s="1133"/>
      <c r="I77" s="1133"/>
      <c r="J77" s="1136"/>
      <c r="K77" s="1136"/>
      <c r="L77" s="1136"/>
      <c r="M77" s="1136"/>
      <c r="N77" s="1136"/>
      <c r="O77" s="1136"/>
      <c r="P77" s="1137"/>
      <c r="Q77" s="1135"/>
      <c r="R77" s="1136"/>
      <c r="S77" s="1136"/>
      <c r="T77" s="1136"/>
      <c r="U77" s="1136"/>
      <c r="V77" s="1136"/>
      <c r="W77" s="1136"/>
      <c r="X77" s="1136"/>
      <c r="Y77" s="1136"/>
      <c r="Z77" s="1136"/>
      <c r="AA77" s="1136"/>
      <c r="AB77" s="1137"/>
      <c r="AC77" s="1135"/>
      <c r="AD77" s="1136"/>
      <c r="AE77" s="1136"/>
      <c r="AF77" s="1136"/>
      <c r="AG77" s="1136"/>
      <c r="AH77" s="1136"/>
      <c r="AI77" s="1136"/>
      <c r="AJ77" s="1136"/>
      <c r="AK77" s="1136"/>
      <c r="AL77" s="1136"/>
      <c r="AM77" s="1136"/>
      <c r="AN77" s="1137"/>
      <c r="AO77" s="427">
        <f t="shared" si="2"/>
        <v>0</v>
      </c>
      <c r="AP77" s="425">
        <f t="shared" si="3"/>
        <v>0</v>
      </c>
    </row>
    <row r="78" spans="1:42" ht="12.75" customHeight="1" outlineLevel="4" x14ac:dyDescent="0.25">
      <c r="A78" s="352" t="s">
        <v>312</v>
      </c>
      <c r="B78" s="399"/>
      <c r="C78" s="410"/>
      <c r="D78" s="408"/>
      <c r="E78" s="1135"/>
      <c r="F78" s="1136"/>
      <c r="G78" s="1136"/>
      <c r="H78" s="1133"/>
      <c r="I78" s="1133"/>
      <c r="J78" s="1136"/>
      <c r="K78" s="1136"/>
      <c r="L78" s="1136"/>
      <c r="M78" s="1136"/>
      <c r="N78" s="1136"/>
      <c r="O78" s="1136"/>
      <c r="P78" s="1137"/>
      <c r="Q78" s="1135"/>
      <c r="R78" s="1136"/>
      <c r="S78" s="1136"/>
      <c r="T78" s="1136"/>
      <c r="U78" s="1136"/>
      <c r="V78" s="1136"/>
      <c r="W78" s="1136"/>
      <c r="X78" s="1136"/>
      <c r="Y78" s="1136"/>
      <c r="Z78" s="1136"/>
      <c r="AA78" s="1136"/>
      <c r="AB78" s="1137"/>
      <c r="AC78" s="1135"/>
      <c r="AD78" s="1136"/>
      <c r="AE78" s="1136"/>
      <c r="AF78" s="1136"/>
      <c r="AG78" s="1136"/>
      <c r="AH78" s="1136"/>
      <c r="AI78" s="1136"/>
      <c r="AJ78" s="1136"/>
      <c r="AK78" s="1136"/>
      <c r="AL78" s="1136"/>
      <c r="AM78" s="1136"/>
      <c r="AN78" s="1137"/>
      <c r="AO78" s="427">
        <f t="shared" si="2"/>
        <v>0</v>
      </c>
      <c r="AP78" s="425">
        <f t="shared" si="3"/>
        <v>0</v>
      </c>
    </row>
    <row r="79" spans="1:42" ht="12.75" customHeight="1" outlineLevel="4" x14ac:dyDescent="0.25">
      <c r="A79" s="352" t="s">
        <v>313</v>
      </c>
      <c r="B79" s="399"/>
      <c r="C79" s="410"/>
      <c r="D79" s="408"/>
      <c r="E79" s="1135"/>
      <c r="F79" s="1136"/>
      <c r="G79" s="1136"/>
      <c r="H79" s="1133"/>
      <c r="I79" s="1133"/>
      <c r="J79" s="1136"/>
      <c r="K79" s="1136"/>
      <c r="L79" s="1136"/>
      <c r="M79" s="1136"/>
      <c r="N79" s="1136"/>
      <c r="O79" s="1136"/>
      <c r="P79" s="1137"/>
      <c r="Q79" s="1135"/>
      <c r="R79" s="1136"/>
      <c r="S79" s="1136"/>
      <c r="T79" s="1136"/>
      <c r="U79" s="1136"/>
      <c r="V79" s="1136"/>
      <c r="W79" s="1136"/>
      <c r="X79" s="1136"/>
      <c r="Y79" s="1136"/>
      <c r="Z79" s="1136"/>
      <c r="AA79" s="1136"/>
      <c r="AB79" s="1137"/>
      <c r="AC79" s="1135"/>
      <c r="AD79" s="1136"/>
      <c r="AE79" s="1136"/>
      <c r="AF79" s="1136"/>
      <c r="AG79" s="1136"/>
      <c r="AH79" s="1136"/>
      <c r="AI79" s="1136"/>
      <c r="AJ79" s="1136"/>
      <c r="AK79" s="1136"/>
      <c r="AL79" s="1136"/>
      <c r="AM79" s="1136"/>
      <c r="AN79" s="1137"/>
      <c r="AO79" s="427">
        <f t="shared" si="2"/>
        <v>0</v>
      </c>
      <c r="AP79" s="425">
        <f t="shared" si="3"/>
        <v>0</v>
      </c>
    </row>
    <row r="80" spans="1:42" ht="12.75" customHeight="1" outlineLevel="4" x14ac:dyDescent="0.25">
      <c r="A80" s="352" t="s">
        <v>314</v>
      </c>
      <c r="B80" s="399"/>
      <c r="C80" s="410"/>
      <c r="D80" s="408"/>
      <c r="E80" s="1135"/>
      <c r="F80" s="1136"/>
      <c r="G80" s="1136"/>
      <c r="H80" s="1133"/>
      <c r="I80" s="1133"/>
      <c r="J80" s="1136"/>
      <c r="K80" s="1136"/>
      <c r="L80" s="1136"/>
      <c r="M80" s="1136"/>
      <c r="N80" s="1136"/>
      <c r="O80" s="1136"/>
      <c r="P80" s="1137"/>
      <c r="Q80" s="1135"/>
      <c r="R80" s="1136"/>
      <c r="S80" s="1136"/>
      <c r="T80" s="1136"/>
      <c r="U80" s="1136"/>
      <c r="V80" s="1136"/>
      <c r="W80" s="1136"/>
      <c r="X80" s="1136"/>
      <c r="Y80" s="1136"/>
      <c r="Z80" s="1136"/>
      <c r="AA80" s="1136"/>
      <c r="AB80" s="1137"/>
      <c r="AC80" s="1135"/>
      <c r="AD80" s="1136"/>
      <c r="AE80" s="1136"/>
      <c r="AF80" s="1136"/>
      <c r="AG80" s="1136"/>
      <c r="AH80" s="1136"/>
      <c r="AI80" s="1136"/>
      <c r="AJ80" s="1136"/>
      <c r="AK80" s="1136"/>
      <c r="AL80" s="1136"/>
      <c r="AM80" s="1136"/>
      <c r="AN80" s="1137"/>
      <c r="AO80" s="427">
        <f t="shared" si="2"/>
        <v>0</v>
      </c>
      <c r="AP80" s="425">
        <f t="shared" si="3"/>
        <v>0</v>
      </c>
    </row>
    <row r="81" spans="1:42" ht="12.75" customHeight="1" outlineLevel="4" x14ac:dyDescent="0.25">
      <c r="A81" s="352" t="s">
        <v>315</v>
      </c>
      <c r="B81" s="399"/>
      <c r="C81" s="410"/>
      <c r="D81" s="408"/>
      <c r="E81" s="1135"/>
      <c r="F81" s="1136"/>
      <c r="G81" s="1136"/>
      <c r="H81" s="1133"/>
      <c r="I81" s="1133"/>
      <c r="J81" s="1136"/>
      <c r="K81" s="1136"/>
      <c r="L81" s="1136"/>
      <c r="M81" s="1136"/>
      <c r="N81" s="1136"/>
      <c r="O81" s="1136"/>
      <c r="P81" s="1137"/>
      <c r="Q81" s="1135"/>
      <c r="R81" s="1136"/>
      <c r="S81" s="1136"/>
      <c r="T81" s="1136"/>
      <c r="U81" s="1136"/>
      <c r="V81" s="1136"/>
      <c r="W81" s="1136"/>
      <c r="X81" s="1136"/>
      <c r="Y81" s="1136"/>
      <c r="Z81" s="1136"/>
      <c r="AA81" s="1136"/>
      <c r="AB81" s="1137"/>
      <c r="AC81" s="1135"/>
      <c r="AD81" s="1136"/>
      <c r="AE81" s="1136"/>
      <c r="AF81" s="1136"/>
      <c r="AG81" s="1136"/>
      <c r="AH81" s="1136"/>
      <c r="AI81" s="1136"/>
      <c r="AJ81" s="1136"/>
      <c r="AK81" s="1136"/>
      <c r="AL81" s="1136"/>
      <c r="AM81" s="1136"/>
      <c r="AN81" s="1137"/>
      <c r="AO81" s="427">
        <f t="shared" si="2"/>
        <v>0</v>
      </c>
      <c r="AP81" s="425">
        <f t="shared" si="3"/>
        <v>0</v>
      </c>
    </row>
    <row r="82" spans="1:42" ht="12.75" customHeight="1" outlineLevel="4" x14ac:dyDescent="0.25">
      <c r="A82" s="352" t="s">
        <v>316</v>
      </c>
      <c r="B82" s="399"/>
      <c r="C82" s="410"/>
      <c r="D82" s="408"/>
      <c r="E82" s="1135"/>
      <c r="F82" s="1136"/>
      <c r="G82" s="1136"/>
      <c r="H82" s="1133"/>
      <c r="I82" s="1133"/>
      <c r="J82" s="1136"/>
      <c r="K82" s="1136"/>
      <c r="L82" s="1136"/>
      <c r="M82" s="1136"/>
      <c r="N82" s="1136"/>
      <c r="O82" s="1136"/>
      <c r="P82" s="1137"/>
      <c r="Q82" s="1135"/>
      <c r="R82" s="1136"/>
      <c r="S82" s="1136"/>
      <c r="T82" s="1136"/>
      <c r="U82" s="1136"/>
      <c r="V82" s="1136"/>
      <c r="W82" s="1136"/>
      <c r="X82" s="1136"/>
      <c r="Y82" s="1136"/>
      <c r="Z82" s="1136"/>
      <c r="AA82" s="1136"/>
      <c r="AB82" s="1137"/>
      <c r="AC82" s="1135"/>
      <c r="AD82" s="1136"/>
      <c r="AE82" s="1136"/>
      <c r="AF82" s="1136"/>
      <c r="AG82" s="1136"/>
      <c r="AH82" s="1136"/>
      <c r="AI82" s="1136"/>
      <c r="AJ82" s="1136"/>
      <c r="AK82" s="1136"/>
      <c r="AL82" s="1136"/>
      <c r="AM82" s="1136"/>
      <c r="AN82" s="1137"/>
      <c r="AO82" s="427">
        <f t="shared" si="2"/>
        <v>0</v>
      </c>
      <c r="AP82" s="425">
        <f t="shared" si="3"/>
        <v>0</v>
      </c>
    </row>
    <row r="83" spans="1:42" ht="12.75" customHeight="1" outlineLevel="4" x14ac:dyDescent="0.25">
      <c r="A83" s="352" t="s">
        <v>317</v>
      </c>
      <c r="B83" s="399"/>
      <c r="C83" s="410"/>
      <c r="D83" s="408"/>
      <c r="E83" s="1135"/>
      <c r="F83" s="1136"/>
      <c r="G83" s="1136"/>
      <c r="H83" s="1136"/>
      <c r="I83" s="1136"/>
      <c r="J83" s="1136"/>
      <c r="K83" s="1136"/>
      <c r="L83" s="1136"/>
      <c r="M83" s="1136"/>
      <c r="N83" s="1136"/>
      <c r="O83" s="1136"/>
      <c r="P83" s="1137"/>
      <c r="Q83" s="1135"/>
      <c r="R83" s="1136"/>
      <c r="S83" s="1136"/>
      <c r="T83" s="1136"/>
      <c r="U83" s="1136"/>
      <c r="V83" s="1136"/>
      <c r="W83" s="1136"/>
      <c r="X83" s="1136"/>
      <c r="Y83" s="1136"/>
      <c r="Z83" s="1136"/>
      <c r="AA83" s="1136"/>
      <c r="AB83" s="1137"/>
      <c r="AC83" s="1135"/>
      <c r="AD83" s="1136"/>
      <c r="AE83" s="1136"/>
      <c r="AF83" s="1136"/>
      <c r="AG83" s="1136"/>
      <c r="AH83" s="1136"/>
      <c r="AI83" s="1136"/>
      <c r="AJ83" s="1136"/>
      <c r="AK83" s="1136"/>
      <c r="AL83" s="1136"/>
      <c r="AM83" s="1136"/>
      <c r="AN83" s="1137"/>
      <c r="AO83" s="427">
        <f t="shared" si="2"/>
        <v>0</v>
      </c>
      <c r="AP83" s="425">
        <f t="shared" si="3"/>
        <v>0</v>
      </c>
    </row>
    <row r="84" spans="1:42" ht="12.75" customHeight="1" outlineLevel="4" x14ac:dyDescent="0.25">
      <c r="A84" s="352" t="s">
        <v>318</v>
      </c>
      <c r="B84" s="399"/>
      <c r="C84" s="410"/>
      <c r="D84" s="408"/>
      <c r="E84" s="1135"/>
      <c r="F84" s="1136"/>
      <c r="G84" s="1136"/>
      <c r="H84" s="1136"/>
      <c r="I84" s="1136"/>
      <c r="J84" s="1136"/>
      <c r="K84" s="1136"/>
      <c r="L84" s="1136"/>
      <c r="M84" s="1136"/>
      <c r="N84" s="1136"/>
      <c r="O84" s="1136"/>
      <c r="P84" s="1137"/>
      <c r="Q84" s="1135"/>
      <c r="R84" s="1136"/>
      <c r="S84" s="1136"/>
      <c r="T84" s="1136"/>
      <c r="U84" s="1136"/>
      <c r="V84" s="1136"/>
      <c r="W84" s="1136"/>
      <c r="X84" s="1136"/>
      <c r="Y84" s="1136"/>
      <c r="Z84" s="1136"/>
      <c r="AA84" s="1136"/>
      <c r="AB84" s="1137"/>
      <c r="AC84" s="1135"/>
      <c r="AD84" s="1136"/>
      <c r="AE84" s="1136"/>
      <c r="AF84" s="1136"/>
      <c r="AG84" s="1136"/>
      <c r="AH84" s="1136"/>
      <c r="AI84" s="1136"/>
      <c r="AJ84" s="1136"/>
      <c r="AK84" s="1136"/>
      <c r="AL84" s="1136"/>
      <c r="AM84" s="1136"/>
      <c r="AN84" s="1137"/>
      <c r="AO84" s="427">
        <f t="shared" si="2"/>
        <v>0</v>
      </c>
      <c r="AP84" s="425">
        <f t="shared" si="3"/>
        <v>0</v>
      </c>
    </row>
    <row r="85" spans="1:42" ht="12.75" customHeight="1" outlineLevel="4" x14ac:dyDescent="0.25">
      <c r="A85" s="352" t="s">
        <v>319</v>
      </c>
      <c r="B85" s="399"/>
      <c r="C85" s="410"/>
      <c r="D85" s="408"/>
      <c r="E85" s="1135"/>
      <c r="F85" s="1136"/>
      <c r="G85" s="1136"/>
      <c r="H85" s="1136"/>
      <c r="I85" s="1136"/>
      <c r="J85" s="1136"/>
      <c r="K85" s="1136"/>
      <c r="L85" s="1136"/>
      <c r="M85" s="1136"/>
      <c r="N85" s="1136"/>
      <c r="O85" s="1136"/>
      <c r="P85" s="1137"/>
      <c r="Q85" s="1135"/>
      <c r="R85" s="1136"/>
      <c r="S85" s="1136"/>
      <c r="T85" s="1136"/>
      <c r="U85" s="1136"/>
      <c r="V85" s="1136"/>
      <c r="W85" s="1136"/>
      <c r="X85" s="1136"/>
      <c r="Y85" s="1136"/>
      <c r="Z85" s="1136"/>
      <c r="AA85" s="1136"/>
      <c r="AB85" s="1137"/>
      <c r="AC85" s="1135"/>
      <c r="AD85" s="1136"/>
      <c r="AE85" s="1136"/>
      <c r="AF85" s="1136"/>
      <c r="AG85" s="1136"/>
      <c r="AH85" s="1136"/>
      <c r="AI85" s="1136"/>
      <c r="AJ85" s="1136"/>
      <c r="AK85" s="1136"/>
      <c r="AL85" s="1136"/>
      <c r="AM85" s="1136"/>
      <c r="AN85" s="1137"/>
      <c r="AO85" s="427">
        <f t="shared" si="2"/>
        <v>0</v>
      </c>
      <c r="AP85" s="425">
        <f t="shared" si="3"/>
        <v>0</v>
      </c>
    </row>
    <row r="86" spans="1:42" ht="12.75" customHeight="1" outlineLevel="4" x14ac:dyDescent="0.25">
      <c r="A86" s="352" t="s">
        <v>320</v>
      </c>
      <c r="B86" s="399"/>
      <c r="C86" s="410"/>
      <c r="D86" s="408"/>
      <c r="E86" s="1135"/>
      <c r="F86" s="1136"/>
      <c r="G86" s="1136"/>
      <c r="H86" s="1133"/>
      <c r="I86" s="1133"/>
      <c r="J86" s="1136"/>
      <c r="K86" s="1136"/>
      <c r="L86" s="1136"/>
      <c r="M86" s="1136"/>
      <c r="N86" s="1136"/>
      <c r="O86" s="1136"/>
      <c r="P86" s="1137"/>
      <c r="Q86" s="1135"/>
      <c r="R86" s="1136"/>
      <c r="S86" s="1136"/>
      <c r="T86" s="1136"/>
      <c r="U86" s="1136"/>
      <c r="V86" s="1136"/>
      <c r="W86" s="1136"/>
      <c r="X86" s="1136"/>
      <c r="Y86" s="1136"/>
      <c r="Z86" s="1136"/>
      <c r="AA86" s="1136"/>
      <c r="AB86" s="1137"/>
      <c r="AC86" s="1135"/>
      <c r="AD86" s="1136"/>
      <c r="AE86" s="1136"/>
      <c r="AF86" s="1136"/>
      <c r="AG86" s="1136"/>
      <c r="AH86" s="1136"/>
      <c r="AI86" s="1136"/>
      <c r="AJ86" s="1136"/>
      <c r="AK86" s="1136"/>
      <c r="AL86" s="1136"/>
      <c r="AM86" s="1136"/>
      <c r="AN86" s="1137"/>
      <c r="AO86" s="427">
        <f t="shared" si="2"/>
        <v>0</v>
      </c>
      <c r="AP86" s="425">
        <f t="shared" si="3"/>
        <v>0</v>
      </c>
    </row>
    <row r="87" spans="1:42" ht="12.75" customHeight="1" outlineLevel="4" x14ac:dyDescent="0.25">
      <c r="A87" s="352" t="s">
        <v>321</v>
      </c>
      <c r="B87" s="399"/>
      <c r="C87" s="410"/>
      <c r="D87" s="408"/>
      <c r="E87" s="1135"/>
      <c r="F87" s="1136"/>
      <c r="G87" s="1136"/>
      <c r="H87" s="1133"/>
      <c r="I87" s="1133"/>
      <c r="J87" s="1136"/>
      <c r="K87" s="1136"/>
      <c r="L87" s="1136"/>
      <c r="M87" s="1136"/>
      <c r="N87" s="1136"/>
      <c r="O87" s="1136"/>
      <c r="P87" s="1137"/>
      <c r="Q87" s="1135"/>
      <c r="R87" s="1136"/>
      <c r="S87" s="1136"/>
      <c r="T87" s="1136"/>
      <c r="U87" s="1136"/>
      <c r="V87" s="1136"/>
      <c r="W87" s="1136"/>
      <c r="X87" s="1136"/>
      <c r="Y87" s="1136"/>
      <c r="Z87" s="1136"/>
      <c r="AA87" s="1136"/>
      <c r="AB87" s="1137"/>
      <c r="AC87" s="1135"/>
      <c r="AD87" s="1136"/>
      <c r="AE87" s="1136"/>
      <c r="AF87" s="1136"/>
      <c r="AG87" s="1136"/>
      <c r="AH87" s="1136"/>
      <c r="AI87" s="1136"/>
      <c r="AJ87" s="1136"/>
      <c r="AK87" s="1136"/>
      <c r="AL87" s="1136"/>
      <c r="AM87" s="1136"/>
      <c r="AN87" s="1137"/>
      <c r="AO87" s="427">
        <f t="shared" si="2"/>
        <v>0</v>
      </c>
      <c r="AP87" s="425">
        <f t="shared" si="3"/>
        <v>0</v>
      </c>
    </row>
    <row r="88" spans="1:42" ht="12.75" customHeight="1" outlineLevel="1" x14ac:dyDescent="0.25">
      <c r="A88" s="341">
        <v>6.3</v>
      </c>
      <c r="B88" s="394" t="str">
        <f>'Formato de costeo C6 '!D65</f>
        <v>GASTOS DE FUNCIONAMIENTO</v>
      </c>
      <c r="C88" s="389"/>
      <c r="D88" s="403"/>
      <c r="E88" s="1138"/>
      <c r="F88" s="1139"/>
      <c r="G88" s="1139"/>
      <c r="H88" s="1139"/>
      <c r="I88" s="1139"/>
      <c r="J88" s="1139"/>
      <c r="K88" s="1139"/>
      <c r="L88" s="1139"/>
      <c r="M88" s="1139"/>
      <c r="N88" s="1139"/>
      <c r="O88" s="1139"/>
      <c r="P88" s="1141"/>
      <c r="Q88" s="1138"/>
      <c r="R88" s="1139"/>
      <c r="S88" s="1139"/>
      <c r="T88" s="1139"/>
      <c r="U88" s="1139"/>
      <c r="V88" s="1139"/>
      <c r="W88" s="1139"/>
      <c r="X88" s="1139"/>
      <c r="Y88" s="1139"/>
      <c r="Z88" s="1139"/>
      <c r="AA88" s="1139"/>
      <c r="AB88" s="1141"/>
      <c r="AC88" s="1138"/>
      <c r="AD88" s="1139"/>
      <c r="AE88" s="1139"/>
      <c r="AF88" s="1139"/>
      <c r="AG88" s="1139"/>
      <c r="AH88" s="1139"/>
      <c r="AI88" s="1139"/>
      <c r="AJ88" s="1139"/>
      <c r="AK88" s="1139"/>
      <c r="AL88" s="1139"/>
      <c r="AM88" s="1139"/>
      <c r="AN88" s="1141"/>
      <c r="AO88" s="426">
        <f t="shared" si="2"/>
        <v>0</v>
      </c>
      <c r="AP88" s="413">
        <f t="shared" si="3"/>
        <v>0</v>
      </c>
    </row>
    <row r="89" spans="1:42" outlineLevel="2" x14ac:dyDescent="0.25">
      <c r="A89" s="351" t="s">
        <v>129</v>
      </c>
      <c r="B89" s="400" t="s">
        <v>324</v>
      </c>
      <c r="C89" s="412" t="s">
        <v>0</v>
      </c>
      <c r="D89" s="499"/>
      <c r="E89" s="1132"/>
      <c r="F89" s="1133"/>
      <c r="G89" s="1133"/>
      <c r="H89" s="1133"/>
      <c r="I89" s="1133"/>
      <c r="J89" s="1133"/>
      <c r="K89" s="1133"/>
      <c r="L89" s="1133"/>
      <c r="M89" s="1133"/>
      <c r="N89" s="1133"/>
      <c r="O89" s="1133"/>
      <c r="P89" s="1134"/>
      <c r="Q89" s="1132"/>
      <c r="R89" s="1133"/>
      <c r="S89" s="1133"/>
      <c r="T89" s="1133"/>
      <c r="U89" s="1133"/>
      <c r="V89" s="1133"/>
      <c r="W89" s="1133"/>
      <c r="X89" s="1133"/>
      <c r="Y89" s="1133"/>
      <c r="Z89" s="1133"/>
      <c r="AA89" s="1133"/>
      <c r="AB89" s="1134"/>
      <c r="AC89" s="1132"/>
      <c r="AD89" s="1133"/>
      <c r="AE89" s="1133"/>
      <c r="AF89" s="1133"/>
      <c r="AG89" s="1133"/>
      <c r="AH89" s="1133"/>
      <c r="AI89" s="1133"/>
      <c r="AJ89" s="1133"/>
      <c r="AK89" s="1133"/>
      <c r="AL89" s="1133"/>
      <c r="AM89" s="1133"/>
      <c r="AN89" s="1134"/>
      <c r="AO89" s="424">
        <f t="shared" si="2"/>
        <v>0</v>
      </c>
      <c r="AP89" s="425">
        <f t="shared" si="3"/>
        <v>0</v>
      </c>
    </row>
    <row r="90" spans="1:42" outlineLevel="2" x14ac:dyDescent="0.25">
      <c r="A90" s="351" t="s">
        <v>130</v>
      </c>
      <c r="B90" s="400"/>
      <c r="C90" s="411"/>
      <c r="D90" s="499"/>
      <c r="E90" s="1132"/>
      <c r="F90" s="1133"/>
      <c r="G90" s="1133"/>
      <c r="H90" s="1133"/>
      <c r="I90" s="1133"/>
      <c r="J90" s="1136"/>
      <c r="K90" s="1133"/>
      <c r="L90" s="1133"/>
      <c r="M90" s="1133"/>
      <c r="N90" s="1133"/>
      <c r="O90" s="1133"/>
      <c r="P90" s="1137"/>
      <c r="Q90" s="1132"/>
      <c r="R90" s="1133"/>
      <c r="S90" s="1133"/>
      <c r="T90" s="1133"/>
      <c r="U90" s="1133"/>
      <c r="V90" s="1136"/>
      <c r="W90" s="1133"/>
      <c r="X90" s="1133"/>
      <c r="Y90" s="1133"/>
      <c r="Z90" s="1133"/>
      <c r="AA90" s="1133"/>
      <c r="AB90" s="1137"/>
      <c r="AC90" s="1132"/>
      <c r="AD90" s="1133"/>
      <c r="AE90" s="1133"/>
      <c r="AF90" s="1133"/>
      <c r="AG90" s="1133"/>
      <c r="AH90" s="1136"/>
      <c r="AI90" s="1133"/>
      <c r="AJ90" s="1133"/>
      <c r="AK90" s="1133"/>
      <c r="AL90" s="1133"/>
      <c r="AM90" s="1133"/>
      <c r="AN90" s="1137"/>
      <c r="AO90" s="424">
        <f t="shared" si="2"/>
        <v>0</v>
      </c>
      <c r="AP90" s="425">
        <f t="shared" si="3"/>
        <v>0</v>
      </c>
    </row>
    <row r="91" spans="1:42" outlineLevel="2" x14ac:dyDescent="0.25">
      <c r="A91" s="351" t="s">
        <v>131</v>
      </c>
      <c r="B91" s="400"/>
      <c r="C91" s="412"/>
      <c r="D91" s="499"/>
      <c r="E91" s="1132"/>
      <c r="F91" s="1133"/>
      <c r="G91" s="1133"/>
      <c r="H91" s="1133"/>
      <c r="I91" s="1133"/>
      <c r="J91" s="1136"/>
      <c r="K91" s="1133"/>
      <c r="L91" s="1133"/>
      <c r="M91" s="1133"/>
      <c r="N91" s="1133"/>
      <c r="O91" s="1133"/>
      <c r="P91" s="1137"/>
      <c r="Q91" s="1132"/>
      <c r="R91" s="1133"/>
      <c r="S91" s="1133"/>
      <c r="T91" s="1133"/>
      <c r="U91" s="1133"/>
      <c r="V91" s="1136"/>
      <c r="W91" s="1133"/>
      <c r="X91" s="1133"/>
      <c r="Y91" s="1133"/>
      <c r="Z91" s="1133"/>
      <c r="AA91" s="1133"/>
      <c r="AB91" s="1137"/>
      <c r="AC91" s="1132"/>
      <c r="AD91" s="1133"/>
      <c r="AE91" s="1133"/>
      <c r="AF91" s="1133"/>
      <c r="AG91" s="1133"/>
      <c r="AH91" s="1136"/>
      <c r="AI91" s="1133"/>
      <c r="AJ91" s="1133"/>
      <c r="AK91" s="1133"/>
      <c r="AL91" s="1133"/>
      <c r="AM91" s="1133"/>
      <c r="AN91" s="1137"/>
      <c r="AO91" s="424">
        <f t="shared" si="2"/>
        <v>0</v>
      </c>
      <c r="AP91" s="425">
        <f t="shared" si="3"/>
        <v>0</v>
      </c>
    </row>
    <row r="92" spans="1:42" ht="12.75" customHeight="1" outlineLevel="2" x14ac:dyDescent="0.25">
      <c r="A92" s="351" t="s">
        <v>132</v>
      </c>
      <c r="B92" s="400"/>
      <c r="C92" s="412"/>
      <c r="D92" s="499"/>
      <c r="E92" s="1132"/>
      <c r="F92" s="1133"/>
      <c r="G92" s="1133"/>
      <c r="H92" s="1133"/>
      <c r="I92" s="1133"/>
      <c r="J92" s="1136"/>
      <c r="K92" s="1133"/>
      <c r="L92" s="1133"/>
      <c r="M92" s="1133"/>
      <c r="N92" s="1133"/>
      <c r="O92" s="1133"/>
      <c r="P92" s="1137"/>
      <c r="Q92" s="1132"/>
      <c r="R92" s="1133"/>
      <c r="S92" s="1133"/>
      <c r="T92" s="1133"/>
      <c r="U92" s="1133"/>
      <c r="V92" s="1136"/>
      <c r="W92" s="1133"/>
      <c r="X92" s="1133"/>
      <c r="Y92" s="1133"/>
      <c r="Z92" s="1133"/>
      <c r="AA92" s="1133"/>
      <c r="AB92" s="1137"/>
      <c r="AC92" s="1132"/>
      <c r="AD92" s="1133"/>
      <c r="AE92" s="1133"/>
      <c r="AF92" s="1133"/>
      <c r="AG92" s="1133"/>
      <c r="AH92" s="1136"/>
      <c r="AI92" s="1133"/>
      <c r="AJ92" s="1133"/>
      <c r="AK92" s="1133"/>
      <c r="AL92" s="1133"/>
      <c r="AM92" s="1133"/>
      <c r="AN92" s="1137"/>
      <c r="AO92" s="424">
        <f t="shared" si="2"/>
        <v>0</v>
      </c>
      <c r="AP92" s="425">
        <f t="shared" si="3"/>
        <v>0</v>
      </c>
    </row>
    <row r="93" spans="1:42" ht="12.75" customHeight="1" outlineLevel="2" x14ac:dyDescent="0.25">
      <c r="A93" s="351" t="s">
        <v>325</v>
      </c>
      <c r="B93" s="400"/>
      <c r="C93" s="412"/>
      <c r="D93" s="499"/>
      <c r="E93" s="1132"/>
      <c r="F93" s="1133"/>
      <c r="G93" s="1133"/>
      <c r="H93" s="1133"/>
      <c r="I93" s="1133"/>
      <c r="J93" s="1136"/>
      <c r="K93" s="1136"/>
      <c r="L93" s="1136"/>
      <c r="M93" s="1136"/>
      <c r="N93" s="1136"/>
      <c r="O93" s="1136"/>
      <c r="P93" s="1137"/>
      <c r="Q93" s="1135"/>
      <c r="R93" s="1136"/>
      <c r="S93" s="1136"/>
      <c r="T93" s="1136"/>
      <c r="U93" s="1136"/>
      <c r="V93" s="1136"/>
      <c r="W93" s="1136"/>
      <c r="X93" s="1136"/>
      <c r="Y93" s="1136"/>
      <c r="Z93" s="1136"/>
      <c r="AA93" s="1136"/>
      <c r="AB93" s="1137"/>
      <c r="AC93" s="1135"/>
      <c r="AD93" s="1136"/>
      <c r="AE93" s="1136"/>
      <c r="AF93" s="1136"/>
      <c r="AG93" s="1136"/>
      <c r="AH93" s="1136"/>
      <c r="AI93" s="1136"/>
      <c r="AJ93" s="1136"/>
      <c r="AK93" s="1136"/>
      <c r="AL93" s="1136"/>
      <c r="AM93" s="1136"/>
      <c r="AN93" s="1137"/>
      <c r="AO93" s="427">
        <f t="shared" si="2"/>
        <v>0</v>
      </c>
      <c r="AP93" s="425">
        <f t="shared" si="3"/>
        <v>0</v>
      </c>
    </row>
    <row r="94" spans="1:42" ht="12.75" customHeight="1" outlineLevel="2" x14ac:dyDescent="0.25">
      <c r="A94" s="351" t="s">
        <v>341</v>
      </c>
      <c r="B94" s="400"/>
      <c r="C94" s="412"/>
      <c r="D94" s="409"/>
      <c r="E94" s="1132"/>
      <c r="F94" s="1133"/>
      <c r="G94" s="1133"/>
      <c r="H94" s="1133"/>
      <c r="I94" s="1133"/>
      <c r="J94" s="1136"/>
      <c r="K94" s="1136"/>
      <c r="L94" s="1136"/>
      <c r="M94" s="1136"/>
      <c r="N94" s="1136"/>
      <c r="O94" s="1136"/>
      <c r="P94" s="1137"/>
      <c r="Q94" s="1135"/>
      <c r="R94" s="1136"/>
      <c r="S94" s="1136"/>
      <c r="T94" s="1136"/>
      <c r="U94" s="1136"/>
      <c r="V94" s="1136"/>
      <c r="W94" s="1136"/>
      <c r="X94" s="1136"/>
      <c r="Y94" s="1136"/>
      <c r="Z94" s="1136"/>
      <c r="AA94" s="1136"/>
      <c r="AB94" s="1137"/>
      <c r="AC94" s="1135"/>
      <c r="AD94" s="1136"/>
      <c r="AE94" s="1136"/>
      <c r="AF94" s="1136"/>
      <c r="AG94" s="1136"/>
      <c r="AH94" s="1136"/>
      <c r="AI94" s="1136"/>
      <c r="AJ94" s="1136"/>
      <c r="AK94" s="1136"/>
      <c r="AL94" s="1136"/>
      <c r="AM94" s="1136"/>
      <c r="AN94" s="1137"/>
      <c r="AO94" s="427">
        <f t="shared" si="2"/>
        <v>0</v>
      </c>
      <c r="AP94" s="425">
        <f t="shared" si="3"/>
        <v>0</v>
      </c>
    </row>
    <row r="95" spans="1:42" ht="12.75" customHeight="1" outlineLevel="2" x14ac:dyDescent="0.25">
      <c r="A95" s="351" t="s">
        <v>342</v>
      </c>
      <c r="B95" s="400"/>
      <c r="C95" s="412"/>
      <c r="D95" s="409"/>
      <c r="E95" s="1132"/>
      <c r="F95" s="1133"/>
      <c r="G95" s="1133"/>
      <c r="H95" s="1133"/>
      <c r="I95" s="1133"/>
      <c r="J95" s="1136"/>
      <c r="K95" s="1136"/>
      <c r="L95" s="1136"/>
      <c r="M95" s="1136"/>
      <c r="N95" s="1136"/>
      <c r="O95" s="1136"/>
      <c r="P95" s="1137"/>
      <c r="Q95" s="1135"/>
      <c r="R95" s="1136"/>
      <c r="S95" s="1136"/>
      <c r="T95" s="1136"/>
      <c r="U95" s="1136"/>
      <c r="V95" s="1136"/>
      <c r="W95" s="1136"/>
      <c r="X95" s="1136"/>
      <c r="Y95" s="1136"/>
      <c r="Z95" s="1136"/>
      <c r="AA95" s="1136"/>
      <c r="AB95" s="1137"/>
      <c r="AC95" s="1135"/>
      <c r="AD95" s="1136"/>
      <c r="AE95" s="1136"/>
      <c r="AF95" s="1136"/>
      <c r="AG95" s="1136"/>
      <c r="AH95" s="1136"/>
      <c r="AI95" s="1136"/>
      <c r="AJ95" s="1136"/>
      <c r="AK95" s="1136"/>
      <c r="AL95" s="1136"/>
      <c r="AM95" s="1136"/>
      <c r="AN95" s="1137"/>
      <c r="AO95" s="427">
        <f t="shared" si="2"/>
        <v>0</v>
      </c>
      <c r="AP95" s="425">
        <f t="shared" si="3"/>
        <v>0</v>
      </c>
    </row>
    <row r="96" spans="1:42" ht="12.75" customHeight="1" outlineLevel="2" x14ac:dyDescent="0.25">
      <c r="A96" s="351" t="s">
        <v>343</v>
      </c>
      <c r="B96" s="400"/>
      <c r="C96" s="412"/>
      <c r="D96" s="409"/>
      <c r="E96" s="1132"/>
      <c r="F96" s="1133"/>
      <c r="G96" s="1133"/>
      <c r="H96" s="1133"/>
      <c r="I96" s="1133"/>
      <c r="J96" s="1136"/>
      <c r="K96" s="1136"/>
      <c r="L96" s="1136"/>
      <c r="M96" s="1136"/>
      <c r="N96" s="1136"/>
      <c r="O96" s="1136"/>
      <c r="P96" s="1137"/>
      <c r="Q96" s="1135"/>
      <c r="R96" s="1136"/>
      <c r="S96" s="1136"/>
      <c r="T96" s="1136"/>
      <c r="U96" s="1136"/>
      <c r="V96" s="1136"/>
      <c r="W96" s="1136"/>
      <c r="X96" s="1136"/>
      <c r="Y96" s="1136"/>
      <c r="Z96" s="1136"/>
      <c r="AA96" s="1136"/>
      <c r="AB96" s="1137"/>
      <c r="AC96" s="1135"/>
      <c r="AD96" s="1136"/>
      <c r="AE96" s="1136"/>
      <c r="AF96" s="1136"/>
      <c r="AG96" s="1136"/>
      <c r="AH96" s="1136"/>
      <c r="AI96" s="1136"/>
      <c r="AJ96" s="1136"/>
      <c r="AK96" s="1136"/>
      <c r="AL96" s="1136"/>
      <c r="AM96" s="1136"/>
      <c r="AN96" s="1137"/>
      <c r="AO96" s="427">
        <f t="shared" si="2"/>
        <v>0</v>
      </c>
      <c r="AP96" s="425">
        <f t="shared" si="3"/>
        <v>0</v>
      </c>
    </row>
    <row r="97" spans="1:42" ht="12.75" customHeight="1" outlineLevel="2" x14ac:dyDescent="0.25">
      <c r="A97" s="351" t="s">
        <v>344</v>
      </c>
      <c r="B97" s="400"/>
      <c r="C97" s="412"/>
      <c r="D97" s="409"/>
      <c r="E97" s="1132"/>
      <c r="F97" s="1133"/>
      <c r="G97" s="1133"/>
      <c r="H97" s="1133"/>
      <c r="I97" s="1133"/>
      <c r="J97" s="1136"/>
      <c r="K97" s="1136"/>
      <c r="L97" s="1136"/>
      <c r="M97" s="1136"/>
      <c r="N97" s="1136"/>
      <c r="O97" s="1136"/>
      <c r="P97" s="1137"/>
      <c r="Q97" s="1135"/>
      <c r="R97" s="1136"/>
      <c r="S97" s="1136"/>
      <c r="T97" s="1136"/>
      <c r="U97" s="1136"/>
      <c r="V97" s="1136"/>
      <c r="W97" s="1136"/>
      <c r="X97" s="1136"/>
      <c r="Y97" s="1136"/>
      <c r="Z97" s="1136"/>
      <c r="AA97" s="1136"/>
      <c r="AB97" s="1137"/>
      <c r="AC97" s="1135"/>
      <c r="AD97" s="1136"/>
      <c r="AE97" s="1136"/>
      <c r="AF97" s="1136"/>
      <c r="AG97" s="1136"/>
      <c r="AH97" s="1136"/>
      <c r="AI97" s="1136"/>
      <c r="AJ97" s="1136"/>
      <c r="AK97" s="1136"/>
      <c r="AL97" s="1136"/>
      <c r="AM97" s="1136"/>
      <c r="AN97" s="1137"/>
      <c r="AO97" s="427">
        <f t="shared" ref="AO97:AO102" si="4">SUM(E97:AN97)</f>
        <v>0</v>
      </c>
      <c r="AP97" s="425">
        <f t="shared" ref="AP97:AP102" si="5">+D97-AO97</f>
        <v>0</v>
      </c>
    </row>
    <row r="98" spans="1:42" ht="12.75" customHeight="1" outlineLevel="2" x14ac:dyDescent="0.25">
      <c r="A98" s="351" t="s">
        <v>345</v>
      </c>
      <c r="B98" s="400"/>
      <c r="C98" s="412"/>
      <c r="D98" s="409"/>
      <c r="E98" s="1132"/>
      <c r="F98" s="1133"/>
      <c r="G98" s="1133"/>
      <c r="H98" s="1133"/>
      <c r="I98" s="1133"/>
      <c r="J98" s="1136"/>
      <c r="K98" s="1136"/>
      <c r="L98" s="1136"/>
      <c r="M98" s="1136"/>
      <c r="N98" s="1136"/>
      <c r="O98" s="1136"/>
      <c r="P98" s="1137"/>
      <c r="Q98" s="1135"/>
      <c r="R98" s="1136"/>
      <c r="S98" s="1136"/>
      <c r="T98" s="1136"/>
      <c r="U98" s="1136"/>
      <c r="V98" s="1136"/>
      <c r="W98" s="1136"/>
      <c r="X98" s="1136"/>
      <c r="Y98" s="1136"/>
      <c r="Z98" s="1136"/>
      <c r="AA98" s="1136"/>
      <c r="AB98" s="1137"/>
      <c r="AC98" s="1135"/>
      <c r="AD98" s="1136"/>
      <c r="AE98" s="1136"/>
      <c r="AF98" s="1136"/>
      <c r="AG98" s="1136"/>
      <c r="AH98" s="1136"/>
      <c r="AI98" s="1136"/>
      <c r="AJ98" s="1136"/>
      <c r="AK98" s="1136"/>
      <c r="AL98" s="1136"/>
      <c r="AM98" s="1136"/>
      <c r="AN98" s="1137"/>
      <c r="AO98" s="427">
        <f t="shared" si="4"/>
        <v>0</v>
      </c>
      <c r="AP98" s="425">
        <f t="shared" si="5"/>
        <v>0</v>
      </c>
    </row>
    <row r="99" spans="1:42" ht="13.5" customHeight="1" outlineLevel="1" x14ac:dyDescent="0.25">
      <c r="A99" s="341">
        <v>6.4</v>
      </c>
      <c r="B99" s="394" t="s">
        <v>56</v>
      </c>
      <c r="C99" s="391" t="s">
        <v>415</v>
      </c>
      <c r="D99" s="402">
        <v>1</v>
      </c>
      <c r="E99" s="1142">
        <v>1</v>
      </c>
      <c r="F99" s="1143"/>
      <c r="G99" s="1143"/>
      <c r="H99" s="1143"/>
      <c r="I99" s="1143"/>
      <c r="J99" s="1143"/>
      <c r="K99" s="1143"/>
      <c r="L99" s="1143"/>
      <c r="M99" s="1143"/>
      <c r="N99" s="1143"/>
      <c r="O99" s="1143"/>
      <c r="P99" s="1144"/>
      <c r="Q99" s="1142"/>
      <c r="R99" s="1143"/>
      <c r="S99" s="1143"/>
      <c r="T99" s="1143"/>
      <c r="U99" s="1143"/>
      <c r="V99" s="1143"/>
      <c r="W99" s="1143"/>
      <c r="X99" s="1143"/>
      <c r="Y99" s="1143"/>
      <c r="Z99" s="1143"/>
      <c r="AA99" s="1143"/>
      <c r="AB99" s="1144"/>
      <c r="AC99" s="1142"/>
      <c r="AD99" s="1143"/>
      <c r="AE99" s="1143"/>
      <c r="AF99" s="1143"/>
      <c r="AG99" s="1143"/>
      <c r="AH99" s="1143"/>
      <c r="AI99" s="1143"/>
      <c r="AJ99" s="1143"/>
      <c r="AK99" s="1143"/>
      <c r="AL99" s="1143"/>
      <c r="AM99" s="1143"/>
      <c r="AN99" s="1144"/>
      <c r="AO99" s="420">
        <f t="shared" si="4"/>
        <v>1</v>
      </c>
      <c r="AP99" s="423">
        <f t="shared" si="5"/>
        <v>0</v>
      </c>
    </row>
    <row r="100" spans="1:42" ht="13.5" customHeight="1" outlineLevel="1" x14ac:dyDescent="0.25">
      <c r="A100" s="341">
        <v>6.5</v>
      </c>
      <c r="B100" s="394" t="str">
        <f>'Formato de costeo C6 '!D161</f>
        <v xml:space="preserve">Línea de base y Evaluación </v>
      </c>
      <c r="C100" s="391" t="s">
        <v>418</v>
      </c>
      <c r="D100" s="402">
        <v>2</v>
      </c>
      <c r="E100" s="1142">
        <v>1</v>
      </c>
      <c r="F100" s="1143">
        <v>1</v>
      </c>
      <c r="G100" s="1143"/>
      <c r="H100" s="1143"/>
      <c r="I100" s="1143"/>
      <c r="J100" s="1143"/>
      <c r="K100" s="1143"/>
      <c r="L100" s="1143"/>
      <c r="M100" s="1143"/>
      <c r="N100" s="1143"/>
      <c r="O100" s="1143"/>
      <c r="P100" s="1144"/>
      <c r="Q100" s="1142"/>
      <c r="R100" s="1143"/>
      <c r="S100" s="1143"/>
      <c r="T100" s="1143"/>
      <c r="U100" s="1143"/>
      <c r="V100" s="1143"/>
      <c r="W100" s="1143"/>
      <c r="X100" s="1143"/>
      <c r="Y100" s="1143"/>
      <c r="Z100" s="1143"/>
      <c r="AA100" s="1143"/>
      <c r="AB100" s="1144"/>
      <c r="AC100" s="1142"/>
      <c r="AD100" s="1143"/>
      <c r="AE100" s="1143"/>
      <c r="AF100" s="1143"/>
      <c r="AG100" s="1143"/>
      <c r="AH100" s="1143"/>
      <c r="AI100" s="1143"/>
      <c r="AJ100" s="1143"/>
      <c r="AK100" s="1143"/>
      <c r="AL100" s="1143"/>
      <c r="AM100" s="1143"/>
      <c r="AN100" s="1144">
        <v>1</v>
      </c>
      <c r="AO100" s="420">
        <f t="shared" si="4"/>
        <v>3</v>
      </c>
      <c r="AP100" s="423">
        <f t="shared" si="5"/>
        <v>-1</v>
      </c>
    </row>
    <row r="101" spans="1:42" ht="13.5" customHeight="1" outlineLevel="1" x14ac:dyDescent="0.25">
      <c r="A101" s="341">
        <v>6.6</v>
      </c>
      <c r="B101" s="394" t="str">
        <f>'Formato de costeo C6 '!D165</f>
        <v>Imprevistos</v>
      </c>
      <c r="C101" s="391" t="s">
        <v>415</v>
      </c>
      <c r="D101" s="402">
        <v>1</v>
      </c>
      <c r="E101" s="1142">
        <v>1</v>
      </c>
      <c r="F101" s="1143"/>
      <c r="G101" s="1143"/>
      <c r="H101" s="1143"/>
      <c r="I101" s="1143"/>
      <c r="J101" s="1143"/>
      <c r="K101" s="1143"/>
      <c r="L101" s="1143"/>
      <c r="M101" s="1143"/>
      <c r="N101" s="1143"/>
      <c r="O101" s="1143"/>
      <c r="P101" s="1144"/>
      <c r="Q101" s="1142"/>
      <c r="R101" s="1143"/>
      <c r="S101" s="1143"/>
      <c r="T101" s="1143"/>
      <c r="U101" s="1143"/>
      <c r="V101" s="1143"/>
      <c r="W101" s="1143"/>
      <c r="X101" s="1143"/>
      <c r="Y101" s="1143"/>
      <c r="Z101" s="1143"/>
      <c r="AA101" s="1143"/>
      <c r="AB101" s="1144"/>
      <c r="AC101" s="1142"/>
      <c r="AD101" s="1143"/>
      <c r="AE101" s="1143"/>
      <c r="AF101" s="1143"/>
      <c r="AG101" s="1143"/>
      <c r="AH101" s="1143"/>
      <c r="AI101" s="1143"/>
      <c r="AJ101" s="1143"/>
      <c r="AK101" s="1143"/>
      <c r="AL101" s="1143"/>
      <c r="AM101" s="1143"/>
      <c r="AN101" s="1144"/>
      <c r="AO101" s="420">
        <f t="shared" si="4"/>
        <v>1</v>
      </c>
      <c r="AP101" s="423">
        <f t="shared" si="5"/>
        <v>0</v>
      </c>
    </row>
    <row r="102" spans="1:42" x14ac:dyDescent="0.25">
      <c r="A102" s="341">
        <v>6.7</v>
      </c>
      <c r="B102" s="394" t="str">
        <f>+'Formato de costeo C6 '!D169</f>
        <v>Supervisión interna</v>
      </c>
      <c r="C102" s="391" t="s">
        <v>415</v>
      </c>
      <c r="D102" s="402">
        <v>1</v>
      </c>
      <c r="E102" s="1142">
        <v>1</v>
      </c>
      <c r="F102" s="1143"/>
      <c r="G102" s="1143"/>
      <c r="H102" s="1143"/>
      <c r="I102" s="1143"/>
      <c r="J102" s="1143"/>
      <c r="K102" s="1143"/>
      <c r="L102" s="1143"/>
      <c r="M102" s="1143"/>
      <c r="N102" s="1143"/>
      <c r="O102" s="1143"/>
      <c r="P102" s="1144"/>
      <c r="Q102" s="1143"/>
      <c r="R102" s="1143"/>
      <c r="S102" s="1143"/>
      <c r="T102" s="1143"/>
      <c r="U102" s="1143"/>
      <c r="V102" s="1143"/>
      <c r="W102" s="1143"/>
      <c r="X102" s="1143"/>
      <c r="Y102" s="1143"/>
      <c r="Z102" s="1143"/>
      <c r="AA102" s="1143"/>
      <c r="AB102" s="1144"/>
      <c r="AC102" s="1143"/>
      <c r="AD102" s="1143"/>
      <c r="AE102" s="1143"/>
      <c r="AF102" s="1143"/>
      <c r="AG102" s="1143"/>
      <c r="AH102" s="1143"/>
      <c r="AI102" s="1143"/>
      <c r="AJ102" s="1143"/>
      <c r="AK102" s="1143"/>
      <c r="AL102" s="1143"/>
      <c r="AM102" s="1143"/>
      <c r="AN102" s="1144"/>
      <c r="AO102" s="420">
        <f t="shared" si="4"/>
        <v>1</v>
      </c>
      <c r="AP102" s="423">
        <f t="shared" si="5"/>
        <v>0</v>
      </c>
    </row>
    <row r="104" spans="1:42" x14ac:dyDescent="0.25">
      <c r="D104" s="347"/>
    </row>
    <row r="105" spans="1:42" hidden="1" x14ac:dyDescent="0.25">
      <c r="C105" s="345" t="s">
        <v>337</v>
      </c>
    </row>
    <row r="106" spans="1:42" hidden="1" x14ac:dyDescent="0.25">
      <c r="C106" s="345" t="s">
        <v>596</v>
      </c>
    </row>
    <row r="107" spans="1:42" hidden="1" x14ac:dyDescent="0.25">
      <c r="C107" s="345" t="s">
        <v>595</v>
      </c>
      <c r="D107" s="346">
        <v>3800</v>
      </c>
      <c r="H107" s="346"/>
    </row>
    <row r="115" spans="8:8" x14ac:dyDescent="0.25">
      <c r="H115" s="346"/>
    </row>
  </sheetData>
  <mergeCells count="24">
    <mergeCell ref="A10:B10"/>
    <mergeCell ref="N9:P9"/>
    <mergeCell ref="AO8:AO10"/>
    <mergeCell ref="AP8:AP10"/>
    <mergeCell ref="Q8:AB8"/>
    <mergeCell ref="C8:C10"/>
    <mergeCell ref="T9:V9"/>
    <mergeCell ref="AF9:AH9"/>
    <mergeCell ref="D8:D10"/>
    <mergeCell ref="E8:P8"/>
    <mergeCell ref="AI9:AK9"/>
    <mergeCell ref="A1:AN1"/>
    <mergeCell ref="A3:AN3"/>
    <mergeCell ref="H9:J9"/>
    <mergeCell ref="K9:M9"/>
    <mergeCell ref="Q9:S9"/>
    <mergeCell ref="AC8:AN8"/>
    <mergeCell ref="W9:Y9"/>
    <mergeCell ref="AL9:AN9"/>
    <mergeCell ref="A8:B8"/>
    <mergeCell ref="A9:B9"/>
    <mergeCell ref="E9:G9"/>
    <mergeCell ref="AC9:AE9"/>
    <mergeCell ref="Z9:AB9"/>
  </mergeCells>
  <phoneticPr fontId="0" type="noConversion"/>
  <conditionalFormatting sqref="L71">
    <cfRule type="cellIs" dxfId="27" priority="54" operator="notEqual">
      <formula>0</formula>
    </cfRule>
    <cfRule type="cellIs" dxfId="26" priority="55" operator="notEqual">
      <formula>0</formula>
    </cfRule>
  </conditionalFormatting>
  <conditionalFormatting sqref="AP16">
    <cfRule type="cellIs" dxfId="25" priority="53" operator="notEqual">
      <formula>0</formula>
    </cfRule>
  </conditionalFormatting>
  <conditionalFormatting sqref="AP17:AP20">
    <cfRule type="cellIs" dxfId="24" priority="52" operator="notEqual">
      <formula>0</formula>
    </cfRule>
  </conditionalFormatting>
  <conditionalFormatting sqref="AP25">
    <cfRule type="cellIs" dxfId="23" priority="51" operator="notEqual">
      <formula>0</formula>
    </cfRule>
  </conditionalFormatting>
  <conditionalFormatting sqref="AP26:AP29">
    <cfRule type="cellIs" dxfId="22" priority="50" operator="notEqual">
      <formula>0</formula>
    </cfRule>
  </conditionalFormatting>
  <conditionalFormatting sqref="AP34">
    <cfRule type="cellIs" dxfId="21" priority="49" operator="notEqual">
      <formula>0</formula>
    </cfRule>
  </conditionalFormatting>
  <conditionalFormatting sqref="AP35:AP38">
    <cfRule type="cellIs" dxfId="20" priority="48" operator="notEqual">
      <formula>0</formula>
    </cfRule>
  </conditionalFormatting>
  <conditionalFormatting sqref="AP43">
    <cfRule type="cellIs" dxfId="19" priority="47" operator="notEqual">
      <formula>0</formula>
    </cfRule>
  </conditionalFormatting>
  <conditionalFormatting sqref="AP44:AP47">
    <cfRule type="cellIs" dxfId="18" priority="46" operator="notEqual">
      <formula>0</formula>
    </cfRule>
  </conditionalFormatting>
  <conditionalFormatting sqref="AP52">
    <cfRule type="cellIs" dxfId="17" priority="45" operator="notEqual">
      <formula>0</formula>
    </cfRule>
  </conditionalFormatting>
  <conditionalFormatting sqref="AP53:AP56">
    <cfRule type="cellIs" dxfId="16" priority="44" operator="notEqual">
      <formula>0</formula>
    </cfRule>
  </conditionalFormatting>
  <conditionalFormatting sqref="AP60:AP74">
    <cfRule type="cellIs" dxfId="15" priority="3" operator="notEqual">
      <formula>0</formula>
    </cfRule>
  </conditionalFormatting>
  <conditionalFormatting sqref="AP77:AP87">
    <cfRule type="cellIs" dxfId="14" priority="2" operator="notEqual">
      <formula>0</formula>
    </cfRule>
  </conditionalFormatting>
  <conditionalFormatting sqref="AP89:AP98">
    <cfRule type="cellIs" dxfId="13" priority="1" operator="notEqual">
      <formula>0</formula>
    </cfRule>
  </conditionalFormatting>
  <dataValidations count="3">
    <dataValidation type="list" allowBlank="1" showInputMessage="1" showErrorMessage="1" promptTitle="Categorías" sqref="B76 B59">
      <formula1>Categorías</formula1>
    </dataValidation>
    <dataValidation type="list" allowBlank="1" showInputMessage="1" showErrorMessage="1" sqref="C60:C74">
      <formula1>$C$105:$C$106</formula1>
    </dataValidation>
    <dataValidation type="custom" allowBlank="1" showInputMessage="1" showErrorMessage="1" errorTitle="NO MODIFICAR" sqref="C105:D107">
      <formula1>"&gt;0"</formula1>
    </dataValidation>
  </dataValidations>
  <printOptions horizontalCentered="1"/>
  <pageMargins left="0.25" right="0.25" top="0.75" bottom="0.75" header="0.3" footer="0.3"/>
  <pageSetup paperSize="9" scale="43"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1263"/>
  <sheetViews>
    <sheetView showGridLines="0" topLeftCell="A255" workbookViewId="0">
      <selection activeCell="D274" sqref="D274:Q274"/>
    </sheetView>
  </sheetViews>
  <sheetFormatPr baseColWidth="10" defaultRowHeight="12.75" x14ac:dyDescent="0.2"/>
  <cols>
    <col min="1" max="1" width="6" style="2" customWidth="1"/>
    <col min="2" max="2" width="35.7109375" style="2" customWidth="1"/>
    <col min="3" max="3" width="6.7109375" style="2" customWidth="1"/>
    <col min="4" max="4" width="10.7109375" style="2" customWidth="1"/>
    <col min="5" max="5" width="9.7109375" style="36" customWidth="1"/>
    <col min="6" max="6" width="9.7109375" style="2" customWidth="1"/>
    <col min="7" max="7" width="10.7109375" style="2" customWidth="1"/>
    <col min="8" max="8" width="6.7109375" style="2" customWidth="1"/>
    <col min="9" max="9" width="10.7109375" style="2" customWidth="1"/>
    <col min="10" max="10" width="12.7109375" style="2" customWidth="1"/>
    <col min="11" max="11" width="12.7109375" style="2" hidden="1" customWidth="1"/>
    <col min="12" max="12" width="12.7109375" style="2" customWidth="1"/>
    <col min="13" max="16" width="12.7109375" style="2" hidden="1" customWidth="1"/>
    <col min="17" max="17" width="12.7109375" style="2" customWidth="1"/>
    <col min="18" max="16384" width="11.42578125" style="2"/>
  </cols>
  <sheetData>
    <row r="1" spans="2:17" ht="21" customHeight="1" x14ac:dyDescent="0.2">
      <c r="B1" s="1344" t="s">
        <v>72</v>
      </c>
      <c r="C1" s="1344"/>
      <c r="D1" s="1344"/>
      <c r="E1" s="1344"/>
      <c r="F1" s="1344"/>
      <c r="G1" s="1344"/>
      <c r="H1" s="1344"/>
      <c r="I1" s="1344"/>
      <c r="J1" s="1344"/>
      <c r="K1" s="1344"/>
      <c r="L1" s="1344"/>
      <c r="M1" s="1344"/>
      <c r="N1" s="1344"/>
      <c r="O1" s="1344"/>
      <c r="P1" s="1344"/>
      <c r="Q1" s="1344"/>
    </row>
    <row r="2" spans="2:17" ht="6" customHeight="1" x14ac:dyDescent="0.2">
      <c r="B2" s="887"/>
      <c r="C2" s="887"/>
      <c r="D2" s="887"/>
      <c r="E2" s="888"/>
      <c r="F2" s="887"/>
      <c r="G2" s="887"/>
      <c r="H2" s="887"/>
      <c r="I2" s="887"/>
      <c r="J2" s="887"/>
      <c r="K2" s="887"/>
      <c r="L2" s="887"/>
      <c r="M2" s="887"/>
      <c r="N2" s="887"/>
      <c r="O2" s="887"/>
      <c r="P2" s="887"/>
      <c r="Q2" s="887"/>
    </row>
    <row r="3" spans="2:17" ht="13.5" customHeight="1" x14ac:dyDescent="0.2">
      <c r="B3" s="1345" t="s">
        <v>291</v>
      </c>
      <c r="C3" s="1345"/>
      <c r="D3" s="1345"/>
      <c r="E3" s="1345"/>
      <c r="F3" s="1345"/>
      <c r="G3" s="1345"/>
      <c r="H3" s="1345"/>
      <c r="I3" s="1345"/>
      <c r="J3" s="1345"/>
      <c r="K3" s="1345"/>
      <c r="L3" s="1345"/>
      <c r="M3" s="1345"/>
      <c r="N3" s="1345"/>
      <c r="O3" s="1345"/>
      <c r="P3" s="1345"/>
      <c r="Q3" s="1345"/>
    </row>
    <row r="4" spans="2:17" ht="6" customHeight="1" x14ac:dyDescent="0.2">
      <c r="B4" s="889"/>
      <c r="C4" s="890"/>
      <c r="D4" s="890"/>
      <c r="E4" s="891"/>
      <c r="F4" s="890"/>
      <c r="G4" s="890"/>
      <c r="H4" s="890"/>
      <c r="I4" s="890"/>
      <c r="J4" s="890"/>
      <c r="K4" s="890"/>
      <c r="L4" s="890"/>
      <c r="M4" s="890"/>
      <c r="N4" s="890"/>
      <c r="O4" s="890"/>
      <c r="P4" s="890"/>
      <c r="Q4" s="890"/>
    </row>
    <row r="5" spans="2:17" ht="13.5" customHeight="1" x14ac:dyDescent="0.2">
      <c r="B5" s="1345" t="s">
        <v>96</v>
      </c>
      <c r="C5" s="1345"/>
      <c r="D5" s="1345"/>
      <c r="E5" s="1345"/>
      <c r="F5" s="1345"/>
      <c r="G5" s="1345"/>
      <c r="H5" s="1345"/>
      <c r="I5" s="1345"/>
      <c r="J5" s="1345"/>
      <c r="K5" s="1345"/>
      <c r="L5" s="1345"/>
      <c r="M5" s="1345"/>
      <c r="N5" s="1345"/>
      <c r="O5" s="1345"/>
      <c r="P5" s="1345"/>
      <c r="Q5" s="1345"/>
    </row>
    <row r="6" spans="2:17" ht="15" customHeight="1" x14ac:dyDescent="0.2">
      <c r="B6" s="597" t="s">
        <v>438</v>
      </c>
      <c r="C6" s="599">
        <f>+'INFORMACION GENERAL DEL PROYECT'!$C$9</f>
        <v>0</v>
      </c>
      <c r="D6" s="598"/>
      <c r="E6" s="98"/>
      <c r="F6" s="98"/>
      <c r="G6" s="98"/>
      <c r="H6" s="98"/>
      <c r="I6" s="98"/>
      <c r="J6" s="98"/>
      <c r="K6" s="98"/>
      <c r="L6" s="98"/>
      <c r="M6" s="98"/>
      <c r="N6" s="98"/>
      <c r="O6" s="98"/>
      <c r="P6" s="98"/>
      <c r="Q6" s="98"/>
    </row>
    <row r="7" spans="2:17" ht="15" customHeight="1" x14ac:dyDescent="0.2">
      <c r="B7" s="597" t="s">
        <v>436</v>
      </c>
      <c r="C7" s="599">
        <f>+'INFORMACION GENERAL DEL PROYECT'!$C$8</f>
        <v>0</v>
      </c>
      <c r="D7" s="598"/>
      <c r="E7" s="98"/>
      <c r="F7" s="98"/>
      <c r="G7" s="98"/>
      <c r="H7" s="98"/>
      <c r="I7" s="98"/>
      <c r="J7" s="98"/>
      <c r="K7" s="98"/>
      <c r="L7" s="98"/>
      <c r="M7" s="98"/>
      <c r="N7" s="98"/>
      <c r="O7" s="98"/>
      <c r="P7" s="98"/>
      <c r="Q7" s="98"/>
    </row>
    <row r="8" spans="2:17" ht="15" customHeight="1" x14ac:dyDescent="0.2">
      <c r="B8" s="597" t="s">
        <v>439</v>
      </c>
      <c r="C8" s="770">
        <f>+'Cronograma de Actividades'!$C$6</f>
        <v>24</v>
      </c>
      <c r="D8" s="598" t="s">
        <v>437</v>
      </c>
      <c r="E8" s="160"/>
      <c r="F8" s="4"/>
      <c r="G8" s="4"/>
      <c r="H8" s="4"/>
      <c r="I8" s="4"/>
      <c r="J8" s="4"/>
      <c r="K8" s="4"/>
      <c r="L8" s="4"/>
      <c r="M8" s="4"/>
      <c r="N8" s="4"/>
      <c r="O8" s="4"/>
      <c r="P8" s="4"/>
      <c r="Q8" s="4"/>
    </row>
    <row r="9" spans="2:17" ht="6" customHeight="1" thickBot="1" x14ac:dyDescent="0.25">
      <c r="B9" s="597"/>
      <c r="C9" s="599"/>
      <c r="D9" s="598"/>
      <c r="E9" s="160"/>
      <c r="F9" s="4"/>
      <c r="G9" s="4"/>
      <c r="H9" s="4"/>
      <c r="I9" s="4"/>
      <c r="J9" s="4"/>
      <c r="K9" s="4"/>
      <c r="L9" s="4"/>
      <c r="M9" s="4"/>
      <c r="N9" s="4"/>
      <c r="O9" s="4"/>
      <c r="P9" s="4"/>
      <c r="Q9" s="4"/>
    </row>
    <row r="10" spans="2:17" s="24" customFormat="1" ht="27" customHeight="1" x14ac:dyDescent="0.15">
      <c r="B10" s="885" t="s">
        <v>142</v>
      </c>
      <c r="C10" s="443">
        <v>1</v>
      </c>
      <c r="D10" s="444">
        <f>+'Cronograma de Actividades'!B11</f>
        <v>0</v>
      </c>
      <c r="E10" s="202"/>
      <c r="F10" s="202"/>
      <c r="G10" s="202"/>
      <c r="H10" s="202"/>
      <c r="I10" s="202"/>
      <c r="J10" s="202"/>
      <c r="K10" s="202"/>
      <c r="L10" s="202"/>
      <c r="M10" s="202"/>
      <c r="N10" s="202"/>
      <c r="O10" s="202"/>
      <c r="P10" s="202"/>
      <c r="Q10" s="203"/>
    </row>
    <row r="11" spans="2:17" s="24" customFormat="1" ht="21" customHeight="1" x14ac:dyDescent="0.15">
      <c r="B11" s="886" t="s">
        <v>540</v>
      </c>
      <c r="C11" s="168">
        <v>1.1000000000000001</v>
      </c>
      <c r="D11" s="184">
        <f>+'Cronograma de Actividades'!B12</f>
        <v>0</v>
      </c>
      <c r="E11" s="200"/>
      <c r="F11" s="200"/>
      <c r="G11" s="200"/>
      <c r="H11" s="200"/>
      <c r="I11" s="200"/>
      <c r="J11" s="200"/>
      <c r="K11" s="200"/>
      <c r="L11" s="200"/>
      <c r="M11" s="200"/>
      <c r="N11" s="200"/>
      <c r="O11" s="200"/>
      <c r="P11" s="200"/>
      <c r="Q11" s="201"/>
    </row>
    <row r="12" spans="2:17" s="24" customFormat="1" ht="21" customHeight="1" x14ac:dyDescent="0.2">
      <c r="B12" s="893" t="s">
        <v>541</v>
      </c>
      <c r="C12" s="177" t="s">
        <v>80</v>
      </c>
      <c r="D12" s="1293">
        <f>+'Cronograma de Actividades'!B16</f>
        <v>0</v>
      </c>
      <c r="E12" s="1334"/>
      <c r="F12" s="1334"/>
      <c r="G12" s="1334"/>
      <c r="H12" s="1334"/>
      <c r="I12" s="1334"/>
      <c r="J12" s="1334"/>
      <c r="K12" s="1334"/>
      <c r="L12" s="1334"/>
      <c r="M12" s="1334"/>
      <c r="N12" s="1334"/>
      <c r="O12" s="1334"/>
      <c r="P12" s="1334"/>
      <c r="Q12" s="1335"/>
    </row>
    <row r="13" spans="2:17" s="24" customFormat="1" ht="21" customHeight="1" x14ac:dyDescent="0.15">
      <c r="B13" s="894" t="s">
        <v>113</v>
      </c>
      <c r="C13" s="169"/>
      <c r="D13" s="1336"/>
      <c r="E13" s="1337"/>
      <c r="F13" s="1337"/>
      <c r="G13" s="1337"/>
      <c r="H13" s="1337"/>
      <c r="I13" s="1337"/>
      <c r="J13" s="1337"/>
      <c r="K13" s="1337"/>
      <c r="L13" s="1337"/>
      <c r="M13" s="1337"/>
      <c r="N13" s="1337"/>
      <c r="O13" s="1337"/>
      <c r="P13" s="1337"/>
      <c r="Q13" s="1338"/>
    </row>
    <row r="14" spans="2:17" s="24" customFormat="1" ht="21" customHeight="1" x14ac:dyDescent="0.15">
      <c r="B14" s="895" t="s">
        <v>70</v>
      </c>
      <c r="C14" s="170"/>
      <c r="D14" s="1311"/>
      <c r="E14" s="1312"/>
      <c r="F14" s="1312"/>
      <c r="G14" s="1312"/>
      <c r="H14" s="1312"/>
      <c r="I14" s="1312"/>
      <c r="J14" s="1312"/>
      <c r="K14" s="1312"/>
      <c r="L14" s="1312"/>
      <c r="M14" s="1312"/>
      <c r="N14" s="1312"/>
      <c r="O14" s="1312"/>
      <c r="P14" s="1312"/>
      <c r="Q14" s="1313"/>
    </row>
    <row r="15" spans="2:17" s="24" customFormat="1" ht="21" customHeight="1" x14ac:dyDescent="0.15">
      <c r="B15" s="893" t="s">
        <v>545</v>
      </c>
      <c r="C15" s="177" t="s">
        <v>81</v>
      </c>
      <c r="D15" s="1314">
        <f>+'Cronograma de Actividades'!B17</f>
        <v>0</v>
      </c>
      <c r="E15" s="1315"/>
      <c r="F15" s="1315"/>
      <c r="G15" s="1315"/>
      <c r="H15" s="1315"/>
      <c r="I15" s="1315"/>
      <c r="J15" s="1315"/>
      <c r="K15" s="1315"/>
      <c r="L15" s="1315"/>
      <c r="M15" s="1315"/>
      <c r="N15" s="1315"/>
      <c r="O15" s="1315"/>
      <c r="P15" s="1315"/>
      <c r="Q15" s="1316"/>
    </row>
    <row r="16" spans="2:17" s="24" customFormat="1" ht="21" customHeight="1" x14ac:dyDescent="0.15">
      <c r="B16" s="894" t="s">
        <v>113</v>
      </c>
      <c r="C16" s="169"/>
      <c r="D16" s="1336"/>
      <c r="E16" s="1337"/>
      <c r="F16" s="1337"/>
      <c r="G16" s="1337"/>
      <c r="H16" s="1337"/>
      <c r="I16" s="1337"/>
      <c r="J16" s="1337"/>
      <c r="K16" s="1337"/>
      <c r="L16" s="1337"/>
      <c r="M16" s="1337"/>
      <c r="N16" s="1337"/>
      <c r="O16" s="1337"/>
      <c r="P16" s="1337"/>
      <c r="Q16" s="1338"/>
    </row>
    <row r="17" spans="2:20" s="24" customFormat="1" ht="21" customHeight="1" x14ac:dyDescent="0.15">
      <c r="B17" s="895" t="s">
        <v>70</v>
      </c>
      <c r="C17" s="170"/>
      <c r="D17" s="1311"/>
      <c r="E17" s="1312"/>
      <c r="F17" s="1312"/>
      <c r="G17" s="1312"/>
      <c r="H17" s="1312"/>
      <c r="I17" s="1312"/>
      <c r="J17" s="1312"/>
      <c r="K17" s="1312"/>
      <c r="L17" s="1312"/>
      <c r="M17" s="1312"/>
      <c r="N17" s="1312"/>
      <c r="O17" s="1312"/>
      <c r="P17" s="1312"/>
      <c r="Q17" s="1313"/>
    </row>
    <row r="18" spans="2:20" s="24" customFormat="1" ht="21" hidden="1" customHeight="1" x14ac:dyDescent="0.15">
      <c r="B18" s="893" t="s">
        <v>546</v>
      </c>
      <c r="C18" s="177" t="s">
        <v>133</v>
      </c>
      <c r="D18" s="1299">
        <f>+'Cronograma de Actividades'!B18</f>
        <v>0</v>
      </c>
      <c r="E18" s="1300"/>
      <c r="F18" s="1300"/>
      <c r="G18" s="1300"/>
      <c r="H18" s="1300"/>
      <c r="I18" s="1300"/>
      <c r="J18" s="1300"/>
      <c r="K18" s="1300"/>
      <c r="L18" s="1300"/>
      <c r="M18" s="1301"/>
      <c r="N18" s="1301"/>
      <c r="O18" s="1301"/>
      <c r="P18" s="1301"/>
      <c r="Q18" s="1302"/>
    </row>
    <row r="19" spans="2:20" s="24" customFormat="1" ht="21" hidden="1" customHeight="1" x14ac:dyDescent="0.15">
      <c r="B19" s="894" t="s">
        <v>113</v>
      </c>
      <c r="C19" s="169"/>
      <c r="D19" s="1336"/>
      <c r="E19" s="1337"/>
      <c r="F19" s="1337"/>
      <c r="G19" s="1337"/>
      <c r="H19" s="1337"/>
      <c r="I19" s="1337"/>
      <c r="J19" s="1337"/>
      <c r="K19" s="1337"/>
      <c r="L19" s="1337"/>
      <c r="M19" s="1337"/>
      <c r="N19" s="1337"/>
      <c r="O19" s="1337"/>
      <c r="P19" s="1337"/>
      <c r="Q19" s="1338"/>
    </row>
    <row r="20" spans="2:20" s="24" customFormat="1" ht="21" hidden="1" customHeight="1" x14ac:dyDescent="0.15">
      <c r="B20" s="895" t="s">
        <v>70</v>
      </c>
      <c r="C20" s="170"/>
      <c r="D20" s="1311"/>
      <c r="E20" s="1312"/>
      <c r="F20" s="1312"/>
      <c r="G20" s="1312"/>
      <c r="H20" s="1312"/>
      <c r="I20" s="1312"/>
      <c r="J20" s="1312"/>
      <c r="K20" s="1312"/>
      <c r="L20" s="1312"/>
      <c r="M20" s="1312"/>
      <c r="N20" s="1312"/>
      <c r="O20" s="1312"/>
      <c r="P20" s="1312"/>
      <c r="Q20" s="1313"/>
    </row>
    <row r="21" spans="2:20" s="24" customFormat="1" ht="21" hidden="1" customHeight="1" x14ac:dyDescent="0.15">
      <c r="B21" s="893" t="s">
        <v>547</v>
      </c>
      <c r="C21" s="177" t="s">
        <v>154</v>
      </c>
      <c r="D21" s="1299">
        <f>+'Cronograma de Actividades'!B19</f>
        <v>0</v>
      </c>
      <c r="E21" s="1300"/>
      <c r="F21" s="1300"/>
      <c r="G21" s="1300"/>
      <c r="H21" s="1300"/>
      <c r="I21" s="1300"/>
      <c r="J21" s="1300"/>
      <c r="K21" s="1300"/>
      <c r="L21" s="1300"/>
      <c r="M21" s="1301"/>
      <c r="N21" s="1301"/>
      <c r="O21" s="1301"/>
      <c r="P21" s="1301"/>
      <c r="Q21" s="1302"/>
    </row>
    <row r="22" spans="2:20" s="24" customFormat="1" ht="21" hidden="1" customHeight="1" x14ac:dyDescent="0.15">
      <c r="B22" s="894" t="s">
        <v>113</v>
      </c>
      <c r="C22" s="169"/>
      <c r="D22" s="1336"/>
      <c r="E22" s="1337"/>
      <c r="F22" s="1337"/>
      <c r="G22" s="1337"/>
      <c r="H22" s="1337"/>
      <c r="I22" s="1337"/>
      <c r="J22" s="1337"/>
      <c r="K22" s="1337"/>
      <c r="L22" s="1337"/>
      <c r="M22" s="1337"/>
      <c r="N22" s="1337"/>
      <c r="O22" s="1337"/>
      <c r="P22" s="1337"/>
      <c r="Q22" s="1338"/>
    </row>
    <row r="23" spans="2:20" s="24" customFormat="1" ht="21" hidden="1" customHeight="1" x14ac:dyDescent="0.15">
      <c r="B23" s="895" t="s">
        <v>70</v>
      </c>
      <c r="C23" s="170"/>
      <c r="D23" s="1311"/>
      <c r="E23" s="1312"/>
      <c r="F23" s="1312"/>
      <c r="G23" s="1312"/>
      <c r="H23" s="1312"/>
      <c r="I23" s="1312"/>
      <c r="J23" s="1312"/>
      <c r="K23" s="1312"/>
      <c r="L23" s="1312"/>
      <c r="M23" s="1312"/>
      <c r="N23" s="1312"/>
      <c r="O23" s="1312"/>
      <c r="P23" s="1312"/>
      <c r="Q23" s="1313"/>
    </row>
    <row r="24" spans="2:20" s="24" customFormat="1" ht="21" hidden="1" customHeight="1" x14ac:dyDescent="0.15">
      <c r="B24" s="893" t="s">
        <v>548</v>
      </c>
      <c r="C24" s="177" t="s">
        <v>160</v>
      </c>
      <c r="D24" s="1299">
        <f>+'Cronograma de Actividades'!B20</f>
        <v>0</v>
      </c>
      <c r="E24" s="1300"/>
      <c r="F24" s="1300"/>
      <c r="G24" s="1300"/>
      <c r="H24" s="1300"/>
      <c r="I24" s="1300"/>
      <c r="J24" s="1300"/>
      <c r="K24" s="1300"/>
      <c r="L24" s="1300"/>
      <c r="M24" s="1301"/>
      <c r="N24" s="1301"/>
      <c r="O24" s="1301"/>
      <c r="P24" s="1301"/>
      <c r="Q24" s="1302"/>
    </row>
    <row r="25" spans="2:20" s="24" customFormat="1" ht="21" hidden="1" customHeight="1" x14ac:dyDescent="0.15">
      <c r="B25" s="894" t="s">
        <v>113</v>
      </c>
      <c r="C25" s="169"/>
      <c r="D25" s="1336"/>
      <c r="E25" s="1337"/>
      <c r="F25" s="1337"/>
      <c r="G25" s="1337"/>
      <c r="H25" s="1337"/>
      <c r="I25" s="1337"/>
      <c r="J25" s="1337"/>
      <c r="K25" s="1337"/>
      <c r="L25" s="1337"/>
      <c r="M25" s="1337"/>
      <c r="N25" s="1337"/>
      <c r="O25" s="1337"/>
      <c r="P25" s="1337"/>
      <c r="Q25" s="1338"/>
    </row>
    <row r="26" spans="2:20" s="24" customFormat="1" ht="21" hidden="1" customHeight="1" x14ac:dyDescent="0.15">
      <c r="B26" s="895" t="s">
        <v>70</v>
      </c>
      <c r="C26" s="170"/>
      <c r="D26" s="1311"/>
      <c r="E26" s="1312"/>
      <c r="F26" s="1312"/>
      <c r="G26" s="1312"/>
      <c r="H26" s="1312"/>
      <c r="I26" s="1312"/>
      <c r="J26" s="1312"/>
      <c r="K26" s="1312"/>
      <c r="L26" s="1312"/>
      <c r="M26" s="1312"/>
      <c r="N26" s="1312"/>
      <c r="O26" s="1312"/>
      <c r="P26" s="1312"/>
      <c r="Q26" s="1313"/>
    </row>
    <row r="27" spans="2:20" s="24" customFormat="1" ht="18" customHeight="1" x14ac:dyDescent="0.15">
      <c r="B27" s="1288" t="s">
        <v>416</v>
      </c>
      <c r="C27" s="1309"/>
      <c r="D27" s="1327" t="s">
        <v>116</v>
      </c>
      <c r="E27" s="1339" t="s">
        <v>67</v>
      </c>
      <c r="F27" s="1327" t="s">
        <v>97</v>
      </c>
      <c r="G27" s="1327" t="s">
        <v>115</v>
      </c>
      <c r="H27" s="1327" t="s">
        <v>113</v>
      </c>
      <c r="I27" s="1309" t="s">
        <v>114</v>
      </c>
      <c r="J27" s="1319" t="s">
        <v>71</v>
      </c>
      <c r="K27" s="1320"/>
      <c r="L27" s="1320"/>
      <c r="M27" s="1320"/>
      <c r="N27" s="1320"/>
      <c r="O27" s="1320"/>
      <c r="P27" s="1320"/>
      <c r="Q27" s="1321"/>
      <c r="R27" s="206"/>
      <c r="S27" s="206"/>
      <c r="T27" s="206"/>
    </row>
    <row r="28" spans="2:20" s="24" customFormat="1" ht="25.5" x14ac:dyDescent="0.15">
      <c r="B28" s="1289"/>
      <c r="C28" s="1310"/>
      <c r="D28" s="1327"/>
      <c r="E28" s="1339"/>
      <c r="F28" s="1327"/>
      <c r="G28" s="1327"/>
      <c r="H28" s="1327"/>
      <c r="I28" s="1310"/>
      <c r="J28" s="878" t="str">
        <f>+'INFORMACION GENERAL DEL PROYECT'!$B$22</f>
        <v>FONDOEMPLEO</v>
      </c>
      <c r="K28" s="878" t="str">
        <f>+'INFORMACION GENERAL DEL PROYECT'!$B$24</f>
        <v xml:space="preserve">    MODALIDAD CREDITO</v>
      </c>
      <c r="L28" s="878" t="str">
        <f>+'INFORMACION GENERAL DEL PROYECT'!$B$25</f>
        <v>Institucion Ejecutora</v>
      </c>
      <c r="M28" s="878" t="str">
        <f>+'INFORMACION GENERAL DEL PROYECT'!$B$26</f>
        <v>Fuente 2</v>
      </c>
      <c r="N28" s="878" t="str">
        <f>+'INFORMACION GENERAL DEL PROYECT'!$B$27</f>
        <v>Fuente 3</v>
      </c>
      <c r="O28" s="878" t="str">
        <f>+'INFORMACION GENERAL DEL PROYECT'!$B$28</f>
        <v>Fuente 4</v>
      </c>
      <c r="P28" s="959" t="str">
        <f>+'INFORMACION GENERAL DEL PROYECT'!$B$29</f>
        <v>Fuente 5</v>
      </c>
      <c r="Q28" s="445" t="str">
        <f>+'INFORMACION GENERAL DEL PROYECT'!$B$30</f>
        <v xml:space="preserve">Aporte de Beneficiarios </v>
      </c>
    </row>
    <row r="29" spans="2:20" s="24" customFormat="1" ht="12.75" customHeight="1" x14ac:dyDescent="0.15">
      <c r="B29" s="896">
        <f>+D12</f>
        <v>0</v>
      </c>
      <c r="C29" s="178" t="str">
        <f>+C12</f>
        <v>1.1.1</v>
      </c>
      <c r="D29" s="161">
        <f>+'Cronograma de Actividades'!C16</f>
        <v>0</v>
      </c>
      <c r="E29" s="179"/>
      <c r="F29" s="180"/>
      <c r="G29" s="158">
        <f>+G30+G39+G48+G57+G66</f>
        <v>0</v>
      </c>
      <c r="H29" s="370">
        <f>+'Cronograma de Actividades'!D16</f>
        <v>0</v>
      </c>
      <c r="I29" s="158">
        <f t="shared" ref="I29:Q29" si="0">+I30+I39+I48+I57+I66</f>
        <v>0</v>
      </c>
      <c r="J29" s="158">
        <f>+J30+J39+J48+J57+J66</f>
        <v>0</v>
      </c>
      <c r="K29" s="158">
        <f t="shared" si="0"/>
        <v>0</v>
      </c>
      <c r="L29" s="158">
        <f t="shared" si="0"/>
        <v>0</v>
      </c>
      <c r="M29" s="158">
        <f t="shared" si="0"/>
        <v>0</v>
      </c>
      <c r="N29" s="158">
        <f t="shared" si="0"/>
        <v>0</v>
      </c>
      <c r="O29" s="158">
        <f t="shared" si="0"/>
        <v>0</v>
      </c>
      <c r="P29" s="158">
        <f t="shared" si="0"/>
        <v>0</v>
      </c>
      <c r="Q29" s="159">
        <f t="shared" si="0"/>
        <v>0</v>
      </c>
      <c r="R29" s="96">
        <f>SUM(J29:Q29)</f>
        <v>0</v>
      </c>
      <c r="S29" s="96">
        <f>+R29-I29</f>
        <v>0</v>
      </c>
    </row>
    <row r="30" spans="2:20" s="24" customFormat="1" ht="12.75" customHeight="1" x14ac:dyDescent="0.15">
      <c r="B30" s="897" t="s">
        <v>280</v>
      </c>
      <c r="C30" s="114" t="s">
        <v>1</v>
      </c>
      <c r="D30" s="162"/>
      <c r="E30" s="54"/>
      <c r="F30" s="33"/>
      <c r="G30" s="204">
        <f>SUM(G31:G38)</f>
        <v>0</v>
      </c>
      <c r="H30" s="449"/>
      <c r="I30" s="204">
        <f t="shared" ref="I30:Q30" si="1">SUM(I31:I38)</f>
        <v>0</v>
      </c>
      <c r="J30" s="204">
        <f t="shared" si="1"/>
        <v>0</v>
      </c>
      <c r="K30" s="204">
        <f t="shared" si="1"/>
        <v>0</v>
      </c>
      <c r="L30" s="204">
        <f t="shared" si="1"/>
        <v>0</v>
      </c>
      <c r="M30" s="204">
        <f t="shared" si="1"/>
        <v>0</v>
      </c>
      <c r="N30" s="204">
        <f t="shared" si="1"/>
        <v>0</v>
      </c>
      <c r="O30" s="204">
        <f t="shared" si="1"/>
        <v>0</v>
      </c>
      <c r="P30" s="204">
        <f t="shared" si="1"/>
        <v>0</v>
      </c>
      <c r="Q30" s="433">
        <f t="shared" si="1"/>
        <v>0</v>
      </c>
      <c r="R30" s="96">
        <f t="shared" ref="R30:R93" si="2">SUM(J30:Q30)</f>
        <v>0</v>
      </c>
      <c r="S30" s="96">
        <f t="shared" ref="S30:S93" si="3">+R30-I30</f>
        <v>0</v>
      </c>
    </row>
    <row r="31" spans="2:20" s="24" customFormat="1" ht="12.75" customHeight="1" x14ac:dyDescent="0.2">
      <c r="B31" s="1047"/>
      <c r="C31" s="72"/>
      <c r="D31" s="164"/>
      <c r="E31" s="74"/>
      <c r="F31" s="72"/>
      <c r="G31" s="434">
        <f t="shared" ref="G31:G37" si="4">+E31*F31</f>
        <v>0</v>
      </c>
      <c r="H31" s="450"/>
      <c r="I31" s="434">
        <f t="shared" ref="I31:I38" si="5">+G31*$H$29</f>
        <v>0</v>
      </c>
      <c r="J31" s="33">
        <f>+I31</f>
        <v>0</v>
      </c>
      <c r="K31" s="33"/>
      <c r="L31" s="33"/>
      <c r="M31" s="33"/>
      <c r="N31" s="33"/>
      <c r="O31" s="33"/>
      <c r="P31" s="965"/>
      <c r="Q31" s="163"/>
      <c r="R31" s="96">
        <f t="shared" si="2"/>
        <v>0</v>
      </c>
      <c r="S31" s="96">
        <f t="shared" si="3"/>
        <v>0</v>
      </c>
    </row>
    <row r="32" spans="2:20" s="24" customFormat="1" ht="12.75" customHeight="1" x14ac:dyDescent="0.2">
      <c r="B32" s="1047"/>
      <c r="C32" s="72"/>
      <c r="D32" s="164"/>
      <c r="E32" s="74"/>
      <c r="F32" s="72"/>
      <c r="G32" s="434">
        <f t="shared" si="4"/>
        <v>0</v>
      </c>
      <c r="H32" s="450"/>
      <c r="I32" s="434">
        <f t="shared" si="5"/>
        <v>0</v>
      </c>
      <c r="J32" s="33"/>
      <c r="K32" s="33"/>
      <c r="L32" s="33"/>
      <c r="M32" s="33"/>
      <c r="N32" s="33"/>
      <c r="O32" s="33"/>
      <c r="P32" s="965"/>
      <c r="Q32" s="163"/>
      <c r="R32" s="96">
        <f t="shared" si="2"/>
        <v>0</v>
      </c>
      <c r="S32" s="96">
        <f t="shared" si="3"/>
        <v>0</v>
      </c>
    </row>
    <row r="33" spans="2:19" s="24" customFormat="1" ht="12.75" customHeight="1" x14ac:dyDescent="0.2">
      <c r="B33" s="903"/>
      <c r="C33" s="72"/>
      <c r="D33" s="164"/>
      <c r="E33" s="74"/>
      <c r="F33" s="72"/>
      <c r="G33" s="434">
        <f t="shared" si="4"/>
        <v>0</v>
      </c>
      <c r="H33" s="452"/>
      <c r="I33" s="447">
        <f t="shared" si="5"/>
        <v>0</v>
      </c>
      <c r="J33" s="33"/>
      <c r="K33" s="33"/>
      <c r="L33" s="33"/>
      <c r="M33" s="33"/>
      <c r="N33" s="33"/>
      <c r="O33" s="33"/>
      <c r="P33" s="965"/>
      <c r="Q33" s="163"/>
      <c r="R33" s="96">
        <f t="shared" si="2"/>
        <v>0</v>
      </c>
      <c r="S33" s="96">
        <f t="shared" si="3"/>
        <v>0</v>
      </c>
    </row>
    <row r="34" spans="2:19" s="24" customFormat="1" ht="12.75" customHeight="1" x14ac:dyDescent="0.2">
      <c r="B34" s="902"/>
      <c r="C34" s="114"/>
      <c r="D34" s="162"/>
      <c r="E34" s="54"/>
      <c r="F34" s="33"/>
      <c r="G34" s="434">
        <f t="shared" si="4"/>
        <v>0</v>
      </c>
      <c r="H34" s="450"/>
      <c r="I34" s="434">
        <f t="shared" si="5"/>
        <v>0</v>
      </c>
      <c r="J34" s="33"/>
      <c r="K34" s="33"/>
      <c r="L34" s="33"/>
      <c r="M34" s="33"/>
      <c r="N34" s="33"/>
      <c r="O34" s="33"/>
      <c r="P34" s="965"/>
      <c r="Q34" s="163"/>
      <c r="R34" s="96">
        <f t="shared" si="2"/>
        <v>0</v>
      </c>
      <c r="S34" s="96">
        <f t="shared" si="3"/>
        <v>0</v>
      </c>
    </row>
    <row r="35" spans="2:19" s="24" customFormat="1" ht="12.75" customHeight="1" x14ac:dyDescent="0.2">
      <c r="B35" s="902"/>
      <c r="C35" s="114"/>
      <c r="D35" s="162"/>
      <c r="E35" s="54"/>
      <c r="F35" s="33"/>
      <c r="G35" s="434">
        <f t="shared" si="4"/>
        <v>0</v>
      </c>
      <c r="H35" s="450"/>
      <c r="I35" s="434">
        <f t="shared" si="5"/>
        <v>0</v>
      </c>
      <c r="J35" s="33"/>
      <c r="K35" s="33"/>
      <c r="L35" s="33"/>
      <c r="M35" s="33"/>
      <c r="N35" s="33"/>
      <c r="O35" s="33"/>
      <c r="P35" s="965"/>
      <c r="Q35" s="163"/>
      <c r="R35" s="96">
        <f t="shared" si="2"/>
        <v>0</v>
      </c>
      <c r="S35" s="96">
        <f t="shared" si="3"/>
        <v>0</v>
      </c>
    </row>
    <row r="36" spans="2:19" s="24" customFormat="1" ht="12.75" customHeight="1" x14ac:dyDescent="0.2">
      <c r="B36" s="903"/>
      <c r="C36" s="72"/>
      <c r="D36" s="164"/>
      <c r="E36" s="74"/>
      <c r="F36" s="72"/>
      <c r="G36" s="434">
        <f t="shared" si="4"/>
        <v>0</v>
      </c>
      <c r="H36" s="453"/>
      <c r="I36" s="434">
        <f t="shared" si="5"/>
        <v>0</v>
      </c>
      <c r="J36" s="333"/>
      <c r="K36" s="30"/>
      <c r="L36" s="30"/>
      <c r="M36" s="30"/>
      <c r="N36" s="30"/>
      <c r="O36" s="30"/>
      <c r="P36" s="479"/>
      <c r="Q36" s="457"/>
      <c r="R36" s="96">
        <f t="shared" si="2"/>
        <v>0</v>
      </c>
      <c r="S36" s="96">
        <f t="shared" si="3"/>
        <v>0</v>
      </c>
    </row>
    <row r="37" spans="2:19" s="24" customFormat="1" ht="12.75" customHeight="1" x14ac:dyDescent="0.2">
      <c r="B37" s="903"/>
      <c r="C37" s="72"/>
      <c r="D37" s="164"/>
      <c r="E37" s="74"/>
      <c r="F37" s="72"/>
      <c r="G37" s="434">
        <f t="shared" si="4"/>
        <v>0</v>
      </c>
      <c r="H37" s="454"/>
      <c r="I37" s="434">
        <f t="shared" si="5"/>
        <v>0</v>
      </c>
      <c r="J37" s="333"/>
      <c r="K37" s="30"/>
      <c r="L37" s="30"/>
      <c r="M37" s="30"/>
      <c r="N37" s="30"/>
      <c r="O37" s="30"/>
      <c r="P37" s="479"/>
      <c r="Q37" s="457"/>
      <c r="R37" s="96">
        <f t="shared" si="2"/>
        <v>0</v>
      </c>
      <c r="S37" s="96">
        <f t="shared" si="3"/>
        <v>0</v>
      </c>
    </row>
    <row r="38" spans="2:19" s="24" customFormat="1" ht="12.75" hidden="1" customHeight="1" x14ac:dyDescent="0.2">
      <c r="B38" s="901"/>
      <c r="C38" s="137"/>
      <c r="D38" s="165"/>
      <c r="E38" s="208"/>
      <c r="F38" s="137"/>
      <c r="G38" s="448"/>
      <c r="H38" s="451"/>
      <c r="I38" s="448">
        <f t="shared" si="5"/>
        <v>0</v>
      </c>
      <c r="J38" s="458">
        <f t="shared" ref="J38" si="6">+I38</f>
        <v>0</v>
      </c>
      <c r="K38" s="32"/>
      <c r="L38" s="32"/>
      <c r="M38" s="32"/>
      <c r="N38" s="32"/>
      <c r="O38" s="32"/>
      <c r="P38" s="596"/>
      <c r="Q38" s="459"/>
      <c r="R38" s="96">
        <f t="shared" si="2"/>
        <v>0</v>
      </c>
      <c r="S38" s="96">
        <f t="shared" si="3"/>
        <v>0</v>
      </c>
    </row>
    <row r="39" spans="2:19" s="24" customFormat="1" ht="12.75" customHeight="1" x14ac:dyDescent="0.15">
      <c r="B39" s="897" t="s">
        <v>280</v>
      </c>
      <c r="C39" s="114" t="s">
        <v>143</v>
      </c>
      <c r="D39" s="162"/>
      <c r="E39" s="54"/>
      <c r="F39" s="33"/>
      <c r="G39" s="204">
        <f>SUM(G40:G47)</f>
        <v>0</v>
      </c>
      <c r="H39" s="449"/>
      <c r="I39" s="204">
        <f t="shared" ref="I39:Q39" si="7">SUM(I40:I47)</f>
        <v>0</v>
      </c>
      <c r="J39" s="204">
        <f t="shared" si="7"/>
        <v>0</v>
      </c>
      <c r="K39" s="204">
        <f t="shared" si="7"/>
        <v>0</v>
      </c>
      <c r="L39" s="204">
        <f t="shared" si="7"/>
        <v>0</v>
      </c>
      <c r="M39" s="204">
        <f t="shared" si="7"/>
        <v>0</v>
      </c>
      <c r="N39" s="204">
        <f t="shared" si="7"/>
        <v>0</v>
      </c>
      <c r="O39" s="204">
        <f t="shared" si="7"/>
        <v>0</v>
      </c>
      <c r="P39" s="204">
        <f t="shared" si="7"/>
        <v>0</v>
      </c>
      <c r="Q39" s="433">
        <f t="shared" si="7"/>
        <v>0</v>
      </c>
      <c r="R39" s="96">
        <f t="shared" si="2"/>
        <v>0</v>
      </c>
      <c r="S39" s="96">
        <f t="shared" si="3"/>
        <v>0</v>
      </c>
    </row>
    <row r="40" spans="2:19" s="24" customFormat="1" ht="12.75" customHeight="1" x14ac:dyDescent="0.2">
      <c r="B40" s="1047"/>
      <c r="C40" s="72"/>
      <c r="D40" s="1043"/>
      <c r="E40" s="1044"/>
      <c r="F40" s="1046"/>
      <c r="G40" s="434">
        <f t="shared" ref="G40:G47" si="8">+E40*F40</f>
        <v>0</v>
      </c>
      <c r="H40" s="450"/>
      <c r="I40" s="434">
        <f t="shared" ref="I40:I47" si="9">+G40*$H$29</f>
        <v>0</v>
      </c>
      <c r="J40" s="434"/>
      <c r="K40" s="53"/>
      <c r="L40" s="53"/>
      <c r="M40" s="53"/>
      <c r="N40" s="53"/>
      <c r="O40" s="53"/>
      <c r="P40" s="964"/>
      <c r="Q40" s="455"/>
      <c r="R40" s="96">
        <f t="shared" si="2"/>
        <v>0</v>
      </c>
      <c r="S40" s="96">
        <f t="shared" si="3"/>
        <v>0</v>
      </c>
    </row>
    <row r="41" spans="2:19" s="24" customFormat="1" ht="12.75" customHeight="1" x14ac:dyDescent="0.2">
      <c r="B41" s="1047"/>
      <c r="C41" s="72"/>
      <c r="D41" s="1043"/>
      <c r="E41" s="1044"/>
      <c r="F41" s="1046"/>
      <c r="G41" s="434">
        <f t="shared" si="8"/>
        <v>0</v>
      </c>
      <c r="H41" s="450"/>
      <c r="I41" s="434">
        <f t="shared" si="9"/>
        <v>0</v>
      </c>
      <c r="J41" s="55"/>
      <c r="K41" s="33"/>
      <c r="L41" s="33"/>
      <c r="M41" s="33"/>
      <c r="N41" s="33"/>
      <c r="O41" s="33"/>
      <c r="P41" s="965"/>
      <c r="Q41" s="163"/>
      <c r="R41" s="96">
        <f t="shared" si="2"/>
        <v>0</v>
      </c>
      <c r="S41" s="96">
        <f t="shared" si="3"/>
        <v>0</v>
      </c>
    </row>
    <row r="42" spans="2:19" s="24" customFormat="1" ht="12.75" customHeight="1" x14ac:dyDescent="0.2">
      <c r="B42" s="903"/>
      <c r="C42" s="114"/>
      <c r="D42" s="1043"/>
      <c r="E42" s="1048"/>
      <c r="F42" s="1046"/>
      <c r="G42" s="434">
        <f t="shared" si="8"/>
        <v>0</v>
      </c>
      <c r="H42" s="450"/>
      <c r="I42" s="434">
        <f t="shared" si="9"/>
        <v>0</v>
      </c>
      <c r="J42" s="55"/>
      <c r="K42" s="33"/>
      <c r="L42" s="33"/>
      <c r="M42" s="33"/>
      <c r="N42" s="33"/>
      <c r="O42" s="33"/>
      <c r="P42" s="965"/>
      <c r="Q42" s="163"/>
      <c r="R42" s="96">
        <f t="shared" si="2"/>
        <v>0</v>
      </c>
      <c r="S42" s="96">
        <f t="shared" si="3"/>
        <v>0</v>
      </c>
    </row>
    <row r="43" spans="2:19" s="24" customFormat="1" ht="12.75" customHeight="1" x14ac:dyDescent="0.2">
      <c r="B43" s="902"/>
      <c r="C43" s="114"/>
      <c r="D43" s="1043"/>
      <c r="E43" s="1044"/>
      <c r="F43" s="1046"/>
      <c r="G43" s="434">
        <f t="shared" si="8"/>
        <v>0</v>
      </c>
      <c r="H43" s="450"/>
      <c r="I43" s="434">
        <f t="shared" si="9"/>
        <v>0</v>
      </c>
      <c r="J43" s="55"/>
      <c r="K43" s="33"/>
      <c r="L43" s="33"/>
      <c r="M43" s="33"/>
      <c r="N43" s="33"/>
      <c r="O43" s="33"/>
      <c r="P43" s="965"/>
      <c r="Q43" s="163"/>
      <c r="R43" s="96">
        <f t="shared" si="2"/>
        <v>0</v>
      </c>
      <c r="S43" s="96">
        <f t="shared" si="3"/>
        <v>0</v>
      </c>
    </row>
    <row r="44" spans="2:19" s="24" customFormat="1" ht="12.75" customHeight="1" x14ac:dyDescent="0.2">
      <c r="B44" s="902"/>
      <c r="C44" s="114"/>
      <c r="D44" s="1043"/>
      <c r="E44" s="1045"/>
      <c r="F44" s="1046"/>
      <c r="G44" s="434">
        <f t="shared" si="8"/>
        <v>0</v>
      </c>
      <c r="H44" s="450"/>
      <c r="I44" s="434">
        <f t="shared" si="9"/>
        <v>0</v>
      </c>
      <c r="J44" s="55"/>
      <c r="K44" s="33"/>
      <c r="L44" s="33"/>
      <c r="M44" s="33"/>
      <c r="N44" s="33"/>
      <c r="O44" s="33"/>
      <c r="P44" s="965"/>
      <c r="Q44" s="163"/>
      <c r="R44" s="96">
        <f t="shared" si="2"/>
        <v>0</v>
      </c>
      <c r="S44" s="96">
        <f t="shared" si="3"/>
        <v>0</v>
      </c>
    </row>
    <row r="45" spans="2:19" s="24" customFormat="1" ht="12.75" hidden="1" customHeight="1" x14ac:dyDescent="0.2">
      <c r="B45" s="903"/>
      <c r="C45" s="72"/>
      <c r="D45" s="164"/>
      <c r="E45" s="74"/>
      <c r="F45" s="72"/>
      <c r="G45" s="434">
        <f t="shared" si="8"/>
        <v>0</v>
      </c>
      <c r="H45" s="450"/>
      <c r="I45" s="434">
        <f t="shared" si="9"/>
        <v>0</v>
      </c>
      <c r="J45" s="55"/>
      <c r="K45" s="30"/>
      <c r="L45" s="30"/>
      <c r="M45" s="30"/>
      <c r="N45" s="30"/>
      <c r="O45" s="30"/>
      <c r="P45" s="479"/>
      <c r="Q45" s="457"/>
      <c r="R45" s="96">
        <f t="shared" si="2"/>
        <v>0</v>
      </c>
      <c r="S45" s="96">
        <f t="shared" si="3"/>
        <v>0</v>
      </c>
    </row>
    <row r="46" spans="2:19" s="24" customFormat="1" ht="12.75" hidden="1" customHeight="1" x14ac:dyDescent="0.2">
      <c r="B46" s="903"/>
      <c r="C46" s="72"/>
      <c r="D46" s="164"/>
      <c r="E46" s="74"/>
      <c r="F46" s="72"/>
      <c r="G46" s="434">
        <f t="shared" si="8"/>
        <v>0</v>
      </c>
      <c r="H46" s="450"/>
      <c r="I46" s="434">
        <f t="shared" si="9"/>
        <v>0</v>
      </c>
      <c r="J46" s="55"/>
      <c r="K46" s="30"/>
      <c r="L46" s="30"/>
      <c r="M46" s="30"/>
      <c r="N46" s="30"/>
      <c r="O46" s="30"/>
      <c r="P46" s="479"/>
      <c r="Q46" s="457"/>
      <c r="R46" s="96">
        <f t="shared" si="2"/>
        <v>0</v>
      </c>
      <c r="S46" s="96">
        <f t="shared" si="3"/>
        <v>0</v>
      </c>
    </row>
    <row r="47" spans="2:19" s="24" customFormat="1" ht="12.75" hidden="1" customHeight="1" x14ac:dyDescent="0.2">
      <c r="B47" s="901"/>
      <c r="C47" s="137"/>
      <c r="D47" s="165"/>
      <c r="E47" s="208"/>
      <c r="F47" s="137"/>
      <c r="G47" s="448">
        <f t="shared" si="8"/>
        <v>0</v>
      </c>
      <c r="H47" s="451"/>
      <c r="I47" s="448">
        <f t="shared" si="9"/>
        <v>0</v>
      </c>
      <c r="J47" s="90"/>
      <c r="K47" s="32"/>
      <c r="L47" s="32"/>
      <c r="M47" s="32"/>
      <c r="N47" s="32"/>
      <c r="O47" s="32"/>
      <c r="P47" s="596"/>
      <c r="Q47" s="459"/>
      <c r="R47" s="96">
        <f t="shared" si="2"/>
        <v>0</v>
      </c>
      <c r="S47" s="96">
        <f t="shared" si="3"/>
        <v>0</v>
      </c>
    </row>
    <row r="48" spans="2:19" s="24" customFormat="1" ht="12.75" hidden="1" customHeight="1" x14ac:dyDescent="0.15">
      <c r="B48" s="897" t="s">
        <v>280</v>
      </c>
      <c r="C48" s="114" t="s">
        <v>144</v>
      </c>
      <c r="D48" s="162"/>
      <c r="E48" s="54"/>
      <c r="F48" s="33"/>
      <c r="G48" s="204">
        <f>SUM(G49:G56)</f>
        <v>0</v>
      </c>
      <c r="H48" s="449"/>
      <c r="I48" s="204">
        <f t="shared" ref="I48:Q48" si="10">SUM(I49:I56)</f>
        <v>0</v>
      </c>
      <c r="J48" s="204">
        <f t="shared" si="10"/>
        <v>0</v>
      </c>
      <c r="K48" s="204">
        <f t="shared" si="10"/>
        <v>0</v>
      </c>
      <c r="L48" s="204">
        <f t="shared" si="10"/>
        <v>0</v>
      </c>
      <c r="M48" s="204">
        <f t="shared" si="10"/>
        <v>0</v>
      </c>
      <c r="N48" s="204">
        <f t="shared" si="10"/>
        <v>0</v>
      </c>
      <c r="O48" s="204">
        <f t="shared" si="10"/>
        <v>0</v>
      </c>
      <c r="P48" s="204">
        <f t="shared" si="10"/>
        <v>0</v>
      </c>
      <c r="Q48" s="433">
        <f t="shared" si="10"/>
        <v>0</v>
      </c>
      <c r="R48" s="96">
        <f t="shared" si="2"/>
        <v>0</v>
      </c>
      <c r="S48" s="96">
        <f t="shared" si="3"/>
        <v>0</v>
      </c>
    </row>
    <row r="49" spans="2:19" s="24" customFormat="1" ht="12.75" hidden="1" customHeight="1" x14ac:dyDescent="0.2">
      <c r="B49" s="898"/>
      <c r="C49" s="72"/>
      <c r="D49" s="164"/>
      <c r="E49" s="74"/>
      <c r="F49" s="72"/>
      <c r="G49" s="434">
        <f t="shared" ref="G49:G56" si="11">+E49*F49</f>
        <v>0</v>
      </c>
      <c r="H49" s="450"/>
      <c r="I49" s="434">
        <f t="shared" ref="I49:I56" si="12">+G49*$H$29</f>
        <v>0</v>
      </c>
      <c r="J49" s="33"/>
      <c r="K49" s="33"/>
      <c r="L49" s="33"/>
      <c r="M49" s="33"/>
      <c r="N49" s="33"/>
      <c r="O49" s="33"/>
      <c r="P49" s="965"/>
      <c r="Q49" s="163"/>
      <c r="R49" s="96">
        <f t="shared" si="2"/>
        <v>0</v>
      </c>
      <c r="S49" s="96">
        <f t="shared" si="3"/>
        <v>0</v>
      </c>
    </row>
    <row r="50" spans="2:19" s="24" customFormat="1" ht="12.75" hidden="1" customHeight="1" x14ac:dyDescent="0.2">
      <c r="B50" s="898"/>
      <c r="C50" s="72"/>
      <c r="D50" s="164"/>
      <c r="E50" s="74"/>
      <c r="F50" s="72"/>
      <c r="G50" s="434">
        <f t="shared" si="11"/>
        <v>0</v>
      </c>
      <c r="H50" s="450"/>
      <c r="I50" s="434">
        <f t="shared" si="12"/>
        <v>0</v>
      </c>
      <c r="J50" s="33"/>
      <c r="K50" s="33"/>
      <c r="L50" s="33"/>
      <c r="M50" s="33"/>
      <c r="N50" s="33"/>
      <c r="O50" s="33"/>
      <c r="P50" s="965"/>
      <c r="Q50" s="163"/>
      <c r="R50" s="96">
        <f t="shared" si="2"/>
        <v>0</v>
      </c>
      <c r="S50" s="96">
        <f t="shared" si="3"/>
        <v>0</v>
      </c>
    </row>
    <row r="51" spans="2:19" s="24" customFormat="1" ht="12.75" hidden="1" customHeight="1" x14ac:dyDescent="0.2">
      <c r="B51" s="903"/>
      <c r="C51" s="72"/>
      <c r="D51" s="164"/>
      <c r="E51" s="74"/>
      <c r="F51" s="72"/>
      <c r="G51" s="434">
        <f t="shared" si="11"/>
        <v>0</v>
      </c>
      <c r="H51" s="450"/>
      <c r="I51" s="434">
        <f t="shared" si="12"/>
        <v>0</v>
      </c>
      <c r="J51" s="33"/>
      <c r="K51" s="33"/>
      <c r="L51" s="33"/>
      <c r="M51" s="33"/>
      <c r="N51" s="33"/>
      <c r="O51" s="33"/>
      <c r="P51" s="965"/>
      <c r="Q51" s="163"/>
      <c r="R51" s="96">
        <f t="shared" si="2"/>
        <v>0</v>
      </c>
      <c r="S51" s="96">
        <f t="shared" si="3"/>
        <v>0</v>
      </c>
    </row>
    <row r="52" spans="2:19" s="24" customFormat="1" ht="12.75" hidden="1" customHeight="1" x14ac:dyDescent="0.2">
      <c r="B52" s="902"/>
      <c r="C52" s="114"/>
      <c r="D52" s="162"/>
      <c r="E52" s="54"/>
      <c r="F52" s="33"/>
      <c r="G52" s="434">
        <f t="shared" si="11"/>
        <v>0</v>
      </c>
      <c r="H52" s="450"/>
      <c r="I52" s="434">
        <f t="shared" si="12"/>
        <v>0</v>
      </c>
      <c r="J52" s="33"/>
      <c r="K52" s="33"/>
      <c r="L52" s="33"/>
      <c r="M52" s="33"/>
      <c r="N52" s="33"/>
      <c r="O52" s="33"/>
      <c r="P52" s="965"/>
      <c r="Q52" s="163"/>
      <c r="R52" s="96">
        <f t="shared" si="2"/>
        <v>0</v>
      </c>
      <c r="S52" s="96">
        <f t="shared" si="3"/>
        <v>0</v>
      </c>
    </row>
    <row r="53" spans="2:19" s="24" customFormat="1" ht="12.75" hidden="1" customHeight="1" x14ac:dyDescent="0.2">
      <c r="B53" s="902"/>
      <c r="C53" s="114"/>
      <c r="D53" s="162"/>
      <c r="E53" s="54"/>
      <c r="F53" s="33"/>
      <c r="G53" s="434">
        <f t="shared" si="11"/>
        <v>0</v>
      </c>
      <c r="H53" s="450"/>
      <c r="I53" s="434">
        <f t="shared" si="12"/>
        <v>0</v>
      </c>
      <c r="J53" s="33"/>
      <c r="K53" s="33"/>
      <c r="L53" s="33"/>
      <c r="M53" s="33"/>
      <c r="N53" s="33"/>
      <c r="O53" s="33"/>
      <c r="P53" s="965"/>
      <c r="Q53" s="163"/>
      <c r="R53" s="96">
        <f t="shared" si="2"/>
        <v>0</v>
      </c>
      <c r="S53" s="96">
        <f t="shared" si="3"/>
        <v>0</v>
      </c>
    </row>
    <row r="54" spans="2:19" s="24" customFormat="1" ht="12.75" hidden="1" customHeight="1" x14ac:dyDescent="0.2">
      <c r="B54" s="903"/>
      <c r="C54" s="72"/>
      <c r="D54" s="164"/>
      <c r="E54" s="74"/>
      <c r="F54" s="72"/>
      <c r="G54" s="434">
        <f t="shared" si="11"/>
        <v>0</v>
      </c>
      <c r="H54" s="450"/>
      <c r="I54" s="434">
        <f t="shared" si="12"/>
        <v>0</v>
      </c>
      <c r="J54" s="333"/>
      <c r="K54" s="30"/>
      <c r="L54" s="30"/>
      <c r="M54" s="30"/>
      <c r="N54" s="30"/>
      <c r="O54" s="30"/>
      <c r="P54" s="479"/>
      <c r="Q54" s="457"/>
      <c r="R54" s="96">
        <f t="shared" si="2"/>
        <v>0</v>
      </c>
      <c r="S54" s="96">
        <f t="shared" si="3"/>
        <v>0</v>
      </c>
    </row>
    <row r="55" spans="2:19" s="24" customFormat="1" ht="12.75" hidden="1" customHeight="1" x14ac:dyDescent="0.2">
      <c r="B55" s="903"/>
      <c r="C55" s="72"/>
      <c r="D55" s="164"/>
      <c r="E55" s="74"/>
      <c r="F55" s="72"/>
      <c r="G55" s="434">
        <f t="shared" si="11"/>
        <v>0</v>
      </c>
      <c r="H55" s="450"/>
      <c r="I55" s="434">
        <f t="shared" si="12"/>
        <v>0</v>
      </c>
      <c r="J55" s="333"/>
      <c r="K55" s="30"/>
      <c r="L55" s="30"/>
      <c r="M55" s="30"/>
      <c r="N55" s="30"/>
      <c r="O55" s="30"/>
      <c r="P55" s="479"/>
      <c r="Q55" s="457"/>
      <c r="R55" s="96">
        <f t="shared" si="2"/>
        <v>0</v>
      </c>
      <c r="S55" s="96">
        <f t="shared" si="3"/>
        <v>0</v>
      </c>
    </row>
    <row r="56" spans="2:19" s="24" customFormat="1" ht="12.75" hidden="1" customHeight="1" x14ac:dyDescent="0.2">
      <c r="B56" s="901"/>
      <c r="C56" s="137"/>
      <c r="D56" s="165"/>
      <c r="E56" s="208"/>
      <c r="F56" s="137"/>
      <c r="G56" s="448">
        <f t="shared" si="11"/>
        <v>0</v>
      </c>
      <c r="H56" s="451"/>
      <c r="I56" s="448">
        <f t="shared" si="12"/>
        <v>0</v>
      </c>
      <c r="J56" s="458"/>
      <c r="K56" s="32"/>
      <c r="L56" s="32"/>
      <c r="M56" s="32"/>
      <c r="N56" s="32"/>
      <c r="O56" s="32"/>
      <c r="P56" s="596"/>
      <c r="Q56" s="459"/>
      <c r="R56" s="96">
        <f t="shared" si="2"/>
        <v>0</v>
      </c>
      <c r="S56" s="96">
        <f t="shared" si="3"/>
        <v>0</v>
      </c>
    </row>
    <row r="57" spans="2:19" s="24" customFormat="1" ht="12.75" hidden="1" customHeight="1" x14ac:dyDescent="0.15">
      <c r="B57" s="897" t="s">
        <v>280</v>
      </c>
      <c r="C57" s="114" t="s">
        <v>145</v>
      </c>
      <c r="D57" s="162"/>
      <c r="E57" s="54"/>
      <c r="F57" s="33"/>
      <c r="G57" s="204">
        <f>SUM(G58:G65)</f>
        <v>0</v>
      </c>
      <c r="H57" s="449"/>
      <c r="I57" s="204">
        <f t="shared" ref="I57:Q57" si="13">SUM(I58:I65)</f>
        <v>0</v>
      </c>
      <c r="J57" s="204">
        <f t="shared" si="13"/>
        <v>0</v>
      </c>
      <c r="K57" s="204">
        <f t="shared" si="13"/>
        <v>0</v>
      </c>
      <c r="L57" s="204">
        <f t="shared" si="13"/>
        <v>0</v>
      </c>
      <c r="M57" s="204">
        <f t="shared" si="13"/>
        <v>0</v>
      </c>
      <c r="N57" s="204">
        <f t="shared" si="13"/>
        <v>0</v>
      </c>
      <c r="O57" s="204">
        <f t="shared" si="13"/>
        <v>0</v>
      </c>
      <c r="P57" s="204">
        <f t="shared" si="13"/>
        <v>0</v>
      </c>
      <c r="Q57" s="433">
        <f t="shared" si="13"/>
        <v>0</v>
      </c>
      <c r="R57" s="96">
        <f t="shared" si="2"/>
        <v>0</v>
      </c>
      <c r="S57" s="96">
        <f t="shared" si="3"/>
        <v>0</v>
      </c>
    </row>
    <row r="58" spans="2:19" s="24" customFormat="1" ht="12.75" hidden="1" customHeight="1" x14ac:dyDescent="0.2">
      <c r="B58" s="898"/>
      <c r="C58" s="72"/>
      <c r="D58" s="164"/>
      <c r="E58" s="74"/>
      <c r="F58" s="72"/>
      <c r="G58" s="434">
        <f t="shared" ref="G58:G65" si="14">+E58*F58</f>
        <v>0</v>
      </c>
      <c r="H58" s="450"/>
      <c r="I58" s="434">
        <f t="shared" ref="I58:I65" si="15">+G58*$H$29</f>
        <v>0</v>
      </c>
      <c r="J58" s="33"/>
      <c r="K58" s="30"/>
      <c r="L58" s="30"/>
      <c r="M58" s="30"/>
      <c r="N58" s="30"/>
      <c r="O58" s="30"/>
      <c r="P58" s="479"/>
      <c r="Q58" s="457"/>
      <c r="R58" s="96">
        <f t="shared" si="2"/>
        <v>0</v>
      </c>
      <c r="S58" s="96">
        <f t="shared" si="3"/>
        <v>0</v>
      </c>
    </row>
    <row r="59" spans="2:19" s="24" customFormat="1" ht="12.75" hidden="1" customHeight="1" x14ac:dyDescent="0.2">
      <c r="B59" s="898"/>
      <c r="C59" s="72"/>
      <c r="D59" s="164"/>
      <c r="E59" s="74"/>
      <c r="F59" s="72"/>
      <c r="G59" s="434">
        <f t="shared" si="14"/>
        <v>0</v>
      </c>
      <c r="H59" s="450"/>
      <c r="I59" s="434">
        <f t="shared" si="15"/>
        <v>0</v>
      </c>
      <c r="J59" s="33"/>
      <c r="K59" s="30"/>
      <c r="L59" s="30"/>
      <c r="M59" s="30"/>
      <c r="N59" s="30"/>
      <c r="O59" s="30"/>
      <c r="P59" s="479"/>
      <c r="Q59" s="457"/>
      <c r="R59" s="96">
        <f t="shared" si="2"/>
        <v>0</v>
      </c>
      <c r="S59" s="96">
        <f t="shared" si="3"/>
        <v>0</v>
      </c>
    </row>
    <row r="60" spans="2:19" s="24" customFormat="1" ht="12.75" hidden="1" customHeight="1" x14ac:dyDescent="0.2">
      <c r="B60" s="903"/>
      <c r="C60" s="72"/>
      <c r="D60" s="164"/>
      <c r="E60" s="74"/>
      <c r="F60" s="72"/>
      <c r="G60" s="434">
        <f t="shared" si="14"/>
        <v>0</v>
      </c>
      <c r="H60" s="450"/>
      <c r="I60" s="434">
        <f t="shared" si="15"/>
        <v>0</v>
      </c>
      <c r="J60" s="333"/>
      <c r="K60" s="30"/>
      <c r="L60" s="30"/>
      <c r="M60" s="30"/>
      <c r="N60" s="30"/>
      <c r="O60" s="30"/>
      <c r="P60" s="479"/>
      <c r="Q60" s="457"/>
      <c r="R60" s="96">
        <f t="shared" si="2"/>
        <v>0</v>
      </c>
      <c r="S60" s="96">
        <f t="shared" si="3"/>
        <v>0</v>
      </c>
    </row>
    <row r="61" spans="2:19" s="24" customFormat="1" ht="12.75" hidden="1" customHeight="1" x14ac:dyDescent="0.2">
      <c r="B61" s="903"/>
      <c r="C61" s="72"/>
      <c r="D61" s="164"/>
      <c r="E61" s="74"/>
      <c r="F61" s="72"/>
      <c r="G61" s="434">
        <f t="shared" si="14"/>
        <v>0</v>
      </c>
      <c r="H61" s="450"/>
      <c r="I61" s="434">
        <f t="shared" si="15"/>
        <v>0</v>
      </c>
      <c r="J61" s="333"/>
      <c r="K61" s="30"/>
      <c r="L61" s="30"/>
      <c r="M61" s="30"/>
      <c r="N61" s="30"/>
      <c r="O61" s="30"/>
      <c r="P61" s="479"/>
      <c r="Q61" s="457"/>
      <c r="R61" s="96">
        <f t="shared" si="2"/>
        <v>0</v>
      </c>
      <c r="S61" s="96">
        <f t="shared" si="3"/>
        <v>0</v>
      </c>
    </row>
    <row r="62" spans="2:19" s="24" customFormat="1" ht="12.75" hidden="1" customHeight="1" x14ac:dyDescent="0.2">
      <c r="B62" s="903"/>
      <c r="C62" s="72"/>
      <c r="D62" s="164"/>
      <c r="E62" s="74"/>
      <c r="F62" s="72"/>
      <c r="G62" s="434">
        <f t="shared" si="14"/>
        <v>0</v>
      </c>
      <c r="H62" s="450"/>
      <c r="I62" s="434">
        <f t="shared" si="15"/>
        <v>0</v>
      </c>
      <c r="J62" s="333"/>
      <c r="K62" s="30"/>
      <c r="L62" s="30"/>
      <c r="M62" s="30"/>
      <c r="N62" s="30"/>
      <c r="O62" s="30"/>
      <c r="P62" s="479"/>
      <c r="Q62" s="457"/>
      <c r="R62" s="96">
        <f t="shared" si="2"/>
        <v>0</v>
      </c>
      <c r="S62" s="96">
        <f t="shared" si="3"/>
        <v>0</v>
      </c>
    </row>
    <row r="63" spans="2:19" s="24" customFormat="1" ht="12.75" hidden="1" customHeight="1" x14ac:dyDescent="0.2">
      <c r="B63" s="903"/>
      <c r="C63" s="72"/>
      <c r="D63" s="164"/>
      <c r="E63" s="74"/>
      <c r="F63" s="72"/>
      <c r="G63" s="434">
        <f t="shared" si="14"/>
        <v>0</v>
      </c>
      <c r="H63" s="450"/>
      <c r="I63" s="434">
        <f t="shared" si="15"/>
        <v>0</v>
      </c>
      <c r="J63" s="333"/>
      <c r="K63" s="30"/>
      <c r="L63" s="30"/>
      <c r="M63" s="30"/>
      <c r="N63" s="30"/>
      <c r="O63" s="30"/>
      <c r="P63" s="479"/>
      <c r="Q63" s="457"/>
      <c r="R63" s="96">
        <f t="shared" si="2"/>
        <v>0</v>
      </c>
      <c r="S63" s="96">
        <f t="shared" si="3"/>
        <v>0</v>
      </c>
    </row>
    <row r="64" spans="2:19" s="24" customFormat="1" ht="12.75" hidden="1" customHeight="1" x14ac:dyDescent="0.2">
      <c r="B64" s="903"/>
      <c r="C64" s="72"/>
      <c r="D64" s="164"/>
      <c r="E64" s="74"/>
      <c r="F64" s="72"/>
      <c r="G64" s="434">
        <f t="shared" si="14"/>
        <v>0</v>
      </c>
      <c r="H64" s="450"/>
      <c r="I64" s="434">
        <f t="shared" si="15"/>
        <v>0</v>
      </c>
      <c r="J64" s="333"/>
      <c r="K64" s="30"/>
      <c r="L64" s="30"/>
      <c r="M64" s="30"/>
      <c r="N64" s="30"/>
      <c r="O64" s="30"/>
      <c r="P64" s="479"/>
      <c r="Q64" s="457"/>
      <c r="R64" s="96">
        <f t="shared" si="2"/>
        <v>0</v>
      </c>
      <c r="S64" s="96">
        <f t="shared" si="3"/>
        <v>0</v>
      </c>
    </row>
    <row r="65" spans="2:19" s="24" customFormat="1" ht="12.75" hidden="1" customHeight="1" x14ac:dyDescent="0.2">
      <c r="B65" s="901"/>
      <c r="C65" s="137"/>
      <c r="D65" s="165"/>
      <c r="E65" s="208"/>
      <c r="F65" s="137"/>
      <c r="G65" s="448">
        <f t="shared" si="14"/>
        <v>0</v>
      </c>
      <c r="H65" s="451"/>
      <c r="I65" s="448">
        <f t="shared" si="15"/>
        <v>0</v>
      </c>
      <c r="J65" s="458"/>
      <c r="K65" s="32"/>
      <c r="L65" s="32"/>
      <c r="M65" s="32"/>
      <c r="N65" s="32"/>
      <c r="O65" s="32"/>
      <c r="P65" s="596"/>
      <c r="Q65" s="459"/>
      <c r="R65" s="96">
        <f t="shared" si="2"/>
        <v>0</v>
      </c>
      <c r="S65" s="96">
        <f t="shared" si="3"/>
        <v>0</v>
      </c>
    </row>
    <row r="66" spans="2:19" s="24" customFormat="1" ht="12.75" hidden="1" customHeight="1" x14ac:dyDescent="0.15">
      <c r="B66" s="897" t="s">
        <v>280</v>
      </c>
      <c r="C66" s="114" t="s">
        <v>146</v>
      </c>
      <c r="D66" s="162"/>
      <c r="E66" s="54"/>
      <c r="F66" s="33"/>
      <c r="G66" s="204">
        <f>SUM(G67:G74)</f>
        <v>0</v>
      </c>
      <c r="H66" s="449"/>
      <c r="I66" s="204">
        <f t="shared" ref="I66:Q66" si="16">SUM(I67:I74)</f>
        <v>0</v>
      </c>
      <c r="J66" s="204">
        <f t="shared" si="16"/>
        <v>0</v>
      </c>
      <c r="K66" s="220">
        <f t="shared" si="16"/>
        <v>0</v>
      </c>
      <c r="L66" s="220">
        <f t="shared" si="16"/>
        <v>0</v>
      </c>
      <c r="M66" s="220">
        <f t="shared" si="16"/>
        <v>0</v>
      </c>
      <c r="N66" s="220">
        <f t="shared" si="16"/>
        <v>0</v>
      </c>
      <c r="O66" s="220">
        <f t="shared" si="16"/>
        <v>0</v>
      </c>
      <c r="P66" s="220">
        <f t="shared" si="16"/>
        <v>0</v>
      </c>
      <c r="Q66" s="248">
        <f t="shared" si="16"/>
        <v>0</v>
      </c>
      <c r="R66" s="96">
        <f t="shared" si="2"/>
        <v>0</v>
      </c>
      <c r="S66" s="96">
        <f t="shared" si="3"/>
        <v>0</v>
      </c>
    </row>
    <row r="67" spans="2:19" s="24" customFormat="1" ht="12.75" hidden="1" customHeight="1" x14ac:dyDescent="0.2">
      <c r="B67" s="898"/>
      <c r="C67" s="72"/>
      <c r="D67" s="164"/>
      <c r="E67" s="74"/>
      <c r="F67" s="72"/>
      <c r="G67" s="434">
        <f t="shared" ref="G67:G74" si="17">+E67*F67</f>
        <v>0</v>
      </c>
      <c r="H67" s="450"/>
      <c r="I67" s="434">
        <f t="shared" ref="I67:I74" si="18">+G67*$H$29</f>
        <v>0</v>
      </c>
      <c r="J67" s="33"/>
      <c r="K67" s="33"/>
      <c r="L67" s="33"/>
      <c r="M67" s="33"/>
      <c r="N67" s="33"/>
      <c r="O67" s="33"/>
      <c r="P67" s="965"/>
      <c r="Q67" s="163"/>
      <c r="R67" s="96">
        <f t="shared" si="2"/>
        <v>0</v>
      </c>
      <c r="S67" s="96">
        <f t="shared" si="3"/>
        <v>0</v>
      </c>
    </row>
    <row r="68" spans="2:19" s="24" customFormat="1" ht="12.75" hidden="1" customHeight="1" x14ac:dyDescent="0.2">
      <c r="B68" s="898"/>
      <c r="C68" s="72"/>
      <c r="D68" s="164"/>
      <c r="E68" s="74"/>
      <c r="F68" s="72"/>
      <c r="G68" s="434">
        <f t="shared" si="17"/>
        <v>0</v>
      </c>
      <c r="H68" s="450"/>
      <c r="I68" s="434">
        <f t="shared" si="18"/>
        <v>0</v>
      </c>
      <c r="J68" s="33"/>
      <c r="K68" s="33"/>
      <c r="L68" s="33"/>
      <c r="M68" s="33"/>
      <c r="N68" s="33"/>
      <c r="O68" s="33"/>
      <c r="P68" s="965"/>
      <c r="Q68" s="163"/>
      <c r="R68" s="96">
        <f t="shared" si="2"/>
        <v>0</v>
      </c>
      <c r="S68" s="96">
        <f t="shared" si="3"/>
        <v>0</v>
      </c>
    </row>
    <row r="69" spans="2:19" s="24" customFormat="1" ht="12.75" hidden="1" customHeight="1" x14ac:dyDescent="0.2">
      <c r="B69" s="902"/>
      <c r="C69" s="114"/>
      <c r="D69" s="162"/>
      <c r="E69" s="54"/>
      <c r="F69" s="33"/>
      <c r="G69" s="434">
        <f t="shared" si="17"/>
        <v>0</v>
      </c>
      <c r="H69" s="450"/>
      <c r="I69" s="434">
        <f t="shared" si="18"/>
        <v>0</v>
      </c>
      <c r="J69" s="95"/>
      <c r="K69" s="33"/>
      <c r="L69" s="33"/>
      <c r="M69" s="33"/>
      <c r="N69" s="33"/>
      <c r="O69" s="33"/>
      <c r="P69" s="965"/>
      <c r="Q69" s="163"/>
      <c r="R69" s="96">
        <f t="shared" si="2"/>
        <v>0</v>
      </c>
      <c r="S69" s="96">
        <f t="shared" si="3"/>
        <v>0</v>
      </c>
    </row>
    <row r="70" spans="2:19" s="24" customFormat="1" ht="12.75" hidden="1" customHeight="1" x14ac:dyDescent="0.2">
      <c r="B70" s="902"/>
      <c r="C70" s="114"/>
      <c r="D70" s="162"/>
      <c r="E70" s="54"/>
      <c r="F70" s="33"/>
      <c r="G70" s="434">
        <f t="shared" si="17"/>
        <v>0</v>
      </c>
      <c r="H70" s="450"/>
      <c r="I70" s="434">
        <f t="shared" si="18"/>
        <v>0</v>
      </c>
      <c r="J70" s="95"/>
      <c r="K70" s="33"/>
      <c r="L70" s="33"/>
      <c r="M70" s="33"/>
      <c r="N70" s="33"/>
      <c r="O70" s="33"/>
      <c r="P70" s="965"/>
      <c r="Q70" s="163"/>
      <c r="R70" s="96">
        <f t="shared" si="2"/>
        <v>0</v>
      </c>
      <c r="S70" s="96">
        <f t="shared" si="3"/>
        <v>0</v>
      </c>
    </row>
    <row r="71" spans="2:19" s="24" customFormat="1" ht="12.75" hidden="1" customHeight="1" x14ac:dyDescent="0.2">
      <c r="B71" s="902"/>
      <c r="C71" s="114"/>
      <c r="D71" s="162"/>
      <c r="E71" s="54"/>
      <c r="F71" s="33"/>
      <c r="G71" s="434">
        <f t="shared" si="17"/>
        <v>0</v>
      </c>
      <c r="H71" s="450"/>
      <c r="I71" s="434">
        <f t="shared" si="18"/>
        <v>0</v>
      </c>
      <c r="J71" s="95"/>
      <c r="K71" s="33"/>
      <c r="L71" s="33"/>
      <c r="M71" s="33"/>
      <c r="N71" s="33"/>
      <c r="O71" s="33"/>
      <c r="P71" s="965"/>
      <c r="Q71" s="163"/>
      <c r="R71" s="96">
        <f t="shared" si="2"/>
        <v>0</v>
      </c>
      <c r="S71" s="96">
        <f t="shared" si="3"/>
        <v>0</v>
      </c>
    </row>
    <row r="72" spans="2:19" s="24" customFormat="1" ht="12.75" hidden="1" customHeight="1" x14ac:dyDescent="0.2">
      <c r="B72" s="903"/>
      <c r="C72" s="72"/>
      <c r="D72" s="164"/>
      <c r="E72" s="74"/>
      <c r="F72" s="72"/>
      <c r="G72" s="434">
        <f t="shared" si="17"/>
        <v>0</v>
      </c>
      <c r="H72" s="450"/>
      <c r="I72" s="434">
        <f t="shared" si="18"/>
        <v>0</v>
      </c>
      <c r="J72" s="333"/>
      <c r="K72" s="30"/>
      <c r="L72" s="30"/>
      <c r="M72" s="30"/>
      <c r="N72" s="30"/>
      <c r="O72" s="30"/>
      <c r="P72" s="479"/>
      <c r="Q72" s="457"/>
      <c r="R72" s="96">
        <f t="shared" si="2"/>
        <v>0</v>
      </c>
      <c r="S72" s="96">
        <f t="shared" si="3"/>
        <v>0</v>
      </c>
    </row>
    <row r="73" spans="2:19" s="24" customFormat="1" ht="12.75" hidden="1" customHeight="1" x14ac:dyDescent="0.2">
      <c r="B73" s="903"/>
      <c r="C73" s="72"/>
      <c r="D73" s="164"/>
      <c r="E73" s="74"/>
      <c r="F73" s="72"/>
      <c r="G73" s="434">
        <f t="shared" si="17"/>
        <v>0</v>
      </c>
      <c r="H73" s="450"/>
      <c r="I73" s="434">
        <f t="shared" si="18"/>
        <v>0</v>
      </c>
      <c r="J73" s="333"/>
      <c r="K73" s="30"/>
      <c r="L73" s="30"/>
      <c r="M73" s="30"/>
      <c r="N73" s="30"/>
      <c r="O73" s="30"/>
      <c r="P73" s="479"/>
      <c r="Q73" s="457"/>
      <c r="R73" s="96">
        <f t="shared" si="2"/>
        <v>0</v>
      </c>
      <c r="S73" s="96">
        <f t="shared" si="3"/>
        <v>0</v>
      </c>
    </row>
    <row r="74" spans="2:19" s="24" customFormat="1" ht="12.75" hidden="1" customHeight="1" x14ac:dyDescent="0.2">
      <c r="B74" s="901"/>
      <c r="C74" s="137"/>
      <c r="D74" s="165"/>
      <c r="E74" s="74"/>
      <c r="F74" s="72"/>
      <c r="G74" s="434">
        <f t="shared" si="17"/>
        <v>0</v>
      </c>
      <c r="H74" s="450"/>
      <c r="I74" s="434">
        <f t="shared" si="18"/>
        <v>0</v>
      </c>
      <c r="J74" s="333"/>
      <c r="K74" s="30"/>
      <c r="L74" s="30"/>
      <c r="M74" s="30"/>
      <c r="N74" s="30"/>
      <c r="O74" s="30"/>
      <c r="P74" s="479"/>
      <c r="Q74" s="457"/>
      <c r="R74" s="96">
        <f t="shared" si="2"/>
        <v>0</v>
      </c>
      <c r="S74" s="96">
        <f t="shared" si="3"/>
        <v>0</v>
      </c>
    </row>
    <row r="75" spans="2:19" s="24" customFormat="1" ht="12.75" customHeight="1" x14ac:dyDescent="0.15">
      <c r="B75" s="896">
        <f>+D15</f>
        <v>0</v>
      </c>
      <c r="C75" s="178" t="str">
        <f>+C15</f>
        <v>1.1.2</v>
      </c>
      <c r="D75" s="161">
        <f>+'Cronograma de Actividades'!C17</f>
        <v>0</v>
      </c>
      <c r="E75" s="179"/>
      <c r="F75" s="180"/>
      <c r="G75" s="158">
        <f>+G76+G85+G94+G103+G112</f>
        <v>0</v>
      </c>
      <c r="H75" s="370">
        <f>+'Cronograma de Actividades'!D17</f>
        <v>0</v>
      </c>
      <c r="I75" s="158">
        <f t="shared" ref="I75:Q75" si="19">+I76+I85+I94+I103+I112</f>
        <v>0</v>
      </c>
      <c r="J75" s="158">
        <f t="shared" si="19"/>
        <v>0</v>
      </c>
      <c r="K75" s="158">
        <f t="shared" si="19"/>
        <v>0</v>
      </c>
      <c r="L75" s="158">
        <f t="shared" si="19"/>
        <v>0</v>
      </c>
      <c r="M75" s="158">
        <f t="shared" si="19"/>
        <v>0</v>
      </c>
      <c r="N75" s="158">
        <f t="shared" si="19"/>
        <v>0</v>
      </c>
      <c r="O75" s="158">
        <f t="shared" si="19"/>
        <v>0</v>
      </c>
      <c r="P75" s="158">
        <f t="shared" si="19"/>
        <v>0</v>
      </c>
      <c r="Q75" s="159">
        <f t="shared" si="19"/>
        <v>0</v>
      </c>
      <c r="R75" s="96">
        <f t="shared" si="2"/>
        <v>0</v>
      </c>
      <c r="S75" s="96">
        <f t="shared" si="3"/>
        <v>0</v>
      </c>
    </row>
    <row r="76" spans="2:19" s="24" customFormat="1" ht="12.75" customHeight="1" x14ac:dyDescent="0.15">
      <c r="B76" s="897" t="s">
        <v>286</v>
      </c>
      <c r="C76" s="114" t="s">
        <v>2</v>
      </c>
      <c r="D76" s="162"/>
      <c r="E76" s="54"/>
      <c r="F76" s="33"/>
      <c r="G76" s="204">
        <f>SUM(G77:G84)</f>
        <v>0</v>
      </c>
      <c r="H76" s="449"/>
      <c r="I76" s="204">
        <f t="shared" ref="I76:Q76" si="20">SUM(I77:I84)</f>
        <v>0</v>
      </c>
      <c r="J76" s="204">
        <f t="shared" si="20"/>
        <v>0</v>
      </c>
      <c r="K76" s="220">
        <f t="shared" si="20"/>
        <v>0</v>
      </c>
      <c r="L76" s="220">
        <f t="shared" si="20"/>
        <v>0</v>
      </c>
      <c r="M76" s="220">
        <f t="shared" si="20"/>
        <v>0</v>
      </c>
      <c r="N76" s="220">
        <f t="shared" si="20"/>
        <v>0</v>
      </c>
      <c r="O76" s="220">
        <f t="shared" si="20"/>
        <v>0</v>
      </c>
      <c r="P76" s="220">
        <f t="shared" si="20"/>
        <v>0</v>
      </c>
      <c r="Q76" s="248">
        <f t="shared" si="20"/>
        <v>0</v>
      </c>
      <c r="R76" s="96">
        <f t="shared" si="2"/>
        <v>0</v>
      </c>
      <c r="S76" s="96">
        <f t="shared" si="3"/>
        <v>0</v>
      </c>
    </row>
    <row r="77" spans="2:19" s="24" customFormat="1" ht="12.75" customHeight="1" x14ac:dyDescent="0.2">
      <c r="B77" s="898"/>
      <c r="C77" s="334"/>
      <c r="D77" s="1043"/>
      <c r="E77" s="335"/>
      <c r="F77" s="440"/>
      <c r="G77" s="434">
        <f t="shared" ref="G77:G84" si="21">+E77*F77</f>
        <v>0</v>
      </c>
      <c r="H77" s="450"/>
      <c r="I77" s="434">
        <f t="shared" ref="I77:I84" si="22">+G77*$H$75</f>
        <v>0</v>
      </c>
      <c r="J77" s="333"/>
      <c r="K77" s="30"/>
      <c r="L77" s="30"/>
      <c r="M77" s="30"/>
      <c r="N77" s="30"/>
      <c r="O77" s="30"/>
      <c r="P77" s="479"/>
      <c r="Q77" s="457"/>
      <c r="R77" s="96">
        <f t="shared" si="2"/>
        <v>0</v>
      </c>
      <c r="S77" s="96">
        <f t="shared" si="3"/>
        <v>0</v>
      </c>
    </row>
    <row r="78" spans="2:19" s="24" customFormat="1" ht="12.75" customHeight="1" x14ac:dyDescent="0.2">
      <c r="B78" s="903"/>
      <c r="C78" s="334"/>
      <c r="D78" s="439"/>
      <c r="E78" s="335"/>
      <c r="F78" s="440"/>
      <c r="G78" s="434">
        <f t="shared" si="21"/>
        <v>0</v>
      </c>
      <c r="H78" s="450"/>
      <c r="I78" s="434">
        <f t="shared" si="22"/>
        <v>0</v>
      </c>
      <c r="J78" s="333"/>
      <c r="K78" s="30"/>
      <c r="L78" s="30"/>
      <c r="M78" s="30"/>
      <c r="N78" s="30"/>
      <c r="O78" s="30"/>
      <c r="P78" s="479"/>
      <c r="Q78" s="457"/>
      <c r="R78" s="96">
        <f t="shared" si="2"/>
        <v>0</v>
      </c>
      <c r="S78" s="96">
        <f t="shared" si="3"/>
        <v>0</v>
      </c>
    </row>
    <row r="79" spans="2:19" s="24" customFormat="1" ht="12.75" customHeight="1" x14ac:dyDescent="0.2">
      <c r="B79" s="903"/>
      <c r="C79" s="334"/>
      <c r="D79" s="439"/>
      <c r="E79" s="335"/>
      <c r="F79" s="440"/>
      <c r="G79" s="434">
        <f t="shared" si="21"/>
        <v>0</v>
      </c>
      <c r="H79" s="450"/>
      <c r="I79" s="434">
        <f t="shared" si="22"/>
        <v>0</v>
      </c>
      <c r="J79" s="333"/>
      <c r="K79" s="30"/>
      <c r="L79" s="30"/>
      <c r="M79" s="30"/>
      <c r="N79" s="30"/>
      <c r="O79" s="30"/>
      <c r="P79" s="479"/>
      <c r="Q79" s="457"/>
      <c r="R79" s="96">
        <f t="shared" si="2"/>
        <v>0</v>
      </c>
      <c r="S79" s="96">
        <f t="shared" si="3"/>
        <v>0</v>
      </c>
    </row>
    <row r="80" spans="2:19" s="24" customFormat="1" ht="12.75" customHeight="1" x14ac:dyDescent="0.2">
      <c r="B80" s="899"/>
      <c r="C80" s="334"/>
      <c r="D80" s="439"/>
      <c r="E80" s="335"/>
      <c r="F80" s="440"/>
      <c r="G80" s="434">
        <f t="shared" si="21"/>
        <v>0</v>
      </c>
      <c r="H80" s="450"/>
      <c r="I80" s="434">
        <f t="shared" si="22"/>
        <v>0</v>
      </c>
      <c r="J80" s="333"/>
      <c r="K80" s="30"/>
      <c r="L80" s="30"/>
      <c r="M80" s="30"/>
      <c r="N80" s="30"/>
      <c r="O80" s="30"/>
      <c r="P80" s="479"/>
      <c r="Q80" s="457"/>
      <c r="R80" s="96">
        <f t="shared" si="2"/>
        <v>0</v>
      </c>
      <c r="S80" s="96">
        <f t="shared" si="3"/>
        <v>0</v>
      </c>
    </row>
    <row r="81" spans="2:19" s="24" customFormat="1" ht="12.75" customHeight="1" x14ac:dyDescent="0.2">
      <c r="B81" s="900"/>
      <c r="C81" s="334"/>
      <c r="D81" s="439"/>
      <c r="E81" s="335"/>
      <c r="F81" s="440"/>
      <c r="G81" s="434">
        <f t="shared" si="21"/>
        <v>0</v>
      </c>
      <c r="H81" s="450"/>
      <c r="I81" s="434">
        <f t="shared" si="22"/>
        <v>0</v>
      </c>
      <c r="J81" s="333"/>
      <c r="K81" s="30"/>
      <c r="L81" s="460"/>
      <c r="M81" s="460"/>
      <c r="N81" s="460"/>
      <c r="O81" s="460"/>
      <c r="P81" s="966"/>
      <c r="Q81" s="461"/>
      <c r="R81" s="96">
        <f t="shared" si="2"/>
        <v>0</v>
      </c>
      <c r="S81" s="96">
        <f t="shared" si="3"/>
        <v>0</v>
      </c>
    </row>
    <row r="82" spans="2:19" s="24" customFormat="1" ht="12.75" customHeight="1" x14ac:dyDescent="0.2">
      <c r="B82" s="900"/>
      <c r="C82" s="209"/>
      <c r="D82" s="210"/>
      <c r="E82" s="212"/>
      <c r="F82" s="213"/>
      <c r="G82" s="434">
        <f t="shared" si="21"/>
        <v>0</v>
      </c>
      <c r="H82" s="453"/>
      <c r="I82" s="434">
        <f t="shared" si="22"/>
        <v>0</v>
      </c>
      <c r="J82" s="336"/>
      <c r="K82" s="133"/>
      <c r="L82" s="460"/>
      <c r="M82" s="460"/>
      <c r="N82" s="460"/>
      <c r="O82" s="460"/>
      <c r="P82" s="966"/>
      <c r="Q82" s="461"/>
      <c r="R82" s="96">
        <f t="shared" si="2"/>
        <v>0</v>
      </c>
      <c r="S82" s="96">
        <f t="shared" si="3"/>
        <v>0</v>
      </c>
    </row>
    <row r="83" spans="2:19" s="24" customFormat="1" ht="12.75" customHeight="1" x14ac:dyDescent="0.2">
      <c r="B83" s="900"/>
      <c r="C83" s="209"/>
      <c r="D83" s="210"/>
      <c r="E83" s="211"/>
      <c r="F83" s="209"/>
      <c r="G83" s="434">
        <f t="shared" si="21"/>
        <v>0</v>
      </c>
      <c r="H83" s="454"/>
      <c r="I83" s="434">
        <f t="shared" si="22"/>
        <v>0</v>
      </c>
      <c r="J83" s="462"/>
      <c r="K83" s="460"/>
      <c r="L83" s="460"/>
      <c r="M83" s="460"/>
      <c r="N83" s="460"/>
      <c r="O83" s="460"/>
      <c r="P83" s="966"/>
      <c r="Q83" s="461"/>
      <c r="R83" s="96">
        <f t="shared" si="2"/>
        <v>0</v>
      </c>
      <c r="S83" s="96">
        <f t="shared" si="3"/>
        <v>0</v>
      </c>
    </row>
    <row r="84" spans="2:19" s="24" customFormat="1" ht="12.75" customHeight="1" x14ac:dyDescent="0.2">
      <c r="B84" s="901"/>
      <c r="C84" s="137"/>
      <c r="D84" s="165"/>
      <c r="E84" s="208"/>
      <c r="F84" s="137"/>
      <c r="G84" s="448">
        <f t="shared" si="21"/>
        <v>0</v>
      </c>
      <c r="H84" s="451"/>
      <c r="I84" s="448">
        <f t="shared" si="22"/>
        <v>0</v>
      </c>
      <c r="J84" s="458"/>
      <c r="K84" s="32"/>
      <c r="L84" s="32"/>
      <c r="M84" s="32"/>
      <c r="N84" s="32"/>
      <c r="O84" s="32"/>
      <c r="P84" s="596"/>
      <c r="Q84" s="459"/>
      <c r="R84" s="96">
        <f t="shared" si="2"/>
        <v>0</v>
      </c>
      <c r="S84" s="96">
        <f t="shared" si="3"/>
        <v>0</v>
      </c>
    </row>
    <row r="85" spans="2:19" s="24" customFormat="1" ht="12.75" customHeight="1" x14ac:dyDescent="0.15">
      <c r="B85" s="897" t="s">
        <v>280</v>
      </c>
      <c r="C85" s="114" t="s">
        <v>3</v>
      </c>
      <c r="D85" s="162"/>
      <c r="E85" s="54"/>
      <c r="F85" s="33"/>
      <c r="G85" s="204">
        <f>SUM(G86:G93)</f>
        <v>0</v>
      </c>
      <c r="H85" s="449"/>
      <c r="I85" s="204">
        <f>SUM(I86:I93)</f>
        <v>0</v>
      </c>
      <c r="J85" s="204">
        <f t="shared" ref="J85:Q85" si="23">SUM(J86:J93)</f>
        <v>0</v>
      </c>
      <c r="K85" s="220">
        <f t="shared" si="23"/>
        <v>0</v>
      </c>
      <c r="L85" s="220">
        <f t="shared" si="23"/>
        <v>0</v>
      </c>
      <c r="M85" s="220">
        <f t="shared" si="23"/>
        <v>0</v>
      </c>
      <c r="N85" s="220">
        <f t="shared" si="23"/>
        <v>0</v>
      </c>
      <c r="O85" s="220">
        <f t="shared" si="23"/>
        <v>0</v>
      </c>
      <c r="P85" s="220">
        <f t="shared" si="23"/>
        <v>0</v>
      </c>
      <c r="Q85" s="248">
        <f t="shared" si="23"/>
        <v>0</v>
      </c>
      <c r="R85" s="96">
        <f t="shared" si="2"/>
        <v>0</v>
      </c>
      <c r="S85" s="96">
        <f t="shared" si="3"/>
        <v>0</v>
      </c>
    </row>
    <row r="86" spans="2:19" s="24" customFormat="1" ht="12.75" customHeight="1" x14ac:dyDescent="0.2">
      <c r="B86" s="904"/>
      <c r="C86" s="334"/>
      <c r="D86" s="439"/>
      <c r="E86" s="335"/>
      <c r="F86" s="440"/>
      <c r="G86" s="434">
        <f t="shared" ref="G86:G93" si="24">+E86*F86</f>
        <v>0</v>
      </c>
      <c r="H86" s="450"/>
      <c r="I86" s="434">
        <f t="shared" ref="I86:I93" si="25">+G86*$H$75</f>
        <v>0</v>
      </c>
      <c r="J86" s="333"/>
      <c r="K86" s="30"/>
      <c r="L86" s="30"/>
      <c r="M86" s="30"/>
      <c r="N86" s="30"/>
      <c r="O86" s="30"/>
      <c r="P86" s="479"/>
      <c r="Q86" s="457"/>
      <c r="R86" s="96">
        <f t="shared" si="2"/>
        <v>0</v>
      </c>
      <c r="S86" s="96">
        <f t="shared" si="3"/>
        <v>0</v>
      </c>
    </row>
    <row r="87" spans="2:19" s="24" customFormat="1" ht="12.75" customHeight="1" x14ac:dyDescent="0.2">
      <c r="B87" s="904"/>
      <c r="C87" s="114"/>
      <c r="D87" s="162"/>
      <c r="E87" s="54"/>
      <c r="F87" s="33"/>
      <c r="G87" s="434">
        <f t="shared" si="24"/>
        <v>0</v>
      </c>
      <c r="H87" s="450"/>
      <c r="I87" s="434">
        <f t="shared" si="25"/>
        <v>0</v>
      </c>
      <c r="J87" s="333"/>
      <c r="K87" s="30"/>
      <c r="L87" s="30"/>
      <c r="M87" s="30"/>
      <c r="N87" s="30"/>
      <c r="O87" s="30"/>
      <c r="P87" s="479"/>
      <c r="Q87" s="457"/>
      <c r="R87" s="96">
        <f t="shared" si="2"/>
        <v>0</v>
      </c>
      <c r="S87" s="96">
        <f t="shared" si="3"/>
        <v>0</v>
      </c>
    </row>
    <row r="88" spans="2:19" s="24" customFormat="1" ht="12.75" customHeight="1" x14ac:dyDescent="0.2">
      <c r="B88" s="904"/>
      <c r="C88" s="114"/>
      <c r="D88" s="162"/>
      <c r="E88" s="54"/>
      <c r="F88" s="33"/>
      <c r="G88" s="434">
        <f t="shared" si="24"/>
        <v>0</v>
      </c>
      <c r="H88" s="450"/>
      <c r="I88" s="434">
        <f t="shared" si="25"/>
        <v>0</v>
      </c>
      <c r="J88" s="333"/>
      <c r="K88" s="30"/>
      <c r="L88" s="30"/>
      <c r="M88" s="30"/>
      <c r="N88" s="30"/>
      <c r="O88" s="30"/>
      <c r="P88" s="479"/>
      <c r="Q88" s="457"/>
      <c r="R88" s="96">
        <f t="shared" si="2"/>
        <v>0</v>
      </c>
      <c r="S88" s="96">
        <f t="shared" si="3"/>
        <v>0</v>
      </c>
    </row>
    <row r="89" spans="2:19" s="24" customFormat="1" ht="12.75" customHeight="1" x14ac:dyDescent="0.2">
      <c r="B89" s="904"/>
      <c r="C89" s="114"/>
      <c r="D89" s="162"/>
      <c r="E89" s="54"/>
      <c r="F89" s="33"/>
      <c r="G89" s="434">
        <f t="shared" si="24"/>
        <v>0</v>
      </c>
      <c r="H89" s="450"/>
      <c r="I89" s="434">
        <f t="shared" si="25"/>
        <v>0</v>
      </c>
      <c r="J89" s="333"/>
      <c r="K89" s="30"/>
      <c r="L89" s="30"/>
      <c r="M89" s="30"/>
      <c r="N89" s="30"/>
      <c r="O89" s="30"/>
      <c r="P89" s="479"/>
      <c r="Q89" s="457"/>
      <c r="R89" s="96">
        <f t="shared" si="2"/>
        <v>0</v>
      </c>
      <c r="S89" s="96">
        <f t="shared" si="3"/>
        <v>0</v>
      </c>
    </row>
    <row r="90" spans="2:19" s="24" customFormat="1" ht="12.75" customHeight="1" x14ac:dyDescent="0.2">
      <c r="B90" s="904"/>
      <c r="C90" s="114"/>
      <c r="D90" s="162"/>
      <c r="E90" s="54"/>
      <c r="F90" s="33"/>
      <c r="G90" s="434">
        <f t="shared" si="24"/>
        <v>0</v>
      </c>
      <c r="H90" s="450"/>
      <c r="I90" s="434">
        <f t="shared" si="25"/>
        <v>0</v>
      </c>
      <c r="J90" s="333"/>
      <c r="K90" s="30"/>
      <c r="L90" s="460"/>
      <c r="M90" s="460"/>
      <c r="N90" s="460"/>
      <c r="O90" s="460"/>
      <c r="P90" s="966"/>
      <c r="Q90" s="461"/>
      <c r="R90" s="96">
        <f t="shared" si="2"/>
        <v>0</v>
      </c>
      <c r="S90" s="96">
        <f t="shared" si="3"/>
        <v>0</v>
      </c>
    </row>
    <row r="91" spans="2:19" s="24" customFormat="1" ht="12.75" customHeight="1" x14ac:dyDescent="0.2">
      <c r="B91" s="898"/>
      <c r="C91" s="72"/>
      <c r="D91" s="164"/>
      <c r="E91" s="74"/>
      <c r="F91" s="72"/>
      <c r="G91" s="434">
        <f t="shared" si="24"/>
        <v>0</v>
      </c>
      <c r="H91" s="453"/>
      <c r="I91" s="434">
        <f t="shared" si="25"/>
        <v>0</v>
      </c>
      <c r="J91" s="336"/>
      <c r="K91" s="133"/>
      <c r="L91" s="460"/>
      <c r="M91" s="460"/>
      <c r="N91" s="460"/>
      <c r="O91" s="460"/>
      <c r="P91" s="966"/>
      <c r="Q91" s="461"/>
      <c r="R91" s="96">
        <f t="shared" si="2"/>
        <v>0</v>
      </c>
      <c r="S91" s="96">
        <f t="shared" si="3"/>
        <v>0</v>
      </c>
    </row>
    <row r="92" spans="2:19" s="24" customFormat="1" ht="12.75" customHeight="1" x14ac:dyDescent="0.2">
      <c r="B92" s="898"/>
      <c r="C92" s="72"/>
      <c r="D92" s="164"/>
      <c r="E92" s="74"/>
      <c r="F92" s="72"/>
      <c r="G92" s="434">
        <f t="shared" si="24"/>
        <v>0</v>
      </c>
      <c r="H92" s="454"/>
      <c r="I92" s="434">
        <f t="shared" si="25"/>
        <v>0</v>
      </c>
      <c r="J92" s="462"/>
      <c r="K92" s="460"/>
      <c r="L92" s="460"/>
      <c r="M92" s="460"/>
      <c r="N92" s="460"/>
      <c r="O92" s="460"/>
      <c r="P92" s="966"/>
      <c r="Q92" s="461"/>
      <c r="R92" s="96">
        <f t="shared" si="2"/>
        <v>0</v>
      </c>
      <c r="S92" s="96">
        <f t="shared" si="3"/>
        <v>0</v>
      </c>
    </row>
    <row r="93" spans="2:19" s="24" customFormat="1" ht="12.75" customHeight="1" x14ac:dyDescent="0.2">
      <c r="B93" s="901"/>
      <c r="C93" s="137"/>
      <c r="D93" s="165"/>
      <c r="E93" s="208"/>
      <c r="F93" s="137"/>
      <c r="G93" s="448">
        <f t="shared" si="24"/>
        <v>0</v>
      </c>
      <c r="H93" s="451"/>
      <c r="I93" s="448">
        <f t="shared" si="25"/>
        <v>0</v>
      </c>
      <c r="J93" s="458"/>
      <c r="K93" s="32"/>
      <c r="L93" s="32"/>
      <c r="M93" s="32"/>
      <c r="N93" s="32"/>
      <c r="O93" s="32"/>
      <c r="P93" s="596"/>
      <c r="Q93" s="459"/>
      <c r="R93" s="96">
        <f t="shared" si="2"/>
        <v>0</v>
      </c>
      <c r="S93" s="96">
        <f t="shared" si="3"/>
        <v>0</v>
      </c>
    </row>
    <row r="94" spans="2:19" s="24" customFormat="1" ht="12.75" customHeight="1" x14ac:dyDescent="0.15">
      <c r="B94" s="897" t="s">
        <v>280</v>
      </c>
      <c r="C94" s="114" t="s">
        <v>147</v>
      </c>
      <c r="D94" s="162"/>
      <c r="E94" s="54"/>
      <c r="F94" s="33"/>
      <c r="G94" s="204">
        <f>SUM(G95:G102)</f>
        <v>0</v>
      </c>
      <c r="H94" s="449"/>
      <c r="I94" s="204">
        <f>SUM(I95:I102)</f>
        <v>0</v>
      </c>
      <c r="J94" s="204">
        <f t="shared" ref="J94:Q94" si="26">SUM(J95:J102)</f>
        <v>0</v>
      </c>
      <c r="K94" s="220">
        <f t="shared" si="26"/>
        <v>0</v>
      </c>
      <c r="L94" s="220">
        <f t="shared" si="26"/>
        <v>0</v>
      </c>
      <c r="M94" s="220">
        <f t="shared" si="26"/>
        <v>0</v>
      </c>
      <c r="N94" s="220">
        <f t="shared" si="26"/>
        <v>0</v>
      </c>
      <c r="O94" s="220">
        <f t="shared" si="26"/>
        <v>0</v>
      </c>
      <c r="P94" s="220">
        <f t="shared" si="26"/>
        <v>0</v>
      </c>
      <c r="Q94" s="248">
        <f t="shared" si="26"/>
        <v>0</v>
      </c>
      <c r="R94" s="96">
        <f t="shared" ref="R94:R157" si="27">SUM(J94:Q94)</f>
        <v>0</v>
      </c>
      <c r="S94" s="96">
        <f t="shared" ref="S94:S157" si="28">+R94-I94</f>
        <v>0</v>
      </c>
    </row>
    <row r="95" spans="2:19" s="24" customFormat="1" ht="12.75" customHeight="1" x14ac:dyDescent="0.2">
      <c r="B95" s="898"/>
      <c r="C95" s="72"/>
      <c r="D95" s="164"/>
      <c r="E95" s="74"/>
      <c r="F95" s="72"/>
      <c r="G95" s="434">
        <f t="shared" ref="G95:G102" si="29">+E95*F95</f>
        <v>0</v>
      </c>
      <c r="H95" s="450"/>
      <c r="I95" s="434">
        <f t="shared" ref="I95:I102" si="30">+G95*$H$75</f>
        <v>0</v>
      </c>
      <c r="J95" s="33"/>
      <c r="K95" s="30"/>
      <c r="L95" s="30"/>
      <c r="M95" s="30"/>
      <c r="N95" s="30"/>
      <c r="O95" s="30"/>
      <c r="P95" s="479"/>
      <c r="Q95" s="457"/>
      <c r="R95" s="96">
        <f t="shared" si="27"/>
        <v>0</v>
      </c>
      <c r="S95" s="96">
        <f t="shared" si="28"/>
        <v>0</v>
      </c>
    </row>
    <row r="96" spans="2:19" s="24" customFormat="1" ht="12.75" customHeight="1" x14ac:dyDescent="0.2">
      <c r="B96" s="898"/>
      <c r="C96" s="72"/>
      <c r="D96" s="164"/>
      <c r="E96" s="74"/>
      <c r="F96" s="72"/>
      <c r="G96" s="434">
        <f t="shared" si="29"/>
        <v>0</v>
      </c>
      <c r="H96" s="450"/>
      <c r="I96" s="434">
        <f t="shared" si="30"/>
        <v>0</v>
      </c>
      <c r="J96" s="33"/>
      <c r="K96" s="30"/>
      <c r="L96" s="30"/>
      <c r="M96" s="30"/>
      <c r="N96" s="30"/>
      <c r="O96" s="30"/>
      <c r="P96" s="479"/>
      <c r="Q96" s="457"/>
      <c r="R96" s="96">
        <f t="shared" si="27"/>
        <v>0</v>
      </c>
      <c r="S96" s="96">
        <f t="shared" si="28"/>
        <v>0</v>
      </c>
    </row>
    <row r="97" spans="2:19" s="24" customFormat="1" ht="12.75" customHeight="1" x14ac:dyDescent="0.2">
      <c r="B97" s="903"/>
      <c r="C97" s="114"/>
      <c r="D97" s="162"/>
      <c r="E97" s="54"/>
      <c r="F97" s="33"/>
      <c r="G97" s="434">
        <f t="shared" si="29"/>
        <v>0</v>
      </c>
      <c r="H97" s="450"/>
      <c r="I97" s="434">
        <f t="shared" si="30"/>
        <v>0</v>
      </c>
      <c r="J97" s="333"/>
      <c r="K97" s="30"/>
      <c r="L97" s="30"/>
      <c r="M97" s="30"/>
      <c r="N97" s="30"/>
      <c r="O97" s="30"/>
      <c r="P97" s="479"/>
      <c r="Q97" s="457"/>
      <c r="R97" s="96">
        <f t="shared" si="27"/>
        <v>0</v>
      </c>
      <c r="S97" s="96">
        <f t="shared" si="28"/>
        <v>0</v>
      </c>
    </row>
    <row r="98" spans="2:19" s="24" customFormat="1" ht="12.75" customHeight="1" x14ac:dyDescent="0.2">
      <c r="B98" s="902"/>
      <c r="C98" s="114"/>
      <c r="D98" s="162"/>
      <c r="E98" s="54"/>
      <c r="F98" s="33"/>
      <c r="G98" s="434">
        <f t="shared" si="29"/>
        <v>0</v>
      </c>
      <c r="H98" s="450"/>
      <c r="I98" s="434">
        <f t="shared" si="30"/>
        <v>0</v>
      </c>
      <c r="J98" s="333"/>
      <c r="K98" s="30"/>
      <c r="L98" s="30"/>
      <c r="M98" s="30"/>
      <c r="N98" s="30"/>
      <c r="O98" s="30"/>
      <c r="P98" s="479"/>
      <c r="Q98" s="457"/>
      <c r="R98" s="96">
        <f t="shared" si="27"/>
        <v>0</v>
      </c>
      <c r="S98" s="96">
        <f t="shared" si="28"/>
        <v>0</v>
      </c>
    </row>
    <row r="99" spans="2:19" s="24" customFormat="1" ht="12.75" customHeight="1" x14ac:dyDescent="0.2">
      <c r="B99" s="902"/>
      <c r="C99" s="114"/>
      <c r="D99" s="162"/>
      <c r="E99" s="54"/>
      <c r="F99" s="33"/>
      <c r="G99" s="434">
        <f t="shared" si="29"/>
        <v>0</v>
      </c>
      <c r="H99" s="450"/>
      <c r="I99" s="434">
        <f t="shared" si="30"/>
        <v>0</v>
      </c>
      <c r="J99" s="333"/>
      <c r="K99" s="30"/>
      <c r="L99" s="460"/>
      <c r="M99" s="460"/>
      <c r="N99" s="460"/>
      <c r="O99" s="460"/>
      <c r="P99" s="966"/>
      <c r="Q99" s="461"/>
      <c r="R99" s="96">
        <f t="shared" si="27"/>
        <v>0</v>
      </c>
      <c r="S99" s="96">
        <f t="shared" si="28"/>
        <v>0</v>
      </c>
    </row>
    <row r="100" spans="2:19" s="24" customFormat="1" ht="12.75" customHeight="1" x14ac:dyDescent="0.2">
      <c r="B100" s="903"/>
      <c r="C100" s="72"/>
      <c r="D100" s="164"/>
      <c r="E100" s="74"/>
      <c r="F100" s="72"/>
      <c r="G100" s="434">
        <f t="shared" si="29"/>
        <v>0</v>
      </c>
      <c r="H100" s="453"/>
      <c r="I100" s="434">
        <f t="shared" si="30"/>
        <v>0</v>
      </c>
      <c r="J100" s="336"/>
      <c r="K100" s="133"/>
      <c r="L100" s="460"/>
      <c r="M100" s="460"/>
      <c r="N100" s="460"/>
      <c r="O100" s="460"/>
      <c r="P100" s="966"/>
      <c r="Q100" s="461"/>
      <c r="R100" s="96">
        <f t="shared" si="27"/>
        <v>0</v>
      </c>
      <c r="S100" s="96">
        <f t="shared" si="28"/>
        <v>0</v>
      </c>
    </row>
    <row r="101" spans="2:19" s="24" customFormat="1" ht="12.75" customHeight="1" x14ac:dyDescent="0.2">
      <c r="B101" s="903"/>
      <c r="C101" s="72"/>
      <c r="D101" s="164"/>
      <c r="E101" s="74"/>
      <c r="F101" s="72"/>
      <c r="G101" s="434">
        <f t="shared" si="29"/>
        <v>0</v>
      </c>
      <c r="H101" s="454"/>
      <c r="I101" s="434">
        <f t="shared" si="30"/>
        <v>0</v>
      </c>
      <c r="J101" s="462"/>
      <c r="K101" s="460"/>
      <c r="L101" s="460"/>
      <c r="M101" s="460"/>
      <c r="N101" s="460"/>
      <c r="O101" s="460"/>
      <c r="P101" s="966"/>
      <c r="Q101" s="461"/>
      <c r="R101" s="96">
        <f t="shared" si="27"/>
        <v>0</v>
      </c>
      <c r="S101" s="96">
        <f t="shared" si="28"/>
        <v>0</v>
      </c>
    </row>
    <row r="102" spans="2:19" s="24" customFormat="1" ht="12.75" customHeight="1" x14ac:dyDescent="0.2">
      <c r="B102" s="901"/>
      <c r="C102" s="137"/>
      <c r="D102" s="165"/>
      <c r="E102" s="208"/>
      <c r="F102" s="137"/>
      <c r="G102" s="448">
        <f t="shared" si="29"/>
        <v>0</v>
      </c>
      <c r="H102" s="451"/>
      <c r="I102" s="448">
        <f t="shared" si="30"/>
        <v>0</v>
      </c>
      <c r="J102" s="458"/>
      <c r="K102" s="32"/>
      <c r="L102" s="32"/>
      <c r="M102" s="32"/>
      <c r="N102" s="32"/>
      <c r="O102" s="32"/>
      <c r="P102" s="596"/>
      <c r="Q102" s="459"/>
      <c r="R102" s="96">
        <f t="shared" si="27"/>
        <v>0</v>
      </c>
      <c r="S102" s="96">
        <f t="shared" si="28"/>
        <v>0</v>
      </c>
    </row>
    <row r="103" spans="2:19" s="24" customFormat="1" ht="12.75" customHeight="1" x14ac:dyDescent="0.15">
      <c r="B103" s="897" t="s">
        <v>280</v>
      </c>
      <c r="C103" s="114" t="s">
        <v>148</v>
      </c>
      <c r="D103" s="162"/>
      <c r="E103" s="54"/>
      <c r="F103" s="33"/>
      <c r="G103" s="204">
        <f>SUM(G104:G111)</f>
        <v>0</v>
      </c>
      <c r="H103" s="449"/>
      <c r="I103" s="204">
        <f>SUM(I104:I111)</f>
        <v>0</v>
      </c>
      <c r="J103" s="204">
        <f t="shared" ref="J103:Q103" si="31">SUM(J104:J111)</f>
        <v>0</v>
      </c>
      <c r="K103" s="220">
        <f t="shared" si="31"/>
        <v>0</v>
      </c>
      <c r="L103" s="220">
        <f t="shared" si="31"/>
        <v>0</v>
      </c>
      <c r="M103" s="220">
        <f t="shared" si="31"/>
        <v>0</v>
      </c>
      <c r="N103" s="220">
        <f t="shared" si="31"/>
        <v>0</v>
      </c>
      <c r="O103" s="220">
        <f t="shared" si="31"/>
        <v>0</v>
      </c>
      <c r="P103" s="220">
        <f t="shared" si="31"/>
        <v>0</v>
      </c>
      <c r="Q103" s="248">
        <f t="shared" si="31"/>
        <v>0</v>
      </c>
      <c r="R103" s="96">
        <f t="shared" si="27"/>
        <v>0</v>
      </c>
      <c r="S103" s="96">
        <f t="shared" si="28"/>
        <v>0</v>
      </c>
    </row>
    <row r="104" spans="2:19" s="24" customFormat="1" ht="12.75" customHeight="1" x14ac:dyDescent="0.2">
      <c r="B104" s="898"/>
      <c r="C104" s="72"/>
      <c r="D104" s="164"/>
      <c r="E104" s="74"/>
      <c r="F104" s="72"/>
      <c r="G104" s="434">
        <f t="shared" ref="G104:G111" si="32">+E104*F104</f>
        <v>0</v>
      </c>
      <c r="H104" s="450"/>
      <c r="I104" s="434">
        <f t="shared" ref="I104:I111" si="33">+G104*$H$75</f>
        <v>0</v>
      </c>
      <c r="J104" s="33"/>
      <c r="K104" s="30"/>
      <c r="L104" s="30"/>
      <c r="M104" s="30"/>
      <c r="N104" s="30"/>
      <c r="O104" s="30"/>
      <c r="P104" s="479"/>
      <c r="Q104" s="457"/>
      <c r="R104" s="96">
        <f t="shared" si="27"/>
        <v>0</v>
      </c>
      <c r="S104" s="96">
        <f t="shared" si="28"/>
        <v>0</v>
      </c>
    </row>
    <row r="105" spans="2:19" s="24" customFormat="1" ht="12.75" customHeight="1" x14ac:dyDescent="0.2">
      <c r="B105" s="898"/>
      <c r="C105" s="72"/>
      <c r="D105" s="164"/>
      <c r="E105" s="74"/>
      <c r="F105" s="72"/>
      <c r="G105" s="434">
        <f t="shared" si="32"/>
        <v>0</v>
      </c>
      <c r="H105" s="450"/>
      <c r="I105" s="434">
        <f t="shared" si="33"/>
        <v>0</v>
      </c>
      <c r="J105" s="33"/>
      <c r="K105" s="30"/>
      <c r="L105" s="30"/>
      <c r="M105" s="30"/>
      <c r="N105" s="30"/>
      <c r="O105" s="30"/>
      <c r="P105" s="479"/>
      <c r="Q105" s="457"/>
      <c r="R105" s="96">
        <f t="shared" si="27"/>
        <v>0</v>
      </c>
      <c r="S105" s="96">
        <f t="shared" si="28"/>
        <v>0</v>
      </c>
    </row>
    <row r="106" spans="2:19" s="24" customFormat="1" ht="12.75" customHeight="1" x14ac:dyDescent="0.2">
      <c r="B106" s="903"/>
      <c r="C106" s="72"/>
      <c r="D106" s="164"/>
      <c r="E106" s="74"/>
      <c r="F106" s="72"/>
      <c r="G106" s="434">
        <f t="shared" si="32"/>
        <v>0</v>
      </c>
      <c r="H106" s="450"/>
      <c r="I106" s="434">
        <f t="shared" si="33"/>
        <v>0</v>
      </c>
      <c r="J106" s="333"/>
      <c r="K106" s="30"/>
      <c r="L106" s="30"/>
      <c r="M106" s="30"/>
      <c r="N106" s="30"/>
      <c r="O106" s="30"/>
      <c r="P106" s="479"/>
      <c r="Q106" s="457"/>
      <c r="R106" s="96">
        <f t="shared" si="27"/>
        <v>0</v>
      </c>
      <c r="S106" s="96">
        <f t="shared" si="28"/>
        <v>0</v>
      </c>
    </row>
    <row r="107" spans="2:19" s="24" customFormat="1" ht="12.75" customHeight="1" x14ac:dyDescent="0.2">
      <c r="B107" s="903"/>
      <c r="C107" s="72"/>
      <c r="D107" s="164"/>
      <c r="E107" s="74"/>
      <c r="F107" s="72"/>
      <c r="G107" s="434">
        <f t="shared" si="32"/>
        <v>0</v>
      </c>
      <c r="H107" s="450"/>
      <c r="I107" s="434">
        <f t="shared" si="33"/>
        <v>0</v>
      </c>
      <c r="J107" s="333"/>
      <c r="K107" s="30"/>
      <c r="L107" s="30"/>
      <c r="M107" s="30"/>
      <c r="N107" s="30"/>
      <c r="O107" s="30"/>
      <c r="P107" s="479"/>
      <c r="Q107" s="457"/>
      <c r="R107" s="96">
        <f t="shared" si="27"/>
        <v>0</v>
      </c>
      <c r="S107" s="96">
        <f t="shared" si="28"/>
        <v>0</v>
      </c>
    </row>
    <row r="108" spans="2:19" s="24" customFormat="1" ht="12.75" customHeight="1" x14ac:dyDescent="0.2">
      <c r="B108" s="903"/>
      <c r="C108" s="72"/>
      <c r="D108" s="164"/>
      <c r="E108" s="74"/>
      <c r="F108" s="72"/>
      <c r="G108" s="434">
        <f t="shared" si="32"/>
        <v>0</v>
      </c>
      <c r="H108" s="450"/>
      <c r="I108" s="434">
        <f t="shared" si="33"/>
        <v>0</v>
      </c>
      <c r="J108" s="333"/>
      <c r="K108" s="30"/>
      <c r="L108" s="30"/>
      <c r="M108" s="30"/>
      <c r="N108" s="30"/>
      <c r="O108" s="30"/>
      <c r="P108" s="479"/>
      <c r="Q108" s="457"/>
      <c r="R108" s="96">
        <f t="shared" si="27"/>
        <v>0</v>
      </c>
      <c r="S108" s="96">
        <f t="shared" si="28"/>
        <v>0</v>
      </c>
    </row>
    <row r="109" spans="2:19" s="24" customFormat="1" ht="12.75" customHeight="1" x14ac:dyDescent="0.2">
      <c r="B109" s="903"/>
      <c r="C109" s="72"/>
      <c r="D109" s="164"/>
      <c r="E109" s="74"/>
      <c r="F109" s="72"/>
      <c r="G109" s="434">
        <f t="shared" si="32"/>
        <v>0</v>
      </c>
      <c r="H109" s="453"/>
      <c r="I109" s="434">
        <f t="shared" si="33"/>
        <v>0</v>
      </c>
      <c r="J109" s="333"/>
      <c r="K109" s="30"/>
      <c r="L109" s="30"/>
      <c r="M109" s="30"/>
      <c r="N109" s="30"/>
      <c r="O109" s="30"/>
      <c r="P109" s="479"/>
      <c r="Q109" s="457"/>
      <c r="R109" s="96">
        <f t="shared" si="27"/>
        <v>0</v>
      </c>
      <c r="S109" s="96">
        <f t="shared" si="28"/>
        <v>0</v>
      </c>
    </row>
    <row r="110" spans="2:19" s="24" customFormat="1" ht="12.75" customHeight="1" x14ac:dyDescent="0.2">
      <c r="B110" s="903"/>
      <c r="C110" s="72"/>
      <c r="D110" s="164"/>
      <c r="E110" s="74"/>
      <c r="F110" s="72"/>
      <c r="G110" s="434">
        <f t="shared" si="32"/>
        <v>0</v>
      </c>
      <c r="H110" s="454"/>
      <c r="I110" s="434">
        <f t="shared" si="33"/>
        <v>0</v>
      </c>
      <c r="J110" s="333"/>
      <c r="K110" s="30"/>
      <c r="L110" s="30"/>
      <c r="M110" s="30"/>
      <c r="N110" s="30"/>
      <c r="O110" s="30"/>
      <c r="P110" s="479"/>
      <c r="Q110" s="457"/>
      <c r="R110" s="96">
        <f t="shared" si="27"/>
        <v>0</v>
      </c>
      <c r="S110" s="96">
        <f t="shared" si="28"/>
        <v>0</v>
      </c>
    </row>
    <row r="111" spans="2:19" s="24" customFormat="1" ht="12.75" customHeight="1" x14ac:dyDescent="0.2">
      <c r="B111" s="901"/>
      <c r="C111" s="137"/>
      <c r="D111" s="165"/>
      <c r="E111" s="208"/>
      <c r="F111" s="137"/>
      <c r="G111" s="448">
        <f t="shared" si="32"/>
        <v>0</v>
      </c>
      <c r="H111" s="451"/>
      <c r="I111" s="448">
        <f t="shared" si="33"/>
        <v>0</v>
      </c>
      <c r="J111" s="458"/>
      <c r="K111" s="32"/>
      <c r="L111" s="32"/>
      <c r="M111" s="32"/>
      <c r="N111" s="32"/>
      <c r="O111" s="32"/>
      <c r="P111" s="596"/>
      <c r="Q111" s="459"/>
      <c r="R111" s="96">
        <f t="shared" si="27"/>
        <v>0</v>
      </c>
      <c r="S111" s="96">
        <f t="shared" si="28"/>
        <v>0</v>
      </c>
    </row>
    <row r="112" spans="2:19" s="24" customFormat="1" ht="12.75" customHeight="1" x14ac:dyDescent="0.15">
      <c r="B112" s="897" t="s">
        <v>280</v>
      </c>
      <c r="C112" s="114" t="s">
        <v>149</v>
      </c>
      <c r="D112" s="162"/>
      <c r="E112" s="54"/>
      <c r="F112" s="33"/>
      <c r="G112" s="204">
        <f>SUM(G113:G120)</f>
        <v>0</v>
      </c>
      <c r="H112" s="449"/>
      <c r="I112" s="204">
        <f>SUM(I113:I120)</f>
        <v>0</v>
      </c>
      <c r="J112" s="204">
        <f t="shared" ref="J112:Q112" si="34">SUM(J113:J120)</f>
        <v>0</v>
      </c>
      <c r="K112" s="220">
        <f t="shared" si="34"/>
        <v>0</v>
      </c>
      <c r="L112" s="220">
        <f t="shared" si="34"/>
        <v>0</v>
      </c>
      <c r="M112" s="220">
        <f t="shared" si="34"/>
        <v>0</v>
      </c>
      <c r="N112" s="220">
        <f t="shared" si="34"/>
        <v>0</v>
      </c>
      <c r="O112" s="220">
        <f t="shared" si="34"/>
        <v>0</v>
      </c>
      <c r="P112" s="220">
        <f t="shared" si="34"/>
        <v>0</v>
      </c>
      <c r="Q112" s="248">
        <f t="shared" si="34"/>
        <v>0</v>
      </c>
      <c r="R112" s="96">
        <f t="shared" si="27"/>
        <v>0</v>
      </c>
      <c r="S112" s="96">
        <f t="shared" si="28"/>
        <v>0</v>
      </c>
    </row>
    <row r="113" spans="2:19" s="24" customFormat="1" ht="12.75" customHeight="1" x14ac:dyDescent="0.2">
      <c r="B113" s="898"/>
      <c r="C113" s="72"/>
      <c r="D113" s="164"/>
      <c r="E113" s="74"/>
      <c r="F113" s="72"/>
      <c r="G113" s="434">
        <f t="shared" ref="G113:G120" si="35">+E113*F113</f>
        <v>0</v>
      </c>
      <c r="H113" s="450"/>
      <c r="I113" s="434">
        <f t="shared" ref="I113:I120" si="36">+G113*$H$75</f>
        <v>0</v>
      </c>
      <c r="J113" s="33"/>
      <c r="K113" s="30"/>
      <c r="L113" s="30"/>
      <c r="M113" s="30"/>
      <c r="N113" s="30"/>
      <c r="O113" s="30"/>
      <c r="P113" s="479"/>
      <c r="Q113" s="457"/>
      <c r="R113" s="96">
        <f t="shared" si="27"/>
        <v>0</v>
      </c>
      <c r="S113" s="96">
        <f t="shared" si="28"/>
        <v>0</v>
      </c>
    </row>
    <row r="114" spans="2:19" s="24" customFormat="1" ht="12.75" customHeight="1" x14ac:dyDescent="0.2">
      <c r="B114" s="898"/>
      <c r="C114" s="72"/>
      <c r="D114" s="164"/>
      <c r="E114" s="74"/>
      <c r="F114" s="72"/>
      <c r="G114" s="434">
        <f t="shared" si="35"/>
        <v>0</v>
      </c>
      <c r="H114" s="450"/>
      <c r="I114" s="434">
        <f t="shared" si="36"/>
        <v>0</v>
      </c>
      <c r="J114" s="33"/>
      <c r="K114" s="30"/>
      <c r="L114" s="30"/>
      <c r="M114" s="30"/>
      <c r="N114" s="30"/>
      <c r="O114" s="30"/>
      <c r="P114" s="479"/>
      <c r="Q114" s="457"/>
      <c r="R114" s="96">
        <f t="shared" si="27"/>
        <v>0</v>
      </c>
      <c r="S114" s="96">
        <f t="shared" si="28"/>
        <v>0</v>
      </c>
    </row>
    <row r="115" spans="2:19" s="24" customFormat="1" ht="12.75" customHeight="1" x14ac:dyDescent="0.2">
      <c r="B115" s="902"/>
      <c r="C115" s="114"/>
      <c r="D115" s="162"/>
      <c r="E115" s="54"/>
      <c r="F115" s="33"/>
      <c r="G115" s="434">
        <f t="shared" si="35"/>
        <v>0</v>
      </c>
      <c r="H115" s="450"/>
      <c r="I115" s="434">
        <f t="shared" si="36"/>
        <v>0</v>
      </c>
      <c r="J115" s="333"/>
      <c r="K115" s="30"/>
      <c r="L115" s="30"/>
      <c r="M115" s="30"/>
      <c r="N115" s="30"/>
      <c r="O115" s="30"/>
      <c r="P115" s="479"/>
      <c r="Q115" s="457"/>
      <c r="R115" s="96">
        <f t="shared" si="27"/>
        <v>0</v>
      </c>
      <c r="S115" s="96">
        <f t="shared" si="28"/>
        <v>0</v>
      </c>
    </row>
    <row r="116" spans="2:19" s="24" customFormat="1" ht="12.75" customHeight="1" x14ac:dyDescent="0.2">
      <c r="B116" s="902"/>
      <c r="C116" s="114"/>
      <c r="D116" s="162"/>
      <c r="E116" s="54"/>
      <c r="F116" s="33"/>
      <c r="G116" s="434">
        <f t="shared" si="35"/>
        <v>0</v>
      </c>
      <c r="H116" s="450"/>
      <c r="I116" s="434">
        <f t="shared" si="36"/>
        <v>0</v>
      </c>
      <c r="J116" s="333"/>
      <c r="K116" s="30"/>
      <c r="L116" s="30"/>
      <c r="M116" s="30"/>
      <c r="N116" s="30"/>
      <c r="O116" s="30"/>
      <c r="P116" s="479"/>
      <c r="Q116" s="457"/>
      <c r="R116" s="96">
        <f t="shared" si="27"/>
        <v>0</v>
      </c>
      <c r="S116" s="96">
        <f t="shared" si="28"/>
        <v>0</v>
      </c>
    </row>
    <row r="117" spans="2:19" s="24" customFormat="1" ht="12.75" customHeight="1" x14ac:dyDescent="0.2">
      <c r="B117" s="902"/>
      <c r="C117" s="114"/>
      <c r="D117" s="162"/>
      <c r="E117" s="54"/>
      <c r="F117" s="33"/>
      <c r="G117" s="434">
        <f t="shared" si="35"/>
        <v>0</v>
      </c>
      <c r="H117" s="450"/>
      <c r="I117" s="434">
        <f t="shared" si="36"/>
        <v>0</v>
      </c>
      <c r="J117" s="333"/>
      <c r="K117" s="30"/>
      <c r="L117" s="30"/>
      <c r="M117" s="30"/>
      <c r="N117" s="30"/>
      <c r="O117" s="30"/>
      <c r="P117" s="479"/>
      <c r="Q117" s="457"/>
      <c r="R117" s="96">
        <f t="shared" si="27"/>
        <v>0</v>
      </c>
      <c r="S117" s="96">
        <f t="shared" si="28"/>
        <v>0</v>
      </c>
    </row>
    <row r="118" spans="2:19" s="24" customFormat="1" ht="12.75" customHeight="1" x14ac:dyDescent="0.2">
      <c r="B118" s="903"/>
      <c r="C118" s="72"/>
      <c r="D118" s="164"/>
      <c r="E118" s="74"/>
      <c r="F118" s="72"/>
      <c r="G118" s="434">
        <f t="shared" si="35"/>
        <v>0</v>
      </c>
      <c r="H118" s="453"/>
      <c r="I118" s="434">
        <f t="shared" si="36"/>
        <v>0</v>
      </c>
      <c r="J118" s="333"/>
      <c r="K118" s="30"/>
      <c r="L118" s="30"/>
      <c r="M118" s="30"/>
      <c r="N118" s="30"/>
      <c r="O118" s="30"/>
      <c r="P118" s="479"/>
      <c r="Q118" s="457"/>
      <c r="R118" s="96">
        <f t="shared" si="27"/>
        <v>0</v>
      </c>
      <c r="S118" s="96">
        <f t="shared" si="28"/>
        <v>0</v>
      </c>
    </row>
    <row r="119" spans="2:19" s="24" customFormat="1" ht="12.75" customHeight="1" x14ac:dyDescent="0.2">
      <c r="B119" s="903"/>
      <c r="C119" s="72"/>
      <c r="D119" s="164"/>
      <c r="E119" s="74"/>
      <c r="F119" s="72"/>
      <c r="G119" s="434">
        <f t="shared" si="35"/>
        <v>0</v>
      </c>
      <c r="H119" s="454"/>
      <c r="I119" s="434">
        <f t="shared" si="36"/>
        <v>0</v>
      </c>
      <c r="J119" s="333"/>
      <c r="K119" s="30"/>
      <c r="L119" s="30"/>
      <c r="M119" s="30"/>
      <c r="N119" s="30"/>
      <c r="O119" s="30"/>
      <c r="P119" s="479"/>
      <c r="Q119" s="457"/>
      <c r="R119" s="96">
        <f t="shared" si="27"/>
        <v>0</v>
      </c>
      <c r="S119" s="96">
        <f t="shared" si="28"/>
        <v>0</v>
      </c>
    </row>
    <row r="120" spans="2:19" s="24" customFormat="1" ht="12.75" customHeight="1" x14ac:dyDescent="0.2">
      <c r="B120" s="901"/>
      <c r="C120" s="137"/>
      <c r="D120" s="165"/>
      <c r="E120" s="74"/>
      <c r="F120" s="72"/>
      <c r="G120" s="448">
        <f t="shared" si="35"/>
        <v>0</v>
      </c>
      <c r="H120" s="451"/>
      <c r="I120" s="448">
        <f t="shared" si="36"/>
        <v>0</v>
      </c>
      <c r="J120" s="458"/>
      <c r="K120" s="32"/>
      <c r="L120" s="32"/>
      <c r="M120" s="32"/>
      <c r="N120" s="32"/>
      <c r="O120" s="32"/>
      <c r="P120" s="596"/>
      <c r="Q120" s="459"/>
      <c r="R120" s="96">
        <f t="shared" si="27"/>
        <v>0</v>
      </c>
      <c r="S120" s="96">
        <f t="shared" si="28"/>
        <v>0</v>
      </c>
    </row>
    <row r="121" spans="2:19" s="24" customFormat="1" ht="12.75" customHeight="1" x14ac:dyDescent="0.15">
      <c r="B121" s="905">
        <f>+D18</f>
        <v>0</v>
      </c>
      <c r="C121" s="178" t="str">
        <f>+C18</f>
        <v>1.1.3</v>
      </c>
      <c r="D121" s="166">
        <f>+'Cronograma de Actividades'!C18</f>
        <v>0</v>
      </c>
      <c r="E121" s="181"/>
      <c r="F121" s="180"/>
      <c r="G121" s="158">
        <f>+G122+G131+G140+G149+G158</f>
        <v>0</v>
      </c>
      <c r="H121" s="370">
        <f>+'Cronograma de Actividades'!D18</f>
        <v>0</v>
      </c>
      <c r="I121" s="158">
        <f t="shared" ref="I121:Q121" si="37">+I122+I131+I140+I149+I158</f>
        <v>0</v>
      </c>
      <c r="J121" s="158">
        <f t="shared" si="37"/>
        <v>0</v>
      </c>
      <c r="K121" s="158">
        <f t="shared" si="37"/>
        <v>0</v>
      </c>
      <c r="L121" s="158">
        <f t="shared" si="37"/>
        <v>0</v>
      </c>
      <c r="M121" s="158">
        <f t="shared" si="37"/>
        <v>0</v>
      </c>
      <c r="N121" s="158">
        <f t="shared" si="37"/>
        <v>0</v>
      </c>
      <c r="O121" s="158">
        <f t="shared" si="37"/>
        <v>0</v>
      </c>
      <c r="P121" s="158">
        <f t="shared" si="37"/>
        <v>0</v>
      </c>
      <c r="Q121" s="159">
        <f t="shared" si="37"/>
        <v>0</v>
      </c>
      <c r="R121" s="96">
        <f t="shared" si="27"/>
        <v>0</v>
      </c>
      <c r="S121" s="96">
        <f t="shared" si="28"/>
        <v>0</v>
      </c>
    </row>
    <row r="122" spans="2:19" s="24" customFormat="1" ht="12.75" customHeight="1" x14ac:dyDescent="0.15">
      <c r="B122" s="897" t="s">
        <v>125</v>
      </c>
      <c r="C122" s="114" t="s">
        <v>134</v>
      </c>
      <c r="D122" s="162"/>
      <c r="E122" s="54"/>
      <c r="F122" s="33"/>
      <c r="G122" s="204">
        <f>SUM(G123:G130)</f>
        <v>0</v>
      </c>
      <c r="H122" s="778"/>
      <c r="I122" s="204">
        <f>SUM(I123:I130)</f>
        <v>0</v>
      </c>
      <c r="J122" s="220">
        <f t="shared" ref="J122:Q122" si="38">SUM(J123:J130)</f>
        <v>0</v>
      </c>
      <c r="K122" s="220">
        <f t="shared" si="38"/>
        <v>0</v>
      </c>
      <c r="L122" s="220">
        <f t="shared" si="38"/>
        <v>0</v>
      </c>
      <c r="M122" s="220">
        <f t="shared" si="38"/>
        <v>0</v>
      </c>
      <c r="N122" s="220">
        <f t="shared" si="38"/>
        <v>0</v>
      </c>
      <c r="O122" s="220">
        <f t="shared" si="38"/>
        <v>0</v>
      </c>
      <c r="P122" s="220">
        <f t="shared" si="38"/>
        <v>0</v>
      </c>
      <c r="Q122" s="248">
        <f t="shared" si="38"/>
        <v>0</v>
      </c>
      <c r="R122" s="96">
        <f t="shared" si="27"/>
        <v>0</v>
      </c>
      <c r="S122" s="96">
        <f t="shared" si="28"/>
        <v>0</v>
      </c>
    </row>
    <row r="123" spans="2:19" s="24" customFormat="1" ht="12.75" customHeight="1" x14ac:dyDescent="0.2">
      <c r="B123" s="898" t="s">
        <v>552</v>
      </c>
      <c r="C123" s="72"/>
      <c r="D123" s="164"/>
      <c r="E123" s="74"/>
      <c r="F123" s="72"/>
      <c r="G123" s="434">
        <f t="shared" ref="G123:G130" si="39">+E123*F123</f>
        <v>0</v>
      </c>
      <c r="H123" s="164"/>
      <c r="I123" s="434">
        <f>+G123*$H$121</f>
        <v>0</v>
      </c>
      <c r="J123" s="333">
        <f>+I123</f>
        <v>0</v>
      </c>
      <c r="K123" s="30"/>
      <c r="L123" s="30"/>
      <c r="M123" s="30"/>
      <c r="N123" s="30"/>
      <c r="O123" s="30"/>
      <c r="P123" s="479"/>
      <c r="Q123" s="457"/>
      <c r="R123" s="96">
        <f t="shared" si="27"/>
        <v>0</v>
      </c>
      <c r="S123" s="96">
        <f t="shared" si="28"/>
        <v>0</v>
      </c>
    </row>
    <row r="124" spans="2:19" s="24" customFormat="1" ht="12.75" customHeight="1" x14ac:dyDescent="0.2">
      <c r="B124" s="903"/>
      <c r="C124" s="72"/>
      <c r="D124" s="164"/>
      <c r="E124" s="74"/>
      <c r="F124" s="72"/>
      <c r="G124" s="434">
        <f t="shared" si="39"/>
        <v>0</v>
      </c>
      <c r="H124" s="164"/>
      <c r="I124" s="434">
        <f t="shared" ref="I124:I166" si="40">+G124*$H$121</f>
        <v>0</v>
      </c>
      <c r="J124" s="333"/>
      <c r="K124" s="30"/>
      <c r="L124" s="30"/>
      <c r="M124" s="30"/>
      <c r="N124" s="30"/>
      <c r="O124" s="30"/>
      <c r="P124" s="479"/>
      <c r="Q124" s="457"/>
      <c r="R124" s="96">
        <f t="shared" si="27"/>
        <v>0</v>
      </c>
      <c r="S124" s="96">
        <f t="shared" si="28"/>
        <v>0</v>
      </c>
    </row>
    <row r="125" spans="2:19" s="24" customFormat="1" ht="12.75" customHeight="1" x14ac:dyDescent="0.2">
      <c r="B125" s="903"/>
      <c r="C125" s="72"/>
      <c r="D125" s="164"/>
      <c r="E125" s="74"/>
      <c r="F125" s="72"/>
      <c r="G125" s="434">
        <f t="shared" si="39"/>
        <v>0</v>
      </c>
      <c r="H125" s="164"/>
      <c r="I125" s="434">
        <f t="shared" si="40"/>
        <v>0</v>
      </c>
      <c r="J125" s="333"/>
      <c r="K125" s="30"/>
      <c r="L125" s="30"/>
      <c r="M125" s="30"/>
      <c r="N125" s="30"/>
      <c r="O125" s="30"/>
      <c r="P125" s="479"/>
      <c r="Q125" s="457"/>
      <c r="R125" s="96">
        <f t="shared" si="27"/>
        <v>0</v>
      </c>
      <c r="S125" s="96">
        <f t="shared" si="28"/>
        <v>0</v>
      </c>
    </row>
    <row r="126" spans="2:19" s="24" customFormat="1" ht="12.75" customHeight="1" x14ac:dyDescent="0.2">
      <c r="B126" s="899"/>
      <c r="C126" s="72"/>
      <c r="D126" s="164"/>
      <c r="E126" s="74"/>
      <c r="F126" s="72"/>
      <c r="G126" s="434">
        <f t="shared" si="39"/>
        <v>0</v>
      </c>
      <c r="H126" s="164"/>
      <c r="I126" s="434">
        <f t="shared" si="40"/>
        <v>0</v>
      </c>
      <c r="J126" s="333"/>
      <c r="K126" s="30"/>
      <c r="L126" s="30"/>
      <c r="M126" s="30"/>
      <c r="N126" s="30"/>
      <c r="O126" s="30"/>
      <c r="P126" s="479"/>
      <c r="Q126" s="457"/>
      <c r="R126" s="96">
        <f t="shared" si="27"/>
        <v>0</v>
      </c>
      <c r="S126" s="96">
        <f t="shared" si="28"/>
        <v>0</v>
      </c>
    </row>
    <row r="127" spans="2:19" s="24" customFormat="1" ht="12.75" customHeight="1" x14ac:dyDescent="0.2">
      <c r="B127" s="900"/>
      <c r="C127" s="209"/>
      <c r="D127" s="210"/>
      <c r="E127" s="74"/>
      <c r="F127" s="72"/>
      <c r="G127" s="434">
        <f t="shared" si="39"/>
        <v>0</v>
      </c>
      <c r="H127" s="164"/>
      <c r="I127" s="434">
        <f t="shared" si="40"/>
        <v>0</v>
      </c>
      <c r="J127" s="333"/>
      <c r="K127" s="30"/>
      <c r="L127" s="460"/>
      <c r="M127" s="460"/>
      <c r="N127" s="460"/>
      <c r="O127" s="460"/>
      <c r="P127" s="966"/>
      <c r="Q127" s="461"/>
      <c r="R127" s="96">
        <f t="shared" si="27"/>
        <v>0</v>
      </c>
      <c r="S127" s="96">
        <f t="shared" si="28"/>
        <v>0</v>
      </c>
    </row>
    <row r="128" spans="2:19" s="24" customFormat="1" ht="12.75" customHeight="1" x14ac:dyDescent="0.2">
      <c r="B128" s="900"/>
      <c r="C128" s="209"/>
      <c r="D128" s="210"/>
      <c r="E128" s="212"/>
      <c r="F128" s="213"/>
      <c r="G128" s="434">
        <f t="shared" si="39"/>
        <v>0</v>
      </c>
      <c r="H128" s="779"/>
      <c r="I128" s="434">
        <f t="shared" si="40"/>
        <v>0</v>
      </c>
      <c r="J128" s="336"/>
      <c r="K128" s="133"/>
      <c r="L128" s="460"/>
      <c r="M128" s="460"/>
      <c r="N128" s="460"/>
      <c r="O128" s="460"/>
      <c r="P128" s="966"/>
      <c r="Q128" s="461"/>
      <c r="R128" s="96">
        <f t="shared" si="27"/>
        <v>0</v>
      </c>
      <c r="S128" s="96">
        <f t="shared" si="28"/>
        <v>0</v>
      </c>
    </row>
    <row r="129" spans="2:19" s="24" customFormat="1" ht="12.75" customHeight="1" x14ac:dyDescent="0.2">
      <c r="B129" s="900"/>
      <c r="C129" s="209"/>
      <c r="D129" s="210"/>
      <c r="E129" s="211"/>
      <c r="F129" s="209"/>
      <c r="G129" s="434">
        <f t="shared" si="39"/>
        <v>0</v>
      </c>
      <c r="H129" s="210"/>
      <c r="I129" s="434">
        <f t="shared" si="40"/>
        <v>0</v>
      </c>
      <c r="J129" s="462"/>
      <c r="K129" s="460"/>
      <c r="L129" s="460"/>
      <c r="M129" s="460"/>
      <c r="N129" s="460"/>
      <c r="O129" s="460"/>
      <c r="P129" s="966"/>
      <c r="Q129" s="461"/>
      <c r="R129" s="96">
        <f t="shared" si="27"/>
        <v>0</v>
      </c>
      <c r="S129" s="96">
        <f t="shared" si="28"/>
        <v>0</v>
      </c>
    </row>
    <row r="130" spans="2:19" s="24" customFormat="1" ht="12.75" customHeight="1" x14ac:dyDescent="0.2">
      <c r="B130" s="901"/>
      <c r="C130" s="137"/>
      <c r="D130" s="165"/>
      <c r="E130" s="208"/>
      <c r="F130" s="137"/>
      <c r="G130" s="448">
        <f t="shared" si="39"/>
        <v>0</v>
      </c>
      <c r="H130" s="165"/>
      <c r="I130" s="448">
        <f t="shared" si="40"/>
        <v>0</v>
      </c>
      <c r="J130" s="458"/>
      <c r="K130" s="32"/>
      <c r="L130" s="32"/>
      <c r="M130" s="32"/>
      <c r="N130" s="32"/>
      <c r="O130" s="32"/>
      <c r="P130" s="596"/>
      <c r="Q130" s="459"/>
      <c r="R130" s="96">
        <f t="shared" si="27"/>
        <v>0</v>
      </c>
      <c r="S130" s="96">
        <f t="shared" si="28"/>
        <v>0</v>
      </c>
    </row>
    <row r="131" spans="2:19" s="24" customFormat="1" ht="12.75" customHeight="1" x14ac:dyDescent="0.15">
      <c r="B131" s="897" t="s">
        <v>288</v>
      </c>
      <c r="C131" s="114" t="s">
        <v>150</v>
      </c>
      <c r="D131" s="162"/>
      <c r="E131" s="54"/>
      <c r="F131" s="33"/>
      <c r="G131" s="204">
        <f>SUM(G132:G139)</f>
        <v>0</v>
      </c>
      <c r="H131" s="778"/>
      <c r="I131" s="204">
        <f>SUM(I132:I139)</f>
        <v>0</v>
      </c>
      <c r="J131" s="204">
        <f t="shared" ref="J131:Q131" si="41">SUM(J132:J139)</f>
        <v>0</v>
      </c>
      <c r="K131" s="220">
        <f t="shared" si="41"/>
        <v>0</v>
      </c>
      <c r="L131" s="220">
        <f t="shared" si="41"/>
        <v>0</v>
      </c>
      <c r="M131" s="220">
        <f t="shared" si="41"/>
        <v>0</v>
      </c>
      <c r="N131" s="220">
        <f t="shared" si="41"/>
        <v>0</v>
      </c>
      <c r="O131" s="220">
        <f t="shared" si="41"/>
        <v>0</v>
      </c>
      <c r="P131" s="220">
        <f t="shared" si="41"/>
        <v>0</v>
      </c>
      <c r="Q131" s="248">
        <f t="shared" si="41"/>
        <v>0</v>
      </c>
      <c r="R131" s="96">
        <f t="shared" si="27"/>
        <v>0</v>
      </c>
      <c r="S131" s="96">
        <f t="shared" si="28"/>
        <v>0</v>
      </c>
    </row>
    <row r="132" spans="2:19" s="24" customFormat="1" ht="12.75" customHeight="1" x14ac:dyDescent="0.2">
      <c r="B132" s="898" t="s">
        <v>288</v>
      </c>
      <c r="C132" s="72"/>
      <c r="D132" s="164"/>
      <c r="E132" s="74"/>
      <c r="F132" s="72"/>
      <c r="G132" s="434">
        <f t="shared" ref="G132:G139" si="42">+E132*F132</f>
        <v>0</v>
      </c>
      <c r="H132" s="164"/>
      <c r="I132" s="434">
        <f t="shared" si="40"/>
        <v>0</v>
      </c>
      <c r="J132" s="434"/>
      <c r="K132" s="53"/>
      <c r="L132" s="53">
        <f>+I132</f>
        <v>0</v>
      </c>
      <c r="M132" s="53"/>
      <c r="N132" s="53"/>
      <c r="O132" s="53"/>
      <c r="P132" s="964"/>
      <c r="Q132" s="455"/>
      <c r="R132" s="96">
        <f t="shared" si="27"/>
        <v>0</v>
      </c>
      <c r="S132" s="96">
        <f t="shared" si="28"/>
        <v>0</v>
      </c>
    </row>
    <row r="133" spans="2:19" s="24" customFormat="1" ht="12.75" customHeight="1" x14ac:dyDescent="0.2">
      <c r="B133" s="898"/>
      <c r="C133" s="72"/>
      <c r="D133" s="164"/>
      <c r="E133" s="74"/>
      <c r="F133" s="72"/>
      <c r="G133" s="434">
        <f t="shared" si="42"/>
        <v>0</v>
      </c>
      <c r="H133" s="164"/>
      <c r="I133" s="434">
        <f t="shared" si="40"/>
        <v>0</v>
      </c>
      <c r="J133" s="152"/>
      <c r="K133" s="33"/>
      <c r="L133" s="33"/>
      <c r="M133" s="33"/>
      <c r="N133" s="33"/>
      <c r="O133" s="33"/>
      <c r="P133" s="965"/>
      <c r="Q133" s="163"/>
      <c r="R133" s="96">
        <f t="shared" si="27"/>
        <v>0</v>
      </c>
      <c r="S133" s="96">
        <f t="shared" si="28"/>
        <v>0</v>
      </c>
    </row>
    <row r="134" spans="2:19" s="24" customFormat="1" ht="12.75" customHeight="1" x14ac:dyDescent="0.2">
      <c r="B134" s="902"/>
      <c r="C134" s="114"/>
      <c r="D134" s="162"/>
      <c r="E134" s="54"/>
      <c r="F134" s="33"/>
      <c r="G134" s="434">
        <f t="shared" si="42"/>
        <v>0</v>
      </c>
      <c r="H134" s="164"/>
      <c r="I134" s="434">
        <f t="shared" si="40"/>
        <v>0</v>
      </c>
      <c r="J134" s="152"/>
      <c r="K134" s="33"/>
      <c r="L134" s="33"/>
      <c r="M134" s="33"/>
      <c r="N134" s="33"/>
      <c r="O134" s="33"/>
      <c r="P134" s="965"/>
      <c r="Q134" s="163"/>
      <c r="R134" s="96">
        <f t="shared" si="27"/>
        <v>0</v>
      </c>
      <c r="S134" s="96">
        <f t="shared" si="28"/>
        <v>0</v>
      </c>
    </row>
    <row r="135" spans="2:19" s="24" customFormat="1" ht="12.75" customHeight="1" x14ac:dyDescent="0.2">
      <c r="B135" s="902"/>
      <c r="C135" s="114"/>
      <c r="D135" s="162"/>
      <c r="E135" s="54"/>
      <c r="F135" s="33"/>
      <c r="G135" s="434">
        <f t="shared" si="42"/>
        <v>0</v>
      </c>
      <c r="H135" s="164"/>
      <c r="I135" s="434">
        <f t="shared" si="40"/>
        <v>0</v>
      </c>
      <c r="J135" s="152"/>
      <c r="K135" s="33"/>
      <c r="L135" s="33"/>
      <c r="M135" s="33"/>
      <c r="N135" s="33"/>
      <c r="O135" s="33"/>
      <c r="P135" s="965"/>
      <c r="Q135" s="163"/>
      <c r="R135" s="96">
        <f t="shared" si="27"/>
        <v>0</v>
      </c>
      <c r="S135" s="96">
        <f t="shared" si="28"/>
        <v>0</v>
      </c>
    </row>
    <row r="136" spans="2:19" s="24" customFormat="1" ht="12.75" customHeight="1" x14ac:dyDescent="0.2">
      <c r="B136" s="902"/>
      <c r="C136" s="114"/>
      <c r="D136" s="162"/>
      <c r="E136" s="54"/>
      <c r="F136" s="33"/>
      <c r="G136" s="434">
        <f t="shared" si="42"/>
        <v>0</v>
      </c>
      <c r="H136" s="164"/>
      <c r="I136" s="434">
        <f t="shared" si="40"/>
        <v>0</v>
      </c>
      <c r="J136" s="152"/>
      <c r="K136" s="33"/>
      <c r="L136" s="33"/>
      <c r="M136" s="33"/>
      <c r="N136" s="33"/>
      <c r="O136" s="33"/>
      <c r="P136" s="965"/>
      <c r="Q136" s="163"/>
      <c r="R136" s="96">
        <f t="shared" si="27"/>
        <v>0</v>
      </c>
      <c r="S136" s="96">
        <f t="shared" si="28"/>
        <v>0</v>
      </c>
    </row>
    <row r="137" spans="2:19" s="24" customFormat="1" ht="12.75" customHeight="1" x14ac:dyDescent="0.2">
      <c r="B137" s="903"/>
      <c r="C137" s="72"/>
      <c r="D137" s="164"/>
      <c r="E137" s="74"/>
      <c r="F137" s="72"/>
      <c r="G137" s="434">
        <f t="shared" si="42"/>
        <v>0</v>
      </c>
      <c r="H137" s="779"/>
      <c r="I137" s="434">
        <f t="shared" si="40"/>
        <v>0</v>
      </c>
      <c r="J137" s="333"/>
      <c r="K137" s="30"/>
      <c r="L137" s="30"/>
      <c r="M137" s="30"/>
      <c r="N137" s="30"/>
      <c r="O137" s="30"/>
      <c r="P137" s="479"/>
      <c r="Q137" s="457"/>
      <c r="R137" s="96">
        <f t="shared" si="27"/>
        <v>0</v>
      </c>
      <c r="S137" s="96">
        <f t="shared" si="28"/>
        <v>0</v>
      </c>
    </row>
    <row r="138" spans="2:19" s="24" customFormat="1" ht="12.75" customHeight="1" x14ac:dyDescent="0.2">
      <c r="B138" s="903"/>
      <c r="C138" s="72"/>
      <c r="D138" s="164"/>
      <c r="E138" s="74"/>
      <c r="F138" s="72"/>
      <c r="G138" s="434">
        <f t="shared" si="42"/>
        <v>0</v>
      </c>
      <c r="H138" s="210"/>
      <c r="I138" s="434">
        <f t="shared" si="40"/>
        <v>0</v>
      </c>
      <c r="J138" s="333"/>
      <c r="K138" s="30"/>
      <c r="L138" s="30"/>
      <c r="M138" s="30"/>
      <c r="N138" s="30"/>
      <c r="O138" s="30"/>
      <c r="P138" s="479"/>
      <c r="Q138" s="457"/>
      <c r="R138" s="96">
        <f t="shared" si="27"/>
        <v>0</v>
      </c>
      <c r="S138" s="96">
        <f t="shared" si="28"/>
        <v>0</v>
      </c>
    </row>
    <row r="139" spans="2:19" s="24" customFormat="1" ht="12.75" customHeight="1" x14ac:dyDescent="0.2">
      <c r="B139" s="901"/>
      <c r="C139" s="137"/>
      <c r="D139" s="165"/>
      <c r="E139" s="208"/>
      <c r="F139" s="137"/>
      <c r="G139" s="448">
        <f t="shared" si="42"/>
        <v>0</v>
      </c>
      <c r="H139" s="165"/>
      <c r="I139" s="448">
        <f t="shared" si="40"/>
        <v>0</v>
      </c>
      <c r="J139" s="458"/>
      <c r="K139" s="32"/>
      <c r="L139" s="32"/>
      <c r="M139" s="32"/>
      <c r="N139" s="32"/>
      <c r="O139" s="32"/>
      <c r="P139" s="596"/>
      <c r="Q139" s="459"/>
      <c r="R139" s="96">
        <f t="shared" si="27"/>
        <v>0</v>
      </c>
      <c r="S139" s="96">
        <f t="shared" si="28"/>
        <v>0</v>
      </c>
    </row>
    <row r="140" spans="2:19" s="24" customFormat="1" ht="12.75" customHeight="1" x14ac:dyDescent="0.15">
      <c r="B140" s="897" t="s">
        <v>289</v>
      </c>
      <c r="C140" s="114" t="s">
        <v>151</v>
      </c>
      <c r="D140" s="162"/>
      <c r="E140" s="54"/>
      <c r="F140" s="33"/>
      <c r="G140" s="204">
        <f>SUM(G141:G148)</f>
        <v>0</v>
      </c>
      <c r="H140" s="778"/>
      <c r="I140" s="204">
        <f>SUM(I141:I148)</f>
        <v>0</v>
      </c>
      <c r="J140" s="204">
        <f t="shared" ref="J140:Q140" si="43">SUM(J141:J148)</f>
        <v>0</v>
      </c>
      <c r="K140" s="220">
        <f t="shared" si="43"/>
        <v>0</v>
      </c>
      <c r="L140" s="220">
        <f t="shared" si="43"/>
        <v>0</v>
      </c>
      <c r="M140" s="220">
        <f t="shared" si="43"/>
        <v>0</v>
      </c>
      <c r="N140" s="220">
        <f t="shared" si="43"/>
        <v>0</v>
      </c>
      <c r="O140" s="220">
        <f t="shared" si="43"/>
        <v>0</v>
      </c>
      <c r="P140" s="220">
        <f t="shared" si="43"/>
        <v>0</v>
      </c>
      <c r="Q140" s="248">
        <f t="shared" si="43"/>
        <v>0</v>
      </c>
      <c r="R140" s="96">
        <f t="shared" si="27"/>
        <v>0</v>
      </c>
      <c r="S140" s="96">
        <f t="shared" si="28"/>
        <v>0</v>
      </c>
    </row>
    <row r="141" spans="2:19" s="24" customFormat="1" ht="12.75" customHeight="1" x14ac:dyDescent="0.2">
      <c r="B141" s="898"/>
      <c r="C141" s="72"/>
      <c r="D141" s="164"/>
      <c r="E141" s="74"/>
      <c r="F141" s="72"/>
      <c r="G141" s="434">
        <f t="shared" ref="G141:G148" si="44">+E141*F141</f>
        <v>0</v>
      </c>
      <c r="H141" s="164"/>
      <c r="I141" s="434">
        <f t="shared" si="40"/>
        <v>0</v>
      </c>
      <c r="J141" s="434"/>
      <c r="K141" s="53"/>
      <c r="L141" s="53"/>
      <c r="M141" s="53"/>
      <c r="N141" s="53"/>
      <c r="O141" s="53"/>
      <c r="P141" s="964"/>
      <c r="Q141" s="455"/>
      <c r="R141" s="96">
        <f t="shared" si="27"/>
        <v>0</v>
      </c>
      <c r="S141" s="96">
        <f t="shared" si="28"/>
        <v>0</v>
      </c>
    </row>
    <row r="142" spans="2:19" s="24" customFormat="1" ht="12.75" customHeight="1" x14ac:dyDescent="0.2">
      <c r="B142" s="898"/>
      <c r="C142" s="72"/>
      <c r="D142" s="164"/>
      <c r="E142" s="74"/>
      <c r="F142" s="72"/>
      <c r="G142" s="434">
        <f t="shared" si="44"/>
        <v>0</v>
      </c>
      <c r="H142" s="164"/>
      <c r="I142" s="434">
        <f t="shared" si="40"/>
        <v>0</v>
      </c>
      <c r="J142" s="95"/>
      <c r="K142" s="33"/>
      <c r="L142" s="33"/>
      <c r="M142" s="33"/>
      <c r="N142" s="33"/>
      <c r="O142" s="33"/>
      <c r="P142" s="965"/>
      <c r="Q142" s="163"/>
      <c r="R142" s="96">
        <f t="shared" si="27"/>
        <v>0</v>
      </c>
      <c r="S142" s="96">
        <f t="shared" si="28"/>
        <v>0</v>
      </c>
    </row>
    <row r="143" spans="2:19" s="24" customFormat="1" ht="12.75" customHeight="1" x14ac:dyDescent="0.2">
      <c r="B143" s="903"/>
      <c r="C143" s="114"/>
      <c r="D143" s="162"/>
      <c r="E143" s="54"/>
      <c r="F143" s="33"/>
      <c r="G143" s="434">
        <f t="shared" si="44"/>
        <v>0</v>
      </c>
      <c r="H143" s="164"/>
      <c r="I143" s="434">
        <f t="shared" si="40"/>
        <v>0</v>
      </c>
      <c r="J143" s="95"/>
      <c r="K143" s="33"/>
      <c r="L143" s="33"/>
      <c r="M143" s="33"/>
      <c r="N143" s="33"/>
      <c r="O143" s="33"/>
      <c r="P143" s="965"/>
      <c r="Q143" s="163"/>
      <c r="R143" s="96">
        <f t="shared" si="27"/>
        <v>0</v>
      </c>
      <c r="S143" s="96">
        <f t="shared" si="28"/>
        <v>0</v>
      </c>
    </row>
    <row r="144" spans="2:19" s="24" customFormat="1" ht="12.75" customHeight="1" x14ac:dyDescent="0.2">
      <c r="B144" s="902"/>
      <c r="C144" s="114"/>
      <c r="D144" s="162"/>
      <c r="E144" s="54"/>
      <c r="F144" s="33"/>
      <c r="G144" s="434">
        <f t="shared" si="44"/>
        <v>0</v>
      </c>
      <c r="H144" s="164"/>
      <c r="I144" s="434">
        <f t="shared" si="40"/>
        <v>0</v>
      </c>
      <c r="J144" s="95"/>
      <c r="K144" s="33"/>
      <c r="L144" s="33"/>
      <c r="M144" s="33"/>
      <c r="N144" s="33"/>
      <c r="O144" s="33"/>
      <c r="P144" s="965"/>
      <c r="Q144" s="163"/>
      <c r="R144" s="96">
        <f t="shared" si="27"/>
        <v>0</v>
      </c>
      <c r="S144" s="96">
        <f t="shared" si="28"/>
        <v>0</v>
      </c>
    </row>
    <row r="145" spans="2:19" s="24" customFormat="1" ht="12.75" customHeight="1" x14ac:dyDescent="0.2">
      <c r="B145" s="902"/>
      <c r="C145" s="114"/>
      <c r="D145" s="162"/>
      <c r="E145" s="54"/>
      <c r="F145" s="33"/>
      <c r="G145" s="434">
        <f t="shared" si="44"/>
        <v>0</v>
      </c>
      <c r="H145" s="164"/>
      <c r="I145" s="434">
        <f t="shared" si="40"/>
        <v>0</v>
      </c>
      <c r="J145" s="95"/>
      <c r="K145" s="33"/>
      <c r="L145" s="33"/>
      <c r="M145" s="33"/>
      <c r="N145" s="33"/>
      <c r="O145" s="33"/>
      <c r="P145" s="965"/>
      <c r="Q145" s="163"/>
      <c r="R145" s="96">
        <f t="shared" si="27"/>
        <v>0</v>
      </c>
      <c r="S145" s="96">
        <f t="shared" si="28"/>
        <v>0</v>
      </c>
    </row>
    <row r="146" spans="2:19" s="24" customFormat="1" ht="12.75" customHeight="1" x14ac:dyDescent="0.2">
      <c r="B146" s="903"/>
      <c r="C146" s="72"/>
      <c r="D146" s="164"/>
      <c r="E146" s="74"/>
      <c r="F146" s="72"/>
      <c r="G146" s="434">
        <f t="shared" si="44"/>
        <v>0</v>
      </c>
      <c r="H146" s="779"/>
      <c r="I146" s="434">
        <f t="shared" si="40"/>
        <v>0</v>
      </c>
      <c r="J146" s="333"/>
      <c r="K146" s="30"/>
      <c r="L146" s="30"/>
      <c r="M146" s="30"/>
      <c r="N146" s="30"/>
      <c r="O146" s="30"/>
      <c r="P146" s="479"/>
      <c r="Q146" s="457"/>
      <c r="R146" s="96">
        <f t="shared" si="27"/>
        <v>0</v>
      </c>
      <c r="S146" s="96">
        <f t="shared" si="28"/>
        <v>0</v>
      </c>
    </row>
    <row r="147" spans="2:19" s="24" customFormat="1" ht="12.75" customHeight="1" x14ac:dyDescent="0.2">
      <c r="B147" s="903"/>
      <c r="C147" s="72"/>
      <c r="D147" s="164"/>
      <c r="E147" s="74"/>
      <c r="F147" s="72"/>
      <c r="G147" s="434">
        <f t="shared" si="44"/>
        <v>0</v>
      </c>
      <c r="H147" s="210"/>
      <c r="I147" s="434">
        <f t="shared" si="40"/>
        <v>0</v>
      </c>
      <c r="J147" s="333"/>
      <c r="K147" s="30"/>
      <c r="L147" s="30"/>
      <c r="M147" s="30"/>
      <c r="N147" s="30"/>
      <c r="O147" s="30"/>
      <c r="P147" s="479"/>
      <c r="Q147" s="457"/>
      <c r="R147" s="96">
        <f t="shared" si="27"/>
        <v>0</v>
      </c>
      <c r="S147" s="96">
        <f t="shared" si="28"/>
        <v>0</v>
      </c>
    </row>
    <row r="148" spans="2:19" s="24" customFormat="1" ht="12.75" customHeight="1" x14ac:dyDescent="0.2">
      <c r="B148" s="901"/>
      <c r="C148" s="137"/>
      <c r="D148" s="165"/>
      <c r="E148" s="208"/>
      <c r="F148" s="137"/>
      <c r="G148" s="448">
        <f t="shared" si="44"/>
        <v>0</v>
      </c>
      <c r="H148" s="165"/>
      <c r="I148" s="448">
        <f t="shared" si="40"/>
        <v>0</v>
      </c>
      <c r="J148" s="458"/>
      <c r="K148" s="32"/>
      <c r="L148" s="32"/>
      <c r="M148" s="32"/>
      <c r="N148" s="32"/>
      <c r="O148" s="32"/>
      <c r="P148" s="596"/>
      <c r="Q148" s="459"/>
      <c r="R148" s="96">
        <f t="shared" si="27"/>
        <v>0</v>
      </c>
      <c r="S148" s="96">
        <f t="shared" si="28"/>
        <v>0</v>
      </c>
    </row>
    <row r="149" spans="2:19" s="24" customFormat="1" ht="12.75" customHeight="1" x14ac:dyDescent="0.15">
      <c r="B149" s="897" t="s">
        <v>280</v>
      </c>
      <c r="C149" s="114" t="s">
        <v>152</v>
      </c>
      <c r="D149" s="162"/>
      <c r="E149" s="54"/>
      <c r="F149" s="33"/>
      <c r="G149" s="204">
        <f>SUM(G150:G157)</f>
        <v>0</v>
      </c>
      <c r="H149" s="778"/>
      <c r="I149" s="204">
        <f>SUM(I150:I157)</f>
        <v>0</v>
      </c>
      <c r="J149" s="204">
        <f t="shared" ref="J149:Q149" si="45">SUM(J150:J157)</f>
        <v>0</v>
      </c>
      <c r="K149" s="220">
        <f t="shared" si="45"/>
        <v>0</v>
      </c>
      <c r="L149" s="220">
        <f t="shared" si="45"/>
        <v>0</v>
      </c>
      <c r="M149" s="220">
        <f t="shared" si="45"/>
        <v>0</v>
      </c>
      <c r="N149" s="220">
        <f t="shared" si="45"/>
        <v>0</v>
      </c>
      <c r="O149" s="220">
        <f t="shared" si="45"/>
        <v>0</v>
      </c>
      <c r="P149" s="220">
        <f t="shared" si="45"/>
        <v>0</v>
      </c>
      <c r="Q149" s="248">
        <f t="shared" si="45"/>
        <v>0</v>
      </c>
      <c r="R149" s="96">
        <f t="shared" si="27"/>
        <v>0</v>
      </c>
      <c r="S149" s="96">
        <f t="shared" si="28"/>
        <v>0</v>
      </c>
    </row>
    <row r="150" spans="2:19" s="24" customFormat="1" ht="12.75" customHeight="1" x14ac:dyDescent="0.2">
      <c r="B150" s="898"/>
      <c r="C150" s="72"/>
      <c r="D150" s="164"/>
      <c r="E150" s="74"/>
      <c r="F150" s="72"/>
      <c r="G150" s="434">
        <f t="shared" ref="G150:G157" si="46">+E150*F150</f>
        <v>0</v>
      </c>
      <c r="H150" s="164"/>
      <c r="I150" s="434">
        <f t="shared" si="40"/>
        <v>0</v>
      </c>
      <c r="J150" s="33"/>
      <c r="K150" s="30"/>
      <c r="L150" s="30"/>
      <c r="M150" s="30"/>
      <c r="N150" s="30"/>
      <c r="O150" s="30"/>
      <c r="P150" s="479"/>
      <c r="Q150" s="457"/>
      <c r="R150" s="96">
        <f t="shared" si="27"/>
        <v>0</v>
      </c>
      <c r="S150" s="96">
        <f t="shared" si="28"/>
        <v>0</v>
      </c>
    </row>
    <row r="151" spans="2:19" s="24" customFormat="1" ht="12.75" customHeight="1" x14ac:dyDescent="0.2">
      <c r="B151" s="898"/>
      <c r="C151" s="72"/>
      <c r="D151" s="164"/>
      <c r="E151" s="74"/>
      <c r="F151" s="72"/>
      <c r="G151" s="434">
        <f t="shared" si="46"/>
        <v>0</v>
      </c>
      <c r="H151" s="164"/>
      <c r="I151" s="434">
        <f t="shared" si="40"/>
        <v>0</v>
      </c>
      <c r="J151" s="333"/>
      <c r="K151" s="30"/>
      <c r="L151" s="30"/>
      <c r="M151" s="30"/>
      <c r="N151" s="30"/>
      <c r="O151" s="30"/>
      <c r="P151" s="479"/>
      <c r="Q151" s="457"/>
      <c r="R151" s="96">
        <f t="shared" si="27"/>
        <v>0</v>
      </c>
      <c r="S151" s="96">
        <f t="shared" si="28"/>
        <v>0</v>
      </c>
    </row>
    <row r="152" spans="2:19" s="24" customFormat="1" ht="12.75" customHeight="1" x14ac:dyDescent="0.2">
      <c r="B152" s="903"/>
      <c r="C152" s="72"/>
      <c r="D152" s="164"/>
      <c r="E152" s="74"/>
      <c r="F152" s="72"/>
      <c r="G152" s="434">
        <f t="shared" si="46"/>
        <v>0</v>
      </c>
      <c r="H152" s="164"/>
      <c r="I152" s="434">
        <f t="shared" si="40"/>
        <v>0</v>
      </c>
      <c r="J152" s="333"/>
      <c r="K152" s="30"/>
      <c r="L152" s="30"/>
      <c r="M152" s="30"/>
      <c r="N152" s="30"/>
      <c r="O152" s="30"/>
      <c r="P152" s="479"/>
      <c r="Q152" s="457"/>
      <c r="R152" s="96">
        <f t="shared" si="27"/>
        <v>0</v>
      </c>
      <c r="S152" s="96">
        <f t="shared" si="28"/>
        <v>0</v>
      </c>
    </row>
    <row r="153" spans="2:19" s="24" customFormat="1" ht="12.75" customHeight="1" x14ac:dyDescent="0.2">
      <c r="B153" s="903"/>
      <c r="C153" s="72"/>
      <c r="D153" s="164"/>
      <c r="E153" s="74"/>
      <c r="F153" s="72"/>
      <c r="G153" s="434">
        <f t="shared" si="46"/>
        <v>0</v>
      </c>
      <c r="H153" s="164"/>
      <c r="I153" s="434">
        <f t="shared" si="40"/>
        <v>0</v>
      </c>
      <c r="J153" s="333"/>
      <c r="K153" s="30"/>
      <c r="L153" s="30"/>
      <c r="M153" s="30"/>
      <c r="N153" s="30"/>
      <c r="O153" s="30"/>
      <c r="P153" s="479"/>
      <c r="Q153" s="457"/>
      <c r="R153" s="96">
        <f t="shared" si="27"/>
        <v>0</v>
      </c>
      <c r="S153" s="96">
        <f t="shared" si="28"/>
        <v>0</v>
      </c>
    </row>
    <row r="154" spans="2:19" s="24" customFormat="1" ht="12.75" customHeight="1" x14ac:dyDescent="0.2">
      <c r="B154" s="903"/>
      <c r="C154" s="72"/>
      <c r="D154" s="164"/>
      <c r="E154" s="74"/>
      <c r="F154" s="72"/>
      <c r="G154" s="434">
        <f t="shared" si="46"/>
        <v>0</v>
      </c>
      <c r="H154" s="164"/>
      <c r="I154" s="434">
        <f t="shared" si="40"/>
        <v>0</v>
      </c>
      <c r="J154" s="333"/>
      <c r="K154" s="30"/>
      <c r="L154" s="30"/>
      <c r="M154" s="30"/>
      <c r="N154" s="30"/>
      <c r="O154" s="30"/>
      <c r="P154" s="479"/>
      <c r="Q154" s="457"/>
      <c r="R154" s="96">
        <f t="shared" si="27"/>
        <v>0</v>
      </c>
      <c r="S154" s="96">
        <f t="shared" si="28"/>
        <v>0</v>
      </c>
    </row>
    <row r="155" spans="2:19" s="24" customFormat="1" ht="12.75" customHeight="1" x14ac:dyDescent="0.2">
      <c r="B155" s="903"/>
      <c r="C155" s="72"/>
      <c r="D155" s="164"/>
      <c r="E155" s="74"/>
      <c r="F155" s="72"/>
      <c r="G155" s="434">
        <f t="shared" si="46"/>
        <v>0</v>
      </c>
      <c r="H155" s="779"/>
      <c r="I155" s="434">
        <f t="shared" si="40"/>
        <v>0</v>
      </c>
      <c r="J155" s="333"/>
      <c r="K155" s="30"/>
      <c r="L155" s="30"/>
      <c r="M155" s="30"/>
      <c r="N155" s="30"/>
      <c r="O155" s="30"/>
      <c r="P155" s="479"/>
      <c r="Q155" s="457"/>
      <c r="R155" s="96">
        <f t="shared" si="27"/>
        <v>0</v>
      </c>
      <c r="S155" s="96">
        <f t="shared" si="28"/>
        <v>0</v>
      </c>
    </row>
    <row r="156" spans="2:19" s="24" customFormat="1" ht="12.75" customHeight="1" x14ac:dyDescent="0.2">
      <c r="B156" s="903"/>
      <c r="C156" s="72"/>
      <c r="D156" s="164"/>
      <c r="E156" s="74"/>
      <c r="F156" s="72"/>
      <c r="G156" s="434">
        <f t="shared" si="46"/>
        <v>0</v>
      </c>
      <c r="H156" s="210"/>
      <c r="I156" s="434">
        <f t="shared" si="40"/>
        <v>0</v>
      </c>
      <c r="J156" s="333"/>
      <c r="K156" s="30"/>
      <c r="L156" s="30"/>
      <c r="M156" s="30"/>
      <c r="N156" s="30"/>
      <c r="O156" s="30"/>
      <c r="P156" s="479"/>
      <c r="Q156" s="457"/>
      <c r="R156" s="96">
        <f t="shared" si="27"/>
        <v>0</v>
      </c>
      <c r="S156" s="96">
        <f t="shared" si="28"/>
        <v>0</v>
      </c>
    </row>
    <row r="157" spans="2:19" s="24" customFormat="1" ht="12.75" customHeight="1" x14ac:dyDescent="0.2">
      <c r="B157" s="901"/>
      <c r="C157" s="137"/>
      <c r="D157" s="165"/>
      <c r="E157" s="208"/>
      <c r="F157" s="137"/>
      <c r="G157" s="448">
        <f t="shared" si="46"/>
        <v>0</v>
      </c>
      <c r="H157" s="165"/>
      <c r="I157" s="448">
        <f t="shared" si="40"/>
        <v>0</v>
      </c>
      <c r="J157" s="458"/>
      <c r="K157" s="32"/>
      <c r="L157" s="32"/>
      <c r="M157" s="32"/>
      <c r="N157" s="32"/>
      <c r="O157" s="32"/>
      <c r="P157" s="596"/>
      <c r="Q157" s="459"/>
      <c r="R157" s="96">
        <f t="shared" si="27"/>
        <v>0</v>
      </c>
      <c r="S157" s="96">
        <f t="shared" si="28"/>
        <v>0</v>
      </c>
    </row>
    <row r="158" spans="2:19" s="24" customFormat="1" ht="12.75" customHeight="1" x14ac:dyDescent="0.15">
      <c r="B158" s="897" t="s">
        <v>280</v>
      </c>
      <c r="C158" s="114" t="s">
        <v>153</v>
      </c>
      <c r="D158" s="162"/>
      <c r="E158" s="54"/>
      <c r="F158" s="33"/>
      <c r="G158" s="204">
        <f>SUM(G159:G166)</f>
        <v>0</v>
      </c>
      <c r="H158" s="778"/>
      <c r="I158" s="204">
        <f>SUM(I159:I166)</f>
        <v>0</v>
      </c>
      <c r="J158" s="204">
        <f t="shared" ref="J158:Q158" si="47">SUM(J159:J166)</f>
        <v>0</v>
      </c>
      <c r="K158" s="220">
        <f t="shared" si="47"/>
        <v>0</v>
      </c>
      <c r="L158" s="220">
        <f t="shared" si="47"/>
        <v>0</v>
      </c>
      <c r="M158" s="220">
        <f t="shared" si="47"/>
        <v>0</v>
      </c>
      <c r="N158" s="220">
        <f t="shared" si="47"/>
        <v>0</v>
      </c>
      <c r="O158" s="220">
        <f t="shared" si="47"/>
        <v>0</v>
      </c>
      <c r="P158" s="220">
        <f t="shared" si="47"/>
        <v>0</v>
      </c>
      <c r="Q158" s="248">
        <f t="shared" si="47"/>
        <v>0</v>
      </c>
      <c r="R158" s="96">
        <f t="shared" ref="R158:R221" si="48">SUM(J158:Q158)</f>
        <v>0</v>
      </c>
      <c r="S158" s="96">
        <f t="shared" ref="S158:S221" si="49">+R158-I158</f>
        <v>0</v>
      </c>
    </row>
    <row r="159" spans="2:19" s="24" customFormat="1" ht="12.75" customHeight="1" x14ac:dyDescent="0.2">
      <c r="B159" s="898"/>
      <c r="C159" s="72"/>
      <c r="D159" s="164"/>
      <c r="E159" s="74"/>
      <c r="F159" s="72"/>
      <c r="G159" s="434">
        <f t="shared" ref="G159:G166" si="50">+E159*F159</f>
        <v>0</v>
      </c>
      <c r="H159" s="164"/>
      <c r="I159" s="434">
        <f t="shared" si="40"/>
        <v>0</v>
      </c>
      <c r="J159" s="33"/>
      <c r="K159" s="33"/>
      <c r="L159" s="33"/>
      <c r="M159" s="33"/>
      <c r="N159" s="33"/>
      <c r="O159" s="33"/>
      <c r="P159" s="965"/>
      <c r="Q159" s="163"/>
      <c r="R159" s="96">
        <f t="shared" si="48"/>
        <v>0</v>
      </c>
      <c r="S159" s="96">
        <f t="shared" si="49"/>
        <v>0</v>
      </c>
    </row>
    <row r="160" spans="2:19" s="24" customFormat="1" ht="12.75" customHeight="1" x14ac:dyDescent="0.2">
      <c r="B160" s="898"/>
      <c r="C160" s="72"/>
      <c r="D160" s="164"/>
      <c r="E160" s="74"/>
      <c r="F160" s="72"/>
      <c r="G160" s="434">
        <f t="shared" si="50"/>
        <v>0</v>
      </c>
      <c r="H160" s="164"/>
      <c r="I160" s="434">
        <f t="shared" si="40"/>
        <v>0</v>
      </c>
      <c r="J160" s="95"/>
      <c r="K160" s="33"/>
      <c r="L160" s="33"/>
      <c r="M160" s="33"/>
      <c r="N160" s="33"/>
      <c r="O160" s="33"/>
      <c r="P160" s="965"/>
      <c r="Q160" s="163"/>
      <c r="R160" s="96">
        <f t="shared" si="48"/>
        <v>0</v>
      </c>
      <c r="S160" s="96">
        <f t="shared" si="49"/>
        <v>0</v>
      </c>
    </row>
    <row r="161" spans="2:19" s="24" customFormat="1" ht="12.75" customHeight="1" x14ac:dyDescent="0.2">
      <c r="B161" s="902"/>
      <c r="C161" s="114"/>
      <c r="D161" s="162"/>
      <c r="E161" s="54"/>
      <c r="F161" s="33"/>
      <c r="G161" s="434">
        <f t="shared" si="50"/>
        <v>0</v>
      </c>
      <c r="H161" s="164"/>
      <c r="I161" s="434">
        <f t="shared" si="40"/>
        <v>0</v>
      </c>
      <c r="J161" s="95"/>
      <c r="K161" s="33"/>
      <c r="L161" s="33"/>
      <c r="M161" s="33"/>
      <c r="N161" s="33"/>
      <c r="O161" s="33"/>
      <c r="P161" s="965"/>
      <c r="Q161" s="163"/>
      <c r="R161" s="96">
        <f t="shared" si="48"/>
        <v>0</v>
      </c>
      <c r="S161" s="96">
        <f t="shared" si="49"/>
        <v>0</v>
      </c>
    </row>
    <row r="162" spans="2:19" s="24" customFormat="1" ht="12.75" customHeight="1" x14ac:dyDescent="0.2">
      <c r="B162" s="902"/>
      <c r="C162" s="114"/>
      <c r="D162" s="162"/>
      <c r="E162" s="54"/>
      <c r="F162" s="33"/>
      <c r="G162" s="434">
        <f t="shared" si="50"/>
        <v>0</v>
      </c>
      <c r="H162" s="164"/>
      <c r="I162" s="434">
        <f t="shared" si="40"/>
        <v>0</v>
      </c>
      <c r="J162" s="95"/>
      <c r="K162" s="33"/>
      <c r="L162" s="33"/>
      <c r="M162" s="33"/>
      <c r="N162" s="33"/>
      <c r="O162" s="33"/>
      <c r="P162" s="965"/>
      <c r="Q162" s="163"/>
      <c r="R162" s="96">
        <f t="shared" si="48"/>
        <v>0</v>
      </c>
      <c r="S162" s="96">
        <f t="shared" si="49"/>
        <v>0</v>
      </c>
    </row>
    <row r="163" spans="2:19" s="24" customFormat="1" ht="12.75" customHeight="1" x14ac:dyDescent="0.2">
      <c r="B163" s="902"/>
      <c r="C163" s="114"/>
      <c r="D163" s="162"/>
      <c r="E163" s="54"/>
      <c r="F163" s="33"/>
      <c r="G163" s="434">
        <f t="shared" si="50"/>
        <v>0</v>
      </c>
      <c r="H163" s="164"/>
      <c r="I163" s="434">
        <f t="shared" si="40"/>
        <v>0</v>
      </c>
      <c r="J163" s="95"/>
      <c r="K163" s="33"/>
      <c r="L163" s="33"/>
      <c r="M163" s="33"/>
      <c r="N163" s="33"/>
      <c r="O163" s="33"/>
      <c r="P163" s="965"/>
      <c r="Q163" s="163"/>
      <c r="R163" s="96">
        <f t="shared" si="48"/>
        <v>0</v>
      </c>
      <c r="S163" s="96">
        <f t="shared" si="49"/>
        <v>0</v>
      </c>
    </row>
    <row r="164" spans="2:19" s="24" customFormat="1" ht="12.75" customHeight="1" x14ac:dyDescent="0.2">
      <c r="B164" s="903"/>
      <c r="C164" s="72"/>
      <c r="D164" s="164"/>
      <c r="E164" s="74"/>
      <c r="F164" s="72"/>
      <c r="G164" s="434">
        <f t="shared" si="50"/>
        <v>0</v>
      </c>
      <c r="H164" s="779"/>
      <c r="I164" s="434">
        <f t="shared" si="40"/>
        <v>0</v>
      </c>
      <c r="J164" s="333"/>
      <c r="K164" s="30"/>
      <c r="L164" s="30"/>
      <c r="M164" s="30"/>
      <c r="N164" s="30"/>
      <c r="O164" s="30"/>
      <c r="P164" s="479"/>
      <c r="Q164" s="457"/>
      <c r="R164" s="96">
        <f t="shared" si="48"/>
        <v>0</v>
      </c>
      <c r="S164" s="96">
        <f t="shared" si="49"/>
        <v>0</v>
      </c>
    </row>
    <row r="165" spans="2:19" s="24" customFormat="1" ht="12.75" customHeight="1" x14ac:dyDescent="0.2">
      <c r="B165" s="903"/>
      <c r="C165" s="72"/>
      <c r="D165" s="164"/>
      <c r="E165" s="74"/>
      <c r="F165" s="72"/>
      <c r="G165" s="434">
        <f t="shared" si="50"/>
        <v>0</v>
      </c>
      <c r="H165" s="210"/>
      <c r="I165" s="434">
        <f t="shared" si="40"/>
        <v>0</v>
      </c>
      <c r="J165" s="333"/>
      <c r="K165" s="30"/>
      <c r="L165" s="30"/>
      <c r="M165" s="30"/>
      <c r="N165" s="30"/>
      <c r="O165" s="30"/>
      <c r="P165" s="479"/>
      <c r="Q165" s="457"/>
      <c r="R165" s="96">
        <f t="shared" si="48"/>
        <v>0</v>
      </c>
      <c r="S165" s="96">
        <f t="shared" si="49"/>
        <v>0</v>
      </c>
    </row>
    <row r="166" spans="2:19" s="24" customFormat="1" ht="12.75" customHeight="1" x14ac:dyDescent="0.2">
      <c r="B166" s="901"/>
      <c r="C166" s="137"/>
      <c r="D166" s="165"/>
      <c r="E166" s="74"/>
      <c r="F166" s="72"/>
      <c r="G166" s="448">
        <f t="shared" si="50"/>
        <v>0</v>
      </c>
      <c r="H166" s="165"/>
      <c r="I166" s="434">
        <f t="shared" si="40"/>
        <v>0</v>
      </c>
      <c r="J166" s="333"/>
      <c r="K166" s="30"/>
      <c r="L166" s="30"/>
      <c r="M166" s="30"/>
      <c r="N166" s="30"/>
      <c r="O166" s="30"/>
      <c r="P166" s="479"/>
      <c r="Q166" s="457"/>
      <c r="R166" s="96">
        <f t="shared" si="48"/>
        <v>0</v>
      </c>
      <c r="S166" s="96">
        <f t="shared" si="49"/>
        <v>0</v>
      </c>
    </row>
    <row r="167" spans="2:19" s="24" customFormat="1" ht="12.75" customHeight="1" x14ac:dyDescent="0.15">
      <c r="B167" s="905">
        <f>+D21</f>
        <v>0</v>
      </c>
      <c r="C167" s="178" t="str">
        <f>+C21</f>
        <v>1.1.4</v>
      </c>
      <c r="D167" s="166">
        <f>+'Cronograma de Actividades'!C19</f>
        <v>0</v>
      </c>
      <c r="E167" s="181"/>
      <c r="F167" s="180"/>
      <c r="G167" s="158">
        <f>+G168+G177+G186+G195+G204</f>
        <v>0</v>
      </c>
      <c r="H167" s="370">
        <f>+'Cronograma de Actividades'!D19</f>
        <v>0</v>
      </c>
      <c r="I167" s="158">
        <f t="shared" ref="I167:Q167" si="51">+I168+I177+I186+I195+I204</f>
        <v>0</v>
      </c>
      <c r="J167" s="158">
        <f t="shared" si="51"/>
        <v>0</v>
      </c>
      <c r="K167" s="158">
        <f t="shared" si="51"/>
        <v>0</v>
      </c>
      <c r="L167" s="158">
        <f t="shared" si="51"/>
        <v>0</v>
      </c>
      <c r="M167" s="158">
        <f t="shared" si="51"/>
        <v>0</v>
      </c>
      <c r="N167" s="158">
        <f t="shared" si="51"/>
        <v>0</v>
      </c>
      <c r="O167" s="158">
        <f t="shared" si="51"/>
        <v>0</v>
      </c>
      <c r="P167" s="158">
        <f t="shared" si="51"/>
        <v>0</v>
      </c>
      <c r="Q167" s="159">
        <f t="shared" si="51"/>
        <v>0</v>
      </c>
      <c r="R167" s="96">
        <f t="shared" si="48"/>
        <v>0</v>
      </c>
      <c r="S167" s="96">
        <f t="shared" si="49"/>
        <v>0</v>
      </c>
    </row>
    <row r="168" spans="2:19" s="24" customFormat="1" ht="12.75" customHeight="1" x14ac:dyDescent="0.15">
      <c r="B168" s="897" t="s">
        <v>280</v>
      </c>
      <c r="C168" s="114" t="s">
        <v>155</v>
      </c>
      <c r="D168" s="162"/>
      <c r="E168" s="54"/>
      <c r="F168" s="33"/>
      <c r="G168" s="204">
        <f>SUM(G169:G176)</f>
        <v>0</v>
      </c>
      <c r="H168" s="778"/>
      <c r="I168" s="204">
        <f>SUM(I169:I176)</f>
        <v>0</v>
      </c>
      <c r="J168" s="204">
        <f t="shared" ref="J168:Q168" si="52">SUM(J169:J176)</f>
        <v>0</v>
      </c>
      <c r="K168" s="220">
        <f t="shared" si="52"/>
        <v>0</v>
      </c>
      <c r="L168" s="220">
        <f t="shared" si="52"/>
        <v>0</v>
      </c>
      <c r="M168" s="220">
        <f t="shared" si="52"/>
        <v>0</v>
      </c>
      <c r="N168" s="220">
        <f t="shared" si="52"/>
        <v>0</v>
      </c>
      <c r="O168" s="220">
        <f t="shared" si="52"/>
        <v>0</v>
      </c>
      <c r="P168" s="220">
        <f t="shared" si="52"/>
        <v>0</v>
      </c>
      <c r="Q168" s="248">
        <f t="shared" si="52"/>
        <v>0</v>
      </c>
      <c r="R168" s="96">
        <f t="shared" si="48"/>
        <v>0</v>
      </c>
      <c r="S168" s="96">
        <f t="shared" si="49"/>
        <v>0</v>
      </c>
    </row>
    <row r="169" spans="2:19" s="24" customFormat="1" ht="12.75" customHeight="1" x14ac:dyDescent="0.2">
      <c r="B169" s="898"/>
      <c r="C169" s="72"/>
      <c r="D169" s="164"/>
      <c r="E169" s="74"/>
      <c r="F169" s="72"/>
      <c r="G169" s="434">
        <f t="shared" ref="G169:G176" si="53">+E169*F169</f>
        <v>0</v>
      </c>
      <c r="H169" s="164"/>
      <c r="I169" s="434">
        <f t="shared" ref="I169:I176" si="54">+G169*$H$167</f>
        <v>0</v>
      </c>
      <c r="J169" s="333"/>
      <c r="K169" s="30"/>
      <c r="L169" s="30"/>
      <c r="M169" s="30"/>
      <c r="N169" s="30"/>
      <c r="O169" s="30"/>
      <c r="P169" s="479"/>
      <c r="Q169" s="457"/>
      <c r="R169" s="96">
        <f t="shared" si="48"/>
        <v>0</v>
      </c>
      <c r="S169" s="96">
        <f t="shared" si="49"/>
        <v>0</v>
      </c>
    </row>
    <row r="170" spans="2:19" s="24" customFormat="1" ht="12.75" customHeight="1" x14ac:dyDescent="0.2">
      <c r="B170" s="898"/>
      <c r="C170" s="72"/>
      <c r="D170" s="164"/>
      <c r="E170" s="74"/>
      <c r="F170" s="72"/>
      <c r="G170" s="434">
        <f t="shared" si="53"/>
        <v>0</v>
      </c>
      <c r="H170" s="164"/>
      <c r="I170" s="434">
        <f t="shared" si="54"/>
        <v>0</v>
      </c>
      <c r="J170" s="333"/>
      <c r="K170" s="30"/>
      <c r="L170" s="30"/>
      <c r="M170" s="30"/>
      <c r="N170" s="30"/>
      <c r="O170" s="30"/>
      <c r="P170" s="479"/>
      <c r="Q170" s="457"/>
      <c r="R170" s="96">
        <f t="shared" si="48"/>
        <v>0</v>
      </c>
      <c r="S170" s="96">
        <f t="shared" si="49"/>
        <v>0</v>
      </c>
    </row>
    <row r="171" spans="2:19" s="24" customFormat="1" ht="12.75" customHeight="1" x14ac:dyDescent="0.2">
      <c r="B171" s="903"/>
      <c r="C171" s="72"/>
      <c r="D171" s="164"/>
      <c r="E171" s="74"/>
      <c r="F171" s="72"/>
      <c r="G171" s="434">
        <f t="shared" si="53"/>
        <v>0</v>
      </c>
      <c r="H171" s="164"/>
      <c r="I171" s="434">
        <f t="shared" si="54"/>
        <v>0</v>
      </c>
      <c r="J171" s="333"/>
      <c r="K171" s="30"/>
      <c r="L171" s="30"/>
      <c r="M171" s="30"/>
      <c r="N171" s="30"/>
      <c r="O171" s="30"/>
      <c r="P171" s="479"/>
      <c r="Q171" s="457"/>
      <c r="R171" s="96">
        <f t="shared" si="48"/>
        <v>0</v>
      </c>
      <c r="S171" s="96">
        <f t="shared" si="49"/>
        <v>0</v>
      </c>
    </row>
    <row r="172" spans="2:19" s="24" customFormat="1" ht="12.75" customHeight="1" x14ac:dyDescent="0.2">
      <c r="B172" s="899"/>
      <c r="C172" s="72"/>
      <c r="D172" s="164"/>
      <c r="E172" s="74"/>
      <c r="F172" s="72"/>
      <c r="G172" s="434">
        <f t="shared" si="53"/>
        <v>0</v>
      </c>
      <c r="H172" s="164"/>
      <c r="I172" s="434">
        <f t="shared" si="54"/>
        <v>0</v>
      </c>
      <c r="J172" s="333"/>
      <c r="K172" s="30"/>
      <c r="L172" s="30"/>
      <c r="M172" s="30"/>
      <c r="N172" s="30"/>
      <c r="O172" s="30"/>
      <c r="P172" s="479"/>
      <c r="Q172" s="457"/>
      <c r="R172" s="96">
        <f t="shared" si="48"/>
        <v>0</v>
      </c>
      <c r="S172" s="96">
        <f t="shared" si="49"/>
        <v>0</v>
      </c>
    </row>
    <row r="173" spans="2:19" s="24" customFormat="1" ht="12.75" customHeight="1" x14ac:dyDescent="0.2">
      <c r="B173" s="900"/>
      <c r="C173" s="209"/>
      <c r="D173" s="210"/>
      <c r="E173" s="74"/>
      <c r="F173" s="72"/>
      <c r="G173" s="434">
        <f t="shared" si="53"/>
        <v>0</v>
      </c>
      <c r="H173" s="164"/>
      <c r="I173" s="434">
        <f t="shared" si="54"/>
        <v>0</v>
      </c>
      <c r="J173" s="333"/>
      <c r="K173" s="30"/>
      <c r="L173" s="460"/>
      <c r="M173" s="460"/>
      <c r="N173" s="460"/>
      <c r="O173" s="460"/>
      <c r="P173" s="966"/>
      <c r="Q173" s="461"/>
      <c r="R173" s="96">
        <f t="shared" si="48"/>
        <v>0</v>
      </c>
      <c r="S173" s="96">
        <f t="shared" si="49"/>
        <v>0</v>
      </c>
    </row>
    <row r="174" spans="2:19" s="24" customFormat="1" ht="12.75" customHeight="1" x14ac:dyDescent="0.2">
      <c r="B174" s="900"/>
      <c r="C174" s="209"/>
      <c r="D174" s="210"/>
      <c r="E174" s="212"/>
      <c r="F174" s="213"/>
      <c r="G174" s="434">
        <f t="shared" si="53"/>
        <v>0</v>
      </c>
      <c r="H174" s="779"/>
      <c r="I174" s="434">
        <f t="shared" si="54"/>
        <v>0</v>
      </c>
      <c r="J174" s="336"/>
      <c r="K174" s="133"/>
      <c r="L174" s="460"/>
      <c r="M174" s="460"/>
      <c r="N174" s="460"/>
      <c r="O174" s="460"/>
      <c r="P174" s="966"/>
      <c r="Q174" s="461"/>
      <c r="R174" s="96">
        <f t="shared" si="48"/>
        <v>0</v>
      </c>
      <c r="S174" s="96">
        <f t="shared" si="49"/>
        <v>0</v>
      </c>
    </row>
    <row r="175" spans="2:19" s="24" customFormat="1" ht="12.75" customHeight="1" x14ac:dyDescent="0.2">
      <c r="B175" s="900"/>
      <c r="C175" s="209"/>
      <c r="D175" s="210"/>
      <c r="E175" s="211"/>
      <c r="F175" s="209"/>
      <c r="G175" s="434">
        <f t="shared" si="53"/>
        <v>0</v>
      </c>
      <c r="H175" s="210"/>
      <c r="I175" s="434">
        <f t="shared" si="54"/>
        <v>0</v>
      </c>
      <c r="J175" s="462"/>
      <c r="K175" s="460"/>
      <c r="L175" s="460"/>
      <c r="M175" s="460"/>
      <c r="N175" s="460"/>
      <c r="O175" s="460"/>
      <c r="P175" s="966"/>
      <c r="Q175" s="461"/>
      <c r="R175" s="96">
        <f t="shared" si="48"/>
        <v>0</v>
      </c>
      <c r="S175" s="96">
        <f t="shared" si="49"/>
        <v>0</v>
      </c>
    </row>
    <row r="176" spans="2:19" s="24" customFormat="1" ht="12.75" customHeight="1" x14ac:dyDescent="0.2">
      <c r="B176" s="901"/>
      <c r="C176" s="137"/>
      <c r="D176" s="165"/>
      <c r="E176" s="208"/>
      <c r="F176" s="137"/>
      <c r="G176" s="448">
        <f t="shared" si="53"/>
        <v>0</v>
      </c>
      <c r="H176" s="165"/>
      <c r="I176" s="448">
        <f t="shared" si="54"/>
        <v>0</v>
      </c>
      <c r="J176" s="458"/>
      <c r="K176" s="32"/>
      <c r="L176" s="32"/>
      <c r="M176" s="32"/>
      <c r="N176" s="32"/>
      <c r="O176" s="32"/>
      <c r="P176" s="596"/>
      <c r="Q176" s="459"/>
      <c r="R176" s="96">
        <f t="shared" si="48"/>
        <v>0</v>
      </c>
      <c r="S176" s="96">
        <f t="shared" si="49"/>
        <v>0</v>
      </c>
    </row>
    <row r="177" spans="2:19" s="24" customFormat="1" ht="12.75" customHeight="1" x14ac:dyDescent="0.15">
      <c r="B177" s="897" t="s">
        <v>280</v>
      </c>
      <c r="C177" s="114" t="s">
        <v>156</v>
      </c>
      <c r="D177" s="162"/>
      <c r="E177" s="54"/>
      <c r="F177" s="33"/>
      <c r="G177" s="204">
        <f>SUM(G178:G185)</f>
        <v>0</v>
      </c>
      <c r="H177" s="778"/>
      <c r="I177" s="204">
        <f>SUM(I178:I185)</f>
        <v>0</v>
      </c>
      <c r="J177" s="204">
        <f t="shared" ref="J177:Q177" si="55">SUM(J178:J185)</f>
        <v>0</v>
      </c>
      <c r="K177" s="220">
        <f t="shared" si="55"/>
        <v>0</v>
      </c>
      <c r="L177" s="220">
        <f t="shared" si="55"/>
        <v>0</v>
      </c>
      <c r="M177" s="220">
        <f t="shared" si="55"/>
        <v>0</v>
      </c>
      <c r="N177" s="220">
        <f t="shared" si="55"/>
        <v>0</v>
      </c>
      <c r="O177" s="220">
        <f t="shared" si="55"/>
        <v>0</v>
      </c>
      <c r="P177" s="220">
        <f t="shared" si="55"/>
        <v>0</v>
      </c>
      <c r="Q177" s="248">
        <f t="shared" si="55"/>
        <v>0</v>
      </c>
      <c r="R177" s="96">
        <f t="shared" si="48"/>
        <v>0</v>
      </c>
      <c r="S177" s="96">
        <f t="shared" si="49"/>
        <v>0</v>
      </c>
    </row>
    <row r="178" spans="2:19" s="24" customFormat="1" ht="12.75" customHeight="1" x14ac:dyDescent="0.2">
      <c r="B178" s="898"/>
      <c r="C178" s="72"/>
      <c r="D178" s="164"/>
      <c r="E178" s="74"/>
      <c r="F178" s="72"/>
      <c r="G178" s="434">
        <f t="shared" ref="G178:G185" si="56">+E178*F178</f>
        <v>0</v>
      </c>
      <c r="H178" s="164"/>
      <c r="I178" s="434">
        <f t="shared" ref="I178:I185" si="57">+G178*$H$167</f>
        <v>0</v>
      </c>
      <c r="J178" s="33"/>
      <c r="K178" s="33"/>
      <c r="L178" s="33"/>
      <c r="M178" s="33"/>
      <c r="N178" s="33"/>
      <c r="O178" s="33"/>
      <c r="P178" s="965"/>
      <c r="Q178" s="163"/>
      <c r="R178" s="96">
        <f t="shared" si="48"/>
        <v>0</v>
      </c>
      <c r="S178" s="96">
        <f t="shared" si="49"/>
        <v>0</v>
      </c>
    </row>
    <row r="179" spans="2:19" s="24" customFormat="1" ht="12.75" customHeight="1" x14ac:dyDescent="0.2">
      <c r="B179" s="898"/>
      <c r="C179" s="72"/>
      <c r="D179" s="164"/>
      <c r="E179" s="74"/>
      <c r="F179" s="72"/>
      <c r="G179" s="434">
        <f t="shared" si="56"/>
        <v>0</v>
      </c>
      <c r="H179" s="164"/>
      <c r="I179" s="434">
        <f t="shared" si="57"/>
        <v>0</v>
      </c>
      <c r="J179" s="152"/>
      <c r="K179" s="33"/>
      <c r="L179" s="33"/>
      <c r="M179" s="33"/>
      <c r="N179" s="33"/>
      <c r="O179" s="33"/>
      <c r="P179" s="965"/>
      <c r="Q179" s="163"/>
      <c r="R179" s="96">
        <f t="shared" si="48"/>
        <v>0</v>
      </c>
      <c r="S179" s="96">
        <f t="shared" si="49"/>
        <v>0</v>
      </c>
    </row>
    <row r="180" spans="2:19" s="24" customFormat="1" ht="12.75" customHeight="1" x14ac:dyDescent="0.2">
      <c r="B180" s="902"/>
      <c r="C180" s="114"/>
      <c r="D180" s="162"/>
      <c r="E180" s="54"/>
      <c r="F180" s="33"/>
      <c r="G180" s="434">
        <f t="shared" si="56"/>
        <v>0</v>
      </c>
      <c r="H180" s="164"/>
      <c r="I180" s="434">
        <f t="shared" si="57"/>
        <v>0</v>
      </c>
      <c r="J180" s="152"/>
      <c r="K180" s="33"/>
      <c r="L180" s="33"/>
      <c r="M180" s="33"/>
      <c r="N180" s="33"/>
      <c r="O180" s="33"/>
      <c r="P180" s="965"/>
      <c r="Q180" s="163"/>
      <c r="R180" s="96">
        <f t="shared" si="48"/>
        <v>0</v>
      </c>
      <c r="S180" s="96">
        <f t="shared" si="49"/>
        <v>0</v>
      </c>
    </row>
    <row r="181" spans="2:19" s="24" customFormat="1" ht="12.75" customHeight="1" x14ac:dyDescent="0.2">
      <c r="B181" s="902"/>
      <c r="C181" s="114"/>
      <c r="D181" s="162"/>
      <c r="E181" s="54"/>
      <c r="F181" s="33"/>
      <c r="G181" s="434">
        <f t="shared" si="56"/>
        <v>0</v>
      </c>
      <c r="H181" s="164"/>
      <c r="I181" s="434">
        <f t="shared" si="57"/>
        <v>0</v>
      </c>
      <c r="J181" s="152"/>
      <c r="K181" s="33"/>
      <c r="L181" s="33"/>
      <c r="M181" s="33"/>
      <c r="N181" s="33"/>
      <c r="O181" s="33"/>
      <c r="P181" s="965"/>
      <c r="Q181" s="163"/>
      <c r="R181" s="96">
        <f t="shared" si="48"/>
        <v>0</v>
      </c>
      <c r="S181" s="96">
        <f t="shared" si="49"/>
        <v>0</v>
      </c>
    </row>
    <row r="182" spans="2:19" s="24" customFormat="1" ht="12.75" customHeight="1" x14ac:dyDescent="0.2">
      <c r="B182" s="902"/>
      <c r="C182" s="114"/>
      <c r="D182" s="162"/>
      <c r="E182" s="54"/>
      <c r="F182" s="33"/>
      <c r="G182" s="434">
        <f t="shared" si="56"/>
        <v>0</v>
      </c>
      <c r="H182" s="164"/>
      <c r="I182" s="434">
        <f t="shared" si="57"/>
        <v>0</v>
      </c>
      <c r="J182" s="152"/>
      <c r="K182" s="33"/>
      <c r="L182" s="33"/>
      <c r="M182" s="33"/>
      <c r="N182" s="33"/>
      <c r="O182" s="33"/>
      <c r="P182" s="965"/>
      <c r="Q182" s="163"/>
      <c r="R182" s="96">
        <f t="shared" si="48"/>
        <v>0</v>
      </c>
      <c r="S182" s="96">
        <f t="shared" si="49"/>
        <v>0</v>
      </c>
    </row>
    <row r="183" spans="2:19" s="24" customFormat="1" ht="12.75" customHeight="1" x14ac:dyDescent="0.2">
      <c r="B183" s="903"/>
      <c r="C183" s="72"/>
      <c r="D183" s="164"/>
      <c r="E183" s="74"/>
      <c r="F183" s="72"/>
      <c r="G183" s="434">
        <f t="shared" si="56"/>
        <v>0</v>
      </c>
      <c r="H183" s="779"/>
      <c r="I183" s="434">
        <f t="shared" si="57"/>
        <v>0</v>
      </c>
      <c r="J183" s="333"/>
      <c r="K183" s="30"/>
      <c r="L183" s="30"/>
      <c r="M183" s="30"/>
      <c r="N183" s="30"/>
      <c r="O183" s="30"/>
      <c r="P183" s="479"/>
      <c r="Q183" s="457"/>
      <c r="R183" s="96">
        <f t="shared" si="48"/>
        <v>0</v>
      </c>
      <c r="S183" s="96">
        <f t="shared" si="49"/>
        <v>0</v>
      </c>
    </row>
    <row r="184" spans="2:19" s="24" customFormat="1" ht="12.75" customHeight="1" x14ac:dyDescent="0.2">
      <c r="B184" s="903"/>
      <c r="C184" s="72"/>
      <c r="D184" s="164"/>
      <c r="E184" s="74"/>
      <c r="F184" s="72"/>
      <c r="G184" s="434">
        <f t="shared" si="56"/>
        <v>0</v>
      </c>
      <c r="H184" s="210"/>
      <c r="I184" s="434">
        <f t="shared" si="57"/>
        <v>0</v>
      </c>
      <c r="J184" s="333"/>
      <c r="K184" s="30"/>
      <c r="L184" s="30"/>
      <c r="M184" s="30"/>
      <c r="N184" s="30"/>
      <c r="O184" s="30"/>
      <c r="P184" s="479"/>
      <c r="Q184" s="457"/>
      <c r="R184" s="96">
        <f t="shared" si="48"/>
        <v>0</v>
      </c>
      <c r="S184" s="96">
        <f t="shared" si="49"/>
        <v>0</v>
      </c>
    </row>
    <row r="185" spans="2:19" s="24" customFormat="1" ht="12.75" customHeight="1" x14ac:dyDescent="0.2">
      <c r="B185" s="901"/>
      <c r="C185" s="137"/>
      <c r="D185" s="165"/>
      <c r="E185" s="208"/>
      <c r="F185" s="137"/>
      <c r="G185" s="448">
        <f t="shared" si="56"/>
        <v>0</v>
      </c>
      <c r="H185" s="165"/>
      <c r="I185" s="448">
        <f t="shared" si="57"/>
        <v>0</v>
      </c>
      <c r="J185" s="458"/>
      <c r="K185" s="32"/>
      <c r="L185" s="32"/>
      <c r="M185" s="32"/>
      <c r="N185" s="32"/>
      <c r="O185" s="32"/>
      <c r="P185" s="596"/>
      <c r="Q185" s="459"/>
      <c r="R185" s="96">
        <f t="shared" si="48"/>
        <v>0</v>
      </c>
      <c r="S185" s="96">
        <f t="shared" si="49"/>
        <v>0</v>
      </c>
    </row>
    <row r="186" spans="2:19" s="24" customFormat="1" ht="12.75" customHeight="1" x14ac:dyDescent="0.15">
      <c r="B186" s="897" t="s">
        <v>280</v>
      </c>
      <c r="C186" s="114" t="s">
        <v>157</v>
      </c>
      <c r="D186" s="162"/>
      <c r="E186" s="54"/>
      <c r="F186" s="33"/>
      <c r="G186" s="204">
        <f>SUM(G187:G194)</f>
        <v>0</v>
      </c>
      <c r="H186" s="778"/>
      <c r="I186" s="204">
        <f>SUM(I187:I194)</f>
        <v>0</v>
      </c>
      <c r="J186" s="204">
        <f t="shared" ref="J186:Q186" si="58">SUM(J187:J194)</f>
        <v>0</v>
      </c>
      <c r="K186" s="220">
        <f t="shared" si="58"/>
        <v>0</v>
      </c>
      <c r="L186" s="220">
        <f t="shared" si="58"/>
        <v>0</v>
      </c>
      <c r="M186" s="220">
        <f t="shared" si="58"/>
        <v>0</v>
      </c>
      <c r="N186" s="220">
        <f t="shared" si="58"/>
        <v>0</v>
      </c>
      <c r="O186" s="220">
        <f t="shared" si="58"/>
        <v>0</v>
      </c>
      <c r="P186" s="220">
        <f t="shared" si="58"/>
        <v>0</v>
      </c>
      <c r="Q186" s="248">
        <f t="shared" si="58"/>
        <v>0</v>
      </c>
      <c r="R186" s="96">
        <f t="shared" si="48"/>
        <v>0</v>
      </c>
      <c r="S186" s="96">
        <f t="shared" si="49"/>
        <v>0</v>
      </c>
    </row>
    <row r="187" spans="2:19" s="24" customFormat="1" ht="12.75" customHeight="1" x14ac:dyDescent="0.2">
      <c r="B187" s="898"/>
      <c r="C187" s="72"/>
      <c r="D187" s="164"/>
      <c r="E187" s="74"/>
      <c r="F187" s="72"/>
      <c r="G187" s="434">
        <f t="shared" ref="G187:G194" si="59">+E187*F187</f>
        <v>0</v>
      </c>
      <c r="H187" s="164"/>
      <c r="I187" s="434">
        <f t="shared" ref="I187:I194" si="60">+G187*$H$167</f>
        <v>0</v>
      </c>
      <c r="J187" s="434"/>
      <c r="K187" s="53"/>
      <c r="L187" s="53"/>
      <c r="M187" s="53"/>
      <c r="N187" s="53"/>
      <c r="O187" s="53"/>
      <c r="P187" s="964"/>
      <c r="Q187" s="455"/>
      <c r="R187" s="96">
        <f t="shared" si="48"/>
        <v>0</v>
      </c>
      <c r="S187" s="96">
        <f t="shared" si="49"/>
        <v>0</v>
      </c>
    </row>
    <row r="188" spans="2:19" s="24" customFormat="1" ht="12.75" customHeight="1" x14ac:dyDescent="0.2">
      <c r="B188" s="898"/>
      <c r="C188" s="72"/>
      <c r="D188" s="164"/>
      <c r="E188" s="74"/>
      <c r="F188" s="72"/>
      <c r="G188" s="434">
        <f t="shared" si="59"/>
        <v>0</v>
      </c>
      <c r="H188" s="164"/>
      <c r="I188" s="434">
        <f t="shared" si="60"/>
        <v>0</v>
      </c>
      <c r="J188" s="95"/>
      <c r="K188" s="33"/>
      <c r="L188" s="33"/>
      <c r="M188" s="33"/>
      <c r="N188" s="33"/>
      <c r="O188" s="33"/>
      <c r="P188" s="965"/>
      <c r="Q188" s="163"/>
      <c r="R188" s="96">
        <f t="shared" si="48"/>
        <v>0</v>
      </c>
      <c r="S188" s="96">
        <f t="shared" si="49"/>
        <v>0</v>
      </c>
    </row>
    <row r="189" spans="2:19" s="24" customFormat="1" ht="12.75" customHeight="1" x14ac:dyDescent="0.2">
      <c r="B189" s="903"/>
      <c r="C189" s="114"/>
      <c r="D189" s="162"/>
      <c r="E189" s="54"/>
      <c r="F189" s="33"/>
      <c r="G189" s="434">
        <f t="shared" si="59"/>
        <v>0</v>
      </c>
      <c r="H189" s="164"/>
      <c r="I189" s="434">
        <f t="shared" si="60"/>
        <v>0</v>
      </c>
      <c r="J189" s="95"/>
      <c r="K189" s="33"/>
      <c r="L189" s="33"/>
      <c r="M189" s="33"/>
      <c r="N189" s="33"/>
      <c r="O189" s="33"/>
      <c r="P189" s="965"/>
      <c r="Q189" s="163"/>
      <c r="R189" s="96">
        <f t="shared" si="48"/>
        <v>0</v>
      </c>
      <c r="S189" s="96">
        <f t="shared" si="49"/>
        <v>0</v>
      </c>
    </row>
    <row r="190" spans="2:19" s="24" customFormat="1" ht="12.75" customHeight="1" x14ac:dyDescent="0.2">
      <c r="B190" s="902"/>
      <c r="C190" s="114"/>
      <c r="D190" s="162"/>
      <c r="E190" s="54"/>
      <c r="F190" s="33"/>
      <c r="G190" s="434">
        <f t="shared" si="59"/>
        <v>0</v>
      </c>
      <c r="H190" s="164"/>
      <c r="I190" s="434">
        <f t="shared" si="60"/>
        <v>0</v>
      </c>
      <c r="J190" s="95"/>
      <c r="K190" s="33"/>
      <c r="L190" s="33"/>
      <c r="M190" s="33"/>
      <c r="N190" s="33"/>
      <c r="O190" s="33"/>
      <c r="P190" s="965"/>
      <c r="Q190" s="163"/>
      <c r="R190" s="96">
        <f t="shared" si="48"/>
        <v>0</v>
      </c>
      <c r="S190" s="96">
        <f t="shared" si="49"/>
        <v>0</v>
      </c>
    </row>
    <row r="191" spans="2:19" s="24" customFormat="1" ht="12.75" customHeight="1" x14ac:dyDescent="0.2">
      <c r="B191" s="902"/>
      <c r="C191" s="114"/>
      <c r="D191" s="162"/>
      <c r="E191" s="54"/>
      <c r="F191" s="33"/>
      <c r="G191" s="434">
        <f t="shared" si="59"/>
        <v>0</v>
      </c>
      <c r="H191" s="164"/>
      <c r="I191" s="434">
        <f t="shared" si="60"/>
        <v>0</v>
      </c>
      <c r="J191" s="95"/>
      <c r="K191" s="33"/>
      <c r="L191" s="33"/>
      <c r="M191" s="33"/>
      <c r="N191" s="33"/>
      <c r="O191" s="33"/>
      <c r="P191" s="965"/>
      <c r="Q191" s="163"/>
      <c r="R191" s="96">
        <f t="shared" si="48"/>
        <v>0</v>
      </c>
      <c r="S191" s="96">
        <f t="shared" si="49"/>
        <v>0</v>
      </c>
    </row>
    <row r="192" spans="2:19" s="24" customFormat="1" ht="12.75" customHeight="1" x14ac:dyDescent="0.2">
      <c r="B192" s="903"/>
      <c r="C192" s="72"/>
      <c r="D192" s="164"/>
      <c r="E192" s="74"/>
      <c r="F192" s="72"/>
      <c r="G192" s="434">
        <f t="shared" si="59"/>
        <v>0</v>
      </c>
      <c r="H192" s="779"/>
      <c r="I192" s="434">
        <f t="shared" si="60"/>
        <v>0</v>
      </c>
      <c r="J192" s="333"/>
      <c r="K192" s="30"/>
      <c r="L192" s="30"/>
      <c r="M192" s="30"/>
      <c r="N192" s="30"/>
      <c r="O192" s="30"/>
      <c r="P192" s="479"/>
      <c r="Q192" s="457"/>
      <c r="R192" s="96">
        <f t="shared" si="48"/>
        <v>0</v>
      </c>
      <c r="S192" s="96">
        <f t="shared" si="49"/>
        <v>0</v>
      </c>
    </row>
    <row r="193" spans="2:19" s="24" customFormat="1" ht="12.75" customHeight="1" x14ac:dyDescent="0.2">
      <c r="B193" s="903"/>
      <c r="C193" s="72"/>
      <c r="D193" s="164"/>
      <c r="E193" s="74"/>
      <c r="F193" s="72"/>
      <c r="G193" s="434">
        <f t="shared" si="59"/>
        <v>0</v>
      </c>
      <c r="H193" s="210"/>
      <c r="I193" s="434">
        <f t="shared" si="60"/>
        <v>0</v>
      </c>
      <c r="J193" s="333"/>
      <c r="K193" s="30"/>
      <c r="L193" s="30"/>
      <c r="M193" s="30"/>
      <c r="N193" s="30"/>
      <c r="O193" s="30"/>
      <c r="P193" s="479"/>
      <c r="Q193" s="457"/>
      <c r="R193" s="96">
        <f t="shared" si="48"/>
        <v>0</v>
      </c>
      <c r="S193" s="96">
        <f t="shared" si="49"/>
        <v>0</v>
      </c>
    </row>
    <row r="194" spans="2:19" s="24" customFormat="1" ht="12.75" customHeight="1" x14ac:dyDescent="0.2">
      <c r="B194" s="901"/>
      <c r="C194" s="137"/>
      <c r="D194" s="165"/>
      <c r="E194" s="208"/>
      <c r="F194" s="137"/>
      <c r="G194" s="448">
        <f t="shared" si="59"/>
        <v>0</v>
      </c>
      <c r="H194" s="165"/>
      <c r="I194" s="448">
        <f t="shared" si="60"/>
        <v>0</v>
      </c>
      <c r="J194" s="458"/>
      <c r="K194" s="32"/>
      <c r="L194" s="32"/>
      <c r="M194" s="32"/>
      <c r="N194" s="32"/>
      <c r="O194" s="32"/>
      <c r="P194" s="596"/>
      <c r="Q194" s="459"/>
      <c r="R194" s="96">
        <f t="shared" si="48"/>
        <v>0</v>
      </c>
      <c r="S194" s="96">
        <f t="shared" si="49"/>
        <v>0</v>
      </c>
    </row>
    <row r="195" spans="2:19" s="24" customFormat="1" ht="12.75" customHeight="1" x14ac:dyDescent="0.15">
      <c r="B195" s="897" t="s">
        <v>280</v>
      </c>
      <c r="C195" s="114" t="s">
        <v>158</v>
      </c>
      <c r="D195" s="162"/>
      <c r="E195" s="54"/>
      <c r="F195" s="33"/>
      <c r="G195" s="204">
        <f>SUM(G196:G203)</f>
        <v>0</v>
      </c>
      <c r="H195" s="778"/>
      <c r="I195" s="204">
        <f>SUM(I196:I203)</f>
        <v>0</v>
      </c>
      <c r="J195" s="204">
        <f t="shared" ref="J195:Q195" si="61">SUM(J196:J203)</f>
        <v>0</v>
      </c>
      <c r="K195" s="220">
        <f t="shared" si="61"/>
        <v>0</v>
      </c>
      <c r="L195" s="220">
        <f t="shared" si="61"/>
        <v>0</v>
      </c>
      <c r="M195" s="220">
        <f t="shared" si="61"/>
        <v>0</v>
      </c>
      <c r="N195" s="220">
        <f t="shared" si="61"/>
        <v>0</v>
      </c>
      <c r="O195" s="220">
        <f t="shared" si="61"/>
        <v>0</v>
      </c>
      <c r="P195" s="220">
        <f t="shared" si="61"/>
        <v>0</v>
      </c>
      <c r="Q195" s="248">
        <f t="shared" si="61"/>
        <v>0</v>
      </c>
      <c r="R195" s="96">
        <f t="shared" si="48"/>
        <v>0</v>
      </c>
      <c r="S195" s="96">
        <f t="shared" si="49"/>
        <v>0</v>
      </c>
    </row>
    <row r="196" spans="2:19" s="24" customFormat="1" ht="12.75" customHeight="1" x14ac:dyDescent="0.2">
      <c r="B196" s="898"/>
      <c r="C196" s="72"/>
      <c r="D196" s="164"/>
      <c r="E196" s="74"/>
      <c r="F196" s="72"/>
      <c r="G196" s="434">
        <f t="shared" ref="G196:G203" si="62">+E196*F196</f>
        <v>0</v>
      </c>
      <c r="H196" s="164"/>
      <c r="I196" s="434">
        <f t="shared" ref="I196:I203" si="63">+G196*$H$167</f>
        <v>0</v>
      </c>
      <c r="J196" s="434"/>
      <c r="K196" s="53"/>
      <c r="L196" s="53"/>
      <c r="M196" s="53"/>
      <c r="N196" s="53"/>
      <c r="O196" s="53"/>
      <c r="P196" s="964"/>
      <c r="Q196" s="455"/>
      <c r="R196" s="96">
        <f t="shared" si="48"/>
        <v>0</v>
      </c>
      <c r="S196" s="96">
        <f t="shared" si="49"/>
        <v>0</v>
      </c>
    </row>
    <row r="197" spans="2:19" s="24" customFormat="1" ht="12.75" customHeight="1" x14ac:dyDescent="0.2">
      <c r="B197" s="898"/>
      <c r="C197" s="72"/>
      <c r="D197" s="164"/>
      <c r="E197" s="74"/>
      <c r="F197" s="72"/>
      <c r="G197" s="434">
        <f t="shared" si="62"/>
        <v>0</v>
      </c>
      <c r="H197" s="164"/>
      <c r="I197" s="434">
        <f t="shared" si="63"/>
        <v>0</v>
      </c>
      <c r="J197" s="333"/>
      <c r="K197" s="30"/>
      <c r="L197" s="30"/>
      <c r="M197" s="30"/>
      <c r="N197" s="30"/>
      <c r="O197" s="30"/>
      <c r="P197" s="479"/>
      <c r="Q197" s="457"/>
      <c r="R197" s="96">
        <f t="shared" si="48"/>
        <v>0</v>
      </c>
      <c r="S197" s="96">
        <f t="shared" si="49"/>
        <v>0</v>
      </c>
    </row>
    <row r="198" spans="2:19" s="24" customFormat="1" ht="12.75" customHeight="1" x14ac:dyDescent="0.2">
      <c r="B198" s="903"/>
      <c r="C198" s="72"/>
      <c r="D198" s="164"/>
      <c r="E198" s="74"/>
      <c r="F198" s="72"/>
      <c r="G198" s="434">
        <f t="shared" si="62"/>
        <v>0</v>
      </c>
      <c r="H198" s="164"/>
      <c r="I198" s="434">
        <f t="shared" si="63"/>
        <v>0</v>
      </c>
      <c r="J198" s="333"/>
      <c r="K198" s="30"/>
      <c r="L198" s="30"/>
      <c r="M198" s="30"/>
      <c r="N198" s="30"/>
      <c r="O198" s="30"/>
      <c r="P198" s="479"/>
      <c r="Q198" s="457"/>
      <c r="R198" s="96">
        <f t="shared" si="48"/>
        <v>0</v>
      </c>
      <c r="S198" s="96">
        <f t="shared" si="49"/>
        <v>0</v>
      </c>
    </row>
    <row r="199" spans="2:19" s="24" customFormat="1" ht="12.75" customHeight="1" x14ac:dyDescent="0.2">
      <c r="B199" s="903"/>
      <c r="C199" s="72"/>
      <c r="D199" s="164"/>
      <c r="E199" s="74"/>
      <c r="F199" s="72"/>
      <c r="G199" s="434">
        <f t="shared" si="62"/>
        <v>0</v>
      </c>
      <c r="H199" s="164"/>
      <c r="I199" s="434">
        <f t="shared" si="63"/>
        <v>0</v>
      </c>
      <c r="J199" s="333"/>
      <c r="K199" s="30"/>
      <c r="L199" s="30"/>
      <c r="M199" s="30"/>
      <c r="N199" s="30"/>
      <c r="O199" s="30"/>
      <c r="P199" s="479"/>
      <c r="Q199" s="457"/>
      <c r="R199" s="96">
        <f t="shared" si="48"/>
        <v>0</v>
      </c>
      <c r="S199" s="96">
        <f t="shared" si="49"/>
        <v>0</v>
      </c>
    </row>
    <row r="200" spans="2:19" s="24" customFormat="1" ht="12.75" customHeight="1" x14ac:dyDescent="0.2">
      <c r="B200" s="903"/>
      <c r="C200" s="72"/>
      <c r="D200" s="164"/>
      <c r="E200" s="74"/>
      <c r="F200" s="72"/>
      <c r="G200" s="434">
        <f t="shared" si="62"/>
        <v>0</v>
      </c>
      <c r="H200" s="164"/>
      <c r="I200" s="434">
        <f t="shared" si="63"/>
        <v>0</v>
      </c>
      <c r="J200" s="333"/>
      <c r="K200" s="30"/>
      <c r="L200" s="30"/>
      <c r="M200" s="30"/>
      <c r="N200" s="30"/>
      <c r="O200" s="30"/>
      <c r="P200" s="479"/>
      <c r="Q200" s="457"/>
      <c r="R200" s="96">
        <f t="shared" si="48"/>
        <v>0</v>
      </c>
      <c r="S200" s="96">
        <f t="shared" si="49"/>
        <v>0</v>
      </c>
    </row>
    <row r="201" spans="2:19" s="24" customFormat="1" ht="12.75" customHeight="1" x14ac:dyDescent="0.2">
      <c r="B201" s="903"/>
      <c r="C201" s="72"/>
      <c r="D201" s="164"/>
      <c r="E201" s="74"/>
      <c r="F201" s="72"/>
      <c r="G201" s="434">
        <f t="shared" si="62"/>
        <v>0</v>
      </c>
      <c r="H201" s="779"/>
      <c r="I201" s="434">
        <f t="shared" si="63"/>
        <v>0</v>
      </c>
      <c r="J201" s="333"/>
      <c r="K201" s="30"/>
      <c r="L201" s="30"/>
      <c r="M201" s="30"/>
      <c r="N201" s="30"/>
      <c r="O201" s="30"/>
      <c r="P201" s="479"/>
      <c r="Q201" s="457"/>
      <c r="R201" s="96">
        <f t="shared" si="48"/>
        <v>0</v>
      </c>
      <c r="S201" s="96">
        <f t="shared" si="49"/>
        <v>0</v>
      </c>
    </row>
    <row r="202" spans="2:19" s="24" customFormat="1" ht="12.75" customHeight="1" x14ac:dyDescent="0.2">
      <c r="B202" s="903"/>
      <c r="C202" s="72"/>
      <c r="D202" s="164"/>
      <c r="E202" s="74"/>
      <c r="F202" s="72"/>
      <c r="G202" s="434">
        <f t="shared" si="62"/>
        <v>0</v>
      </c>
      <c r="H202" s="210"/>
      <c r="I202" s="434">
        <f t="shared" si="63"/>
        <v>0</v>
      </c>
      <c r="J202" s="333"/>
      <c r="K202" s="30"/>
      <c r="L202" s="30"/>
      <c r="M202" s="30"/>
      <c r="N202" s="30"/>
      <c r="O202" s="30"/>
      <c r="P202" s="479"/>
      <c r="Q202" s="457"/>
      <c r="R202" s="96">
        <f t="shared" si="48"/>
        <v>0</v>
      </c>
      <c r="S202" s="96">
        <f t="shared" si="49"/>
        <v>0</v>
      </c>
    </row>
    <row r="203" spans="2:19" s="24" customFormat="1" ht="12.75" customHeight="1" x14ac:dyDescent="0.2">
      <c r="B203" s="901"/>
      <c r="C203" s="137"/>
      <c r="D203" s="165"/>
      <c r="E203" s="208"/>
      <c r="F203" s="137"/>
      <c r="G203" s="448">
        <f t="shared" si="62"/>
        <v>0</v>
      </c>
      <c r="H203" s="165"/>
      <c r="I203" s="448">
        <f t="shared" si="63"/>
        <v>0</v>
      </c>
      <c r="J203" s="458"/>
      <c r="K203" s="32"/>
      <c r="L203" s="32"/>
      <c r="M203" s="32"/>
      <c r="N203" s="32"/>
      <c r="O203" s="32"/>
      <c r="P203" s="596"/>
      <c r="Q203" s="459"/>
      <c r="R203" s="96">
        <f t="shared" si="48"/>
        <v>0</v>
      </c>
      <c r="S203" s="96">
        <f t="shared" si="49"/>
        <v>0</v>
      </c>
    </row>
    <row r="204" spans="2:19" s="24" customFormat="1" ht="12.75" customHeight="1" x14ac:dyDescent="0.15">
      <c r="B204" s="897" t="s">
        <v>280</v>
      </c>
      <c r="C204" s="114" t="s">
        <v>159</v>
      </c>
      <c r="D204" s="162"/>
      <c r="E204" s="54"/>
      <c r="F204" s="33"/>
      <c r="G204" s="204">
        <f>SUM(G205:G212)</f>
        <v>0</v>
      </c>
      <c r="H204" s="778"/>
      <c r="I204" s="204">
        <f>SUM(I205:I212)</f>
        <v>0</v>
      </c>
      <c r="J204" s="204">
        <f t="shared" ref="J204:Q204" si="64">SUM(J205:J212)</f>
        <v>0</v>
      </c>
      <c r="K204" s="220">
        <f t="shared" si="64"/>
        <v>0</v>
      </c>
      <c r="L204" s="220">
        <f t="shared" si="64"/>
        <v>0</v>
      </c>
      <c r="M204" s="220">
        <f t="shared" si="64"/>
        <v>0</v>
      </c>
      <c r="N204" s="220">
        <f t="shared" si="64"/>
        <v>0</v>
      </c>
      <c r="O204" s="220">
        <f t="shared" si="64"/>
        <v>0</v>
      </c>
      <c r="P204" s="220">
        <f t="shared" si="64"/>
        <v>0</v>
      </c>
      <c r="Q204" s="248">
        <f t="shared" si="64"/>
        <v>0</v>
      </c>
      <c r="R204" s="96">
        <f t="shared" si="48"/>
        <v>0</v>
      </c>
      <c r="S204" s="96">
        <f t="shared" si="49"/>
        <v>0</v>
      </c>
    </row>
    <row r="205" spans="2:19" s="24" customFormat="1" ht="12.75" customHeight="1" x14ac:dyDescent="0.2">
      <c r="B205" s="898"/>
      <c r="C205" s="72"/>
      <c r="D205" s="164"/>
      <c r="E205" s="74"/>
      <c r="F205" s="72"/>
      <c r="G205" s="434">
        <f t="shared" ref="G205:G212" si="65">+E205*F205</f>
        <v>0</v>
      </c>
      <c r="H205" s="164"/>
      <c r="I205" s="434">
        <f t="shared" ref="I205:I212" si="66">+G205*$H$167</f>
        <v>0</v>
      </c>
      <c r="J205" s="434"/>
      <c r="K205" s="53"/>
      <c r="L205" s="53"/>
      <c r="M205" s="53"/>
      <c r="N205" s="53"/>
      <c r="O205" s="53"/>
      <c r="P205" s="964"/>
      <c r="Q205" s="455"/>
      <c r="R205" s="96">
        <f t="shared" si="48"/>
        <v>0</v>
      </c>
      <c r="S205" s="96">
        <f t="shared" si="49"/>
        <v>0</v>
      </c>
    </row>
    <row r="206" spans="2:19" s="24" customFormat="1" ht="12.75" customHeight="1" x14ac:dyDescent="0.2">
      <c r="B206" s="898"/>
      <c r="C206" s="72"/>
      <c r="D206" s="164"/>
      <c r="E206" s="74"/>
      <c r="F206" s="72"/>
      <c r="G206" s="434">
        <f t="shared" si="65"/>
        <v>0</v>
      </c>
      <c r="H206" s="164"/>
      <c r="I206" s="434">
        <f t="shared" si="66"/>
        <v>0</v>
      </c>
      <c r="J206" s="333"/>
      <c r="K206" s="30"/>
      <c r="L206" s="30"/>
      <c r="M206" s="30"/>
      <c r="N206" s="30"/>
      <c r="O206" s="30"/>
      <c r="P206" s="479"/>
      <c r="Q206" s="457"/>
      <c r="R206" s="96">
        <f t="shared" si="48"/>
        <v>0</v>
      </c>
      <c r="S206" s="96">
        <f t="shared" si="49"/>
        <v>0</v>
      </c>
    </row>
    <row r="207" spans="2:19" s="24" customFormat="1" ht="12.75" customHeight="1" x14ac:dyDescent="0.2">
      <c r="B207" s="902"/>
      <c r="C207" s="114"/>
      <c r="D207" s="162"/>
      <c r="E207" s="54"/>
      <c r="F207" s="33"/>
      <c r="G207" s="434">
        <f t="shared" si="65"/>
        <v>0</v>
      </c>
      <c r="H207" s="164"/>
      <c r="I207" s="434">
        <f t="shared" si="66"/>
        <v>0</v>
      </c>
      <c r="J207" s="333"/>
      <c r="K207" s="30"/>
      <c r="L207" s="30"/>
      <c r="M207" s="30"/>
      <c r="N207" s="30"/>
      <c r="O207" s="30"/>
      <c r="P207" s="479"/>
      <c r="Q207" s="457"/>
      <c r="R207" s="96">
        <f t="shared" si="48"/>
        <v>0</v>
      </c>
      <c r="S207" s="96">
        <f t="shared" si="49"/>
        <v>0</v>
      </c>
    </row>
    <row r="208" spans="2:19" s="24" customFormat="1" ht="12.75" customHeight="1" x14ac:dyDescent="0.2">
      <c r="B208" s="902"/>
      <c r="C208" s="114"/>
      <c r="D208" s="162"/>
      <c r="E208" s="54"/>
      <c r="F208" s="33"/>
      <c r="G208" s="434">
        <f t="shared" si="65"/>
        <v>0</v>
      </c>
      <c r="H208" s="164"/>
      <c r="I208" s="434">
        <f t="shared" si="66"/>
        <v>0</v>
      </c>
      <c r="J208" s="333"/>
      <c r="K208" s="30"/>
      <c r="L208" s="30"/>
      <c r="M208" s="30"/>
      <c r="N208" s="30"/>
      <c r="O208" s="30"/>
      <c r="P208" s="479"/>
      <c r="Q208" s="457"/>
      <c r="R208" s="96">
        <f t="shared" si="48"/>
        <v>0</v>
      </c>
      <c r="S208" s="96">
        <f t="shared" si="49"/>
        <v>0</v>
      </c>
    </row>
    <row r="209" spans="2:19" s="24" customFormat="1" ht="12.75" customHeight="1" x14ac:dyDescent="0.2">
      <c r="B209" s="902"/>
      <c r="C209" s="114"/>
      <c r="D209" s="162"/>
      <c r="E209" s="54"/>
      <c r="F209" s="33"/>
      <c r="G209" s="434">
        <f t="shared" si="65"/>
        <v>0</v>
      </c>
      <c r="H209" s="164"/>
      <c r="I209" s="434">
        <f t="shared" si="66"/>
        <v>0</v>
      </c>
      <c r="J209" s="333"/>
      <c r="K209" s="30"/>
      <c r="L209" s="30"/>
      <c r="M209" s="30"/>
      <c r="N209" s="30"/>
      <c r="O209" s="30"/>
      <c r="P209" s="479"/>
      <c r="Q209" s="457"/>
      <c r="R209" s="96">
        <f t="shared" si="48"/>
        <v>0</v>
      </c>
      <c r="S209" s="96">
        <f t="shared" si="49"/>
        <v>0</v>
      </c>
    </row>
    <row r="210" spans="2:19" s="24" customFormat="1" ht="12.75" customHeight="1" x14ac:dyDescent="0.2">
      <c r="B210" s="903"/>
      <c r="C210" s="72"/>
      <c r="D210" s="164"/>
      <c r="E210" s="74"/>
      <c r="F210" s="72"/>
      <c r="G210" s="434">
        <f t="shared" si="65"/>
        <v>0</v>
      </c>
      <c r="H210" s="779"/>
      <c r="I210" s="434">
        <f t="shared" si="66"/>
        <v>0</v>
      </c>
      <c r="J210" s="333"/>
      <c r="K210" s="30"/>
      <c r="L210" s="30"/>
      <c r="M210" s="30"/>
      <c r="N210" s="30"/>
      <c r="O210" s="30"/>
      <c r="P210" s="479"/>
      <c r="Q210" s="457"/>
      <c r="R210" s="96">
        <f t="shared" si="48"/>
        <v>0</v>
      </c>
      <c r="S210" s="96">
        <f t="shared" si="49"/>
        <v>0</v>
      </c>
    </row>
    <row r="211" spans="2:19" s="24" customFormat="1" ht="12.75" customHeight="1" x14ac:dyDescent="0.2">
      <c r="B211" s="903"/>
      <c r="C211" s="72"/>
      <c r="D211" s="164"/>
      <c r="E211" s="74"/>
      <c r="F211" s="72"/>
      <c r="G211" s="434">
        <f t="shared" si="65"/>
        <v>0</v>
      </c>
      <c r="H211" s="210"/>
      <c r="I211" s="434">
        <f t="shared" si="66"/>
        <v>0</v>
      </c>
      <c r="J211" s="333"/>
      <c r="K211" s="30"/>
      <c r="L211" s="30"/>
      <c r="M211" s="30"/>
      <c r="N211" s="30"/>
      <c r="O211" s="30"/>
      <c r="P211" s="479"/>
      <c r="Q211" s="457"/>
      <c r="R211" s="96">
        <f t="shared" si="48"/>
        <v>0</v>
      </c>
      <c r="S211" s="96">
        <f t="shared" si="49"/>
        <v>0</v>
      </c>
    </row>
    <row r="212" spans="2:19" s="24" customFormat="1" ht="12.75" customHeight="1" x14ac:dyDescent="0.2">
      <c r="B212" s="901"/>
      <c r="C212" s="137"/>
      <c r="D212" s="165"/>
      <c r="E212" s="74"/>
      <c r="F212" s="72"/>
      <c r="G212" s="448">
        <f t="shared" si="65"/>
        <v>0</v>
      </c>
      <c r="H212" s="165"/>
      <c r="I212" s="448">
        <f t="shared" si="66"/>
        <v>0</v>
      </c>
      <c r="J212" s="458"/>
      <c r="K212" s="32"/>
      <c r="L212" s="32"/>
      <c r="M212" s="32"/>
      <c r="N212" s="32"/>
      <c r="O212" s="32"/>
      <c r="P212" s="596"/>
      <c r="Q212" s="459"/>
      <c r="R212" s="96">
        <f t="shared" si="48"/>
        <v>0</v>
      </c>
      <c r="S212" s="96">
        <f t="shared" si="49"/>
        <v>0</v>
      </c>
    </row>
    <row r="213" spans="2:19" s="24" customFormat="1" ht="12.75" customHeight="1" x14ac:dyDescent="0.15">
      <c r="B213" s="905">
        <f>+D24</f>
        <v>0</v>
      </c>
      <c r="C213" s="178" t="str">
        <f>+C24</f>
        <v>1.1.5</v>
      </c>
      <c r="D213" s="166">
        <f>+'Cronograma de Actividades'!C20</f>
        <v>0</v>
      </c>
      <c r="E213" s="181"/>
      <c r="F213" s="180"/>
      <c r="G213" s="158">
        <f>+G214+G223+G232+G241+G250</f>
        <v>0</v>
      </c>
      <c r="H213" s="370">
        <f>+'Cronograma de Actividades'!D20</f>
        <v>0</v>
      </c>
      <c r="I213" s="158">
        <f t="shared" ref="I213:Q213" si="67">+I214+I223+I232+I241+I250</f>
        <v>0</v>
      </c>
      <c r="J213" s="158">
        <f t="shared" si="67"/>
        <v>0</v>
      </c>
      <c r="K213" s="158">
        <f t="shared" si="67"/>
        <v>0</v>
      </c>
      <c r="L213" s="158">
        <f t="shared" si="67"/>
        <v>0</v>
      </c>
      <c r="M213" s="158">
        <f t="shared" si="67"/>
        <v>0</v>
      </c>
      <c r="N213" s="158">
        <f t="shared" si="67"/>
        <v>0</v>
      </c>
      <c r="O213" s="158">
        <f t="shared" si="67"/>
        <v>0</v>
      </c>
      <c r="P213" s="158">
        <f t="shared" si="67"/>
        <v>0</v>
      </c>
      <c r="Q213" s="159">
        <f t="shared" si="67"/>
        <v>0</v>
      </c>
      <c r="R213" s="96">
        <f t="shared" si="48"/>
        <v>0</v>
      </c>
      <c r="S213" s="96">
        <f t="shared" si="49"/>
        <v>0</v>
      </c>
    </row>
    <row r="214" spans="2:19" s="24" customFormat="1" ht="12.75" customHeight="1" x14ac:dyDescent="0.15">
      <c r="B214" s="897" t="s">
        <v>280</v>
      </c>
      <c r="C214" s="114" t="s">
        <v>161</v>
      </c>
      <c r="D214" s="162"/>
      <c r="E214" s="54"/>
      <c r="F214" s="33"/>
      <c r="G214" s="204">
        <f>SUM(G215:G222)</f>
        <v>0</v>
      </c>
      <c r="H214" s="778"/>
      <c r="I214" s="204">
        <f>SUM(I215:I222)</f>
        <v>0</v>
      </c>
      <c r="J214" s="220">
        <f t="shared" ref="J214:Q214" si="68">SUM(J215:J222)</f>
        <v>0</v>
      </c>
      <c r="K214" s="220">
        <f t="shared" si="68"/>
        <v>0</v>
      </c>
      <c r="L214" s="220">
        <f t="shared" si="68"/>
        <v>0</v>
      </c>
      <c r="M214" s="220">
        <f t="shared" si="68"/>
        <v>0</v>
      </c>
      <c r="N214" s="220">
        <f t="shared" si="68"/>
        <v>0</v>
      </c>
      <c r="O214" s="220">
        <f t="shared" si="68"/>
        <v>0</v>
      </c>
      <c r="P214" s="220">
        <f t="shared" si="68"/>
        <v>0</v>
      </c>
      <c r="Q214" s="248">
        <f t="shared" si="68"/>
        <v>0</v>
      </c>
      <c r="R214" s="96">
        <f t="shared" si="48"/>
        <v>0</v>
      </c>
      <c r="S214" s="96">
        <f t="shared" si="49"/>
        <v>0</v>
      </c>
    </row>
    <row r="215" spans="2:19" s="24" customFormat="1" ht="12.75" customHeight="1" x14ac:dyDescent="0.2">
      <c r="B215" s="898"/>
      <c r="C215" s="72"/>
      <c r="D215" s="164"/>
      <c r="E215" s="74"/>
      <c r="F215" s="72"/>
      <c r="G215" s="434">
        <f t="shared" ref="G215:G222" si="69">+E215*F215</f>
        <v>0</v>
      </c>
      <c r="H215" s="164"/>
      <c r="I215" s="434">
        <f t="shared" ref="I215:I222" si="70">+G215*$H$213</f>
        <v>0</v>
      </c>
      <c r="J215" s="333"/>
      <c r="K215" s="30"/>
      <c r="L215" s="30"/>
      <c r="M215" s="30"/>
      <c r="N215" s="30"/>
      <c r="O215" s="30"/>
      <c r="P215" s="479"/>
      <c r="Q215" s="457"/>
      <c r="R215" s="96">
        <f t="shared" si="48"/>
        <v>0</v>
      </c>
      <c r="S215" s="96">
        <f t="shared" si="49"/>
        <v>0</v>
      </c>
    </row>
    <row r="216" spans="2:19" s="24" customFormat="1" ht="12.75" customHeight="1" x14ac:dyDescent="0.2">
      <c r="B216" s="898"/>
      <c r="C216" s="72"/>
      <c r="D216" s="164"/>
      <c r="E216" s="74"/>
      <c r="F216" s="72"/>
      <c r="G216" s="434">
        <f t="shared" si="69"/>
        <v>0</v>
      </c>
      <c r="H216" s="164"/>
      <c r="I216" s="434">
        <f t="shared" si="70"/>
        <v>0</v>
      </c>
      <c r="J216" s="333"/>
      <c r="K216" s="30"/>
      <c r="L216" s="30"/>
      <c r="M216" s="30"/>
      <c r="N216" s="30"/>
      <c r="O216" s="30"/>
      <c r="P216" s="479"/>
      <c r="Q216" s="457"/>
      <c r="R216" s="96">
        <f t="shared" si="48"/>
        <v>0</v>
      </c>
      <c r="S216" s="96">
        <f t="shared" si="49"/>
        <v>0</v>
      </c>
    </row>
    <row r="217" spans="2:19" s="24" customFormat="1" ht="12.75" customHeight="1" x14ac:dyDescent="0.2">
      <c r="B217" s="903"/>
      <c r="C217" s="72"/>
      <c r="D217" s="164"/>
      <c r="E217" s="74"/>
      <c r="F217" s="72"/>
      <c r="G217" s="434">
        <f t="shared" si="69"/>
        <v>0</v>
      </c>
      <c r="H217" s="164"/>
      <c r="I217" s="434">
        <f t="shared" si="70"/>
        <v>0</v>
      </c>
      <c r="J217" s="333"/>
      <c r="K217" s="30"/>
      <c r="L217" s="30"/>
      <c r="M217" s="30"/>
      <c r="N217" s="30"/>
      <c r="O217" s="30"/>
      <c r="P217" s="479"/>
      <c r="Q217" s="457"/>
      <c r="R217" s="96">
        <f t="shared" si="48"/>
        <v>0</v>
      </c>
      <c r="S217" s="96">
        <f t="shared" si="49"/>
        <v>0</v>
      </c>
    </row>
    <row r="218" spans="2:19" s="24" customFormat="1" ht="12.75" customHeight="1" x14ac:dyDescent="0.2">
      <c r="B218" s="899"/>
      <c r="C218" s="72"/>
      <c r="D218" s="164"/>
      <c r="E218" s="74"/>
      <c r="F218" s="72"/>
      <c r="G218" s="434">
        <f t="shared" si="69"/>
        <v>0</v>
      </c>
      <c r="H218" s="164"/>
      <c r="I218" s="434">
        <f t="shared" si="70"/>
        <v>0</v>
      </c>
      <c r="J218" s="333"/>
      <c r="K218" s="30"/>
      <c r="L218" s="30"/>
      <c r="M218" s="30"/>
      <c r="N218" s="30"/>
      <c r="O218" s="30"/>
      <c r="P218" s="479"/>
      <c r="Q218" s="457"/>
      <c r="R218" s="96">
        <f t="shared" si="48"/>
        <v>0</v>
      </c>
      <c r="S218" s="96">
        <f t="shared" si="49"/>
        <v>0</v>
      </c>
    </row>
    <row r="219" spans="2:19" s="24" customFormat="1" ht="12.75" customHeight="1" x14ac:dyDescent="0.2">
      <c r="B219" s="900"/>
      <c r="C219" s="209"/>
      <c r="D219" s="210"/>
      <c r="E219" s="74"/>
      <c r="F219" s="72"/>
      <c r="G219" s="434">
        <f t="shared" si="69"/>
        <v>0</v>
      </c>
      <c r="H219" s="164"/>
      <c r="I219" s="434">
        <f t="shared" si="70"/>
        <v>0</v>
      </c>
      <c r="J219" s="333"/>
      <c r="K219" s="30"/>
      <c r="L219" s="460"/>
      <c r="M219" s="460"/>
      <c r="N219" s="460"/>
      <c r="O219" s="460"/>
      <c r="P219" s="966"/>
      <c r="Q219" s="461"/>
      <c r="R219" s="96">
        <f t="shared" si="48"/>
        <v>0</v>
      </c>
      <c r="S219" s="96">
        <f t="shared" si="49"/>
        <v>0</v>
      </c>
    </row>
    <row r="220" spans="2:19" s="24" customFormat="1" ht="12.75" customHeight="1" x14ac:dyDescent="0.2">
      <c r="B220" s="900"/>
      <c r="C220" s="209"/>
      <c r="D220" s="210"/>
      <c r="E220" s="212"/>
      <c r="F220" s="213"/>
      <c r="G220" s="434">
        <f t="shared" si="69"/>
        <v>0</v>
      </c>
      <c r="H220" s="779"/>
      <c r="I220" s="434">
        <f t="shared" si="70"/>
        <v>0</v>
      </c>
      <c r="J220" s="336"/>
      <c r="K220" s="133"/>
      <c r="L220" s="460"/>
      <c r="M220" s="460"/>
      <c r="N220" s="460"/>
      <c r="O220" s="460"/>
      <c r="P220" s="966"/>
      <c r="Q220" s="461"/>
      <c r="R220" s="96">
        <f t="shared" si="48"/>
        <v>0</v>
      </c>
      <c r="S220" s="96">
        <f t="shared" si="49"/>
        <v>0</v>
      </c>
    </row>
    <row r="221" spans="2:19" s="24" customFormat="1" ht="12.75" customHeight="1" x14ac:dyDescent="0.2">
      <c r="B221" s="900"/>
      <c r="C221" s="209"/>
      <c r="D221" s="210"/>
      <c r="E221" s="211"/>
      <c r="F221" s="209"/>
      <c r="G221" s="434">
        <f t="shared" si="69"/>
        <v>0</v>
      </c>
      <c r="H221" s="210"/>
      <c r="I221" s="434">
        <f t="shared" si="70"/>
        <v>0</v>
      </c>
      <c r="J221" s="462"/>
      <c r="K221" s="460"/>
      <c r="L221" s="460"/>
      <c r="M221" s="460"/>
      <c r="N221" s="460"/>
      <c r="O221" s="460"/>
      <c r="P221" s="966"/>
      <c r="Q221" s="461"/>
      <c r="R221" s="96">
        <f t="shared" si="48"/>
        <v>0</v>
      </c>
      <c r="S221" s="96">
        <f t="shared" si="49"/>
        <v>0</v>
      </c>
    </row>
    <row r="222" spans="2:19" s="24" customFormat="1" ht="12.75" customHeight="1" x14ac:dyDescent="0.2">
      <c r="B222" s="901"/>
      <c r="C222" s="137"/>
      <c r="D222" s="165"/>
      <c r="E222" s="208"/>
      <c r="F222" s="137"/>
      <c r="G222" s="448">
        <f t="shared" si="69"/>
        <v>0</v>
      </c>
      <c r="H222" s="165"/>
      <c r="I222" s="448">
        <f t="shared" si="70"/>
        <v>0</v>
      </c>
      <c r="J222" s="458"/>
      <c r="K222" s="32"/>
      <c r="L222" s="32"/>
      <c r="M222" s="32"/>
      <c r="N222" s="32"/>
      <c r="O222" s="32"/>
      <c r="P222" s="596"/>
      <c r="Q222" s="459"/>
      <c r="R222" s="96">
        <f t="shared" ref="R222:R285" si="71">SUM(J222:Q222)</f>
        <v>0</v>
      </c>
      <c r="S222" s="96">
        <f t="shared" ref="S222:S285" si="72">+R222-I222</f>
        <v>0</v>
      </c>
    </row>
    <row r="223" spans="2:19" s="24" customFormat="1" ht="12.75" customHeight="1" x14ac:dyDescent="0.15">
      <c r="B223" s="897" t="s">
        <v>280</v>
      </c>
      <c r="C223" s="114" t="s">
        <v>162</v>
      </c>
      <c r="D223" s="162"/>
      <c r="E223" s="54"/>
      <c r="F223" s="33"/>
      <c r="G223" s="204">
        <f>SUM(G224:G231)</f>
        <v>0</v>
      </c>
      <c r="H223" s="778"/>
      <c r="I223" s="204">
        <f>SUM(I224:I231)</f>
        <v>0</v>
      </c>
      <c r="J223" s="204">
        <f t="shared" ref="J223:Q223" si="73">SUM(J224:J231)</f>
        <v>0</v>
      </c>
      <c r="K223" s="220">
        <f t="shared" si="73"/>
        <v>0</v>
      </c>
      <c r="L223" s="220">
        <f t="shared" si="73"/>
        <v>0</v>
      </c>
      <c r="M223" s="220">
        <f t="shared" si="73"/>
        <v>0</v>
      </c>
      <c r="N223" s="220">
        <f t="shared" si="73"/>
        <v>0</v>
      </c>
      <c r="O223" s="220">
        <f t="shared" si="73"/>
        <v>0</v>
      </c>
      <c r="P223" s="220">
        <f t="shared" si="73"/>
        <v>0</v>
      </c>
      <c r="Q223" s="248">
        <f t="shared" si="73"/>
        <v>0</v>
      </c>
      <c r="R223" s="96">
        <f t="shared" si="71"/>
        <v>0</v>
      </c>
      <c r="S223" s="96">
        <f t="shared" si="72"/>
        <v>0</v>
      </c>
    </row>
    <row r="224" spans="2:19" s="24" customFormat="1" ht="12.75" customHeight="1" x14ac:dyDescent="0.2">
      <c r="B224" s="898"/>
      <c r="C224" s="72"/>
      <c r="D224" s="164"/>
      <c r="E224" s="74"/>
      <c r="F224" s="72"/>
      <c r="G224" s="434">
        <f t="shared" ref="G224:G231" si="74">+E224*F224</f>
        <v>0</v>
      </c>
      <c r="H224" s="164"/>
      <c r="I224" s="434">
        <f t="shared" ref="I224:I231" si="75">+G224*$H$213</f>
        <v>0</v>
      </c>
      <c r="J224" s="434"/>
      <c r="K224" s="53"/>
      <c r="L224" s="53"/>
      <c r="M224" s="53"/>
      <c r="N224" s="53"/>
      <c r="O224" s="53"/>
      <c r="P224" s="964"/>
      <c r="Q224" s="455"/>
      <c r="R224" s="96">
        <f t="shared" si="71"/>
        <v>0</v>
      </c>
      <c r="S224" s="96">
        <f t="shared" si="72"/>
        <v>0</v>
      </c>
    </row>
    <row r="225" spans="2:19" s="24" customFormat="1" ht="12.75" customHeight="1" x14ac:dyDescent="0.2">
      <c r="B225" s="898"/>
      <c r="C225" s="72"/>
      <c r="D225" s="164"/>
      <c r="E225" s="74"/>
      <c r="F225" s="72"/>
      <c r="G225" s="434">
        <f t="shared" si="74"/>
        <v>0</v>
      </c>
      <c r="H225" s="164"/>
      <c r="I225" s="434">
        <f t="shared" si="75"/>
        <v>0</v>
      </c>
      <c r="J225" s="333"/>
      <c r="K225" s="30"/>
      <c r="L225" s="30"/>
      <c r="M225" s="30"/>
      <c r="N225" s="30"/>
      <c r="O225" s="30"/>
      <c r="P225" s="479"/>
      <c r="Q225" s="457"/>
      <c r="R225" s="96">
        <f t="shared" si="71"/>
        <v>0</v>
      </c>
      <c r="S225" s="96">
        <f t="shared" si="72"/>
        <v>0</v>
      </c>
    </row>
    <row r="226" spans="2:19" s="24" customFormat="1" ht="12.75" customHeight="1" x14ac:dyDescent="0.2">
      <c r="B226" s="902"/>
      <c r="C226" s="114"/>
      <c r="D226" s="162"/>
      <c r="E226" s="54"/>
      <c r="F226" s="33"/>
      <c r="G226" s="434">
        <f t="shared" si="74"/>
        <v>0</v>
      </c>
      <c r="H226" s="164"/>
      <c r="I226" s="434">
        <f t="shared" si="75"/>
        <v>0</v>
      </c>
      <c r="J226" s="333"/>
      <c r="K226" s="30"/>
      <c r="L226" s="30"/>
      <c r="M226" s="30"/>
      <c r="N226" s="30"/>
      <c r="O226" s="30"/>
      <c r="P226" s="479"/>
      <c r="Q226" s="457"/>
      <c r="R226" s="96">
        <f t="shared" si="71"/>
        <v>0</v>
      </c>
      <c r="S226" s="96">
        <f t="shared" si="72"/>
        <v>0</v>
      </c>
    </row>
    <row r="227" spans="2:19" s="24" customFormat="1" ht="12.75" customHeight="1" x14ac:dyDescent="0.2">
      <c r="B227" s="902"/>
      <c r="C227" s="114"/>
      <c r="D227" s="162"/>
      <c r="E227" s="54"/>
      <c r="F227" s="33"/>
      <c r="G227" s="434">
        <f t="shared" si="74"/>
        <v>0</v>
      </c>
      <c r="H227" s="164"/>
      <c r="I227" s="434">
        <f t="shared" si="75"/>
        <v>0</v>
      </c>
      <c r="J227" s="333"/>
      <c r="K227" s="30"/>
      <c r="L227" s="30"/>
      <c r="M227" s="30"/>
      <c r="N227" s="30"/>
      <c r="O227" s="30"/>
      <c r="P227" s="479"/>
      <c r="Q227" s="457"/>
      <c r="R227" s="96">
        <f t="shared" si="71"/>
        <v>0</v>
      </c>
      <c r="S227" s="96">
        <f t="shared" si="72"/>
        <v>0</v>
      </c>
    </row>
    <row r="228" spans="2:19" s="24" customFormat="1" ht="12.75" customHeight="1" x14ac:dyDescent="0.2">
      <c r="B228" s="902"/>
      <c r="C228" s="114"/>
      <c r="D228" s="162"/>
      <c r="E228" s="54"/>
      <c r="F228" s="33"/>
      <c r="G228" s="434">
        <f t="shared" si="74"/>
        <v>0</v>
      </c>
      <c r="H228" s="164"/>
      <c r="I228" s="434">
        <f t="shared" si="75"/>
        <v>0</v>
      </c>
      <c r="J228" s="333"/>
      <c r="K228" s="30"/>
      <c r="L228" s="460"/>
      <c r="M228" s="460"/>
      <c r="N228" s="460"/>
      <c r="O228" s="460"/>
      <c r="P228" s="966"/>
      <c r="Q228" s="461"/>
      <c r="R228" s="96">
        <f t="shared" si="71"/>
        <v>0</v>
      </c>
      <c r="S228" s="96">
        <f t="shared" si="72"/>
        <v>0</v>
      </c>
    </row>
    <row r="229" spans="2:19" s="24" customFormat="1" ht="12.75" customHeight="1" x14ac:dyDescent="0.2">
      <c r="B229" s="903"/>
      <c r="C229" s="72"/>
      <c r="D229" s="164"/>
      <c r="E229" s="74"/>
      <c r="F229" s="72"/>
      <c r="G229" s="434">
        <f t="shared" si="74"/>
        <v>0</v>
      </c>
      <c r="H229" s="779"/>
      <c r="I229" s="434">
        <f t="shared" si="75"/>
        <v>0</v>
      </c>
      <c r="J229" s="336"/>
      <c r="K229" s="133"/>
      <c r="L229" s="460"/>
      <c r="M229" s="460"/>
      <c r="N229" s="460"/>
      <c r="O229" s="460"/>
      <c r="P229" s="966"/>
      <c r="Q229" s="461"/>
      <c r="R229" s="96">
        <f t="shared" si="71"/>
        <v>0</v>
      </c>
      <c r="S229" s="96">
        <f t="shared" si="72"/>
        <v>0</v>
      </c>
    </row>
    <row r="230" spans="2:19" s="24" customFormat="1" ht="12.75" customHeight="1" x14ac:dyDescent="0.2">
      <c r="B230" s="903"/>
      <c r="C230" s="72"/>
      <c r="D230" s="164"/>
      <c r="E230" s="74"/>
      <c r="F230" s="72"/>
      <c r="G230" s="434">
        <f t="shared" si="74"/>
        <v>0</v>
      </c>
      <c r="H230" s="210"/>
      <c r="I230" s="434">
        <f t="shared" si="75"/>
        <v>0</v>
      </c>
      <c r="J230" s="462"/>
      <c r="K230" s="460"/>
      <c r="L230" s="460"/>
      <c r="M230" s="460"/>
      <c r="N230" s="460"/>
      <c r="O230" s="460"/>
      <c r="P230" s="966"/>
      <c r="Q230" s="461"/>
      <c r="R230" s="96">
        <f t="shared" si="71"/>
        <v>0</v>
      </c>
      <c r="S230" s="96">
        <f t="shared" si="72"/>
        <v>0</v>
      </c>
    </row>
    <row r="231" spans="2:19" s="24" customFormat="1" ht="12.75" customHeight="1" x14ac:dyDescent="0.2">
      <c r="B231" s="901"/>
      <c r="C231" s="137"/>
      <c r="D231" s="165"/>
      <c r="E231" s="208"/>
      <c r="F231" s="137"/>
      <c r="G231" s="448">
        <f t="shared" si="74"/>
        <v>0</v>
      </c>
      <c r="H231" s="165"/>
      <c r="I231" s="448">
        <f t="shared" si="75"/>
        <v>0</v>
      </c>
      <c r="J231" s="458"/>
      <c r="K231" s="32"/>
      <c r="L231" s="32"/>
      <c r="M231" s="32"/>
      <c r="N231" s="32"/>
      <c r="O231" s="32"/>
      <c r="P231" s="596"/>
      <c r="Q231" s="459"/>
      <c r="R231" s="96">
        <f t="shared" si="71"/>
        <v>0</v>
      </c>
      <c r="S231" s="96">
        <f t="shared" si="72"/>
        <v>0</v>
      </c>
    </row>
    <row r="232" spans="2:19" s="24" customFormat="1" ht="12.75" customHeight="1" x14ac:dyDescent="0.15">
      <c r="B232" s="897" t="s">
        <v>280</v>
      </c>
      <c r="C232" s="114" t="s">
        <v>163</v>
      </c>
      <c r="D232" s="162"/>
      <c r="E232" s="54"/>
      <c r="F232" s="33"/>
      <c r="G232" s="204">
        <f>SUM(G233:G240)</f>
        <v>0</v>
      </c>
      <c r="H232" s="778"/>
      <c r="I232" s="204">
        <f>SUM(I233:I240)</f>
        <v>0</v>
      </c>
      <c r="J232" s="204">
        <f t="shared" ref="J232:Q232" si="76">SUM(J233:J240)</f>
        <v>0</v>
      </c>
      <c r="K232" s="220">
        <f t="shared" si="76"/>
        <v>0</v>
      </c>
      <c r="L232" s="220">
        <f t="shared" si="76"/>
        <v>0</v>
      </c>
      <c r="M232" s="220">
        <f t="shared" si="76"/>
        <v>0</v>
      </c>
      <c r="N232" s="220">
        <f t="shared" si="76"/>
        <v>0</v>
      </c>
      <c r="O232" s="220">
        <f t="shared" si="76"/>
        <v>0</v>
      </c>
      <c r="P232" s="220">
        <f t="shared" si="76"/>
        <v>0</v>
      </c>
      <c r="Q232" s="248">
        <f t="shared" si="76"/>
        <v>0</v>
      </c>
      <c r="R232" s="96">
        <f t="shared" si="71"/>
        <v>0</v>
      </c>
      <c r="S232" s="96">
        <f t="shared" si="72"/>
        <v>0</v>
      </c>
    </row>
    <row r="233" spans="2:19" s="24" customFormat="1" ht="12.75" customHeight="1" x14ac:dyDescent="0.2">
      <c r="B233" s="898"/>
      <c r="C233" s="72"/>
      <c r="D233" s="164"/>
      <c r="E233" s="74"/>
      <c r="F233" s="72"/>
      <c r="G233" s="434">
        <f t="shared" ref="G233:G240" si="77">+E233*F233</f>
        <v>0</v>
      </c>
      <c r="H233" s="164"/>
      <c r="I233" s="434">
        <f t="shared" ref="I233:I240" si="78">+G233*$H$213</f>
        <v>0</v>
      </c>
      <c r="J233" s="434"/>
      <c r="K233" s="53"/>
      <c r="L233" s="53"/>
      <c r="M233" s="53"/>
      <c r="N233" s="53"/>
      <c r="O233" s="53"/>
      <c r="P233" s="964"/>
      <c r="Q233" s="455"/>
      <c r="R233" s="96">
        <f t="shared" si="71"/>
        <v>0</v>
      </c>
      <c r="S233" s="96">
        <f t="shared" si="72"/>
        <v>0</v>
      </c>
    </row>
    <row r="234" spans="2:19" s="24" customFormat="1" ht="12.75" customHeight="1" x14ac:dyDescent="0.2">
      <c r="B234" s="898"/>
      <c r="C234" s="72"/>
      <c r="D234" s="164"/>
      <c r="E234" s="74"/>
      <c r="F234" s="72"/>
      <c r="G234" s="434">
        <f t="shared" si="77"/>
        <v>0</v>
      </c>
      <c r="H234" s="164"/>
      <c r="I234" s="434">
        <f t="shared" si="78"/>
        <v>0</v>
      </c>
      <c r="J234" s="333"/>
      <c r="K234" s="30"/>
      <c r="L234" s="30"/>
      <c r="M234" s="30"/>
      <c r="N234" s="30"/>
      <c r="O234" s="30"/>
      <c r="P234" s="479"/>
      <c r="Q234" s="457"/>
      <c r="R234" s="96">
        <f t="shared" si="71"/>
        <v>0</v>
      </c>
      <c r="S234" s="96">
        <f t="shared" si="72"/>
        <v>0</v>
      </c>
    </row>
    <row r="235" spans="2:19" s="24" customFormat="1" ht="12.75" customHeight="1" x14ac:dyDescent="0.2">
      <c r="B235" s="903"/>
      <c r="C235" s="114"/>
      <c r="D235" s="162"/>
      <c r="E235" s="54"/>
      <c r="F235" s="33"/>
      <c r="G235" s="434">
        <f t="shared" si="77"/>
        <v>0</v>
      </c>
      <c r="H235" s="164"/>
      <c r="I235" s="434">
        <f t="shared" si="78"/>
        <v>0</v>
      </c>
      <c r="J235" s="333"/>
      <c r="K235" s="30"/>
      <c r="L235" s="30"/>
      <c r="M235" s="30"/>
      <c r="N235" s="30"/>
      <c r="O235" s="30"/>
      <c r="P235" s="479"/>
      <c r="Q235" s="457"/>
      <c r="R235" s="96">
        <f t="shared" si="71"/>
        <v>0</v>
      </c>
      <c r="S235" s="96">
        <f t="shared" si="72"/>
        <v>0</v>
      </c>
    </row>
    <row r="236" spans="2:19" s="24" customFormat="1" ht="12.75" customHeight="1" x14ac:dyDescent="0.2">
      <c r="B236" s="902"/>
      <c r="C236" s="114"/>
      <c r="D236" s="162"/>
      <c r="E236" s="54"/>
      <c r="F236" s="33"/>
      <c r="G236" s="434">
        <f t="shared" si="77"/>
        <v>0</v>
      </c>
      <c r="H236" s="164"/>
      <c r="I236" s="434">
        <f t="shared" si="78"/>
        <v>0</v>
      </c>
      <c r="J236" s="333"/>
      <c r="K236" s="30"/>
      <c r="L236" s="30"/>
      <c r="M236" s="30"/>
      <c r="N236" s="30"/>
      <c r="O236" s="30"/>
      <c r="P236" s="479"/>
      <c r="Q236" s="457"/>
      <c r="R236" s="96">
        <f t="shared" si="71"/>
        <v>0</v>
      </c>
      <c r="S236" s="96">
        <f t="shared" si="72"/>
        <v>0</v>
      </c>
    </row>
    <row r="237" spans="2:19" s="24" customFormat="1" ht="12.75" customHeight="1" x14ac:dyDescent="0.2">
      <c r="B237" s="902"/>
      <c r="C237" s="114"/>
      <c r="D237" s="162"/>
      <c r="E237" s="54"/>
      <c r="F237" s="33"/>
      <c r="G237" s="434">
        <f t="shared" si="77"/>
        <v>0</v>
      </c>
      <c r="H237" s="164"/>
      <c r="I237" s="434">
        <f t="shared" si="78"/>
        <v>0</v>
      </c>
      <c r="J237" s="333"/>
      <c r="K237" s="30"/>
      <c r="L237" s="460"/>
      <c r="M237" s="460"/>
      <c r="N237" s="460"/>
      <c r="O237" s="460"/>
      <c r="P237" s="966"/>
      <c r="Q237" s="461"/>
      <c r="R237" s="96">
        <f t="shared" si="71"/>
        <v>0</v>
      </c>
      <c r="S237" s="96">
        <f t="shared" si="72"/>
        <v>0</v>
      </c>
    </row>
    <row r="238" spans="2:19" s="24" customFormat="1" ht="12.75" customHeight="1" x14ac:dyDescent="0.2">
      <c r="B238" s="903"/>
      <c r="C238" s="72"/>
      <c r="D238" s="164"/>
      <c r="E238" s="74"/>
      <c r="F238" s="72"/>
      <c r="G238" s="434">
        <f t="shared" si="77"/>
        <v>0</v>
      </c>
      <c r="H238" s="779"/>
      <c r="I238" s="434">
        <f t="shared" si="78"/>
        <v>0</v>
      </c>
      <c r="J238" s="336"/>
      <c r="K238" s="133"/>
      <c r="L238" s="460"/>
      <c r="M238" s="460"/>
      <c r="N238" s="460"/>
      <c r="O238" s="460"/>
      <c r="P238" s="966"/>
      <c r="Q238" s="461"/>
      <c r="R238" s="96">
        <f t="shared" si="71"/>
        <v>0</v>
      </c>
      <c r="S238" s="96">
        <f t="shared" si="72"/>
        <v>0</v>
      </c>
    </row>
    <row r="239" spans="2:19" s="24" customFormat="1" ht="12.75" customHeight="1" x14ac:dyDescent="0.2">
      <c r="B239" s="903"/>
      <c r="C239" s="72"/>
      <c r="D239" s="164"/>
      <c r="E239" s="74"/>
      <c r="F239" s="72"/>
      <c r="G239" s="434">
        <f t="shared" si="77"/>
        <v>0</v>
      </c>
      <c r="H239" s="210"/>
      <c r="I239" s="434">
        <f t="shared" si="78"/>
        <v>0</v>
      </c>
      <c r="J239" s="462"/>
      <c r="K239" s="460"/>
      <c r="L239" s="460"/>
      <c r="M239" s="460"/>
      <c r="N239" s="460"/>
      <c r="O239" s="460"/>
      <c r="P239" s="966"/>
      <c r="Q239" s="461"/>
      <c r="R239" s="96">
        <f t="shared" si="71"/>
        <v>0</v>
      </c>
      <c r="S239" s="96">
        <f t="shared" si="72"/>
        <v>0</v>
      </c>
    </row>
    <row r="240" spans="2:19" s="24" customFormat="1" ht="12.75" customHeight="1" x14ac:dyDescent="0.2">
      <c r="B240" s="901"/>
      <c r="C240" s="137"/>
      <c r="D240" s="165"/>
      <c r="E240" s="208"/>
      <c r="F240" s="137"/>
      <c r="G240" s="448">
        <f t="shared" si="77"/>
        <v>0</v>
      </c>
      <c r="H240" s="165"/>
      <c r="I240" s="448">
        <f t="shared" si="78"/>
        <v>0</v>
      </c>
      <c r="J240" s="458"/>
      <c r="K240" s="32"/>
      <c r="L240" s="32"/>
      <c r="M240" s="32"/>
      <c r="N240" s="32"/>
      <c r="O240" s="32"/>
      <c r="P240" s="596"/>
      <c r="Q240" s="459"/>
      <c r="R240" s="96">
        <f t="shared" si="71"/>
        <v>0</v>
      </c>
      <c r="S240" s="96">
        <f t="shared" si="72"/>
        <v>0</v>
      </c>
    </row>
    <row r="241" spans="2:19" s="24" customFormat="1" ht="12.75" customHeight="1" x14ac:dyDescent="0.15">
      <c r="B241" s="897" t="s">
        <v>280</v>
      </c>
      <c r="C241" s="114" t="s">
        <v>164</v>
      </c>
      <c r="D241" s="162"/>
      <c r="E241" s="54"/>
      <c r="F241" s="33"/>
      <c r="G241" s="204">
        <f>SUM(G242:G249)</f>
        <v>0</v>
      </c>
      <c r="H241" s="778"/>
      <c r="I241" s="204">
        <f>SUM(I242:I249)</f>
        <v>0</v>
      </c>
      <c r="J241" s="204">
        <f t="shared" ref="J241:Q241" si="79">SUM(J242:J249)</f>
        <v>0</v>
      </c>
      <c r="K241" s="220">
        <f t="shared" si="79"/>
        <v>0</v>
      </c>
      <c r="L241" s="220">
        <f t="shared" si="79"/>
        <v>0</v>
      </c>
      <c r="M241" s="220">
        <f t="shared" si="79"/>
        <v>0</v>
      </c>
      <c r="N241" s="220">
        <f t="shared" si="79"/>
        <v>0</v>
      </c>
      <c r="O241" s="220">
        <f t="shared" si="79"/>
        <v>0</v>
      </c>
      <c r="P241" s="220">
        <f t="shared" si="79"/>
        <v>0</v>
      </c>
      <c r="Q241" s="248">
        <f t="shared" si="79"/>
        <v>0</v>
      </c>
      <c r="R241" s="96">
        <f t="shared" si="71"/>
        <v>0</v>
      </c>
      <c r="S241" s="96">
        <f t="shared" si="72"/>
        <v>0</v>
      </c>
    </row>
    <row r="242" spans="2:19" s="24" customFormat="1" ht="12.75" customHeight="1" x14ac:dyDescent="0.2">
      <c r="B242" s="898"/>
      <c r="C242" s="72"/>
      <c r="D242" s="164"/>
      <c r="E242" s="74"/>
      <c r="F242" s="72"/>
      <c r="G242" s="434">
        <f t="shared" ref="G242:G249" si="80">+E242*F242</f>
        <v>0</v>
      </c>
      <c r="H242" s="164"/>
      <c r="I242" s="434">
        <f t="shared" ref="I242:I249" si="81">+G242*$H$213</f>
        <v>0</v>
      </c>
      <c r="J242" s="434"/>
      <c r="K242" s="53"/>
      <c r="L242" s="53"/>
      <c r="M242" s="53"/>
      <c r="N242" s="53"/>
      <c r="O242" s="53"/>
      <c r="P242" s="964"/>
      <c r="Q242" s="455"/>
      <c r="R242" s="96">
        <f t="shared" si="71"/>
        <v>0</v>
      </c>
      <c r="S242" s="96">
        <f t="shared" si="72"/>
        <v>0</v>
      </c>
    </row>
    <row r="243" spans="2:19" s="24" customFormat="1" ht="12.75" customHeight="1" x14ac:dyDescent="0.2">
      <c r="B243" s="898"/>
      <c r="C243" s="72"/>
      <c r="D243" s="164"/>
      <c r="E243" s="74"/>
      <c r="F243" s="72"/>
      <c r="G243" s="434">
        <f t="shared" si="80"/>
        <v>0</v>
      </c>
      <c r="H243" s="164"/>
      <c r="I243" s="434">
        <f t="shared" si="81"/>
        <v>0</v>
      </c>
      <c r="J243" s="333"/>
      <c r="K243" s="30"/>
      <c r="L243" s="30"/>
      <c r="M243" s="30"/>
      <c r="N243" s="30"/>
      <c r="O243" s="30"/>
      <c r="P243" s="479"/>
      <c r="Q243" s="457"/>
      <c r="R243" s="96">
        <f t="shared" si="71"/>
        <v>0</v>
      </c>
      <c r="S243" s="96">
        <f t="shared" si="72"/>
        <v>0</v>
      </c>
    </row>
    <row r="244" spans="2:19" s="24" customFormat="1" ht="12.75" customHeight="1" x14ac:dyDescent="0.2">
      <c r="B244" s="903"/>
      <c r="C244" s="72"/>
      <c r="D244" s="164"/>
      <c r="E244" s="74"/>
      <c r="F244" s="72"/>
      <c r="G244" s="434">
        <f t="shared" si="80"/>
        <v>0</v>
      </c>
      <c r="H244" s="164"/>
      <c r="I244" s="434">
        <f t="shared" si="81"/>
        <v>0</v>
      </c>
      <c r="J244" s="333"/>
      <c r="K244" s="30"/>
      <c r="L244" s="30"/>
      <c r="M244" s="30"/>
      <c r="N244" s="30"/>
      <c r="O244" s="30"/>
      <c r="P244" s="479"/>
      <c r="Q244" s="457"/>
      <c r="R244" s="96">
        <f t="shared" si="71"/>
        <v>0</v>
      </c>
      <c r="S244" s="96">
        <f t="shared" si="72"/>
        <v>0</v>
      </c>
    </row>
    <row r="245" spans="2:19" s="24" customFormat="1" ht="12.75" customHeight="1" x14ac:dyDescent="0.2">
      <c r="B245" s="903"/>
      <c r="C245" s="72"/>
      <c r="D245" s="164"/>
      <c r="E245" s="74"/>
      <c r="F245" s="72"/>
      <c r="G245" s="434">
        <f t="shared" si="80"/>
        <v>0</v>
      </c>
      <c r="H245" s="164"/>
      <c r="I245" s="434">
        <f t="shared" si="81"/>
        <v>0</v>
      </c>
      <c r="J245" s="333"/>
      <c r="K245" s="30"/>
      <c r="L245" s="30"/>
      <c r="M245" s="30"/>
      <c r="N245" s="30"/>
      <c r="O245" s="30"/>
      <c r="P245" s="479"/>
      <c r="Q245" s="457"/>
      <c r="R245" s="96">
        <f t="shared" si="71"/>
        <v>0</v>
      </c>
      <c r="S245" s="96">
        <f t="shared" si="72"/>
        <v>0</v>
      </c>
    </row>
    <row r="246" spans="2:19" s="24" customFormat="1" ht="12.75" customHeight="1" x14ac:dyDescent="0.2">
      <c r="B246" s="903"/>
      <c r="C246" s="72"/>
      <c r="D246" s="164"/>
      <c r="E246" s="74"/>
      <c r="F246" s="72"/>
      <c r="G246" s="434">
        <f t="shared" si="80"/>
        <v>0</v>
      </c>
      <c r="H246" s="164"/>
      <c r="I246" s="434">
        <f t="shared" si="81"/>
        <v>0</v>
      </c>
      <c r="J246" s="333"/>
      <c r="K246" s="30"/>
      <c r="L246" s="30"/>
      <c r="M246" s="30"/>
      <c r="N246" s="30"/>
      <c r="O246" s="30"/>
      <c r="P246" s="479"/>
      <c r="Q246" s="457"/>
      <c r="R246" s="96">
        <f t="shared" si="71"/>
        <v>0</v>
      </c>
      <c r="S246" s="96">
        <f t="shared" si="72"/>
        <v>0</v>
      </c>
    </row>
    <row r="247" spans="2:19" s="24" customFormat="1" ht="12.75" customHeight="1" x14ac:dyDescent="0.2">
      <c r="B247" s="903"/>
      <c r="C247" s="72"/>
      <c r="D247" s="164"/>
      <c r="E247" s="74"/>
      <c r="F247" s="72"/>
      <c r="G247" s="434">
        <f t="shared" si="80"/>
        <v>0</v>
      </c>
      <c r="H247" s="779"/>
      <c r="I247" s="434">
        <f t="shared" si="81"/>
        <v>0</v>
      </c>
      <c r="J247" s="333"/>
      <c r="K247" s="30"/>
      <c r="L247" s="30"/>
      <c r="M247" s="30"/>
      <c r="N247" s="30"/>
      <c r="O247" s="30"/>
      <c r="P247" s="479"/>
      <c r="Q247" s="457"/>
      <c r="R247" s="96">
        <f t="shared" si="71"/>
        <v>0</v>
      </c>
      <c r="S247" s="96">
        <f t="shared" si="72"/>
        <v>0</v>
      </c>
    </row>
    <row r="248" spans="2:19" s="24" customFormat="1" ht="12.75" customHeight="1" x14ac:dyDescent="0.2">
      <c r="B248" s="903"/>
      <c r="C248" s="72"/>
      <c r="D248" s="164"/>
      <c r="E248" s="74"/>
      <c r="F248" s="72"/>
      <c r="G248" s="434">
        <f t="shared" si="80"/>
        <v>0</v>
      </c>
      <c r="H248" s="210"/>
      <c r="I248" s="434">
        <f t="shared" si="81"/>
        <v>0</v>
      </c>
      <c r="J248" s="333"/>
      <c r="K248" s="30"/>
      <c r="L248" s="30"/>
      <c r="M248" s="30"/>
      <c r="N248" s="30"/>
      <c r="O248" s="30"/>
      <c r="P248" s="479"/>
      <c r="Q248" s="457"/>
      <c r="R248" s="96">
        <f t="shared" si="71"/>
        <v>0</v>
      </c>
      <c r="S248" s="96">
        <f t="shared" si="72"/>
        <v>0</v>
      </c>
    </row>
    <row r="249" spans="2:19" s="24" customFormat="1" ht="12.75" customHeight="1" x14ac:dyDescent="0.2">
      <c r="B249" s="901"/>
      <c r="C249" s="137"/>
      <c r="D249" s="165"/>
      <c r="E249" s="208"/>
      <c r="F249" s="137"/>
      <c r="G249" s="448">
        <f t="shared" si="80"/>
        <v>0</v>
      </c>
      <c r="H249" s="165"/>
      <c r="I249" s="448">
        <f t="shared" si="81"/>
        <v>0</v>
      </c>
      <c r="J249" s="458"/>
      <c r="K249" s="32"/>
      <c r="L249" s="32"/>
      <c r="M249" s="32"/>
      <c r="N249" s="32"/>
      <c r="O249" s="32"/>
      <c r="P249" s="596"/>
      <c r="Q249" s="459"/>
      <c r="R249" s="96">
        <f t="shared" si="71"/>
        <v>0</v>
      </c>
      <c r="S249" s="96">
        <f t="shared" si="72"/>
        <v>0</v>
      </c>
    </row>
    <row r="250" spans="2:19" s="24" customFormat="1" ht="12.75" customHeight="1" x14ac:dyDescent="0.15">
      <c r="B250" s="897" t="s">
        <v>280</v>
      </c>
      <c r="C250" s="114" t="s">
        <v>191</v>
      </c>
      <c r="D250" s="162"/>
      <c r="E250" s="54"/>
      <c r="F250" s="33"/>
      <c r="G250" s="204">
        <f>SUM(G251:G258)</f>
        <v>0</v>
      </c>
      <c r="H250" s="778"/>
      <c r="I250" s="204">
        <f>SUM(I251:I258)</f>
        <v>0</v>
      </c>
      <c r="J250" s="204">
        <f t="shared" ref="J250:Q250" si="82">SUM(J251:J258)</f>
        <v>0</v>
      </c>
      <c r="K250" s="220">
        <f t="shared" si="82"/>
        <v>0</v>
      </c>
      <c r="L250" s="220">
        <f t="shared" si="82"/>
        <v>0</v>
      </c>
      <c r="M250" s="220">
        <f t="shared" si="82"/>
        <v>0</v>
      </c>
      <c r="N250" s="220">
        <f t="shared" si="82"/>
        <v>0</v>
      </c>
      <c r="O250" s="220">
        <f t="shared" si="82"/>
        <v>0</v>
      </c>
      <c r="P250" s="220">
        <f t="shared" si="82"/>
        <v>0</v>
      </c>
      <c r="Q250" s="248">
        <f t="shared" si="82"/>
        <v>0</v>
      </c>
      <c r="R250" s="96">
        <f t="shared" si="71"/>
        <v>0</v>
      </c>
      <c r="S250" s="96">
        <f t="shared" si="72"/>
        <v>0</v>
      </c>
    </row>
    <row r="251" spans="2:19" s="24" customFormat="1" ht="12.75" customHeight="1" x14ac:dyDescent="0.2">
      <c r="B251" s="898"/>
      <c r="C251" s="72"/>
      <c r="D251" s="164"/>
      <c r="E251" s="74"/>
      <c r="F251" s="72"/>
      <c r="G251" s="434">
        <f t="shared" ref="G251:G258" si="83">+E251*F251</f>
        <v>0</v>
      </c>
      <c r="H251" s="164"/>
      <c r="I251" s="434">
        <f t="shared" ref="I251:I258" si="84">+G251*$H$213</f>
        <v>0</v>
      </c>
      <c r="J251" s="33"/>
      <c r="K251" s="30"/>
      <c r="L251" s="30"/>
      <c r="M251" s="30"/>
      <c r="N251" s="30"/>
      <c r="O251" s="30"/>
      <c r="P251" s="479"/>
      <c r="Q251" s="457"/>
      <c r="R251" s="96">
        <f t="shared" si="71"/>
        <v>0</v>
      </c>
      <c r="S251" s="96">
        <f t="shared" si="72"/>
        <v>0</v>
      </c>
    </row>
    <row r="252" spans="2:19" s="24" customFormat="1" ht="12.75" customHeight="1" x14ac:dyDescent="0.2">
      <c r="B252" s="898"/>
      <c r="C252" s="72"/>
      <c r="D252" s="164"/>
      <c r="E252" s="74"/>
      <c r="F252" s="72"/>
      <c r="G252" s="434">
        <f t="shared" si="83"/>
        <v>0</v>
      </c>
      <c r="H252" s="164"/>
      <c r="I252" s="434">
        <f t="shared" si="84"/>
        <v>0</v>
      </c>
      <c r="J252" s="333"/>
      <c r="K252" s="30"/>
      <c r="L252" s="30"/>
      <c r="M252" s="30"/>
      <c r="N252" s="30"/>
      <c r="O252" s="30"/>
      <c r="P252" s="479"/>
      <c r="Q252" s="457"/>
      <c r="R252" s="96">
        <f t="shared" si="71"/>
        <v>0</v>
      </c>
      <c r="S252" s="96">
        <f t="shared" si="72"/>
        <v>0</v>
      </c>
    </row>
    <row r="253" spans="2:19" s="24" customFormat="1" ht="12.75" customHeight="1" x14ac:dyDescent="0.2">
      <c r="B253" s="902"/>
      <c r="C253" s="114"/>
      <c r="D253" s="162"/>
      <c r="E253" s="54"/>
      <c r="F253" s="33"/>
      <c r="G253" s="434">
        <f t="shared" si="83"/>
        <v>0</v>
      </c>
      <c r="H253" s="164"/>
      <c r="I253" s="434">
        <f t="shared" si="84"/>
        <v>0</v>
      </c>
      <c r="J253" s="333"/>
      <c r="K253" s="30"/>
      <c r="L253" s="30"/>
      <c r="M253" s="30"/>
      <c r="N253" s="30"/>
      <c r="O253" s="30"/>
      <c r="P253" s="479"/>
      <c r="Q253" s="457"/>
      <c r="R253" s="96">
        <f t="shared" si="71"/>
        <v>0</v>
      </c>
      <c r="S253" s="96">
        <f t="shared" si="72"/>
        <v>0</v>
      </c>
    </row>
    <row r="254" spans="2:19" s="24" customFormat="1" ht="12.75" customHeight="1" x14ac:dyDescent="0.2">
      <c r="B254" s="902"/>
      <c r="C254" s="114"/>
      <c r="D254" s="162"/>
      <c r="E254" s="54"/>
      <c r="F254" s="33"/>
      <c r="G254" s="434">
        <f t="shared" si="83"/>
        <v>0</v>
      </c>
      <c r="H254" s="164"/>
      <c r="I254" s="434">
        <f t="shared" si="84"/>
        <v>0</v>
      </c>
      <c r="J254" s="333"/>
      <c r="K254" s="30"/>
      <c r="L254" s="30"/>
      <c r="M254" s="30"/>
      <c r="N254" s="30"/>
      <c r="O254" s="30"/>
      <c r="P254" s="479"/>
      <c r="Q254" s="457"/>
      <c r="R254" s="96">
        <f t="shared" si="71"/>
        <v>0</v>
      </c>
      <c r="S254" s="96">
        <f t="shared" si="72"/>
        <v>0</v>
      </c>
    </row>
    <row r="255" spans="2:19" s="24" customFormat="1" ht="12.75" customHeight="1" x14ac:dyDescent="0.2">
      <c r="B255" s="902"/>
      <c r="C255" s="114"/>
      <c r="D255" s="162"/>
      <c r="E255" s="54"/>
      <c r="F255" s="33"/>
      <c r="G255" s="434">
        <f t="shared" si="83"/>
        <v>0</v>
      </c>
      <c r="H255" s="164"/>
      <c r="I255" s="434">
        <f t="shared" si="84"/>
        <v>0</v>
      </c>
      <c r="J255" s="333"/>
      <c r="K255" s="30"/>
      <c r="L255" s="30"/>
      <c r="M255" s="30"/>
      <c r="N255" s="30"/>
      <c r="O255" s="30"/>
      <c r="P255" s="479"/>
      <c r="Q255" s="457"/>
      <c r="R255" s="96">
        <f t="shared" si="71"/>
        <v>0</v>
      </c>
      <c r="S255" s="96">
        <f t="shared" si="72"/>
        <v>0</v>
      </c>
    </row>
    <row r="256" spans="2:19" s="24" customFormat="1" ht="12.75" customHeight="1" x14ac:dyDescent="0.2">
      <c r="B256" s="903"/>
      <c r="C256" s="72"/>
      <c r="D256" s="164"/>
      <c r="E256" s="74"/>
      <c r="F256" s="72"/>
      <c r="G256" s="434">
        <f t="shared" si="83"/>
        <v>0</v>
      </c>
      <c r="H256" s="779"/>
      <c r="I256" s="434">
        <f t="shared" si="84"/>
        <v>0</v>
      </c>
      <c r="J256" s="333"/>
      <c r="K256" s="30"/>
      <c r="L256" s="30"/>
      <c r="M256" s="30"/>
      <c r="N256" s="30"/>
      <c r="O256" s="30"/>
      <c r="P256" s="479"/>
      <c r="Q256" s="457"/>
      <c r="R256" s="96">
        <f t="shared" si="71"/>
        <v>0</v>
      </c>
      <c r="S256" s="96">
        <f t="shared" si="72"/>
        <v>0</v>
      </c>
    </row>
    <row r="257" spans="2:19" s="24" customFormat="1" ht="12.75" customHeight="1" x14ac:dyDescent="0.2">
      <c r="B257" s="903"/>
      <c r="C257" s="72"/>
      <c r="D257" s="164"/>
      <c r="E257" s="74"/>
      <c r="F257" s="72"/>
      <c r="G257" s="434">
        <f t="shared" si="83"/>
        <v>0</v>
      </c>
      <c r="H257" s="210"/>
      <c r="I257" s="434">
        <f t="shared" si="84"/>
        <v>0</v>
      </c>
      <c r="J257" s="333"/>
      <c r="K257" s="30"/>
      <c r="L257" s="30"/>
      <c r="M257" s="30"/>
      <c r="N257" s="30"/>
      <c r="O257" s="30"/>
      <c r="P257" s="479"/>
      <c r="Q257" s="457"/>
      <c r="R257" s="96">
        <f t="shared" si="71"/>
        <v>0</v>
      </c>
      <c r="S257" s="96">
        <f t="shared" si="72"/>
        <v>0</v>
      </c>
    </row>
    <row r="258" spans="2:19" s="24" customFormat="1" ht="12.75" customHeight="1" x14ac:dyDescent="0.2">
      <c r="B258" s="901"/>
      <c r="C258" s="137"/>
      <c r="D258" s="165"/>
      <c r="E258" s="74"/>
      <c r="F258" s="72"/>
      <c r="G258" s="448">
        <f t="shared" si="83"/>
        <v>0</v>
      </c>
      <c r="H258" s="165"/>
      <c r="I258" s="448">
        <f t="shared" si="84"/>
        <v>0</v>
      </c>
      <c r="J258" s="458"/>
      <c r="K258" s="32"/>
      <c r="L258" s="32"/>
      <c r="M258" s="32"/>
      <c r="N258" s="32"/>
      <c r="O258" s="32"/>
      <c r="P258" s="596"/>
      <c r="Q258" s="459"/>
      <c r="R258" s="96">
        <f t="shared" si="71"/>
        <v>0</v>
      </c>
      <c r="S258" s="96">
        <f t="shared" si="72"/>
        <v>0</v>
      </c>
    </row>
    <row r="259" spans="2:19" s="24" customFormat="1" ht="18" customHeight="1" x14ac:dyDescent="0.15">
      <c r="B259" s="1306" t="s">
        <v>542</v>
      </c>
      <c r="C259" s="1307"/>
      <c r="D259" s="1307"/>
      <c r="E259" s="1307"/>
      <c r="F259" s="1307"/>
      <c r="G259" s="1307"/>
      <c r="H259" s="1308"/>
      <c r="I259" s="115">
        <f t="shared" ref="I259:Q259" si="85">+I29+I75+I121+I167+I213</f>
        <v>0</v>
      </c>
      <c r="J259" s="115">
        <f t="shared" si="85"/>
        <v>0</v>
      </c>
      <c r="K259" s="115">
        <f t="shared" si="85"/>
        <v>0</v>
      </c>
      <c r="L259" s="115">
        <f t="shared" si="85"/>
        <v>0</v>
      </c>
      <c r="M259" s="115">
        <f t="shared" si="85"/>
        <v>0</v>
      </c>
      <c r="N259" s="115">
        <f t="shared" si="85"/>
        <v>0</v>
      </c>
      <c r="O259" s="115">
        <f t="shared" si="85"/>
        <v>0</v>
      </c>
      <c r="P259" s="115">
        <f t="shared" si="85"/>
        <v>0</v>
      </c>
      <c r="Q259" s="207">
        <f t="shared" si="85"/>
        <v>0</v>
      </c>
      <c r="R259" s="96">
        <f t="shared" si="71"/>
        <v>0</v>
      </c>
      <c r="S259" s="96">
        <f t="shared" si="72"/>
        <v>0</v>
      </c>
    </row>
    <row r="260" spans="2:19" s="24" customFormat="1" ht="21" customHeight="1" x14ac:dyDescent="0.15">
      <c r="B260" s="886" t="s">
        <v>543</v>
      </c>
      <c r="C260" s="168">
        <v>1.2</v>
      </c>
      <c r="D260" s="184">
        <f>+'Cronograma de Actividades'!B21</f>
        <v>0</v>
      </c>
      <c r="E260" s="200"/>
      <c r="F260" s="200"/>
      <c r="G260" s="200"/>
      <c r="H260" s="200"/>
      <c r="I260" s="200"/>
      <c r="J260" s="200"/>
      <c r="K260" s="200"/>
      <c r="L260" s="200"/>
      <c r="M260" s="200"/>
      <c r="N260" s="200"/>
      <c r="O260" s="200"/>
      <c r="P260" s="200"/>
      <c r="Q260" s="201"/>
      <c r="R260" s="96">
        <f t="shared" si="71"/>
        <v>0</v>
      </c>
      <c r="S260" s="96">
        <f t="shared" si="72"/>
        <v>0</v>
      </c>
    </row>
    <row r="261" spans="2:19" s="24" customFormat="1" ht="21" customHeight="1" x14ac:dyDescent="0.15">
      <c r="B261" s="893" t="s">
        <v>541</v>
      </c>
      <c r="C261" s="463" t="s">
        <v>112</v>
      </c>
      <c r="D261" s="1293">
        <f>+'Cronograma de Actividades'!B25</f>
        <v>0</v>
      </c>
      <c r="E261" s="1294"/>
      <c r="F261" s="1294"/>
      <c r="G261" s="1294"/>
      <c r="H261" s="1294"/>
      <c r="I261" s="1294"/>
      <c r="J261" s="1294"/>
      <c r="K261" s="1294"/>
      <c r="L261" s="1294"/>
      <c r="M261" s="1294"/>
      <c r="N261" s="1294"/>
      <c r="O261" s="1294"/>
      <c r="P261" s="1294"/>
      <c r="Q261" s="1295"/>
      <c r="R261" s="96">
        <f t="shared" si="71"/>
        <v>0</v>
      </c>
      <c r="S261" s="96">
        <f t="shared" si="72"/>
        <v>0</v>
      </c>
    </row>
    <row r="262" spans="2:19" s="24" customFormat="1" ht="21" customHeight="1" x14ac:dyDescent="0.15">
      <c r="B262" s="906" t="s">
        <v>113</v>
      </c>
      <c r="C262" s="171"/>
      <c r="D262" s="1304"/>
      <c r="E262" s="1332"/>
      <c r="F262" s="1332"/>
      <c r="G262" s="1332"/>
      <c r="H262" s="1332"/>
      <c r="I262" s="1332"/>
      <c r="J262" s="1332"/>
      <c r="K262" s="1332"/>
      <c r="L262" s="1332"/>
      <c r="M262" s="1332"/>
      <c r="N262" s="1332"/>
      <c r="O262" s="1332"/>
      <c r="P262" s="1332"/>
      <c r="Q262" s="1333"/>
      <c r="R262" s="96">
        <f t="shared" si="71"/>
        <v>0</v>
      </c>
      <c r="S262" s="96">
        <f t="shared" si="72"/>
        <v>0</v>
      </c>
    </row>
    <row r="263" spans="2:19" s="24" customFormat="1" ht="21" customHeight="1" x14ac:dyDescent="0.15">
      <c r="B263" s="907" t="s">
        <v>70</v>
      </c>
      <c r="C263" s="170"/>
      <c r="D263" s="1291"/>
      <c r="E263" s="1322"/>
      <c r="F263" s="1322"/>
      <c r="G263" s="1322"/>
      <c r="H263" s="1322"/>
      <c r="I263" s="1322"/>
      <c r="J263" s="1322"/>
      <c r="K263" s="1322"/>
      <c r="L263" s="1322"/>
      <c r="M263" s="1322"/>
      <c r="N263" s="1322"/>
      <c r="O263" s="1322"/>
      <c r="P263" s="1322"/>
      <c r="Q263" s="1323"/>
      <c r="R263" s="96">
        <f t="shared" si="71"/>
        <v>0</v>
      </c>
      <c r="S263" s="96">
        <f t="shared" si="72"/>
        <v>0</v>
      </c>
    </row>
    <row r="264" spans="2:19" s="24" customFormat="1" ht="21" customHeight="1" x14ac:dyDescent="0.15">
      <c r="B264" s="893" t="s">
        <v>545</v>
      </c>
      <c r="C264" s="177" t="s">
        <v>167</v>
      </c>
      <c r="D264" s="1314">
        <f>+'Cronograma de Actividades'!B26</f>
        <v>0</v>
      </c>
      <c r="E264" s="1315"/>
      <c r="F264" s="1315"/>
      <c r="G264" s="1315"/>
      <c r="H264" s="1315"/>
      <c r="I264" s="1315"/>
      <c r="J264" s="1315"/>
      <c r="K264" s="1315"/>
      <c r="L264" s="1315"/>
      <c r="M264" s="1315"/>
      <c r="N264" s="1315"/>
      <c r="O264" s="1315"/>
      <c r="P264" s="1315"/>
      <c r="Q264" s="1316"/>
      <c r="R264" s="96">
        <f t="shared" si="71"/>
        <v>0</v>
      </c>
      <c r="S264" s="96">
        <f t="shared" si="72"/>
        <v>0</v>
      </c>
    </row>
    <row r="265" spans="2:19" s="24" customFormat="1" ht="21" customHeight="1" x14ac:dyDescent="0.15">
      <c r="B265" s="894" t="s">
        <v>113</v>
      </c>
      <c r="C265" s="169"/>
      <c r="D265" s="1296"/>
      <c r="E265" s="1297"/>
      <c r="F265" s="1297"/>
      <c r="G265" s="1297"/>
      <c r="H265" s="1297"/>
      <c r="I265" s="1297"/>
      <c r="J265" s="1297"/>
      <c r="K265" s="1297"/>
      <c r="L265" s="1297"/>
      <c r="M265" s="1297"/>
      <c r="N265" s="1297"/>
      <c r="O265" s="1297"/>
      <c r="P265" s="1297"/>
      <c r="Q265" s="1298"/>
      <c r="R265" s="96">
        <f t="shared" si="71"/>
        <v>0</v>
      </c>
      <c r="S265" s="96">
        <f t="shared" si="72"/>
        <v>0</v>
      </c>
    </row>
    <row r="266" spans="2:19" s="24" customFormat="1" ht="21" customHeight="1" x14ac:dyDescent="0.15">
      <c r="B266" s="895" t="s">
        <v>70</v>
      </c>
      <c r="C266" s="170"/>
      <c r="D266" s="1324"/>
      <c r="E266" s="1325"/>
      <c r="F266" s="1325"/>
      <c r="G266" s="1325"/>
      <c r="H266" s="1325"/>
      <c r="I266" s="1325"/>
      <c r="J266" s="1325"/>
      <c r="K266" s="1325"/>
      <c r="L266" s="1325"/>
      <c r="M266" s="1325"/>
      <c r="N266" s="1325"/>
      <c r="O266" s="1325"/>
      <c r="P266" s="1325"/>
      <c r="Q266" s="1326"/>
      <c r="R266" s="96">
        <f t="shared" si="71"/>
        <v>0</v>
      </c>
      <c r="S266" s="96">
        <f t="shared" si="72"/>
        <v>0</v>
      </c>
    </row>
    <row r="267" spans="2:19" s="24" customFormat="1" ht="21" customHeight="1" x14ac:dyDescent="0.15">
      <c r="B267" s="893" t="s">
        <v>546</v>
      </c>
      <c r="C267" s="177" t="s">
        <v>173</v>
      </c>
      <c r="D267" s="1293">
        <f>+'Cronograma de Actividades'!B27</f>
        <v>0</v>
      </c>
      <c r="E267" s="1294"/>
      <c r="F267" s="1294"/>
      <c r="G267" s="1294"/>
      <c r="H267" s="1294"/>
      <c r="I267" s="1294"/>
      <c r="J267" s="1294"/>
      <c r="K267" s="1294"/>
      <c r="L267" s="1294"/>
      <c r="M267" s="1294"/>
      <c r="N267" s="1294"/>
      <c r="O267" s="1294"/>
      <c r="P267" s="1294"/>
      <c r="Q267" s="1295"/>
      <c r="R267" s="96">
        <f t="shared" si="71"/>
        <v>0</v>
      </c>
      <c r="S267" s="96">
        <f t="shared" si="72"/>
        <v>0</v>
      </c>
    </row>
    <row r="268" spans="2:19" s="24" customFormat="1" ht="21" customHeight="1" x14ac:dyDescent="0.15">
      <c r="B268" s="894" t="s">
        <v>113</v>
      </c>
      <c r="C268" s="169"/>
      <c r="D268" s="1296"/>
      <c r="E268" s="1297"/>
      <c r="F268" s="1297"/>
      <c r="G268" s="1297"/>
      <c r="H268" s="1297"/>
      <c r="I268" s="1297"/>
      <c r="J268" s="1297"/>
      <c r="K268" s="1297"/>
      <c r="L268" s="1297"/>
      <c r="M268" s="1297"/>
      <c r="N268" s="1297"/>
      <c r="O268" s="1297"/>
      <c r="P268" s="1297"/>
      <c r="Q268" s="1298"/>
      <c r="R268" s="96">
        <f t="shared" si="71"/>
        <v>0</v>
      </c>
      <c r="S268" s="96">
        <f t="shared" si="72"/>
        <v>0</v>
      </c>
    </row>
    <row r="269" spans="2:19" s="24" customFormat="1" ht="21" customHeight="1" x14ac:dyDescent="0.15">
      <c r="B269" s="895" t="s">
        <v>70</v>
      </c>
      <c r="C269" s="170"/>
      <c r="D269" s="1291"/>
      <c r="E269" s="1322"/>
      <c r="F269" s="1322"/>
      <c r="G269" s="1322"/>
      <c r="H269" s="1322"/>
      <c r="I269" s="1322"/>
      <c r="J269" s="1322"/>
      <c r="K269" s="1322"/>
      <c r="L269" s="1322"/>
      <c r="M269" s="1322"/>
      <c r="N269" s="1322"/>
      <c r="O269" s="1322"/>
      <c r="P269" s="1322"/>
      <c r="Q269" s="1323"/>
      <c r="R269" s="96">
        <f t="shared" si="71"/>
        <v>0</v>
      </c>
      <c r="S269" s="96">
        <f t="shared" si="72"/>
        <v>0</v>
      </c>
    </row>
    <row r="270" spans="2:19" s="24" customFormat="1" ht="21" customHeight="1" x14ac:dyDescent="0.15">
      <c r="B270" s="893" t="s">
        <v>547</v>
      </c>
      <c r="C270" s="177" t="s">
        <v>179</v>
      </c>
      <c r="D270" s="1293">
        <f>+'Cronograma de Actividades'!B28</f>
        <v>0</v>
      </c>
      <c r="E270" s="1330"/>
      <c r="F270" s="1330"/>
      <c r="G270" s="1330"/>
      <c r="H270" s="1330"/>
      <c r="I270" s="1330"/>
      <c r="J270" s="1330"/>
      <c r="K270" s="1330"/>
      <c r="L270" s="1330"/>
      <c r="M270" s="1330"/>
      <c r="N270" s="1330"/>
      <c r="O270" s="1330"/>
      <c r="P270" s="1330"/>
      <c r="Q270" s="1331"/>
      <c r="R270" s="96">
        <f t="shared" si="71"/>
        <v>0</v>
      </c>
      <c r="S270" s="96">
        <f t="shared" si="72"/>
        <v>0</v>
      </c>
    </row>
    <row r="271" spans="2:19" s="24" customFormat="1" ht="21" customHeight="1" x14ac:dyDescent="0.15">
      <c r="B271" s="894" t="s">
        <v>113</v>
      </c>
      <c r="C271" s="169"/>
      <c r="D271" s="1296"/>
      <c r="E271" s="1297"/>
      <c r="F271" s="1297"/>
      <c r="G271" s="1297"/>
      <c r="H271" s="1297"/>
      <c r="I271" s="1297"/>
      <c r="J271" s="1297"/>
      <c r="K271" s="1297"/>
      <c r="L271" s="1297"/>
      <c r="M271" s="1297"/>
      <c r="N271" s="1297"/>
      <c r="O271" s="1297"/>
      <c r="P271" s="1297"/>
      <c r="Q271" s="1298"/>
      <c r="R271" s="96">
        <f t="shared" si="71"/>
        <v>0</v>
      </c>
      <c r="S271" s="96">
        <f t="shared" si="72"/>
        <v>0</v>
      </c>
    </row>
    <row r="272" spans="2:19" s="24" customFormat="1" ht="21" customHeight="1" x14ac:dyDescent="0.15">
      <c r="B272" s="895" t="s">
        <v>70</v>
      </c>
      <c r="C272" s="170"/>
      <c r="D272" s="1291"/>
      <c r="E272" s="1322"/>
      <c r="F272" s="1322"/>
      <c r="G272" s="1322"/>
      <c r="H272" s="1322"/>
      <c r="I272" s="1322"/>
      <c r="J272" s="1322"/>
      <c r="K272" s="1322"/>
      <c r="L272" s="1322"/>
      <c r="M272" s="1322"/>
      <c r="N272" s="1322"/>
      <c r="O272" s="1322"/>
      <c r="P272" s="1322"/>
      <c r="Q272" s="1323"/>
      <c r="R272" s="96">
        <f t="shared" si="71"/>
        <v>0</v>
      </c>
      <c r="S272" s="96">
        <f t="shared" si="72"/>
        <v>0</v>
      </c>
    </row>
    <row r="273" spans="2:19" s="24" customFormat="1" ht="21" customHeight="1" x14ac:dyDescent="0.15">
      <c r="B273" s="893" t="s">
        <v>548</v>
      </c>
      <c r="C273" s="177" t="s">
        <v>185</v>
      </c>
      <c r="D273" s="1293">
        <f>+'Cronograma de Actividades'!B29</f>
        <v>0</v>
      </c>
      <c r="E273" s="1294"/>
      <c r="F273" s="1294"/>
      <c r="G273" s="1294"/>
      <c r="H273" s="1294"/>
      <c r="I273" s="1294"/>
      <c r="J273" s="1294"/>
      <c r="K273" s="1294"/>
      <c r="L273" s="1294"/>
      <c r="M273" s="1294"/>
      <c r="N273" s="1294"/>
      <c r="O273" s="1294"/>
      <c r="P273" s="1294"/>
      <c r="Q273" s="1295"/>
      <c r="R273" s="96">
        <f t="shared" si="71"/>
        <v>0</v>
      </c>
      <c r="S273" s="96">
        <f t="shared" si="72"/>
        <v>0</v>
      </c>
    </row>
    <row r="274" spans="2:19" s="24" customFormat="1" ht="21" customHeight="1" x14ac:dyDescent="0.15">
      <c r="B274" s="894" t="s">
        <v>113</v>
      </c>
      <c r="C274" s="169"/>
      <c r="D274" s="1296"/>
      <c r="E274" s="1297"/>
      <c r="F274" s="1297"/>
      <c r="G274" s="1297"/>
      <c r="H274" s="1297"/>
      <c r="I274" s="1297"/>
      <c r="J274" s="1297"/>
      <c r="K274" s="1297"/>
      <c r="L274" s="1297"/>
      <c r="M274" s="1297"/>
      <c r="N274" s="1297"/>
      <c r="O274" s="1297"/>
      <c r="P274" s="1297"/>
      <c r="Q274" s="1298"/>
      <c r="R274" s="96">
        <f t="shared" si="71"/>
        <v>0</v>
      </c>
      <c r="S274" s="96">
        <f t="shared" si="72"/>
        <v>0</v>
      </c>
    </row>
    <row r="275" spans="2:19" s="24" customFormat="1" ht="21" customHeight="1" x14ac:dyDescent="0.15">
      <c r="B275" s="895" t="s">
        <v>70</v>
      </c>
      <c r="C275" s="170"/>
      <c r="D275" s="1291"/>
      <c r="E275" s="1322"/>
      <c r="F275" s="1322"/>
      <c r="G275" s="1322"/>
      <c r="H275" s="1322"/>
      <c r="I275" s="1322"/>
      <c r="J275" s="1322"/>
      <c r="K275" s="1322"/>
      <c r="L275" s="1322"/>
      <c r="M275" s="1322"/>
      <c r="N275" s="1322"/>
      <c r="O275" s="1322"/>
      <c r="P275" s="1322"/>
      <c r="Q275" s="1323"/>
      <c r="R275" s="96">
        <f t="shared" si="71"/>
        <v>0</v>
      </c>
      <c r="S275" s="96">
        <f t="shared" si="72"/>
        <v>0</v>
      </c>
    </row>
    <row r="276" spans="2:19" s="24" customFormat="1" ht="18" customHeight="1" x14ac:dyDescent="0.15">
      <c r="B276" s="1328" t="s">
        <v>416</v>
      </c>
      <c r="C276" s="1309"/>
      <c r="D276" s="1309" t="s">
        <v>116</v>
      </c>
      <c r="E276" s="1317" t="s">
        <v>67</v>
      </c>
      <c r="F276" s="1309" t="s">
        <v>97</v>
      </c>
      <c r="G276" s="1309" t="s">
        <v>115</v>
      </c>
      <c r="H276" s="1309" t="s">
        <v>113</v>
      </c>
      <c r="I276" s="1309" t="s">
        <v>114</v>
      </c>
      <c r="J276" s="1319" t="s">
        <v>71</v>
      </c>
      <c r="K276" s="1320"/>
      <c r="L276" s="1320"/>
      <c r="M276" s="1320"/>
      <c r="N276" s="1320"/>
      <c r="O276" s="1320"/>
      <c r="P276" s="1320"/>
      <c r="Q276" s="1321"/>
      <c r="R276" s="96">
        <f t="shared" si="71"/>
        <v>0</v>
      </c>
      <c r="S276" s="96"/>
    </row>
    <row r="277" spans="2:19" s="24" customFormat="1" ht="25.5" x14ac:dyDescent="0.15">
      <c r="B277" s="1329"/>
      <c r="C277" s="1310"/>
      <c r="D277" s="1310"/>
      <c r="E277" s="1318"/>
      <c r="F277" s="1310"/>
      <c r="G277" s="1310"/>
      <c r="H277" s="1310"/>
      <c r="I277" s="1310"/>
      <c r="J277" s="878" t="str">
        <f>+'INFORMACION GENERAL DEL PROYECT'!$B$22</f>
        <v>FONDOEMPLEO</v>
      </c>
      <c r="K277" s="878" t="str">
        <f>+'INFORMACION GENERAL DEL PROYECT'!$B$24</f>
        <v xml:space="preserve">    MODALIDAD CREDITO</v>
      </c>
      <c r="L277" s="878" t="str">
        <f>+'INFORMACION GENERAL DEL PROYECT'!$B$25</f>
        <v>Institucion Ejecutora</v>
      </c>
      <c r="M277" s="878" t="str">
        <f>+'INFORMACION GENERAL DEL PROYECT'!$B$26</f>
        <v>Fuente 2</v>
      </c>
      <c r="N277" s="878" t="str">
        <f>+'INFORMACION GENERAL DEL PROYECT'!$B$27</f>
        <v>Fuente 3</v>
      </c>
      <c r="O277" s="878" t="str">
        <f>+'INFORMACION GENERAL DEL PROYECT'!$B$28</f>
        <v>Fuente 4</v>
      </c>
      <c r="P277" s="959" t="str">
        <f>+'INFORMACION GENERAL DEL PROYECT'!$B$29</f>
        <v>Fuente 5</v>
      </c>
      <c r="Q277" s="445" t="str">
        <f>+'INFORMACION GENERAL DEL PROYECT'!$B$30</f>
        <v xml:space="preserve">Aporte de Beneficiarios </v>
      </c>
      <c r="R277" s="96">
        <f t="shared" si="71"/>
        <v>0</v>
      </c>
      <c r="S277" s="96"/>
    </row>
    <row r="278" spans="2:19" s="24" customFormat="1" ht="12.75" customHeight="1" x14ac:dyDescent="0.15">
      <c r="B278" s="908">
        <f>+D261</f>
        <v>0</v>
      </c>
      <c r="C278" s="178" t="str">
        <f>+C261</f>
        <v>1.2.1</v>
      </c>
      <c r="D278" s="161">
        <f>+'Cronograma de Actividades'!C25</f>
        <v>0</v>
      </c>
      <c r="E278" s="179"/>
      <c r="F278" s="180"/>
      <c r="G278" s="158">
        <f>+G279+G288+G297+G306+G315</f>
        <v>0</v>
      </c>
      <c r="H278" s="370">
        <f>+'Cronograma de Actividades'!D25</f>
        <v>0</v>
      </c>
      <c r="I278" s="158">
        <f t="shared" ref="I278:Q278" si="86">+I279+I288+I297+I306+I315</f>
        <v>0</v>
      </c>
      <c r="J278" s="158">
        <f t="shared" si="86"/>
        <v>0</v>
      </c>
      <c r="K278" s="158">
        <f t="shared" si="86"/>
        <v>0</v>
      </c>
      <c r="L278" s="158">
        <f t="shared" si="86"/>
        <v>0</v>
      </c>
      <c r="M278" s="158">
        <f t="shared" si="86"/>
        <v>0</v>
      </c>
      <c r="N278" s="158">
        <f t="shared" si="86"/>
        <v>0</v>
      </c>
      <c r="O278" s="158">
        <f t="shared" si="86"/>
        <v>0</v>
      </c>
      <c r="P278" s="158">
        <f t="shared" si="86"/>
        <v>0</v>
      </c>
      <c r="Q278" s="159">
        <f t="shared" si="86"/>
        <v>0</v>
      </c>
      <c r="R278" s="96">
        <f t="shared" si="71"/>
        <v>0</v>
      </c>
      <c r="S278" s="96">
        <f t="shared" si="72"/>
        <v>0</v>
      </c>
    </row>
    <row r="279" spans="2:19" s="24" customFormat="1" ht="12.75" customHeight="1" x14ac:dyDescent="0.15">
      <c r="B279" s="897" t="s">
        <v>280</v>
      </c>
      <c r="C279" s="114" t="s">
        <v>4</v>
      </c>
      <c r="D279" s="162"/>
      <c r="E279" s="54"/>
      <c r="F279" s="33"/>
      <c r="G279" s="204">
        <f>SUM(G280:G287)</f>
        <v>0</v>
      </c>
      <c r="H279" s="449"/>
      <c r="I279" s="204">
        <f>SUM(I280:I287)</f>
        <v>0</v>
      </c>
      <c r="J279" s="220">
        <f t="shared" ref="J279:Q279" si="87">SUM(J280:J287)</f>
        <v>0</v>
      </c>
      <c r="K279" s="220">
        <f t="shared" si="87"/>
        <v>0</v>
      </c>
      <c r="L279" s="220">
        <f t="shared" si="87"/>
        <v>0</v>
      </c>
      <c r="M279" s="220">
        <f t="shared" si="87"/>
        <v>0</v>
      </c>
      <c r="N279" s="220">
        <f t="shared" si="87"/>
        <v>0</v>
      </c>
      <c r="O279" s="220">
        <f t="shared" si="87"/>
        <v>0</v>
      </c>
      <c r="P279" s="220">
        <f t="shared" si="87"/>
        <v>0</v>
      </c>
      <c r="Q279" s="248">
        <f t="shared" si="87"/>
        <v>0</v>
      </c>
      <c r="R279" s="96">
        <f t="shared" si="71"/>
        <v>0</v>
      </c>
      <c r="S279" s="96">
        <f t="shared" si="72"/>
        <v>0</v>
      </c>
    </row>
    <row r="280" spans="2:19" s="24" customFormat="1" ht="12.75" customHeight="1" x14ac:dyDescent="0.2">
      <c r="B280" s="898"/>
      <c r="C280" s="72"/>
      <c r="D280" s="164"/>
      <c r="E280" s="74"/>
      <c r="F280" s="72"/>
      <c r="G280" s="434">
        <f t="shared" ref="G280:G287" si="88">+E280*F280</f>
        <v>0</v>
      </c>
      <c r="H280" s="450"/>
      <c r="I280" s="434">
        <f t="shared" ref="I280:I287" si="89">+G280*$H$278</f>
        <v>0</v>
      </c>
      <c r="J280" s="333"/>
      <c r="K280" s="30"/>
      <c r="L280" s="30"/>
      <c r="M280" s="30"/>
      <c r="N280" s="30"/>
      <c r="O280" s="30"/>
      <c r="P280" s="479"/>
      <c r="Q280" s="457">
        <f>+I280-J280</f>
        <v>0</v>
      </c>
      <c r="R280" s="96">
        <f t="shared" si="71"/>
        <v>0</v>
      </c>
      <c r="S280" s="96">
        <f t="shared" si="72"/>
        <v>0</v>
      </c>
    </row>
    <row r="281" spans="2:19" s="24" customFormat="1" ht="12.75" customHeight="1" x14ac:dyDescent="0.2">
      <c r="B281" s="899"/>
      <c r="C281" s="436"/>
      <c r="D281" s="437"/>
      <c r="E281" s="446"/>
      <c r="F281" s="436"/>
      <c r="G281" s="447">
        <f t="shared" si="88"/>
        <v>0</v>
      </c>
      <c r="H281" s="452"/>
      <c r="I281" s="447">
        <f t="shared" si="89"/>
        <v>0</v>
      </c>
      <c r="J281" s="464"/>
      <c r="K281" s="33"/>
      <c r="L281" s="33"/>
      <c r="M281" s="33"/>
      <c r="N281" s="33"/>
      <c r="O281" s="33"/>
      <c r="P281" s="965"/>
      <c r="Q281" s="163"/>
      <c r="R281" s="96">
        <f t="shared" si="71"/>
        <v>0</v>
      </c>
      <c r="S281" s="96">
        <f t="shared" si="72"/>
        <v>0</v>
      </c>
    </row>
    <row r="282" spans="2:19" s="24" customFormat="1" ht="12.75" customHeight="1" x14ac:dyDescent="0.2">
      <c r="B282" s="903"/>
      <c r="C282" s="72"/>
      <c r="D282" s="164"/>
      <c r="E282" s="74"/>
      <c r="F282" s="72"/>
      <c r="G282" s="434">
        <f t="shared" si="88"/>
        <v>0</v>
      </c>
      <c r="H282" s="450"/>
      <c r="I282" s="434">
        <f t="shared" si="89"/>
        <v>0</v>
      </c>
      <c r="J282" s="333"/>
      <c r="K282" s="30"/>
      <c r="L282" s="30"/>
      <c r="M282" s="30"/>
      <c r="N282" s="30"/>
      <c r="O282" s="30"/>
      <c r="P282" s="479"/>
      <c r="Q282" s="457"/>
      <c r="R282" s="96">
        <f t="shared" si="71"/>
        <v>0</v>
      </c>
      <c r="S282" s="96">
        <f t="shared" si="72"/>
        <v>0</v>
      </c>
    </row>
    <row r="283" spans="2:19" s="24" customFormat="1" ht="12.75" customHeight="1" x14ac:dyDescent="0.2">
      <c r="B283" s="899"/>
      <c r="C283" s="72"/>
      <c r="D283" s="164"/>
      <c r="E283" s="74"/>
      <c r="F283" s="72"/>
      <c r="G283" s="434">
        <f t="shared" si="88"/>
        <v>0</v>
      </c>
      <c r="H283" s="450"/>
      <c r="I283" s="434">
        <f t="shared" si="89"/>
        <v>0</v>
      </c>
      <c r="J283" s="333"/>
      <c r="K283" s="30"/>
      <c r="L283" s="30"/>
      <c r="M283" s="30"/>
      <c r="N283" s="30"/>
      <c r="O283" s="30"/>
      <c r="P283" s="479"/>
      <c r="Q283" s="457"/>
      <c r="R283" s="96">
        <f t="shared" si="71"/>
        <v>0</v>
      </c>
      <c r="S283" s="96">
        <f t="shared" si="72"/>
        <v>0</v>
      </c>
    </row>
    <row r="284" spans="2:19" s="24" customFormat="1" ht="12.75" customHeight="1" x14ac:dyDescent="0.2">
      <c r="B284" s="900"/>
      <c r="C284" s="209"/>
      <c r="D284" s="210"/>
      <c r="E284" s="74"/>
      <c r="F284" s="72"/>
      <c r="G284" s="434">
        <f t="shared" si="88"/>
        <v>0</v>
      </c>
      <c r="H284" s="450"/>
      <c r="I284" s="434">
        <f t="shared" si="89"/>
        <v>0</v>
      </c>
      <c r="J284" s="333"/>
      <c r="K284" s="30"/>
      <c r="L284" s="460"/>
      <c r="M284" s="460"/>
      <c r="N284" s="460"/>
      <c r="O284" s="460"/>
      <c r="P284" s="966"/>
      <c r="Q284" s="461"/>
      <c r="R284" s="96">
        <f t="shared" si="71"/>
        <v>0</v>
      </c>
      <c r="S284" s="96">
        <f t="shared" si="72"/>
        <v>0</v>
      </c>
    </row>
    <row r="285" spans="2:19" s="24" customFormat="1" ht="12.75" customHeight="1" x14ac:dyDescent="0.2">
      <c r="B285" s="900"/>
      <c r="C285" s="209"/>
      <c r="D285" s="210"/>
      <c r="E285" s="212"/>
      <c r="F285" s="213"/>
      <c r="G285" s="434">
        <f t="shared" si="88"/>
        <v>0</v>
      </c>
      <c r="H285" s="453"/>
      <c r="I285" s="434">
        <f t="shared" si="89"/>
        <v>0</v>
      </c>
      <c r="J285" s="336"/>
      <c r="K285" s="133"/>
      <c r="L285" s="460"/>
      <c r="M285" s="460"/>
      <c r="N285" s="460"/>
      <c r="O285" s="460"/>
      <c r="P285" s="966"/>
      <c r="Q285" s="461"/>
      <c r="R285" s="96">
        <f t="shared" si="71"/>
        <v>0</v>
      </c>
      <c r="S285" s="96">
        <f t="shared" si="72"/>
        <v>0</v>
      </c>
    </row>
    <row r="286" spans="2:19" s="24" customFormat="1" ht="12.75" customHeight="1" x14ac:dyDescent="0.2">
      <c r="B286" s="900"/>
      <c r="C286" s="209"/>
      <c r="D286" s="210"/>
      <c r="E286" s="211"/>
      <c r="F286" s="209"/>
      <c r="G286" s="434">
        <f t="shared" si="88"/>
        <v>0</v>
      </c>
      <c r="H286" s="454"/>
      <c r="I286" s="434">
        <f t="shared" si="89"/>
        <v>0</v>
      </c>
      <c r="J286" s="462"/>
      <c r="K286" s="460"/>
      <c r="L286" s="460"/>
      <c r="M286" s="460"/>
      <c r="N286" s="460"/>
      <c r="O286" s="460"/>
      <c r="P286" s="966"/>
      <c r="Q286" s="461"/>
      <c r="R286" s="96">
        <f t="shared" ref="R286:R349" si="90">SUM(J286:Q286)</f>
        <v>0</v>
      </c>
      <c r="S286" s="96">
        <f t="shared" ref="S286:S349" si="91">+R286-I286</f>
        <v>0</v>
      </c>
    </row>
    <row r="287" spans="2:19" s="24" customFormat="1" ht="12.75" customHeight="1" x14ac:dyDescent="0.2">
      <c r="B287" s="901"/>
      <c r="C287" s="137"/>
      <c r="D287" s="165"/>
      <c r="E287" s="208"/>
      <c r="F287" s="137"/>
      <c r="G287" s="448">
        <f t="shared" si="88"/>
        <v>0</v>
      </c>
      <c r="H287" s="451"/>
      <c r="I287" s="448">
        <f t="shared" si="89"/>
        <v>0</v>
      </c>
      <c r="J287" s="458"/>
      <c r="K287" s="32"/>
      <c r="L287" s="32"/>
      <c r="M287" s="32"/>
      <c r="N287" s="32"/>
      <c r="O287" s="32"/>
      <c r="P287" s="596"/>
      <c r="Q287" s="459"/>
      <c r="R287" s="96">
        <f t="shared" si="90"/>
        <v>0</v>
      </c>
      <c r="S287" s="96">
        <f t="shared" si="91"/>
        <v>0</v>
      </c>
    </row>
    <row r="288" spans="2:19" s="24" customFormat="1" ht="12.75" customHeight="1" x14ac:dyDescent="0.15">
      <c r="B288" s="897" t="s">
        <v>280</v>
      </c>
      <c r="C288" s="114" t="s">
        <v>5</v>
      </c>
      <c r="D288" s="162"/>
      <c r="E288" s="54"/>
      <c r="F288" s="33"/>
      <c r="G288" s="204">
        <f>SUM(G289:G296)</f>
        <v>0</v>
      </c>
      <c r="H288" s="449"/>
      <c r="I288" s="204">
        <f>SUM(I289:I296)</f>
        <v>0</v>
      </c>
      <c r="J288" s="204">
        <f t="shared" ref="J288:Q288" si="92">SUM(J289:J296)</f>
        <v>0</v>
      </c>
      <c r="K288" s="220">
        <f t="shared" si="92"/>
        <v>0</v>
      </c>
      <c r="L288" s="220">
        <f t="shared" si="92"/>
        <v>0</v>
      </c>
      <c r="M288" s="220">
        <f t="shared" si="92"/>
        <v>0</v>
      </c>
      <c r="N288" s="220">
        <f t="shared" si="92"/>
        <v>0</v>
      </c>
      <c r="O288" s="220">
        <f t="shared" si="92"/>
        <v>0</v>
      </c>
      <c r="P288" s="220">
        <f t="shared" si="92"/>
        <v>0</v>
      </c>
      <c r="Q288" s="248">
        <f t="shared" si="92"/>
        <v>0</v>
      </c>
      <c r="R288" s="96">
        <f t="shared" si="90"/>
        <v>0</v>
      </c>
      <c r="S288" s="96">
        <f t="shared" si="91"/>
        <v>0</v>
      </c>
    </row>
    <row r="289" spans="2:19" s="24" customFormat="1" ht="12.75" customHeight="1" x14ac:dyDescent="0.2">
      <c r="B289" s="898"/>
      <c r="C289" s="72"/>
      <c r="D289" s="164"/>
      <c r="E289" s="74"/>
      <c r="F289" s="72"/>
      <c r="G289" s="434">
        <f t="shared" ref="G289:G296" si="93">+E289*F289</f>
        <v>0</v>
      </c>
      <c r="H289" s="450"/>
      <c r="I289" s="434">
        <f t="shared" ref="I289:I296" si="94">+G289*$H$278</f>
        <v>0</v>
      </c>
      <c r="J289" s="434"/>
      <c r="K289" s="53"/>
      <c r="L289" s="53"/>
      <c r="M289" s="53"/>
      <c r="N289" s="53"/>
      <c r="O289" s="53"/>
      <c r="P289" s="964"/>
      <c r="Q289" s="455"/>
      <c r="R289" s="96">
        <f t="shared" si="90"/>
        <v>0</v>
      </c>
      <c r="S289" s="96">
        <f t="shared" si="91"/>
        <v>0</v>
      </c>
    </row>
    <row r="290" spans="2:19" s="24" customFormat="1" ht="12.75" customHeight="1" x14ac:dyDescent="0.2">
      <c r="B290" s="898"/>
      <c r="C290" s="72"/>
      <c r="D290" s="164"/>
      <c r="E290" s="74"/>
      <c r="F290" s="72"/>
      <c r="G290" s="434">
        <f t="shared" si="93"/>
        <v>0</v>
      </c>
      <c r="H290" s="450"/>
      <c r="I290" s="434">
        <f t="shared" si="94"/>
        <v>0</v>
      </c>
      <c r="J290" s="333"/>
      <c r="K290" s="30"/>
      <c r="L290" s="30"/>
      <c r="M290" s="30"/>
      <c r="N290" s="30"/>
      <c r="O290" s="30"/>
      <c r="P290" s="479"/>
      <c r="Q290" s="457"/>
      <c r="R290" s="96">
        <f t="shared" si="90"/>
        <v>0</v>
      </c>
      <c r="S290" s="96">
        <f t="shared" si="91"/>
        <v>0</v>
      </c>
    </row>
    <row r="291" spans="2:19" s="24" customFormat="1" ht="12.75" customHeight="1" x14ac:dyDescent="0.2">
      <c r="B291" s="902"/>
      <c r="C291" s="114"/>
      <c r="D291" s="162"/>
      <c r="E291" s="54"/>
      <c r="F291" s="33"/>
      <c r="G291" s="434">
        <f t="shared" si="93"/>
        <v>0</v>
      </c>
      <c r="H291" s="450"/>
      <c r="I291" s="434">
        <f t="shared" si="94"/>
        <v>0</v>
      </c>
      <c r="J291" s="333"/>
      <c r="K291" s="30"/>
      <c r="L291" s="30"/>
      <c r="M291" s="30"/>
      <c r="N291" s="30"/>
      <c r="O291" s="30"/>
      <c r="P291" s="479"/>
      <c r="Q291" s="457"/>
      <c r="R291" s="96">
        <f t="shared" si="90"/>
        <v>0</v>
      </c>
      <c r="S291" s="96">
        <f t="shared" si="91"/>
        <v>0</v>
      </c>
    </row>
    <row r="292" spans="2:19" s="24" customFormat="1" ht="12.75" customHeight="1" x14ac:dyDescent="0.2">
      <c r="B292" s="902"/>
      <c r="C292" s="114"/>
      <c r="D292" s="162"/>
      <c r="E292" s="54"/>
      <c r="F292" s="33"/>
      <c r="G292" s="434">
        <f t="shared" si="93"/>
        <v>0</v>
      </c>
      <c r="H292" s="450"/>
      <c r="I292" s="434">
        <f t="shared" si="94"/>
        <v>0</v>
      </c>
      <c r="J292" s="333"/>
      <c r="K292" s="30"/>
      <c r="L292" s="30"/>
      <c r="M292" s="30"/>
      <c r="N292" s="30"/>
      <c r="O292" s="30"/>
      <c r="P292" s="479"/>
      <c r="Q292" s="457"/>
      <c r="R292" s="96">
        <f t="shared" si="90"/>
        <v>0</v>
      </c>
      <c r="S292" s="96">
        <f t="shared" si="91"/>
        <v>0</v>
      </c>
    </row>
    <row r="293" spans="2:19" s="24" customFormat="1" ht="12.75" customHeight="1" x14ac:dyDescent="0.2">
      <c r="B293" s="902"/>
      <c r="C293" s="114"/>
      <c r="D293" s="162"/>
      <c r="E293" s="54"/>
      <c r="F293" s="33"/>
      <c r="G293" s="434">
        <f t="shared" si="93"/>
        <v>0</v>
      </c>
      <c r="H293" s="450"/>
      <c r="I293" s="434">
        <f t="shared" si="94"/>
        <v>0</v>
      </c>
      <c r="J293" s="333"/>
      <c r="K293" s="30"/>
      <c r="L293" s="460"/>
      <c r="M293" s="460"/>
      <c r="N293" s="460"/>
      <c r="O293" s="460"/>
      <c r="P293" s="966"/>
      <c r="Q293" s="461"/>
      <c r="R293" s="96">
        <f t="shared" si="90"/>
        <v>0</v>
      </c>
      <c r="S293" s="96">
        <f t="shared" si="91"/>
        <v>0</v>
      </c>
    </row>
    <row r="294" spans="2:19" s="24" customFormat="1" ht="12.75" customHeight="1" x14ac:dyDescent="0.2">
      <c r="B294" s="903"/>
      <c r="C294" s="72"/>
      <c r="D294" s="164"/>
      <c r="E294" s="74"/>
      <c r="F294" s="72"/>
      <c r="G294" s="434">
        <f t="shared" si="93"/>
        <v>0</v>
      </c>
      <c r="H294" s="450"/>
      <c r="I294" s="434">
        <f t="shared" si="94"/>
        <v>0</v>
      </c>
      <c r="J294" s="336"/>
      <c r="K294" s="133"/>
      <c r="L294" s="460"/>
      <c r="M294" s="460"/>
      <c r="N294" s="460"/>
      <c r="O294" s="460"/>
      <c r="P294" s="966"/>
      <c r="Q294" s="461"/>
      <c r="R294" s="96">
        <f t="shared" si="90"/>
        <v>0</v>
      </c>
      <c r="S294" s="96">
        <f t="shared" si="91"/>
        <v>0</v>
      </c>
    </row>
    <row r="295" spans="2:19" s="24" customFormat="1" ht="12.75" customHeight="1" x14ac:dyDescent="0.2">
      <c r="B295" s="903"/>
      <c r="C295" s="72"/>
      <c r="D295" s="164"/>
      <c r="E295" s="74"/>
      <c r="F295" s="72"/>
      <c r="G295" s="434">
        <f t="shared" si="93"/>
        <v>0</v>
      </c>
      <c r="H295" s="450"/>
      <c r="I295" s="434">
        <f t="shared" si="94"/>
        <v>0</v>
      </c>
      <c r="J295" s="462"/>
      <c r="K295" s="460"/>
      <c r="L295" s="460"/>
      <c r="M295" s="460"/>
      <c r="N295" s="460"/>
      <c r="O295" s="460"/>
      <c r="P295" s="966"/>
      <c r="Q295" s="461"/>
      <c r="R295" s="96">
        <f t="shared" si="90"/>
        <v>0</v>
      </c>
      <c r="S295" s="96">
        <f t="shared" si="91"/>
        <v>0</v>
      </c>
    </row>
    <row r="296" spans="2:19" s="24" customFormat="1" ht="12.75" customHeight="1" x14ac:dyDescent="0.2">
      <c r="B296" s="901"/>
      <c r="C296" s="137"/>
      <c r="D296" s="165"/>
      <c r="E296" s="208"/>
      <c r="F296" s="137"/>
      <c r="G296" s="448">
        <f t="shared" si="93"/>
        <v>0</v>
      </c>
      <c r="H296" s="451"/>
      <c r="I296" s="448">
        <f t="shared" si="94"/>
        <v>0</v>
      </c>
      <c r="J296" s="458"/>
      <c r="K296" s="32"/>
      <c r="L296" s="32"/>
      <c r="M296" s="32"/>
      <c r="N296" s="32"/>
      <c r="O296" s="32"/>
      <c r="P296" s="596"/>
      <c r="Q296" s="459"/>
      <c r="R296" s="96">
        <f t="shared" si="90"/>
        <v>0</v>
      </c>
      <c r="S296" s="96">
        <f t="shared" si="91"/>
        <v>0</v>
      </c>
    </row>
    <row r="297" spans="2:19" s="24" customFormat="1" ht="12.75" customHeight="1" x14ac:dyDescent="0.15">
      <c r="B297" s="897" t="s">
        <v>280</v>
      </c>
      <c r="C297" s="114" t="s">
        <v>6</v>
      </c>
      <c r="D297" s="162"/>
      <c r="E297" s="54"/>
      <c r="F297" s="33"/>
      <c r="G297" s="204">
        <f>SUM(G298:G305)</f>
        <v>0</v>
      </c>
      <c r="H297" s="449"/>
      <c r="I297" s="204">
        <f>SUM(I298:I305)</f>
        <v>0</v>
      </c>
      <c r="J297" s="204">
        <f t="shared" ref="J297:Q297" si="95">SUM(J298:J305)</f>
        <v>0</v>
      </c>
      <c r="K297" s="220">
        <f t="shared" si="95"/>
        <v>0</v>
      </c>
      <c r="L297" s="220">
        <f t="shared" si="95"/>
        <v>0</v>
      </c>
      <c r="M297" s="220">
        <f t="shared" si="95"/>
        <v>0</v>
      </c>
      <c r="N297" s="220">
        <f t="shared" si="95"/>
        <v>0</v>
      </c>
      <c r="O297" s="220">
        <f t="shared" si="95"/>
        <v>0</v>
      </c>
      <c r="P297" s="220">
        <f t="shared" si="95"/>
        <v>0</v>
      </c>
      <c r="Q297" s="248">
        <f t="shared" si="95"/>
        <v>0</v>
      </c>
      <c r="R297" s="96">
        <f t="shared" si="90"/>
        <v>0</v>
      </c>
      <c r="S297" s="96">
        <f t="shared" si="91"/>
        <v>0</v>
      </c>
    </row>
    <row r="298" spans="2:19" s="24" customFormat="1" ht="12.75" customHeight="1" x14ac:dyDescent="0.2">
      <c r="B298" s="898"/>
      <c r="C298" s="72"/>
      <c r="D298" s="164"/>
      <c r="E298" s="74"/>
      <c r="F298" s="72"/>
      <c r="G298" s="434">
        <f t="shared" ref="G298:G305" si="96">+E298*F298</f>
        <v>0</v>
      </c>
      <c r="H298" s="450"/>
      <c r="I298" s="434">
        <f t="shared" ref="I298:I305" si="97">+G298*$H$278</f>
        <v>0</v>
      </c>
      <c r="J298" s="434"/>
      <c r="K298" s="53"/>
      <c r="L298" s="53"/>
      <c r="M298" s="53"/>
      <c r="N298" s="53"/>
      <c r="O298" s="53"/>
      <c r="P298" s="964"/>
      <c r="Q298" s="455"/>
      <c r="R298" s="96">
        <f t="shared" si="90"/>
        <v>0</v>
      </c>
      <c r="S298" s="96">
        <f t="shared" si="91"/>
        <v>0</v>
      </c>
    </row>
    <row r="299" spans="2:19" s="24" customFormat="1" ht="12.75" customHeight="1" x14ac:dyDescent="0.2">
      <c r="B299" s="898"/>
      <c r="C299" s="72"/>
      <c r="D299" s="164"/>
      <c r="E299" s="74"/>
      <c r="F299" s="72"/>
      <c r="G299" s="434">
        <f t="shared" si="96"/>
        <v>0</v>
      </c>
      <c r="H299" s="450"/>
      <c r="I299" s="434">
        <f t="shared" si="97"/>
        <v>0</v>
      </c>
      <c r="J299" s="333"/>
      <c r="K299" s="30"/>
      <c r="L299" s="30"/>
      <c r="M299" s="30"/>
      <c r="N299" s="30"/>
      <c r="O299" s="30"/>
      <c r="P299" s="479"/>
      <c r="Q299" s="457"/>
      <c r="R299" s="96">
        <f t="shared" si="90"/>
        <v>0</v>
      </c>
      <c r="S299" s="96">
        <f t="shared" si="91"/>
        <v>0</v>
      </c>
    </row>
    <row r="300" spans="2:19" s="24" customFormat="1" ht="12.75" customHeight="1" x14ac:dyDescent="0.2">
      <c r="B300" s="903"/>
      <c r="C300" s="114"/>
      <c r="D300" s="162"/>
      <c r="E300" s="54"/>
      <c r="F300" s="33"/>
      <c r="G300" s="434">
        <f t="shared" si="96"/>
        <v>0</v>
      </c>
      <c r="H300" s="450"/>
      <c r="I300" s="434">
        <f t="shared" si="97"/>
        <v>0</v>
      </c>
      <c r="J300" s="333"/>
      <c r="K300" s="30"/>
      <c r="L300" s="30"/>
      <c r="M300" s="30"/>
      <c r="N300" s="30"/>
      <c r="O300" s="30"/>
      <c r="P300" s="479"/>
      <c r="Q300" s="457"/>
      <c r="R300" s="96">
        <f t="shared" si="90"/>
        <v>0</v>
      </c>
      <c r="S300" s="96">
        <f t="shared" si="91"/>
        <v>0</v>
      </c>
    </row>
    <row r="301" spans="2:19" s="24" customFormat="1" ht="12.75" customHeight="1" x14ac:dyDescent="0.2">
      <c r="B301" s="902"/>
      <c r="C301" s="114"/>
      <c r="D301" s="162"/>
      <c r="E301" s="54"/>
      <c r="F301" s="33"/>
      <c r="G301" s="434">
        <f t="shared" si="96"/>
        <v>0</v>
      </c>
      <c r="H301" s="450"/>
      <c r="I301" s="434">
        <f t="shared" si="97"/>
        <v>0</v>
      </c>
      <c r="J301" s="333"/>
      <c r="K301" s="30"/>
      <c r="L301" s="30"/>
      <c r="M301" s="30"/>
      <c r="N301" s="30"/>
      <c r="O301" s="30"/>
      <c r="P301" s="479"/>
      <c r="Q301" s="457"/>
      <c r="R301" s="96">
        <f t="shared" si="90"/>
        <v>0</v>
      </c>
      <c r="S301" s="96">
        <f t="shared" si="91"/>
        <v>0</v>
      </c>
    </row>
    <row r="302" spans="2:19" s="24" customFormat="1" ht="12.75" customHeight="1" x14ac:dyDescent="0.2">
      <c r="B302" s="902"/>
      <c r="C302" s="114"/>
      <c r="D302" s="162"/>
      <c r="E302" s="54"/>
      <c r="F302" s="33"/>
      <c r="G302" s="434">
        <f t="shared" si="96"/>
        <v>0</v>
      </c>
      <c r="H302" s="450"/>
      <c r="I302" s="434">
        <f t="shared" si="97"/>
        <v>0</v>
      </c>
      <c r="J302" s="333"/>
      <c r="K302" s="30"/>
      <c r="L302" s="460"/>
      <c r="M302" s="460"/>
      <c r="N302" s="460"/>
      <c r="O302" s="460"/>
      <c r="P302" s="966"/>
      <c r="Q302" s="461"/>
      <c r="R302" s="96">
        <f t="shared" si="90"/>
        <v>0</v>
      </c>
      <c r="S302" s="96">
        <f t="shared" si="91"/>
        <v>0</v>
      </c>
    </row>
    <row r="303" spans="2:19" s="24" customFormat="1" ht="12.75" customHeight="1" x14ac:dyDescent="0.2">
      <c r="B303" s="903"/>
      <c r="C303" s="72"/>
      <c r="D303" s="164"/>
      <c r="E303" s="74"/>
      <c r="F303" s="72"/>
      <c r="G303" s="434">
        <f t="shared" si="96"/>
        <v>0</v>
      </c>
      <c r="H303" s="450"/>
      <c r="I303" s="434">
        <f t="shared" si="97"/>
        <v>0</v>
      </c>
      <c r="J303" s="336"/>
      <c r="K303" s="133"/>
      <c r="L303" s="460"/>
      <c r="M303" s="460"/>
      <c r="N303" s="460"/>
      <c r="O303" s="460"/>
      <c r="P303" s="966"/>
      <c r="Q303" s="461"/>
      <c r="R303" s="96">
        <f t="shared" si="90"/>
        <v>0</v>
      </c>
      <c r="S303" s="96">
        <f t="shared" si="91"/>
        <v>0</v>
      </c>
    </row>
    <row r="304" spans="2:19" s="24" customFormat="1" ht="12.75" customHeight="1" x14ac:dyDescent="0.2">
      <c r="B304" s="903"/>
      <c r="C304" s="72"/>
      <c r="D304" s="164"/>
      <c r="E304" s="74"/>
      <c r="F304" s="72"/>
      <c r="G304" s="434">
        <f t="shared" si="96"/>
        <v>0</v>
      </c>
      <c r="H304" s="450"/>
      <c r="I304" s="434">
        <f t="shared" si="97"/>
        <v>0</v>
      </c>
      <c r="J304" s="462"/>
      <c r="K304" s="460"/>
      <c r="L304" s="460"/>
      <c r="M304" s="460"/>
      <c r="N304" s="460"/>
      <c r="O304" s="460"/>
      <c r="P304" s="966"/>
      <c r="Q304" s="461"/>
      <c r="R304" s="96">
        <f t="shared" si="90"/>
        <v>0</v>
      </c>
      <c r="S304" s="96">
        <f t="shared" si="91"/>
        <v>0</v>
      </c>
    </row>
    <row r="305" spans="2:19" s="24" customFormat="1" ht="12.75" customHeight="1" x14ac:dyDescent="0.2">
      <c r="B305" s="901"/>
      <c r="C305" s="137"/>
      <c r="D305" s="165"/>
      <c r="E305" s="208"/>
      <c r="F305" s="137"/>
      <c r="G305" s="448">
        <f t="shared" si="96"/>
        <v>0</v>
      </c>
      <c r="H305" s="451"/>
      <c r="I305" s="448">
        <f t="shared" si="97"/>
        <v>0</v>
      </c>
      <c r="J305" s="458"/>
      <c r="K305" s="32"/>
      <c r="L305" s="32"/>
      <c r="M305" s="32"/>
      <c r="N305" s="32"/>
      <c r="O305" s="32"/>
      <c r="P305" s="596"/>
      <c r="Q305" s="459"/>
      <c r="R305" s="96">
        <f t="shared" si="90"/>
        <v>0</v>
      </c>
      <c r="S305" s="96">
        <f t="shared" si="91"/>
        <v>0</v>
      </c>
    </row>
    <row r="306" spans="2:19" s="24" customFormat="1" ht="12.75" customHeight="1" x14ac:dyDescent="0.15">
      <c r="B306" s="897" t="s">
        <v>280</v>
      </c>
      <c r="C306" s="114" t="s">
        <v>165</v>
      </c>
      <c r="D306" s="162"/>
      <c r="E306" s="54"/>
      <c r="F306" s="33"/>
      <c r="G306" s="204">
        <f>SUM(G307:G314)</f>
        <v>0</v>
      </c>
      <c r="H306" s="449"/>
      <c r="I306" s="204">
        <f>SUM(I307:I314)</f>
        <v>0</v>
      </c>
      <c r="J306" s="204">
        <f t="shared" ref="J306:Q306" si="98">SUM(J307:J314)</f>
        <v>0</v>
      </c>
      <c r="K306" s="220">
        <f t="shared" si="98"/>
        <v>0</v>
      </c>
      <c r="L306" s="220">
        <f t="shared" si="98"/>
        <v>0</v>
      </c>
      <c r="M306" s="220">
        <f t="shared" si="98"/>
        <v>0</v>
      </c>
      <c r="N306" s="220">
        <f t="shared" si="98"/>
        <v>0</v>
      </c>
      <c r="O306" s="220">
        <f t="shared" si="98"/>
        <v>0</v>
      </c>
      <c r="P306" s="220">
        <f t="shared" si="98"/>
        <v>0</v>
      </c>
      <c r="Q306" s="248">
        <f t="shared" si="98"/>
        <v>0</v>
      </c>
      <c r="R306" s="96">
        <f t="shared" si="90"/>
        <v>0</v>
      </c>
      <c r="S306" s="96">
        <f t="shared" si="91"/>
        <v>0</v>
      </c>
    </row>
    <row r="307" spans="2:19" s="24" customFormat="1" ht="12.75" customHeight="1" x14ac:dyDescent="0.2">
      <c r="B307" s="898"/>
      <c r="C307" s="72"/>
      <c r="D307" s="164"/>
      <c r="E307" s="74"/>
      <c r="F307" s="72"/>
      <c r="G307" s="434">
        <f t="shared" ref="G307:G314" si="99">+E307*F307</f>
        <v>0</v>
      </c>
      <c r="H307" s="450"/>
      <c r="I307" s="434">
        <f t="shared" ref="I307:I314" si="100">+G307*$H$278</f>
        <v>0</v>
      </c>
      <c r="J307" s="434"/>
      <c r="K307" s="53"/>
      <c r="L307" s="53"/>
      <c r="M307" s="53"/>
      <c r="N307" s="53"/>
      <c r="O307" s="53"/>
      <c r="P307" s="964"/>
      <c r="Q307" s="455"/>
      <c r="R307" s="96">
        <f t="shared" si="90"/>
        <v>0</v>
      </c>
      <c r="S307" s="96">
        <f t="shared" si="91"/>
        <v>0</v>
      </c>
    </row>
    <row r="308" spans="2:19" s="24" customFormat="1" ht="12.75" customHeight="1" x14ac:dyDescent="0.2">
      <c r="B308" s="898"/>
      <c r="C308" s="72"/>
      <c r="D308" s="164"/>
      <c r="E308" s="74"/>
      <c r="F308" s="72"/>
      <c r="G308" s="434">
        <f t="shared" si="99"/>
        <v>0</v>
      </c>
      <c r="H308" s="450"/>
      <c r="I308" s="434">
        <f t="shared" si="100"/>
        <v>0</v>
      </c>
      <c r="J308" s="333"/>
      <c r="K308" s="30"/>
      <c r="L308" s="30"/>
      <c r="M308" s="30"/>
      <c r="N308" s="30"/>
      <c r="O308" s="30"/>
      <c r="P308" s="479"/>
      <c r="Q308" s="457"/>
      <c r="R308" s="96">
        <f t="shared" si="90"/>
        <v>0</v>
      </c>
      <c r="S308" s="96">
        <f t="shared" si="91"/>
        <v>0</v>
      </c>
    </row>
    <row r="309" spans="2:19" s="24" customFormat="1" ht="12.75" customHeight="1" x14ac:dyDescent="0.2">
      <c r="B309" s="903"/>
      <c r="C309" s="72"/>
      <c r="D309" s="164"/>
      <c r="E309" s="74"/>
      <c r="F309" s="72"/>
      <c r="G309" s="434">
        <f t="shared" si="99"/>
        <v>0</v>
      </c>
      <c r="H309" s="450"/>
      <c r="I309" s="434">
        <f t="shared" si="100"/>
        <v>0</v>
      </c>
      <c r="J309" s="333"/>
      <c r="K309" s="30"/>
      <c r="L309" s="30"/>
      <c r="M309" s="30"/>
      <c r="N309" s="30"/>
      <c r="O309" s="30"/>
      <c r="P309" s="479"/>
      <c r="Q309" s="457"/>
      <c r="R309" s="96">
        <f t="shared" si="90"/>
        <v>0</v>
      </c>
      <c r="S309" s="96">
        <f t="shared" si="91"/>
        <v>0</v>
      </c>
    </row>
    <row r="310" spans="2:19" s="24" customFormat="1" ht="12.75" customHeight="1" x14ac:dyDescent="0.2">
      <c r="B310" s="903"/>
      <c r="C310" s="72"/>
      <c r="D310" s="164"/>
      <c r="E310" s="74"/>
      <c r="F310" s="72"/>
      <c r="G310" s="434">
        <f t="shared" si="99"/>
        <v>0</v>
      </c>
      <c r="H310" s="450"/>
      <c r="I310" s="434">
        <f t="shared" si="100"/>
        <v>0</v>
      </c>
      <c r="J310" s="333"/>
      <c r="K310" s="30"/>
      <c r="L310" s="30"/>
      <c r="M310" s="30"/>
      <c r="N310" s="30"/>
      <c r="O310" s="30"/>
      <c r="P310" s="479"/>
      <c r="Q310" s="457"/>
      <c r="R310" s="96">
        <f t="shared" si="90"/>
        <v>0</v>
      </c>
      <c r="S310" s="96">
        <f t="shared" si="91"/>
        <v>0</v>
      </c>
    </row>
    <row r="311" spans="2:19" s="24" customFormat="1" ht="12.75" customHeight="1" x14ac:dyDescent="0.2">
      <c r="B311" s="903"/>
      <c r="C311" s="72"/>
      <c r="D311" s="164"/>
      <c r="E311" s="74"/>
      <c r="F311" s="72"/>
      <c r="G311" s="434">
        <f t="shared" si="99"/>
        <v>0</v>
      </c>
      <c r="H311" s="450"/>
      <c r="I311" s="434">
        <f t="shared" si="100"/>
        <v>0</v>
      </c>
      <c r="J311" s="333"/>
      <c r="K311" s="30"/>
      <c r="L311" s="30"/>
      <c r="M311" s="30"/>
      <c r="N311" s="30"/>
      <c r="O311" s="30"/>
      <c r="P311" s="479"/>
      <c r="Q311" s="457"/>
      <c r="R311" s="96">
        <f t="shared" si="90"/>
        <v>0</v>
      </c>
      <c r="S311" s="96">
        <f t="shared" si="91"/>
        <v>0</v>
      </c>
    </row>
    <row r="312" spans="2:19" s="24" customFormat="1" ht="12.75" customHeight="1" x14ac:dyDescent="0.2">
      <c r="B312" s="903"/>
      <c r="C312" s="72"/>
      <c r="D312" s="164"/>
      <c r="E312" s="74"/>
      <c r="F312" s="72"/>
      <c r="G312" s="434">
        <f t="shared" si="99"/>
        <v>0</v>
      </c>
      <c r="H312" s="450"/>
      <c r="I312" s="434">
        <f t="shared" si="100"/>
        <v>0</v>
      </c>
      <c r="J312" s="333"/>
      <c r="K312" s="30"/>
      <c r="L312" s="30"/>
      <c r="M312" s="30"/>
      <c r="N312" s="30"/>
      <c r="O312" s="30"/>
      <c r="P312" s="479"/>
      <c r="Q312" s="457"/>
      <c r="R312" s="96">
        <f t="shared" si="90"/>
        <v>0</v>
      </c>
      <c r="S312" s="96">
        <f t="shared" si="91"/>
        <v>0</v>
      </c>
    </row>
    <row r="313" spans="2:19" s="24" customFormat="1" ht="12.75" customHeight="1" x14ac:dyDescent="0.2">
      <c r="B313" s="903"/>
      <c r="C313" s="72"/>
      <c r="D313" s="164"/>
      <c r="E313" s="74"/>
      <c r="F313" s="72"/>
      <c r="G313" s="434">
        <f t="shared" si="99"/>
        <v>0</v>
      </c>
      <c r="H313" s="450"/>
      <c r="I313" s="434">
        <f t="shared" si="100"/>
        <v>0</v>
      </c>
      <c r="J313" s="333"/>
      <c r="K313" s="30"/>
      <c r="L313" s="30"/>
      <c r="M313" s="30"/>
      <c r="N313" s="30"/>
      <c r="O313" s="30"/>
      <c r="P313" s="479"/>
      <c r="Q313" s="457"/>
      <c r="R313" s="96">
        <f t="shared" si="90"/>
        <v>0</v>
      </c>
      <c r="S313" s="96">
        <f t="shared" si="91"/>
        <v>0</v>
      </c>
    </row>
    <row r="314" spans="2:19" s="24" customFormat="1" ht="12.75" customHeight="1" x14ac:dyDescent="0.2">
      <c r="B314" s="901"/>
      <c r="C314" s="137"/>
      <c r="D314" s="165"/>
      <c r="E314" s="208"/>
      <c r="F314" s="137"/>
      <c r="G314" s="448">
        <f t="shared" si="99"/>
        <v>0</v>
      </c>
      <c r="H314" s="451"/>
      <c r="I314" s="448">
        <f t="shared" si="100"/>
        <v>0</v>
      </c>
      <c r="J314" s="458"/>
      <c r="K314" s="32"/>
      <c r="L314" s="32"/>
      <c r="M314" s="32"/>
      <c r="N314" s="32"/>
      <c r="O314" s="32"/>
      <c r="P314" s="596"/>
      <c r="Q314" s="459"/>
      <c r="R314" s="96">
        <f t="shared" si="90"/>
        <v>0</v>
      </c>
      <c r="S314" s="96">
        <f t="shared" si="91"/>
        <v>0</v>
      </c>
    </row>
    <row r="315" spans="2:19" s="24" customFormat="1" ht="12.75" customHeight="1" x14ac:dyDescent="0.15">
      <c r="B315" s="897" t="s">
        <v>280</v>
      </c>
      <c r="C315" s="114" t="s">
        <v>166</v>
      </c>
      <c r="D315" s="162"/>
      <c r="E315" s="54"/>
      <c r="F315" s="33"/>
      <c r="G315" s="204">
        <f>SUM(G316:G323)</f>
        <v>0</v>
      </c>
      <c r="H315" s="449"/>
      <c r="I315" s="204">
        <f>SUM(I316:I323)</f>
        <v>0</v>
      </c>
      <c r="J315" s="204">
        <f t="shared" ref="J315:Q315" si="101">SUM(J316:J323)</f>
        <v>0</v>
      </c>
      <c r="K315" s="220">
        <f t="shared" si="101"/>
        <v>0</v>
      </c>
      <c r="L315" s="220">
        <f t="shared" si="101"/>
        <v>0</v>
      </c>
      <c r="M315" s="220">
        <f t="shared" si="101"/>
        <v>0</v>
      </c>
      <c r="N315" s="220">
        <f t="shared" si="101"/>
        <v>0</v>
      </c>
      <c r="O315" s="220">
        <f t="shared" si="101"/>
        <v>0</v>
      </c>
      <c r="P315" s="220">
        <f t="shared" si="101"/>
        <v>0</v>
      </c>
      <c r="Q315" s="248">
        <f t="shared" si="101"/>
        <v>0</v>
      </c>
      <c r="R315" s="96">
        <f t="shared" si="90"/>
        <v>0</v>
      </c>
      <c r="S315" s="96">
        <f t="shared" si="91"/>
        <v>0</v>
      </c>
    </row>
    <row r="316" spans="2:19" s="24" customFormat="1" ht="12.75" customHeight="1" x14ac:dyDescent="0.2">
      <c r="B316" s="898"/>
      <c r="C316" s="72"/>
      <c r="D316" s="164"/>
      <c r="E316" s="74"/>
      <c r="F316" s="72"/>
      <c r="G316" s="434">
        <f t="shared" ref="G316:G323" si="102">+E316*F316</f>
        <v>0</v>
      </c>
      <c r="H316" s="450"/>
      <c r="I316" s="434">
        <f t="shared" ref="I316:I323" si="103">+G316*$H$278</f>
        <v>0</v>
      </c>
      <c r="J316" s="434"/>
      <c r="K316" s="53"/>
      <c r="L316" s="53"/>
      <c r="M316" s="53"/>
      <c r="N316" s="53"/>
      <c r="O316" s="53"/>
      <c r="P316" s="964"/>
      <c r="Q316" s="455"/>
      <c r="R316" s="96">
        <f t="shared" si="90"/>
        <v>0</v>
      </c>
      <c r="S316" s="96">
        <f t="shared" si="91"/>
        <v>0</v>
      </c>
    </row>
    <row r="317" spans="2:19" s="24" customFormat="1" ht="12.75" customHeight="1" x14ac:dyDescent="0.2">
      <c r="B317" s="898"/>
      <c r="C317" s="72"/>
      <c r="D317" s="164"/>
      <c r="E317" s="74"/>
      <c r="F317" s="72"/>
      <c r="G317" s="434">
        <f t="shared" si="102"/>
        <v>0</v>
      </c>
      <c r="H317" s="450"/>
      <c r="I317" s="434">
        <f t="shared" si="103"/>
        <v>0</v>
      </c>
      <c r="J317" s="333"/>
      <c r="K317" s="30"/>
      <c r="L317" s="30"/>
      <c r="M317" s="30"/>
      <c r="N317" s="30"/>
      <c r="O317" s="30"/>
      <c r="P317" s="479"/>
      <c r="Q317" s="457"/>
      <c r="R317" s="96">
        <f t="shared" si="90"/>
        <v>0</v>
      </c>
      <c r="S317" s="96">
        <f t="shared" si="91"/>
        <v>0</v>
      </c>
    </row>
    <row r="318" spans="2:19" s="24" customFormat="1" ht="12.75" customHeight="1" x14ac:dyDescent="0.2">
      <c r="B318" s="902"/>
      <c r="C318" s="114"/>
      <c r="D318" s="162"/>
      <c r="E318" s="54"/>
      <c r="F318" s="33"/>
      <c r="G318" s="434">
        <f t="shared" si="102"/>
        <v>0</v>
      </c>
      <c r="H318" s="450"/>
      <c r="I318" s="434">
        <f t="shared" si="103"/>
        <v>0</v>
      </c>
      <c r="J318" s="333"/>
      <c r="K318" s="30"/>
      <c r="L318" s="30"/>
      <c r="M318" s="30"/>
      <c r="N318" s="30"/>
      <c r="O318" s="30"/>
      <c r="P318" s="479"/>
      <c r="Q318" s="457"/>
      <c r="R318" s="96">
        <f t="shared" si="90"/>
        <v>0</v>
      </c>
      <c r="S318" s="96">
        <f t="shared" si="91"/>
        <v>0</v>
      </c>
    </row>
    <row r="319" spans="2:19" s="24" customFormat="1" ht="12.75" customHeight="1" x14ac:dyDescent="0.2">
      <c r="B319" s="902"/>
      <c r="C319" s="114"/>
      <c r="D319" s="162"/>
      <c r="E319" s="54"/>
      <c r="F319" s="33"/>
      <c r="G319" s="434">
        <f t="shared" si="102"/>
        <v>0</v>
      </c>
      <c r="H319" s="450"/>
      <c r="I319" s="434">
        <f t="shared" si="103"/>
        <v>0</v>
      </c>
      <c r="J319" s="333"/>
      <c r="K319" s="30"/>
      <c r="L319" s="30"/>
      <c r="M319" s="30"/>
      <c r="N319" s="30"/>
      <c r="O319" s="30"/>
      <c r="P319" s="479"/>
      <c r="Q319" s="457"/>
      <c r="R319" s="96">
        <f t="shared" si="90"/>
        <v>0</v>
      </c>
      <c r="S319" s="96">
        <f t="shared" si="91"/>
        <v>0</v>
      </c>
    </row>
    <row r="320" spans="2:19" s="24" customFormat="1" ht="12.75" customHeight="1" x14ac:dyDescent="0.2">
      <c r="B320" s="902"/>
      <c r="C320" s="114"/>
      <c r="D320" s="162"/>
      <c r="E320" s="54"/>
      <c r="F320" s="33"/>
      <c r="G320" s="434">
        <f t="shared" si="102"/>
        <v>0</v>
      </c>
      <c r="H320" s="450"/>
      <c r="I320" s="434">
        <f t="shared" si="103"/>
        <v>0</v>
      </c>
      <c r="J320" s="333"/>
      <c r="K320" s="30"/>
      <c r="L320" s="30"/>
      <c r="M320" s="30"/>
      <c r="N320" s="30"/>
      <c r="O320" s="30"/>
      <c r="P320" s="479"/>
      <c r="Q320" s="457"/>
      <c r="R320" s="96">
        <f t="shared" si="90"/>
        <v>0</v>
      </c>
      <c r="S320" s="96">
        <f t="shared" si="91"/>
        <v>0</v>
      </c>
    </row>
    <row r="321" spans="2:19" s="24" customFormat="1" ht="12.75" customHeight="1" x14ac:dyDescent="0.2">
      <c r="B321" s="903"/>
      <c r="C321" s="72"/>
      <c r="D321" s="164"/>
      <c r="E321" s="74"/>
      <c r="F321" s="72"/>
      <c r="G321" s="434">
        <f t="shared" si="102"/>
        <v>0</v>
      </c>
      <c r="H321" s="450"/>
      <c r="I321" s="434">
        <f t="shared" si="103"/>
        <v>0</v>
      </c>
      <c r="J321" s="333"/>
      <c r="K321" s="30"/>
      <c r="L321" s="30"/>
      <c r="M321" s="30"/>
      <c r="N321" s="30"/>
      <c r="O321" s="30"/>
      <c r="P321" s="479"/>
      <c r="Q321" s="457"/>
      <c r="R321" s="96">
        <f t="shared" si="90"/>
        <v>0</v>
      </c>
      <c r="S321" s="96">
        <f t="shared" si="91"/>
        <v>0</v>
      </c>
    </row>
    <row r="322" spans="2:19" s="24" customFormat="1" ht="12.75" customHeight="1" x14ac:dyDescent="0.2">
      <c r="B322" s="903"/>
      <c r="C322" s="72"/>
      <c r="D322" s="164"/>
      <c r="E322" s="74"/>
      <c r="F322" s="72"/>
      <c r="G322" s="434">
        <f t="shared" si="102"/>
        <v>0</v>
      </c>
      <c r="H322" s="450"/>
      <c r="I322" s="434">
        <f t="shared" si="103"/>
        <v>0</v>
      </c>
      <c r="J322" s="333"/>
      <c r="K322" s="30"/>
      <c r="L322" s="30"/>
      <c r="M322" s="30"/>
      <c r="N322" s="30"/>
      <c r="O322" s="30"/>
      <c r="P322" s="479"/>
      <c r="Q322" s="457"/>
      <c r="R322" s="96">
        <f t="shared" si="90"/>
        <v>0</v>
      </c>
      <c r="S322" s="96">
        <f t="shared" si="91"/>
        <v>0</v>
      </c>
    </row>
    <row r="323" spans="2:19" s="24" customFormat="1" ht="12.75" customHeight="1" x14ac:dyDescent="0.2">
      <c r="B323" s="901"/>
      <c r="C323" s="137"/>
      <c r="D323" s="165"/>
      <c r="E323" s="74"/>
      <c r="F323" s="72"/>
      <c r="G323" s="434">
        <f t="shared" si="102"/>
        <v>0</v>
      </c>
      <c r="H323" s="450"/>
      <c r="I323" s="434">
        <f t="shared" si="103"/>
        <v>0</v>
      </c>
      <c r="J323" s="458"/>
      <c r="K323" s="32"/>
      <c r="L323" s="32"/>
      <c r="M323" s="32"/>
      <c r="N323" s="32"/>
      <c r="O323" s="32"/>
      <c r="P323" s="596"/>
      <c r="Q323" s="459"/>
      <c r="R323" s="96">
        <f t="shared" si="90"/>
        <v>0</v>
      </c>
      <c r="S323" s="96">
        <f t="shared" si="91"/>
        <v>0</v>
      </c>
    </row>
    <row r="324" spans="2:19" s="24" customFormat="1" ht="12.75" customHeight="1" x14ac:dyDescent="0.15">
      <c r="B324" s="896">
        <f>+D264</f>
        <v>0</v>
      </c>
      <c r="C324" s="178" t="str">
        <f>+C264</f>
        <v>1.2.2</v>
      </c>
      <c r="D324" s="161">
        <f>+'Cronograma de Actividades'!C26</f>
        <v>0</v>
      </c>
      <c r="E324" s="179"/>
      <c r="F324" s="180"/>
      <c r="G324" s="158">
        <f>+G325+G334+G343+G352+G361</f>
        <v>0</v>
      </c>
      <c r="H324" s="370">
        <f>+'Cronograma de Actividades'!D26</f>
        <v>0</v>
      </c>
      <c r="I324" s="158">
        <f t="shared" ref="I324:Q324" si="104">+I325+I334+I343+I352+I361</f>
        <v>0</v>
      </c>
      <c r="J324" s="158">
        <f t="shared" si="104"/>
        <v>0</v>
      </c>
      <c r="K324" s="158">
        <f t="shared" si="104"/>
        <v>0</v>
      </c>
      <c r="L324" s="158">
        <f t="shared" si="104"/>
        <v>0</v>
      </c>
      <c r="M324" s="158">
        <f t="shared" si="104"/>
        <v>0</v>
      </c>
      <c r="N324" s="158">
        <f t="shared" si="104"/>
        <v>0</v>
      </c>
      <c r="O324" s="158">
        <f t="shared" si="104"/>
        <v>0</v>
      </c>
      <c r="P324" s="158">
        <f t="shared" si="104"/>
        <v>0</v>
      </c>
      <c r="Q324" s="159">
        <f t="shared" si="104"/>
        <v>0</v>
      </c>
      <c r="R324" s="96">
        <f t="shared" si="90"/>
        <v>0</v>
      </c>
      <c r="S324" s="96">
        <f t="shared" si="91"/>
        <v>0</v>
      </c>
    </row>
    <row r="325" spans="2:19" s="24" customFormat="1" ht="12.75" customHeight="1" x14ac:dyDescent="0.15">
      <c r="B325" s="897" t="s">
        <v>280</v>
      </c>
      <c r="C325" s="114" t="s">
        <v>168</v>
      </c>
      <c r="D325" s="162"/>
      <c r="E325" s="54"/>
      <c r="F325" s="33"/>
      <c r="G325" s="204">
        <f>SUM(G326:G333)</f>
        <v>0</v>
      </c>
      <c r="H325" s="449"/>
      <c r="I325" s="204">
        <f>SUM(I326:I333)</f>
        <v>0</v>
      </c>
      <c r="J325" s="441">
        <f t="shared" ref="J325:Q325" si="105">SUM(J326:J333)</f>
        <v>0</v>
      </c>
      <c r="K325" s="151">
        <f t="shared" si="105"/>
        <v>0</v>
      </c>
      <c r="L325" s="151">
        <f t="shared" si="105"/>
        <v>0</v>
      </c>
      <c r="M325" s="151">
        <f t="shared" si="105"/>
        <v>0</v>
      </c>
      <c r="N325" s="151">
        <f t="shared" si="105"/>
        <v>0</v>
      </c>
      <c r="O325" s="151">
        <f t="shared" si="105"/>
        <v>0</v>
      </c>
      <c r="P325" s="151">
        <f t="shared" si="105"/>
        <v>0</v>
      </c>
      <c r="Q325" s="205">
        <f t="shared" si="105"/>
        <v>0</v>
      </c>
      <c r="R325" s="96">
        <f t="shared" si="90"/>
        <v>0</v>
      </c>
      <c r="S325" s="96">
        <f t="shared" si="91"/>
        <v>0</v>
      </c>
    </row>
    <row r="326" spans="2:19" s="24" customFormat="1" ht="12.75" customHeight="1" x14ac:dyDescent="0.2">
      <c r="B326" s="898"/>
      <c r="C326" s="72"/>
      <c r="D326" s="164"/>
      <c r="E326" s="74"/>
      <c r="F326" s="72"/>
      <c r="G326" s="434">
        <f t="shared" ref="G326:G333" si="106">+E326*F326</f>
        <v>0</v>
      </c>
      <c r="H326" s="450"/>
      <c r="I326" s="434">
        <f t="shared" ref="I326:I333" si="107">+G326*$H$324</f>
        <v>0</v>
      </c>
      <c r="J326" s="333"/>
      <c r="K326" s="30"/>
      <c r="L326" s="30"/>
      <c r="M326" s="30"/>
      <c r="N326" s="30"/>
      <c r="O326" s="30"/>
      <c r="P326" s="479"/>
      <c r="Q326" s="457">
        <f>+I326</f>
        <v>0</v>
      </c>
      <c r="R326" s="96">
        <f t="shared" si="90"/>
        <v>0</v>
      </c>
      <c r="S326" s="96">
        <f t="shared" si="91"/>
        <v>0</v>
      </c>
    </row>
    <row r="327" spans="2:19" s="24" customFormat="1" ht="12.75" customHeight="1" x14ac:dyDescent="0.2">
      <c r="B327" s="903"/>
      <c r="C327" s="72"/>
      <c r="D327" s="164"/>
      <c r="E327" s="74"/>
      <c r="F327" s="72"/>
      <c r="G327" s="434">
        <f t="shared" si="106"/>
        <v>0</v>
      </c>
      <c r="H327" s="450"/>
      <c r="I327" s="434">
        <f t="shared" si="107"/>
        <v>0</v>
      </c>
      <c r="J327" s="333"/>
      <c r="K327" s="30"/>
      <c r="L327" s="30"/>
      <c r="M327" s="30"/>
      <c r="N327" s="30"/>
      <c r="O327" s="30"/>
      <c r="P327" s="479"/>
      <c r="Q327" s="457"/>
      <c r="R327" s="96">
        <f t="shared" si="90"/>
        <v>0</v>
      </c>
      <c r="S327" s="96">
        <f t="shared" si="91"/>
        <v>0</v>
      </c>
    </row>
    <row r="328" spans="2:19" s="24" customFormat="1" ht="12.75" customHeight="1" x14ac:dyDescent="0.2">
      <c r="B328" s="903"/>
      <c r="C328" s="72"/>
      <c r="D328" s="164"/>
      <c r="E328" s="74"/>
      <c r="F328" s="72"/>
      <c r="G328" s="434">
        <f t="shared" si="106"/>
        <v>0</v>
      </c>
      <c r="H328" s="450"/>
      <c r="I328" s="434">
        <f t="shared" si="107"/>
        <v>0</v>
      </c>
      <c r="J328" s="333"/>
      <c r="K328" s="30"/>
      <c r="L328" s="30"/>
      <c r="M328" s="30"/>
      <c r="N328" s="30"/>
      <c r="O328" s="30"/>
      <c r="P328" s="479"/>
      <c r="Q328" s="457"/>
      <c r="R328" s="96">
        <f t="shared" si="90"/>
        <v>0</v>
      </c>
      <c r="S328" s="96">
        <f t="shared" si="91"/>
        <v>0</v>
      </c>
    </row>
    <row r="329" spans="2:19" s="24" customFormat="1" ht="12.75" customHeight="1" x14ac:dyDescent="0.2">
      <c r="B329" s="899"/>
      <c r="C329" s="72"/>
      <c r="D329" s="164"/>
      <c r="E329" s="74"/>
      <c r="F329" s="72"/>
      <c r="G329" s="434">
        <f t="shared" si="106"/>
        <v>0</v>
      </c>
      <c r="H329" s="450"/>
      <c r="I329" s="434">
        <f t="shared" si="107"/>
        <v>0</v>
      </c>
      <c r="J329" s="333"/>
      <c r="K329" s="30"/>
      <c r="L329" s="30"/>
      <c r="M329" s="30"/>
      <c r="N329" s="30"/>
      <c r="O329" s="30"/>
      <c r="P329" s="479"/>
      <c r="Q329" s="457"/>
      <c r="R329" s="96">
        <f t="shared" si="90"/>
        <v>0</v>
      </c>
      <c r="S329" s="96">
        <f t="shared" si="91"/>
        <v>0</v>
      </c>
    </row>
    <row r="330" spans="2:19" s="24" customFormat="1" ht="12.75" customHeight="1" x14ac:dyDescent="0.2">
      <c r="B330" s="900"/>
      <c r="C330" s="209"/>
      <c r="D330" s="210"/>
      <c r="E330" s="74"/>
      <c r="F330" s="72"/>
      <c r="G330" s="434">
        <f t="shared" si="106"/>
        <v>0</v>
      </c>
      <c r="H330" s="450"/>
      <c r="I330" s="434">
        <f t="shared" si="107"/>
        <v>0</v>
      </c>
      <c r="J330" s="333"/>
      <c r="K330" s="30"/>
      <c r="L330" s="460"/>
      <c r="M330" s="460"/>
      <c r="N330" s="460"/>
      <c r="O330" s="460"/>
      <c r="P330" s="966"/>
      <c r="Q330" s="461"/>
      <c r="R330" s="96">
        <f t="shared" si="90"/>
        <v>0</v>
      </c>
      <c r="S330" s="96">
        <f t="shared" si="91"/>
        <v>0</v>
      </c>
    </row>
    <row r="331" spans="2:19" s="24" customFormat="1" ht="12.75" customHeight="1" x14ac:dyDescent="0.2">
      <c r="B331" s="900"/>
      <c r="C331" s="209"/>
      <c r="D331" s="210"/>
      <c r="E331" s="212"/>
      <c r="F331" s="213"/>
      <c r="G331" s="434">
        <f t="shared" si="106"/>
        <v>0</v>
      </c>
      <c r="H331" s="453"/>
      <c r="I331" s="434">
        <f t="shared" si="107"/>
        <v>0</v>
      </c>
      <c r="J331" s="336"/>
      <c r="K331" s="133"/>
      <c r="L331" s="460"/>
      <c r="M331" s="460"/>
      <c r="N331" s="460"/>
      <c r="O331" s="460"/>
      <c r="P331" s="966"/>
      <c r="Q331" s="461"/>
      <c r="R331" s="96">
        <f t="shared" si="90"/>
        <v>0</v>
      </c>
      <c r="S331" s="96">
        <f t="shared" si="91"/>
        <v>0</v>
      </c>
    </row>
    <row r="332" spans="2:19" s="24" customFormat="1" ht="12.75" customHeight="1" x14ac:dyDescent="0.2">
      <c r="B332" s="900"/>
      <c r="C332" s="209"/>
      <c r="D332" s="210"/>
      <c r="E332" s="211"/>
      <c r="F332" s="209"/>
      <c r="G332" s="434">
        <f t="shared" si="106"/>
        <v>0</v>
      </c>
      <c r="H332" s="454"/>
      <c r="I332" s="434">
        <f t="shared" si="107"/>
        <v>0</v>
      </c>
      <c r="J332" s="462"/>
      <c r="K332" s="460"/>
      <c r="L332" s="460"/>
      <c r="M332" s="460"/>
      <c r="N332" s="460"/>
      <c r="O332" s="460"/>
      <c r="P332" s="966"/>
      <c r="Q332" s="461"/>
      <c r="R332" s="96">
        <f t="shared" si="90"/>
        <v>0</v>
      </c>
      <c r="S332" s="96">
        <f t="shared" si="91"/>
        <v>0</v>
      </c>
    </row>
    <row r="333" spans="2:19" s="24" customFormat="1" ht="12.75" customHeight="1" x14ac:dyDescent="0.2">
      <c r="B333" s="901"/>
      <c r="C333" s="137"/>
      <c r="D333" s="165"/>
      <c r="E333" s="208"/>
      <c r="F333" s="137"/>
      <c r="G333" s="448">
        <f t="shared" si="106"/>
        <v>0</v>
      </c>
      <c r="H333" s="451"/>
      <c r="I333" s="448">
        <f t="shared" si="107"/>
        <v>0</v>
      </c>
      <c r="J333" s="458"/>
      <c r="K333" s="32"/>
      <c r="L333" s="32"/>
      <c r="M333" s="32"/>
      <c r="N333" s="32"/>
      <c r="O333" s="32"/>
      <c r="P333" s="596"/>
      <c r="Q333" s="459"/>
      <c r="R333" s="96">
        <f t="shared" si="90"/>
        <v>0</v>
      </c>
      <c r="S333" s="96">
        <f t="shared" si="91"/>
        <v>0</v>
      </c>
    </row>
    <row r="334" spans="2:19" s="24" customFormat="1" ht="12.75" customHeight="1" x14ac:dyDescent="0.15">
      <c r="B334" s="897" t="s">
        <v>280</v>
      </c>
      <c r="C334" s="114" t="s">
        <v>169</v>
      </c>
      <c r="D334" s="162"/>
      <c r="E334" s="54"/>
      <c r="F334" s="33"/>
      <c r="G334" s="204">
        <f>SUM(G335:G342)</f>
        <v>0</v>
      </c>
      <c r="H334" s="449"/>
      <c r="I334" s="204">
        <f>SUM(I335:I342)</f>
        <v>0</v>
      </c>
      <c r="J334" s="204">
        <f t="shared" ref="J334:Q334" si="108">SUM(J335:J342)</f>
        <v>0</v>
      </c>
      <c r="K334" s="220">
        <f t="shared" si="108"/>
        <v>0</v>
      </c>
      <c r="L334" s="220">
        <f t="shared" si="108"/>
        <v>0</v>
      </c>
      <c r="M334" s="220">
        <f t="shared" si="108"/>
        <v>0</v>
      </c>
      <c r="N334" s="220">
        <f t="shared" si="108"/>
        <v>0</v>
      </c>
      <c r="O334" s="220">
        <f t="shared" si="108"/>
        <v>0</v>
      </c>
      <c r="P334" s="220">
        <f t="shared" si="108"/>
        <v>0</v>
      </c>
      <c r="Q334" s="248">
        <f t="shared" si="108"/>
        <v>0</v>
      </c>
      <c r="R334" s="96">
        <f t="shared" si="90"/>
        <v>0</v>
      </c>
      <c r="S334" s="96">
        <f t="shared" si="91"/>
        <v>0</v>
      </c>
    </row>
    <row r="335" spans="2:19" s="24" customFormat="1" ht="12.75" customHeight="1" x14ac:dyDescent="0.2">
      <c r="B335" s="898"/>
      <c r="C335" s="72"/>
      <c r="D335" s="164"/>
      <c r="E335" s="74"/>
      <c r="F335" s="72"/>
      <c r="G335" s="434">
        <f t="shared" ref="G335:G342" si="109">+E335*F335</f>
        <v>0</v>
      </c>
      <c r="H335" s="450"/>
      <c r="I335" s="434">
        <f t="shared" ref="I335:I342" si="110">+G335*$H$324</f>
        <v>0</v>
      </c>
      <c r="J335" s="33"/>
      <c r="K335" s="33"/>
      <c r="L335" s="33"/>
      <c r="M335" s="33"/>
      <c r="N335" s="33"/>
      <c r="O335" s="33"/>
      <c r="P335" s="965"/>
      <c r="Q335" s="163"/>
      <c r="R335" s="96">
        <f t="shared" si="90"/>
        <v>0</v>
      </c>
      <c r="S335" s="96">
        <f t="shared" si="91"/>
        <v>0</v>
      </c>
    </row>
    <row r="336" spans="2:19" s="24" customFormat="1" ht="12.75" customHeight="1" x14ac:dyDescent="0.2">
      <c r="B336" s="898"/>
      <c r="C336" s="72"/>
      <c r="D336" s="164"/>
      <c r="E336" s="74"/>
      <c r="F336" s="72"/>
      <c r="G336" s="434">
        <f t="shared" si="109"/>
        <v>0</v>
      </c>
      <c r="H336" s="450"/>
      <c r="I336" s="434">
        <f t="shared" si="110"/>
        <v>0</v>
      </c>
      <c r="J336" s="152"/>
      <c r="K336" s="33"/>
      <c r="L336" s="33"/>
      <c r="M336" s="33"/>
      <c r="N336" s="33"/>
      <c r="O336" s="33"/>
      <c r="P336" s="965"/>
      <c r="Q336" s="163"/>
      <c r="R336" s="96">
        <f t="shared" si="90"/>
        <v>0</v>
      </c>
      <c r="S336" s="96">
        <f t="shared" si="91"/>
        <v>0</v>
      </c>
    </row>
    <row r="337" spans="2:19" s="24" customFormat="1" ht="12.75" customHeight="1" x14ac:dyDescent="0.2">
      <c r="B337" s="902"/>
      <c r="C337" s="114"/>
      <c r="D337" s="162"/>
      <c r="E337" s="54"/>
      <c r="F337" s="33"/>
      <c r="G337" s="434">
        <f t="shared" si="109"/>
        <v>0</v>
      </c>
      <c r="H337" s="450"/>
      <c r="I337" s="434">
        <f t="shared" si="110"/>
        <v>0</v>
      </c>
      <c r="J337" s="152"/>
      <c r="K337" s="33"/>
      <c r="L337" s="33"/>
      <c r="M337" s="33"/>
      <c r="N337" s="33"/>
      <c r="O337" s="33"/>
      <c r="P337" s="965"/>
      <c r="Q337" s="163"/>
      <c r="R337" s="96">
        <f t="shared" si="90"/>
        <v>0</v>
      </c>
      <c r="S337" s="96">
        <f t="shared" si="91"/>
        <v>0</v>
      </c>
    </row>
    <row r="338" spans="2:19" s="24" customFormat="1" ht="12.75" customHeight="1" x14ac:dyDescent="0.2">
      <c r="B338" s="902"/>
      <c r="C338" s="114"/>
      <c r="D338" s="162"/>
      <c r="E338" s="54"/>
      <c r="F338" s="33"/>
      <c r="G338" s="434">
        <f t="shared" si="109"/>
        <v>0</v>
      </c>
      <c r="H338" s="450"/>
      <c r="I338" s="434">
        <f t="shared" si="110"/>
        <v>0</v>
      </c>
      <c r="J338" s="152"/>
      <c r="K338" s="33"/>
      <c r="L338" s="33"/>
      <c r="M338" s="33"/>
      <c r="N338" s="33"/>
      <c r="O338" s="33"/>
      <c r="P338" s="965"/>
      <c r="Q338" s="163"/>
      <c r="R338" s="96">
        <f t="shared" si="90"/>
        <v>0</v>
      </c>
      <c r="S338" s="96">
        <f t="shared" si="91"/>
        <v>0</v>
      </c>
    </row>
    <row r="339" spans="2:19" s="24" customFormat="1" ht="12.75" customHeight="1" x14ac:dyDescent="0.2">
      <c r="B339" s="902"/>
      <c r="C339" s="114"/>
      <c r="D339" s="162"/>
      <c r="E339" s="54"/>
      <c r="F339" s="33"/>
      <c r="G339" s="434">
        <f t="shared" si="109"/>
        <v>0</v>
      </c>
      <c r="H339" s="450"/>
      <c r="I339" s="434">
        <f t="shared" si="110"/>
        <v>0</v>
      </c>
      <c r="J339" s="152"/>
      <c r="K339" s="33"/>
      <c r="L339" s="33"/>
      <c r="M339" s="33"/>
      <c r="N339" s="33"/>
      <c r="O339" s="33"/>
      <c r="P339" s="965"/>
      <c r="Q339" s="163"/>
      <c r="R339" s="96">
        <f t="shared" si="90"/>
        <v>0</v>
      </c>
      <c r="S339" s="96">
        <f t="shared" si="91"/>
        <v>0</v>
      </c>
    </row>
    <row r="340" spans="2:19" s="24" customFormat="1" ht="12.75" customHeight="1" x14ac:dyDescent="0.2">
      <c r="B340" s="903"/>
      <c r="C340" s="72"/>
      <c r="D340" s="164"/>
      <c r="E340" s="74"/>
      <c r="F340" s="72"/>
      <c r="G340" s="434">
        <f t="shared" si="109"/>
        <v>0</v>
      </c>
      <c r="H340" s="453"/>
      <c r="I340" s="434">
        <f t="shared" si="110"/>
        <v>0</v>
      </c>
      <c r="J340" s="333"/>
      <c r="K340" s="30"/>
      <c r="L340" s="30"/>
      <c r="M340" s="30"/>
      <c r="N340" s="30"/>
      <c r="O340" s="30"/>
      <c r="P340" s="479"/>
      <c r="Q340" s="457"/>
      <c r="R340" s="96">
        <f t="shared" si="90"/>
        <v>0</v>
      </c>
      <c r="S340" s="96">
        <f t="shared" si="91"/>
        <v>0</v>
      </c>
    </row>
    <row r="341" spans="2:19" s="24" customFormat="1" ht="12.75" customHeight="1" x14ac:dyDescent="0.2">
      <c r="B341" s="903"/>
      <c r="C341" s="72"/>
      <c r="D341" s="164"/>
      <c r="E341" s="74"/>
      <c r="F341" s="72"/>
      <c r="G341" s="434">
        <f t="shared" si="109"/>
        <v>0</v>
      </c>
      <c r="H341" s="454"/>
      <c r="I341" s="434">
        <f t="shared" si="110"/>
        <v>0</v>
      </c>
      <c r="J341" s="333"/>
      <c r="K341" s="30"/>
      <c r="L341" s="30"/>
      <c r="M341" s="30"/>
      <c r="N341" s="30"/>
      <c r="O341" s="30"/>
      <c r="P341" s="479"/>
      <c r="Q341" s="457"/>
      <c r="R341" s="96">
        <f t="shared" si="90"/>
        <v>0</v>
      </c>
      <c r="S341" s="96">
        <f t="shared" si="91"/>
        <v>0</v>
      </c>
    </row>
    <row r="342" spans="2:19" s="24" customFormat="1" ht="12.75" customHeight="1" x14ac:dyDescent="0.2">
      <c r="B342" s="901"/>
      <c r="C342" s="137"/>
      <c r="D342" s="165"/>
      <c r="E342" s="208"/>
      <c r="F342" s="137"/>
      <c r="G342" s="448">
        <f t="shared" si="109"/>
        <v>0</v>
      </c>
      <c r="H342" s="451"/>
      <c r="I342" s="448">
        <f t="shared" si="110"/>
        <v>0</v>
      </c>
      <c r="J342" s="458"/>
      <c r="K342" s="32"/>
      <c r="L342" s="32"/>
      <c r="M342" s="32"/>
      <c r="N342" s="32"/>
      <c r="O342" s="32"/>
      <c r="P342" s="596"/>
      <c r="Q342" s="459"/>
      <c r="R342" s="96">
        <f t="shared" si="90"/>
        <v>0</v>
      </c>
      <c r="S342" s="96">
        <f t="shared" si="91"/>
        <v>0</v>
      </c>
    </row>
    <row r="343" spans="2:19" s="24" customFormat="1" ht="12.75" customHeight="1" x14ac:dyDescent="0.15">
      <c r="B343" s="897" t="s">
        <v>280</v>
      </c>
      <c r="C343" s="114" t="s">
        <v>170</v>
      </c>
      <c r="D343" s="162"/>
      <c r="E343" s="54"/>
      <c r="F343" s="33"/>
      <c r="G343" s="204">
        <f>SUM(G344:G351)</f>
        <v>0</v>
      </c>
      <c r="H343" s="449"/>
      <c r="I343" s="204">
        <f>SUM(I344:I351)</f>
        <v>0</v>
      </c>
      <c r="J343" s="204">
        <f t="shared" ref="J343:Q343" si="111">SUM(J344:J351)</f>
        <v>0</v>
      </c>
      <c r="K343" s="220">
        <f t="shared" si="111"/>
        <v>0</v>
      </c>
      <c r="L343" s="220">
        <f t="shared" si="111"/>
        <v>0</v>
      </c>
      <c r="M343" s="220">
        <f t="shared" si="111"/>
        <v>0</v>
      </c>
      <c r="N343" s="220">
        <f t="shared" si="111"/>
        <v>0</v>
      </c>
      <c r="O343" s="220">
        <f t="shared" si="111"/>
        <v>0</v>
      </c>
      <c r="P343" s="220">
        <f t="shared" si="111"/>
        <v>0</v>
      </c>
      <c r="Q343" s="248">
        <f t="shared" si="111"/>
        <v>0</v>
      </c>
      <c r="R343" s="96">
        <f t="shared" si="90"/>
        <v>0</v>
      </c>
      <c r="S343" s="96">
        <f t="shared" si="91"/>
        <v>0</v>
      </c>
    </row>
    <row r="344" spans="2:19" s="24" customFormat="1" ht="12.75" customHeight="1" x14ac:dyDescent="0.2">
      <c r="B344" s="898"/>
      <c r="C344" s="72"/>
      <c r="D344" s="164"/>
      <c r="E344" s="74"/>
      <c r="F344" s="72"/>
      <c r="G344" s="434">
        <f t="shared" ref="G344:G351" si="112">+E344*F344</f>
        <v>0</v>
      </c>
      <c r="H344" s="450"/>
      <c r="I344" s="434">
        <f t="shared" ref="I344:I351" si="113">+G344*$H$324</f>
        <v>0</v>
      </c>
      <c r="J344" s="33"/>
      <c r="K344" s="33"/>
      <c r="L344" s="33"/>
      <c r="M344" s="33"/>
      <c r="N344" s="33"/>
      <c r="O344" s="33"/>
      <c r="P344" s="965"/>
      <c r="Q344" s="163"/>
      <c r="R344" s="96">
        <f t="shared" si="90"/>
        <v>0</v>
      </c>
      <c r="S344" s="96">
        <f t="shared" si="91"/>
        <v>0</v>
      </c>
    </row>
    <row r="345" spans="2:19" s="24" customFormat="1" ht="12.75" customHeight="1" x14ac:dyDescent="0.2">
      <c r="B345" s="898"/>
      <c r="C345" s="72"/>
      <c r="D345" s="164"/>
      <c r="E345" s="74"/>
      <c r="F345" s="72"/>
      <c r="G345" s="434">
        <f t="shared" si="112"/>
        <v>0</v>
      </c>
      <c r="H345" s="450"/>
      <c r="I345" s="434">
        <f t="shared" si="113"/>
        <v>0</v>
      </c>
      <c r="J345" s="152"/>
      <c r="K345" s="33"/>
      <c r="L345" s="33"/>
      <c r="M345" s="33"/>
      <c r="N345" s="33"/>
      <c r="O345" s="33"/>
      <c r="P345" s="965"/>
      <c r="Q345" s="163"/>
      <c r="R345" s="96">
        <f t="shared" si="90"/>
        <v>0</v>
      </c>
      <c r="S345" s="96">
        <f t="shared" si="91"/>
        <v>0</v>
      </c>
    </row>
    <row r="346" spans="2:19" s="24" customFormat="1" ht="12.75" customHeight="1" x14ac:dyDescent="0.2">
      <c r="B346" s="903"/>
      <c r="C346" s="114"/>
      <c r="D346" s="162"/>
      <c r="E346" s="54"/>
      <c r="F346" s="33"/>
      <c r="G346" s="434">
        <f t="shared" si="112"/>
        <v>0</v>
      </c>
      <c r="H346" s="450"/>
      <c r="I346" s="434">
        <f t="shared" si="113"/>
        <v>0</v>
      </c>
      <c r="J346" s="152"/>
      <c r="K346" s="33"/>
      <c r="L346" s="33"/>
      <c r="M346" s="33"/>
      <c r="N346" s="33"/>
      <c r="O346" s="33"/>
      <c r="P346" s="965"/>
      <c r="Q346" s="163"/>
      <c r="R346" s="96">
        <f t="shared" si="90"/>
        <v>0</v>
      </c>
      <c r="S346" s="96">
        <f t="shared" si="91"/>
        <v>0</v>
      </c>
    </row>
    <row r="347" spans="2:19" s="24" customFormat="1" ht="12.75" customHeight="1" x14ac:dyDescent="0.2">
      <c r="B347" s="902"/>
      <c r="C347" s="114"/>
      <c r="D347" s="162"/>
      <c r="E347" s="54"/>
      <c r="F347" s="33"/>
      <c r="G347" s="434">
        <f t="shared" si="112"/>
        <v>0</v>
      </c>
      <c r="H347" s="450"/>
      <c r="I347" s="434">
        <f t="shared" si="113"/>
        <v>0</v>
      </c>
      <c r="J347" s="152"/>
      <c r="K347" s="33"/>
      <c r="L347" s="33"/>
      <c r="M347" s="33"/>
      <c r="N347" s="33"/>
      <c r="O347" s="33"/>
      <c r="P347" s="965"/>
      <c r="Q347" s="163"/>
      <c r="R347" s="96">
        <f t="shared" si="90"/>
        <v>0</v>
      </c>
      <c r="S347" s="96">
        <f t="shared" si="91"/>
        <v>0</v>
      </c>
    </row>
    <row r="348" spans="2:19" s="24" customFormat="1" ht="12.75" customHeight="1" x14ac:dyDescent="0.2">
      <c r="B348" s="902"/>
      <c r="C348" s="114"/>
      <c r="D348" s="162"/>
      <c r="E348" s="54"/>
      <c r="F348" s="33"/>
      <c r="G348" s="434">
        <f t="shared" si="112"/>
        <v>0</v>
      </c>
      <c r="H348" s="450"/>
      <c r="I348" s="434">
        <f t="shared" si="113"/>
        <v>0</v>
      </c>
      <c r="J348" s="152"/>
      <c r="K348" s="33"/>
      <c r="L348" s="33"/>
      <c r="M348" s="33"/>
      <c r="N348" s="33"/>
      <c r="O348" s="33"/>
      <c r="P348" s="965"/>
      <c r="Q348" s="163"/>
      <c r="R348" s="96">
        <f t="shared" si="90"/>
        <v>0</v>
      </c>
      <c r="S348" s="96">
        <f t="shared" si="91"/>
        <v>0</v>
      </c>
    </row>
    <row r="349" spans="2:19" s="24" customFormat="1" ht="12.75" customHeight="1" x14ac:dyDescent="0.2">
      <c r="B349" s="903"/>
      <c r="C349" s="72"/>
      <c r="D349" s="164"/>
      <c r="E349" s="74"/>
      <c r="F349" s="72"/>
      <c r="G349" s="434">
        <f t="shared" si="112"/>
        <v>0</v>
      </c>
      <c r="H349" s="453"/>
      <c r="I349" s="434">
        <f t="shared" si="113"/>
        <v>0</v>
      </c>
      <c r="J349" s="333"/>
      <c r="K349" s="30"/>
      <c r="L349" s="30"/>
      <c r="M349" s="30"/>
      <c r="N349" s="30"/>
      <c r="O349" s="30"/>
      <c r="P349" s="479"/>
      <c r="Q349" s="457"/>
      <c r="R349" s="96">
        <f t="shared" si="90"/>
        <v>0</v>
      </c>
      <c r="S349" s="96">
        <f t="shared" si="91"/>
        <v>0</v>
      </c>
    </row>
    <row r="350" spans="2:19" s="24" customFormat="1" ht="12.75" customHeight="1" x14ac:dyDescent="0.2">
      <c r="B350" s="903"/>
      <c r="C350" s="72"/>
      <c r="D350" s="164"/>
      <c r="E350" s="74"/>
      <c r="F350" s="72"/>
      <c r="G350" s="434">
        <f t="shared" si="112"/>
        <v>0</v>
      </c>
      <c r="H350" s="454"/>
      <c r="I350" s="434">
        <f t="shared" si="113"/>
        <v>0</v>
      </c>
      <c r="J350" s="333"/>
      <c r="K350" s="30"/>
      <c r="L350" s="30"/>
      <c r="M350" s="30"/>
      <c r="N350" s="30"/>
      <c r="O350" s="30"/>
      <c r="P350" s="479"/>
      <c r="Q350" s="457"/>
      <c r="R350" s="96">
        <f t="shared" ref="R350:R413" si="114">SUM(J350:Q350)</f>
        <v>0</v>
      </c>
      <c r="S350" s="96">
        <f t="shared" ref="S350:S413" si="115">+R350-I350</f>
        <v>0</v>
      </c>
    </row>
    <row r="351" spans="2:19" s="24" customFormat="1" ht="12.75" customHeight="1" x14ac:dyDescent="0.2">
      <c r="B351" s="901"/>
      <c r="C351" s="137"/>
      <c r="D351" s="165"/>
      <c r="E351" s="208"/>
      <c r="F351" s="137"/>
      <c r="G351" s="448">
        <f t="shared" si="112"/>
        <v>0</v>
      </c>
      <c r="H351" s="451"/>
      <c r="I351" s="448">
        <f t="shared" si="113"/>
        <v>0</v>
      </c>
      <c r="J351" s="458"/>
      <c r="K351" s="32"/>
      <c r="L351" s="32"/>
      <c r="M351" s="32"/>
      <c r="N351" s="32"/>
      <c r="O351" s="32"/>
      <c r="P351" s="596"/>
      <c r="Q351" s="459"/>
      <c r="R351" s="96">
        <f t="shared" si="114"/>
        <v>0</v>
      </c>
      <c r="S351" s="96">
        <f t="shared" si="115"/>
        <v>0</v>
      </c>
    </row>
    <row r="352" spans="2:19" s="24" customFormat="1" ht="12.75" customHeight="1" x14ac:dyDescent="0.15">
      <c r="B352" s="897" t="s">
        <v>280</v>
      </c>
      <c r="C352" s="114" t="s">
        <v>171</v>
      </c>
      <c r="D352" s="162"/>
      <c r="E352" s="54"/>
      <c r="F352" s="33"/>
      <c r="G352" s="204">
        <f>SUM(G353:G360)</f>
        <v>0</v>
      </c>
      <c r="H352" s="449"/>
      <c r="I352" s="204">
        <f>SUM(I353:I360)</f>
        <v>0</v>
      </c>
      <c r="J352" s="204">
        <f t="shared" ref="J352:Q352" si="116">SUM(J353:J360)</f>
        <v>0</v>
      </c>
      <c r="K352" s="220">
        <f t="shared" si="116"/>
        <v>0</v>
      </c>
      <c r="L352" s="220">
        <f t="shared" si="116"/>
        <v>0</v>
      </c>
      <c r="M352" s="220">
        <f t="shared" si="116"/>
        <v>0</v>
      </c>
      <c r="N352" s="220">
        <f t="shared" si="116"/>
        <v>0</v>
      </c>
      <c r="O352" s="220">
        <f t="shared" si="116"/>
        <v>0</v>
      </c>
      <c r="P352" s="220">
        <f t="shared" si="116"/>
        <v>0</v>
      </c>
      <c r="Q352" s="248">
        <f t="shared" si="116"/>
        <v>0</v>
      </c>
      <c r="R352" s="96">
        <f t="shared" si="114"/>
        <v>0</v>
      </c>
      <c r="S352" s="96">
        <f t="shared" si="115"/>
        <v>0</v>
      </c>
    </row>
    <row r="353" spans="2:19" s="24" customFormat="1" ht="12.75" customHeight="1" x14ac:dyDescent="0.2">
      <c r="B353" s="898"/>
      <c r="C353" s="72"/>
      <c r="D353" s="164"/>
      <c r="E353" s="74"/>
      <c r="F353" s="72"/>
      <c r="G353" s="434">
        <f t="shared" ref="G353:G360" si="117">+E353*F353</f>
        <v>0</v>
      </c>
      <c r="H353" s="450"/>
      <c r="I353" s="434">
        <f t="shared" ref="I353:I360" si="118">+G353*$H$324</f>
        <v>0</v>
      </c>
      <c r="J353" s="434"/>
      <c r="K353" s="53"/>
      <c r="L353" s="53"/>
      <c r="M353" s="53"/>
      <c r="N353" s="53"/>
      <c r="O353" s="53"/>
      <c r="P353" s="964"/>
      <c r="Q353" s="455"/>
      <c r="R353" s="96">
        <f t="shared" si="114"/>
        <v>0</v>
      </c>
      <c r="S353" s="96">
        <f t="shared" si="115"/>
        <v>0</v>
      </c>
    </row>
    <row r="354" spans="2:19" s="24" customFormat="1" ht="12.75" customHeight="1" x14ac:dyDescent="0.2">
      <c r="B354" s="898"/>
      <c r="C354" s="72"/>
      <c r="D354" s="164"/>
      <c r="E354" s="74"/>
      <c r="F354" s="72"/>
      <c r="G354" s="434">
        <f t="shared" si="117"/>
        <v>0</v>
      </c>
      <c r="H354" s="450"/>
      <c r="I354" s="434">
        <f t="shared" si="118"/>
        <v>0</v>
      </c>
      <c r="J354" s="333"/>
      <c r="K354" s="30"/>
      <c r="L354" s="30"/>
      <c r="M354" s="30"/>
      <c r="N354" s="30"/>
      <c r="O354" s="30"/>
      <c r="P354" s="479"/>
      <c r="Q354" s="457"/>
      <c r="R354" s="96">
        <f t="shared" si="114"/>
        <v>0</v>
      </c>
      <c r="S354" s="96">
        <f t="shared" si="115"/>
        <v>0</v>
      </c>
    </row>
    <row r="355" spans="2:19" s="24" customFormat="1" ht="12.75" customHeight="1" x14ac:dyDescent="0.2">
      <c r="B355" s="903"/>
      <c r="C355" s="72"/>
      <c r="D355" s="164"/>
      <c r="E355" s="74"/>
      <c r="F355" s="72"/>
      <c r="G355" s="434">
        <f t="shared" si="117"/>
        <v>0</v>
      </c>
      <c r="H355" s="450"/>
      <c r="I355" s="434">
        <f t="shared" si="118"/>
        <v>0</v>
      </c>
      <c r="J355" s="333"/>
      <c r="K355" s="30"/>
      <c r="L355" s="30"/>
      <c r="M355" s="30"/>
      <c r="N355" s="30"/>
      <c r="O355" s="30"/>
      <c r="P355" s="479"/>
      <c r="Q355" s="457"/>
      <c r="R355" s="96">
        <f t="shared" si="114"/>
        <v>0</v>
      </c>
      <c r="S355" s="96">
        <f t="shared" si="115"/>
        <v>0</v>
      </c>
    </row>
    <row r="356" spans="2:19" s="24" customFormat="1" ht="12.75" customHeight="1" x14ac:dyDescent="0.2">
      <c r="B356" s="903"/>
      <c r="C356" s="72"/>
      <c r="D356" s="164"/>
      <c r="E356" s="74"/>
      <c r="F356" s="72"/>
      <c r="G356" s="434">
        <f t="shared" si="117"/>
        <v>0</v>
      </c>
      <c r="H356" s="450"/>
      <c r="I356" s="434">
        <f t="shared" si="118"/>
        <v>0</v>
      </c>
      <c r="J356" s="333"/>
      <c r="K356" s="30"/>
      <c r="L356" s="30"/>
      <c r="M356" s="30"/>
      <c r="N356" s="30"/>
      <c r="O356" s="30"/>
      <c r="P356" s="479"/>
      <c r="Q356" s="457"/>
      <c r="R356" s="96">
        <f t="shared" si="114"/>
        <v>0</v>
      </c>
      <c r="S356" s="96">
        <f t="shared" si="115"/>
        <v>0</v>
      </c>
    </row>
    <row r="357" spans="2:19" s="24" customFormat="1" ht="12.75" customHeight="1" x14ac:dyDescent="0.2">
      <c r="B357" s="903"/>
      <c r="C357" s="72"/>
      <c r="D357" s="164"/>
      <c r="E357" s="74"/>
      <c r="F357" s="72"/>
      <c r="G357" s="434">
        <f t="shared" si="117"/>
        <v>0</v>
      </c>
      <c r="H357" s="450"/>
      <c r="I357" s="434">
        <f t="shared" si="118"/>
        <v>0</v>
      </c>
      <c r="J357" s="333"/>
      <c r="K357" s="30"/>
      <c r="L357" s="30"/>
      <c r="M357" s="30"/>
      <c r="N357" s="30"/>
      <c r="O357" s="30"/>
      <c r="P357" s="479"/>
      <c r="Q357" s="457"/>
      <c r="R357" s="96">
        <f t="shared" si="114"/>
        <v>0</v>
      </c>
      <c r="S357" s="96">
        <f t="shared" si="115"/>
        <v>0</v>
      </c>
    </row>
    <row r="358" spans="2:19" s="24" customFormat="1" ht="12.75" customHeight="1" x14ac:dyDescent="0.2">
      <c r="B358" s="903"/>
      <c r="C358" s="72"/>
      <c r="D358" s="164"/>
      <c r="E358" s="74"/>
      <c r="F358" s="72"/>
      <c r="G358" s="434">
        <f t="shared" si="117"/>
        <v>0</v>
      </c>
      <c r="H358" s="453"/>
      <c r="I358" s="434">
        <f t="shared" si="118"/>
        <v>0</v>
      </c>
      <c r="J358" s="333"/>
      <c r="K358" s="30"/>
      <c r="L358" s="30"/>
      <c r="M358" s="30"/>
      <c r="N358" s="30"/>
      <c r="O358" s="30"/>
      <c r="P358" s="479"/>
      <c r="Q358" s="457"/>
      <c r="R358" s="96">
        <f t="shared" si="114"/>
        <v>0</v>
      </c>
      <c r="S358" s="96">
        <f t="shared" si="115"/>
        <v>0</v>
      </c>
    </row>
    <row r="359" spans="2:19" s="24" customFormat="1" ht="12.75" customHeight="1" x14ac:dyDescent="0.2">
      <c r="B359" s="903"/>
      <c r="C359" s="72"/>
      <c r="D359" s="164"/>
      <c r="E359" s="74"/>
      <c r="F359" s="72"/>
      <c r="G359" s="434">
        <f t="shared" si="117"/>
        <v>0</v>
      </c>
      <c r="H359" s="454"/>
      <c r="I359" s="434">
        <f t="shared" si="118"/>
        <v>0</v>
      </c>
      <c r="J359" s="333"/>
      <c r="K359" s="30"/>
      <c r="L359" s="30"/>
      <c r="M359" s="30"/>
      <c r="N359" s="30"/>
      <c r="O359" s="30"/>
      <c r="P359" s="479"/>
      <c r="Q359" s="457"/>
      <c r="R359" s="96">
        <f t="shared" si="114"/>
        <v>0</v>
      </c>
      <c r="S359" s="96">
        <f t="shared" si="115"/>
        <v>0</v>
      </c>
    </row>
    <row r="360" spans="2:19" s="24" customFormat="1" ht="12.75" customHeight="1" x14ac:dyDescent="0.2">
      <c r="B360" s="901"/>
      <c r="C360" s="137"/>
      <c r="D360" s="165"/>
      <c r="E360" s="208"/>
      <c r="F360" s="137"/>
      <c r="G360" s="448">
        <f t="shared" si="117"/>
        <v>0</v>
      </c>
      <c r="H360" s="451"/>
      <c r="I360" s="448">
        <f t="shared" si="118"/>
        <v>0</v>
      </c>
      <c r="J360" s="458"/>
      <c r="K360" s="32"/>
      <c r="L360" s="32"/>
      <c r="M360" s="32"/>
      <c r="N360" s="32"/>
      <c r="O360" s="32"/>
      <c r="P360" s="596"/>
      <c r="Q360" s="459"/>
      <c r="R360" s="96">
        <f t="shared" si="114"/>
        <v>0</v>
      </c>
      <c r="S360" s="96">
        <f t="shared" si="115"/>
        <v>0</v>
      </c>
    </row>
    <row r="361" spans="2:19" s="24" customFormat="1" ht="12.75" customHeight="1" x14ac:dyDescent="0.15">
      <c r="B361" s="897" t="s">
        <v>280</v>
      </c>
      <c r="C361" s="114" t="s">
        <v>172</v>
      </c>
      <c r="D361" s="162"/>
      <c r="E361" s="54"/>
      <c r="F361" s="33"/>
      <c r="G361" s="204">
        <f>SUM(G362:G369)</f>
        <v>0</v>
      </c>
      <c r="H361" s="449"/>
      <c r="I361" s="204">
        <f>SUM(I362:I369)</f>
        <v>0</v>
      </c>
      <c r="J361" s="204">
        <f t="shared" ref="J361:Q361" si="119">SUM(J362:J369)</f>
        <v>0</v>
      </c>
      <c r="K361" s="220">
        <f t="shared" si="119"/>
        <v>0</v>
      </c>
      <c r="L361" s="220">
        <f t="shared" si="119"/>
        <v>0</v>
      </c>
      <c r="M361" s="220">
        <f t="shared" si="119"/>
        <v>0</v>
      </c>
      <c r="N361" s="220">
        <f t="shared" si="119"/>
        <v>0</v>
      </c>
      <c r="O361" s="220">
        <f t="shared" si="119"/>
        <v>0</v>
      </c>
      <c r="P361" s="220">
        <f t="shared" si="119"/>
        <v>0</v>
      </c>
      <c r="Q361" s="248">
        <f t="shared" si="119"/>
        <v>0</v>
      </c>
      <c r="R361" s="96">
        <f t="shared" si="114"/>
        <v>0</v>
      </c>
      <c r="S361" s="96">
        <f t="shared" si="115"/>
        <v>0</v>
      </c>
    </row>
    <row r="362" spans="2:19" s="24" customFormat="1" ht="12.75" customHeight="1" x14ac:dyDescent="0.2">
      <c r="B362" s="898"/>
      <c r="C362" s="72"/>
      <c r="D362" s="164"/>
      <c r="E362" s="74"/>
      <c r="F362" s="72"/>
      <c r="G362" s="434">
        <f t="shared" ref="G362:G369" si="120">+E362*F362</f>
        <v>0</v>
      </c>
      <c r="H362" s="450"/>
      <c r="I362" s="434">
        <f t="shared" ref="I362:I369" si="121">+G362*$H$324</f>
        <v>0</v>
      </c>
      <c r="J362" s="434"/>
      <c r="K362" s="53"/>
      <c r="L362" s="53"/>
      <c r="M362" s="53"/>
      <c r="N362" s="53"/>
      <c r="O362" s="53"/>
      <c r="P362" s="964"/>
      <c r="Q362" s="455"/>
      <c r="R362" s="96">
        <f t="shared" si="114"/>
        <v>0</v>
      </c>
      <c r="S362" s="96">
        <f t="shared" si="115"/>
        <v>0</v>
      </c>
    </row>
    <row r="363" spans="2:19" s="24" customFormat="1" ht="12.75" customHeight="1" x14ac:dyDescent="0.2">
      <c r="B363" s="898"/>
      <c r="C363" s="72"/>
      <c r="D363" s="164"/>
      <c r="E363" s="74"/>
      <c r="F363" s="72"/>
      <c r="G363" s="434">
        <f t="shared" si="120"/>
        <v>0</v>
      </c>
      <c r="H363" s="450"/>
      <c r="I363" s="434">
        <f t="shared" si="121"/>
        <v>0</v>
      </c>
      <c r="J363" s="33"/>
      <c r="K363" s="33"/>
      <c r="L363" s="33"/>
      <c r="M363" s="33"/>
      <c r="N363" s="33"/>
      <c r="O363" s="33"/>
      <c r="P363" s="965"/>
      <c r="Q363" s="163"/>
      <c r="R363" s="96">
        <f t="shared" si="114"/>
        <v>0</v>
      </c>
      <c r="S363" s="96">
        <f t="shared" si="115"/>
        <v>0</v>
      </c>
    </row>
    <row r="364" spans="2:19" s="24" customFormat="1" ht="12.75" customHeight="1" x14ac:dyDescent="0.2">
      <c r="B364" s="902"/>
      <c r="C364" s="114"/>
      <c r="D364" s="162"/>
      <c r="E364" s="54"/>
      <c r="F364" s="33"/>
      <c r="G364" s="434">
        <f t="shared" si="120"/>
        <v>0</v>
      </c>
      <c r="H364" s="450"/>
      <c r="I364" s="434">
        <f t="shared" si="121"/>
        <v>0</v>
      </c>
      <c r="J364" s="33"/>
      <c r="K364" s="33"/>
      <c r="L364" s="33"/>
      <c r="M364" s="33"/>
      <c r="N364" s="33"/>
      <c r="O364" s="33"/>
      <c r="P364" s="965"/>
      <c r="Q364" s="163"/>
      <c r="R364" s="96">
        <f t="shared" si="114"/>
        <v>0</v>
      </c>
      <c r="S364" s="96">
        <f t="shared" si="115"/>
        <v>0</v>
      </c>
    </row>
    <row r="365" spans="2:19" s="24" customFormat="1" ht="12.75" customHeight="1" x14ac:dyDescent="0.2">
      <c r="B365" s="902"/>
      <c r="C365" s="114"/>
      <c r="D365" s="162"/>
      <c r="E365" s="54"/>
      <c r="F365" s="33"/>
      <c r="G365" s="434">
        <f t="shared" si="120"/>
        <v>0</v>
      </c>
      <c r="H365" s="450"/>
      <c r="I365" s="434">
        <f t="shared" si="121"/>
        <v>0</v>
      </c>
      <c r="J365" s="33"/>
      <c r="K365" s="33"/>
      <c r="L365" s="33"/>
      <c r="M365" s="33"/>
      <c r="N365" s="33"/>
      <c r="O365" s="33"/>
      <c r="P365" s="965"/>
      <c r="Q365" s="163"/>
      <c r="R365" s="96">
        <f t="shared" si="114"/>
        <v>0</v>
      </c>
      <c r="S365" s="96">
        <f t="shared" si="115"/>
        <v>0</v>
      </c>
    </row>
    <row r="366" spans="2:19" s="24" customFormat="1" ht="12.75" customHeight="1" x14ac:dyDescent="0.2">
      <c r="B366" s="902"/>
      <c r="C366" s="114"/>
      <c r="D366" s="162"/>
      <c r="E366" s="54"/>
      <c r="F366" s="33"/>
      <c r="G366" s="434">
        <f t="shared" si="120"/>
        <v>0</v>
      </c>
      <c r="H366" s="450"/>
      <c r="I366" s="434">
        <f t="shared" si="121"/>
        <v>0</v>
      </c>
      <c r="J366" s="33"/>
      <c r="K366" s="33"/>
      <c r="L366" s="33"/>
      <c r="M366" s="33"/>
      <c r="N366" s="33"/>
      <c r="O366" s="33"/>
      <c r="P366" s="965"/>
      <c r="Q366" s="163"/>
      <c r="R366" s="96">
        <f t="shared" si="114"/>
        <v>0</v>
      </c>
      <c r="S366" s="96">
        <f t="shared" si="115"/>
        <v>0</v>
      </c>
    </row>
    <row r="367" spans="2:19" s="24" customFormat="1" ht="12.75" customHeight="1" x14ac:dyDescent="0.2">
      <c r="B367" s="903"/>
      <c r="C367" s="72"/>
      <c r="D367" s="164"/>
      <c r="E367" s="74"/>
      <c r="F367" s="72"/>
      <c r="G367" s="434">
        <f t="shared" si="120"/>
        <v>0</v>
      </c>
      <c r="H367" s="453"/>
      <c r="I367" s="434">
        <f t="shared" si="121"/>
        <v>0</v>
      </c>
      <c r="J367" s="333"/>
      <c r="K367" s="30"/>
      <c r="L367" s="30"/>
      <c r="M367" s="30"/>
      <c r="N367" s="30"/>
      <c r="O367" s="30"/>
      <c r="P367" s="479"/>
      <c r="Q367" s="457"/>
      <c r="R367" s="96">
        <f t="shared" si="114"/>
        <v>0</v>
      </c>
      <c r="S367" s="96">
        <f t="shared" si="115"/>
        <v>0</v>
      </c>
    </row>
    <row r="368" spans="2:19" s="24" customFormat="1" ht="12.75" customHeight="1" x14ac:dyDescent="0.2">
      <c r="B368" s="903"/>
      <c r="C368" s="72"/>
      <c r="D368" s="164"/>
      <c r="E368" s="74"/>
      <c r="F368" s="72"/>
      <c r="G368" s="434">
        <f t="shared" si="120"/>
        <v>0</v>
      </c>
      <c r="H368" s="454"/>
      <c r="I368" s="434">
        <f t="shared" si="121"/>
        <v>0</v>
      </c>
      <c r="J368" s="333"/>
      <c r="K368" s="30"/>
      <c r="L368" s="30"/>
      <c r="M368" s="30"/>
      <c r="N368" s="30"/>
      <c r="O368" s="30"/>
      <c r="P368" s="479"/>
      <c r="Q368" s="457"/>
      <c r="R368" s="96">
        <f t="shared" si="114"/>
        <v>0</v>
      </c>
      <c r="S368" s="96">
        <f t="shared" si="115"/>
        <v>0</v>
      </c>
    </row>
    <row r="369" spans="2:19" s="24" customFormat="1" ht="12.75" customHeight="1" x14ac:dyDescent="0.2">
      <c r="B369" s="901"/>
      <c r="C369" s="137"/>
      <c r="D369" s="165"/>
      <c r="E369" s="74"/>
      <c r="F369" s="72"/>
      <c r="G369" s="448">
        <f t="shared" si="120"/>
        <v>0</v>
      </c>
      <c r="H369" s="451"/>
      <c r="I369" s="448">
        <f t="shared" si="121"/>
        <v>0</v>
      </c>
      <c r="J369" s="333"/>
      <c r="K369" s="30"/>
      <c r="L369" s="30"/>
      <c r="M369" s="30"/>
      <c r="N369" s="30"/>
      <c r="O369" s="30"/>
      <c r="P369" s="479"/>
      <c r="Q369" s="457"/>
      <c r="R369" s="96">
        <f t="shared" si="114"/>
        <v>0</v>
      </c>
      <c r="S369" s="96">
        <f t="shared" si="115"/>
        <v>0</v>
      </c>
    </row>
    <row r="370" spans="2:19" s="24" customFormat="1" ht="12.75" customHeight="1" x14ac:dyDescent="0.15">
      <c r="B370" s="905">
        <f>+D267</f>
        <v>0</v>
      </c>
      <c r="C370" s="178" t="str">
        <f>+C267</f>
        <v>1.2.3</v>
      </c>
      <c r="D370" s="166">
        <f>+'Cronograma de Actividades'!C27</f>
        <v>0</v>
      </c>
      <c r="E370" s="181"/>
      <c r="F370" s="180"/>
      <c r="G370" s="158">
        <f>+G371+G380+G389+G398+G407</f>
        <v>0</v>
      </c>
      <c r="H370" s="370">
        <f>+'Cronograma de Actividades'!D27</f>
        <v>0</v>
      </c>
      <c r="I370" s="158">
        <f t="shared" ref="I370:Q370" si="122">+I371+I380+I389+I398+I407</f>
        <v>0</v>
      </c>
      <c r="J370" s="158">
        <f t="shared" si="122"/>
        <v>0</v>
      </c>
      <c r="K370" s="158">
        <f t="shared" si="122"/>
        <v>0</v>
      </c>
      <c r="L370" s="158">
        <f t="shared" si="122"/>
        <v>0</v>
      </c>
      <c r="M370" s="158">
        <f t="shared" si="122"/>
        <v>0</v>
      </c>
      <c r="N370" s="158">
        <f t="shared" si="122"/>
        <v>0</v>
      </c>
      <c r="O370" s="158">
        <f t="shared" si="122"/>
        <v>0</v>
      </c>
      <c r="P370" s="158">
        <f t="shared" si="122"/>
        <v>0</v>
      </c>
      <c r="Q370" s="159">
        <f t="shared" si="122"/>
        <v>0</v>
      </c>
      <c r="R370" s="96">
        <f t="shared" si="114"/>
        <v>0</v>
      </c>
      <c r="S370" s="96">
        <f t="shared" si="115"/>
        <v>0</v>
      </c>
    </row>
    <row r="371" spans="2:19" s="24" customFormat="1" ht="12.75" customHeight="1" x14ac:dyDescent="0.15">
      <c r="B371" s="897" t="s">
        <v>280</v>
      </c>
      <c r="C371" s="114" t="s">
        <v>174</v>
      </c>
      <c r="D371" s="162"/>
      <c r="E371" s="54"/>
      <c r="F371" s="33"/>
      <c r="G371" s="204">
        <f>SUM(G372:G379)</f>
        <v>0</v>
      </c>
      <c r="H371" s="449"/>
      <c r="I371" s="204">
        <f>SUM(I372:I379)</f>
        <v>0</v>
      </c>
      <c r="J371" s="204">
        <f t="shared" ref="J371:Q371" si="123">SUM(J372:J379)</f>
        <v>0</v>
      </c>
      <c r="K371" s="204">
        <f t="shared" si="123"/>
        <v>0</v>
      </c>
      <c r="L371" s="204">
        <f t="shared" si="123"/>
        <v>0</v>
      </c>
      <c r="M371" s="204">
        <f t="shared" si="123"/>
        <v>0</v>
      </c>
      <c r="N371" s="204">
        <f t="shared" si="123"/>
        <v>0</v>
      </c>
      <c r="O371" s="204">
        <f t="shared" si="123"/>
        <v>0</v>
      </c>
      <c r="P371" s="204">
        <f t="shared" si="123"/>
        <v>0</v>
      </c>
      <c r="Q371" s="433">
        <f t="shared" si="123"/>
        <v>0</v>
      </c>
      <c r="R371" s="96">
        <f t="shared" si="114"/>
        <v>0</v>
      </c>
      <c r="S371" s="96">
        <f t="shared" si="115"/>
        <v>0</v>
      </c>
    </row>
    <row r="372" spans="2:19" s="24" customFormat="1" ht="12.75" customHeight="1" x14ac:dyDescent="0.2">
      <c r="B372" s="898"/>
      <c r="C372" s="72"/>
      <c r="D372" s="164"/>
      <c r="E372" s="74"/>
      <c r="F372" s="72"/>
      <c r="G372" s="434">
        <f t="shared" ref="G372:G379" si="124">+E372*F372</f>
        <v>0</v>
      </c>
      <c r="H372" s="450"/>
      <c r="I372" s="434">
        <f t="shared" ref="I372:I379" si="125">+G372*$H$370</f>
        <v>0</v>
      </c>
      <c r="J372" s="333"/>
      <c r="K372" s="30"/>
      <c r="L372" s="30"/>
      <c r="M372" s="30"/>
      <c r="N372" s="30"/>
      <c r="O372" s="30"/>
      <c r="P372" s="479"/>
      <c r="Q372" s="457"/>
      <c r="R372" s="96">
        <f t="shared" si="114"/>
        <v>0</v>
      </c>
      <c r="S372" s="96">
        <f t="shared" si="115"/>
        <v>0</v>
      </c>
    </row>
    <row r="373" spans="2:19" s="24" customFormat="1" ht="12.75" customHeight="1" x14ac:dyDescent="0.2">
      <c r="B373" s="903"/>
      <c r="C373" s="72"/>
      <c r="D373" s="164"/>
      <c r="E373" s="74"/>
      <c r="F373" s="72"/>
      <c r="G373" s="434">
        <f t="shared" si="124"/>
        <v>0</v>
      </c>
      <c r="H373" s="450"/>
      <c r="I373" s="434">
        <f t="shared" si="125"/>
        <v>0</v>
      </c>
      <c r="J373" s="333"/>
      <c r="K373" s="30"/>
      <c r="L373" s="30"/>
      <c r="M373" s="30"/>
      <c r="N373" s="30"/>
      <c r="O373" s="30"/>
      <c r="P373" s="479"/>
      <c r="Q373" s="457"/>
      <c r="R373" s="96">
        <f t="shared" si="114"/>
        <v>0</v>
      </c>
      <c r="S373" s="96">
        <f t="shared" si="115"/>
        <v>0</v>
      </c>
    </row>
    <row r="374" spans="2:19" s="24" customFormat="1" ht="12.75" customHeight="1" x14ac:dyDescent="0.2">
      <c r="B374" s="903"/>
      <c r="C374" s="72"/>
      <c r="D374" s="164"/>
      <c r="E374" s="74"/>
      <c r="F374" s="72"/>
      <c r="G374" s="434">
        <f t="shared" si="124"/>
        <v>0</v>
      </c>
      <c r="H374" s="450"/>
      <c r="I374" s="434">
        <f t="shared" si="125"/>
        <v>0</v>
      </c>
      <c r="J374" s="333"/>
      <c r="K374" s="30"/>
      <c r="L374" s="30"/>
      <c r="M374" s="30"/>
      <c r="N374" s="30"/>
      <c r="O374" s="30"/>
      <c r="P374" s="479"/>
      <c r="Q374" s="457"/>
      <c r="R374" s="96">
        <f t="shared" si="114"/>
        <v>0</v>
      </c>
      <c r="S374" s="96">
        <f t="shared" si="115"/>
        <v>0</v>
      </c>
    </row>
    <row r="375" spans="2:19" s="24" customFormat="1" ht="12.75" customHeight="1" x14ac:dyDescent="0.2">
      <c r="B375" s="899"/>
      <c r="C375" s="72"/>
      <c r="D375" s="164"/>
      <c r="E375" s="74"/>
      <c r="F375" s="72"/>
      <c r="G375" s="434">
        <f t="shared" si="124"/>
        <v>0</v>
      </c>
      <c r="H375" s="450"/>
      <c r="I375" s="434">
        <f t="shared" si="125"/>
        <v>0</v>
      </c>
      <c r="J375" s="333"/>
      <c r="K375" s="30"/>
      <c r="L375" s="30"/>
      <c r="M375" s="30"/>
      <c r="N375" s="30"/>
      <c r="O375" s="30"/>
      <c r="P375" s="479"/>
      <c r="Q375" s="457"/>
      <c r="R375" s="96">
        <f t="shared" si="114"/>
        <v>0</v>
      </c>
      <c r="S375" s="96">
        <f t="shared" si="115"/>
        <v>0</v>
      </c>
    </row>
    <row r="376" spans="2:19" s="24" customFormat="1" ht="12.75" customHeight="1" x14ac:dyDescent="0.2">
      <c r="B376" s="900"/>
      <c r="C376" s="209"/>
      <c r="D376" s="210"/>
      <c r="E376" s="74"/>
      <c r="F376" s="72"/>
      <c r="G376" s="434">
        <f t="shared" si="124"/>
        <v>0</v>
      </c>
      <c r="H376" s="450"/>
      <c r="I376" s="434">
        <f t="shared" si="125"/>
        <v>0</v>
      </c>
      <c r="J376" s="333"/>
      <c r="K376" s="30"/>
      <c r="L376" s="460"/>
      <c r="M376" s="460"/>
      <c r="N376" s="460"/>
      <c r="O376" s="460"/>
      <c r="P376" s="966"/>
      <c r="Q376" s="461"/>
      <c r="R376" s="96">
        <f t="shared" si="114"/>
        <v>0</v>
      </c>
      <c r="S376" s="96">
        <f t="shared" si="115"/>
        <v>0</v>
      </c>
    </row>
    <row r="377" spans="2:19" s="24" customFormat="1" ht="12.75" customHeight="1" x14ac:dyDescent="0.2">
      <c r="B377" s="900"/>
      <c r="C377" s="209"/>
      <c r="D377" s="210"/>
      <c r="E377" s="212"/>
      <c r="F377" s="213"/>
      <c r="G377" s="434">
        <f t="shared" si="124"/>
        <v>0</v>
      </c>
      <c r="H377" s="453"/>
      <c r="I377" s="434">
        <f t="shared" si="125"/>
        <v>0</v>
      </c>
      <c r="J377" s="336"/>
      <c r="K377" s="133"/>
      <c r="L377" s="460"/>
      <c r="M377" s="460"/>
      <c r="N377" s="460"/>
      <c r="O377" s="460"/>
      <c r="P377" s="966"/>
      <c r="Q377" s="461"/>
      <c r="R377" s="96">
        <f t="shared" si="114"/>
        <v>0</v>
      </c>
      <c r="S377" s="96">
        <f t="shared" si="115"/>
        <v>0</v>
      </c>
    </row>
    <row r="378" spans="2:19" s="24" customFormat="1" ht="12.75" customHeight="1" x14ac:dyDescent="0.2">
      <c r="B378" s="900"/>
      <c r="C378" s="209"/>
      <c r="D378" s="210"/>
      <c r="E378" s="211"/>
      <c r="F378" s="209"/>
      <c r="G378" s="434">
        <f t="shared" si="124"/>
        <v>0</v>
      </c>
      <c r="H378" s="454"/>
      <c r="I378" s="434">
        <f t="shared" si="125"/>
        <v>0</v>
      </c>
      <c r="J378" s="462"/>
      <c r="K378" s="460"/>
      <c r="L378" s="460"/>
      <c r="M378" s="460"/>
      <c r="N378" s="460"/>
      <c r="O378" s="460"/>
      <c r="P378" s="966"/>
      <c r="Q378" s="461"/>
      <c r="R378" s="96">
        <f t="shared" si="114"/>
        <v>0</v>
      </c>
      <c r="S378" s="96">
        <f t="shared" si="115"/>
        <v>0</v>
      </c>
    </row>
    <row r="379" spans="2:19" s="24" customFormat="1" ht="12.75" customHeight="1" x14ac:dyDescent="0.2">
      <c r="B379" s="901"/>
      <c r="C379" s="137"/>
      <c r="D379" s="165"/>
      <c r="E379" s="208"/>
      <c r="F379" s="137"/>
      <c r="G379" s="448">
        <f t="shared" si="124"/>
        <v>0</v>
      </c>
      <c r="H379" s="451"/>
      <c r="I379" s="448">
        <f t="shared" si="125"/>
        <v>0</v>
      </c>
      <c r="J379" s="458"/>
      <c r="K379" s="32"/>
      <c r="L379" s="32"/>
      <c r="M379" s="32"/>
      <c r="N379" s="32"/>
      <c r="O379" s="32"/>
      <c r="P379" s="596"/>
      <c r="Q379" s="459"/>
      <c r="R379" s="96">
        <f t="shared" si="114"/>
        <v>0</v>
      </c>
      <c r="S379" s="96">
        <f t="shared" si="115"/>
        <v>0</v>
      </c>
    </row>
    <row r="380" spans="2:19" s="24" customFormat="1" ht="12.75" customHeight="1" x14ac:dyDescent="0.15">
      <c r="B380" s="897" t="s">
        <v>280</v>
      </c>
      <c r="C380" s="114" t="s">
        <v>175</v>
      </c>
      <c r="D380" s="162"/>
      <c r="E380" s="54"/>
      <c r="F380" s="33"/>
      <c r="G380" s="204">
        <f>SUM(G381:G388)</f>
        <v>0</v>
      </c>
      <c r="H380" s="449"/>
      <c r="I380" s="204">
        <f>SUM(I381:I388)</f>
        <v>0</v>
      </c>
      <c r="J380" s="204">
        <f t="shared" ref="J380:Q380" si="126">SUM(J381:J388)</f>
        <v>0</v>
      </c>
      <c r="K380" s="220">
        <f t="shared" si="126"/>
        <v>0</v>
      </c>
      <c r="L380" s="220">
        <f t="shared" si="126"/>
        <v>0</v>
      </c>
      <c r="M380" s="220">
        <f t="shared" si="126"/>
        <v>0</v>
      </c>
      <c r="N380" s="220">
        <f t="shared" si="126"/>
        <v>0</v>
      </c>
      <c r="O380" s="220">
        <f t="shared" si="126"/>
        <v>0</v>
      </c>
      <c r="P380" s="220">
        <f t="shared" si="126"/>
        <v>0</v>
      </c>
      <c r="Q380" s="248">
        <f t="shared" si="126"/>
        <v>0</v>
      </c>
      <c r="R380" s="96">
        <f t="shared" si="114"/>
        <v>0</v>
      </c>
      <c r="S380" s="96">
        <f t="shared" si="115"/>
        <v>0</v>
      </c>
    </row>
    <row r="381" spans="2:19" s="24" customFormat="1" ht="12.75" customHeight="1" x14ac:dyDescent="0.2">
      <c r="B381" s="898"/>
      <c r="C381" s="72"/>
      <c r="D381" s="164"/>
      <c r="E381" s="74"/>
      <c r="F381" s="72"/>
      <c r="G381" s="434">
        <f t="shared" ref="G381:G388" si="127">+E381*F381</f>
        <v>0</v>
      </c>
      <c r="H381" s="450"/>
      <c r="I381" s="434">
        <f t="shared" ref="I381:I388" si="128">+G381*$H$370</f>
        <v>0</v>
      </c>
      <c r="J381" s="434"/>
      <c r="K381" s="53"/>
      <c r="L381" s="53"/>
      <c r="M381" s="53"/>
      <c r="N381" s="53"/>
      <c r="O381" s="53"/>
      <c r="P381" s="964"/>
      <c r="Q381" s="455"/>
      <c r="R381" s="96">
        <f t="shared" si="114"/>
        <v>0</v>
      </c>
      <c r="S381" s="96">
        <f t="shared" si="115"/>
        <v>0</v>
      </c>
    </row>
    <row r="382" spans="2:19" s="24" customFormat="1" ht="12.75" customHeight="1" x14ac:dyDescent="0.2">
      <c r="B382" s="898"/>
      <c r="C382" s="72"/>
      <c r="D382" s="164"/>
      <c r="E382" s="74"/>
      <c r="F382" s="72"/>
      <c r="G382" s="434">
        <f t="shared" si="127"/>
        <v>0</v>
      </c>
      <c r="H382" s="450"/>
      <c r="I382" s="434">
        <f t="shared" si="128"/>
        <v>0</v>
      </c>
      <c r="J382" s="55"/>
      <c r="K382" s="33"/>
      <c r="L382" s="33"/>
      <c r="M382" s="33"/>
      <c r="N382" s="33"/>
      <c r="O382" s="33"/>
      <c r="P382" s="965"/>
      <c r="Q382" s="163"/>
      <c r="R382" s="96">
        <f t="shared" si="114"/>
        <v>0</v>
      </c>
      <c r="S382" s="96">
        <f t="shared" si="115"/>
        <v>0</v>
      </c>
    </row>
    <row r="383" spans="2:19" s="24" customFormat="1" ht="12.75" customHeight="1" x14ac:dyDescent="0.2">
      <c r="B383" s="902"/>
      <c r="C383" s="114"/>
      <c r="D383" s="162"/>
      <c r="E383" s="54"/>
      <c r="F383" s="33"/>
      <c r="G383" s="434">
        <f t="shared" si="127"/>
        <v>0</v>
      </c>
      <c r="H383" s="450"/>
      <c r="I383" s="434">
        <f t="shared" si="128"/>
        <v>0</v>
      </c>
      <c r="J383" s="55"/>
      <c r="K383" s="33"/>
      <c r="L383" s="33"/>
      <c r="M383" s="33"/>
      <c r="N383" s="33"/>
      <c r="O383" s="33"/>
      <c r="P383" s="965"/>
      <c r="Q383" s="163"/>
      <c r="R383" s="96">
        <f t="shared" si="114"/>
        <v>0</v>
      </c>
      <c r="S383" s="96">
        <f t="shared" si="115"/>
        <v>0</v>
      </c>
    </row>
    <row r="384" spans="2:19" s="24" customFormat="1" ht="12.75" customHeight="1" x14ac:dyDescent="0.2">
      <c r="B384" s="902"/>
      <c r="C384" s="114"/>
      <c r="D384" s="162"/>
      <c r="E384" s="54"/>
      <c r="F384" s="33"/>
      <c r="G384" s="434">
        <f t="shared" si="127"/>
        <v>0</v>
      </c>
      <c r="H384" s="450"/>
      <c r="I384" s="434">
        <f t="shared" si="128"/>
        <v>0</v>
      </c>
      <c r="J384" s="55"/>
      <c r="K384" s="33"/>
      <c r="L384" s="33"/>
      <c r="M384" s="33"/>
      <c r="N384" s="33"/>
      <c r="O384" s="33"/>
      <c r="P384" s="965"/>
      <c r="Q384" s="163"/>
      <c r="R384" s="96">
        <f t="shared" si="114"/>
        <v>0</v>
      </c>
      <c r="S384" s="96">
        <f t="shared" si="115"/>
        <v>0</v>
      </c>
    </row>
    <row r="385" spans="2:19" s="24" customFormat="1" ht="12.75" customHeight="1" x14ac:dyDescent="0.2">
      <c r="B385" s="902"/>
      <c r="C385" s="114"/>
      <c r="D385" s="162"/>
      <c r="E385" s="54"/>
      <c r="F385" s="33"/>
      <c r="G385" s="434">
        <f t="shared" si="127"/>
        <v>0</v>
      </c>
      <c r="H385" s="450"/>
      <c r="I385" s="434">
        <f t="shared" si="128"/>
        <v>0</v>
      </c>
      <c r="J385" s="55"/>
      <c r="K385" s="33"/>
      <c r="L385" s="33"/>
      <c r="M385" s="33"/>
      <c r="N385" s="33"/>
      <c r="O385" s="33"/>
      <c r="P385" s="965"/>
      <c r="Q385" s="163"/>
      <c r="R385" s="96">
        <f t="shared" si="114"/>
        <v>0</v>
      </c>
      <c r="S385" s="96">
        <f t="shared" si="115"/>
        <v>0</v>
      </c>
    </row>
    <row r="386" spans="2:19" s="24" customFormat="1" ht="12.75" customHeight="1" x14ac:dyDescent="0.2">
      <c r="B386" s="903"/>
      <c r="C386" s="72"/>
      <c r="D386" s="164"/>
      <c r="E386" s="74"/>
      <c r="F386" s="72"/>
      <c r="G386" s="434">
        <f t="shared" si="127"/>
        <v>0</v>
      </c>
      <c r="H386" s="453"/>
      <c r="I386" s="434">
        <f t="shared" si="128"/>
        <v>0</v>
      </c>
      <c r="J386" s="333"/>
      <c r="K386" s="30"/>
      <c r="L386" s="30"/>
      <c r="M386" s="30"/>
      <c r="N386" s="30"/>
      <c r="O386" s="30"/>
      <c r="P386" s="479"/>
      <c r="Q386" s="457"/>
      <c r="R386" s="96">
        <f t="shared" si="114"/>
        <v>0</v>
      </c>
      <c r="S386" s="96">
        <f t="shared" si="115"/>
        <v>0</v>
      </c>
    </row>
    <row r="387" spans="2:19" s="24" customFormat="1" ht="12.75" customHeight="1" x14ac:dyDescent="0.2">
      <c r="B387" s="903"/>
      <c r="C387" s="72"/>
      <c r="D387" s="164"/>
      <c r="E387" s="74"/>
      <c r="F387" s="72"/>
      <c r="G387" s="434">
        <f t="shared" si="127"/>
        <v>0</v>
      </c>
      <c r="H387" s="454"/>
      <c r="I387" s="434">
        <f t="shared" si="128"/>
        <v>0</v>
      </c>
      <c r="J387" s="333"/>
      <c r="K387" s="30"/>
      <c r="L387" s="30"/>
      <c r="M387" s="30"/>
      <c r="N387" s="30"/>
      <c r="O387" s="30"/>
      <c r="P387" s="479"/>
      <c r="Q387" s="457"/>
      <c r="R387" s="96">
        <f t="shared" si="114"/>
        <v>0</v>
      </c>
      <c r="S387" s="96">
        <f t="shared" si="115"/>
        <v>0</v>
      </c>
    </row>
    <row r="388" spans="2:19" s="24" customFormat="1" ht="12.75" customHeight="1" x14ac:dyDescent="0.2">
      <c r="B388" s="901"/>
      <c r="C388" s="137"/>
      <c r="D388" s="165"/>
      <c r="E388" s="208"/>
      <c r="F388" s="137"/>
      <c r="G388" s="448">
        <f t="shared" si="127"/>
        <v>0</v>
      </c>
      <c r="H388" s="451"/>
      <c r="I388" s="448">
        <f t="shared" si="128"/>
        <v>0</v>
      </c>
      <c r="J388" s="458"/>
      <c r="K388" s="32"/>
      <c r="L388" s="32"/>
      <c r="M388" s="32"/>
      <c r="N388" s="32"/>
      <c r="O388" s="32"/>
      <c r="P388" s="596"/>
      <c r="Q388" s="459"/>
      <c r="R388" s="96">
        <f t="shared" si="114"/>
        <v>0</v>
      </c>
      <c r="S388" s="96">
        <f t="shared" si="115"/>
        <v>0</v>
      </c>
    </row>
    <row r="389" spans="2:19" s="24" customFormat="1" ht="12.75" customHeight="1" x14ac:dyDescent="0.15">
      <c r="B389" s="897" t="s">
        <v>280</v>
      </c>
      <c r="C389" s="114" t="s">
        <v>176</v>
      </c>
      <c r="D389" s="162"/>
      <c r="E389" s="54"/>
      <c r="F389" s="33"/>
      <c r="G389" s="204">
        <f>SUM(G390:G397)</f>
        <v>0</v>
      </c>
      <c r="H389" s="449"/>
      <c r="I389" s="204">
        <f>SUM(I390:I397)</f>
        <v>0</v>
      </c>
      <c r="J389" s="204">
        <f t="shared" ref="J389:Q389" si="129">SUM(J390:J397)</f>
        <v>0</v>
      </c>
      <c r="K389" s="220">
        <f t="shared" si="129"/>
        <v>0</v>
      </c>
      <c r="L389" s="220">
        <f t="shared" si="129"/>
        <v>0</v>
      </c>
      <c r="M389" s="220">
        <f t="shared" si="129"/>
        <v>0</v>
      </c>
      <c r="N389" s="220">
        <f t="shared" si="129"/>
        <v>0</v>
      </c>
      <c r="O389" s="220">
        <f t="shared" si="129"/>
        <v>0</v>
      </c>
      <c r="P389" s="220">
        <f t="shared" si="129"/>
        <v>0</v>
      </c>
      <c r="Q389" s="248">
        <f t="shared" si="129"/>
        <v>0</v>
      </c>
      <c r="R389" s="96">
        <f t="shared" si="114"/>
        <v>0</v>
      </c>
      <c r="S389" s="96">
        <f t="shared" si="115"/>
        <v>0</v>
      </c>
    </row>
    <row r="390" spans="2:19" s="24" customFormat="1" ht="12.75" customHeight="1" x14ac:dyDescent="0.2">
      <c r="B390" s="898"/>
      <c r="C390" s="72"/>
      <c r="D390" s="164"/>
      <c r="E390" s="74"/>
      <c r="F390" s="72"/>
      <c r="G390" s="434">
        <f t="shared" ref="G390:G397" si="130">+E390*F390</f>
        <v>0</v>
      </c>
      <c r="H390" s="450"/>
      <c r="I390" s="434">
        <f t="shared" ref="I390:I397" si="131">+G390*$H$370</f>
        <v>0</v>
      </c>
      <c r="J390" s="434"/>
      <c r="K390" s="53"/>
      <c r="L390" s="53"/>
      <c r="M390" s="53"/>
      <c r="N390" s="53"/>
      <c r="O390" s="53"/>
      <c r="P390" s="964"/>
      <c r="Q390" s="455"/>
      <c r="R390" s="96">
        <f t="shared" si="114"/>
        <v>0</v>
      </c>
      <c r="S390" s="96">
        <f t="shared" si="115"/>
        <v>0</v>
      </c>
    </row>
    <row r="391" spans="2:19" s="24" customFormat="1" ht="12.75" customHeight="1" x14ac:dyDescent="0.2">
      <c r="B391" s="898"/>
      <c r="C391" s="72"/>
      <c r="D391" s="164"/>
      <c r="E391" s="74"/>
      <c r="F391" s="72"/>
      <c r="G391" s="434">
        <f t="shared" si="130"/>
        <v>0</v>
      </c>
      <c r="H391" s="450"/>
      <c r="I391" s="434">
        <f t="shared" si="131"/>
        <v>0</v>
      </c>
      <c r="J391" s="33"/>
      <c r="K391" s="33"/>
      <c r="L391" s="33"/>
      <c r="M391" s="33"/>
      <c r="N391" s="33"/>
      <c r="O391" s="33"/>
      <c r="P391" s="965"/>
      <c r="Q391" s="163"/>
      <c r="R391" s="96">
        <f t="shared" si="114"/>
        <v>0</v>
      </c>
      <c r="S391" s="96">
        <f t="shared" si="115"/>
        <v>0</v>
      </c>
    </row>
    <row r="392" spans="2:19" s="24" customFormat="1" ht="12.75" customHeight="1" x14ac:dyDescent="0.2">
      <c r="B392" s="903"/>
      <c r="C392" s="114"/>
      <c r="D392" s="162"/>
      <c r="E392" s="54"/>
      <c r="F392" s="33"/>
      <c r="G392" s="434">
        <f t="shared" si="130"/>
        <v>0</v>
      </c>
      <c r="H392" s="450"/>
      <c r="I392" s="434">
        <f t="shared" si="131"/>
        <v>0</v>
      </c>
      <c r="J392" s="33"/>
      <c r="K392" s="33"/>
      <c r="L392" s="33"/>
      <c r="M392" s="33"/>
      <c r="N392" s="33"/>
      <c r="O392" s="33"/>
      <c r="P392" s="965"/>
      <c r="Q392" s="163"/>
      <c r="R392" s="96">
        <f t="shared" si="114"/>
        <v>0</v>
      </c>
      <c r="S392" s="96">
        <f t="shared" si="115"/>
        <v>0</v>
      </c>
    </row>
    <row r="393" spans="2:19" s="24" customFormat="1" ht="12.75" customHeight="1" x14ac:dyDescent="0.2">
      <c r="B393" s="902"/>
      <c r="C393" s="114"/>
      <c r="D393" s="162"/>
      <c r="E393" s="54"/>
      <c r="F393" s="33"/>
      <c r="G393" s="434">
        <f t="shared" si="130"/>
        <v>0</v>
      </c>
      <c r="H393" s="450"/>
      <c r="I393" s="434">
        <f t="shared" si="131"/>
        <v>0</v>
      </c>
      <c r="J393" s="33"/>
      <c r="K393" s="33"/>
      <c r="L393" s="33"/>
      <c r="M393" s="33"/>
      <c r="N393" s="33"/>
      <c r="O393" s="33"/>
      <c r="P393" s="965"/>
      <c r="Q393" s="163"/>
      <c r="R393" s="96">
        <f t="shared" si="114"/>
        <v>0</v>
      </c>
      <c r="S393" s="96">
        <f t="shared" si="115"/>
        <v>0</v>
      </c>
    </row>
    <row r="394" spans="2:19" s="24" customFormat="1" ht="12.75" customHeight="1" x14ac:dyDescent="0.2">
      <c r="B394" s="902"/>
      <c r="C394" s="114"/>
      <c r="D394" s="162"/>
      <c r="E394" s="54"/>
      <c r="F394" s="33"/>
      <c r="G394" s="434">
        <f t="shared" si="130"/>
        <v>0</v>
      </c>
      <c r="H394" s="450"/>
      <c r="I394" s="434">
        <f t="shared" si="131"/>
        <v>0</v>
      </c>
      <c r="J394" s="33"/>
      <c r="K394" s="33"/>
      <c r="L394" s="33"/>
      <c r="M394" s="33"/>
      <c r="N394" s="33"/>
      <c r="O394" s="33"/>
      <c r="P394" s="965"/>
      <c r="Q394" s="163"/>
      <c r="R394" s="96">
        <f t="shared" si="114"/>
        <v>0</v>
      </c>
      <c r="S394" s="96">
        <f t="shared" si="115"/>
        <v>0</v>
      </c>
    </row>
    <row r="395" spans="2:19" s="24" customFormat="1" ht="12.75" customHeight="1" x14ac:dyDescent="0.2">
      <c r="B395" s="903"/>
      <c r="C395" s="72"/>
      <c r="D395" s="164"/>
      <c r="E395" s="74"/>
      <c r="F395" s="72"/>
      <c r="G395" s="434">
        <f t="shared" si="130"/>
        <v>0</v>
      </c>
      <c r="H395" s="453"/>
      <c r="I395" s="434">
        <f t="shared" si="131"/>
        <v>0</v>
      </c>
      <c r="J395" s="333"/>
      <c r="K395" s="30"/>
      <c r="L395" s="30"/>
      <c r="M395" s="30"/>
      <c r="N395" s="30"/>
      <c r="O395" s="30"/>
      <c r="P395" s="479"/>
      <c r="Q395" s="457"/>
      <c r="R395" s="96">
        <f t="shared" si="114"/>
        <v>0</v>
      </c>
      <c r="S395" s="96">
        <f t="shared" si="115"/>
        <v>0</v>
      </c>
    </row>
    <row r="396" spans="2:19" s="24" customFormat="1" ht="12.75" customHeight="1" x14ac:dyDescent="0.2">
      <c r="B396" s="903"/>
      <c r="C396" s="72"/>
      <c r="D396" s="164"/>
      <c r="E396" s="74"/>
      <c r="F396" s="72"/>
      <c r="G396" s="434">
        <f t="shared" si="130"/>
        <v>0</v>
      </c>
      <c r="H396" s="454"/>
      <c r="I396" s="434">
        <f t="shared" si="131"/>
        <v>0</v>
      </c>
      <c r="J396" s="333"/>
      <c r="K396" s="30"/>
      <c r="L396" s="30"/>
      <c r="M396" s="30"/>
      <c r="N396" s="30"/>
      <c r="O396" s="30"/>
      <c r="P396" s="479"/>
      <c r="Q396" s="457"/>
      <c r="R396" s="96">
        <f t="shared" si="114"/>
        <v>0</v>
      </c>
      <c r="S396" s="96">
        <f t="shared" si="115"/>
        <v>0</v>
      </c>
    </row>
    <row r="397" spans="2:19" s="24" customFormat="1" ht="12.75" customHeight="1" x14ac:dyDescent="0.2">
      <c r="B397" s="901"/>
      <c r="C397" s="137"/>
      <c r="D397" s="165"/>
      <c r="E397" s="208"/>
      <c r="F397" s="137"/>
      <c r="G397" s="448">
        <f t="shared" si="130"/>
        <v>0</v>
      </c>
      <c r="H397" s="451"/>
      <c r="I397" s="448">
        <f t="shared" si="131"/>
        <v>0</v>
      </c>
      <c r="J397" s="458"/>
      <c r="K397" s="32"/>
      <c r="L397" s="32"/>
      <c r="M397" s="32"/>
      <c r="N397" s="32"/>
      <c r="O397" s="32"/>
      <c r="P397" s="596"/>
      <c r="Q397" s="459"/>
      <c r="R397" s="96">
        <f t="shared" si="114"/>
        <v>0</v>
      </c>
      <c r="S397" s="96">
        <f t="shared" si="115"/>
        <v>0</v>
      </c>
    </row>
    <row r="398" spans="2:19" s="24" customFormat="1" ht="12.75" customHeight="1" x14ac:dyDescent="0.15">
      <c r="B398" s="897" t="s">
        <v>280</v>
      </c>
      <c r="C398" s="114" t="s">
        <v>177</v>
      </c>
      <c r="D398" s="162"/>
      <c r="E398" s="54"/>
      <c r="F398" s="33"/>
      <c r="G398" s="204">
        <f>SUM(G399:G406)</f>
        <v>0</v>
      </c>
      <c r="H398" s="449"/>
      <c r="I398" s="204">
        <f>SUM(I399:I406)</f>
        <v>0</v>
      </c>
      <c r="J398" s="441">
        <f t="shared" ref="J398:Q398" si="132">SUM(J399:J406)</f>
        <v>0</v>
      </c>
      <c r="K398" s="151">
        <f t="shared" si="132"/>
        <v>0</v>
      </c>
      <c r="L398" s="151">
        <f t="shared" si="132"/>
        <v>0</v>
      </c>
      <c r="M398" s="151">
        <f t="shared" si="132"/>
        <v>0</v>
      </c>
      <c r="N398" s="151">
        <f t="shared" si="132"/>
        <v>0</v>
      </c>
      <c r="O398" s="151">
        <f t="shared" si="132"/>
        <v>0</v>
      </c>
      <c r="P398" s="151">
        <f t="shared" si="132"/>
        <v>0</v>
      </c>
      <c r="Q398" s="205">
        <f t="shared" si="132"/>
        <v>0</v>
      </c>
      <c r="R398" s="96">
        <f t="shared" si="114"/>
        <v>0</v>
      </c>
      <c r="S398" s="96">
        <f t="shared" si="115"/>
        <v>0</v>
      </c>
    </row>
    <row r="399" spans="2:19" s="24" customFormat="1" ht="12.75" customHeight="1" x14ac:dyDescent="0.2">
      <c r="B399" s="898"/>
      <c r="C399" s="72"/>
      <c r="D399" s="164"/>
      <c r="E399" s="74"/>
      <c r="F399" s="72"/>
      <c r="G399" s="434">
        <f t="shared" ref="G399:G406" si="133">+E399*F399</f>
        <v>0</v>
      </c>
      <c r="H399" s="450"/>
      <c r="I399" s="434">
        <f t="shared" ref="I399:I406" si="134">+G399*$H$370</f>
        <v>0</v>
      </c>
      <c r="J399" s="434"/>
      <c r="K399" s="53"/>
      <c r="L399" s="53"/>
      <c r="M399" s="53"/>
      <c r="N399" s="53"/>
      <c r="O399" s="53"/>
      <c r="P399" s="964"/>
      <c r="Q399" s="455"/>
      <c r="R399" s="96">
        <f t="shared" si="114"/>
        <v>0</v>
      </c>
      <c r="S399" s="96">
        <f t="shared" si="115"/>
        <v>0</v>
      </c>
    </row>
    <row r="400" spans="2:19" s="24" customFormat="1" ht="12.75" customHeight="1" x14ac:dyDescent="0.2">
      <c r="B400" s="898"/>
      <c r="C400" s="72"/>
      <c r="D400" s="164"/>
      <c r="E400" s="74"/>
      <c r="F400" s="72"/>
      <c r="G400" s="434">
        <f t="shared" si="133"/>
        <v>0</v>
      </c>
      <c r="H400" s="450"/>
      <c r="I400" s="434">
        <f t="shared" si="134"/>
        <v>0</v>
      </c>
      <c r="J400" s="333"/>
      <c r="K400" s="30"/>
      <c r="L400" s="30"/>
      <c r="M400" s="30"/>
      <c r="N400" s="30"/>
      <c r="O400" s="30"/>
      <c r="P400" s="479"/>
      <c r="Q400" s="457"/>
      <c r="R400" s="96">
        <f t="shared" si="114"/>
        <v>0</v>
      </c>
      <c r="S400" s="96">
        <f t="shared" si="115"/>
        <v>0</v>
      </c>
    </row>
    <row r="401" spans="2:19" s="24" customFormat="1" ht="12.75" customHeight="1" x14ac:dyDescent="0.2">
      <c r="B401" s="903"/>
      <c r="C401" s="72"/>
      <c r="D401" s="164"/>
      <c r="E401" s="74"/>
      <c r="F401" s="72"/>
      <c r="G401" s="434">
        <f t="shared" si="133"/>
        <v>0</v>
      </c>
      <c r="H401" s="450"/>
      <c r="I401" s="434">
        <f t="shared" si="134"/>
        <v>0</v>
      </c>
      <c r="J401" s="333"/>
      <c r="K401" s="30"/>
      <c r="L401" s="30"/>
      <c r="M401" s="30"/>
      <c r="N401" s="30"/>
      <c r="O401" s="30"/>
      <c r="P401" s="479"/>
      <c r="Q401" s="457"/>
      <c r="R401" s="96">
        <f t="shared" si="114"/>
        <v>0</v>
      </c>
      <c r="S401" s="96">
        <f t="shared" si="115"/>
        <v>0</v>
      </c>
    </row>
    <row r="402" spans="2:19" s="24" customFormat="1" ht="12.75" customHeight="1" x14ac:dyDescent="0.2">
      <c r="B402" s="903"/>
      <c r="C402" s="72"/>
      <c r="D402" s="164"/>
      <c r="E402" s="74"/>
      <c r="F402" s="72"/>
      <c r="G402" s="434">
        <f t="shared" si="133"/>
        <v>0</v>
      </c>
      <c r="H402" s="450"/>
      <c r="I402" s="434">
        <f t="shared" si="134"/>
        <v>0</v>
      </c>
      <c r="J402" s="333"/>
      <c r="K402" s="30"/>
      <c r="L402" s="30"/>
      <c r="M402" s="30"/>
      <c r="N402" s="30"/>
      <c r="O402" s="30"/>
      <c r="P402" s="479"/>
      <c r="Q402" s="457"/>
      <c r="R402" s="96">
        <f t="shared" si="114"/>
        <v>0</v>
      </c>
      <c r="S402" s="96">
        <f t="shared" si="115"/>
        <v>0</v>
      </c>
    </row>
    <row r="403" spans="2:19" s="24" customFormat="1" ht="12.75" customHeight="1" x14ac:dyDescent="0.2">
      <c r="B403" s="903"/>
      <c r="C403" s="72"/>
      <c r="D403" s="164"/>
      <c r="E403" s="74"/>
      <c r="F403" s="72"/>
      <c r="G403" s="434">
        <f t="shared" si="133"/>
        <v>0</v>
      </c>
      <c r="H403" s="450"/>
      <c r="I403" s="434">
        <f t="shared" si="134"/>
        <v>0</v>
      </c>
      <c r="J403" s="333"/>
      <c r="K403" s="30"/>
      <c r="L403" s="30"/>
      <c r="M403" s="30"/>
      <c r="N403" s="30"/>
      <c r="O403" s="30"/>
      <c r="P403" s="479"/>
      <c r="Q403" s="457"/>
      <c r="R403" s="96">
        <f t="shared" si="114"/>
        <v>0</v>
      </c>
      <c r="S403" s="96">
        <f t="shared" si="115"/>
        <v>0</v>
      </c>
    </row>
    <row r="404" spans="2:19" s="24" customFormat="1" ht="12.75" customHeight="1" x14ac:dyDescent="0.2">
      <c r="B404" s="903"/>
      <c r="C404" s="72"/>
      <c r="D404" s="164"/>
      <c r="E404" s="74"/>
      <c r="F404" s="72"/>
      <c r="G404" s="434">
        <f t="shared" si="133"/>
        <v>0</v>
      </c>
      <c r="H404" s="453"/>
      <c r="I404" s="434">
        <f t="shared" si="134"/>
        <v>0</v>
      </c>
      <c r="J404" s="333"/>
      <c r="K404" s="30"/>
      <c r="L404" s="30"/>
      <c r="M404" s="30"/>
      <c r="N404" s="30"/>
      <c r="O404" s="30"/>
      <c r="P404" s="479"/>
      <c r="Q404" s="457"/>
      <c r="R404" s="96">
        <f t="shared" si="114"/>
        <v>0</v>
      </c>
      <c r="S404" s="96">
        <f t="shared" si="115"/>
        <v>0</v>
      </c>
    </row>
    <row r="405" spans="2:19" s="24" customFormat="1" ht="12.75" customHeight="1" x14ac:dyDescent="0.2">
      <c r="B405" s="903"/>
      <c r="C405" s="72"/>
      <c r="D405" s="164"/>
      <c r="E405" s="74"/>
      <c r="F405" s="72"/>
      <c r="G405" s="434">
        <f t="shared" si="133"/>
        <v>0</v>
      </c>
      <c r="H405" s="454"/>
      <c r="I405" s="434">
        <f t="shared" si="134"/>
        <v>0</v>
      </c>
      <c r="J405" s="333"/>
      <c r="K405" s="30"/>
      <c r="L405" s="30"/>
      <c r="M405" s="30"/>
      <c r="N405" s="30"/>
      <c r="O405" s="30"/>
      <c r="P405" s="479"/>
      <c r="Q405" s="457"/>
      <c r="R405" s="96">
        <f t="shared" si="114"/>
        <v>0</v>
      </c>
      <c r="S405" s="96">
        <f t="shared" si="115"/>
        <v>0</v>
      </c>
    </row>
    <row r="406" spans="2:19" s="24" customFormat="1" ht="12.75" customHeight="1" x14ac:dyDescent="0.2">
      <c r="B406" s="901"/>
      <c r="C406" s="137"/>
      <c r="D406" s="165"/>
      <c r="E406" s="208"/>
      <c r="F406" s="137"/>
      <c r="G406" s="448">
        <f t="shared" si="133"/>
        <v>0</v>
      </c>
      <c r="H406" s="451"/>
      <c r="I406" s="448">
        <f t="shared" si="134"/>
        <v>0</v>
      </c>
      <c r="J406" s="458"/>
      <c r="K406" s="32"/>
      <c r="L406" s="32"/>
      <c r="M406" s="32"/>
      <c r="N406" s="32"/>
      <c r="O406" s="32"/>
      <c r="P406" s="596"/>
      <c r="Q406" s="459"/>
      <c r="R406" s="96">
        <f t="shared" si="114"/>
        <v>0</v>
      </c>
      <c r="S406" s="96">
        <f t="shared" si="115"/>
        <v>0</v>
      </c>
    </row>
    <row r="407" spans="2:19" s="24" customFormat="1" ht="12.75" customHeight="1" x14ac:dyDescent="0.15">
      <c r="B407" s="897" t="s">
        <v>280</v>
      </c>
      <c r="C407" s="114" t="s">
        <v>178</v>
      </c>
      <c r="D407" s="162"/>
      <c r="E407" s="54"/>
      <c r="F407" s="33"/>
      <c r="G407" s="204">
        <f>SUM(G408:G415)</f>
        <v>0</v>
      </c>
      <c r="H407" s="449"/>
      <c r="I407" s="204">
        <f>SUM(I408:I415)</f>
        <v>0</v>
      </c>
      <c r="J407" s="204">
        <f t="shared" ref="J407:Q407" si="135">SUM(J408:J415)</f>
        <v>0</v>
      </c>
      <c r="K407" s="220">
        <f t="shared" si="135"/>
        <v>0</v>
      </c>
      <c r="L407" s="220">
        <f t="shared" si="135"/>
        <v>0</v>
      </c>
      <c r="M407" s="220">
        <f t="shared" si="135"/>
        <v>0</v>
      </c>
      <c r="N407" s="220">
        <f t="shared" si="135"/>
        <v>0</v>
      </c>
      <c r="O407" s="220">
        <f t="shared" si="135"/>
        <v>0</v>
      </c>
      <c r="P407" s="220">
        <f t="shared" si="135"/>
        <v>0</v>
      </c>
      <c r="Q407" s="248">
        <f t="shared" si="135"/>
        <v>0</v>
      </c>
      <c r="R407" s="96">
        <f t="shared" si="114"/>
        <v>0</v>
      </c>
      <c r="S407" s="96">
        <f t="shared" si="115"/>
        <v>0</v>
      </c>
    </row>
    <row r="408" spans="2:19" s="24" customFormat="1" ht="12.75" customHeight="1" x14ac:dyDescent="0.2">
      <c r="B408" s="898"/>
      <c r="C408" s="72"/>
      <c r="D408" s="164"/>
      <c r="E408" s="74"/>
      <c r="F408" s="72"/>
      <c r="G408" s="434">
        <f t="shared" ref="G408:G415" si="136">+E408*F408</f>
        <v>0</v>
      </c>
      <c r="H408" s="450"/>
      <c r="I408" s="434">
        <f t="shared" ref="I408:I415" si="137">+G408*$H$370</f>
        <v>0</v>
      </c>
      <c r="J408" s="434"/>
      <c r="K408" s="53"/>
      <c r="L408" s="53"/>
      <c r="M408" s="53"/>
      <c r="N408" s="53"/>
      <c r="O408" s="53"/>
      <c r="P408" s="964"/>
      <c r="Q408" s="455"/>
      <c r="R408" s="96">
        <f t="shared" si="114"/>
        <v>0</v>
      </c>
      <c r="S408" s="96">
        <f t="shared" si="115"/>
        <v>0</v>
      </c>
    </row>
    <row r="409" spans="2:19" s="24" customFormat="1" ht="12.75" customHeight="1" x14ac:dyDescent="0.2">
      <c r="B409" s="898"/>
      <c r="C409" s="72"/>
      <c r="D409" s="164"/>
      <c r="E409" s="74"/>
      <c r="F409" s="72"/>
      <c r="G409" s="434">
        <f t="shared" si="136"/>
        <v>0</v>
      </c>
      <c r="H409" s="450"/>
      <c r="I409" s="434">
        <f t="shared" si="137"/>
        <v>0</v>
      </c>
      <c r="J409" s="33"/>
      <c r="K409" s="33"/>
      <c r="L409" s="33"/>
      <c r="M409" s="33"/>
      <c r="N409" s="33"/>
      <c r="O409" s="33"/>
      <c r="P409" s="965"/>
      <c r="Q409" s="163"/>
      <c r="R409" s="96">
        <f t="shared" si="114"/>
        <v>0</v>
      </c>
      <c r="S409" s="96">
        <f t="shared" si="115"/>
        <v>0</v>
      </c>
    </row>
    <row r="410" spans="2:19" s="24" customFormat="1" ht="12.75" customHeight="1" x14ac:dyDescent="0.2">
      <c r="B410" s="902"/>
      <c r="C410" s="114"/>
      <c r="D410" s="162"/>
      <c r="E410" s="54"/>
      <c r="F410" s="33"/>
      <c r="G410" s="434">
        <f t="shared" si="136"/>
        <v>0</v>
      </c>
      <c r="H410" s="450"/>
      <c r="I410" s="434">
        <f t="shared" si="137"/>
        <v>0</v>
      </c>
      <c r="J410" s="33"/>
      <c r="K410" s="33"/>
      <c r="L410" s="33"/>
      <c r="M410" s="33"/>
      <c r="N410" s="33"/>
      <c r="O410" s="33"/>
      <c r="P410" s="965"/>
      <c r="Q410" s="163"/>
      <c r="R410" s="96">
        <f t="shared" si="114"/>
        <v>0</v>
      </c>
      <c r="S410" s="96">
        <f t="shared" si="115"/>
        <v>0</v>
      </c>
    </row>
    <row r="411" spans="2:19" s="24" customFormat="1" ht="12.75" customHeight="1" x14ac:dyDescent="0.2">
      <c r="B411" s="902"/>
      <c r="C411" s="114"/>
      <c r="D411" s="162"/>
      <c r="E411" s="54"/>
      <c r="F411" s="33"/>
      <c r="G411" s="434">
        <f t="shared" si="136"/>
        <v>0</v>
      </c>
      <c r="H411" s="450"/>
      <c r="I411" s="434">
        <f t="shared" si="137"/>
        <v>0</v>
      </c>
      <c r="J411" s="33"/>
      <c r="K411" s="33"/>
      <c r="L411" s="33"/>
      <c r="M411" s="33"/>
      <c r="N411" s="33"/>
      <c r="O411" s="33"/>
      <c r="P411" s="965"/>
      <c r="Q411" s="163"/>
      <c r="R411" s="96">
        <f t="shared" si="114"/>
        <v>0</v>
      </c>
      <c r="S411" s="96">
        <f t="shared" si="115"/>
        <v>0</v>
      </c>
    </row>
    <row r="412" spans="2:19" s="24" customFormat="1" ht="12.75" customHeight="1" x14ac:dyDescent="0.2">
      <c r="B412" s="902"/>
      <c r="C412" s="114"/>
      <c r="D412" s="162"/>
      <c r="E412" s="54"/>
      <c r="F412" s="33"/>
      <c r="G412" s="434">
        <f t="shared" si="136"/>
        <v>0</v>
      </c>
      <c r="H412" s="450"/>
      <c r="I412" s="434">
        <f t="shared" si="137"/>
        <v>0</v>
      </c>
      <c r="J412" s="33"/>
      <c r="K412" s="33"/>
      <c r="L412" s="33"/>
      <c r="M412" s="33"/>
      <c r="N412" s="33"/>
      <c r="O412" s="33"/>
      <c r="P412" s="965"/>
      <c r="Q412" s="163"/>
      <c r="R412" s="96">
        <f t="shared" si="114"/>
        <v>0</v>
      </c>
      <c r="S412" s="96">
        <f t="shared" si="115"/>
        <v>0</v>
      </c>
    </row>
    <row r="413" spans="2:19" s="24" customFormat="1" ht="12.75" customHeight="1" x14ac:dyDescent="0.2">
      <c r="B413" s="903"/>
      <c r="C413" s="72"/>
      <c r="D413" s="164"/>
      <c r="E413" s="74"/>
      <c r="F413" s="72"/>
      <c r="G413" s="434">
        <f t="shared" si="136"/>
        <v>0</v>
      </c>
      <c r="H413" s="453"/>
      <c r="I413" s="434">
        <f t="shared" si="137"/>
        <v>0</v>
      </c>
      <c r="J413" s="333"/>
      <c r="K413" s="30"/>
      <c r="L413" s="30"/>
      <c r="M413" s="30"/>
      <c r="N413" s="30"/>
      <c r="O413" s="30"/>
      <c r="P413" s="479"/>
      <c r="Q413" s="457"/>
      <c r="R413" s="96">
        <f t="shared" si="114"/>
        <v>0</v>
      </c>
      <c r="S413" s="96">
        <f t="shared" si="115"/>
        <v>0</v>
      </c>
    </row>
    <row r="414" spans="2:19" s="24" customFormat="1" ht="12.75" customHeight="1" x14ac:dyDescent="0.2">
      <c r="B414" s="903"/>
      <c r="C414" s="72"/>
      <c r="D414" s="164"/>
      <c r="E414" s="74"/>
      <c r="F414" s="72"/>
      <c r="G414" s="434">
        <f t="shared" si="136"/>
        <v>0</v>
      </c>
      <c r="H414" s="454"/>
      <c r="I414" s="434">
        <f t="shared" si="137"/>
        <v>0</v>
      </c>
      <c r="J414" s="333"/>
      <c r="K414" s="30"/>
      <c r="L414" s="30"/>
      <c r="M414" s="30"/>
      <c r="N414" s="30"/>
      <c r="O414" s="30"/>
      <c r="P414" s="479"/>
      <c r="Q414" s="457"/>
      <c r="R414" s="96">
        <f t="shared" ref="R414:R477" si="138">SUM(J414:Q414)</f>
        <v>0</v>
      </c>
      <c r="S414" s="96">
        <f t="shared" ref="S414:S477" si="139">+R414-I414</f>
        <v>0</v>
      </c>
    </row>
    <row r="415" spans="2:19" s="24" customFormat="1" ht="12.75" customHeight="1" x14ac:dyDescent="0.2">
      <c r="B415" s="901"/>
      <c r="C415" s="137"/>
      <c r="D415" s="165"/>
      <c r="E415" s="74"/>
      <c r="F415" s="72"/>
      <c r="G415" s="448">
        <f t="shared" si="136"/>
        <v>0</v>
      </c>
      <c r="H415" s="451"/>
      <c r="I415" s="448">
        <f t="shared" si="137"/>
        <v>0</v>
      </c>
      <c r="J415" s="333"/>
      <c r="K415" s="30"/>
      <c r="L415" s="30"/>
      <c r="M415" s="30"/>
      <c r="N415" s="30"/>
      <c r="O415" s="30"/>
      <c r="P415" s="479"/>
      <c r="Q415" s="457"/>
      <c r="R415" s="96">
        <f t="shared" si="138"/>
        <v>0</v>
      </c>
      <c r="S415" s="96">
        <f t="shared" si="139"/>
        <v>0</v>
      </c>
    </row>
    <row r="416" spans="2:19" s="24" customFormat="1" ht="12.75" customHeight="1" x14ac:dyDescent="0.15">
      <c r="B416" s="905">
        <f>+D270</f>
        <v>0</v>
      </c>
      <c r="C416" s="178" t="str">
        <f>+C270</f>
        <v>1.2.4</v>
      </c>
      <c r="D416" s="166">
        <f>+'Cronograma de Actividades'!C28</f>
        <v>0</v>
      </c>
      <c r="E416" s="181"/>
      <c r="F416" s="180"/>
      <c r="G416" s="158">
        <f>+G417+G426+G435+G444+G453</f>
        <v>0</v>
      </c>
      <c r="H416" s="370">
        <f>+'Cronograma de Actividades'!D28</f>
        <v>0</v>
      </c>
      <c r="I416" s="158">
        <f t="shared" ref="I416:Q416" si="140">+I417+I426+I435+I444+I453</f>
        <v>0</v>
      </c>
      <c r="J416" s="158">
        <f t="shared" si="140"/>
        <v>0</v>
      </c>
      <c r="K416" s="158">
        <f t="shared" si="140"/>
        <v>0</v>
      </c>
      <c r="L416" s="158">
        <f t="shared" si="140"/>
        <v>0</v>
      </c>
      <c r="M416" s="158">
        <f t="shared" si="140"/>
        <v>0</v>
      </c>
      <c r="N416" s="158">
        <f t="shared" si="140"/>
        <v>0</v>
      </c>
      <c r="O416" s="158">
        <f t="shared" si="140"/>
        <v>0</v>
      </c>
      <c r="P416" s="158">
        <f t="shared" si="140"/>
        <v>0</v>
      </c>
      <c r="Q416" s="159">
        <f t="shared" si="140"/>
        <v>0</v>
      </c>
      <c r="R416" s="96">
        <f t="shared" si="138"/>
        <v>0</v>
      </c>
      <c r="S416" s="96">
        <f t="shared" si="139"/>
        <v>0</v>
      </c>
    </row>
    <row r="417" spans="2:19" s="24" customFormat="1" ht="12.75" customHeight="1" x14ac:dyDescent="0.15">
      <c r="B417" s="897" t="s">
        <v>280</v>
      </c>
      <c r="C417" s="114" t="s">
        <v>180</v>
      </c>
      <c r="D417" s="162"/>
      <c r="E417" s="54"/>
      <c r="F417" s="33"/>
      <c r="G417" s="204">
        <f>SUM(G418:G425)</f>
        <v>0</v>
      </c>
      <c r="H417" s="449"/>
      <c r="I417" s="204">
        <f>SUM(I418:I425)</f>
        <v>0</v>
      </c>
      <c r="J417" s="204">
        <f t="shared" ref="J417:Q417" si="141">SUM(J418:J425)</f>
        <v>0</v>
      </c>
      <c r="K417" s="220">
        <f t="shared" si="141"/>
        <v>0</v>
      </c>
      <c r="L417" s="220">
        <f t="shared" si="141"/>
        <v>0</v>
      </c>
      <c r="M417" s="220">
        <f t="shared" si="141"/>
        <v>0</v>
      </c>
      <c r="N417" s="220">
        <f t="shared" si="141"/>
        <v>0</v>
      </c>
      <c r="O417" s="220">
        <f t="shared" si="141"/>
        <v>0</v>
      </c>
      <c r="P417" s="220">
        <f t="shared" si="141"/>
        <v>0</v>
      </c>
      <c r="Q417" s="248">
        <f t="shared" si="141"/>
        <v>0</v>
      </c>
      <c r="R417" s="96">
        <f t="shared" si="138"/>
        <v>0</v>
      </c>
      <c r="S417" s="96">
        <f t="shared" si="139"/>
        <v>0</v>
      </c>
    </row>
    <row r="418" spans="2:19" s="24" customFormat="1" ht="12.75" customHeight="1" x14ac:dyDescent="0.2">
      <c r="B418" s="898"/>
      <c r="C418" s="72"/>
      <c r="D418" s="164"/>
      <c r="E418" s="74"/>
      <c r="F418" s="72"/>
      <c r="G418" s="434">
        <f t="shared" ref="G418:G425" si="142">+E418*F418</f>
        <v>0</v>
      </c>
      <c r="H418" s="72"/>
      <c r="I418" s="434">
        <f t="shared" ref="I418:I425" si="143">+G418*$H$416</f>
        <v>0</v>
      </c>
      <c r="J418" s="333"/>
      <c r="K418" s="30"/>
      <c r="L418" s="30"/>
      <c r="M418" s="30"/>
      <c r="N418" s="30"/>
      <c r="O418" s="30"/>
      <c r="P418" s="479"/>
      <c r="Q418" s="457"/>
      <c r="R418" s="96">
        <f t="shared" si="138"/>
        <v>0</v>
      </c>
      <c r="S418" s="96">
        <f t="shared" si="139"/>
        <v>0</v>
      </c>
    </row>
    <row r="419" spans="2:19" s="24" customFormat="1" ht="12.75" customHeight="1" x14ac:dyDescent="0.2">
      <c r="B419" s="903"/>
      <c r="C419" s="72"/>
      <c r="D419" s="164"/>
      <c r="E419" s="74"/>
      <c r="F419" s="72"/>
      <c r="G419" s="434">
        <f t="shared" si="142"/>
        <v>0</v>
      </c>
      <c r="H419" s="72"/>
      <c r="I419" s="434">
        <f t="shared" si="143"/>
        <v>0</v>
      </c>
      <c r="J419" s="333"/>
      <c r="K419" s="30"/>
      <c r="L419" s="30"/>
      <c r="M419" s="30"/>
      <c r="N419" s="30"/>
      <c r="O419" s="30"/>
      <c r="P419" s="479"/>
      <c r="Q419" s="457"/>
      <c r="R419" s="96">
        <f t="shared" si="138"/>
        <v>0</v>
      </c>
      <c r="S419" s="96">
        <f t="shared" si="139"/>
        <v>0</v>
      </c>
    </row>
    <row r="420" spans="2:19" s="24" customFormat="1" ht="12.75" customHeight="1" x14ac:dyDescent="0.2">
      <c r="B420" s="903"/>
      <c r="C420" s="72"/>
      <c r="D420" s="164"/>
      <c r="E420" s="74"/>
      <c r="F420" s="72"/>
      <c r="G420" s="434">
        <f t="shared" si="142"/>
        <v>0</v>
      </c>
      <c r="H420" s="72"/>
      <c r="I420" s="434">
        <f t="shared" si="143"/>
        <v>0</v>
      </c>
      <c r="J420" s="333"/>
      <c r="K420" s="30"/>
      <c r="L420" s="30"/>
      <c r="M420" s="30"/>
      <c r="N420" s="30"/>
      <c r="O420" s="30"/>
      <c r="P420" s="479"/>
      <c r="Q420" s="457"/>
      <c r="R420" s="96">
        <f t="shared" si="138"/>
        <v>0</v>
      </c>
      <c r="S420" s="96">
        <f t="shared" si="139"/>
        <v>0</v>
      </c>
    </row>
    <row r="421" spans="2:19" s="24" customFormat="1" ht="12.75" customHeight="1" x14ac:dyDescent="0.2">
      <c r="B421" s="899"/>
      <c r="C421" s="72"/>
      <c r="D421" s="164"/>
      <c r="E421" s="74"/>
      <c r="F421" s="72"/>
      <c r="G421" s="434">
        <f t="shared" si="142"/>
        <v>0</v>
      </c>
      <c r="H421" s="72"/>
      <c r="I421" s="434">
        <f t="shared" si="143"/>
        <v>0</v>
      </c>
      <c r="J421" s="333"/>
      <c r="K421" s="30"/>
      <c r="L421" s="30"/>
      <c r="M421" s="30"/>
      <c r="N421" s="30"/>
      <c r="O421" s="30"/>
      <c r="P421" s="479"/>
      <c r="Q421" s="457"/>
      <c r="R421" s="96">
        <f t="shared" si="138"/>
        <v>0</v>
      </c>
      <c r="S421" s="96">
        <f t="shared" si="139"/>
        <v>0</v>
      </c>
    </row>
    <row r="422" spans="2:19" s="24" customFormat="1" ht="12.75" customHeight="1" x14ac:dyDescent="0.2">
      <c r="B422" s="900"/>
      <c r="C422" s="209"/>
      <c r="D422" s="210"/>
      <c r="E422" s="74"/>
      <c r="F422" s="72"/>
      <c r="G422" s="434">
        <f t="shared" si="142"/>
        <v>0</v>
      </c>
      <c r="H422" s="72"/>
      <c r="I422" s="434">
        <f t="shared" si="143"/>
        <v>0</v>
      </c>
      <c r="J422" s="333"/>
      <c r="K422" s="30"/>
      <c r="L422" s="460"/>
      <c r="M422" s="460"/>
      <c r="N422" s="460"/>
      <c r="O422" s="460"/>
      <c r="P422" s="966"/>
      <c r="Q422" s="461"/>
      <c r="R422" s="96">
        <f t="shared" si="138"/>
        <v>0</v>
      </c>
      <c r="S422" s="96">
        <f t="shared" si="139"/>
        <v>0</v>
      </c>
    </row>
    <row r="423" spans="2:19" s="24" customFormat="1" ht="12.75" customHeight="1" x14ac:dyDescent="0.2">
      <c r="B423" s="900"/>
      <c r="C423" s="209"/>
      <c r="D423" s="210"/>
      <c r="E423" s="212"/>
      <c r="F423" s="213"/>
      <c r="G423" s="434">
        <f t="shared" si="142"/>
        <v>0</v>
      </c>
      <c r="H423" s="213"/>
      <c r="I423" s="434">
        <f t="shared" si="143"/>
        <v>0</v>
      </c>
      <c r="J423" s="336"/>
      <c r="K423" s="133"/>
      <c r="L423" s="460"/>
      <c r="M423" s="460"/>
      <c r="N423" s="460"/>
      <c r="O423" s="460"/>
      <c r="P423" s="966"/>
      <c r="Q423" s="461"/>
      <c r="R423" s="96">
        <f t="shared" si="138"/>
        <v>0</v>
      </c>
      <c r="S423" s="96">
        <f t="shared" si="139"/>
        <v>0</v>
      </c>
    </row>
    <row r="424" spans="2:19" s="24" customFormat="1" ht="12.75" customHeight="1" x14ac:dyDescent="0.2">
      <c r="B424" s="900"/>
      <c r="C424" s="209"/>
      <c r="D424" s="210"/>
      <c r="E424" s="211"/>
      <c r="F424" s="209"/>
      <c r="G424" s="434">
        <f t="shared" si="142"/>
        <v>0</v>
      </c>
      <c r="H424" s="209"/>
      <c r="I424" s="434">
        <f t="shared" si="143"/>
        <v>0</v>
      </c>
      <c r="J424" s="462"/>
      <c r="K424" s="460"/>
      <c r="L424" s="460"/>
      <c r="M424" s="460"/>
      <c r="N424" s="460"/>
      <c r="O424" s="460"/>
      <c r="P424" s="966"/>
      <c r="Q424" s="461"/>
      <c r="R424" s="96">
        <f t="shared" si="138"/>
        <v>0</v>
      </c>
      <c r="S424" s="96">
        <f t="shared" si="139"/>
        <v>0</v>
      </c>
    </row>
    <row r="425" spans="2:19" s="24" customFormat="1" ht="12.75" customHeight="1" x14ac:dyDescent="0.2">
      <c r="B425" s="901"/>
      <c r="C425" s="137"/>
      <c r="D425" s="165"/>
      <c r="E425" s="208"/>
      <c r="F425" s="137"/>
      <c r="G425" s="448">
        <f t="shared" si="142"/>
        <v>0</v>
      </c>
      <c r="H425" s="137"/>
      <c r="I425" s="448">
        <f t="shared" si="143"/>
        <v>0</v>
      </c>
      <c r="J425" s="458"/>
      <c r="K425" s="32"/>
      <c r="L425" s="32"/>
      <c r="M425" s="32"/>
      <c r="N425" s="32"/>
      <c r="O425" s="32"/>
      <c r="P425" s="596"/>
      <c r="Q425" s="459"/>
      <c r="R425" s="96">
        <f t="shared" si="138"/>
        <v>0</v>
      </c>
      <c r="S425" s="96">
        <f t="shared" si="139"/>
        <v>0</v>
      </c>
    </row>
    <row r="426" spans="2:19" s="24" customFormat="1" ht="12.75" customHeight="1" x14ac:dyDescent="0.15">
      <c r="B426" s="897" t="s">
        <v>280</v>
      </c>
      <c r="C426" s="114" t="s">
        <v>181</v>
      </c>
      <c r="D426" s="162"/>
      <c r="E426" s="54"/>
      <c r="F426" s="33"/>
      <c r="G426" s="204">
        <f>SUM(G427:G434)</f>
        <v>0</v>
      </c>
      <c r="H426" s="151"/>
      <c r="I426" s="204">
        <f>SUM(I427:I434)</f>
        <v>0</v>
      </c>
      <c r="J426" s="204">
        <f t="shared" ref="J426:Q426" si="144">SUM(J427:J434)</f>
        <v>0</v>
      </c>
      <c r="K426" s="220">
        <f t="shared" si="144"/>
        <v>0</v>
      </c>
      <c r="L426" s="220">
        <f t="shared" si="144"/>
        <v>0</v>
      </c>
      <c r="M426" s="220">
        <f t="shared" si="144"/>
        <v>0</v>
      </c>
      <c r="N426" s="220">
        <f t="shared" si="144"/>
        <v>0</v>
      </c>
      <c r="O426" s="220">
        <f t="shared" si="144"/>
        <v>0</v>
      </c>
      <c r="P426" s="220">
        <f t="shared" si="144"/>
        <v>0</v>
      </c>
      <c r="Q426" s="248">
        <f t="shared" si="144"/>
        <v>0</v>
      </c>
      <c r="R426" s="96">
        <f t="shared" si="138"/>
        <v>0</v>
      </c>
      <c r="S426" s="96">
        <f t="shared" si="139"/>
        <v>0</v>
      </c>
    </row>
    <row r="427" spans="2:19" s="24" customFormat="1" ht="12.75" customHeight="1" x14ac:dyDescent="0.2">
      <c r="B427" s="898"/>
      <c r="C427" s="72"/>
      <c r="D427" s="164"/>
      <c r="E427" s="74"/>
      <c r="F427" s="72"/>
      <c r="G427" s="434">
        <f t="shared" ref="G427:G434" si="145">+E427*F427</f>
        <v>0</v>
      </c>
      <c r="H427" s="72"/>
      <c r="I427" s="434">
        <f t="shared" ref="I427:I434" si="146">+G427*$H$416</f>
        <v>0</v>
      </c>
      <c r="J427" s="434"/>
      <c r="K427" s="53"/>
      <c r="L427" s="53"/>
      <c r="M427" s="53"/>
      <c r="N427" s="53"/>
      <c r="O427" s="53"/>
      <c r="P427" s="964"/>
      <c r="Q427" s="455"/>
      <c r="R427" s="96">
        <f t="shared" si="138"/>
        <v>0</v>
      </c>
      <c r="S427" s="96">
        <f t="shared" si="139"/>
        <v>0</v>
      </c>
    </row>
    <row r="428" spans="2:19" s="24" customFormat="1" ht="12.75" customHeight="1" x14ac:dyDescent="0.2">
      <c r="B428" s="898"/>
      <c r="C428" s="72"/>
      <c r="D428" s="164"/>
      <c r="E428" s="74"/>
      <c r="F428" s="72"/>
      <c r="G428" s="434">
        <f t="shared" si="145"/>
        <v>0</v>
      </c>
      <c r="H428" s="72"/>
      <c r="I428" s="434">
        <f t="shared" si="146"/>
        <v>0</v>
      </c>
      <c r="J428" s="55"/>
      <c r="K428" s="33"/>
      <c r="L428" s="33"/>
      <c r="M428" s="33"/>
      <c r="N428" s="33"/>
      <c r="O428" s="33"/>
      <c r="P428" s="965"/>
      <c r="Q428" s="163"/>
      <c r="R428" s="96">
        <f t="shared" si="138"/>
        <v>0</v>
      </c>
      <c r="S428" s="96">
        <f t="shared" si="139"/>
        <v>0</v>
      </c>
    </row>
    <row r="429" spans="2:19" s="24" customFormat="1" ht="12.75" customHeight="1" x14ac:dyDescent="0.2">
      <c r="B429" s="902"/>
      <c r="C429" s="114"/>
      <c r="D429" s="162"/>
      <c r="E429" s="54"/>
      <c r="F429" s="33"/>
      <c r="G429" s="434">
        <f t="shared" si="145"/>
        <v>0</v>
      </c>
      <c r="H429" s="72"/>
      <c r="I429" s="434">
        <f t="shared" si="146"/>
        <v>0</v>
      </c>
      <c r="J429" s="55"/>
      <c r="K429" s="33"/>
      <c r="L429" s="33"/>
      <c r="M429" s="33"/>
      <c r="N429" s="33"/>
      <c r="O429" s="33"/>
      <c r="P429" s="965"/>
      <c r="Q429" s="163"/>
      <c r="R429" s="96">
        <f t="shared" si="138"/>
        <v>0</v>
      </c>
      <c r="S429" s="96">
        <f t="shared" si="139"/>
        <v>0</v>
      </c>
    </row>
    <row r="430" spans="2:19" s="24" customFormat="1" ht="12.75" customHeight="1" x14ac:dyDescent="0.2">
      <c r="B430" s="902"/>
      <c r="C430" s="114"/>
      <c r="D430" s="162"/>
      <c r="E430" s="54"/>
      <c r="F430" s="33"/>
      <c r="G430" s="434">
        <f t="shared" si="145"/>
        <v>0</v>
      </c>
      <c r="H430" s="72"/>
      <c r="I430" s="434">
        <f t="shared" si="146"/>
        <v>0</v>
      </c>
      <c r="J430" s="55"/>
      <c r="K430" s="33"/>
      <c r="L430" s="33"/>
      <c r="M430" s="33"/>
      <c r="N430" s="33"/>
      <c r="O430" s="33"/>
      <c r="P430" s="965"/>
      <c r="Q430" s="163"/>
      <c r="R430" s="96">
        <f t="shared" si="138"/>
        <v>0</v>
      </c>
      <c r="S430" s="96">
        <f t="shared" si="139"/>
        <v>0</v>
      </c>
    </row>
    <row r="431" spans="2:19" s="24" customFormat="1" ht="12.75" customHeight="1" x14ac:dyDescent="0.2">
      <c r="B431" s="902"/>
      <c r="C431" s="114"/>
      <c r="D431" s="162"/>
      <c r="E431" s="54"/>
      <c r="F431" s="33"/>
      <c r="G431" s="434">
        <f t="shared" si="145"/>
        <v>0</v>
      </c>
      <c r="H431" s="72"/>
      <c r="I431" s="434">
        <f t="shared" si="146"/>
        <v>0</v>
      </c>
      <c r="J431" s="55"/>
      <c r="K431" s="33"/>
      <c r="L431" s="33"/>
      <c r="M431" s="33"/>
      <c r="N431" s="33"/>
      <c r="O431" s="33"/>
      <c r="P431" s="965"/>
      <c r="Q431" s="163"/>
      <c r="R431" s="96">
        <f t="shared" si="138"/>
        <v>0</v>
      </c>
      <c r="S431" s="96">
        <f t="shared" si="139"/>
        <v>0</v>
      </c>
    </row>
    <row r="432" spans="2:19" s="24" customFormat="1" ht="12.75" customHeight="1" x14ac:dyDescent="0.2">
      <c r="B432" s="903"/>
      <c r="C432" s="72"/>
      <c r="D432" s="164"/>
      <c r="E432" s="74"/>
      <c r="F432" s="72"/>
      <c r="G432" s="434">
        <f t="shared" si="145"/>
        <v>0</v>
      </c>
      <c r="H432" s="213"/>
      <c r="I432" s="434">
        <f t="shared" si="146"/>
        <v>0</v>
      </c>
      <c r="J432" s="333"/>
      <c r="K432" s="30"/>
      <c r="L432" s="30"/>
      <c r="M432" s="30"/>
      <c r="N432" s="30"/>
      <c r="O432" s="30"/>
      <c r="P432" s="479"/>
      <c r="Q432" s="457"/>
      <c r="R432" s="96">
        <f t="shared" si="138"/>
        <v>0</v>
      </c>
      <c r="S432" s="96">
        <f t="shared" si="139"/>
        <v>0</v>
      </c>
    </row>
    <row r="433" spans="2:19" s="24" customFormat="1" ht="12.75" customHeight="1" x14ac:dyDescent="0.2">
      <c r="B433" s="903"/>
      <c r="C433" s="72"/>
      <c r="D433" s="164"/>
      <c r="E433" s="74"/>
      <c r="F433" s="72"/>
      <c r="G433" s="434">
        <f t="shared" si="145"/>
        <v>0</v>
      </c>
      <c r="H433" s="209"/>
      <c r="I433" s="434">
        <f t="shared" si="146"/>
        <v>0</v>
      </c>
      <c r="J433" s="333"/>
      <c r="K433" s="30"/>
      <c r="L433" s="30"/>
      <c r="M433" s="30"/>
      <c r="N433" s="30"/>
      <c r="O433" s="30"/>
      <c r="P433" s="479"/>
      <c r="Q433" s="457"/>
      <c r="R433" s="96">
        <f t="shared" si="138"/>
        <v>0</v>
      </c>
      <c r="S433" s="96">
        <f t="shared" si="139"/>
        <v>0</v>
      </c>
    </row>
    <row r="434" spans="2:19" s="24" customFormat="1" ht="12.75" customHeight="1" x14ac:dyDescent="0.2">
      <c r="B434" s="901"/>
      <c r="C434" s="137"/>
      <c r="D434" s="165"/>
      <c r="E434" s="208"/>
      <c r="F434" s="137"/>
      <c r="G434" s="448">
        <f t="shared" si="145"/>
        <v>0</v>
      </c>
      <c r="H434" s="137"/>
      <c r="I434" s="448">
        <f t="shared" si="146"/>
        <v>0</v>
      </c>
      <c r="J434" s="458"/>
      <c r="K434" s="32"/>
      <c r="L434" s="32"/>
      <c r="M434" s="32"/>
      <c r="N434" s="32"/>
      <c r="O434" s="32"/>
      <c r="P434" s="596"/>
      <c r="Q434" s="459"/>
      <c r="R434" s="96">
        <f t="shared" si="138"/>
        <v>0</v>
      </c>
      <c r="S434" s="96">
        <f t="shared" si="139"/>
        <v>0</v>
      </c>
    </row>
    <row r="435" spans="2:19" s="24" customFormat="1" ht="12.75" customHeight="1" x14ac:dyDescent="0.15">
      <c r="B435" s="897" t="s">
        <v>280</v>
      </c>
      <c r="C435" s="114" t="s">
        <v>182</v>
      </c>
      <c r="D435" s="162"/>
      <c r="E435" s="54"/>
      <c r="F435" s="33"/>
      <c r="G435" s="204">
        <f>SUM(G436:G443)</f>
        <v>0</v>
      </c>
      <c r="H435" s="151"/>
      <c r="I435" s="204">
        <f>SUM(I436:I443)</f>
        <v>0</v>
      </c>
      <c r="J435" s="204">
        <f t="shared" ref="J435:Q435" si="147">SUM(J436:J443)</f>
        <v>0</v>
      </c>
      <c r="K435" s="220">
        <f t="shared" si="147"/>
        <v>0</v>
      </c>
      <c r="L435" s="220">
        <f t="shared" si="147"/>
        <v>0</v>
      </c>
      <c r="M435" s="220">
        <f t="shared" si="147"/>
        <v>0</v>
      </c>
      <c r="N435" s="220">
        <f t="shared" si="147"/>
        <v>0</v>
      </c>
      <c r="O435" s="220">
        <f t="shared" si="147"/>
        <v>0</v>
      </c>
      <c r="P435" s="220">
        <f t="shared" si="147"/>
        <v>0</v>
      </c>
      <c r="Q435" s="248">
        <f t="shared" si="147"/>
        <v>0</v>
      </c>
      <c r="R435" s="96">
        <f t="shared" si="138"/>
        <v>0</v>
      </c>
      <c r="S435" s="96">
        <f t="shared" si="139"/>
        <v>0</v>
      </c>
    </row>
    <row r="436" spans="2:19" s="24" customFormat="1" ht="12.75" customHeight="1" x14ac:dyDescent="0.2">
      <c r="B436" s="898"/>
      <c r="C436" s="72"/>
      <c r="D436" s="164"/>
      <c r="E436" s="74"/>
      <c r="F436" s="72"/>
      <c r="G436" s="434">
        <f t="shared" ref="G436:G443" si="148">+E436*F436</f>
        <v>0</v>
      </c>
      <c r="H436" s="72"/>
      <c r="I436" s="434">
        <f t="shared" ref="I436:I443" si="149">+G436*$H$416</f>
        <v>0</v>
      </c>
      <c r="J436" s="434"/>
      <c r="K436" s="53"/>
      <c r="L436" s="53"/>
      <c r="M436" s="53"/>
      <c r="N436" s="53"/>
      <c r="O436" s="53"/>
      <c r="P436" s="964"/>
      <c r="Q436" s="455"/>
      <c r="R436" s="96">
        <f t="shared" si="138"/>
        <v>0</v>
      </c>
      <c r="S436" s="96">
        <f t="shared" si="139"/>
        <v>0</v>
      </c>
    </row>
    <row r="437" spans="2:19" s="24" customFormat="1" ht="12.75" customHeight="1" x14ac:dyDescent="0.2">
      <c r="B437" s="898"/>
      <c r="C437" s="72"/>
      <c r="D437" s="164"/>
      <c r="E437" s="74"/>
      <c r="F437" s="72"/>
      <c r="G437" s="434">
        <f t="shared" si="148"/>
        <v>0</v>
      </c>
      <c r="H437" s="72"/>
      <c r="I437" s="434">
        <f t="shared" si="149"/>
        <v>0</v>
      </c>
      <c r="J437" s="33"/>
      <c r="K437" s="33"/>
      <c r="L437" s="33"/>
      <c r="M437" s="33"/>
      <c r="N437" s="33"/>
      <c r="O437" s="33"/>
      <c r="P437" s="965"/>
      <c r="Q437" s="163"/>
      <c r="R437" s="96">
        <f t="shared" si="138"/>
        <v>0</v>
      </c>
      <c r="S437" s="96">
        <f t="shared" si="139"/>
        <v>0</v>
      </c>
    </row>
    <row r="438" spans="2:19" s="24" customFormat="1" ht="12.75" customHeight="1" x14ac:dyDescent="0.2">
      <c r="B438" s="903"/>
      <c r="C438" s="114"/>
      <c r="D438" s="162"/>
      <c r="E438" s="54"/>
      <c r="F438" s="33"/>
      <c r="G438" s="434">
        <f t="shared" si="148"/>
        <v>0</v>
      </c>
      <c r="H438" s="72"/>
      <c r="I438" s="434">
        <f t="shared" si="149"/>
        <v>0</v>
      </c>
      <c r="J438" s="33"/>
      <c r="K438" s="33"/>
      <c r="L438" s="33"/>
      <c r="M438" s="33"/>
      <c r="N438" s="33"/>
      <c r="O438" s="33"/>
      <c r="P438" s="965"/>
      <c r="Q438" s="163"/>
      <c r="R438" s="96">
        <f t="shared" si="138"/>
        <v>0</v>
      </c>
      <c r="S438" s="96">
        <f t="shared" si="139"/>
        <v>0</v>
      </c>
    </row>
    <row r="439" spans="2:19" s="24" customFormat="1" ht="12.75" customHeight="1" x14ac:dyDescent="0.2">
      <c r="B439" s="902"/>
      <c r="C439" s="114"/>
      <c r="D439" s="162"/>
      <c r="E439" s="54"/>
      <c r="F439" s="33"/>
      <c r="G439" s="434">
        <f t="shared" si="148"/>
        <v>0</v>
      </c>
      <c r="H439" s="72"/>
      <c r="I439" s="434">
        <f t="shared" si="149"/>
        <v>0</v>
      </c>
      <c r="J439" s="33"/>
      <c r="K439" s="33"/>
      <c r="L439" s="33"/>
      <c r="M439" s="33"/>
      <c r="N439" s="33"/>
      <c r="O439" s="33"/>
      <c r="P439" s="965"/>
      <c r="Q439" s="163"/>
      <c r="R439" s="96">
        <f t="shared" si="138"/>
        <v>0</v>
      </c>
      <c r="S439" s="96">
        <f t="shared" si="139"/>
        <v>0</v>
      </c>
    </row>
    <row r="440" spans="2:19" s="24" customFormat="1" ht="12.75" customHeight="1" x14ac:dyDescent="0.2">
      <c r="B440" s="902"/>
      <c r="C440" s="114"/>
      <c r="D440" s="162"/>
      <c r="E440" s="54"/>
      <c r="F440" s="33"/>
      <c r="G440" s="434">
        <f t="shared" si="148"/>
        <v>0</v>
      </c>
      <c r="H440" s="72"/>
      <c r="I440" s="434">
        <f t="shared" si="149"/>
        <v>0</v>
      </c>
      <c r="J440" s="33"/>
      <c r="K440" s="33"/>
      <c r="L440" s="33"/>
      <c r="M440" s="33"/>
      <c r="N440" s="33"/>
      <c r="O440" s="33"/>
      <c r="P440" s="965"/>
      <c r="Q440" s="163"/>
      <c r="R440" s="96">
        <f t="shared" si="138"/>
        <v>0</v>
      </c>
      <c r="S440" s="96">
        <f t="shared" si="139"/>
        <v>0</v>
      </c>
    </row>
    <row r="441" spans="2:19" s="24" customFormat="1" ht="12.75" customHeight="1" x14ac:dyDescent="0.2">
      <c r="B441" s="903"/>
      <c r="C441" s="72"/>
      <c r="D441" s="164"/>
      <c r="E441" s="74"/>
      <c r="F441" s="72"/>
      <c r="G441" s="434">
        <f t="shared" si="148"/>
        <v>0</v>
      </c>
      <c r="H441" s="213"/>
      <c r="I441" s="434">
        <f t="shared" si="149"/>
        <v>0</v>
      </c>
      <c r="J441" s="333"/>
      <c r="K441" s="30"/>
      <c r="L441" s="30"/>
      <c r="M441" s="30"/>
      <c r="N441" s="30"/>
      <c r="O441" s="30"/>
      <c r="P441" s="479"/>
      <c r="Q441" s="457"/>
      <c r="R441" s="96">
        <f t="shared" si="138"/>
        <v>0</v>
      </c>
      <c r="S441" s="96">
        <f t="shared" si="139"/>
        <v>0</v>
      </c>
    </row>
    <row r="442" spans="2:19" s="24" customFormat="1" ht="12.75" customHeight="1" x14ac:dyDescent="0.2">
      <c r="B442" s="903"/>
      <c r="C442" s="72"/>
      <c r="D442" s="164"/>
      <c r="E442" s="74"/>
      <c r="F442" s="72"/>
      <c r="G442" s="434">
        <f t="shared" si="148"/>
        <v>0</v>
      </c>
      <c r="H442" s="209"/>
      <c r="I442" s="434">
        <f t="shared" si="149"/>
        <v>0</v>
      </c>
      <c r="J442" s="333"/>
      <c r="K442" s="30"/>
      <c r="L442" s="30"/>
      <c r="M442" s="30"/>
      <c r="N442" s="30"/>
      <c r="O442" s="30"/>
      <c r="P442" s="479"/>
      <c r="Q442" s="457"/>
      <c r="R442" s="96">
        <f t="shared" si="138"/>
        <v>0</v>
      </c>
      <c r="S442" s="96">
        <f t="shared" si="139"/>
        <v>0</v>
      </c>
    </row>
    <row r="443" spans="2:19" s="24" customFormat="1" ht="12.75" customHeight="1" x14ac:dyDescent="0.2">
      <c r="B443" s="901"/>
      <c r="C443" s="137"/>
      <c r="D443" s="165"/>
      <c r="E443" s="208"/>
      <c r="F443" s="137"/>
      <c r="G443" s="448">
        <f t="shared" si="148"/>
        <v>0</v>
      </c>
      <c r="H443" s="137"/>
      <c r="I443" s="448">
        <f t="shared" si="149"/>
        <v>0</v>
      </c>
      <c r="J443" s="458"/>
      <c r="K443" s="32"/>
      <c r="L443" s="32"/>
      <c r="M443" s="32"/>
      <c r="N443" s="32"/>
      <c r="O443" s="32"/>
      <c r="P443" s="596"/>
      <c r="Q443" s="459"/>
      <c r="R443" s="96">
        <f t="shared" si="138"/>
        <v>0</v>
      </c>
      <c r="S443" s="96">
        <f t="shared" si="139"/>
        <v>0</v>
      </c>
    </row>
    <row r="444" spans="2:19" s="24" customFormat="1" ht="12.75" customHeight="1" x14ac:dyDescent="0.15">
      <c r="B444" s="897" t="s">
        <v>280</v>
      </c>
      <c r="C444" s="114" t="s">
        <v>183</v>
      </c>
      <c r="D444" s="162"/>
      <c r="E444" s="54"/>
      <c r="F444" s="33"/>
      <c r="G444" s="204">
        <f>SUM(G445:G452)</f>
        <v>0</v>
      </c>
      <c r="H444" s="151"/>
      <c r="I444" s="204">
        <f>SUM(I445:I452)</f>
        <v>0</v>
      </c>
      <c r="J444" s="204">
        <f t="shared" ref="J444:Q444" si="150">SUM(J445:J452)</f>
        <v>0</v>
      </c>
      <c r="K444" s="220">
        <f t="shared" si="150"/>
        <v>0</v>
      </c>
      <c r="L444" s="220">
        <f t="shared" si="150"/>
        <v>0</v>
      </c>
      <c r="M444" s="220">
        <f t="shared" si="150"/>
        <v>0</v>
      </c>
      <c r="N444" s="220">
        <f t="shared" si="150"/>
        <v>0</v>
      </c>
      <c r="O444" s="220">
        <f t="shared" si="150"/>
        <v>0</v>
      </c>
      <c r="P444" s="220">
        <f t="shared" si="150"/>
        <v>0</v>
      </c>
      <c r="Q444" s="248">
        <f t="shared" si="150"/>
        <v>0</v>
      </c>
      <c r="R444" s="96">
        <f t="shared" si="138"/>
        <v>0</v>
      </c>
      <c r="S444" s="96">
        <f t="shared" si="139"/>
        <v>0</v>
      </c>
    </row>
    <row r="445" spans="2:19" s="24" customFormat="1" ht="12.75" customHeight="1" x14ac:dyDescent="0.2">
      <c r="B445" s="898"/>
      <c r="C445" s="72"/>
      <c r="D445" s="164"/>
      <c r="E445" s="74"/>
      <c r="F445" s="72"/>
      <c r="G445" s="434">
        <f t="shared" ref="G445:G452" si="151">+E445*F445</f>
        <v>0</v>
      </c>
      <c r="H445" s="72"/>
      <c r="I445" s="434">
        <f t="shared" ref="I445:I452" si="152">+G445*$H$416</f>
        <v>0</v>
      </c>
      <c r="J445" s="434"/>
      <c r="K445" s="53"/>
      <c r="L445" s="53"/>
      <c r="M445" s="53"/>
      <c r="N445" s="53"/>
      <c r="O445" s="53"/>
      <c r="P445" s="964"/>
      <c r="Q445" s="455"/>
      <c r="R445" s="96">
        <f t="shared" si="138"/>
        <v>0</v>
      </c>
      <c r="S445" s="96">
        <f t="shared" si="139"/>
        <v>0</v>
      </c>
    </row>
    <row r="446" spans="2:19" s="24" customFormat="1" ht="12.75" customHeight="1" x14ac:dyDescent="0.2">
      <c r="B446" s="898"/>
      <c r="C446" s="72"/>
      <c r="D446" s="164"/>
      <c r="E446" s="74"/>
      <c r="F446" s="72"/>
      <c r="G446" s="434">
        <f t="shared" si="151"/>
        <v>0</v>
      </c>
      <c r="H446" s="72"/>
      <c r="I446" s="434">
        <f t="shared" si="152"/>
        <v>0</v>
      </c>
      <c r="J446" s="333"/>
      <c r="K446" s="30"/>
      <c r="L446" s="30"/>
      <c r="M446" s="30"/>
      <c r="N446" s="30"/>
      <c r="O446" s="30"/>
      <c r="P446" s="479"/>
      <c r="Q446" s="457"/>
      <c r="R446" s="96">
        <f t="shared" si="138"/>
        <v>0</v>
      </c>
      <c r="S446" s="96">
        <f t="shared" si="139"/>
        <v>0</v>
      </c>
    </row>
    <row r="447" spans="2:19" s="24" customFormat="1" ht="12.75" customHeight="1" x14ac:dyDescent="0.2">
      <c r="B447" s="903"/>
      <c r="C447" s="72"/>
      <c r="D447" s="164"/>
      <c r="E447" s="74"/>
      <c r="F447" s="72"/>
      <c r="G447" s="434">
        <f t="shared" si="151"/>
        <v>0</v>
      </c>
      <c r="H447" s="72"/>
      <c r="I447" s="434">
        <f t="shared" si="152"/>
        <v>0</v>
      </c>
      <c r="J447" s="333"/>
      <c r="K447" s="30"/>
      <c r="L447" s="30"/>
      <c r="M447" s="30"/>
      <c r="N447" s="30"/>
      <c r="O447" s="30"/>
      <c r="P447" s="479"/>
      <c r="Q447" s="457"/>
      <c r="R447" s="96">
        <f t="shared" si="138"/>
        <v>0</v>
      </c>
      <c r="S447" s="96">
        <f t="shared" si="139"/>
        <v>0</v>
      </c>
    </row>
    <row r="448" spans="2:19" s="24" customFormat="1" ht="12.75" customHeight="1" x14ac:dyDescent="0.2">
      <c r="B448" s="903"/>
      <c r="C448" s="72"/>
      <c r="D448" s="164"/>
      <c r="E448" s="74"/>
      <c r="F448" s="72"/>
      <c r="G448" s="434">
        <f t="shared" si="151"/>
        <v>0</v>
      </c>
      <c r="H448" s="72"/>
      <c r="I448" s="434">
        <f t="shared" si="152"/>
        <v>0</v>
      </c>
      <c r="J448" s="333"/>
      <c r="K448" s="30"/>
      <c r="L448" s="30"/>
      <c r="M448" s="30"/>
      <c r="N448" s="30"/>
      <c r="O448" s="30"/>
      <c r="P448" s="479"/>
      <c r="Q448" s="457"/>
      <c r="R448" s="96">
        <f t="shared" si="138"/>
        <v>0</v>
      </c>
      <c r="S448" s="96">
        <f t="shared" si="139"/>
        <v>0</v>
      </c>
    </row>
    <row r="449" spans="2:19" s="24" customFormat="1" ht="12.75" customHeight="1" x14ac:dyDescent="0.2">
      <c r="B449" s="903"/>
      <c r="C449" s="72"/>
      <c r="D449" s="164"/>
      <c r="E449" s="74"/>
      <c r="F449" s="72"/>
      <c r="G449" s="434">
        <f t="shared" si="151"/>
        <v>0</v>
      </c>
      <c r="H449" s="72"/>
      <c r="I449" s="434">
        <f t="shared" si="152"/>
        <v>0</v>
      </c>
      <c r="J449" s="333"/>
      <c r="K449" s="30"/>
      <c r="L449" s="30"/>
      <c r="M449" s="30"/>
      <c r="N449" s="30"/>
      <c r="O449" s="30"/>
      <c r="P449" s="479"/>
      <c r="Q449" s="457"/>
      <c r="R449" s="96">
        <f t="shared" si="138"/>
        <v>0</v>
      </c>
      <c r="S449" s="96">
        <f t="shared" si="139"/>
        <v>0</v>
      </c>
    </row>
    <row r="450" spans="2:19" s="24" customFormat="1" ht="12.75" customHeight="1" x14ac:dyDescent="0.2">
      <c r="B450" s="903"/>
      <c r="C450" s="72"/>
      <c r="D450" s="164"/>
      <c r="E450" s="74"/>
      <c r="F450" s="72"/>
      <c r="G450" s="434">
        <f t="shared" si="151"/>
        <v>0</v>
      </c>
      <c r="H450" s="213"/>
      <c r="I450" s="434">
        <f t="shared" si="152"/>
        <v>0</v>
      </c>
      <c r="J450" s="333"/>
      <c r="K450" s="30"/>
      <c r="L450" s="30"/>
      <c r="M450" s="30"/>
      <c r="N450" s="30"/>
      <c r="O450" s="30"/>
      <c r="P450" s="479"/>
      <c r="Q450" s="457"/>
      <c r="R450" s="96">
        <f t="shared" si="138"/>
        <v>0</v>
      </c>
      <c r="S450" s="96">
        <f t="shared" si="139"/>
        <v>0</v>
      </c>
    </row>
    <row r="451" spans="2:19" s="24" customFormat="1" ht="12.75" customHeight="1" x14ac:dyDescent="0.2">
      <c r="B451" s="903"/>
      <c r="C451" s="72"/>
      <c r="D451" s="164"/>
      <c r="E451" s="74"/>
      <c r="F451" s="72"/>
      <c r="G451" s="434">
        <f t="shared" si="151"/>
        <v>0</v>
      </c>
      <c r="H451" s="209"/>
      <c r="I451" s="434">
        <f t="shared" si="152"/>
        <v>0</v>
      </c>
      <c r="J451" s="333"/>
      <c r="K451" s="30"/>
      <c r="L451" s="30"/>
      <c r="M451" s="30"/>
      <c r="N451" s="30"/>
      <c r="O451" s="30"/>
      <c r="P451" s="479"/>
      <c r="Q451" s="457"/>
      <c r="R451" s="96">
        <f t="shared" si="138"/>
        <v>0</v>
      </c>
      <c r="S451" s="96">
        <f t="shared" si="139"/>
        <v>0</v>
      </c>
    </row>
    <row r="452" spans="2:19" s="24" customFormat="1" ht="12.75" customHeight="1" x14ac:dyDescent="0.2">
      <c r="B452" s="901"/>
      <c r="C452" s="137"/>
      <c r="D452" s="165"/>
      <c r="E452" s="208"/>
      <c r="F452" s="137"/>
      <c r="G452" s="448">
        <f t="shared" si="151"/>
        <v>0</v>
      </c>
      <c r="H452" s="137"/>
      <c r="I452" s="448">
        <f t="shared" si="152"/>
        <v>0</v>
      </c>
      <c r="J452" s="458"/>
      <c r="K452" s="32"/>
      <c r="L452" s="32"/>
      <c r="M452" s="32"/>
      <c r="N452" s="32"/>
      <c r="O452" s="32"/>
      <c r="P452" s="596"/>
      <c r="Q452" s="459"/>
      <c r="R452" s="96">
        <f t="shared" si="138"/>
        <v>0</v>
      </c>
      <c r="S452" s="96">
        <f t="shared" si="139"/>
        <v>0</v>
      </c>
    </row>
    <row r="453" spans="2:19" s="24" customFormat="1" ht="12.75" customHeight="1" x14ac:dyDescent="0.15">
      <c r="B453" s="897" t="s">
        <v>280</v>
      </c>
      <c r="C453" s="114" t="s">
        <v>184</v>
      </c>
      <c r="D453" s="162"/>
      <c r="E453" s="54"/>
      <c r="F453" s="33"/>
      <c r="G453" s="204">
        <f>SUM(G454:G461)</f>
        <v>0</v>
      </c>
      <c r="H453" s="151"/>
      <c r="I453" s="204">
        <f>SUM(I454:I461)</f>
        <v>0</v>
      </c>
      <c r="J453" s="204">
        <f t="shared" ref="J453:Q453" si="153">SUM(J454:J461)</f>
        <v>0</v>
      </c>
      <c r="K453" s="220">
        <f t="shared" si="153"/>
        <v>0</v>
      </c>
      <c r="L453" s="220">
        <f t="shared" si="153"/>
        <v>0</v>
      </c>
      <c r="M453" s="220">
        <f t="shared" si="153"/>
        <v>0</v>
      </c>
      <c r="N453" s="220">
        <f t="shared" si="153"/>
        <v>0</v>
      </c>
      <c r="O453" s="220">
        <f t="shared" si="153"/>
        <v>0</v>
      </c>
      <c r="P453" s="220">
        <f t="shared" si="153"/>
        <v>0</v>
      </c>
      <c r="Q453" s="248">
        <f t="shared" si="153"/>
        <v>0</v>
      </c>
      <c r="R453" s="96">
        <f t="shared" si="138"/>
        <v>0</v>
      </c>
      <c r="S453" s="96">
        <f t="shared" si="139"/>
        <v>0</v>
      </c>
    </row>
    <row r="454" spans="2:19" s="24" customFormat="1" ht="12.75" customHeight="1" x14ac:dyDescent="0.2">
      <c r="B454" s="898"/>
      <c r="C454" s="72"/>
      <c r="D454" s="164"/>
      <c r="E454" s="74"/>
      <c r="F454" s="72"/>
      <c r="G454" s="434">
        <f t="shared" ref="G454:G461" si="154">+E454*F454</f>
        <v>0</v>
      </c>
      <c r="H454" s="72"/>
      <c r="I454" s="434">
        <f t="shared" ref="I454:I461" si="155">+G454*$H$416</f>
        <v>0</v>
      </c>
      <c r="J454" s="434"/>
      <c r="K454" s="53"/>
      <c r="L454" s="53"/>
      <c r="M454" s="53"/>
      <c r="N454" s="53"/>
      <c r="O454" s="53"/>
      <c r="P454" s="964"/>
      <c r="Q454" s="455"/>
      <c r="R454" s="96">
        <f t="shared" si="138"/>
        <v>0</v>
      </c>
      <c r="S454" s="96">
        <f t="shared" si="139"/>
        <v>0</v>
      </c>
    </row>
    <row r="455" spans="2:19" s="24" customFormat="1" ht="12.75" customHeight="1" x14ac:dyDescent="0.2">
      <c r="B455" s="898"/>
      <c r="C455" s="72"/>
      <c r="D455" s="164"/>
      <c r="E455" s="74"/>
      <c r="F455" s="72"/>
      <c r="G455" s="434">
        <f t="shared" si="154"/>
        <v>0</v>
      </c>
      <c r="H455" s="72"/>
      <c r="I455" s="434">
        <f t="shared" si="155"/>
        <v>0</v>
      </c>
      <c r="J455" s="33"/>
      <c r="K455" s="33"/>
      <c r="L455" s="33"/>
      <c r="M455" s="33"/>
      <c r="N455" s="33"/>
      <c r="O455" s="33"/>
      <c r="P455" s="965"/>
      <c r="Q455" s="163"/>
      <c r="R455" s="96">
        <f t="shared" si="138"/>
        <v>0</v>
      </c>
      <c r="S455" s="96">
        <f t="shared" si="139"/>
        <v>0</v>
      </c>
    </row>
    <row r="456" spans="2:19" s="24" customFormat="1" ht="12.75" customHeight="1" x14ac:dyDescent="0.2">
      <c r="B456" s="902"/>
      <c r="C456" s="114"/>
      <c r="D456" s="162"/>
      <c r="E456" s="54"/>
      <c r="F456" s="33"/>
      <c r="G456" s="434">
        <f t="shared" si="154"/>
        <v>0</v>
      </c>
      <c r="H456" s="72"/>
      <c r="I456" s="434">
        <f t="shared" si="155"/>
        <v>0</v>
      </c>
      <c r="J456" s="33"/>
      <c r="K456" s="33"/>
      <c r="L456" s="33"/>
      <c r="M456" s="33"/>
      <c r="N456" s="33"/>
      <c r="O456" s="33"/>
      <c r="P456" s="965"/>
      <c r="Q456" s="163"/>
      <c r="R456" s="96">
        <f t="shared" si="138"/>
        <v>0</v>
      </c>
      <c r="S456" s="96">
        <f t="shared" si="139"/>
        <v>0</v>
      </c>
    </row>
    <row r="457" spans="2:19" s="24" customFormat="1" ht="12.75" customHeight="1" x14ac:dyDescent="0.2">
      <c r="B457" s="902"/>
      <c r="C457" s="114"/>
      <c r="D457" s="162"/>
      <c r="E457" s="54"/>
      <c r="F457" s="33"/>
      <c r="G457" s="434">
        <f t="shared" si="154"/>
        <v>0</v>
      </c>
      <c r="H457" s="72"/>
      <c r="I457" s="434">
        <f t="shared" si="155"/>
        <v>0</v>
      </c>
      <c r="J457" s="33"/>
      <c r="K457" s="33"/>
      <c r="L457" s="33"/>
      <c r="M457" s="33"/>
      <c r="N457" s="33"/>
      <c r="O457" s="33"/>
      <c r="P457" s="965"/>
      <c r="Q457" s="163"/>
      <c r="R457" s="96">
        <f t="shared" si="138"/>
        <v>0</v>
      </c>
      <c r="S457" s="96">
        <f t="shared" si="139"/>
        <v>0</v>
      </c>
    </row>
    <row r="458" spans="2:19" s="24" customFormat="1" ht="12.75" customHeight="1" x14ac:dyDescent="0.2">
      <c r="B458" s="902"/>
      <c r="C458" s="114"/>
      <c r="D458" s="162"/>
      <c r="E458" s="54"/>
      <c r="F458" s="33"/>
      <c r="G458" s="434">
        <f t="shared" si="154"/>
        <v>0</v>
      </c>
      <c r="H458" s="72"/>
      <c r="I458" s="434">
        <f t="shared" si="155"/>
        <v>0</v>
      </c>
      <c r="J458" s="33"/>
      <c r="K458" s="33"/>
      <c r="L458" s="33"/>
      <c r="M458" s="33"/>
      <c r="N458" s="33"/>
      <c r="O458" s="33"/>
      <c r="P458" s="965"/>
      <c r="Q458" s="163"/>
      <c r="R458" s="96">
        <f t="shared" si="138"/>
        <v>0</v>
      </c>
      <c r="S458" s="96">
        <f t="shared" si="139"/>
        <v>0</v>
      </c>
    </row>
    <row r="459" spans="2:19" s="24" customFormat="1" ht="12.75" customHeight="1" x14ac:dyDescent="0.2">
      <c r="B459" s="903"/>
      <c r="C459" s="72"/>
      <c r="D459" s="164"/>
      <c r="E459" s="74"/>
      <c r="F459" s="72"/>
      <c r="G459" s="434">
        <f t="shared" si="154"/>
        <v>0</v>
      </c>
      <c r="H459" s="213"/>
      <c r="I459" s="434">
        <f t="shared" si="155"/>
        <v>0</v>
      </c>
      <c r="J459" s="333"/>
      <c r="K459" s="30"/>
      <c r="L459" s="30"/>
      <c r="M459" s="30"/>
      <c r="N459" s="30"/>
      <c r="O459" s="30"/>
      <c r="P459" s="479"/>
      <c r="Q459" s="457"/>
      <c r="R459" s="96">
        <f t="shared" si="138"/>
        <v>0</v>
      </c>
      <c r="S459" s="96">
        <f t="shared" si="139"/>
        <v>0</v>
      </c>
    </row>
    <row r="460" spans="2:19" s="24" customFormat="1" ht="12.75" customHeight="1" x14ac:dyDescent="0.2">
      <c r="B460" s="903"/>
      <c r="C460" s="72"/>
      <c r="D460" s="164"/>
      <c r="E460" s="74"/>
      <c r="F460" s="72"/>
      <c r="G460" s="434">
        <f t="shared" si="154"/>
        <v>0</v>
      </c>
      <c r="H460" s="209"/>
      <c r="I460" s="434">
        <f t="shared" si="155"/>
        <v>0</v>
      </c>
      <c r="J460" s="333"/>
      <c r="K460" s="30"/>
      <c r="L460" s="30"/>
      <c r="M460" s="30"/>
      <c r="N460" s="30"/>
      <c r="O460" s="30"/>
      <c r="P460" s="479"/>
      <c r="Q460" s="457"/>
      <c r="R460" s="96">
        <f t="shared" si="138"/>
        <v>0</v>
      </c>
      <c r="S460" s="96">
        <f t="shared" si="139"/>
        <v>0</v>
      </c>
    </row>
    <row r="461" spans="2:19" s="24" customFormat="1" ht="12.75" customHeight="1" x14ac:dyDescent="0.2">
      <c r="B461" s="901"/>
      <c r="C461" s="137"/>
      <c r="D461" s="165"/>
      <c r="E461" s="74"/>
      <c r="F461" s="72"/>
      <c r="G461" s="448">
        <f t="shared" si="154"/>
        <v>0</v>
      </c>
      <c r="H461" s="137"/>
      <c r="I461" s="448">
        <f t="shared" si="155"/>
        <v>0</v>
      </c>
      <c r="J461" s="333"/>
      <c r="K461" s="30"/>
      <c r="L461" s="30"/>
      <c r="M461" s="30"/>
      <c r="N461" s="30"/>
      <c r="O461" s="30"/>
      <c r="P461" s="479"/>
      <c r="Q461" s="457"/>
      <c r="R461" s="96">
        <f t="shared" si="138"/>
        <v>0</v>
      </c>
      <c r="S461" s="96">
        <f t="shared" si="139"/>
        <v>0</v>
      </c>
    </row>
    <row r="462" spans="2:19" s="24" customFormat="1" ht="12.75" customHeight="1" x14ac:dyDescent="0.15">
      <c r="B462" s="905">
        <f>+D273</f>
        <v>0</v>
      </c>
      <c r="C462" s="178" t="str">
        <f>+C273</f>
        <v>1.2.5</v>
      </c>
      <c r="D462" s="166">
        <f>+'Cronograma de Actividades'!C29</f>
        <v>0</v>
      </c>
      <c r="E462" s="181"/>
      <c r="F462" s="180"/>
      <c r="G462" s="158">
        <f>+G463+G472+G481+G490+G499</f>
        <v>0</v>
      </c>
      <c r="H462" s="370">
        <f>+'Cronograma de Actividades'!D29</f>
        <v>0</v>
      </c>
      <c r="I462" s="158">
        <f t="shared" ref="I462:Q462" si="156">+I463+I472+I481+I490+I499</f>
        <v>0</v>
      </c>
      <c r="J462" s="158">
        <f t="shared" si="156"/>
        <v>0</v>
      </c>
      <c r="K462" s="158">
        <f t="shared" si="156"/>
        <v>0</v>
      </c>
      <c r="L462" s="158">
        <f t="shared" si="156"/>
        <v>0</v>
      </c>
      <c r="M462" s="158">
        <f t="shared" si="156"/>
        <v>0</v>
      </c>
      <c r="N462" s="158">
        <f t="shared" si="156"/>
        <v>0</v>
      </c>
      <c r="O462" s="158">
        <f t="shared" si="156"/>
        <v>0</v>
      </c>
      <c r="P462" s="158">
        <f t="shared" si="156"/>
        <v>0</v>
      </c>
      <c r="Q462" s="159">
        <f t="shared" si="156"/>
        <v>0</v>
      </c>
      <c r="R462" s="96">
        <f t="shared" si="138"/>
        <v>0</v>
      </c>
      <c r="S462" s="96">
        <f t="shared" si="139"/>
        <v>0</v>
      </c>
    </row>
    <row r="463" spans="2:19" s="24" customFormat="1" ht="12.75" customHeight="1" x14ac:dyDescent="0.15">
      <c r="B463" s="897" t="s">
        <v>280</v>
      </c>
      <c r="C463" s="114" t="s">
        <v>186</v>
      </c>
      <c r="D463" s="162"/>
      <c r="E463" s="54"/>
      <c r="F463" s="33"/>
      <c r="G463" s="204">
        <f>SUM(G464:G471)</f>
        <v>0</v>
      </c>
      <c r="H463" s="151"/>
      <c r="I463" s="204">
        <f>SUM(I464:I471)</f>
        <v>0</v>
      </c>
      <c r="J463" s="204">
        <f t="shared" ref="J463:Q463" si="157">SUM(J464:J471)</f>
        <v>0</v>
      </c>
      <c r="K463" s="220">
        <f t="shared" si="157"/>
        <v>0</v>
      </c>
      <c r="L463" s="220">
        <f t="shared" si="157"/>
        <v>0</v>
      </c>
      <c r="M463" s="220">
        <f t="shared" si="157"/>
        <v>0</v>
      </c>
      <c r="N463" s="220">
        <f t="shared" si="157"/>
        <v>0</v>
      </c>
      <c r="O463" s="220">
        <f t="shared" si="157"/>
        <v>0</v>
      </c>
      <c r="P463" s="220">
        <f t="shared" si="157"/>
        <v>0</v>
      </c>
      <c r="Q463" s="248">
        <f t="shared" si="157"/>
        <v>0</v>
      </c>
      <c r="R463" s="96">
        <f t="shared" si="138"/>
        <v>0</v>
      </c>
      <c r="S463" s="96">
        <f t="shared" si="139"/>
        <v>0</v>
      </c>
    </row>
    <row r="464" spans="2:19" s="24" customFormat="1" ht="12.75" customHeight="1" x14ac:dyDescent="0.2">
      <c r="B464" s="898"/>
      <c r="C464" s="72"/>
      <c r="D464" s="164"/>
      <c r="E464" s="74"/>
      <c r="F464" s="72"/>
      <c r="G464" s="434">
        <f>+E464*F464</f>
        <v>0</v>
      </c>
      <c r="H464" s="72"/>
      <c r="I464" s="434">
        <f>+G464*$H$462</f>
        <v>0</v>
      </c>
      <c r="J464" s="434"/>
      <c r="K464" s="53"/>
      <c r="L464" s="53"/>
      <c r="M464" s="53"/>
      <c r="N464" s="53"/>
      <c r="O464" s="53"/>
      <c r="P464" s="964"/>
      <c r="Q464" s="455"/>
      <c r="R464" s="96">
        <f t="shared" si="138"/>
        <v>0</v>
      </c>
      <c r="S464" s="96">
        <f t="shared" si="139"/>
        <v>0</v>
      </c>
    </row>
    <row r="465" spans="2:19" s="24" customFormat="1" ht="12.75" customHeight="1" x14ac:dyDescent="0.2">
      <c r="B465" s="898"/>
      <c r="C465" s="72"/>
      <c r="D465" s="164"/>
      <c r="E465" s="74"/>
      <c r="F465" s="72"/>
      <c r="G465" s="434">
        <f t="shared" ref="G465:G471" si="158">+E465*F465</f>
        <v>0</v>
      </c>
      <c r="H465" s="72"/>
      <c r="I465" s="434">
        <f t="shared" ref="I465:I471" si="159">+G465*$H$462</f>
        <v>0</v>
      </c>
      <c r="J465" s="33"/>
      <c r="K465" s="33"/>
      <c r="L465" s="33"/>
      <c r="M465" s="33"/>
      <c r="N465" s="33"/>
      <c r="O465" s="33"/>
      <c r="P465" s="965"/>
      <c r="Q465" s="163"/>
      <c r="R465" s="96">
        <f t="shared" si="138"/>
        <v>0</v>
      </c>
      <c r="S465" s="96">
        <f t="shared" si="139"/>
        <v>0</v>
      </c>
    </row>
    <row r="466" spans="2:19" s="24" customFormat="1" ht="12.75" customHeight="1" x14ac:dyDescent="0.2">
      <c r="B466" s="903"/>
      <c r="C466" s="72"/>
      <c r="D466" s="164"/>
      <c r="E466" s="74"/>
      <c r="F466" s="72"/>
      <c r="G466" s="434">
        <f t="shared" si="158"/>
        <v>0</v>
      </c>
      <c r="H466" s="72"/>
      <c r="I466" s="434">
        <f t="shared" si="159"/>
        <v>0</v>
      </c>
      <c r="J466" s="33"/>
      <c r="K466" s="33"/>
      <c r="L466" s="33"/>
      <c r="M466" s="33"/>
      <c r="N466" s="33"/>
      <c r="O466" s="33"/>
      <c r="P466" s="965"/>
      <c r="Q466" s="163"/>
      <c r="R466" s="96">
        <f t="shared" si="138"/>
        <v>0</v>
      </c>
      <c r="S466" s="96">
        <f t="shared" si="139"/>
        <v>0</v>
      </c>
    </row>
    <row r="467" spans="2:19" s="24" customFormat="1" ht="12.75" customHeight="1" x14ac:dyDescent="0.2">
      <c r="B467" s="899"/>
      <c r="C467" s="72"/>
      <c r="D467" s="164"/>
      <c r="E467" s="74"/>
      <c r="F467" s="72"/>
      <c r="G467" s="434">
        <f t="shared" si="158"/>
        <v>0</v>
      </c>
      <c r="H467" s="72"/>
      <c r="I467" s="434">
        <f t="shared" si="159"/>
        <v>0</v>
      </c>
      <c r="J467" s="33"/>
      <c r="K467" s="33"/>
      <c r="L467" s="33"/>
      <c r="M467" s="33"/>
      <c r="N467" s="33"/>
      <c r="O467" s="33"/>
      <c r="P467" s="965"/>
      <c r="Q467" s="163"/>
      <c r="R467" s="96">
        <f t="shared" si="138"/>
        <v>0</v>
      </c>
      <c r="S467" s="96">
        <f t="shared" si="139"/>
        <v>0</v>
      </c>
    </row>
    <row r="468" spans="2:19" s="24" customFormat="1" ht="12.75" customHeight="1" x14ac:dyDescent="0.2">
      <c r="B468" s="900"/>
      <c r="C468" s="209"/>
      <c r="D468" s="210"/>
      <c r="E468" s="74"/>
      <c r="F468" s="72"/>
      <c r="G468" s="434">
        <f t="shared" si="158"/>
        <v>0</v>
      </c>
      <c r="H468" s="72"/>
      <c r="I468" s="434">
        <f t="shared" si="159"/>
        <v>0</v>
      </c>
      <c r="J468" s="33"/>
      <c r="K468" s="33"/>
      <c r="L468" s="33"/>
      <c r="M468" s="33"/>
      <c r="N468" s="33"/>
      <c r="O468" s="33"/>
      <c r="P468" s="965"/>
      <c r="Q468" s="163"/>
      <c r="R468" s="96">
        <f t="shared" si="138"/>
        <v>0</v>
      </c>
      <c r="S468" s="96">
        <f t="shared" si="139"/>
        <v>0</v>
      </c>
    </row>
    <row r="469" spans="2:19" s="24" customFormat="1" ht="12.75" customHeight="1" x14ac:dyDescent="0.2">
      <c r="B469" s="900"/>
      <c r="C469" s="209"/>
      <c r="D469" s="210"/>
      <c r="E469" s="212"/>
      <c r="F469" s="213"/>
      <c r="G469" s="434">
        <f t="shared" si="158"/>
        <v>0</v>
      </c>
      <c r="H469" s="213"/>
      <c r="I469" s="434">
        <f t="shared" si="159"/>
        <v>0</v>
      </c>
      <c r="J469" s="333"/>
      <c r="K469" s="30"/>
      <c r="L469" s="30"/>
      <c r="M469" s="30"/>
      <c r="N469" s="30"/>
      <c r="O469" s="30"/>
      <c r="P469" s="479"/>
      <c r="Q469" s="457"/>
      <c r="R469" s="96">
        <f t="shared" si="138"/>
        <v>0</v>
      </c>
      <c r="S469" s="96">
        <f t="shared" si="139"/>
        <v>0</v>
      </c>
    </row>
    <row r="470" spans="2:19" s="24" customFormat="1" ht="12.75" customHeight="1" x14ac:dyDescent="0.2">
      <c r="B470" s="900"/>
      <c r="C470" s="209"/>
      <c r="D470" s="210"/>
      <c r="E470" s="211"/>
      <c r="F470" s="209"/>
      <c r="G470" s="434">
        <f t="shared" si="158"/>
        <v>0</v>
      </c>
      <c r="H470" s="209"/>
      <c r="I470" s="434">
        <f t="shared" si="159"/>
        <v>0</v>
      </c>
      <c r="J470" s="333"/>
      <c r="K470" s="30"/>
      <c r="L470" s="30"/>
      <c r="M470" s="30"/>
      <c r="N470" s="30"/>
      <c r="O470" s="30"/>
      <c r="P470" s="479"/>
      <c r="Q470" s="457"/>
      <c r="R470" s="96">
        <f t="shared" si="138"/>
        <v>0</v>
      </c>
      <c r="S470" s="96">
        <f t="shared" si="139"/>
        <v>0</v>
      </c>
    </row>
    <row r="471" spans="2:19" s="24" customFormat="1" ht="12.75" customHeight="1" x14ac:dyDescent="0.2">
      <c r="B471" s="901"/>
      <c r="C471" s="137"/>
      <c r="D471" s="165"/>
      <c r="E471" s="208"/>
      <c r="F471" s="137"/>
      <c r="G471" s="448">
        <f t="shared" si="158"/>
        <v>0</v>
      </c>
      <c r="H471" s="137"/>
      <c r="I471" s="448">
        <f t="shared" si="159"/>
        <v>0</v>
      </c>
      <c r="J471" s="458"/>
      <c r="K471" s="32"/>
      <c r="L471" s="32"/>
      <c r="M471" s="32"/>
      <c r="N471" s="32"/>
      <c r="O471" s="32"/>
      <c r="P471" s="596"/>
      <c r="Q471" s="459"/>
      <c r="R471" s="96">
        <f t="shared" si="138"/>
        <v>0</v>
      </c>
      <c r="S471" s="96">
        <f t="shared" si="139"/>
        <v>0</v>
      </c>
    </row>
    <row r="472" spans="2:19" s="24" customFormat="1" ht="12.75" customHeight="1" x14ac:dyDescent="0.15">
      <c r="B472" s="897" t="s">
        <v>280</v>
      </c>
      <c r="C472" s="114" t="s">
        <v>187</v>
      </c>
      <c r="D472" s="162"/>
      <c r="E472" s="54"/>
      <c r="F472" s="33"/>
      <c r="G472" s="204">
        <f>SUM(G473:G480)</f>
        <v>0</v>
      </c>
      <c r="H472" s="151"/>
      <c r="I472" s="204">
        <f>SUM(I473:I480)</f>
        <v>0</v>
      </c>
      <c r="J472" s="204">
        <f t="shared" ref="J472:Q472" si="160">SUM(J473:J480)</f>
        <v>0</v>
      </c>
      <c r="K472" s="220">
        <f t="shared" si="160"/>
        <v>0</v>
      </c>
      <c r="L472" s="220">
        <f t="shared" si="160"/>
        <v>0</v>
      </c>
      <c r="M472" s="220">
        <f t="shared" si="160"/>
        <v>0</v>
      </c>
      <c r="N472" s="220">
        <f t="shared" si="160"/>
        <v>0</v>
      </c>
      <c r="O472" s="220">
        <f t="shared" si="160"/>
        <v>0</v>
      </c>
      <c r="P472" s="220">
        <f t="shared" si="160"/>
        <v>0</v>
      </c>
      <c r="Q472" s="248">
        <f t="shared" si="160"/>
        <v>0</v>
      </c>
      <c r="R472" s="96">
        <f t="shared" si="138"/>
        <v>0</v>
      </c>
      <c r="S472" s="96">
        <f t="shared" si="139"/>
        <v>0</v>
      </c>
    </row>
    <row r="473" spans="2:19" s="24" customFormat="1" ht="12.75" customHeight="1" x14ac:dyDescent="0.2">
      <c r="B473" s="898"/>
      <c r="C473" s="72"/>
      <c r="D473" s="164"/>
      <c r="E473" s="74"/>
      <c r="F473" s="72"/>
      <c r="G473" s="434">
        <f t="shared" ref="G473:G480" si="161">+E473*F473</f>
        <v>0</v>
      </c>
      <c r="H473" s="72"/>
      <c r="I473" s="434">
        <f t="shared" ref="I473:I480" si="162">+G473*$H$462</f>
        <v>0</v>
      </c>
      <c r="J473" s="434"/>
      <c r="K473" s="53"/>
      <c r="L473" s="53"/>
      <c r="M473" s="53"/>
      <c r="N473" s="53"/>
      <c r="O473" s="53"/>
      <c r="P473" s="964"/>
      <c r="Q473" s="455"/>
      <c r="R473" s="96">
        <f t="shared" si="138"/>
        <v>0</v>
      </c>
      <c r="S473" s="96">
        <f t="shared" si="139"/>
        <v>0</v>
      </c>
    </row>
    <row r="474" spans="2:19" s="24" customFormat="1" ht="12.75" customHeight="1" x14ac:dyDescent="0.2">
      <c r="B474" s="898"/>
      <c r="C474" s="72"/>
      <c r="D474" s="164"/>
      <c r="E474" s="74"/>
      <c r="F474" s="72"/>
      <c r="G474" s="434">
        <f t="shared" si="161"/>
        <v>0</v>
      </c>
      <c r="H474" s="72"/>
      <c r="I474" s="434">
        <f t="shared" si="162"/>
        <v>0</v>
      </c>
      <c r="J474" s="33"/>
      <c r="K474" s="33"/>
      <c r="L474" s="33"/>
      <c r="M474" s="33"/>
      <c r="N474" s="33"/>
      <c r="O474" s="33"/>
      <c r="P474" s="965"/>
      <c r="Q474" s="163"/>
      <c r="R474" s="96">
        <f t="shared" si="138"/>
        <v>0</v>
      </c>
      <c r="S474" s="96">
        <f t="shared" si="139"/>
        <v>0</v>
      </c>
    </row>
    <row r="475" spans="2:19" s="24" customFormat="1" ht="12.75" customHeight="1" x14ac:dyDescent="0.2">
      <c r="B475" s="902"/>
      <c r="C475" s="114"/>
      <c r="D475" s="162"/>
      <c r="E475" s="54"/>
      <c r="F475" s="33"/>
      <c r="G475" s="434">
        <f t="shared" si="161"/>
        <v>0</v>
      </c>
      <c r="H475" s="72"/>
      <c r="I475" s="434">
        <f t="shared" si="162"/>
        <v>0</v>
      </c>
      <c r="J475" s="33"/>
      <c r="K475" s="33"/>
      <c r="L475" s="33"/>
      <c r="M475" s="33"/>
      <c r="N475" s="33"/>
      <c r="O475" s="33"/>
      <c r="P475" s="965"/>
      <c r="Q475" s="163"/>
      <c r="R475" s="96">
        <f t="shared" si="138"/>
        <v>0</v>
      </c>
      <c r="S475" s="96">
        <f t="shared" si="139"/>
        <v>0</v>
      </c>
    </row>
    <row r="476" spans="2:19" s="24" customFormat="1" ht="12.75" customHeight="1" x14ac:dyDescent="0.2">
      <c r="B476" s="902"/>
      <c r="C476" s="114"/>
      <c r="D476" s="162"/>
      <c r="E476" s="54"/>
      <c r="F476" s="33"/>
      <c r="G476" s="434">
        <f t="shared" si="161"/>
        <v>0</v>
      </c>
      <c r="H476" s="72"/>
      <c r="I476" s="434">
        <f t="shared" si="162"/>
        <v>0</v>
      </c>
      <c r="J476" s="33"/>
      <c r="K476" s="33"/>
      <c r="L476" s="33"/>
      <c r="M476" s="33"/>
      <c r="N476" s="33"/>
      <c r="O476" s="33"/>
      <c r="P476" s="965"/>
      <c r="Q476" s="163"/>
      <c r="R476" s="96">
        <f t="shared" si="138"/>
        <v>0</v>
      </c>
      <c r="S476" s="96">
        <f t="shared" si="139"/>
        <v>0</v>
      </c>
    </row>
    <row r="477" spans="2:19" s="24" customFormat="1" ht="12.75" customHeight="1" x14ac:dyDescent="0.2">
      <c r="B477" s="902"/>
      <c r="C477" s="114"/>
      <c r="D477" s="162"/>
      <c r="E477" s="54"/>
      <c r="F477" s="33"/>
      <c r="G477" s="434">
        <f t="shared" si="161"/>
        <v>0</v>
      </c>
      <c r="H477" s="72"/>
      <c r="I477" s="434">
        <f t="shared" si="162"/>
        <v>0</v>
      </c>
      <c r="J477" s="33"/>
      <c r="K477" s="33"/>
      <c r="L477" s="33"/>
      <c r="M477" s="33"/>
      <c r="N477" s="33"/>
      <c r="O477" s="33"/>
      <c r="P477" s="965"/>
      <c r="Q477" s="163"/>
      <c r="R477" s="96">
        <f t="shared" si="138"/>
        <v>0</v>
      </c>
      <c r="S477" s="96">
        <f t="shared" si="139"/>
        <v>0</v>
      </c>
    </row>
    <row r="478" spans="2:19" s="24" customFormat="1" ht="12.75" customHeight="1" x14ac:dyDescent="0.2">
      <c r="B478" s="903"/>
      <c r="C478" s="72"/>
      <c r="D478" s="164"/>
      <c r="E478" s="74"/>
      <c r="F478" s="72"/>
      <c r="G478" s="434">
        <f t="shared" si="161"/>
        <v>0</v>
      </c>
      <c r="H478" s="213"/>
      <c r="I478" s="434">
        <f t="shared" si="162"/>
        <v>0</v>
      </c>
      <c r="J478" s="333"/>
      <c r="K478" s="30"/>
      <c r="L478" s="30"/>
      <c r="M478" s="30"/>
      <c r="N478" s="30"/>
      <c r="O478" s="30"/>
      <c r="P478" s="479"/>
      <c r="Q478" s="457"/>
      <c r="R478" s="96">
        <f t="shared" ref="R478:R541" si="163">SUM(J478:Q478)</f>
        <v>0</v>
      </c>
      <c r="S478" s="96">
        <f t="shared" ref="S478:S541" si="164">+R478-I478</f>
        <v>0</v>
      </c>
    </row>
    <row r="479" spans="2:19" s="24" customFormat="1" ht="12.75" customHeight="1" x14ac:dyDescent="0.2">
      <c r="B479" s="903"/>
      <c r="C479" s="72"/>
      <c r="D479" s="164"/>
      <c r="E479" s="74"/>
      <c r="F479" s="72"/>
      <c r="G479" s="434">
        <f t="shared" si="161"/>
        <v>0</v>
      </c>
      <c r="H479" s="209"/>
      <c r="I479" s="434">
        <f t="shared" si="162"/>
        <v>0</v>
      </c>
      <c r="J479" s="333"/>
      <c r="K479" s="30"/>
      <c r="L479" s="30"/>
      <c r="M479" s="30"/>
      <c r="N479" s="30"/>
      <c r="O479" s="30"/>
      <c r="P479" s="479"/>
      <c r="Q479" s="457"/>
      <c r="R479" s="96">
        <f t="shared" si="163"/>
        <v>0</v>
      </c>
      <c r="S479" s="96">
        <f t="shared" si="164"/>
        <v>0</v>
      </c>
    </row>
    <row r="480" spans="2:19" s="24" customFormat="1" ht="12.75" customHeight="1" x14ac:dyDescent="0.2">
      <c r="B480" s="901"/>
      <c r="C480" s="137"/>
      <c r="D480" s="165"/>
      <c r="E480" s="208"/>
      <c r="F480" s="137"/>
      <c r="G480" s="448">
        <f t="shared" si="161"/>
        <v>0</v>
      </c>
      <c r="H480" s="137"/>
      <c r="I480" s="448">
        <f t="shared" si="162"/>
        <v>0</v>
      </c>
      <c r="J480" s="458"/>
      <c r="K480" s="32"/>
      <c r="L480" s="32"/>
      <c r="M480" s="32"/>
      <c r="N480" s="32"/>
      <c r="O480" s="32"/>
      <c r="P480" s="596"/>
      <c r="Q480" s="459"/>
      <c r="R480" s="96">
        <f t="shared" si="163"/>
        <v>0</v>
      </c>
      <c r="S480" s="96">
        <f t="shared" si="164"/>
        <v>0</v>
      </c>
    </row>
    <row r="481" spans="2:19" s="24" customFormat="1" ht="12.75" customHeight="1" x14ac:dyDescent="0.15">
      <c r="B481" s="897" t="s">
        <v>280</v>
      </c>
      <c r="C481" s="114" t="s">
        <v>188</v>
      </c>
      <c r="D481" s="162"/>
      <c r="E481" s="54"/>
      <c r="F481" s="33"/>
      <c r="G481" s="204">
        <f>SUM(G482:G489)</f>
        <v>0</v>
      </c>
      <c r="H481" s="151"/>
      <c r="I481" s="204">
        <f>SUM(I482:I489)</f>
        <v>0</v>
      </c>
      <c r="J481" s="204">
        <f t="shared" ref="J481:Q481" si="165">SUM(J482:J489)</f>
        <v>0</v>
      </c>
      <c r="K481" s="220">
        <f t="shared" si="165"/>
        <v>0</v>
      </c>
      <c r="L481" s="220">
        <f t="shared" si="165"/>
        <v>0</v>
      </c>
      <c r="M481" s="220">
        <f t="shared" si="165"/>
        <v>0</v>
      </c>
      <c r="N481" s="220">
        <f t="shared" si="165"/>
        <v>0</v>
      </c>
      <c r="O481" s="220">
        <f t="shared" si="165"/>
        <v>0</v>
      </c>
      <c r="P481" s="220">
        <f t="shared" si="165"/>
        <v>0</v>
      </c>
      <c r="Q481" s="248">
        <f t="shared" si="165"/>
        <v>0</v>
      </c>
      <c r="R481" s="96">
        <f t="shared" si="163"/>
        <v>0</v>
      </c>
      <c r="S481" s="96">
        <f t="shared" si="164"/>
        <v>0</v>
      </c>
    </row>
    <row r="482" spans="2:19" s="24" customFormat="1" ht="12.75" customHeight="1" x14ac:dyDescent="0.2">
      <c r="B482" s="898"/>
      <c r="C482" s="72"/>
      <c r="D482" s="164"/>
      <c r="E482" s="74"/>
      <c r="F482" s="72"/>
      <c r="G482" s="434">
        <f t="shared" ref="G482:G489" si="166">+E482*F482</f>
        <v>0</v>
      </c>
      <c r="H482" s="72"/>
      <c r="I482" s="434">
        <f t="shared" ref="I482:I489" si="167">+G482*$H$462</f>
        <v>0</v>
      </c>
      <c r="J482" s="434"/>
      <c r="K482" s="53"/>
      <c r="L482" s="53"/>
      <c r="M482" s="53"/>
      <c r="N482" s="53"/>
      <c r="O482" s="53"/>
      <c r="P482" s="964"/>
      <c r="Q482" s="455"/>
      <c r="R482" s="96">
        <f t="shared" si="163"/>
        <v>0</v>
      </c>
      <c r="S482" s="96">
        <f t="shared" si="164"/>
        <v>0</v>
      </c>
    </row>
    <row r="483" spans="2:19" s="24" customFormat="1" ht="12.75" customHeight="1" x14ac:dyDescent="0.2">
      <c r="B483" s="898"/>
      <c r="C483" s="72"/>
      <c r="D483" s="164"/>
      <c r="E483" s="74"/>
      <c r="F483" s="72"/>
      <c r="G483" s="434">
        <f t="shared" si="166"/>
        <v>0</v>
      </c>
      <c r="H483" s="72"/>
      <c r="I483" s="434">
        <f t="shared" si="167"/>
        <v>0</v>
      </c>
      <c r="J483" s="33"/>
      <c r="K483" s="33"/>
      <c r="L483" s="33"/>
      <c r="M483" s="33"/>
      <c r="N483" s="33"/>
      <c r="O483" s="33"/>
      <c r="P483" s="965"/>
      <c r="Q483" s="163"/>
      <c r="R483" s="96">
        <f t="shared" si="163"/>
        <v>0</v>
      </c>
      <c r="S483" s="96">
        <f t="shared" si="164"/>
        <v>0</v>
      </c>
    </row>
    <row r="484" spans="2:19" s="24" customFormat="1" ht="12.75" customHeight="1" x14ac:dyDescent="0.2">
      <c r="B484" s="903"/>
      <c r="C484" s="114"/>
      <c r="D484" s="162"/>
      <c r="E484" s="54"/>
      <c r="F484" s="33"/>
      <c r="G484" s="434">
        <f t="shared" si="166"/>
        <v>0</v>
      </c>
      <c r="H484" s="72"/>
      <c r="I484" s="434">
        <f t="shared" si="167"/>
        <v>0</v>
      </c>
      <c r="J484" s="33"/>
      <c r="K484" s="33"/>
      <c r="L484" s="33"/>
      <c r="M484" s="33"/>
      <c r="N484" s="33"/>
      <c r="O484" s="33"/>
      <c r="P484" s="965"/>
      <c r="Q484" s="163"/>
      <c r="R484" s="96">
        <f t="shared" si="163"/>
        <v>0</v>
      </c>
      <c r="S484" s="96">
        <f t="shared" si="164"/>
        <v>0</v>
      </c>
    </row>
    <row r="485" spans="2:19" s="24" customFormat="1" ht="12.75" customHeight="1" x14ac:dyDescent="0.2">
      <c r="B485" s="902"/>
      <c r="C485" s="114"/>
      <c r="D485" s="162"/>
      <c r="E485" s="54"/>
      <c r="F485" s="33"/>
      <c r="G485" s="434">
        <f t="shared" si="166"/>
        <v>0</v>
      </c>
      <c r="H485" s="72"/>
      <c r="I485" s="434">
        <f t="shared" si="167"/>
        <v>0</v>
      </c>
      <c r="J485" s="33"/>
      <c r="K485" s="33"/>
      <c r="L485" s="33"/>
      <c r="M485" s="33"/>
      <c r="N485" s="33"/>
      <c r="O485" s="33"/>
      <c r="P485" s="965"/>
      <c r="Q485" s="163"/>
      <c r="R485" s="96">
        <f t="shared" si="163"/>
        <v>0</v>
      </c>
      <c r="S485" s="96">
        <f t="shared" si="164"/>
        <v>0</v>
      </c>
    </row>
    <row r="486" spans="2:19" s="24" customFormat="1" ht="12.75" customHeight="1" x14ac:dyDescent="0.2">
      <c r="B486" s="902"/>
      <c r="C486" s="114"/>
      <c r="D486" s="162"/>
      <c r="E486" s="54"/>
      <c r="F486" s="33"/>
      <c r="G486" s="434">
        <f t="shared" si="166"/>
        <v>0</v>
      </c>
      <c r="H486" s="72"/>
      <c r="I486" s="434">
        <f t="shared" si="167"/>
        <v>0</v>
      </c>
      <c r="J486" s="33"/>
      <c r="K486" s="33"/>
      <c r="L486" s="33"/>
      <c r="M486" s="33"/>
      <c r="N486" s="33"/>
      <c r="O486" s="33"/>
      <c r="P486" s="965"/>
      <c r="Q486" s="163"/>
      <c r="R486" s="96">
        <f t="shared" si="163"/>
        <v>0</v>
      </c>
      <c r="S486" s="96">
        <f t="shared" si="164"/>
        <v>0</v>
      </c>
    </row>
    <row r="487" spans="2:19" s="24" customFormat="1" ht="12.75" customHeight="1" x14ac:dyDescent="0.2">
      <c r="B487" s="903"/>
      <c r="C487" s="72"/>
      <c r="D487" s="164"/>
      <c r="E487" s="74"/>
      <c r="F487" s="72"/>
      <c r="G487" s="434">
        <f t="shared" si="166"/>
        <v>0</v>
      </c>
      <c r="H487" s="213"/>
      <c r="I487" s="434">
        <f t="shared" si="167"/>
        <v>0</v>
      </c>
      <c r="J487" s="333"/>
      <c r="K487" s="30"/>
      <c r="L487" s="30"/>
      <c r="M487" s="30"/>
      <c r="N487" s="30"/>
      <c r="O487" s="30"/>
      <c r="P487" s="479"/>
      <c r="Q487" s="457"/>
      <c r="R487" s="96">
        <f t="shared" si="163"/>
        <v>0</v>
      </c>
      <c r="S487" s="96">
        <f t="shared" si="164"/>
        <v>0</v>
      </c>
    </row>
    <row r="488" spans="2:19" s="24" customFormat="1" ht="12.75" customHeight="1" x14ac:dyDescent="0.2">
      <c r="B488" s="903"/>
      <c r="C488" s="72"/>
      <c r="D488" s="164"/>
      <c r="E488" s="74"/>
      <c r="F488" s="72"/>
      <c r="G488" s="434">
        <f t="shared" si="166"/>
        <v>0</v>
      </c>
      <c r="H488" s="209"/>
      <c r="I488" s="434">
        <f t="shared" si="167"/>
        <v>0</v>
      </c>
      <c r="J488" s="333"/>
      <c r="K488" s="30"/>
      <c r="L488" s="30"/>
      <c r="M488" s="30"/>
      <c r="N488" s="30"/>
      <c r="O488" s="30"/>
      <c r="P488" s="479"/>
      <c r="Q488" s="457"/>
      <c r="R488" s="96">
        <f t="shared" si="163"/>
        <v>0</v>
      </c>
      <c r="S488" s="96">
        <f t="shared" si="164"/>
        <v>0</v>
      </c>
    </row>
    <row r="489" spans="2:19" s="24" customFormat="1" ht="12.75" customHeight="1" x14ac:dyDescent="0.2">
      <c r="B489" s="901"/>
      <c r="C489" s="137"/>
      <c r="D489" s="165"/>
      <c r="E489" s="208"/>
      <c r="F489" s="137"/>
      <c r="G489" s="448">
        <f t="shared" si="166"/>
        <v>0</v>
      </c>
      <c r="H489" s="137"/>
      <c r="I489" s="448">
        <f t="shared" si="167"/>
        <v>0</v>
      </c>
      <c r="J489" s="458"/>
      <c r="K489" s="32"/>
      <c r="L489" s="32"/>
      <c r="M489" s="32"/>
      <c r="N489" s="32"/>
      <c r="O489" s="32"/>
      <c r="P489" s="596"/>
      <c r="Q489" s="459"/>
      <c r="R489" s="96">
        <f t="shared" si="163"/>
        <v>0</v>
      </c>
      <c r="S489" s="96">
        <f t="shared" si="164"/>
        <v>0</v>
      </c>
    </row>
    <row r="490" spans="2:19" s="24" customFormat="1" ht="12.75" customHeight="1" x14ac:dyDescent="0.15">
      <c r="B490" s="897" t="s">
        <v>280</v>
      </c>
      <c r="C490" s="114" t="s">
        <v>189</v>
      </c>
      <c r="D490" s="162"/>
      <c r="E490" s="54"/>
      <c r="F490" s="33"/>
      <c r="G490" s="204">
        <f>SUM(G491:G498)</f>
        <v>0</v>
      </c>
      <c r="H490" s="151"/>
      <c r="I490" s="204">
        <f>SUM(I491:I498)</f>
        <v>0</v>
      </c>
      <c r="J490" s="204">
        <f t="shared" ref="J490:Q490" si="168">SUM(J491:J498)</f>
        <v>0</v>
      </c>
      <c r="K490" s="220">
        <f t="shared" si="168"/>
        <v>0</v>
      </c>
      <c r="L490" s="220">
        <f t="shared" si="168"/>
        <v>0</v>
      </c>
      <c r="M490" s="220">
        <f t="shared" si="168"/>
        <v>0</v>
      </c>
      <c r="N490" s="220">
        <f t="shared" si="168"/>
        <v>0</v>
      </c>
      <c r="O490" s="220">
        <f t="shared" si="168"/>
        <v>0</v>
      </c>
      <c r="P490" s="220">
        <f t="shared" si="168"/>
        <v>0</v>
      </c>
      <c r="Q490" s="248">
        <f t="shared" si="168"/>
        <v>0</v>
      </c>
      <c r="R490" s="96">
        <f t="shared" si="163"/>
        <v>0</v>
      </c>
      <c r="S490" s="96">
        <f t="shared" si="164"/>
        <v>0</v>
      </c>
    </row>
    <row r="491" spans="2:19" s="24" customFormat="1" ht="12.75" customHeight="1" x14ac:dyDescent="0.2">
      <c r="B491" s="898"/>
      <c r="C491" s="72"/>
      <c r="D491" s="164"/>
      <c r="E491" s="74"/>
      <c r="F491" s="72"/>
      <c r="G491" s="434">
        <f t="shared" ref="G491:G498" si="169">+E491*F491</f>
        <v>0</v>
      </c>
      <c r="H491" s="72"/>
      <c r="I491" s="434">
        <f t="shared" ref="I491:I498" si="170">+G491*$H$462</f>
        <v>0</v>
      </c>
      <c r="J491" s="434"/>
      <c r="K491" s="53"/>
      <c r="L491" s="53"/>
      <c r="M491" s="53"/>
      <c r="N491" s="53"/>
      <c r="O491" s="53"/>
      <c r="P491" s="964"/>
      <c r="Q491" s="455"/>
      <c r="R491" s="96">
        <f t="shared" si="163"/>
        <v>0</v>
      </c>
      <c r="S491" s="96">
        <f t="shared" si="164"/>
        <v>0</v>
      </c>
    </row>
    <row r="492" spans="2:19" s="24" customFormat="1" ht="12.75" customHeight="1" x14ac:dyDescent="0.2">
      <c r="B492" s="898"/>
      <c r="C492" s="72"/>
      <c r="D492" s="164"/>
      <c r="E492" s="74"/>
      <c r="F492" s="72"/>
      <c r="G492" s="434">
        <f t="shared" si="169"/>
        <v>0</v>
      </c>
      <c r="H492" s="72"/>
      <c r="I492" s="434">
        <f t="shared" si="170"/>
        <v>0</v>
      </c>
      <c r="J492" s="33"/>
      <c r="K492" s="33"/>
      <c r="L492" s="33"/>
      <c r="M492" s="33"/>
      <c r="N492" s="33"/>
      <c r="O492" s="33"/>
      <c r="P492" s="965"/>
      <c r="Q492" s="163"/>
      <c r="R492" s="96">
        <f t="shared" si="163"/>
        <v>0</v>
      </c>
      <c r="S492" s="96">
        <f t="shared" si="164"/>
        <v>0</v>
      </c>
    </row>
    <row r="493" spans="2:19" s="24" customFormat="1" ht="12.75" customHeight="1" x14ac:dyDescent="0.2">
      <c r="B493" s="903"/>
      <c r="C493" s="72"/>
      <c r="D493" s="164"/>
      <c r="E493" s="74"/>
      <c r="F493" s="72"/>
      <c r="G493" s="434">
        <f t="shared" si="169"/>
        <v>0</v>
      </c>
      <c r="H493" s="72"/>
      <c r="I493" s="434">
        <f t="shared" si="170"/>
        <v>0</v>
      </c>
      <c r="J493" s="33"/>
      <c r="K493" s="33"/>
      <c r="L493" s="33"/>
      <c r="M493" s="33"/>
      <c r="N493" s="33"/>
      <c r="O493" s="33"/>
      <c r="P493" s="965"/>
      <c r="Q493" s="163"/>
      <c r="R493" s="96">
        <f t="shared" si="163"/>
        <v>0</v>
      </c>
      <c r="S493" s="96">
        <f t="shared" si="164"/>
        <v>0</v>
      </c>
    </row>
    <row r="494" spans="2:19" s="24" customFormat="1" ht="12.75" customHeight="1" x14ac:dyDescent="0.2">
      <c r="B494" s="903"/>
      <c r="C494" s="72"/>
      <c r="D494" s="164"/>
      <c r="E494" s="74"/>
      <c r="F494" s="72"/>
      <c r="G494" s="434">
        <f t="shared" si="169"/>
        <v>0</v>
      </c>
      <c r="H494" s="72"/>
      <c r="I494" s="434">
        <f t="shared" si="170"/>
        <v>0</v>
      </c>
      <c r="J494" s="33"/>
      <c r="K494" s="33"/>
      <c r="L494" s="33"/>
      <c r="M494" s="33"/>
      <c r="N494" s="33"/>
      <c r="O494" s="33"/>
      <c r="P494" s="965"/>
      <c r="Q494" s="163"/>
      <c r="R494" s="96">
        <f t="shared" si="163"/>
        <v>0</v>
      </c>
      <c r="S494" s="96">
        <f t="shared" si="164"/>
        <v>0</v>
      </c>
    </row>
    <row r="495" spans="2:19" s="24" customFormat="1" ht="12.75" customHeight="1" x14ac:dyDescent="0.2">
      <c r="B495" s="903"/>
      <c r="C495" s="72"/>
      <c r="D495" s="164"/>
      <c r="E495" s="74"/>
      <c r="F495" s="72"/>
      <c r="G495" s="434">
        <f t="shared" si="169"/>
        <v>0</v>
      </c>
      <c r="H495" s="72"/>
      <c r="I495" s="434">
        <f t="shared" si="170"/>
        <v>0</v>
      </c>
      <c r="J495" s="33"/>
      <c r="K495" s="33"/>
      <c r="L495" s="33"/>
      <c r="M495" s="33"/>
      <c r="N495" s="33"/>
      <c r="O495" s="33"/>
      <c r="P495" s="965"/>
      <c r="Q495" s="163"/>
      <c r="R495" s="96">
        <f t="shared" si="163"/>
        <v>0</v>
      </c>
      <c r="S495" s="96">
        <f t="shared" si="164"/>
        <v>0</v>
      </c>
    </row>
    <row r="496" spans="2:19" s="24" customFormat="1" ht="12.75" customHeight="1" x14ac:dyDescent="0.2">
      <c r="B496" s="903"/>
      <c r="C496" s="72"/>
      <c r="D496" s="164"/>
      <c r="E496" s="74"/>
      <c r="F496" s="72"/>
      <c r="G496" s="434">
        <f t="shared" si="169"/>
        <v>0</v>
      </c>
      <c r="H496" s="213"/>
      <c r="I496" s="434">
        <f t="shared" si="170"/>
        <v>0</v>
      </c>
      <c r="J496" s="333"/>
      <c r="K496" s="30"/>
      <c r="L496" s="30"/>
      <c r="M496" s="30"/>
      <c r="N496" s="30"/>
      <c r="O496" s="30"/>
      <c r="P496" s="479"/>
      <c r="Q496" s="457"/>
      <c r="R496" s="96">
        <f t="shared" si="163"/>
        <v>0</v>
      </c>
      <c r="S496" s="96">
        <f t="shared" si="164"/>
        <v>0</v>
      </c>
    </row>
    <row r="497" spans="2:19" s="24" customFormat="1" ht="12.75" customHeight="1" x14ac:dyDescent="0.2">
      <c r="B497" s="903"/>
      <c r="C497" s="72"/>
      <c r="D497" s="164"/>
      <c r="E497" s="74"/>
      <c r="F497" s="72"/>
      <c r="G497" s="434">
        <f t="shared" si="169"/>
        <v>0</v>
      </c>
      <c r="H497" s="209"/>
      <c r="I497" s="434">
        <f t="shared" si="170"/>
        <v>0</v>
      </c>
      <c r="J497" s="333"/>
      <c r="K497" s="30"/>
      <c r="L497" s="30"/>
      <c r="M497" s="30"/>
      <c r="N497" s="30"/>
      <c r="O497" s="30"/>
      <c r="P497" s="479"/>
      <c r="Q497" s="457"/>
      <c r="R497" s="96">
        <f t="shared" si="163"/>
        <v>0</v>
      </c>
      <c r="S497" s="96">
        <f t="shared" si="164"/>
        <v>0</v>
      </c>
    </row>
    <row r="498" spans="2:19" s="24" customFormat="1" ht="12.75" customHeight="1" x14ac:dyDescent="0.2">
      <c r="B498" s="901"/>
      <c r="C498" s="137"/>
      <c r="D498" s="165"/>
      <c r="E498" s="208"/>
      <c r="F498" s="137"/>
      <c r="G498" s="448">
        <f t="shared" si="169"/>
        <v>0</v>
      </c>
      <c r="H498" s="137"/>
      <c r="I498" s="448">
        <f t="shared" si="170"/>
        <v>0</v>
      </c>
      <c r="J498" s="458"/>
      <c r="K498" s="32"/>
      <c r="L498" s="32"/>
      <c r="M498" s="32"/>
      <c r="N498" s="32"/>
      <c r="O498" s="32"/>
      <c r="P498" s="596"/>
      <c r="Q498" s="459"/>
      <c r="R498" s="96">
        <f t="shared" si="163"/>
        <v>0</v>
      </c>
      <c r="S498" s="96">
        <f t="shared" si="164"/>
        <v>0</v>
      </c>
    </row>
    <row r="499" spans="2:19" s="24" customFormat="1" ht="12.75" customHeight="1" x14ac:dyDescent="0.15">
      <c r="B499" s="897" t="s">
        <v>280</v>
      </c>
      <c r="C499" s="114" t="s">
        <v>190</v>
      </c>
      <c r="D499" s="162"/>
      <c r="E499" s="54"/>
      <c r="F499" s="33"/>
      <c r="G499" s="204">
        <f>SUM(G500:G507)</f>
        <v>0</v>
      </c>
      <c r="H499" s="151"/>
      <c r="I499" s="204">
        <f>SUM(I500:I507)</f>
        <v>0</v>
      </c>
      <c r="J499" s="204">
        <f t="shared" ref="J499:Q499" si="171">SUM(J500:J507)</f>
        <v>0</v>
      </c>
      <c r="K499" s="220">
        <f t="shared" si="171"/>
        <v>0</v>
      </c>
      <c r="L499" s="220">
        <f t="shared" si="171"/>
        <v>0</v>
      </c>
      <c r="M499" s="220">
        <f t="shared" si="171"/>
        <v>0</v>
      </c>
      <c r="N499" s="220">
        <f t="shared" si="171"/>
        <v>0</v>
      </c>
      <c r="O499" s="220">
        <f t="shared" si="171"/>
        <v>0</v>
      </c>
      <c r="P499" s="220">
        <f t="shared" si="171"/>
        <v>0</v>
      </c>
      <c r="Q499" s="248">
        <f t="shared" si="171"/>
        <v>0</v>
      </c>
      <c r="R499" s="96">
        <f t="shared" si="163"/>
        <v>0</v>
      </c>
      <c r="S499" s="96">
        <f t="shared" si="164"/>
        <v>0</v>
      </c>
    </row>
    <row r="500" spans="2:19" s="24" customFormat="1" ht="12.75" customHeight="1" x14ac:dyDescent="0.2">
      <c r="B500" s="898"/>
      <c r="C500" s="72"/>
      <c r="D500" s="164"/>
      <c r="E500" s="74"/>
      <c r="F500" s="72"/>
      <c r="G500" s="434">
        <f t="shared" ref="G500:G507" si="172">+E500*F500</f>
        <v>0</v>
      </c>
      <c r="H500" s="72"/>
      <c r="I500" s="434">
        <f t="shared" ref="I500:I507" si="173">+G500*$H$462</f>
        <v>0</v>
      </c>
      <c r="J500" s="434"/>
      <c r="K500" s="53"/>
      <c r="L500" s="53"/>
      <c r="M500" s="53"/>
      <c r="N500" s="53"/>
      <c r="O500" s="53"/>
      <c r="P500" s="964"/>
      <c r="Q500" s="455"/>
      <c r="R500" s="96">
        <f t="shared" si="163"/>
        <v>0</v>
      </c>
      <c r="S500" s="96">
        <f t="shared" si="164"/>
        <v>0</v>
      </c>
    </row>
    <row r="501" spans="2:19" s="24" customFormat="1" ht="12.75" customHeight="1" x14ac:dyDescent="0.2">
      <c r="B501" s="898"/>
      <c r="C501" s="72"/>
      <c r="D501" s="164"/>
      <c r="E501" s="74"/>
      <c r="F501" s="72"/>
      <c r="G501" s="434">
        <f t="shared" si="172"/>
        <v>0</v>
      </c>
      <c r="H501" s="72"/>
      <c r="I501" s="434">
        <f t="shared" si="173"/>
        <v>0</v>
      </c>
      <c r="J501" s="33"/>
      <c r="K501" s="33"/>
      <c r="L501" s="33"/>
      <c r="M501" s="33"/>
      <c r="N501" s="33"/>
      <c r="O501" s="33"/>
      <c r="P501" s="965"/>
      <c r="Q501" s="163"/>
      <c r="R501" s="96">
        <f t="shared" si="163"/>
        <v>0</v>
      </c>
      <c r="S501" s="96">
        <f t="shared" si="164"/>
        <v>0</v>
      </c>
    </row>
    <row r="502" spans="2:19" s="24" customFormat="1" ht="12.75" customHeight="1" x14ac:dyDescent="0.2">
      <c r="B502" s="902"/>
      <c r="C502" s="114"/>
      <c r="D502" s="162"/>
      <c r="E502" s="54"/>
      <c r="F502" s="33"/>
      <c r="G502" s="434">
        <f t="shared" si="172"/>
        <v>0</v>
      </c>
      <c r="H502" s="72"/>
      <c r="I502" s="434">
        <f t="shared" si="173"/>
        <v>0</v>
      </c>
      <c r="J502" s="33"/>
      <c r="K502" s="33"/>
      <c r="L502" s="33"/>
      <c r="M502" s="33"/>
      <c r="N502" s="33"/>
      <c r="O502" s="33"/>
      <c r="P502" s="965"/>
      <c r="Q502" s="163"/>
      <c r="R502" s="96">
        <f t="shared" si="163"/>
        <v>0</v>
      </c>
      <c r="S502" s="96">
        <f t="shared" si="164"/>
        <v>0</v>
      </c>
    </row>
    <row r="503" spans="2:19" s="24" customFormat="1" ht="12.75" customHeight="1" x14ac:dyDescent="0.2">
      <c r="B503" s="902"/>
      <c r="C503" s="114"/>
      <c r="D503" s="162"/>
      <c r="E503" s="54"/>
      <c r="F503" s="33"/>
      <c r="G503" s="434">
        <f t="shared" si="172"/>
        <v>0</v>
      </c>
      <c r="H503" s="72"/>
      <c r="I503" s="434">
        <f t="shared" si="173"/>
        <v>0</v>
      </c>
      <c r="J503" s="33"/>
      <c r="K503" s="33"/>
      <c r="L503" s="33"/>
      <c r="M503" s="33"/>
      <c r="N503" s="33"/>
      <c r="O503" s="33"/>
      <c r="P503" s="965"/>
      <c r="Q503" s="163"/>
      <c r="R503" s="96">
        <f t="shared" si="163"/>
        <v>0</v>
      </c>
      <c r="S503" s="96">
        <f t="shared" si="164"/>
        <v>0</v>
      </c>
    </row>
    <row r="504" spans="2:19" s="24" customFormat="1" ht="12.75" customHeight="1" x14ac:dyDescent="0.2">
      <c r="B504" s="902"/>
      <c r="C504" s="114"/>
      <c r="D504" s="162"/>
      <c r="E504" s="54"/>
      <c r="F504" s="33"/>
      <c r="G504" s="434">
        <f t="shared" si="172"/>
        <v>0</v>
      </c>
      <c r="H504" s="72"/>
      <c r="I504" s="434">
        <f t="shared" si="173"/>
        <v>0</v>
      </c>
      <c r="J504" s="33"/>
      <c r="K504" s="33"/>
      <c r="L504" s="33"/>
      <c r="M504" s="33"/>
      <c r="N504" s="33"/>
      <c r="O504" s="33"/>
      <c r="P504" s="965"/>
      <c r="Q504" s="163"/>
      <c r="R504" s="96">
        <f t="shared" si="163"/>
        <v>0</v>
      </c>
      <c r="S504" s="96">
        <f t="shared" si="164"/>
        <v>0</v>
      </c>
    </row>
    <row r="505" spans="2:19" s="24" customFormat="1" ht="12.75" customHeight="1" x14ac:dyDescent="0.2">
      <c r="B505" s="903"/>
      <c r="C505" s="72"/>
      <c r="D505" s="164"/>
      <c r="E505" s="74"/>
      <c r="F505" s="72"/>
      <c r="G505" s="434">
        <f t="shared" si="172"/>
        <v>0</v>
      </c>
      <c r="H505" s="213"/>
      <c r="I505" s="434">
        <f t="shared" si="173"/>
        <v>0</v>
      </c>
      <c r="J505" s="333"/>
      <c r="K505" s="30"/>
      <c r="L505" s="30"/>
      <c r="M505" s="30"/>
      <c r="N505" s="30"/>
      <c r="O505" s="30"/>
      <c r="P505" s="479"/>
      <c r="Q505" s="457"/>
      <c r="R505" s="96">
        <f t="shared" si="163"/>
        <v>0</v>
      </c>
      <c r="S505" s="96">
        <f t="shared" si="164"/>
        <v>0</v>
      </c>
    </row>
    <row r="506" spans="2:19" s="24" customFormat="1" ht="12.75" customHeight="1" x14ac:dyDescent="0.2">
      <c r="B506" s="903"/>
      <c r="C506" s="72"/>
      <c r="D506" s="164"/>
      <c r="E506" s="74"/>
      <c r="F506" s="72"/>
      <c r="G506" s="434">
        <f t="shared" si="172"/>
        <v>0</v>
      </c>
      <c r="H506" s="209"/>
      <c r="I506" s="434">
        <f t="shared" si="173"/>
        <v>0</v>
      </c>
      <c r="J506" s="333"/>
      <c r="K506" s="30"/>
      <c r="L506" s="30"/>
      <c r="M506" s="30"/>
      <c r="N506" s="30"/>
      <c r="O506" s="30"/>
      <c r="P506" s="479"/>
      <c r="Q506" s="457"/>
      <c r="R506" s="96">
        <f t="shared" si="163"/>
        <v>0</v>
      </c>
      <c r="S506" s="96">
        <f t="shared" si="164"/>
        <v>0</v>
      </c>
    </row>
    <row r="507" spans="2:19" s="24" customFormat="1" ht="12.75" customHeight="1" x14ac:dyDescent="0.2">
      <c r="B507" s="901"/>
      <c r="C507" s="137"/>
      <c r="D507" s="165"/>
      <c r="E507" s="74"/>
      <c r="F507" s="72"/>
      <c r="G507" s="448">
        <f t="shared" si="172"/>
        <v>0</v>
      </c>
      <c r="H507" s="137"/>
      <c r="I507" s="448">
        <f t="shared" si="173"/>
        <v>0</v>
      </c>
      <c r="J507" s="333"/>
      <c r="K507" s="30"/>
      <c r="L507" s="30"/>
      <c r="M507" s="30"/>
      <c r="N507" s="30"/>
      <c r="O507" s="30"/>
      <c r="P507" s="479"/>
      <c r="Q507" s="457"/>
      <c r="R507" s="96">
        <f t="shared" si="163"/>
        <v>0</v>
      </c>
      <c r="S507" s="96">
        <f t="shared" si="164"/>
        <v>0</v>
      </c>
    </row>
    <row r="508" spans="2:19" s="24" customFormat="1" ht="18" customHeight="1" x14ac:dyDescent="0.15">
      <c r="B508" s="1306" t="s">
        <v>542</v>
      </c>
      <c r="C508" s="1307"/>
      <c r="D508" s="1307"/>
      <c r="E508" s="1307"/>
      <c r="F508" s="1307"/>
      <c r="G508" s="1307"/>
      <c r="H508" s="1308"/>
      <c r="I508" s="115">
        <f t="shared" ref="I508:Q508" si="174">+I278+I324+I370+I416+I462</f>
        <v>0</v>
      </c>
      <c r="J508" s="115">
        <f t="shared" si="174"/>
        <v>0</v>
      </c>
      <c r="K508" s="115">
        <f t="shared" si="174"/>
        <v>0</v>
      </c>
      <c r="L508" s="115">
        <f t="shared" si="174"/>
        <v>0</v>
      </c>
      <c r="M508" s="115">
        <f t="shared" si="174"/>
        <v>0</v>
      </c>
      <c r="N508" s="115">
        <f t="shared" si="174"/>
        <v>0</v>
      </c>
      <c r="O508" s="115">
        <f t="shared" si="174"/>
        <v>0</v>
      </c>
      <c r="P508" s="115">
        <f t="shared" si="174"/>
        <v>0</v>
      </c>
      <c r="Q508" s="207">
        <f t="shared" si="174"/>
        <v>0</v>
      </c>
      <c r="R508" s="96">
        <f t="shared" si="163"/>
        <v>0</v>
      </c>
      <c r="S508" s="96">
        <f t="shared" si="164"/>
        <v>0</v>
      </c>
    </row>
    <row r="509" spans="2:19" s="24" customFormat="1" ht="21" customHeight="1" x14ac:dyDescent="0.15">
      <c r="B509" s="886" t="s">
        <v>544</v>
      </c>
      <c r="C509" s="168">
        <v>1.3</v>
      </c>
      <c r="D509" s="184">
        <f>+'Cronograma de Actividades'!B30</f>
        <v>0</v>
      </c>
      <c r="E509" s="185"/>
      <c r="F509" s="182"/>
      <c r="G509" s="182"/>
      <c r="H509" s="182"/>
      <c r="I509" s="182"/>
      <c r="J509" s="182"/>
      <c r="K509" s="182"/>
      <c r="L509" s="182"/>
      <c r="M509" s="182"/>
      <c r="N509" s="182"/>
      <c r="O509" s="182"/>
      <c r="P509" s="182"/>
      <c r="Q509" s="183"/>
      <c r="R509" s="96">
        <f t="shared" si="163"/>
        <v>0</v>
      </c>
      <c r="S509" s="96">
        <f t="shared" si="164"/>
        <v>0</v>
      </c>
    </row>
    <row r="510" spans="2:19" s="24" customFormat="1" ht="21" customHeight="1" x14ac:dyDescent="0.15">
      <c r="B510" s="909" t="s">
        <v>541</v>
      </c>
      <c r="C510" s="465" t="s">
        <v>98</v>
      </c>
      <c r="D510" s="1293">
        <f>+'Cronograma de Actividades'!B34</f>
        <v>0</v>
      </c>
      <c r="E510" s="1294"/>
      <c r="F510" s="1294"/>
      <c r="G510" s="1294"/>
      <c r="H510" s="1294"/>
      <c r="I510" s="1294"/>
      <c r="J510" s="1294"/>
      <c r="K510" s="1294"/>
      <c r="L510" s="1294"/>
      <c r="M510" s="1294"/>
      <c r="N510" s="1294"/>
      <c r="O510" s="1294"/>
      <c r="P510" s="1294"/>
      <c r="Q510" s="1295"/>
      <c r="R510" s="96">
        <f t="shared" si="163"/>
        <v>0</v>
      </c>
      <c r="S510" s="96">
        <f t="shared" si="164"/>
        <v>0</v>
      </c>
    </row>
    <row r="511" spans="2:19" s="24" customFormat="1" ht="21" customHeight="1" x14ac:dyDescent="0.15">
      <c r="B511" s="894" t="s">
        <v>113</v>
      </c>
      <c r="C511" s="173"/>
      <c r="D511" s="1296"/>
      <c r="E511" s="1297"/>
      <c r="F511" s="1297"/>
      <c r="G511" s="1297"/>
      <c r="H511" s="1297"/>
      <c r="I511" s="1297"/>
      <c r="J511" s="1297"/>
      <c r="K511" s="1297"/>
      <c r="L511" s="1297"/>
      <c r="M511" s="1297"/>
      <c r="N511" s="1297"/>
      <c r="O511" s="1297"/>
      <c r="P511" s="1297"/>
      <c r="Q511" s="1298"/>
      <c r="R511" s="96">
        <f t="shared" si="163"/>
        <v>0</v>
      </c>
      <c r="S511" s="96">
        <f t="shared" si="164"/>
        <v>0</v>
      </c>
    </row>
    <row r="512" spans="2:19" s="24" customFormat="1" ht="21" customHeight="1" x14ac:dyDescent="0.15">
      <c r="B512" s="910" t="s">
        <v>70</v>
      </c>
      <c r="C512" s="172"/>
      <c r="D512" s="1340"/>
      <c r="E512" s="1341"/>
      <c r="F512" s="1341"/>
      <c r="G512" s="1341"/>
      <c r="H512" s="1341"/>
      <c r="I512" s="1341"/>
      <c r="J512" s="1341"/>
      <c r="K512" s="1341"/>
      <c r="L512" s="1341"/>
      <c r="M512" s="1342"/>
      <c r="N512" s="1342"/>
      <c r="O512" s="1342"/>
      <c r="P512" s="1342"/>
      <c r="Q512" s="1343"/>
      <c r="R512" s="96">
        <f t="shared" si="163"/>
        <v>0</v>
      </c>
      <c r="S512" s="96">
        <f t="shared" si="164"/>
        <v>0</v>
      </c>
    </row>
    <row r="513" spans="2:19" s="24" customFormat="1" ht="21" customHeight="1" x14ac:dyDescent="0.15">
      <c r="B513" s="893" t="s">
        <v>545</v>
      </c>
      <c r="C513" s="177" t="s">
        <v>192</v>
      </c>
      <c r="D513" s="1314">
        <f>+'Cronograma de Actividades'!B35</f>
        <v>0</v>
      </c>
      <c r="E513" s="1315"/>
      <c r="F513" s="1315"/>
      <c r="G513" s="1315"/>
      <c r="H513" s="1315"/>
      <c r="I513" s="1315"/>
      <c r="J513" s="1315"/>
      <c r="K513" s="1315"/>
      <c r="L513" s="1315"/>
      <c r="M513" s="1315"/>
      <c r="N513" s="1315"/>
      <c r="O513" s="1315"/>
      <c r="P513" s="1315"/>
      <c r="Q513" s="1316"/>
      <c r="R513" s="96">
        <f t="shared" si="163"/>
        <v>0</v>
      </c>
      <c r="S513" s="96">
        <f t="shared" si="164"/>
        <v>0</v>
      </c>
    </row>
    <row r="514" spans="2:19" s="24" customFormat="1" ht="21" customHeight="1" x14ac:dyDescent="0.15">
      <c r="B514" s="894" t="s">
        <v>113</v>
      </c>
      <c r="C514" s="169"/>
      <c r="D514" s="1336"/>
      <c r="E514" s="1337"/>
      <c r="F514" s="1337"/>
      <c r="G514" s="1337"/>
      <c r="H514" s="1337"/>
      <c r="I514" s="1337"/>
      <c r="J514" s="1337"/>
      <c r="K514" s="1337"/>
      <c r="L514" s="1337"/>
      <c r="M514" s="1337"/>
      <c r="N514" s="1337"/>
      <c r="O514" s="1337"/>
      <c r="P514" s="1337"/>
      <c r="Q514" s="1338"/>
      <c r="R514" s="96">
        <f t="shared" si="163"/>
        <v>0</v>
      </c>
      <c r="S514" s="96">
        <f t="shared" si="164"/>
        <v>0</v>
      </c>
    </row>
    <row r="515" spans="2:19" s="24" customFormat="1" ht="21" customHeight="1" x14ac:dyDescent="0.15">
      <c r="B515" s="895" t="s">
        <v>70</v>
      </c>
      <c r="C515" s="170"/>
      <c r="D515" s="1311"/>
      <c r="E515" s="1312"/>
      <c r="F515" s="1312"/>
      <c r="G515" s="1312"/>
      <c r="H515" s="1312"/>
      <c r="I515" s="1312"/>
      <c r="J515" s="1312"/>
      <c r="K515" s="1312"/>
      <c r="L515" s="1312"/>
      <c r="M515" s="1312"/>
      <c r="N515" s="1312"/>
      <c r="O515" s="1312"/>
      <c r="P515" s="1312"/>
      <c r="Q515" s="1313"/>
      <c r="R515" s="96">
        <f t="shared" si="163"/>
        <v>0</v>
      </c>
      <c r="S515" s="96">
        <f t="shared" si="164"/>
        <v>0</v>
      </c>
    </row>
    <row r="516" spans="2:19" s="24" customFormat="1" ht="21" customHeight="1" x14ac:dyDescent="0.15">
      <c r="B516" s="893" t="s">
        <v>546</v>
      </c>
      <c r="C516" s="177" t="s">
        <v>193</v>
      </c>
      <c r="D516" s="1299">
        <f>+'Cronograma de Actividades'!B36</f>
        <v>0</v>
      </c>
      <c r="E516" s="1300"/>
      <c r="F516" s="1300"/>
      <c r="G516" s="1300"/>
      <c r="H516" s="1300"/>
      <c r="I516" s="1300"/>
      <c r="J516" s="1300"/>
      <c r="K516" s="1300"/>
      <c r="L516" s="1300"/>
      <c r="M516" s="1301"/>
      <c r="N516" s="1301"/>
      <c r="O516" s="1301"/>
      <c r="P516" s="1301"/>
      <c r="Q516" s="1302"/>
      <c r="R516" s="96">
        <f t="shared" si="163"/>
        <v>0</v>
      </c>
      <c r="S516" s="96">
        <f t="shared" si="164"/>
        <v>0</v>
      </c>
    </row>
    <row r="517" spans="2:19" s="24" customFormat="1" ht="21" customHeight="1" x14ac:dyDescent="0.15">
      <c r="B517" s="894" t="s">
        <v>113</v>
      </c>
      <c r="C517" s="169"/>
      <c r="D517" s="1336"/>
      <c r="E517" s="1337"/>
      <c r="F517" s="1337"/>
      <c r="G517" s="1337"/>
      <c r="H517" s="1337"/>
      <c r="I517" s="1337"/>
      <c r="J517" s="1337"/>
      <c r="K517" s="1337"/>
      <c r="L517" s="1337"/>
      <c r="M517" s="1337"/>
      <c r="N517" s="1337"/>
      <c r="O517" s="1337"/>
      <c r="P517" s="1337"/>
      <c r="Q517" s="1338"/>
      <c r="R517" s="96">
        <f t="shared" si="163"/>
        <v>0</v>
      </c>
      <c r="S517" s="96">
        <f t="shared" si="164"/>
        <v>0</v>
      </c>
    </row>
    <row r="518" spans="2:19" s="24" customFormat="1" ht="21" customHeight="1" x14ac:dyDescent="0.15">
      <c r="B518" s="895" t="s">
        <v>70</v>
      </c>
      <c r="C518" s="170"/>
      <c r="D518" s="1311"/>
      <c r="E518" s="1312"/>
      <c r="F518" s="1312"/>
      <c r="G518" s="1312"/>
      <c r="H518" s="1312"/>
      <c r="I518" s="1312"/>
      <c r="J518" s="1312"/>
      <c r="K518" s="1312"/>
      <c r="L518" s="1312"/>
      <c r="M518" s="1312"/>
      <c r="N518" s="1312"/>
      <c r="O518" s="1312"/>
      <c r="P518" s="1312"/>
      <c r="Q518" s="1313"/>
      <c r="R518" s="96">
        <f t="shared" si="163"/>
        <v>0</v>
      </c>
      <c r="S518" s="96">
        <f t="shared" si="164"/>
        <v>0</v>
      </c>
    </row>
    <row r="519" spans="2:19" s="24" customFormat="1" ht="21" customHeight="1" x14ac:dyDescent="0.15">
      <c r="B519" s="893" t="s">
        <v>547</v>
      </c>
      <c r="C519" s="177" t="s">
        <v>194</v>
      </c>
      <c r="D519" s="1299">
        <f>+'Cronograma de Actividades'!B37</f>
        <v>0</v>
      </c>
      <c r="E519" s="1300"/>
      <c r="F519" s="1300"/>
      <c r="G519" s="1300"/>
      <c r="H519" s="1300"/>
      <c r="I519" s="1300"/>
      <c r="J519" s="1300"/>
      <c r="K519" s="1300"/>
      <c r="L519" s="1300"/>
      <c r="M519" s="1301"/>
      <c r="N519" s="1301"/>
      <c r="O519" s="1301"/>
      <c r="P519" s="1301"/>
      <c r="Q519" s="1302"/>
      <c r="R519" s="96">
        <f t="shared" si="163"/>
        <v>0</v>
      </c>
      <c r="S519" s="96">
        <f t="shared" si="164"/>
        <v>0</v>
      </c>
    </row>
    <row r="520" spans="2:19" s="24" customFormat="1" ht="21" customHeight="1" x14ac:dyDescent="0.15">
      <c r="B520" s="894" t="s">
        <v>113</v>
      </c>
      <c r="C520" s="169"/>
      <c r="D520" s="1303"/>
      <c r="E520" s="1303"/>
      <c r="F520" s="1303"/>
      <c r="G520" s="1303"/>
      <c r="H520" s="1303"/>
      <c r="I520" s="1303"/>
      <c r="J520" s="1303"/>
      <c r="K520" s="1303"/>
      <c r="L520" s="1303"/>
      <c r="M520" s="1304"/>
      <c r="N520" s="1304"/>
      <c r="O520" s="1304"/>
      <c r="P520" s="1304"/>
      <c r="Q520" s="1305"/>
      <c r="R520" s="96">
        <f t="shared" si="163"/>
        <v>0</v>
      </c>
      <c r="S520" s="96">
        <f t="shared" si="164"/>
        <v>0</v>
      </c>
    </row>
    <row r="521" spans="2:19" s="24" customFormat="1" ht="21" customHeight="1" x14ac:dyDescent="0.15">
      <c r="B521" s="895" t="s">
        <v>70</v>
      </c>
      <c r="C521" s="170"/>
      <c r="D521" s="1290"/>
      <c r="E521" s="1290"/>
      <c r="F521" s="1290"/>
      <c r="G521" s="1290"/>
      <c r="H521" s="1290"/>
      <c r="I521" s="1290"/>
      <c r="J521" s="1290"/>
      <c r="K521" s="1290"/>
      <c r="L521" s="1290"/>
      <c r="M521" s="1291"/>
      <c r="N521" s="1291"/>
      <c r="O521" s="1291"/>
      <c r="P521" s="1291"/>
      <c r="Q521" s="1292"/>
      <c r="R521" s="96">
        <f t="shared" si="163"/>
        <v>0</v>
      </c>
      <c r="S521" s="96">
        <f t="shared" si="164"/>
        <v>0</v>
      </c>
    </row>
    <row r="522" spans="2:19" s="24" customFormat="1" ht="21" customHeight="1" x14ac:dyDescent="0.15">
      <c r="B522" s="893" t="s">
        <v>548</v>
      </c>
      <c r="C522" s="177" t="s">
        <v>195</v>
      </c>
      <c r="D522" s="1299">
        <f>+'Cronograma de Actividades'!B38</f>
        <v>0</v>
      </c>
      <c r="E522" s="1300"/>
      <c r="F522" s="1300"/>
      <c r="G522" s="1300"/>
      <c r="H522" s="1300"/>
      <c r="I522" s="1300"/>
      <c r="J522" s="1300"/>
      <c r="K522" s="1300"/>
      <c r="L522" s="1300"/>
      <c r="M522" s="1301"/>
      <c r="N522" s="1301"/>
      <c r="O522" s="1301"/>
      <c r="P522" s="1301"/>
      <c r="Q522" s="1302"/>
      <c r="R522" s="96">
        <f t="shared" si="163"/>
        <v>0</v>
      </c>
      <c r="S522" s="96">
        <f t="shared" si="164"/>
        <v>0</v>
      </c>
    </row>
    <row r="523" spans="2:19" s="24" customFormat="1" ht="21" customHeight="1" x14ac:dyDescent="0.15">
      <c r="B523" s="894" t="s">
        <v>113</v>
      </c>
      <c r="C523" s="169"/>
      <c r="D523" s="1303"/>
      <c r="E523" s="1303"/>
      <c r="F523" s="1303"/>
      <c r="G523" s="1303"/>
      <c r="H523" s="1303"/>
      <c r="I523" s="1303"/>
      <c r="J523" s="1303"/>
      <c r="K523" s="1303"/>
      <c r="L523" s="1303"/>
      <c r="M523" s="1304"/>
      <c r="N523" s="1304"/>
      <c r="O523" s="1304"/>
      <c r="P523" s="1304"/>
      <c r="Q523" s="1305"/>
      <c r="R523" s="96">
        <f t="shared" si="163"/>
        <v>0</v>
      </c>
      <c r="S523" s="96">
        <f t="shared" si="164"/>
        <v>0</v>
      </c>
    </row>
    <row r="524" spans="2:19" s="24" customFormat="1" ht="21" customHeight="1" x14ac:dyDescent="0.15">
      <c r="B524" s="895" t="s">
        <v>70</v>
      </c>
      <c r="C524" s="170"/>
      <c r="D524" s="1290"/>
      <c r="E524" s="1290"/>
      <c r="F524" s="1290"/>
      <c r="G524" s="1290"/>
      <c r="H524" s="1290"/>
      <c r="I524" s="1290"/>
      <c r="J524" s="1290"/>
      <c r="K524" s="1290"/>
      <c r="L524" s="1290"/>
      <c r="M524" s="1291"/>
      <c r="N524" s="1291"/>
      <c r="O524" s="1291"/>
      <c r="P524" s="1291"/>
      <c r="Q524" s="1292"/>
      <c r="R524" s="96">
        <f t="shared" si="163"/>
        <v>0</v>
      </c>
      <c r="S524" s="96">
        <f t="shared" si="164"/>
        <v>0</v>
      </c>
    </row>
    <row r="525" spans="2:19" s="24" customFormat="1" ht="18" customHeight="1" x14ac:dyDescent="0.15">
      <c r="B525" s="1288" t="s">
        <v>416</v>
      </c>
      <c r="C525" s="1309"/>
      <c r="D525" s="1327" t="s">
        <v>116</v>
      </c>
      <c r="E525" s="1339" t="s">
        <v>67</v>
      </c>
      <c r="F525" s="1327" t="s">
        <v>97</v>
      </c>
      <c r="G525" s="1327" t="s">
        <v>115</v>
      </c>
      <c r="H525" s="1327" t="s">
        <v>113</v>
      </c>
      <c r="I525" s="1309" t="s">
        <v>114</v>
      </c>
      <c r="J525" s="1319" t="s">
        <v>71</v>
      </c>
      <c r="K525" s="1320"/>
      <c r="L525" s="1320"/>
      <c r="M525" s="1320"/>
      <c r="N525" s="1320"/>
      <c r="O525" s="1320"/>
      <c r="P525" s="1320"/>
      <c r="Q525" s="1321"/>
      <c r="R525" s="96">
        <f t="shared" si="163"/>
        <v>0</v>
      </c>
      <c r="S525" s="96"/>
    </row>
    <row r="526" spans="2:19" s="24" customFormat="1" ht="25.5" x14ac:dyDescent="0.15">
      <c r="B526" s="1289"/>
      <c r="C526" s="1310"/>
      <c r="D526" s="1327"/>
      <c r="E526" s="1339"/>
      <c r="F526" s="1327"/>
      <c r="G526" s="1327"/>
      <c r="H526" s="1327"/>
      <c r="I526" s="1310"/>
      <c r="J526" s="878" t="str">
        <f>+J277</f>
        <v>FONDOEMPLEO</v>
      </c>
      <c r="K526" s="878" t="str">
        <f>+'INFORMACION GENERAL DEL PROYECT'!$B$24</f>
        <v xml:space="preserve">    MODALIDAD CREDITO</v>
      </c>
      <c r="L526" s="878" t="str">
        <f>+'INFORMACION GENERAL DEL PROYECT'!$B$25</f>
        <v>Institucion Ejecutora</v>
      </c>
      <c r="M526" s="878" t="str">
        <f>+'INFORMACION GENERAL DEL PROYECT'!$B$26</f>
        <v>Fuente 2</v>
      </c>
      <c r="N526" s="878" t="str">
        <f>+'INFORMACION GENERAL DEL PROYECT'!$B$27</f>
        <v>Fuente 3</v>
      </c>
      <c r="O526" s="878" t="str">
        <f>+'INFORMACION GENERAL DEL PROYECT'!$B$28</f>
        <v>Fuente 4</v>
      </c>
      <c r="P526" s="959" t="str">
        <f>+'INFORMACION GENERAL DEL PROYECT'!$B$29</f>
        <v>Fuente 5</v>
      </c>
      <c r="Q526" s="445" t="str">
        <f>+'INFORMACION GENERAL DEL PROYECT'!$B$30</f>
        <v xml:space="preserve">Aporte de Beneficiarios </v>
      </c>
      <c r="R526" s="96">
        <f t="shared" si="163"/>
        <v>0</v>
      </c>
      <c r="S526" s="96"/>
    </row>
    <row r="527" spans="2:19" s="24" customFormat="1" ht="12.75" customHeight="1" x14ac:dyDescent="0.15">
      <c r="B527" s="896">
        <f>+D510</f>
        <v>0</v>
      </c>
      <c r="C527" s="178" t="str">
        <f>+C510</f>
        <v>1.3.1</v>
      </c>
      <c r="D527" s="161">
        <f>+'Cronograma de Actividades'!C34</f>
        <v>0</v>
      </c>
      <c r="E527" s="179"/>
      <c r="F527" s="180"/>
      <c r="G527" s="158">
        <f>+G528+G537+G546+G555+G564</f>
        <v>0</v>
      </c>
      <c r="H527" s="370">
        <f>+'Cronograma de Actividades'!D34</f>
        <v>0</v>
      </c>
      <c r="I527" s="158">
        <f t="shared" ref="I527:Q527" si="175">+I528+I537+I546+I555+I564</f>
        <v>0</v>
      </c>
      <c r="J527" s="158">
        <f t="shared" si="175"/>
        <v>0</v>
      </c>
      <c r="K527" s="158">
        <f t="shared" si="175"/>
        <v>0</v>
      </c>
      <c r="L527" s="158">
        <f t="shared" si="175"/>
        <v>0</v>
      </c>
      <c r="M527" s="158">
        <f t="shared" si="175"/>
        <v>0</v>
      </c>
      <c r="N527" s="158">
        <f t="shared" si="175"/>
        <v>0</v>
      </c>
      <c r="O527" s="158">
        <f t="shared" si="175"/>
        <v>0</v>
      </c>
      <c r="P527" s="158">
        <f t="shared" si="175"/>
        <v>0</v>
      </c>
      <c r="Q527" s="159">
        <f t="shared" si="175"/>
        <v>0</v>
      </c>
      <c r="R527" s="96">
        <f t="shared" si="163"/>
        <v>0</v>
      </c>
      <c r="S527" s="96">
        <f t="shared" si="164"/>
        <v>0</v>
      </c>
    </row>
    <row r="528" spans="2:19" s="24" customFormat="1" ht="12.75" customHeight="1" x14ac:dyDescent="0.15">
      <c r="B528" s="911" t="s">
        <v>280</v>
      </c>
      <c r="C528" s="466" t="s">
        <v>10</v>
      </c>
      <c r="D528" s="467"/>
      <c r="E528" s="241"/>
      <c r="F528" s="468"/>
      <c r="G528" s="245">
        <f>SUM(G529:G536)</f>
        <v>0</v>
      </c>
      <c r="H528" s="469"/>
      <c r="I528" s="245">
        <f t="shared" ref="I528:Q528" si="176">SUM(I529:I536)</f>
        <v>0</v>
      </c>
      <c r="J528" s="470">
        <f t="shared" si="176"/>
        <v>0</v>
      </c>
      <c r="K528" s="470">
        <f t="shared" si="176"/>
        <v>0</v>
      </c>
      <c r="L528" s="470">
        <f t="shared" si="176"/>
        <v>0</v>
      </c>
      <c r="M528" s="470">
        <f t="shared" si="176"/>
        <v>0</v>
      </c>
      <c r="N528" s="470">
        <f t="shared" si="176"/>
        <v>0</v>
      </c>
      <c r="O528" s="470">
        <f t="shared" si="176"/>
        <v>0</v>
      </c>
      <c r="P528" s="470">
        <f t="shared" si="176"/>
        <v>0</v>
      </c>
      <c r="Q528" s="471">
        <f t="shared" si="176"/>
        <v>0</v>
      </c>
      <c r="R528" s="96">
        <f t="shared" si="163"/>
        <v>0</v>
      </c>
      <c r="S528" s="96">
        <f t="shared" si="164"/>
        <v>0</v>
      </c>
    </row>
    <row r="529" spans="2:19" s="24" customFormat="1" ht="12.75" customHeight="1" x14ac:dyDescent="0.2">
      <c r="B529" s="898"/>
      <c r="C529" s="72"/>
      <c r="D529" s="164"/>
      <c r="E529" s="74"/>
      <c r="F529" s="72"/>
      <c r="G529" s="434">
        <f t="shared" ref="G529:G536" si="177">+E529*F529</f>
        <v>0</v>
      </c>
      <c r="H529" s="450"/>
      <c r="I529" s="434">
        <f t="shared" ref="I529:I536" si="178">+G529*$H$527</f>
        <v>0</v>
      </c>
      <c r="J529" s="30">
        <v>0</v>
      </c>
      <c r="K529" s="30">
        <f>+I529</f>
        <v>0</v>
      </c>
      <c r="L529" s="30"/>
      <c r="M529" s="30"/>
      <c r="N529" s="30"/>
      <c r="O529" s="30"/>
      <c r="P529" s="479"/>
      <c r="Q529" s="457"/>
      <c r="R529" s="96">
        <f t="shared" si="163"/>
        <v>0</v>
      </c>
      <c r="S529" s="96">
        <f t="shared" si="164"/>
        <v>0</v>
      </c>
    </row>
    <row r="530" spans="2:19" s="24" customFormat="1" ht="12.75" customHeight="1" x14ac:dyDescent="0.2">
      <c r="B530" s="903"/>
      <c r="C530" s="72"/>
      <c r="D530" s="164"/>
      <c r="E530" s="74"/>
      <c r="F530" s="72"/>
      <c r="G530" s="434">
        <v>0</v>
      </c>
      <c r="H530" s="450"/>
      <c r="I530" s="434">
        <f t="shared" si="178"/>
        <v>0</v>
      </c>
      <c r="J530" s="30"/>
      <c r="K530" s="30"/>
      <c r="L530" s="30"/>
      <c r="M530" s="30"/>
      <c r="N530" s="30"/>
      <c r="O530" s="30"/>
      <c r="P530" s="479"/>
      <c r="Q530" s="457"/>
      <c r="R530" s="96">
        <f t="shared" si="163"/>
        <v>0</v>
      </c>
      <c r="S530" s="96">
        <f t="shared" si="164"/>
        <v>0</v>
      </c>
    </row>
    <row r="531" spans="2:19" s="24" customFormat="1" ht="12.75" customHeight="1" x14ac:dyDescent="0.2">
      <c r="B531" s="903"/>
      <c r="C531" s="72"/>
      <c r="D531" s="164"/>
      <c r="E531" s="74"/>
      <c r="F531" s="72"/>
      <c r="G531" s="434">
        <f t="shared" si="177"/>
        <v>0</v>
      </c>
      <c r="H531" s="450"/>
      <c r="I531" s="434">
        <f t="shared" si="178"/>
        <v>0</v>
      </c>
      <c r="J531" s="30"/>
      <c r="K531" s="30"/>
      <c r="L531" s="30"/>
      <c r="M531" s="30"/>
      <c r="N531" s="30"/>
      <c r="O531" s="30"/>
      <c r="P531" s="479"/>
      <c r="Q531" s="457"/>
      <c r="R531" s="96">
        <f t="shared" si="163"/>
        <v>0</v>
      </c>
      <c r="S531" s="96">
        <f t="shared" si="164"/>
        <v>0</v>
      </c>
    </row>
    <row r="532" spans="2:19" s="24" customFormat="1" ht="12.75" customHeight="1" x14ac:dyDescent="0.2">
      <c r="B532" s="903"/>
      <c r="C532" s="72"/>
      <c r="D532" s="164"/>
      <c r="E532" s="74"/>
      <c r="F532" s="72"/>
      <c r="G532" s="434">
        <f t="shared" si="177"/>
        <v>0</v>
      </c>
      <c r="H532" s="450"/>
      <c r="I532" s="434">
        <f t="shared" si="178"/>
        <v>0</v>
      </c>
      <c r="J532" s="30"/>
      <c r="K532" s="30"/>
      <c r="L532" s="30"/>
      <c r="M532" s="30"/>
      <c r="N532" s="30"/>
      <c r="O532" s="30"/>
      <c r="P532" s="479"/>
      <c r="Q532" s="457"/>
      <c r="R532" s="96">
        <f t="shared" si="163"/>
        <v>0</v>
      </c>
      <c r="S532" s="96">
        <f t="shared" si="164"/>
        <v>0</v>
      </c>
    </row>
    <row r="533" spans="2:19" s="24" customFormat="1" ht="12.75" customHeight="1" x14ac:dyDescent="0.2">
      <c r="B533" s="903"/>
      <c r="C533" s="72"/>
      <c r="D533" s="164"/>
      <c r="E533" s="74"/>
      <c r="F533" s="72"/>
      <c r="G533" s="434">
        <f t="shared" si="177"/>
        <v>0</v>
      </c>
      <c r="H533" s="450"/>
      <c r="I533" s="434">
        <f t="shared" si="178"/>
        <v>0</v>
      </c>
      <c r="J533" s="30"/>
      <c r="K533" s="30"/>
      <c r="L533" s="30"/>
      <c r="M533" s="30"/>
      <c r="N533" s="30"/>
      <c r="O533" s="30"/>
      <c r="P533" s="479"/>
      <c r="Q533" s="457"/>
      <c r="R533" s="96">
        <f t="shared" si="163"/>
        <v>0</v>
      </c>
      <c r="S533" s="96">
        <f t="shared" si="164"/>
        <v>0</v>
      </c>
    </row>
    <row r="534" spans="2:19" s="24" customFormat="1" ht="12.75" customHeight="1" x14ac:dyDescent="0.2">
      <c r="B534" s="903"/>
      <c r="C534" s="72"/>
      <c r="D534" s="164"/>
      <c r="E534" s="74"/>
      <c r="F534" s="72"/>
      <c r="G534" s="434">
        <f t="shared" si="177"/>
        <v>0</v>
      </c>
      <c r="H534" s="450"/>
      <c r="I534" s="434">
        <f t="shared" si="178"/>
        <v>0</v>
      </c>
      <c r="J534" s="333"/>
      <c r="K534" s="30"/>
      <c r="L534" s="30"/>
      <c r="M534" s="30"/>
      <c r="N534" s="30"/>
      <c r="O534" s="30"/>
      <c r="P534" s="479"/>
      <c r="Q534" s="457"/>
      <c r="R534" s="96">
        <f t="shared" si="163"/>
        <v>0</v>
      </c>
      <c r="S534" s="96">
        <f t="shared" si="164"/>
        <v>0</v>
      </c>
    </row>
    <row r="535" spans="2:19" s="24" customFormat="1" ht="12.75" customHeight="1" x14ac:dyDescent="0.2">
      <c r="B535" s="903"/>
      <c r="C535" s="72"/>
      <c r="D535" s="164"/>
      <c r="E535" s="74"/>
      <c r="F535" s="72"/>
      <c r="G535" s="434">
        <f t="shared" si="177"/>
        <v>0</v>
      </c>
      <c r="H535" s="450"/>
      <c r="I535" s="434">
        <f t="shared" si="178"/>
        <v>0</v>
      </c>
      <c r="J535" s="333"/>
      <c r="K535" s="30"/>
      <c r="L535" s="30"/>
      <c r="M535" s="30"/>
      <c r="N535" s="30"/>
      <c r="O535" s="30"/>
      <c r="P535" s="479"/>
      <c r="Q535" s="457"/>
      <c r="R535" s="96">
        <f t="shared" si="163"/>
        <v>0</v>
      </c>
      <c r="S535" s="96">
        <f t="shared" si="164"/>
        <v>0</v>
      </c>
    </row>
    <row r="536" spans="2:19" s="24" customFormat="1" ht="12.75" customHeight="1" x14ac:dyDescent="0.2">
      <c r="B536" s="901"/>
      <c r="C536" s="137"/>
      <c r="D536" s="165"/>
      <c r="E536" s="208"/>
      <c r="F536" s="137"/>
      <c r="G536" s="448">
        <f t="shared" si="177"/>
        <v>0</v>
      </c>
      <c r="H536" s="451"/>
      <c r="I536" s="448">
        <f t="shared" si="178"/>
        <v>0</v>
      </c>
      <c r="J536" s="458"/>
      <c r="K536" s="32"/>
      <c r="L536" s="32"/>
      <c r="M536" s="32"/>
      <c r="N536" s="32"/>
      <c r="O536" s="32"/>
      <c r="P536" s="596"/>
      <c r="Q536" s="459"/>
      <c r="R536" s="96">
        <f t="shared" si="163"/>
        <v>0</v>
      </c>
      <c r="S536" s="96">
        <f t="shared" si="164"/>
        <v>0</v>
      </c>
    </row>
    <row r="537" spans="2:19" s="24" customFormat="1" ht="12.75" customHeight="1" x14ac:dyDescent="0.15">
      <c r="B537" s="897" t="s">
        <v>280</v>
      </c>
      <c r="C537" s="114" t="s">
        <v>11</v>
      </c>
      <c r="D537" s="162"/>
      <c r="E537" s="54"/>
      <c r="F537" s="33"/>
      <c r="G537" s="204">
        <f>SUM(G538:G545)</f>
        <v>0</v>
      </c>
      <c r="H537" s="449"/>
      <c r="I537" s="204">
        <f>SUM(I538:I545)</f>
        <v>0</v>
      </c>
      <c r="J537" s="204">
        <f t="shared" ref="J537:Q537" si="179">SUM(J538:J545)</f>
        <v>0</v>
      </c>
      <c r="K537" s="220">
        <f t="shared" si="179"/>
        <v>0</v>
      </c>
      <c r="L537" s="220">
        <f t="shared" si="179"/>
        <v>0</v>
      </c>
      <c r="M537" s="220">
        <f t="shared" si="179"/>
        <v>0</v>
      </c>
      <c r="N537" s="220">
        <f t="shared" si="179"/>
        <v>0</v>
      </c>
      <c r="O537" s="220">
        <f t="shared" si="179"/>
        <v>0</v>
      </c>
      <c r="P537" s="220">
        <f t="shared" si="179"/>
        <v>0</v>
      </c>
      <c r="Q537" s="248">
        <f t="shared" si="179"/>
        <v>0</v>
      </c>
      <c r="R537" s="96">
        <f t="shared" si="163"/>
        <v>0</v>
      </c>
      <c r="S537" s="96">
        <f t="shared" si="164"/>
        <v>0</v>
      </c>
    </row>
    <row r="538" spans="2:19" s="24" customFormat="1" ht="12.75" customHeight="1" x14ac:dyDescent="0.2">
      <c r="B538" s="912"/>
      <c r="C538" s="27"/>
      <c r="D538" s="39"/>
      <c r="E538" s="28"/>
      <c r="F538" s="30"/>
      <c r="G538" s="434">
        <f t="shared" ref="G538:G545" si="180">+E538*F538</f>
        <v>0</v>
      </c>
      <c r="H538" s="450"/>
      <c r="I538" s="434">
        <f t="shared" ref="I538:I545" si="181">+G538*$H$527</f>
        <v>0</v>
      </c>
      <c r="J538" s="30"/>
      <c r="K538" s="30"/>
      <c r="L538" s="30"/>
      <c r="M538" s="30"/>
      <c r="N538" s="30"/>
      <c r="O538" s="30"/>
      <c r="P538" s="479"/>
      <c r="Q538" s="457"/>
      <c r="R538" s="96">
        <f t="shared" si="163"/>
        <v>0</v>
      </c>
      <c r="S538" s="96">
        <f t="shared" si="164"/>
        <v>0</v>
      </c>
    </row>
    <row r="539" spans="2:19" s="24" customFormat="1" ht="12.75" customHeight="1" x14ac:dyDescent="0.2">
      <c r="B539" s="912"/>
      <c r="C539" s="27"/>
      <c r="D539" s="39"/>
      <c r="E539" s="28"/>
      <c r="F539" s="30"/>
      <c r="G539" s="434">
        <f t="shared" si="180"/>
        <v>0</v>
      </c>
      <c r="H539" s="450"/>
      <c r="I539" s="434">
        <f t="shared" si="181"/>
        <v>0</v>
      </c>
      <c r="J539" s="30"/>
      <c r="K539" s="30"/>
      <c r="L539" s="30"/>
      <c r="M539" s="30"/>
      <c r="N539" s="30"/>
      <c r="O539" s="30"/>
      <c r="P539" s="479"/>
      <c r="Q539" s="457"/>
      <c r="R539" s="96">
        <f t="shared" si="163"/>
        <v>0</v>
      </c>
      <c r="S539" s="96">
        <f t="shared" si="164"/>
        <v>0</v>
      </c>
    </row>
    <row r="540" spans="2:19" s="24" customFormat="1" ht="12.75" customHeight="1" x14ac:dyDescent="0.2">
      <c r="B540" s="912"/>
      <c r="C540" s="27"/>
      <c r="D540" s="39"/>
      <c r="E540" s="28"/>
      <c r="F540" s="30"/>
      <c r="G540" s="434">
        <f t="shared" si="180"/>
        <v>0</v>
      </c>
      <c r="H540" s="450"/>
      <c r="I540" s="434">
        <f t="shared" si="181"/>
        <v>0</v>
      </c>
      <c r="J540" s="30"/>
      <c r="K540" s="30"/>
      <c r="L540" s="30"/>
      <c r="M540" s="30"/>
      <c r="N540" s="30"/>
      <c r="O540" s="30"/>
      <c r="P540" s="479"/>
      <c r="Q540" s="457"/>
      <c r="R540" s="96">
        <f t="shared" si="163"/>
        <v>0</v>
      </c>
      <c r="S540" s="96">
        <f t="shared" si="164"/>
        <v>0</v>
      </c>
    </row>
    <row r="541" spans="2:19" s="24" customFormat="1" ht="12.75" customHeight="1" x14ac:dyDescent="0.2">
      <c r="B541" s="912"/>
      <c r="C541" s="472"/>
      <c r="D541" s="39"/>
      <c r="E541" s="28"/>
      <c r="F541" s="30"/>
      <c r="G541" s="434">
        <f t="shared" si="180"/>
        <v>0</v>
      </c>
      <c r="H541" s="450"/>
      <c r="I541" s="434">
        <f t="shared" si="181"/>
        <v>0</v>
      </c>
      <c r="J541" s="30"/>
      <c r="K541" s="30"/>
      <c r="L541" s="30"/>
      <c r="M541" s="30"/>
      <c r="N541" s="30"/>
      <c r="O541" s="30"/>
      <c r="P541" s="479"/>
      <c r="Q541" s="457"/>
      <c r="R541" s="96">
        <f t="shared" si="163"/>
        <v>0</v>
      </c>
      <c r="S541" s="96">
        <f t="shared" si="164"/>
        <v>0</v>
      </c>
    </row>
    <row r="542" spans="2:19" s="24" customFormat="1" ht="12.75" customHeight="1" x14ac:dyDescent="0.2">
      <c r="B542" s="902"/>
      <c r="C542" s="114"/>
      <c r="D542" s="162"/>
      <c r="E542" s="54"/>
      <c r="F542" s="33"/>
      <c r="G542" s="447">
        <f t="shared" si="180"/>
        <v>0</v>
      </c>
      <c r="H542" s="452"/>
      <c r="I542" s="447">
        <f t="shared" si="181"/>
        <v>0</v>
      </c>
      <c r="J542" s="33"/>
      <c r="K542" s="33"/>
      <c r="L542" s="33"/>
      <c r="M542" s="33"/>
      <c r="N542" s="33"/>
      <c r="O542" s="33"/>
      <c r="P542" s="965"/>
      <c r="Q542" s="163"/>
      <c r="R542" s="96">
        <f t="shared" ref="R542:R605" si="182">SUM(J542:Q542)</f>
        <v>0</v>
      </c>
      <c r="S542" s="96">
        <f t="shared" ref="S542:S605" si="183">+R542-I542</f>
        <v>0</v>
      </c>
    </row>
    <row r="543" spans="2:19" s="24" customFormat="1" ht="12.75" customHeight="1" x14ac:dyDescent="0.2">
      <c r="B543" s="903"/>
      <c r="C543" s="72"/>
      <c r="D543" s="164"/>
      <c r="E543" s="74"/>
      <c r="F543" s="72"/>
      <c r="G543" s="434">
        <f t="shared" si="180"/>
        <v>0</v>
      </c>
      <c r="H543" s="450"/>
      <c r="I543" s="434">
        <f t="shared" si="181"/>
        <v>0</v>
      </c>
      <c r="J543" s="333"/>
      <c r="K543" s="30"/>
      <c r="L543" s="30"/>
      <c r="M543" s="30"/>
      <c r="N543" s="30"/>
      <c r="O543" s="30"/>
      <c r="P543" s="479"/>
      <c r="Q543" s="457"/>
      <c r="R543" s="96">
        <f t="shared" si="182"/>
        <v>0</v>
      </c>
      <c r="S543" s="96">
        <f t="shared" si="183"/>
        <v>0</v>
      </c>
    </row>
    <row r="544" spans="2:19" s="24" customFormat="1" ht="12.75" customHeight="1" x14ac:dyDescent="0.2">
      <c r="B544" s="903"/>
      <c r="C544" s="72"/>
      <c r="D544" s="164"/>
      <c r="E544" s="74"/>
      <c r="F544" s="72"/>
      <c r="G544" s="434">
        <f t="shared" si="180"/>
        <v>0</v>
      </c>
      <c r="H544" s="450"/>
      <c r="I544" s="434">
        <f t="shared" si="181"/>
        <v>0</v>
      </c>
      <c r="J544" s="333"/>
      <c r="K544" s="30"/>
      <c r="L544" s="30"/>
      <c r="M544" s="30"/>
      <c r="N544" s="30"/>
      <c r="O544" s="30"/>
      <c r="P544" s="479"/>
      <c r="Q544" s="457"/>
      <c r="R544" s="96">
        <f t="shared" si="182"/>
        <v>0</v>
      </c>
      <c r="S544" s="96">
        <f t="shared" si="183"/>
        <v>0</v>
      </c>
    </row>
    <row r="545" spans="2:19" s="24" customFormat="1" ht="12.75" customHeight="1" x14ac:dyDescent="0.2">
      <c r="B545" s="901"/>
      <c r="C545" s="137"/>
      <c r="D545" s="165"/>
      <c r="E545" s="208"/>
      <c r="F545" s="137"/>
      <c r="G545" s="448">
        <f t="shared" si="180"/>
        <v>0</v>
      </c>
      <c r="H545" s="451"/>
      <c r="I545" s="448">
        <f t="shared" si="181"/>
        <v>0</v>
      </c>
      <c r="J545" s="458"/>
      <c r="K545" s="32"/>
      <c r="L545" s="32"/>
      <c r="M545" s="32"/>
      <c r="N545" s="32"/>
      <c r="O545" s="32"/>
      <c r="P545" s="596"/>
      <c r="Q545" s="459"/>
      <c r="R545" s="96">
        <f t="shared" si="182"/>
        <v>0</v>
      </c>
      <c r="S545" s="96">
        <f t="shared" si="183"/>
        <v>0</v>
      </c>
    </row>
    <row r="546" spans="2:19" s="24" customFormat="1" ht="12.75" customHeight="1" x14ac:dyDescent="0.15">
      <c r="B546" s="897" t="s">
        <v>280</v>
      </c>
      <c r="C546" s="114" t="s">
        <v>270</v>
      </c>
      <c r="D546" s="162"/>
      <c r="E546" s="54"/>
      <c r="F546" s="33"/>
      <c r="G546" s="204">
        <f>SUM(G547:G554)</f>
        <v>0</v>
      </c>
      <c r="H546" s="449"/>
      <c r="I546" s="204">
        <f>SUM(I547:I554)</f>
        <v>0</v>
      </c>
      <c r="J546" s="204">
        <f t="shared" ref="J546:Q546" si="184">SUM(J547:J554)</f>
        <v>0</v>
      </c>
      <c r="K546" s="220">
        <f t="shared" si="184"/>
        <v>0</v>
      </c>
      <c r="L546" s="220">
        <f t="shared" si="184"/>
        <v>0</v>
      </c>
      <c r="M546" s="220">
        <f t="shared" si="184"/>
        <v>0</v>
      </c>
      <c r="N546" s="220">
        <f t="shared" si="184"/>
        <v>0</v>
      </c>
      <c r="O546" s="220">
        <f t="shared" si="184"/>
        <v>0</v>
      </c>
      <c r="P546" s="220">
        <f t="shared" si="184"/>
        <v>0</v>
      </c>
      <c r="Q546" s="248">
        <f t="shared" si="184"/>
        <v>0</v>
      </c>
      <c r="R546" s="96">
        <f t="shared" si="182"/>
        <v>0</v>
      </c>
      <c r="S546" s="96">
        <f t="shared" si="183"/>
        <v>0</v>
      </c>
    </row>
    <row r="547" spans="2:19" s="24" customFormat="1" ht="12.75" customHeight="1" x14ac:dyDescent="0.2">
      <c r="B547" s="898"/>
      <c r="C547" s="72"/>
      <c r="D547" s="164"/>
      <c r="E547" s="74"/>
      <c r="F547" s="72"/>
      <c r="G547" s="434">
        <f t="shared" ref="G547:G554" si="185">+E547*F547</f>
        <v>0</v>
      </c>
      <c r="H547" s="450"/>
      <c r="I547" s="434">
        <f t="shared" ref="I547:I554" si="186">+G547*$H$527</f>
        <v>0</v>
      </c>
      <c r="J547" s="434"/>
      <c r="K547" s="53"/>
      <c r="L547" s="53"/>
      <c r="M547" s="53"/>
      <c r="N547" s="53"/>
      <c r="O547" s="53"/>
      <c r="P547" s="964"/>
      <c r="Q547" s="455"/>
      <c r="R547" s="96">
        <f t="shared" si="182"/>
        <v>0</v>
      </c>
      <c r="S547" s="96">
        <f t="shared" si="183"/>
        <v>0</v>
      </c>
    </row>
    <row r="548" spans="2:19" s="24" customFormat="1" ht="12.75" customHeight="1" x14ac:dyDescent="0.2">
      <c r="B548" s="898"/>
      <c r="C548" s="72"/>
      <c r="D548" s="164"/>
      <c r="E548" s="74"/>
      <c r="F548" s="72"/>
      <c r="G548" s="434">
        <f t="shared" si="185"/>
        <v>0</v>
      </c>
      <c r="H548" s="450"/>
      <c r="I548" s="434">
        <f t="shared" si="186"/>
        <v>0</v>
      </c>
      <c r="J548" s="33"/>
      <c r="K548" s="33"/>
      <c r="L548" s="33"/>
      <c r="M548" s="33"/>
      <c r="N548" s="33"/>
      <c r="O548" s="33"/>
      <c r="P548" s="965"/>
      <c r="Q548" s="163"/>
      <c r="R548" s="96">
        <f t="shared" si="182"/>
        <v>0</v>
      </c>
      <c r="S548" s="96">
        <f t="shared" si="183"/>
        <v>0</v>
      </c>
    </row>
    <row r="549" spans="2:19" s="24" customFormat="1" ht="12.75" customHeight="1" x14ac:dyDescent="0.2">
      <c r="B549" s="903"/>
      <c r="C549" s="114"/>
      <c r="D549" s="162"/>
      <c r="E549" s="54"/>
      <c r="F549" s="33"/>
      <c r="G549" s="434">
        <f t="shared" si="185"/>
        <v>0</v>
      </c>
      <c r="H549" s="450"/>
      <c r="I549" s="434">
        <f t="shared" si="186"/>
        <v>0</v>
      </c>
      <c r="J549" s="33"/>
      <c r="K549" s="33"/>
      <c r="L549" s="33"/>
      <c r="M549" s="33"/>
      <c r="N549" s="33"/>
      <c r="O549" s="33"/>
      <c r="P549" s="965"/>
      <c r="Q549" s="163"/>
      <c r="R549" s="96">
        <f t="shared" si="182"/>
        <v>0</v>
      </c>
      <c r="S549" s="96">
        <f t="shared" si="183"/>
        <v>0</v>
      </c>
    </row>
    <row r="550" spans="2:19" s="24" customFormat="1" ht="12.75" customHeight="1" x14ac:dyDescent="0.2">
      <c r="B550" s="902"/>
      <c r="C550" s="114"/>
      <c r="D550" s="162"/>
      <c r="E550" s="54"/>
      <c r="F550" s="33"/>
      <c r="G550" s="434">
        <f t="shared" si="185"/>
        <v>0</v>
      </c>
      <c r="H550" s="450"/>
      <c r="I550" s="434">
        <f t="shared" si="186"/>
        <v>0</v>
      </c>
      <c r="J550" s="33"/>
      <c r="K550" s="33"/>
      <c r="L550" s="33"/>
      <c r="M550" s="33"/>
      <c r="N550" s="33"/>
      <c r="O550" s="33"/>
      <c r="P550" s="965"/>
      <c r="Q550" s="163"/>
      <c r="R550" s="96">
        <f t="shared" si="182"/>
        <v>0</v>
      </c>
      <c r="S550" s="96">
        <f t="shared" si="183"/>
        <v>0</v>
      </c>
    </row>
    <row r="551" spans="2:19" s="24" customFormat="1" ht="12.75" customHeight="1" x14ac:dyDescent="0.2">
      <c r="B551" s="902"/>
      <c r="C551" s="114"/>
      <c r="D551" s="162"/>
      <c r="E551" s="54"/>
      <c r="F551" s="33"/>
      <c r="G551" s="434">
        <f t="shared" si="185"/>
        <v>0</v>
      </c>
      <c r="H551" s="450"/>
      <c r="I551" s="434">
        <f t="shared" si="186"/>
        <v>0</v>
      </c>
      <c r="J551" s="33"/>
      <c r="K551" s="33"/>
      <c r="L551" s="33"/>
      <c r="M551" s="33"/>
      <c r="N551" s="33"/>
      <c r="O551" s="33"/>
      <c r="P551" s="965"/>
      <c r="Q551" s="163"/>
      <c r="R551" s="96">
        <f t="shared" si="182"/>
        <v>0</v>
      </c>
      <c r="S551" s="96">
        <f t="shared" si="183"/>
        <v>0</v>
      </c>
    </row>
    <row r="552" spans="2:19" s="24" customFormat="1" ht="12.75" customHeight="1" x14ac:dyDescent="0.2">
      <c r="B552" s="903"/>
      <c r="C552" s="72"/>
      <c r="D552" s="164"/>
      <c r="E552" s="74"/>
      <c r="F552" s="72"/>
      <c r="G552" s="434">
        <f t="shared" si="185"/>
        <v>0</v>
      </c>
      <c r="H552" s="450"/>
      <c r="I552" s="434">
        <f t="shared" si="186"/>
        <v>0</v>
      </c>
      <c r="J552" s="333"/>
      <c r="K552" s="30"/>
      <c r="L552" s="30"/>
      <c r="M552" s="30"/>
      <c r="N552" s="30"/>
      <c r="O552" s="30"/>
      <c r="P552" s="479"/>
      <c r="Q552" s="457"/>
      <c r="R552" s="96">
        <f t="shared" si="182"/>
        <v>0</v>
      </c>
      <c r="S552" s="96">
        <f t="shared" si="183"/>
        <v>0</v>
      </c>
    </row>
    <row r="553" spans="2:19" s="24" customFormat="1" ht="12.75" customHeight="1" x14ac:dyDescent="0.2">
      <c r="B553" s="903"/>
      <c r="C553" s="72"/>
      <c r="D553" s="164"/>
      <c r="E553" s="74"/>
      <c r="F553" s="72"/>
      <c r="G553" s="434">
        <f t="shared" si="185"/>
        <v>0</v>
      </c>
      <c r="H553" s="450"/>
      <c r="I553" s="434">
        <f t="shared" si="186"/>
        <v>0</v>
      </c>
      <c r="J553" s="333"/>
      <c r="K553" s="30"/>
      <c r="L553" s="30"/>
      <c r="M553" s="30"/>
      <c r="N553" s="30"/>
      <c r="O553" s="30"/>
      <c r="P553" s="479"/>
      <c r="Q553" s="457"/>
      <c r="R553" s="96">
        <f t="shared" si="182"/>
        <v>0</v>
      </c>
      <c r="S553" s="96">
        <f t="shared" si="183"/>
        <v>0</v>
      </c>
    </row>
    <row r="554" spans="2:19" s="24" customFormat="1" ht="12.75" customHeight="1" x14ac:dyDescent="0.2">
      <c r="B554" s="901"/>
      <c r="C554" s="137"/>
      <c r="D554" s="165"/>
      <c r="E554" s="208"/>
      <c r="F554" s="137"/>
      <c r="G554" s="448">
        <f t="shared" si="185"/>
        <v>0</v>
      </c>
      <c r="H554" s="451"/>
      <c r="I554" s="448">
        <f t="shared" si="186"/>
        <v>0</v>
      </c>
      <c r="J554" s="458"/>
      <c r="K554" s="32"/>
      <c r="L554" s="32"/>
      <c r="M554" s="32"/>
      <c r="N554" s="32"/>
      <c r="O554" s="32"/>
      <c r="P554" s="596"/>
      <c r="Q554" s="459"/>
      <c r="R554" s="96">
        <f t="shared" si="182"/>
        <v>0</v>
      </c>
      <c r="S554" s="96">
        <f t="shared" si="183"/>
        <v>0</v>
      </c>
    </row>
    <row r="555" spans="2:19" s="24" customFormat="1" ht="12.75" customHeight="1" x14ac:dyDescent="0.15">
      <c r="B555" s="897" t="s">
        <v>280</v>
      </c>
      <c r="C555" s="114" t="s">
        <v>196</v>
      </c>
      <c r="D555" s="162"/>
      <c r="E555" s="54"/>
      <c r="F555" s="33"/>
      <c r="G555" s="204">
        <f>SUM(G556:G563)</f>
        <v>0</v>
      </c>
      <c r="H555" s="449"/>
      <c r="I555" s="204">
        <f>SUM(I556:I563)</f>
        <v>0</v>
      </c>
      <c r="J555" s="204">
        <f t="shared" ref="J555:Q555" si="187">SUM(J556:J563)</f>
        <v>0</v>
      </c>
      <c r="K555" s="220">
        <f t="shared" si="187"/>
        <v>0</v>
      </c>
      <c r="L555" s="220">
        <f t="shared" si="187"/>
        <v>0</v>
      </c>
      <c r="M555" s="220">
        <f t="shared" si="187"/>
        <v>0</v>
      </c>
      <c r="N555" s="220">
        <f t="shared" si="187"/>
        <v>0</v>
      </c>
      <c r="O555" s="220">
        <f t="shared" si="187"/>
        <v>0</v>
      </c>
      <c r="P555" s="220">
        <f t="shared" si="187"/>
        <v>0</v>
      </c>
      <c r="Q555" s="248">
        <f t="shared" si="187"/>
        <v>0</v>
      </c>
      <c r="R555" s="96">
        <f t="shared" si="182"/>
        <v>0</v>
      </c>
      <c r="S555" s="96">
        <f t="shared" si="183"/>
        <v>0</v>
      </c>
    </row>
    <row r="556" spans="2:19" s="24" customFormat="1" ht="12.75" customHeight="1" x14ac:dyDescent="0.2">
      <c r="B556" s="898"/>
      <c r="C556" s="72"/>
      <c r="D556" s="164"/>
      <c r="E556" s="74"/>
      <c r="F556" s="72"/>
      <c r="G556" s="434">
        <f t="shared" ref="G556:G563" si="188">+E556*F556</f>
        <v>0</v>
      </c>
      <c r="H556" s="450"/>
      <c r="I556" s="434">
        <f t="shared" ref="I556:I563" si="189">+G556*$H$527</f>
        <v>0</v>
      </c>
      <c r="J556" s="434"/>
      <c r="K556" s="53"/>
      <c r="L556" s="53"/>
      <c r="M556" s="53"/>
      <c r="N556" s="53"/>
      <c r="O556" s="53"/>
      <c r="P556" s="964"/>
      <c r="Q556" s="455"/>
      <c r="R556" s="96">
        <f t="shared" si="182"/>
        <v>0</v>
      </c>
      <c r="S556" s="96">
        <f t="shared" si="183"/>
        <v>0</v>
      </c>
    </row>
    <row r="557" spans="2:19" s="24" customFormat="1" ht="12.75" customHeight="1" x14ac:dyDescent="0.2">
      <c r="B557" s="898"/>
      <c r="C557" s="72"/>
      <c r="D557" s="164"/>
      <c r="E557" s="74"/>
      <c r="F557" s="72"/>
      <c r="G557" s="434">
        <f t="shared" si="188"/>
        <v>0</v>
      </c>
      <c r="H557" s="450"/>
      <c r="I557" s="434">
        <f t="shared" si="189"/>
        <v>0</v>
      </c>
      <c r="J557" s="33"/>
      <c r="K557" s="33"/>
      <c r="L557" s="33"/>
      <c r="M557" s="33"/>
      <c r="N557" s="33"/>
      <c r="O557" s="33"/>
      <c r="P557" s="965"/>
      <c r="Q557" s="163"/>
      <c r="R557" s="96">
        <f t="shared" si="182"/>
        <v>0</v>
      </c>
      <c r="S557" s="96">
        <f t="shared" si="183"/>
        <v>0</v>
      </c>
    </row>
    <row r="558" spans="2:19" s="24" customFormat="1" ht="12.75" customHeight="1" x14ac:dyDescent="0.2">
      <c r="B558" s="903"/>
      <c r="C558" s="72"/>
      <c r="D558" s="164"/>
      <c r="E558" s="74"/>
      <c r="F558" s="72"/>
      <c r="G558" s="434">
        <f t="shared" si="188"/>
        <v>0</v>
      </c>
      <c r="H558" s="450"/>
      <c r="I558" s="434">
        <f t="shared" si="189"/>
        <v>0</v>
      </c>
      <c r="J558" s="33"/>
      <c r="K558" s="33"/>
      <c r="L558" s="33"/>
      <c r="M558" s="33"/>
      <c r="N558" s="33"/>
      <c r="O558" s="33"/>
      <c r="P558" s="965"/>
      <c r="Q558" s="163"/>
      <c r="R558" s="96">
        <f t="shared" si="182"/>
        <v>0</v>
      </c>
      <c r="S558" s="96">
        <f t="shared" si="183"/>
        <v>0</v>
      </c>
    </row>
    <row r="559" spans="2:19" s="24" customFormat="1" ht="12.75" customHeight="1" x14ac:dyDescent="0.2">
      <c r="B559" s="903"/>
      <c r="C559" s="72"/>
      <c r="D559" s="164"/>
      <c r="E559" s="74"/>
      <c r="F559" s="72"/>
      <c r="G559" s="434">
        <f t="shared" si="188"/>
        <v>0</v>
      </c>
      <c r="H559" s="450"/>
      <c r="I559" s="434">
        <f t="shared" si="189"/>
        <v>0</v>
      </c>
      <c r="J559" s="33"/>
      <c r="K559" s="33"/>
      <c r="L559" s="33"/>
      <c r="M559" s="33"/>
      <c r="N559" s="33"/>
      <c r="O559" s="33"/>
      <c r="P559" s="965"/>
      <c r="Q559" s="163"/>
      <c r="R559" s="96">
        <f t="shared" si="182"/>
        <v>0</v>
      </c>
      <c r="S559" s="96">
        <f t="shared" si="183"/>
        <v>0</v>
      </c>
    </row>
    <row r="560" spans="2:19" s="24" customFormat="1" ht="12.75" customHeight="1" x14ac:dyDescent="0.2">
      <c r="B560" s="903"/>
      <c r="C560" s="72"/>
      <c r="D560" s="164"/>
      <c r="E560" s="74"/>
      <c r="F560" s="72"/>
      <c r="G560" s="434">
        <f t="shared" si="188"/>
        <v>0</v>
      </c>
      <c r="H560" s="450"/>
      <c r="I560" s="434">
        <f t="shared" si="189"/>
        <v>0</v>
      </c>
      <c r="J560" s="33"/>
      <c r="K560" s="33"/>
      <c r="L560" s="33"/>
      <c r="M560" s="33"/>
      <c r="N560" s="33"/>
      <c r="O560" s="33"/>
      <c r="P560" s="965"/>
      <c r="Q560" s="163"/>
      <c r="R560" s="96">
        <f t="shared" si="182"/>
        <v>0</v>
      </c>
      <c r="S560" s="96">
        <f t="shared" si="183"/>
        <v>0</v>
      </c>
    </row>
    <row r="561" spans="2:19" s="24" customFormat="1" ht="12.75" customHeight="1" x14ac:dyDescent="0.2">
      <c r="B561" s="903"/>
      <c r="C561" s="72"/>
      <c r="D561" s="164"/>
      <c r="E561" s="74"/>
      <c r="F561" s="72"/>
      <c r="G561" s="434">
        <f t="shared" si="188"/>
        <v>0</v>
      </c>
      <c r="H561" s="450"/>
      <c r="I561" s="434">
        <f t="shared" si="189"/>
        <v>0</v>
      </c>
      <c r="J561" s="333"/>
      <c r="K561" s="30"/>
      <c r="L561" s="30"/>
      <c r="M561" s="30"/>
      <c r="N561" s="30"/>
      <c r="O561" s="30"/>
      <c r="P561" s="479"/>
      <c r="Q561" s="457"/>
      <c r="R561" s="96">
        <f t="shared" si="182"/>
        <v>0</v>
      </c>
      <c r="S561" s="96">
        <f t="shared" si="183"/>
        <v>0</v>
      </c>
    </row>
    <row r="562" spans="2:19" s="24" customFormat="1" ht="12.75" customHeight="1" x14ac:dyDescent="0.2">
      <c r="B562" s="903"/>
      <c r="C562" s="72"/>
      <c r="D562" s="164"/>
      <c r="E562" s="74"/>
      <c r="F562" s="72"/>
      <c r="G562" s="434">
        <f t="shared" si="188"/>
        <v>0</v>
      </c>
      <c r="H562" s="450"/>
      <c r="I562" s="434">
        <f t="shared" si="189"/>
        <v>0</v>
      </c>
      <c r="J562" s="333"/>
      <c r="K562" s="30"/>
      <c r="L562" s="30"/>
      <c r="M562" s="30"/>
      <c r="N562" s="30"/>
      <c r="O562" s="30"/>
      <c r="P562" s="479"/>
      <c r="Q562" s="457"/>
      <c r="R562" s="96">
        <f t="shared" si="182"/>
        <v>0</v>
      </c>
      <c r="S562" s="96">
        <f t="shared" si="183"/>
        <v>0</v>
      </c>
    </row>
    <row r="563" spans="2:19" s="24" customFormat="1" ht="12.75" customHeight="1" x14ac:dyDescent="0.2">
      <c r="B563" s="901"/>
      <c r="C563" s="137"/>
      <c r="D563" s="165"/>
      <c r="E563" s="208"/>
      <c r="F563" s="137"/>
      <c r="G563" s="448">
        <f t="shared" si="188"/>
        <v>0</v>
      </c>
      <c r="H563" s="451"/>
      <c r="I563" s="448">
        <f t="shared" si="189"/>
        <v>0</v>
      </c>
      <c r="J563" s="458"/>
      <c r="K563" s="32"/>
      <c r="L563" s="32"/>
      <c r="M563" s="32"/>
      <c r="N563" s="32"/>
      <c r="O563" s="32"/>
      <c r="P563" s="596"/>
      <c r="Q563" s="459"/>
      <c r="R563" s="96">
        <f t="shared" si="182"/>
        <v>0</v>
      </c>
      <c r="S563" s="96">
        <f t="shared" si="183"/>
        <v>0</v>
      </c>
    </row>
    <row r="564" spans="2:19" s="24" customFormat="1" ht="12.75" customHeight="1" x14ac:dyDescent="0.15">
      <c r="B564" s="897" t="s">
        <v>280</v>
      </c>
      <c r="C564" s="114" t="s">
        <v>197</v>
      </c>
      <c r="D564" s="162"/>
      <c r="E564" s="54"/>
      <c r="F564" s="33"/>
      <c r="G564" s="204">
        <f>SUM(G565:G572)</f>
        <v>0</v>
      </c>
      <c r="H564" s="449"/>
      <c r="I564" s="204">
        <f>SUM(I565:I572)</f>
        <v>0</v>
      </c>
      <c r="J564" s="204">
        <f t="shared" ref="J564:Q564" si="190">SUM(J565:J572)</f>
        <v>0</v>
      </c>
      <c r="K564" s="220">
        <f t="shared" si="190"/>
        <v>0</v>
      </c>
      <c r="L564" s="220">
        <f t="shared" si="190"/>
        <v>0</v>
      </c>
      <c r="M564" s="220">
        <f t="shared" si="190"/>
        <v>0</v>
      </c>
      <c r="N564" s="220">
        <f t="shared" si="190"/>
        <v>0</v>
      </c>
      <c r="O564" s="220">
        <f t="shared" si="190"/>
        <v>0</v>
      </c>
      <c r="P564" s="220">
        <f t="shared" si="190"/>
        <v>0</v>
      </c>
      <c r="Q564" s="248">
        <f t="shared" si="190"/>
        <v>0</v>
      </c>
      <c r="R564" s="96">
        <f t="shared" si="182"/>
        <v>0</v>
      </c>
      <c r="S564" s="96">
        <f t="shared" si="183"/>
        <v>0</v>
      </c>
    </row>
    <row r="565" spans="2:19" s="24" customFormat="1" ht="12.75" customHeight="1" x14ac:dyDescent="0.2">
      <c r="B565" s="898"/>
      <c r="C565" s="72"/>
      <c r="D565" s="164"/>
      <c r="E565" s="74"/>
      <c r="F565" s="72"/>
      <c r="G565" s="434">
        <f t="shared" ref="G565:G572" si="191">+E565*F565</f>
        <v>0</v>
      </c>
      <c r="H565" s="450"/>
      <c r="I565" s="434">
        <f t="shared" ref="I565:I572" si="192">+G565*$H$527</f>
        <v>0</v>
      </c>
      <c r="J565" s="434"/>
      <c r="K565" s="53"/>
      <c r="L565" s="53"/>
      <c r="M565" s="53"/>
      <c r="N565" s="53"/>
      <c r="O565" s="53"/>
      <c r="P565" s="964"/>
      <c r="Q565" s="455"/>
      <c r="R565" s="96">
        <f t="shared" si="182"/>
        <v>0</v>
      </c>
      <c r="S565" s="96">
        <f t="shared" si="183"/>
        <v>0</v>
      </c>
    </row>
    <row r="566" spans="2:19" s="24" customFormat="1" ht="12.75" customHeight="1" x14ac:dyDescent="0.2">
      <c r="B566" s="898"/>
      <c r="C566" s="72"/>
      <c r="D566" s="164"/>
      <c r="E566" s="74"/>
      <c r="F566" s="72"/>
      <c r="G566" s="434">
        <f t="shared" si="191"/>
        <v>0</v>
      </c>
      <c r="H566" s="450"/>
      <c r="I566" s="434">
        <f t="shared" si="192"/>
        <v>0</v>
      </c>
      <c r="J566" s="33"/>
      <c r="K566" s="33"/>
      <c r="L566" s="33"/>
      <c r="M566" s="33"/>
      <c r="N566" s="33"/>
      <c r="O566" s="33"/>
      <c r="P566" s="965"/>
      <c r="Q566" s="163"/>
      <c r="R566" s="96">
        <f t="shared" si="182"/>
        <v>0</v>
      </c>
      <c r="S566" s="96">
        <f t="shared" si="183"/>
        <v>0</v>
      </c>
    </row>
    <row r="567" spans="2:19" s="24" customFormat="1" ht="12.75" customHeight="1" x14ac:dyDescent="0.2">
      <c r="B567" s="902"/>
      <c r="C567" s="114"/>
      <c r="D567" s="162"/>
      <c r="E567" s="54"/>
      <c r="F567" s="33"/>
      <c r="G567" s="434">
        <f t="shared" si="191"/>
        <v>0</v>
      </c>
      <c r="H567" s="450"/>
      <c r="I567" s="434">
        <f t="shared" si="192"/>
        <v>0</v>
      </c>
      <c r="J567" s="33"/>
      <c r="K567" s="33"/>
      <c r="L567" s="33"/>
      <c r="M567" s="33"/>
      <c r="N567" s="33"/>
      <c r="O567" s="33"/>
      <c r="P567" s="965"/>
      <c r="Q567" s="163"/>
      <c r="R567" s="96">
        <f t="shared" si="182"/>
        <v>0</v>
      </c>
      <c r="S567" s="96">
        <f t="shared" si="183"/>
        <v>0</v>
      </c>
    </row>
    <row r="568" spans="2:19" s="24" customFormat="1" ht="12.75" customHeight="1" x14ac:dyDescent="0.2">
      <c r="B568" s="902"/>
      <c r="C568" s="114"/>
      <c r="D568" s="162"/>
      <c r="E568" s="54"/>
      <c r="F568" s="33"/>
      <c r="G568" s="434">
        <f t="shared" si="191"/>
        <v>0</v>
      </c>
      <c r="H568" s="450"/>
      <c r="I568" s="434">
        <f t="shared" si="192"/>
        <v>0</v>
      </c>
      <c r="J568" s="33"/>
      <c r="K568" s="33"/>
      <c r="L568" s="33"/>
      <c r="M568" s="33"/>
      <c r="N568" s="33"/>
      <c r="O568" s="33"/>
      <c r="P568" s="965"/>
      <c r="Q568" s="163"/>
      <c r="R568" s="96">
        <f t="shared" si="182"/>
        <v>0</v>
      </c>
      <c r="S568" s="96">
        <f t="shared" si="183"/>
        <v>0</v>
      </c>
    </row>
    <row r="569" spans="2:19" s="24" customFormat="1" ht="12.75" customHeight="1" x14ac:dyDescent="0.2">
      <c r="B569" s="902"/>
      <c r="C569" s="114"/>
      <c r="D569" s="162"/>
      <c r="E569" s="54"/>
      <c r="F569" s="33"/>
      <c r="G569" s="434">
        <f t="shared" si="191"/>
        <v>0</v>
      </c>
      <c r="H569" s="450"/>
      <c r="I569" s="434">
        <f t="shared" si="192"/>
        <v>0</v>
      </c>
      <c r="J569" s="33"/>
      <c r="K569" s="33"/>
      <c r="L569" s="33"/>
      <c r="M569" s="33"/>
      <c r="N569" s="33"/>
      <c r="O569" s="33"/>
      <c r="P569" s="965"/>
      <c r="Q569" s="163"/>
      <c r="R569" s="96">
        <f t="shared" si="182"/>
        <v>0</v>
      </c>
      <c r="S569" s="96">
        <f t="shared" si="183"/>
        <v>0</v>
      </c>
    </row>
    <row r="570" spans="2:19" s="24" customFormat="1" ht="12.75" customHeight="1" x14ac:dyDescent="0.2">
      <c r="B570" s="903"/>
      <c r="C570" s="72"/>
      <c r="D570" s="164"/>
      <c r="E570" s="74"/>
      <c r="F570" s="72"/>
      <c r="G570" s="434">
        <f t="shared" si="191"/>
        <v>0</v>
      </c>
      <c r="H570" s="450"/>
      <c r="I570" s="434">
        <f t="shared" si="192"/>
        <v>0</v>
      </c>
      <c r="J570" s="333"/>
      <c r="K570" s="30"/>
      <c r="L570" s="30"/>
      <c r="M570" s="30"/>
      <c r="N570" s="30"/>
      <c r="O570" s="30"/>
      <c r="P570" s="479"/>
      <c r="Q570" s="457"/>
      <c r="R570" s="96">
        <f t="shared" si="182"/>
        <v>0</v>
      </c>
      <c r="S570" s="96">
        <f t="shared" si="183"/>
        <v>0</v>
      </c>
    </row>
    <row r="571" spans="2:19" s="24" customFormat="1" ht="12.75" customHeight="1" x14ac:dyDescent="0.2">
      <c r="B571" s="903"/>
      <c r="C571" s="72"/>
      <c r="D571" s="164"/>
      <c r="E571" s="74"/>
      <c r="F571" s="72"/>
      <c r="G571" s="434">
        <f t="shared" si="191"/>
        <v>0</v>
      </c>
      <c r="H571" s="450"/>
      <c r="I571" s="434">
        <f t="shared" si="192"/>
        <v>0</v>
      </c>
      <c r="J571" s="333"/>
      <c r="K571" s="30"/>
      <c r="L571" s="30"/>
      <c r="M571" s="30"/>
      <c r="N571" s="30"/>
      <c r="O571" s="30"/>
      <c r="P571" s="479"/>
      <c r="Q571" s="457"/>
      <c r="R571" s="96">
        <f t="shared" si="182"/>
        <v>0</v>
      </c>
      <c r="S571" s="96">
        <f t="shared" si="183"/>
        <v>0</v>
      </c>
    </row>
    <row r="572" spans="2:19" s="24" customFormat="1" ht="12.75" customHeight="1" x14ac:dyDescent="0.2">
      <c r="B572" s="901"/>
      <c r="C572" s="137"/>
      <c r="D572" s="165"/>
      <c r="E572" s="74"/>
      <c r="F572" s="72"/>
      <c r="G572" s="434">
        <f t="shared" si="191"/>
        <v>0</v>
      </c>
      <c r="H572" s="450"/>
      <c r="I572" s="434">
        <f t="shared" si="192"/>
        <v>0</v>
      </c>
      <c r="J572" s="333"/>
      <c r="K572" s="30"/>
      <c r="L572" s="30"/>
      <c r="M572" s="30"/>
      <c r="N572" s="30"/>
      <c r="O572" s="30"/>
      <c r="P572" s="479"/>
      <c r="Q572" s="457"/>
      <c r="R572" s="96">
        <f t="shared" si="182"/>
        <v>0</v>
      </c>
      <c r="S572" s="96">
        <f t="shared" si="183"/>
        <v>0</v>
      </c>
    </row>
    <row r="573" spans="2:19" s="24" customFormat="1" ht="12.75" customHeight="1" x14ac:dyDescent="0.15">
      <c r="B573" s="896">
        <f>+D513</f>
        <v>0</v>
      </c>
      <c r="C573" s="178" t="str">
        <f>+C513</f>
        <v>1.3.2</v>
      </c>
      <c r="D573" s="161">
        <f>+'Cronograma de Actividades'!C35</f>
        <v>0</v>
      </c>
      <c r="E573" s="179"/>
      <c r="F573" s="180"/>
      <c r="G573" s="158">
        <f>+G574+G583+G592+G601+G610</f>
        <v>0</v>
      </c>
      <c r="H573" s="370">
        <f>+'Cronograma de Actividades'!D35</f>
        <v>0</v>
      </c>
      <c r="I573" s="158">
        <f t="shared" ref="I573:Q573" si="193">+I574+I583+I592+I601+I610</f>
        <v>0</v>
      </c>
      <c r="J573" s="158">
        <f t="shared" si="193"/>
        <v>0</v>
      </c>
      <c r="K573" s="158">
        <f t="shared" si="193"/>
        <v>0</v>
      </c>
      <c r="L573" s="158">
        <f t="shared" si="193"/>
        <v>0</v>
      </c>
      <c r="M573" s="158">
        <f t="shared" si="193"/>
        <v>0</v>
      </c>
      <c r="N573" s="158">
        <f t="shared" si="193"/>
        <v>0</v>
      </c>
      <c r="O573" s="158">
        <f t="shared" si="193"/>
        <v>0</v>
      </c>
      <c r="P573" s="158">
        <f t="shared" si="193"/>
        <v>0</v>
      </c>
      <c r="Q573" s="159">
        <f t="shared" si="193"/>
        <v>0</v>
      </c>
      <c r="R573" s="96">
        <f t="shared" si="182"/>
        <v>0</v>
      </c>
      <c r="S573" s="96">
        <f t="shared" si="183"/>
        <v>0</v>
      </c>
    </row>
    <row r="574" spans="2:19" s="24" customFormat="1" ht="12.75" customHeight="1" x14ac:dyDescent="0.15">
      <c r="B574" s="911" t="s">
        <v>280</v>
      </c>
      <c r="C574" s="466" t="s">
        <v>198</v>
      </c>
      <c r="D574" s="467"/>
      <c r="E574" s="241"/>
      <c r="F574" s="468"/>
      <c r="G574" s="245">
        <f>SUM(G575:G582)</f>
        <v>0</v>
      </c>
      <c r="H574" s="476"/>
      <c r="I574" s="245">
        <f>SUM(I575:I582)</f>
        <v>0</v>
      </c>
      <c r="J574" s="245">
        <f t="shared" ref="J574:Q574" si="194">SUM(J575:J582)</f>
        <v>0</v>
      </c>
      <c r="K574" s="245">
        <f t="shared" si="194"/>
        <v>0</v>
      </c>
      <c r="L574" s="470">
        <f t="shared" si="194"/>
        <v>0</v>
      </c>
      <c r="M574" s="470">
        <f t="shared" si="194"/>
        <v>0</v>
      </c>
      <c r="N574" s="470">
        <f t="shared" si="194"/>
        <v>0</v>
      </c>
      <c r="O574" s="470">
        <f t="shared" si="194"/>
        <v>0</v>
      </c>
      <c r="P574" s="470">
        <f t="shared" si="194"/>
        <v>0</v>
      </c>
      <c r="Q574" s="471">
        <f t="shared" si="194"/>
        <v>0</v>
      </c>
      <c r="R574" s="96">
        <f t="shared" si="182"/>
        <v>0</v>
      </c>
      <c r="S574" s="96">
        <f t="shared" si="183"/>
        <v>0</v>
      </c>
    </row>
    <row r="575" spans="2:19" s="24" customFormat="1" ht="12.75" customHeight="1" x14ac:dyDescent="0.2">
      <c r="B575" s="898"/>
      <c r="C575" s="72"/>
      <c r="D575" s="164"/>
      <c r="E575" s="74"/>
      <c r="F575" s="72"/>
      <c r="G575" s="434">
        <f t="shared" ref="G575:G582" si="195">+E575*F575</f>
        <v>0</v>
      </c>
      <c r="H575" s="72"/>
      <c r="I575" s="434">
        <f t="shared" ref="I575:I582" si="196">+G575*$H$573</f>
        <v>0</v>
      </c>
      <c r="J575" s="30"/>
      <c r="K575" s="30"/>
      <c r="L575" s="30"/>
      <c r="M575" s="30"/>
      <c r="N575" s="30"/>
      <c r="O575" s="30"/>
      <c r="P575" s="479"/>
      <c r="Q575" s="457"/>
      <c r="R575" s="96">
        <f t="shared" si="182"/>
        <v>0</v>
      </c>
      <c r="S575" s="96">
        <f t="shared" si="183"/>
        <v>0</v>
      </c>
    </row>
    <row r="576" spans="2:19" s="24" customFormat="1" ht="12.75" customHeight="1" x14ac:dyDescent="0.2">
      <c r="B576" s="903"/>
      <c r="C576" s="72"/>
      <c r="D576" s="164"/>
      <c r="E576" s="74"/>
      <c r="F576" s="72"/>
      <c r="G576" s="434">
        <f t="shared" si="195"/>
        <v>0</v>
      </c>
      <c r="H576" s="72"/>
      <c r="I576" s="434">
        <f t="shared" si="196"/>
        <v>0</v>
      </c>
      <c r="J576" s="33"/>
      <c r="K576" s="33"/>
      <c r="L576" s="33"/>
      <c r="M576" s="33"/>
      <c r="N576" s="33"/>
      <c r="O576" s="33"/>
      <c r="P576" s="965"/>
      <c r="Q576" s="163"/>
      <c r="R576" s="96">
        <f t="shared" si="182"/>
        <v>0</v>
      </c>
      <c r="S576" s="96">
        <f t="shared" si="183"/>
        <v>0</v>
      </c>
    </row>
    <row r="577" spans="2:19" s="24" customFormat="1" ht="12.75" customHeight="1" x14ac:dyDescent="0.2">
      <c r="B577" s="903"/>
      <c r="C577" s="72"/>
      <c r="D577" s="164"/>
      <c r="E577" s="74"/>
      <c r="F577" s="72"/>
      <c r="G577" s="434">
        <f t="shared" si="195"/>
        <v>0</v>
      </c>
      <c r="H577" s="72"/>
      <c r="I577" s="434">
        <f t="shared" si="196"/>
        <v>0</v>
      </c>
      <c r="J577" s="33"/>
      <c r="K577" s="33"/>
      <c r="L577" s="33"/>
      <c r="M577" s="33"/>
      <c r="N577" s="33"/>
      <c r="O577" s="33"/>
      <c r="P577" s="965"/>
      <c r="Q577" s="163"/>
      <c r="R577" s="96">
        <f t="shared" si="182"/>
        <v>0</v>
      </c>
      <c r="S577" s="96">
        <f t="shared" si="183"/>
        <v>0</v>
      </c>
    </row>
    <row r="578" spans="2:19" s="24" customFormat="1" ht="12.75" customHeight="1" x14ac:dyDescent="0.2">
      <c r="B578" s="899"/>
      <c r="C578" s="72"/>
      <c r="D578" s="164"/>
      <c r="E578" s="74"/>
      <c r="F578" s="72"/>
      <c r="G578" s="434">
        <f t="shared" si="195"/>
        <v>0</v>
      </c>
      <c r="H578" s="72"/>
      <c r="I578" s="434">
        <f t="shared" si="196"/>
        <v>0</v>
      </c>
      <c r="J578" s="33"/>
      <c r="K578" s="33"/>
      <c r="L578" s="33"/>
      <c r="M578" s="33"/>
      <c r="N578" s="33"/>
      <c r="O578" s="33"/>
      <c r="P578" s="965"/>
      <c r="Q578" s="163"/>
      <c r="R578" s="96">
        <f t="shared" si="182"/>
        <v>0</v>
      </c>
      <c r="S578" s="96">
        <f t="shared" si="183"/>
        <v>0</v>
      </c>
    </row>
    <row r="579" spans="2:19" s="24" customFormat="1" ht="12.75" customHeight="1" x14ac:dyDescent="0.2">
      <c r="B579" s="900"/>
      <c r="C579" s="209"/>
      <c r="D579" s="210"/>
      <c r="E579" s="74"/>
      <c r="F579" s="72"/>
      <c r="G579" s="434">
        <f t="shared" si="195"/>
        <v>0</v>
      </c>
      <c r="H579" s="72"/>
      <c r="I579" s="434">
        <f t="shared" si="196"/>
        <v>0</v>
      </c>
      <c r="J579" s="33"/>
      <c r="K579" s="33"/>
      <c r="L579" s="33"/>
      <c r="M579" s="33"/>
      <c r="N579" s="33"/>
      <c r="O579" s="33"/>
      <c r="P579" s="965"/>
      <c r="Q579" s="163"/>
      <c r="R579" s="96">
        <f t="shared" si="182"/>
        <v>0</v>
      </c>
      <c r="S579" s="96">
        <f t="shared" si="183"/>
        <v>0</v>
      </c>
    </row>
    <row r="580" spans="2:19" s="24" customFormat="1" ht="12.75" customHeight="1" x14ac:dyDescent="0.2">
      <c r="B580" s="900"/>
      <c r="C580" s="209"/>
      <c r="D580" s="210"/>
      <c r="E580" s="212"/>
      <c r="F580" s="213"/>
      <c r="G580" s="434">
        <f t="shared" si="195"/>
        <v>0</v>
      </c>
      <c r="H580" s="213"/>
      <c r="I580" s="434">
        <f t="shared" si="196"/>
        <v>0</v>
      </c>
      <c r="J580" s="333"/>
      <c r="K580" s="30"/>
      <c r="L580" s="30"/>
      <c r="M580" s="30"/>
      <c r="N580" s="30"/>
      <c r="O580" s="30"/>
      <c r="P580" s="479"/>
      <c r="Q580" s="457"/>
      <c r="R580" s="96">
        <f t="shared" si="182"/>
        <v>0</v>
      </c>
      <c r="S580" s="96">
        <f t="shared" si="183"/>
        <v>0</v>
      </c>
    </row>
    <row r="581" spans="2:19" s="24" customFormat="1" ht="12.75" customHeight="1" x14ac:dyDescent="0.2">
      <c r="B581" s="900"/>
      <c r="C581" s="209"/>
      <c r="D581" s="210"/>
      <c r="E581" s="211"/>
      <c r="F581" s="209"/>
      <c r="G581" s="434">
        <f t="shared" si="195"/>
        <v>0</v>
      </c>
      <c r="H581" s="209"/>
      <c r="I581" s="434">
        <f t="shared" si="196"/>
        <v>0</v>
      </c>
      <c r="J581" s="333"/>
      <c r="K581" s="30"/>
      <c r="L581" s="30"/>
      <c r="M581" s="30"/>
      <c r="N581" s="30"/>
      <c r="O581" s="30"/>
      <c r="P581" s="479"/>
      <c r="Q581" s="457"/>
      <c r="R581" s="96">
        <f t="shared" si="182"/>
        <v>0</v>
      </c>
      <c r="S581" s="96">
        <f t="shared" si="183"/>
        <v>0</v>
      </c>
    </row>
    <row r="582" spans="2:19" s="24" customFormat="1" ht="12.75" customHeight="1" x14ac:dyDescent="0.2">
      <c r="B582" s="901"/>
      <c r="C582" s="137"/>
      <c r="D582" s="165"/>
      <c r="E582" s="208"/>
      <c r="F582" s="137"/>
      <c r="G582" s="448">
        <f t="shared" si="195"/>
        <v>0</v>
      </c>
      <c r="H582" s="137"/>
      <c r="I582" s="448">
        <f t="shared" si="196"/>
        <v>0</v>
      </c>
      <c r="J582" s="458"/>
      <c r="K582" s="32"/>
      <c r="L582" s="32"/>
      <c r="M582" s="32"/>
      <c r="N582" s="32"/>
      <c r="O582" s="32"/>
      <c r="P582" s="596"/>
      <c r="Q582" s="459"/>
      <c r="R582" s="96">
        <f t="shared" si="182"/>
        <v>0</v>
      </c>
      <c r="S582" s="96">
        <f t="shared" si="183"/>
        <v>0</v>
      </c>
    </row>
    <row r="583" spans="2:19" s="24" customFormat="1" ht="12.75" customHeight="1" x14ac:dyDescent="0.15">
      <c r="B583" s="897" t="s">
        <v>280</v>
      </c>
      <c r="C583" s="114" t="s">
        <v>199</v>
      </c>
      <c r="D583" s="162"/>
      <c r="E583" s="54"/>
      <c r="F583" s="33"/>
      <c r="G583" s="204">
        <f>SUM(G584:G591)</f>
        <v>0</v>
      </c>
      <c r="H583" s="151"/>
      <c r="I583" s="204">
        <f>SUM(I584:I591)</f>
        <v>0</v>
      </c>
      <c r="J583" s="204">
        <f t="shared" ref="J583:Q583" si="197">SUM(J584:J591)</f>
        <v>0</v>
      </c>
      <c r="K583" s="220">
        <f t="shared" si="197"/>
        <v>0</v>
      </c>
      <c r="L583" s="220">
        <f t="shared" si="197"/>
        <v>0</v>
      </c>
      <c r="M583" s="220">
        <f t="shared" si="197"/>
        <v>0</v>
      </c>
      <c r="N583" s="220">
        <f t="shared" si="197"/>
        <v>0</v>
      </c>
      <c r="O583" s="220">
        <f t="shared" si="197"/>
        <v>0</v>
      </c>
      <c r="P583" s="220">
        <f t="shared" si="197"/>
        <v>0</v>
      </c>
      <c r="Q583" s="248">
        <f t="shared" si="197"/>
        <v>0</v>
      </c>
      <c r="R583" s="96">
        <f t="shared" si="182"/>
        <v>0</v>
      </c>
      <c r="S583" s="96">
        <f t="shared" si="183"/>
        <v>0</v>
      </c>
    </row>
    <row r="584" spans="2:19" s="24" customFormat="1" ht="12.75" customHeight="1" x14ac:dyDescent="0.2">
      <c r="B584" s="898"/>
      <c r="C584" s="72"/>
      <c r="D584" s="164"/>
      <c r="E584" s="74"/>
      <c r="F584" s="72"/>
      <c r="G584" s="434">
        <f t="shared" ref="G584:G591" si="198">+E584*F584</f>
        <v>0</v>
      </c>
      <c r="H584" s="72"/>
      <c r="I584" s="434">
        <f t="shared" ref="I584:I591" si="199">+G584*$H$573</f>
        <v>0</v>
      </c>
      <c r="J584" s="434"/>
      <c r="K584" s="53"/>
      <c r="L584" s="53"/>
      <c r="M584" s="53"/>
      <c r="N584" s="53"/>
      <c r="O584" s="53"/>
      <c r="P584" s="964"/>
      <c r="Q584" s="455"/>
      <c r="R584" s="96">
        <f t="shared" si="182"/>
        <v>0</v>
      </c>
      <c r="S584" s="96">
        <f t="shared" si="183"/>
        <v>0</v>
      </c>
    </row>
    <row r="585" spans="2:19" s="24" customFormat="1" ht="12.75" customHeight="1" x14ac:dyDescent="0.2">
      <c r="B585" s="898"/>
      <c r="C585" s="72"/>
      <c r="D585" s="164"/>
      <c r="E585" s="74"/>
      <c r="F585" s="72"/>
      <c r="G585" s="434">
        <f t="shared" si="198"/>
        <v>0</v>
      </c>
      <c r="H585" s="72"/>
      <c r="I585" s="434">
        <f t="shared" si="199"/>
        <v>0</v>
      </c>
      <c r="J585" s="33"/>
      <c r="K585" s="33"/>
      <c r="L585" s="33"/>
      <c r="M585" s="33"/>
      <c r="N585" s="33"/>
      <c r="O585" s="33"/>
      <c r="P585" s="965"/>
      <c r="Q585" s="163"/>
      <c r="R585" s="96">
        <f t="shared" si="182"/>
        <v>0</v>
      </c>
      <c r="S585" s="96">
        <f t="shared" si="183"/>
        <v>0</v>
      </c>
    </row>
    <row r="586" spans="2:19" s="24" customFormat="1" ht="12.75" customHeight="1" x14ac:dyDescent="0.2">
      <c r="B586" s="902"/>
      <c r="C586" s="114"/>
      <c r="D586" s="162"/>
      <c r="E586" s="54"/>
      <c r="F586" s="33"/>
      <c r="G586" s="434">
        <f t="shared" si="198"/>
        <v>0</v>
      </c>
      <c r="H586" s="72"/>
      <c r="I586" s="434">
        <f t="shared" si="199"/>
        <v>0</v>
      </c>
      <c r="J586" s="33"/>
      <c r="K586" s="33"/>
      <c r="L586" s="33"/>
      <c r="M586" s="33"/>
      <c r="N586" s="33"/>
      <c r="O586" s="33"/>
      <c r="P586" s="965"/>
      <c r="Q586" s="163"/>
      <c r="R586" s="96">
        <f t="shared" si="182"/>
        <v>0</v>
      </c>
      <c r="S586" s="96">
        <f t="shared" si="183"/>
        <v>0</v>
      </c>
    </row>
    <row r="587" spans="2:19" s="24" customFormat="1" ht="12.75" customHeight="1" x14ac:dyDescent="0.2">
      <c r="B587" s="902"/>
      <c r="C587" s="114"/>
      <c r="D587" s="162"/>
      <c r="E587" s="54"/>
      <c r="F587" s="33"/>
      <c r="G587" s="434">
        <f t="shared" si="198"/>
        <v>0</v>
      </c>
      <c r="H587" s="72"/>
      <c r="I587" s="434">
        <f t="shared" si="199"/>
        <v>0</v>
      </c>
      <c r="J587" s="33"/>
      <c r="K587" s="33"/>
      <c r="L587" s="33"/>
      <c r="M587" s="33"/>
      <c r="N587" s="33"/>
      <c r="O587" s="33"/>
      <c r="P587" s="965"/>
      <c r="Q587" s="163"/>
      <c r="R587" s="96">
        <f t="shared" si="182"/>
        <v>0</v>
      </c>
      <c r="S587" s="96">
        <f t="shared" si="183"/>
        <v>0</v>
      </c>
    </row>
    <row r="588" spans="2:19" s="24" customFormat="1" ht="12.75" customHeight="1" x14ac:dyDescent="0.2">
      <c r="B588" s="902"/>
      <c r="C588" s="114"/>
      <c r="D588" s="162"/>
      <c r="E588" s="54"/>
      <c r="F588" s="33"/>
      <c r="G588" s="434">
        <f t="shared" si="198"/>
        <v>0</v>
      </c>
      <c r="H588" s="72"/>
      <c r="I588" s="434">
        <f t="shared" si="199"/>
        <v>0</v>
      </c>
      <c r="J588" s="33"/>
      <c r="K588" s="33"/>
      <c r="L588" s="33"/>
      <c r="M588" s="33"/>
      <c r="N588" s="33"/>
      <c r="O588" s="33"/>
      <c r="P588" s="965"/>
      <c r="Q588" s="163"/>
      <c r="R588" s="96">
        <f t="shared" si="182"/>
        <v>0</v>
      </c>
      <c r="S588" s="96">
        <f t="shared" si="183"/>
        <v>0</v>
      </c>
    </row>
    <row r="589" spans="2:19" s="24" customFormat="1" ht="12.75" customHeight="1" x14ac:dyDescent="0.2">
      <c r="B589" s="903"/>
      <c r="C589" s="72"/>
      <c r="D589" s="164"/>
      <c r="E589" s="74"/>
      <c r="F589" s="72"/>
      <c r="G589" s="434">
        <f t="shared" si="198"/>
        <v>0</v>
      </c>
      <c r="H589" s="213"/>
      <c r="I589" s="434">
        <f t="shared" si="199"/>
        <v>0</v>
      </c>
      <c r="J589" s="333"/>
      <c r="K589" s="30"/>
      <c r="L589" s="30"/>
      <c r="M589" s="30"/>
      <c r="N589" s="30"/>
      <c r="O589" s="30"/>
      <c r="P589" s="479"/>
      <c r="Q589" s="457"/>
      <c r="R589" s="96">
        <f t="shared" si="182"/>
        <v>0</v>
      </c>
      <c r="S589" s="96">
        <f t="shared" si="183"/>
        <v>0</v>
      </c>
    </row>
    <row r="590" spans="2:19" s="24" customFormat="1" ht="12.75" customHeight="1" x14ac:dyDescent="0.2">
      <c r="B590" s="903"/>
      <c r="C590" s="72"/>
      <c r="D590" s="164"/>
      <c r="E590" s="74"/>
      <c r="F590" s="72"/>
      <c r="G590" s="434">
        <f t="shared" si="198"/>
        <v>0</v>
      </c>
      <c r="H590" s="209"/>
      <c r="I590" s="434">
        <f t="shared" si="199"/>
        <v>0</v>
      </c>
      <c r="J590" s="333"/>
      <c r="K590" s="30"/>
      <c r="L590" s="30"/>
      <c r="M590" s="30"/>
      <c r="N590" s="30"/>
      <c r="O590" s="30"/>
      <c r="P590" s="479"/>
      <c r="Q590" s="457"/>
      <c r="R590" s="96">
        <f t="shared" si="182"/>
        <v>0</v>
      </c>
      <c r="S590" s="96">
        <f t="shared" si="183"/>
        <v>0</v>
      </c>
    </row>
    <row r="591" spans="2:19" s="24" customFormat="1" ht="12.75" customHeight="1" x14ac:dyDescent="0.2">
      <c r="B591" s="901"/>
      <c r="C591" s="137"/>
      <c r="D591" s="165"/>
      <c r="E591" s="208"/>
      <c r="F591" s="137"/>
      <c r="G591" s="448">
        <f t="shared" si="198"/>
        <v>0</v>
      </c>
      <c r="H591" s="137"/>
      <c r="I591" s="448">
        <f t="shared" si="199"/>
        <v>0</v>
      </c>
      <c r="J591" s="458"/>
      <c r="K591" s="32"/>
      <c r="L591" s="32"/>
      <c r="M591" s="32"/>
      <c r="N591" s="32"/>
      <c r="O591" s="32"/>
      <c r="P591" s="596"/>
      <c r="Q591" s="459"/>
      <c r="R591" s="96">
        <f t="shared" si="182"/>
        <v>0</v>
      </c>
      <c r="S591" s="96">
        <f t="shared" si="183"/>
        <v>0</v>
      </c>
    </row>
    <row r="592" spans="2:19" s="24" customFormat="1" ht="12.75" customHeight="1" x14ac:dyDescent="0.15">
      <c r="B592" s="897" t="s">
        <v>280</v>
      </c>
      <c r="C592" s="114" t="s">
        <v>200</v>
      </c>
      <c r="D592" s="162"/>
      <c r="E592" s="54"/>
      <c r="F592" s="33"/>
      <c r="G592" s="204">
        <f>SUM(G593:G600)</f>
        <v>0</v>
      </c>
      <c r="H592" s="151"/>
      <c r="I592" s="204">
        <f>SUM(I593:I600)</f>
        <v>0</v>
      </c>
      <c r="J592" s="204">
        <f t="shared" ref="J592:Q592" si="200">SUM(J593:J600)</f>
        <v>0</v>
      </c>
      <c r="K592" s="220">
        <f t="shared" si="200"/>
        <v>0</v>
      </c>
      <c r="L592" s="220">
        <f t="shared" si="200"/>
        <v>0</v>
      </c>
      <c r="M592" s="220">
        <f t="shared" si="200"/>
        <v>0</v>
      </c>
      <c r="N592" s="220">
        <f t="shared" si="200"/>
        <v>0</v>
      </c>
      <c r="O592" s="220">
        <f t="shared" si="200"/>
        <v>0</v>
      </c>
      <c r="P592" s="220">
        <f t="shared" si="200"/>
        <v>0</v>
      </c>
      <c r="Q592" s="248">
        <f t="shared" si="200"/>
        <v>0</v>
      </c>
      <c r="R592" s="96">
        <f t="shared" si="182"/>
        <v>0</v>
      </c>
      <c r="S592" s="96">
        <f t="shared" si="183"/>
        <v>0</v>
      </c>
    </row>
    <row r="593" spans="2:19" s="24" customFormat="1" ht="12.75" customHeight="1" x14ac:dyDescent="0.2">
      <c r="B593" s="898"/>
      <c r="C593" s="72"/>
      <c r="D593" s="164"/>
      <c r="E593" s="74"/>
      <c r="F593" s="72"/>
      <c r="G593" s="434">
        <f t="shared" ref="G593:G600" si="201">+E593*F593</f>
        <v>0</v>
      </c>
      <c r="H593" s="72"/>
      <c r="I593" s="434">
        <f t="shared" ref="I593:I600" si="202">+G593*$H$573</f>
        <v>0</v>
      </c>
      <c r="J593" s="434"/>
      <c r="K593" s="53"/>
      <c r="L593" s="53"/>
      <c r="M593" s="53"/>
      <c r="N593" s="53"/>
      <c r="O593" s="53"/>
      <c r="P593" s="964"/>
      <c r="Q593" s="455"/>
      <c r="R593" s="96">
        <f t="shared" si="182"/>
        <v>0</v>
      </c>
      <c r="S593" s="96">
        <f t="shared" si="183"/>
        <v>0</v>
      </c>
    </row>
    <row r="594" spans="2:19" s="24" customFormat="1" ht="12.75" customHeight="1" x14ac:dyDescent="0.2">
      <c r="B594" s="898"/>
      <c r="C594" s="72"/>
      <c r="D594" s="164"/>
      <c r="E594" s="74"/>
      <c r="F594" s="72"/>
      <c r="G594" s="434">
        <f t="shared" si="201"/>
        <v>0</v>
      </c>
      <c r="H594" s="72"/>
      <c r="I594" s="434">
        <f t="shared" si="202"/>
        <v>0</v>
      </c>
      <c r="J594" s="33"/>
      <c r="K594" s="33"/>
      <c r="L594" s="33"/>
      <c r="M594" s="33"/>
      <c r="N594" s="33"/>
      <c r="O594" s="33"/>
      <c r="P594" s="965"/>
      <c r="Q594" s="163"/>
      <c r="R594" s="96">
        <f t="shared" si="182"/>
        <v>0</v>
      </c>
      <c r="S594" s="96">
        <f t="shared" si="183"/>
        <v>0</v>
      </c>
    </row>
    <row r="595" spans="2:19" s="24" customFormat="1" ht="12.75" customHeight="1" x14ac:dyDescent="0.2">
      <c r="B595" s="903"/>
      <c r="C595" s="114"/>
      <c r="D595" s="162"/>
      <c r="E595" s="54"/>
      <c r="F595" s="33"/>
      <c r="G595" s="434">
        <f t="shared" si="201"/>
        <v>0</v>
      </c>
      <c r="H595" s="72"/>
      <c r="I595" s="434">
        <f t="shared" si="202"/>
        <v>0</v>
      </c>
      <c r="J595" s="33"/>
      <c r="K595" s="33"/>
      <c r="L595" s="33"/>
      <c r="M595" s="33"/>
      <c r="N595" s="33"/>
      <c r="O595" s="33"/>
      <c r="P595" s="965"/>
      <c r="Q595" s="163"/>
      <c r="R595" s="96">
        <f t="shared" si="182"/>
        <v>0</v>
      </c>
      <c r="S595" s="96">
        <f t="shared" si="183"/>
        <v>0</v>
      </c>
    </row>
    <row r="596" spans="2:19" s="24" customFormat="1" ht="12.75" customHeight="1" x14ac:dyDescent="0.2">
      <c r="B596" s="902"/>
      <c r="C596" s="114"/>
      <c r="D596" s="162"/>
      <c r="E596" s="54"/>
      <c r="F596" s="33"/>
      <c r="G596" s="434">
        <f t="shared" si="201"/>
        <v>0</v>
      </c>
      <c r="H596" s="72"/>
      <c r="I596" s="434">
        <f t="shared" si="202"/>
        <v>0</v>
      </c>
      <c r="J596" s="33"/>
      <c r="K596" s="33"/>
      <c r="L596" s="33"/>
      <c r="M596" s="33"/>
      <c r="N596" s="33"/>
      <c r="O596" s="33"/>
      <c r="P596" s="965"/>
      <c r="Q596" s="163"/>
      <c r="R596" s="96">
        <f t="shared" si="182"/>
        <v>0</v>
      </c>
      <c r="S596" s="96">
        <f t="shared" si="183"/>
        <v>0</v>
      </c>
    </row>
    <row r="597" spans="2:19" s="24" customFormat="1" ht="12.75" customHeight="1" x14ac:dyDescent="0.2">
      <c r="B597" s="902"/>
      <c r="C597" s="114"/>
      <c r="D597" s="162"/>
      <c r="E597" s="54"/>
      <c r="F597" s="33"/>
      <c r="G597" s="434">
        <f t="shared" si="201"/>
        <v>0</v>
      </c>
      <c r="H597" s="72"/>
      <c r="I597" s="434">
        <f t="shared" si="202"/>
        <v>0</v>
      </c>
      <c r="J597" s="33"/>
      <c r="K597" s="33"/>
      <c r="L597" s="33"/>
      <c r="M597" s="33"/>
      <c r="N597" s="33"/>
      <c r="O597" s="33"/>
      <c r="P597" s="965"/>
      <c r="Q597" s="163"/>
      <c r="R597" s="96">
        <f t="shared" si="182"/>
        <v>0</v>
      </c>
      <c r="S597" s="96">
        <f t="shared" si="183"/>
        <v>0</v>
      </c>
    </row>
    <row r="598" spans="2:19" s="24" customFormat="1" ht="12.75" customHeight="1" x14ac:dyDescent="0.2">
      <c r="B598" s="903"/>
      <c r="C598" s="72"/>
      <c r="D598" s="164"/>
      <c r="E598" s="74"/>
      <c r="F598" s="72"/>
      <c r="G598" s="434">
        <f t="shared" si="201"/>
        <v>0</v>
      </c>
      <c r="H598" s="213"/>
      <c r="I598" s="434">
        <f t="shared" si="202"/>
        <v>0</v>
      </c>
      <c r="J598" s="333"/>
      <c r="K598" s="30"/>
      <c r="L598" s="30"/>
      <c r="M598" s="30"/>
      <c r="N598" s="30"/>
      <c r="O598" s="30"/>
      <c r="P598" s="479"/>
      <c r="Q598" s="457"/>
      <c r="R598" s="96">
        <f t="shared" si="182"/>
        <v>0</v>
      </c>
      <c r="S598" s="96">
        <f t="shared" si="183"/>
        <v>0</v>
      </c>
    </row>
    <row r="599" spans="2:19" s="24" customFormat="1" ht="12.75" customHeight="1" x14ac:dyDescent="0.2">
      <c r="B599" s="903"/>
      <c r="C599" s="72"/>
      <c r="D599" s="164"/>
      <c r="E599" s="74"/>
      <c r="F599" s="72"/>
      <c r="G599" s="434">
        <f t="shared" si="201"/>
        <v>0</v>
      </c>
      <c r="H599" s="209"/>
      <c r="I599" s="434">
        <f t="shared" si="202"/>
        <v>0</v>
      </c>
      <c r="J599" s="333"/>
      <c r="K599" s="30"/>
      <c r="L599" s="30"/>
      <c r="M599" s="30"/>
      <c r="N599" s="30"/>
      <c r="O599" s="30"/>
      <c r="P599" s="479"/>
      <c r="Q599" s="457"/>
      <c r="R599" s="96">
        <f t="shared" si="182"/>
        <v>0</v>
      </c>
      <c r="S599" s="96">
        <f t="shared" si="183"/>
        <v>0</v>
      </c>
    </row>
    <row r="600" spans="2:19" s="24" customFormat="1" ht="12.75" customHeight="1" x14ac:dyDescent="0.2">
      <c r="B600" s="901"/>
      <c r="C600" s="137"/>
      <c r="D600" s="165"/>
      <c r="E600" s="208"/>
      <c r="F600" s="137"/>
      <c r="G600" s="448">
        <f t="shared" si="201"/>
        <v>0</v>
      </c>
      <c r="H600" s="137"/>
      <c r="I600" s="448">
        <f t="shared" si="202"/>
        <v>0</v>
      </c>
      <c r="J600" s="458"/>
      <c r="K600" s="32"/>
      <c r="L600" s="32"/>
      <c r="M600" s="32"/>
      <c r="N600" s="32"/>
      <c r="O600" s="32"/>
      <c r="P600" s="596"/>
      <c r="Q600" s="459"/>
      <c r="R600" s="96">
        <f t="shared" si="182"/>
        <v>0</v>
      </c>
      <c r="S600" s="96">
        <f t="shared" si="183"/>
        <v>0</v>
      </c>
    </row>
    <row r="601" spans="2:19" s="24" customFormat="1" ht="12.75" customHeight="1" x14ac:dyDescent="0.15">
      <c r="B601" s="897" t="s">
        <v>280</v>
      </c>
      <c r="C601" s="114" t="s">
        <v>201</v>
      </c>
      <c r="D601" s="162"/>
      <c r="E601" s="54"/>
      <c r="F601" s="33"/>
      <c r="G601" s="204">
        <f>SUM(G602:G609)</f>
        <v>0</v>
      </c>
      <c r="H601" s="151"/>
      <c r="I601" s="204">
        <f>SUM(I602:I609)</f>
        <v>0</v>
      </c>
      <c r="J601" s="204">
        <f t="shared" ref="J601:Q601" si="203">SUM(J602:J609)</f>
        <v>0</v>
      </c>
      <c r="K601" s="220">
        <f t="shared" si="203"/>
        <v>0</v>
      </c>
      <c r="L601" s="220">
        <f t="shared" si="203"/>
        <v>0</v>
      </c>
      <c r="M601" s="220">
        <f t="shared" si="203"/>
        <v>0</v>
      </c>
      <c r="N601" s="220">
        <f t="shared" si="203"/>
        <v>0</v>
      </c>
      <c r="O601" s="220">
        <f t="shared" si="203"/>
        <v>0</v>
      </c>
      <c r="P601" s="220">
        <f t="shared" si="203"/>
        <v>0</v>
      </c>
      <c r="Q601" s="248">
        <f t="shared" si="203"/>
        <v>0</v>
      </c>
      <c r="R601" s="96">
        <f t="shared" si="182"/>
        <v>0</v>
      </c>
      <c r="S601" s="96">
        <f t="shared" si="183"/>
        <v>0</v>
      </c>
    </row>
    <row r="602" spans="2:19" s="24" customFormat="1" ht="12.75" customHeight="1" x14ac:dyDescent="0.2">
      <c r="B602" s="898"/>
      <c r="C602" s="72"/>
      <c r="D602" s="164"/>
      <c r="E602" s="74"/>
      <c r="F602" s="72"/>
      <c r="G602" s="434">
        <f t="shared" ref="G602:G609" si="204">+E602*F602</f>
        <v>0</v>
      </c>
      <c r="H602" s="72"/>
      <c r="I602" s="434">
        <f t="shared" ref="I602:I609" si="205">+G602*$H$573</f>
        <v>0</v>
      </c>
      <c r="J602" s="434"/>
      <c r="K602" s="53"/>
      <c r="L602" s="53"/>
      <c r="M602" s="53"/>
      <c r="N602" s="53"/>
      <c r="O602" s="53"/>
      <c r="P602" s="964"/>
      <c r="Q602" s="455"/>
      <c r="R602" s="96">
        <f t="shared" si="182"/>
        <v>0</v>
      </c>
      <c r="S602" s="96">
        <f t="shared" si="183"/>
        <v>0</v>
      </c>
    </row>
    <row r="603" spans="2:19" s="24" customFormat="1" ht="12.75" customHeight="1" x14ac:dyDescent="0.2">
      <c r="B603" s="898"/>
      <c r="C603" s="72"/>
      <c r="D603" s="164"/>
      <c r="E603" s="74"/>
      <c r="F603" s="72"/>
      <c r="G603" s="434">
        <f t="shared" si="204"/>
        <v>0</v>
      </c>
      <c r="H603" s="72"/>
      <c r="I603" s="434">
        <f t="shared" si="205"/>
        <v>0</v>
      </c>
      <c r="J603" s="33"/>
      <c r="K603" s="33"/>
      <c r="L603" s="33"/>
      <c r="M603" s="33"/>
      <c r="N603" s="33"/>
      <c r="O603" s="33"/>
      <c r="P603" s="965"/>
      <c r="Q603" s="163"/>
      <c r="R603" s="96">
        <f t="shared" si="182"/>
        <v>0</v>
      </c>
      <c r="S603" s="96">
        <f t="shared" si="183"/>
        <v>0</v>
      </c>
    </row>
    <row r="604" spans="2:19" s="24" customFormat="1" ht="12.75" customHeight="1" x14ac:dyDescent="0.2">
      <c r="B604" s="903"/>
      <c r="C604" s="72"/>
      <c r="D604" s="164"/>
      <c r="E604" s="74"/>
      <c r="F604" s="72"/>
      <c r="G604" s="434">
        <f t="shared" si="204"/>
        <v>0</v>
      </c>
      <c r="H604" s="72"/>
      <c r="I604" s="434">
        <f t="shared" si="205"/>
        <v>0</v>
      </c>
      <c r="J604" s="33"/>
      <c r="K604" s="33"/>
      <c r="L604" s="33"/>
      <c r="M604" s="33"/>
      <c r="N604" s="33"/>
      <c r="O604" s="33"/>
      <c r="P604" s="965"/>
      <c r="Q604" s="163"/>
      <c r="R604" s="96">
        <f t="shared" si="182"/>
        <v>0</v>
      </c>
      <c r="S604" s="96">
        <f t="shared" si="183"/>
        <v>0</v>
      </c>
    </row>
    <row r="605" spans="2:19" s="24" customFormat="1" ht="12.75" customHeight="1" x14ac:dyDescent="0.2">
      <c r="B605" s="903"/>
      <c r="C605" s="72"/>
      <c r="D605" s="164"/>
      <c r="E605" s="74"/>
      <c r="F605" s="72"/>
      <c r="G605" s="434">
        <f t="shared" si="204"/>
        <v>0</v>
      </c>
      <c r="H605" s="72"/>
      <c r="I605" s="434">
        <f t="shared" si="205"/>
        <v>0</v>
      </c>
      <c r="J605" s="33"/>
      <c r="K605" s="33"/>
      <c r="L605" s="33"/>
      <c r="M605" s="33"/>
      <c r="N605" s="33"/>
      <c r="O605" s="33"/>
      <c r="P605" s="965"/>
      <c r="Q605" s="163"/>
      <c r="R605" s="96">
        <f t="shared" si="182"/>
        <v>0</v>
      </c>
      <c r="S605" s="96">
        <f t="shared" si="183"/>
        <v>0</v>
      </c>
    </row>
    <row r="606" spans="2:19" s="24" customFormat="1" ht="12.75" customHeight="1" x14ac:dyDescent="0.2">
      <c r="B606" s="903"/>
      <c r="C606" s="72"/>
      <c r="D606" s="164"/>
      <c r="E606" s="74"/>
      <c r="F606" s="72"/>
      <c r="G606" s="434">
        <f t="shared" si="204"/>
        <v>0</v>
      </c>
      <c r="H606" s="72"/>
      <c r="I606" s="434">
        <f t="shared" si="205"/>
        <v>0</v>
      </c>
      <c r="J606" s="33"/>
      <c r="K606" s="33"/>
      <c r="L606" s="33"/>
      <c r="M606" s="33"/>
      <c r="N606" s="33"/>
      <c r="O606" s="33"/>
      <c r="P606" s="965"/>
      <c r="Q606" s="163"/>
      <c r="R606" s="96">
        <f t="shared" ref="R606:R669" si="206">SUM(J606:Q606)</f>
        <v>0</v>
      </c>
      <c r="S606" s="96">
        <f t="shared" ref="S606:S669" si="207">+R606-I606</f>
        <v>0</v>
      </c>
    </row>
    <row r="607" spans="2:19" s="24" customFormat="1" ht="12.75" customHeight="1" x14ac:dyDescent="0.2">
      <c r="B607" s="903"/>
      <c r="C607" s="72"/>
      <c r="D607" s="164"/>
      <c r="E607" s="74"/>
      <c r="F607" s="72"/>
      <c r="G607" s="434">
        <f t="shared" si="204"/>
        <v>0</v>
      </c>
      <c r="H607" s="213"/>
      <c r="I607" s="434">
        <f t="shared" si="205"/>
        <v>0</v>
      </c>
      <c r="J607" s="333"/>
      <c r="K607" s="30"/>
      <c r="L607" s="30"/>
      <c r="M607" s="30"/>
      <c r="N607" s="30"/>
      <c r="O607" s="30"/>
      <c r="P607" s="479"/>
      <c r="Q607" s="457"/>
      <c r="R607" s="96">
        <f t="shared" si="206"/>
        <v>0</v>
      </c>
      <c r="S607" s="96">
        <f t="shared" si="207"/>
        <v>0</v>
      </c>
    </row>
    <row r="608" spans="2:19" s="24" customFormat="1" ht="12.75" customHeight="1" x14ac:dyDescent="0.2">
      <c r="B608" s="903"/>
      <c r="C608" s="72"/>
      <c r="D608" s="164"/>
      <c r="E608" s="74"/>
      <c r="F608" s="72"/>
      <c r="G608" s="434">
        <f t="shared" si="204"/>
        <v>0</v>
      </c>
      <c r="H608" s="209"/>
      <c r="I608" s="434">
        <f t="shared" si="205"/>
        <v>0</v>
      </c>
      <c r="J608" s="333"/>
      <c r="K608" s="30"/>
      <c r="L608" s="30"/>
      <c r="M608" s="30"/>
      <c r="N608" s="30"/>
      <c r="O608" s="30"/>
      <c r="P608" s="479"/>
      <c r="Q608" s="457"/>
      <c r="R608" s="96">
        <f t="shared" si="206"/>
        <v>0</v>
      </c>
      <c r="S608" s="96">
        <f t="shared" si="207"/>
        <v>0</v>
      </c>
    </row>
    <row r="609" spans="2:19" s="24" customFormat="1" ht="12.75" customHeight="1" x14ac:dyDescent="0.2">
      <c r="B609" s="901"/>
      <c r="C609" s="137"/>
      <c r="D609" s="165"/>
      <c r="E609" s="208"/>
      <c r="F609" s="137"/>
      <c r="G609" s="448">
        <f t="shared" si="204"/>
        <v>0</v>
      </c>
      <c r="H609" s="137"/>
      <c r="I609" s="448">
        <f t="shared" si="205"/>
        <v>0</v>
      </c>
      <c r="J609" s="458"/>
      <c r="K609" s="32"/>
      <c r="L609" s="32"/>
      <c r="M609" s="32"/>
      <c r="N609" s="32"/>
      <c r="O609" s="32"/>
      <c r="P609" s="596"/>
      <c r="Q609" s="459"/>
      <c r="R609" s="96">
        <f t="shared" si="206"/>
        <v>0</v>
      </c>
      <c r="S609" s="96">
        <f t="shared" si="207"/>
        <v>0</v>
      </c>
    </row>
    <row r="610" spans="2:19" s="24" customFormat="1" ht="12.75" customHeight="1" x14ac:dyDescent="0.15">
      <c r="B610" s="897" t="s">
        <v>280</v>
      </c>
      <c r="C610" s="114" t="s">
        <v>202</v>
      </c>
      <c r="D610" s="162"/>
      <c r="E610" s="54"/>
      <c r="F610" s="33"/>
      <c r="G610" s="204">
        <f>SUM(G611:G618)</f>
        <v>0</v>
      </c>
      <c r="H610" s="151"/>
      <c r="I610" s="204">
        <f>SUM(I611:I618)</f>
        <v>0</v>
      </c>
      <c r="J610" s="204">
        <f t="shared" ref="J610:Q610" si="208">SUM(J611:J618)</f>
        <v>0</v>
      </c>
      <c r="K610" s="220">
        <f t="shared" si="208"/>
        <v>0</v>
      </c>
      <c r="L610" s="220">
        <f t="shared" si="208"/>
        <v>0</v>
      </c>
      <c r="M610" s="220">
        <f t="shared" si="208"/>
        <v>0</v>
      </c>
      <c r="N610" s="220">
        <f t="shared" si="208"/>
        <v>0</v>
      </c>
      <c r="O610" s="220">
        <f t="shared" si="208"/>
        <v>0</v>
      </c>
      <c r="P610" s="220">
        <f t="shared" si="208"/>
        <v>0</v>
      </c>
      <c r="Q610" s="248">
        <f t="shared" si="208"/>
        <v>0</v>
      </c>
      <c r="R610" s="96">
        <f t="shared" si="206"/>
        <v>0</v>
      </c>
      <c r="S610" s="96">
        <f t="shared" si="207"/>
        <v>0</v>
      </c>
    </row>
    <row r="611" spans="2:19" s="24" customFormat="1" ht="12.75" customHeight="1" x14ac:dyDescent="0.2">
      <c r="B611" s="898"/>
      <c r="C611" s="72"/>
      <c r="D611" s="164"/>
      <c r="E611" s="74"/>
      <c r="F611" s="72"/>
      <c r="G611" s="434">
        <f t="shared" ref="G611:G618" si="209">+E611*F611</f>
        <v>0</v>
      </c>
      <c r="H611" s="72"/>
      <c r="I611" s="434">
        <f t="shared" ref="I611:I618" si="210">+G611*$H$573</f>
        <v>0</v>
      </c>
      <c r="J611" s="434"/>
      <c r="K611" s="53"/>
      <c r="L611" s="53"/>
      <c r="M611" s="53"/>
      <c r="N611" s="53"/>
      <c r="O611" s="53"/>
      <c r="P611" s="964"/>
      <c r="Q611" s="455"/>
      <c r="R611" s="96">
        <f t="shared" si="206"/>
        <v>0</v>
      </c>
      <c r="S611" s="96">
        <f t="shared" si="207"/>
        <v>0</v>
      </c>
    </row>
    <row r="612" spans="2:19" s="24" customFormat="1" ht="12.75" customHeight="1" x14ac:dyDescent="0.2">
      <c r="B612" s="898"/>
      <c r="C612" s="72"/>
      <c r="D612" s="164"/>
      <c r="E612" s="74"/>
      <c r="F612" s="72"/>
      <c r="G612" s="434">
        <f t="shared" si="209"/>
        <v>0</v>
      </c>
      <c r="H612" s="72"/>
      <c r="I612" s="434">
        <f t="shared" si="210"/>
        <v>0</v>
      </c>
      <c r="J612" s="33"/>
      <c r="K612" s="33"/>
      <c r="L612" s="33"/>
      <c r="M612" s="33"/>
      <c r="N612" s="33"/>
      <c r="O612" s="33"/>
      <c r="P612" s="965"/>
      <c r="Q612" s="163"/>
      <c r="R612" s="96">
        <f t="shared" si="206"/>
        <v>0</v>
      </c>
      <c r="S612" s="96">
        <f t="shared" si="207"/>
        <v>0</v>
      </c>
    </row>
    <row r="613" spans="2:19" s="24" customFormat="1" ht="12.75" customHeight="1" x14ac:dyDescent="0.2">
      <c r="B613" s="902"/>
      <c r="C613" s="114"/>
      <c r="D613" s="162"/>
      <c r="E613" s="54"/>
      <c r="F613" s="33"/>
      <c r="G613" s="434">
        <f t="shared" si="209"/>
        <v>0</v>
      </c>
      <c r="H613" s="72"/>
      <c r="I613" s="434">
        <f t="shared" si="210"/>
        <v>0</v>
      </c>
      <c r="J613" s="33"/>
      <c r="K613" s="33"/>
      <c r="L613" s="33"/>
      <c r="M613" s="33"/>
      <c r="N613" s="33"/>
      <c r="O613" s="33"/>
      <c r="P613" s="965"/>
      <c r="Q613" s="163"/>
      <c r="R613" s="96">
        <f t="shared" si="206"/>
        <v>0</v>
      </c>
      <c r="S613" s="96">
        <f t="shared" si="207"/>
        <v>0</v>
      </c>
    </row>
    <row r="614" spans="2:19" s="24" customFormat="1" ht="12.75" customHeight="1" x14ac:dyDescent="0.2">
      <c r="B614" s="902"/>
      <c r="C614" s="114"/>
      <c r="D614" s="162"/>
      <c r="E614" s="54"/>
      <c r="F614" s="33"/>
      <c r="G614" s="434">
        <f t="shared" si="209"/>
        <v>0</v>
      </c>
      <c r="H614" s="72"/>
      <c r="I614" s="434">
        <f t="shared" si="210"/>
        <v>0</v>
      </c>
      <c r="J614" s="33"/>
      <c r="K614" s="33"/>
      <c r="L614" s="33"/>
      <c r="M614" s="33"/>
      <c r="N614" s="33"/>
      <c r="O614" s="33"/>
      <c r="P614" s="965"/>
      <c r="Q614" s="163"/>
      <c r="R614" s="96">
        <f t="shared" si="206"/>
        <v>0</v>
      </c>
      <c r="S614" s="96">
        <f t="shared" si="207"/>
        <v>0</v>
      </c>
    </row>
    <row r="615" spans="2:19" s="24" customFormat="1" ht="12.75" customHeight="1" x14ac:dyDescent="0.2">
      <c r="B615" s="902"/>
      <c r="C615" s="114"/>
      <c r="D615" s="162"/>
      <c r="E615" s="54"/>
      <c r="F615" s="33"/>
      <c r="G615" s="434">
        <f t="shared" si="209"/>
        <v>0</v>
      </c>
      <c r="H615" s="72"/>
      <c r="I615" s="434">
        <f t="shared" si="210"/>
        <v>0</v>
      </c>
      <c r="J615" s="33"/>
      <c r="K615" s="33"/>
      <c r="L615" s="33"/>
      <c r="M615" s="33"/>
      <c r="N615" s="33"/>
      <c r="O615" s="33"/>
      <c r="P615" s="965"/>
      <c r="Q615" s="163"/>
      <c r="R615" s="96">
        <f t="shared" si="206"/>
        <v>0</v>
      </c>
      <c r="S615" s="96">
        <f t="shared" si="207"/>
        <v>0</v>
      </c>
    </row>
    <row r="616" spans="2:19" s="24" customFormat="1" ht="12.75" customHeight="1" x14ac:dyDescent="0.2">
      <c r="B616" s="903"/>
      <c r="C616" s="72"/>
      <c r="D616" s="164"/>
      <c r="E616" s="74"/>
      <c r="F616" s="72"/>
      <c r="G616" s="434">
        <f t="shared" si="209"/>
        <v>0</v>
      </c>
      <c r="H616" s="213"/>
      <c r="I616" s="434">
        <f t="shared" si="210"/>
        <v>0</v>
      </c>
      <c r="J616" s="333"/>
      <c r="K616" s="30"/>
      <c r="L616" s="30"/>
      <c r="M616" s="30"/>
      <c r="N616" s="30"/>
      <c r="O616" s="30"/>
      <c r="P616" s="479"/>
      <c r="Q616" s="457"/>
      <c r="R616" s="96">
        <f t="shared" si="206"/>
        <v>0</v>
      </c>
      <c r="S616" s="96">
        <f t="shared" si="207"/>
        <v>0</v>
      </c>
    </row>
    <row r="617" spans="2:19" s="24" customFormat="1" ht="12.75" customHeight="1" x14ac:dyDescent="0.2">
      <c r="B617" s="903"/>
      <c r="C617" s="72"/>
      <c r="D617" s="164"/>
      <c r="E617" s="74"/>
      <c r="F617" s="72"/>
      <c r="G617" s="434">
        <f t="shared" si="209"/>
        <v>0</v>
      </c>
      <c r="H617" s="209"/>
      <c r="I617" s="434">
        <f t="shared" si="210"/>
        <v>0</v>
      </c>
      <c r="J617" s="333"/>
      <c r="K617" s="30"/>
      <c r="L617" s="30"/>
      <c r="M617" s="30"/>
      <c r="N617" s="30"/>
      <c r="O617" s="30"/>
      <c r="P617" s="479"/>
      <c r="Q617" s="457"/>
      <c r="R617" s="96">
        <f t="shared" si="206"/>
        <v>0</v>
      </c>
      <c r="S617" s="96">
        <f t="shared" si="207"/>
        <v>0</v>
      </c>
    </row>
    <row r="618" spans="2:19" s="24" customFormat="1" ht="12.75" customHeight="1" x14ac:dyDescent="0.2">
      <c r="B618" s="901"/>
      <c r="C618" s="137"/>
      <c r="D618" s="165"/>
      <c r="E618" s="74"/>
      <c r="F618" s="72"/>
      <c r="G618" s="448">
        <f t="shared" si="209"/>
        <v>0</v>
      </c>
      <c r="H618" s="137"/>
      <c r="I618" s="448">
        <f t="shared" si="210"/>
        <v>0</v>
      </c>
      <c r="J618" s="333"/>
      <c r="K618" s="30"/>
      <c r="L618" s="30"/>
      <c r="M618" s="30"/>
      <c r="N618" s="30"/>
      <c r="O618" s="30"/>
      <c r="P618" s="479"/>
      <c r="Q618" s="457"/>
      <c r="R618" s="96">
        <f t="shared" si="206"/>
        <v>0</v>
      </c>
      <c r="S618" s="96">
        <f t="shared" si="207"/>
        <v>0</v>
      </c>
    </row>
    <row r="619" spans="2:19" s="24" customFormat="1" ht="12.75" customHeight="1" x14ac:dyDescent="0.15">
      <c r="B619" s="905">
        <f>+D516</f>
        <v>0</v>
      </c>
      <c r="C619" s="178" t="str">
        <f>+C516</f>
        <v>1.3.3</v>
      </c>
      <c r="D619" s="166">
        <f>+'Cronograma de Actividades'!C36</f>
        <v>0</v>
      </c>
      <c r="E619" s="181"/>
      <c r="F619" s="180"/>
      <c r="G619" s="158">
        <f>+G620+G629+G638+G647+G656</f>
        <v>0</v>
      </c>
      <c r="H619" s="370">
        <f>+'Cronograma de Actividades'!D36</f>
        <v>0</v>
      </c>
      <c r="I619" s="158">
        <f t="shared" ref="I619:Q619" si="211">+I620+I629+I638+I647+I656</f>
        <v>0</v>
      </c>
      <c r="J619" s="158">
        <f t="shared" si="211"/>
        <v>0</v>
      </c>
      <c r="K619" s="158">
        <f t="shared" si="211"/>
        <v>0</v>
      </c>
      <c r="L619" s="158">
        <f t="shared" si="211"/>
        <v>0</v>
      </c>
      <c r="M619" s="158">
        <f t="shared" si="211"/>
        <v>0</v>
      </c>
      <c r="N619" s="158">
        <f t="shared" si="211"/>
        <v>0</v>
      </c>
      <c r="O619" s="158">
        <f t="shared" si="211"/>
        <v>0</v>
      </c>
      <c r="P619" s="158">
        <f t="shared" si="211"/>
        <v>0</v>
      </c>
      <c r="Q619" s="159">
        <f t="shared" si="211"/>
        <v>0</v>
      </c>
      <c r="R619" s="96">
        <f t="shared" si="206"/>
        <v>0</v>
      </c>
      <c r="S619" s="96">
        <f t="shared" si="207"/>
        <v>0</v>
      </c>
    </row>
    <row r="620" spans="2:19" s="24" customFormat="1" ht="12.75" customHeight="1" x14ac:dyDescent="0.15">
      <c r="B620" s="897" t="s">
        <v>280</v>
      </c>
      <c r="C620" s="114" t="s">
        <v>203</v>
      </c>
      <c r="D620" s="162"/>
      <c r="E620" s="54"/>
      <c r="F620" s="33"/>
      <c r="G620" s="204">
        <f>SUM(G621:G628)</f>
        <v>0</v>
      </c>
      <c r="H620" s="151"/>
      <c r="I620" s="204">
        <f>SUM(I621:I628)</f>
        <v>0</v>
      </c>
      <c r="J620" s="204">
        <f t="shared" ref="J620:Q620" si="212">SUM(J621:J628)</f>
        <v>0</v>
      </c>
      <c r="K620" s="220">
        <f t="shared" si="212"/>
        <v>0</v>
      </c>
      <c r="L620" s="220">
        <f t="shared" si="212"/>
        <v>0</v>
      </c>
      <c r="M620" s="220">
        <f t="shared" si="212"/>
        <v>0</v>
      </c>
      <c r="N620" s="220">
        <f t="shared" si="212"/>
        <v>0</v>
      </c>
      <c r="O620" s="220">
        <f t="shared" si="212"/>
        <v>0</v>
      </c>
      <c r="P620" s="220">
        <f t="shared" si="212"/>
        <v>0</v>
      </c>
      <c r="Q620" s="248">
        <f t="shared" si="212"/>
        <v>0</v>
      </c>
      <c r="R620" s="96">
        <f t="shared" si="206"/>
        <v>0</v>
      </c>
      <c r="S620" s="96">
        <f t="shared" si="207"/>
        <v>0</v>
      </c>
    </row>
    <row r="621" spans="2:19" s="24" customFormat="1" ht="12.75" customHeight="1" x14ac:dyDescent="0.2">
      <c r="B621" s="898"/>
      <c r="C621" s="72"/>
      <c r="D621" s="164"/>
      <c r="E621" s="74"/>
      <c r="F621" s="72"/>
      <c r="G621" s="434">
        <f t="shared" ref="G621:G628" si="213">+E621*F621</f>
        <v>0</v>
      </c>
      <c r="H621" s="72"/>
      <c r="I621" s="434">
        <f t="shared" ref="I621:I628" si="214">+G621*$H$619</f>
        <v>0</v>
      </c>
      <c r="J621" s="434"/>
      <c r="K621" s="53"/>
      <c r="L621" s="53"/>
      <c r="M621" s="53"/>
      <c r="N621" s="53"/>
      <c r="O621" s="53"/>
      <c r="P621" s="964"/>
      <c r="Q621" s="455"/>
      <c r="R621" s="96">
        <f t="shared" si="206"/>
        <v>0</v>
      </c>
      <c r="S621" s="96">
        <f t="shared" si="207"/>
        <v>0</v>
      </c>
    </row>
    <row r="622" spans="2:19" s="24" customFormat="1" ht="12.75" customHeight="1" x14ac:dyDescent="0.2">
      <c r="B622" s="898"/>
      <c r="C622" s="72"/>
      <c r="D622" s="164"/>
      <c r="E622" s="74"/>
      <c r="F622" s="72"/>
      <c r="G622" s="434">
        <f t="shared" si="213"/>
        <v>0</v>
      </c>
      <c r="H622" s="72"/>
      <c r="I622" s="434">
        <f t="shared" si="214"/>
        <v>0</v>
      </c>
      <c r="J622" s="333"/>
      <c r="K622" s="30"/>
      <c r="L622" s="30"/>
      <c r="M622" s="30"/>
      <c r="N622" s="30"/>
      <c r="O622" s="30"/>
      <c r="P622" s="479"/>
      <c r="Q622" s="457"/>
      <c r="R622" s="96">
        <f t="shared" si="206"/>
        <v>0</v>
      </c>
      <c r="S622" s="96">
        <f t="shared" si="207"/>
        <v>0</v>
      </c>
    </row>
    <row r="623" spans="2:19" s="24" customFormat="1" ht="12.75" customHeight="1" x14ac:dyDescent="0.2">
      <c r="B623" s="903"/>
      <c r="C623" s="72"/>
      <c r="D623" s="164"/>
      <c r="E623" s="74"/>
      <c r="F623" s="72"/>
      <c r="G623" s="434">
        <f t="shared" si="213"/>
        <v>0</v>
      </c>
      <c r="H623" s="72"/>
      <c r="I623" s="434">
        <f t="shared" si="214"/>
        <v>0</v>
      </c>
      <c r="J623" s="333"/>
      <c r="K623" s="30"/>
      <c r="L623" s="30"/>
      <c r="M623" s="30"/>
      <c r="N623" s="30"/>
      <c r="O623" s="30"/>
      <c r="P623" s="479"/>
      <c r="Q623" s="457"/>
      <c r="R623" s="96">
        <f t="shared" si="206"/>
        <v>0</v>
      </c>
      <c r="S623" s="96">
        <f t="shared" si="207"/>
        <v>0</v>
      </c>
    </row>
    <row r="624" spans="2:19" s="24" customFormat="1" ht="12.75" customHeight="1" x14ac:dyDescent="0.2">
      <c r="B624" s="899"/>
      <c r="C624" s="72"/>
      <c r="D624" s="164"/>
      <c r="E624" s="74"/>
      <c r="F624" s="72"/>
      <c r="G624" s="434">
        <f t="shared" si="213"/>
        <v>0</v>
      </c>
      <c r="H624" s="72"/>
      <c r="I624" s="434">
        <f t="shared" si="214"/>
        <v>0</v>
      </c>
      <c r="J624" s="333"/>
      <c r="K624" s="30"/>
      <c r="L624" s="30"/>
      <c r="M624" s="30"/>
      <c r="N624" s="30"/>
      <c r="O624" s="30"/>
      <c r="P624" s="479"/>
      <c r="Q624" s="457"/>
      <c r="R624" s="96">
        <f t="shared" si="206"/>
        <v>0</v>
      </c>
      <c r="S624" s="96">
        <f t="shared" si="207"/>
        <v>0</v>
      </c>
    </row>
    <row r="625" spans="2:19" s="24" customFormat="1" ht="12.75" customHeight="1" x14ac:dyDescent="0.2">
      <c r="B625" s="900"/>
      <c r="C625" s="209"/>
      <c r="D625" s="210"/>
      <c r="E625" s="74"/>
      <c r="F625" s="72"/>
      <c r="G625" s="434">
        <f t="shared" si="213"/>
        <v>0</v>
      </c>
      <c r="H625" s="72"/>
      <c r="I625" s="434">
        <f t="shared" si="214"/>
        <v>0</v>
      </c>
      <c r="J625" s="333"/>
      <c r="K625" s="30"/>
      <c r="L625" s="460"/>
      <c r="M625" s="460"/>
      <c r="N625" s="460"/>
      <c r="O625" s="460"/>
      <c r="P625" s="966"/>
      <c r="Q625" s="461"/>
      <c r="R625" s="96">
        <f t="shared" si="206"/>
        <v>0</v>
      </c>
      <c r="S625" s="96">
        <f t="shared" si="207"/>
        <v>0</v>
      </c>
    </row>
    <row r="626" spans="2:19" s="24" customFormat="1" ht="12.75" customHeight="1" x14ac:dyDescent="0.2">
      <c r="B626" s="900"/>
      <c r="C626" s="209"/>
      <c r="D626" s="210"/>
      <c r="E626" s="212"/>
      <c r="F626" s="213"/>
      <c r="G626" s="434">
        <f t="shared" si="213"/>
        <v>0</v>
      </c>
      <c r="H626" s="213"/>
      <c r="I626" s="434">
        <f t="shared" si="214"/>
        <v>0</v>
      </c>
      <c r="J626" s="336"/>
      <c r="K626" s="133"/>
      <c r="L626" s="460"/>
      <c r="M626" s="460"/>
      <c r="N626" s="460"/>
      <c r="O626" s="460"/>
      <c r="P626" s="966"/>
      <c r="Q626" s="461"/>
      <c r="R626" s="96">
        <f t="shared" si="206"/>
        <v>0</v>
      </c>
      <c r="S626" s="96">
        <f t="shared" si="207"/>
        <v>0</v>
      </c>
    </row>
    <row r="627" spans="2:19" s="24" customFormat="1" ht="12.75" customHeight="1" x14ac:dyDescent="0.2">
      <c r="B627" s="900"/>
      <c r="C627" s="209"/>
      <c r="D627" s="210"/>
      <c r="E627" s="211"/>
      <c r="F627" s="209"/>
      <c r="G627" s="434">
        <f t="shared" si="213"/>
        <v>0</v>
      </c>
      <c r="H627" s="209"/>
      <c r="I627" s="434">
        <f t="shared" si="214"/>
        <v>0</v>
      </c>
      <c r="J627" s="462"/>
      <c r="K627" s="460"/>
      <c r="L627" s="460"/>
      <c r="M627" s="460"/>
      <c r="N627" s="460"/>
      <c r="O627" s="460"/>
      <c r="P627" s="966"/>
      <c r="Q627" s="461"/>
      <c r="R627" s="96">
        <f t="shared" si="206"/>
        <v>0</v>
      </c>
      <c r="S627" s="96">
        <f t="shared" si="207"/>
        <v>0</v>
      </c>
    </row>
    <row r="628" spans="2:19" s="24" customFormat="1" ht="12.75" customHeight="1" x14ac:dyDescent="0.2">
      <c r="B628" s="901"/>
      <c r="C628" s="137"/>
      <c r="D628" s="165"/>
      <c r="E628" s="208"/>
      <c r="F628" s="137"/>
      <c r="G628" s="448">
        <f t="shared" si="213"/>
        <v>0</v>
      </c>
      <c r="H628" s="137"/>
      <c r="I628" s="448">
        <f t="shared" si="214"/>
        <v>0</v>
      </c>
      <c r="J628" s="458"/>
      <c r="K628" s="32"/>
      <c r="L628" s="32"/>
      <c r="M628" s="32"/>
      <c r="N628" s="32"/>
      <c r="O628" s="32"/>
      <c r="P628" s="596"/>
      <c r="Q628" s="459"/>
      <c r="R628" s="96">
        <f t="shared" si="206"/>
        <v>0</v>
      </c>
      <c r="S628" s="96">
        <f t="shared" si="207"/>
        <v>0</v>
      </c>
    </row>
    <row r="629" spans="2:19" s="24" customFormat="1" ht="12.75" customHeight="1" x14ac:dyDescent="0.15">
      <c r="B629" s="897" t="s">
        <v>280</v>
      </c>
      <c r="C629" s="114" t="s">
        <v>204</v>
      </c>
      <c r="D629" s="162"/>
      <c r="E629" s="54"/>
      <c r="F629" s="33"/>
      <c r="G629" s="204">
        <f>SUM(G630:G637)</f>
        <v>0</v>
      </c>
      <c r="H629" s="151"/>
      <c r="I629" s="204">
        <f>SUM(I630:I637)</f>
        <v>0</v>
      </c>
      <c r="J629" s="204">
        <f t="shared" ref="J629:Q629" si="215">SUM(J630:J637)</f>
        <v>0</v>
      </c>
      <c r="K629" s="220">
        <f t="shared" si="215"/>
        <v>0</v>
      </c>
      <c r="L629" s="220">
        <f t="shared" si="215"/>
        <v>0</v>
      </c>
      <c r="M629" s="220">
        <f t="shared" si="215"/>
        <v>0</v>
      </c>
      <c r="N629" s="220">
        <f t="shared" si="215"/>
        <v>0</v>
      </c>
      <c r="O629" s="220">
        <f t="shared" si="215"/>
        <v>0</v>
      </c>
      <c r="P629" s="220">
        <f t="shared" si="215"/>
        <v>0</v>
      </c>
      <c r="Q629" s="248">
        <f t="shared" si="215"/>
        <v>0</v>
      </c>
      <c r="R629" s="96">
        <f t="shared" si="206"/>
        <v>0</v>
      </c>
      <c r="S629" s="96">
        <f t="shared" si="207"/>
        <v>0</v>
      </c>
    </row>
    <row r="630" spans="2:19" s="24" customFormat="1" ht="12.75" customHeight="1" x14ac:dyDescent="0.2">
      <c r="B630" s="898"/>
      <c r="C630" s="72"/>
      <c r="D630" s="164"/>
      <c r="E630" s="74"/>
      <c r="F630" s="72"/>
      <c r="G630" s="434">
        <f t="shared" ref="G630:G637" si="216">+E630*F630</f>
        <v>0</v>
      </c>
      <c r="H630" s="72"/>
      <c r="I630" s="434">
        <f t="shared" ref="I630:I637" si="217">+G630*$H$619</f>
        <v>0</v>
      </c>
      <c r="J630" s="434"/>
      <c r="K630" s="53"/>
      <c r="L630" s="53"/>
      <c r="M630" s="53"/>
      <c r="N630" s="53"/>
      <c r="O630" s="53"/>
      <c r="P630" s="964"/>
      <c r="Q630" s="455"/>
      <c r="R630" s="96">
        <f t="shared" si="206"/>
        <v>0</v>
      </c>
      <c r="S630" s="96">
        <f t="shared" si="207"/>
        <v>0</v>
      </c>
    </row>
    <row r="631" spans="2:19" s="24" customFormat="1" ht="12.75" customHeight="1" x14ac:dyDescent="0.2">
      <c r="B631" s="902"/>
      <c r="C631" s="114"/>
      <c r="D631" s="162"/>
      <c r="E631" s="54"/>
      <c r="F631" s="33"/>
      <c r="G631" s="434">
        <f t="shared" si="216"/>
        <v>0</v>
      </c>
      <c r="H631" s="72"/>
      <c r="I631" s="434">
        <f t="shared" si="217"/>
        <v>0</v>
      </c>
      <c r="J631" s="333"/>
      <c r="K631" s="30"/>
      <c r="L631" s="30"/>
      <c r="M631" s="30"/>
      <c r="N631" s="30"/>
      <c r="O631" s="30"/>
      <c r="P631" s="479"/>
      <c r="Q631" s="457"/>
      <c r="R631" s="96">
        <f t="shared" si="206"/>
        <v>0</v>
      </c>
      <c r="S631" s="96">
        <f t="shared" si="207"/>
        <v>0</v>
      </c>
    </row>
    <row r="632" spans="2:19" s="24" customFormat="1" ht="12.75" customHeight="1" x14ac:dyDescent="0.2">
      <c r="B632" s="902"/>
      <c r="C632" s="114"/>
      <c r="D632" s="162"/>
      <c r="E632" s="54"/>
      <c r="F632" s="33"/>
      <c r="G632" s="434">
        <f t="shared" si="216"/>
        <v>0</v>
      </c>
      <c r="H632" s="72"/>
      <c r="I632" s="434">
        <f t="shared" si="217"/>
        <v>0</v>
      </c>
      <c r="J632" s="333"/>
      <c r="K632" s="30"/>
      <c r="L632" s="30"/>
      <c r="M632" s="30"/>
      <c r="N632" s="30"/>
      <c r="O632" s="30"/>
      <c r="P632" s="479"/>
      <c r="Q632" s="457"/>
      <c r="R632" s="96">
        <f t="shared" si="206"/>
        <v>0</v>
      </c>
      <c r="S632" s="96">
        <f t="shared" si="207"/>
        <v>0</v>
      </c>
    </row>
    <row r="633" spans="2:19" s="24" customFormat="1" ht="12.75" customHeight="1" x14ac:dyDescent="0.2">
      <c r="B633" s="902"/>
      <c r="C633" s="114"/>
      <c r="D633" s="162"/>
      <c r="E633" s="54"/>
      <c r="F633" s="33"/>
      <c r="G633" s="434">
        <f t="shared" si="216"/>
        <v>0</v>
      </c>
      <c r="H633" s="72"/>
      <c r="I633" s="434">
        <f t="shared" si="217"/>
        <v>0</v>
      </c>
      <c r="J633" s="333"/>
      <c r="K633" s="30"/>
      <c r="L633" s="30"/>
      <c r="M633" s="30"/>
      <c r="N633" s="30"/>
      <c r="O633" s="30"/>
      <c r="P633" s="479"/>
      <c r="Q633" s="457"/>
      <c r="R633" s="96">
        <f t="shared" si="206"/>
        <v>0</v>
      </c>
      <c r="S633" s="96">
        <f t="shared" si="207"/>
        <v>0</v>
      </c>
    </row>
    <row r="634" spans="2:19" s="24" customFormat="1" ht="12.75" customHeight="1" x14ac:dyDescent="0.2">
      <c r="B634" s="902"/>
      <c r="C634" s="114"/>
      <c r="D634" s="162"/>
      <c r="E634" s="54"/>
      <c r="F634" s="33"/>
      <c r="G634" s="434">
        <f t="shared" si="216"/>
        <v>0</v>
      </c>
      <c r="H634" s="72"/>
      <c r="I634" s="434">
        <f t="shared" si="217"/>
        <v>0</v>
      </c>
      <c r="J634" s="333"/>
      <c r="K634" s="30"/>
      <c r="L634" s="460"/>
      <c r="M634" s="460"/>
      <c r="N634" s="460"/>
      <c r="O634" s="460"/>
      <c r="P634" s="966"/>
      <c r="Q634" s="461"/>
      <c r="R634" s="96">
        <f t="shared" si="206"/>
        <v>0</v>
      </c>
      <c r="S634" s="96">
        <f t="shared" si="207"/>
        <v>0</v>
      </c>
    </row>
    <row r="635" spans="2:19" s="24" customFormat="1" ht="12.75" customHeight="1" x14ac:dyDescent="0.2">
      <c r="B635" s="903"/>
      <c r="C635" s="72"/>
      <c r="D635" s="164"/>
      <c r="E635" s="74"/>
      <c r="F635" s="72"/>
      <c r="G635" s="434">
        <f t="shared" si="216"/>
        <v>0</v>
      </c>
      <c r="H635" s="213"/>
      <c r="I635" s="434">
        <f t="shared" si="217"/>
        <v>0</v>
      </c>
      <c r="J635" s="336"/>
      <c r="K635" s="133"/>
      <c r="L635" s="460"/>
      <c r="M635" s="460"/>
      <c r="N635" s="460"/>
      <c r="O635" s="460"/>
      <c r="P635" s="966"/>
      <c r="Q635" s="461"/>
      <c r="R635" s="96">
        <f t="shared" si="206"/>
        <v>0</v>
      </c>
      <c r="S635" s="96">
        <f t="shared" si="207"/>
        <v>0</v>
      </c>
    </row>
    <row r="636" spans="2:19" s="24" customFormat="1" ht="12.75" customHeight="1" x14ac:dyDescent="0.2">
      <c r="B636" s="903"/>
      <c r="C636" s="72"/>
      <c r="D636" s="164"/>
      <c r="E636" s="74"/>
      <c r="F636" s="72"/>
      <c r="G636" s="434">
        <f t="shared" si="216"/>
        <v>0</v>
      </c>
      <c r="H636" s="209"/>
      <c r="I636" s="434">
        <f t="shared" si="217"/>
        <v>0</v>
      </c>
      <c r="J636" s="462"/>
      <c r="K636" s="460"/>
      <c r="L636" s="460"/>
      <c r="M636" s="460"/>
      <c r="N636" s="460"/>
      <c r="O636" s="460"/>
      <c r="P636" s="966"/>
      <c r="Q636" s="461"/>
      <c r="R636" s="96">
        <f t="shared" si="206"/>
        <v>0</v>
      </c>
      <c r="S636" s="96">
        <f t="shared" si="207"/>
        <v>0</v>
      </c>
    </row>
    <row r="637" spans="2:19" s="24" customFormat="1" ht="12.75" customHeight="1" x14ac:dyDescent="0.2">
      <c r="B637" s="901"/>
      <c r="C637" s="137"/>
      <c r="D637" s="165"/>
      <c r="E637" s="208"/>
      <c r="F637" s="137"/>
      <c r="G637" s="448">
        <f t="shared" si="216"/>
        <v>0</v>
      </c>
      <c r="H637" s="137"/>
      <c r="I637" s="448">
        <f t="shared" si="217"/>
        <v>0</v>
      </c>
      <c r="J637" s="458"/>
      <c r="K637" s="32"/>
      <c r="L637" s="32"/>
      <c r="M637" s="32"/>
      <c r="N637" s="32"/>
      <c r="O637" s="32"/>
      <c r="P637" s="596"/>
      <c r="Q637" s="459"/>
      <c r="R637" s="96">
        <f t="shared" si="206"/>
        <v>0</v>
      </c>
      <c r="S637" s="96">
        <f t="shared" si="207"/>
        <v>0</v>
      </c>
    </row>
    <row r="638" spans="2:19" s="24" customFormat="1" ht="12.75" customHeight="1" x14ac:dyDescent="0.15">
      <c r="B638" s="897" t="s">
        <v>280</v>
      </c>
      <c r="C638" s="114" t="s">
        <v>205</v>
      </c>
      <c r="D638" s="162"/>
      <c r="E638" s="54"/>
      <c r="F638" s="33"/>
      <c r="G638" s="204">
        <f>SUM(G639:G646)</f>
        <v>0</v>
      </c>
      <c r="H638" s="151"/>
      <c r="I638" s="204">
        <f>SUM(I639:I646)</f>
        <v>0</v>
      </c>
      <c r="J638" s="204">
        <f t="shared" ref="J638:Q638" si="218">SUM(J639:J646)</f>
        <v>0</v>
      </c>
      <c r="K638" s="220">
        <f t="shared" si="218"/>
        <v>0</v>
      </c>
      <c r="L638" s="220">
        <f t="shared" si="218"/>
        <v>0</v>
      </c>
      <c r="M638" s="220">
        <f t="shared" si="218"/>
        <v>0</v>
      </c>
      <c r="N638" s="220">
        <f t="shared" si="218"/>
        <v>0</v>
      </c>
      <c r="O638" s="220">
        <f t="shared" si="218"/>
        <v>0</v>
      </c>
      <c r="P638" s="220">
        <f t="shared" si="218"/>
        <v>0</v>
      </c>
      <c r="Q638" s="248">
        <f t="shared" si="218"/>
        <v>0</v>
      </c>
      <c r="R638" s="96">
        <f t="shared" si="206"/>
        <v>0</v>
      </c>
      <c r="S638" s="96">
        <f t="shared" si="207"/>
        <v>0</v>
      </c>
    </row>
    <row r="639" spans="2:19" s="24" customFormat="1" ht="12.75" customHeight="1" x14ac:dyDescent="0.2">
      <c r="B639" s="898"/>
      <c r="C639" s="72"/>
      <c r="D639" s="164"/>
      <c r="E639" s="74"/>
      <c r="F639" s="72"/>
      <c r="G639" s="434">
        <f t="shared" ref="G639:G646" si="219">+E639*F639</f>
        <v>0</v>
      </c>
      <c r="H639" s="72"/>
      <c r="I639" s="434">
        <f t="shared" ref="I639:I646" si="220">+G639*$H$619</f>
        <v>0</v>
      </c>
      <c r="J639" s="434"/>
      <c r="K639" s="53"/>
      <c r="L639" s="53"/>
      <c r="M639" s="53"/>
      <c r="N639" s="53"/>
      <c r="O639" s="53"/>
      <c r="P639" s="964"/>
      <c r="Q639" s="455"/>
      <c r="R639" s="96">
        <f t="shared" si="206"/>
        <v>0</v>
      </c>
      <c r="S639" s="96">
        <f t="shared" si="207"/>
        <v>0</v>
      </c>
    </row>
    <row r="640" spans="2:19" s="24" customFormat="1" ht="12.75" customHeight="1" x14ac:dyDescent="0.2">
      <c r="B640" s="903"/>
      <c r="C640" s="114"/>
      <c r="D640" s="162"/>
      <c r="E640" s="54"/>
      <c r="F640" s="33"/>
      <c r="G640" s="434">
        <f t="shared" si="219"/>
        <v>0</v>
      </c>
      <c r="H640" s="72"/>
      <c r="I640" s="434">
        <f t="shared" si="220"/>
        <v>0</v>
      </c>
      <c r="J640" s="333"/>
      <c r="K640" s="30"/>
      <c r="L640" s="30"/>
      <c r="M640" s="30"/>
      <c r="N640" s="30"/>
      <c r="O640" s="30"/>
      <c r="P640" s="479"/>
      <c r="Q640" s="457"/>
      <c r="R640" s="96">
        <f t="shared" si="206"/>
        <v>0</v>
      </c>
      <c r="S640" s="96">
        <f t="shared" si="207"/>
        <v>0</v>
      </c>
    </row>
    <row r="641" spans="2:19" s="24" customFormat="1" ht="12.75" customHeight="1" x14ac:dyDescent="0.2">
      <c r="B641" s="903"/>
      <c r="C641" s="114"/>
      <c r="D641" s="162"/>
      <c r="E641" s="54"/>
      <c r="F641" s="33"/>
      <c r="G641" s="434">
        <f t="shared" si="219"/>
        <v>0</v>
      </c>
      <c r="H641" s="72"/>
      <c r="I641" s="434">
        <f t="shared" si="220"/>
        <v>0</v>
      </c>
      <c r="J641" s="333"/>
      <c r="K641" s="30"/>
      <c r="L641" s="30"/>
      <c r="M641" s="30"/>
      <c r="N641" s="30"/>
      <c r="O641" s="30"/>
      <c r="P641" s="479"/>
      <c r="Q641" s="457"/>
      <c r="R641" s="96">
        <f t="shared" si="206"/>
        <v>0</v>
      </c>
      <c r="S641" s="96">
        <f t="shared" si="207"/>
        <v>0</v>
      </c>
    </row>
    <row r="642" spans="2:19" s="24" customFormat="1" ht="12.75" customHeight="1" x14ac:dyDescent="0.2">
      <c r="B642" s="902"/>
      <c r="C642" s="114"/>
      <c r="D642" s="162"/>
      <c r="E642" s="54"/>
      <c r="F642" s="33"/>
      <c r="G642" s="434">
        <f t="shared" si="219"/>
        <v>0</v>
      </c>
      <c r="H642" s="72"/>
      <c r="I642" s="434">
        <f t="shared" si="220"/>
        <v>0</v>
      </c>
      <c r="J642" s="333"/>
      <c r="K642" s="30"/>
      <c r="L642" s="30"/>
      <c r="M642" s="30"/>
      <c r="N642" s="30"/>
      <c r="O642" s="30"/>
      <c r="P642" s="479"/>
      <c r="Q642" s="457"/>
      <c r="R642" s="96">
        <f t="shared" si="206"/>
        <v>0</v>
      </c>
      <c r="S642" s="96">
        <f t="shared" si="207"/>
        <v>0</v>
      </c>
    </row>
    <row r="643" spans="2:19" s="24" customFormat="1" ht="12.75" customHeight="1" x14ac:dyDescent="0.2">
      <c r="B643" s="902"/>
      <c r="C643" s="114"/>
      <c r="D643" s="162"/>
      <c r="E643" s="54"/>
      <c r="F643" s="33"/>
      <c r="G643" s="434">
        <f t="shared" si="219"/>
        <v>0</v>
      </c>
      <c r="H643" s="72"/>
      <c r="I643" s="434">
        <f t="shared" si="220"/>
        <v>0</v>
      </c>
      <c r="J643" s="333"/>
      <c r="K643" s="30"/>
      <c r="L643" s="460"/>
      <c r="M643" s="460"/>
      <c r="N643" s="460"/>
      <c r="O643" s="460"/>
      <c r="P643" s="966"/>
      <c r="Q643" s="461"/>
      <c r="R643" s="96">
        <f t="shared" si="206"/>
        <v>0</v>
      </c>
      <c r="S643" s="96">
        <f t="shared" si="207"/>
        <v>0</v>
      </c>
    </row>
    <row r="644" spans="2:19" s="24" customFormat="1" ht="12.75" customHeight="1" x14ac:dyDescent="0.2">
      <c r="B644" s="903"/>
      <c r="C644" s="72"/>
      <c r="D644" s="164"/>
      <c r="E644" s="74"/>
      <c r="F644" s="72"/>
      <c r="G644" s="434">
        <f t="shared" si="219"/>
        <v>0</v>
      </c>
      <c r="H644" s="213"/>
      <c r="I644" s="434">
        <f t="shared" si="220"/>
        <v>0</v>
      </c>
      <c r="J644" s="336"/>
      <c r="K644" s="133"/>
      <c r="L644" s="460"/>
      <c r="M644" s="460"/>
      <c r="N644" s="460"/>
      <c r="O644" s="460"/>
      <c r="P644" s="966"/>
      <c r="Q644" s="461"/>
      <c r="R644" s="96">
        <f t="shared" si="206"/>
        <v>0</v>
      </c>
      <c r="S644" s="96">
        <f t="shared" si="207"/>
        <v>0</v>
      </c>
    </row>
    <row r="645" spans="2:19" s="24" customFormat="1" ht="12.75" customHeight="1" x14ac:dyDescent="0.2">
      <c r="B645" s="903"/>
      <c r="C645" s="72"/>
      <c r="D645" s="164"/>
      <c r="E645" s="74"/>
      <c r="F645" s="72"/>
      <c r="G645" s="434">
        <f t="shared" si="219"/>
        <v>0</v>
      </c>
      <c r="H645" s="209"/>
      <c r="I645" s="434">
        <f t="shared" si="220"/>
        <v>0</v>
      </c>
      <c r="J645" s="462"/>
      <c r="K645" s="460"/>
      <c r="L645" s="460"/>
      <c r="M645" s="460"/>
      <c r="N645" s="460"/>
      <c r="O645" s="460"/>
      <c r="P645" s="966"/>
      <c r="Q645" s="461"/>
      <c r="R645" s="96">
        <f t="shared" si="206"/>
        <v>0</v>
      </c>
      <c r="S645" s="96">
        <f t="shared" si="207"/>
        <v>0</v>
      </c>
    </row>
    <row r="646" spans="2:19" s="24" customFormat="1" ht="12.75" customHeight="1" x14ac:dyDescent="0.2">
      <c r="B646" s="901"/>
      <c r="C646" s="137"/>
      <c r="D646" s="165"/>
      <c r="E646" s="208"/>
      <c r="F646" s="137"/>
      <c r="G646" s="448">
        <f t="shared" si="219"/>
        <v>0</v>
      </c>
      <c r="H646" s="137"/>
      <c r="I646" s="448">
        <f t="shared" si="220"/>
        <v>0</v>
      </c>
      <c r="J646" s="458"/>
      <c r="K646" s="32"/>
      <c r="L646" s="32"/>
      <c r="M646" s="32"/>
      <c r="N646" s="32"/>
      <c r="O646" s="32"/>
      <c r="P646" s="596"/>
      <c r="Q646" s="459"/>
      <c r="R646" s="96">
        <f t="shared" si="206"/>
        <v>0</v>
      </c>
      <c r="S646" s="96">
        <f t="shared" si="207"/>
        <v>0</v>
      </c>
    </row>
    <row r="647" spans="2:19" s="24" customFormat="1" ht="12.75" customHeight="1" x14ac:dyDescent="0.15">
      <c r="B647" s="897" t="s">
        <v>280</v>
      </c>
      <c r="C647" s="114" t="s">
        <v>206</v>
      </c>
      <c r="D647" s="162"/>
      <c r="E647" s="54"/>
      <c r="F647" s="33"/>
      <c r="G647" s="204">
        <f>SUM(G648:G655)</f>
        <v>0</v>
      </c>
      <c r="H647" s="151"/>
      <c r="I647" s="204">
        <f>SUM(I648:I655)</f>
        <v>0</v>
      </c>
      <c r="J647" s="204">
        <f t="shared" ref="J647:Q647" si="221">SUM(J648:J655)</f>
        <v>0</v>
      </c>
      <c r="K647" s="220">
        <f t="shared" si="221"/>
        <v>0</v>
      </c>
      <c r="L647" s="220">
        <f t="shared" si="221"/>
        <v>0</v>
      </c>
      <c r="M647" s="220">
        <f t="shared" si="221"/>
        <v>0</v>
      </c>
      <c r="N647" s="220">
        <f t="shared" si="221"/>
        <v>0</v>
      </c>
      <c r="O647" s="220">
        <f t="shared" si="221"/>
        <v>0</v>
      </c>
      <c r="P647" s="220">
        <f t="shared" si="221"/>
        <v>0</v>
      </c>
      <c r="Q647" s="248">
        <f t="shared" si="221"/>
        <v>0</v>
      </c>
      <c r="R647" s="96">
        <f t="shared" si="206"/>
        <v>0</v>
      </c>
      <c r="S647" s="96">
        <f t="shared" si="207"/>
        <v>0</v>
      </c>
    </row>
    <row r="648" spans="2:19" s="24" customFormat="1" ht="12.75" customHeight="1" x14ac:dyDescent="0.2">
      <c r="B648" s="898"/>
      <c r="C648" s="72"/>
      <c r="D648" s="164"/>
      <c r="E648" s="74"/>
      <c r="F648" s="72"/>
      <c r="G648" s="434">
        <f t="shared" ref="G648:G655" si="222">+E648*F648</f>
        <v>0</v>
      </c>
      <c r="H648" s="72"/>
      <c r="I648" s="434">
        <f t="shared" ref="I648:I655" si="223">+G648*$H$619</f>
        <v>0</v>
      </c>
      <c r="J648" s="434"/>
      <c r="K648" s="53"/>
      <c r="L648" s="53"/>
      <c r="M648" s="53"/>
      <c r="N648" s="53"/>
      <c r="O648" s="53"/>
      <c r="P648" s="964"/>
      <c r="Q648" s="455"/>
      <c r="R648" s="96">
        <f t="shared" si="206"/>
        <v>0</v>
      </c>
      <c r="S648" s="96">
        <f t="shared" si="207"/>
        <v>0</v>
      </c>
    </row>
    <row r="649" spans="2:19" s="24" customFormat="1" ht="12.75" customHeight="1" x14ac:dyDescent="0.2">
      <c r="B649" s="903"/>
      <c r="C649" s="72"/>
      <c r="D649" s="164"/>
      <c r="E649" s="74"/>
      <c r="F649" s="72"/>
      <c r="G649" s="434">
        <f t="shared" si="222"/>
        <v>0</v>
      </c>
      <c r="H649" s="72"/>
      <c r="I649" s="434">
        <f t="shared" si="223"/>
        <v>0</v>
      </c>
      <c r="J649" s="333"/>
      <c r="K649" s="30"/>
      <c r="L649" s="30"/>
      <c r="M649" s="30"/>
      <c r="N649" s="30"/>
      <c r="O649" s="30"/>
      <c r="P649" s="479"/>
      <c r="Q649" s="457"/>
      <c r="R649" s="96">
        <f t="shared" si="206"/>
        <v>0</v>
      </c>
      <c r="S649" s="96">
        <f t="shared" si="207"/>
        <v>0</v>
      </c>
    </row>
    <row r="650" spans="2:19" s="24" customFormat="1" ht="12.75" customHeight="1" x14ac:dyDescent="0.2">
      <c r="B650" s="903"/>
      <c r="C650" s="72"/>
      <c r="D650" s="164"/>
      <c r="E650" s="74"/>
      <c r="F650" s="72"/>
      <c r="G650" s="434">
        <f t="shared" si="222"/>
        <v>0</v>
      </c>
      <c r="H650" s="72"/>
      <c r="I650" s="434">
        <f t="shared" si="223"/>
        <v>0</v>
      </c>
      <c r="J650" s="333"/>
      <c r="K650" s="30"/>
      <c r="L650" s="30"/>
      <c r="M650" s="30"/>
      <c r="N650" s="30"/>
      <c r="O650" s="30"/>
      <c r="P650" s="479"/>
      <c r="Q650" s="457"/>
      <c r="R650" s="96">
        <f t="shared" si="206"/>
        <v>0</v>
      </c>
      <c r="S650" s="96">
        <f t="shared" si="207"/>
        <v>0</v>
      </c>
    </row>
    <row r="651" spans="2:19" s="24" customFormat="1" ht="12.75" customHeight="1" x14ac:dyDescent="0.2">
      <c r="B651" s="903"/>
      <c r="C651" s="72"/>
      <c r="D651" s="164"/>
      <c r="E651" s="74"/>
      <c r="F651" s="72"/>
      <c r="G651" s="434">
        <f t="shared" si="222"/>
        <v>0</v>
      </c>
      <c r="H651" s="72"/>
      <c r="I651" s="434">
        <f t="shared" si="223"/>
        <v>0</v>
      </c>
      <c r="J651" s="333"/>
      <c r="K651" s="30"/>
      <c r="L651" s="30"/>
      <c r="M651" s="30"/>
      <c r="N651" s="30"/>
      <c r="O651" s="30"/>
      <c r="P651" s="479"/>
      <c r="Q651" s="457"/>
      <c r="R651" s="96">
        <f t="shared" si="206"/>
        <v>0</v>
      </c>
      <c r="S651" s="96">
        <f t="shared" si="207"/>
        <v>0</v>
      </c>
    </row>
    <row r="652" spans="2:19" s="24" customFormat="1" ht="12.75" customHeight="1" x14ac:dyDescent="0.2">
      <c r="B652" s="903"/>
      <c r="C652" s="72"/>
      <c r="D652" s="164"/>
      <c r="E652" s="74"/>
      <c r="F652" s="72"/>
      <c r="G652" s="434">
        <f t="shared" si="222"/>
        <v>0</v>
      </c>
      <c r="H652" s="72"/>
      <c r="I652" s="434">
        <f t="shared" si="223"/>
        <v>0</v>
      </c>
      <c r="J652" s="333"/>
      <c r="K652" s="30"/>
      <c r="L652" s="30"/>
      <c r="M652" s="30"/>
      <c r="N652" s="30"/>
      <c r="O652" s="30"/>
      <c r="P652" s="479"/>
      <c r="Q652" s="457"/>
      <c r="R652" s="96">
        <f t="shared" si="206"/>
        <v>0</v>
      </c>
      <c r="S652" s="96">
        <f t="shared" si="207"/>
        <v>0</v>
      </c>
    </row>
    <row r="653" spans="2:19" s="24" customFormat="1" ht="12.75" customHeight="1" x14ac:dyDescent="0.2">
      <c r="B653" s="903"/>
      <c r="C653" s="72"/>
      <c r="D653" s="164"/>
      <c r="E653" s="74"/>
      <c r="F653" s="72"/>
      <c r="G653" s="434">
        <f t="shared" si="222"/>
        <v>0</v>
      </c>
      <c r="H653" s="213"/>
      <c r="I653" s="434">
        <f t="shared" si="223"/>
        <v>0</v>
      </c>
      <c r="J653" s="333"/>
      <c r="K653" s="30"/>
      <c r="L653" s="30"/>
      <c r="M653" s="30"/>
      <c r="N653" s="30"/>
      <c r="O653" s="30"/>
      <c r="P653" s="479"/>
      <c r="Q653" s="457"/>
      <c r="R653" s="96">
        <f t="shared" si="206"/>
        <v>0</v>
      </c>
      <c r="S653" s="96">
        <f t="shared" si="207"/>
        <v>0</v>
      </c>
    </row>
    <row r="654" spans="2:19" s="24" customFormat="1" ht="12.75" customHeight="1" x14ac:dyDescent="0.2">
      <c r="B654" s="903"/>
      <c r="C654" s="72"/>
      <c r="D654" s="164"/>
      <c r="E654" s="74"/>
      <c r="F654" s="72"/>
      <c r="G654" s="434">
        <f t="shared" si="222"/>
        <v>0</v>
      </c>
      <c r="H654" s="209"/>
      <c r="I654" s="434">
        <f t="shared" si="223"/>
        <v>0</v>
      </c>
      <c r="J654" s="333"/>
      <c r="K654" s="30"/>
      <c r="L654" s="30"/>
      <c r="M654" s="30"/>
      <c r="N654" s="30"/>
      <c r="O654" s="30"/>
      <c r="P654" s="479"/>
      <c r="Q654" s="457"/>
      <c r="R654" s="96">
        <f t="shared" si="206"/>
        <v>0</v>
      </c>
      <c r="S654" s="96">
        <f t="shared" si="207"/>
        <v>0</v>
      </c>
    </row>
    <row r="655" spans="2:19" s="24" customFormat="1" ht="12.75" customHeight="1" x14ac:dyDescent="0.2">
      <c r="B655" s="901"/>
      <c r="C655" s="137"/>
      <c r="D655" s="165"/>
      <c r="E655" s="208"/>
      <c r="F655" s="137"/>
      <c r="G655" s="448">
        <f t="shared" si="222"/>
        <v>0</v>
      </c>
      <c r="H655" s="137"/>
      <c r="I655" s="448">
        <f t="shared" si="223"/>
        <v>0</v>
      </c>
      <c r="J655" s="458"/>
      <c r="K655" s="32"/>
      <c r="L655" s="32"/>
      <c r="M655" s="32"/>
      <c r="N655" s="32"/>
      <c r="O655" s="32"/>
      <c r="P655" s="596"/>
      <c r="Q655" s="459"/>
      <c r="R655" s="96">
        <f t="shared" si="206"/>
        <v>0</v>
      </c>
      <c r="S655" s="96">
        <f t="shared" si="207"/>
        <v>0</v>
      </c>
    </row>
    <row r="656" spans="2:19" s="24" customFormat="1" ht="12.75" customHeight="1" x14ac:dyDescent="0.15">
      <c r="B656" s="897" t="s">
        <v>280</v>
      </c>
      <c r="C656" s="114" t="s">
        <v>207</v>
      </c>
      <c r="D656" s="162"/>
      <c r="E656" s="54"/>
      <c r="F656" s="33"/>
      <c r="G656" s="204">
        <f>SUM(G657:G664)</f>
        <v>0</v>
      </c>
      <c r="H656" s="151"/>
      <c r="I656" s="204">
        <f>SUM(I657:I664)</f>
        <v>0</v>
      </c>
      <c r="J656" s="204">
        <f t="shared" ref="J656:Q656" si="224">SUM(J657:J664)</f>
        <v>0</v>
      </c>
      <c r="K656" s="220">
        <f t="shared" si="224"/>
        <v>0</v>
      </c>
      <c r="L656" s="220">
        <f t="shared" si="224"/>
        <v>0</v>
      </c>
      <c r="M656" s="220">
        <f t="shared" si="224"/>
        <v>0</v>
      </c>
      <c r="N656" s="220">
        <f t="shared" si="224"/>
        <v>0</v>
      </c>
      <c r="O656" s="220">
        <f t="shared" si="224"/>
        <v>0</v>
      </c>
      <c r="P656" s="220">
        <f t="shared" si="224"/>
        <v>0</v>
      </c>
      <c r="Q656" s="248">
        <f t="shared" si="224"/>
        <v>0</v>
      </c>
      <c r="R656" s="96">
        <f t="shared" si="206"/>
        <v>0</v>
      </c>
      <c r="S656" s="96">
        <f t="shared" si="207"/>
        <v>0</v>
      </c>
    </row>
    <row r="657" spans="2:19" s="24" customFormat="1" ht="12.75" customHeight="1" x14ac:dyDescent="0.2">
      <c r="B657" s="898"/>
      <c r="C657" s="72"/>
      <c r="D657" s="164"/>
      <c r="E657" s="74"/>
      <c r="F657" s="72"/>
      <c r="G657" s="434">
        <f t="shared" ref="G657:G664" si="225">+E657*F657</f>
        <v>0</v>
      </c>
      <c r="H657" s="72"/>
      <c r="I657" s="434">
        <f t="shared" ref="I657:I664" si="226">+G657*$H$619</f>
        <v>0</v>
      </c>
      <c r="J657" s="434"/>
      <c r="K657" s="53"/>
      <c r="L657" s="53"/>
      <c r="M657" s="53"/>
      <c r="N657" s="53"/>
      <c r="O657" s="53"/>
      <c r="P657" s="964"/>
      <c r="Q657" s="455"/>
      <c r="R657" s="96">
        <f t="shared" si="206"/>
        <v>0</v>
      </c>
      <c r="S657" s="96">
        <f t="shared" si="207"/>
        <v>0</v>
      </c>
    </row>
    <row r="658" spans="2:19" s="24" customFormat="1" ht="12.75" customHeight="1" x14ac:dyDescent="0.2">
      <c r="B658" s="902"/>
      <c r="C658" s="114"/>
      <c r="D658" s="162"/>
      <c r="E658" s="54"/>
      <c r="F658" s="33"/>
      <c r="G658" s="434">
        <f t="shared" si="225"/>
        <v>0</v>
      </c>
      <c r="H658" s="72"/>
      <c r="I658" s="434">
        <f t="shared" si="226"/>
        <v>0</v>
      </c>
      <c r="J658" s="333"/>
      <c r="K658" s="30"/>
      <c r="L658" s="30"/>
      <c r="M658" s="30"/>
      <c r="N658" s="30"/>
      <c r="O658" s="30"/>
      <c r="P658" s="479"/>
      <c r="Q658" s="457"/>
      <c r="R658" s="96">
        <f t="shared" si="206"/>
        <v>0</v>
      </c>
      <c r="S658" s="96">
        <f t="shared" si="207"/>
        <v>0</v>
      </c>
    </row>
    <row r="659" spans="2:19" s="24" customFormat="1" ht="12.75" customHeight="1" x14ac:dyDescent="0.2">
      <c r="B659" s="902"/>
      <c r="C659" s="114"/>
      <c r="D659" s="162"/>
      <c r="E659" s="54"/>
      <c r="F659" s="33"/>
      <c r="G659" s="434">
        <f t="shared" si="225"/>
        <v>0</v>
      </c>
      <c r="H659" s="72"/>
      <c r="I659" s="434">
        <f t="shared" si="226"/>
        <v>0</v>
      </c>
      <c r="J659" s="333"/>
      <c r="K659" s="30"/>
      <c r="L659" s="30"/>
      <c r="M659" s="30"/>
      <c r="N659" s="30"/>
      <c r="O659" s="30"/>
      <c r="P659" s="479"/>
      <c r="Q659" s="457"/>
      <c r="R659" s="96">
        <f t="shared" si="206"/>
        <v>0</v>
      </c>
      <c r="S659" s="96">
        <f t="shared" si="207"/>
        <v>0</v>
      </c>
    </row>
    <row r="660" spans="2:19" s="24" customFormat="1" ht="12.75" customHeight="1" x14ac:dyDescent="0.2">
      <c r="B660" s="902"/>
      <c r="C660" s="114"/>
      <c r="D660" s="162"/>
      <c r="E660" s="54"/>
      <c r="F660" s="33"/>
      <c r="G660" s="434">
        <f t="shared" si="225"/>
        <v>0</v>
      </c>
      <c r="H660" s="72"/>
      <c r="I660" s="434">
        <f t="shared" si="226"/>
        <v>0</v>
      </c>
      <c r="J660" s="333"/>
      <c r="K660" s="30"/>
      <c r="L660" s="30"/>
      <c r="M660" s="30"/>
      <c r="N660" s="30"/>
      <c r="O660" s="30"/>
      <c r="P660" s="479"/>
      <c r="Q660" s="457"/>
      <c r="R660" s="96">
        <f t="shared" si="206"/>
        <v>0</v>
      </c>
      <c r="S660" s="96">
        <f t="shared" si="207"/>
        <v>0</v>
      </c>
    </row>
    <row r="661" spans="2:19" s="24" customFormat="1" ht="12.75" customHeight="1" x14ac:dyDescent="0.2">
      <c r="B661" s="902"/>
      <c r="C661" s="114"/>
      <c r="D661" s="162"/>
      <c r="E661" s="54"/>
      <c r="F661" s="33"/>
      <c r="G661" s="434">
        <f t="shared" si="225"/>
        <v>0</v>
      </c>
      <c r="H661" s="72"/>
      <c r="I661" s="434">
        <f t="shared" si="226"/>
        <v>0</v>
      </c>
      <c r="J661" s="333"/>
      <c r="K661" s="30"/>
      <c r="L661" s="30"/>
      <c r="M661" s="30"/>
      <c r="N661" s="30"/>
      <c r="O661" s="30"/>
      <c r="P661" s="479"/>
      <c r="Q661" s="457"/>
      <c r="R661" s="96">
        <f t="shared" si="206"/>
        <v>0</v>
      </c>
      <c r="S661" s="96">
        <f t="shared" si="207"/>
        <v>0</v>
      </c>
    </row>
    <row r="662" spans="2:19" s="24" customFormat="1" ht="12.75" customHeight="1" x14ac:dyDescent="0.2">
      <c r="B662" s="903"/>
      <c r="C662" s="72"/>
      <c r="D662" s="164"/>
      <c r="E662" s="74"/>
      <c r="F662" s="72"/>
      <c r="G662" s="434">
        <f t="shared" si="225"/>
        <v>0</v>
      </c>
      <c r="H662" s="213"/>
      <c r="I662" s="434">
        <f t="shared" si="226"/>
        <v>0</v>
      </c>
      <c r="J662" s="333"/>
      <c r="K662" s="30"/>
      <c r="L662" s="30"/>
      <c r="M662" s="30"/>
      <c r="N662" s="30"/>
      <c r="O662" s="30"/>
      <c r="P662" s="479"/>
      <c r="Q662" s="457"/>
      <c r="R662" s="96">
        <f t="shared" si="206"/>
        <v>0</v>
      </c>
      <c r="S662" s="96">
        <f t="shared" si="207"/>
        <v>0</v>
      </c>
    </row>
    <row r="663" spans="2:19" s="24" customFormat="1" ht="12.75" customHeight="1" x14ac:dyDescent="0.2">
      <c r="B663" s="903"/>
      <c r="C663" s="72"/>
      <c r="D663" s="164"/>
      <c r="E663" s="74"/>
      <c r="F663" s="72"/>
      <c r="G663" s="434">
        <f t="shared" si="225"/>
        <v>0</v>
      </c>
      <c r="H663" s="209"/>
      <c r="I663" s="434">
        <f t="shared" si="226"/>
        <v>0</v>
      </c>
      <c r="J663" s="333"/>
      <c r="K663" s="30"/>
      <c r="L663" s="30"/>
      <c r="M663" s="30"/>
      <c r="N663" s="30"/>
      <c r="O663" s="30"/>
      <c r="P663" s="479"/>
      <c r="Q663" s="457"/>
      <c r="R663" s="96">
        <f t="shared" si="206"/>
        <v>0</v>
      </c>
      <c r="S663" s="96">
        <f t="shared" si="207"/>
        <v>0</v>
      </c>
    </row>
    <row r="664" spans="2:19" s="24" customFormat="1" ht="12.75" customHeight="1" x14ac:dyDescent="0.2">
      <c r="B664" s="901"/>
      <c r="C664" s="137"/>
      <c r="D664" s="165"/>
      <c r="E664" s="74"/>
      <c r="F664" s="72"/>
      <c r="G664" s="448">
        <f t="shared" si="225"/>
        <v>0</v>
      </c>
      <c r="H664" s="137"/>
      <c r="I664" s="448">
        <f t="shared" si="226"/>
        <v>0</v>
      </c>
      <c r="J664" s="458"/>
      <c r="K664" s="32"/>
      <c r="L664" s="32"/>
      <c r="M664" s="32"/>
      <c r="N664" s="32"/>
      <c r="O664" s="32"/>
      <c r="P664" s="596"/>
      <c r="Q664" s="459"/>
      <c r="R664" s="96">
        <f t="shared" si="206"/>
        <v>0</v>
      </c>
      <c r="S664" s="96">
        <f t="shared" si="207"/>
        <v>0</v>
      </c>
    </row>
    <row r="665" spans="2:19" s="24" customFormat="1" ht="12.75" customHeight="1" x14ac:dyDescent="0.15">
      <c r="B665" s="905">
        <f>+D519</f>
        <v>0</v>
      </c>
      <c r="C665" s="178" t="str">
        <f>+C519</f>
        <v>1.3.4</v>
      </c>
      <c r="D665" s="166">
        <f>+'Cronograma de Actividades'!C37</f>
        <v>0</v>
      </c>
      <c r="E665" s="181"/>
      <c r="F665" s="180"/>
      <c r="G665" s="158">
        <f>+G666+G675+G684+G693+G702</f>
        <v>0</v>
      </c>
      <c r="H665" s="370">
        <f>+'Cronograma de Actividades'!D37</f>
        <v>0</v>
      </c>
      <c r="I665" s="158">
        <f t="shared" ref="I665:Q665" si="227">+I666+I675+I684+I693+I702</f>
        <v>0</v>
      </c>
      <c r="J665" s="158">
        <f t="shared" si="227"/>
        <v>0</v>
      </c>
      <c r="K665" s="158">
        <f t="shared" si="227"/>
        <v>0</v>
      </c>
      <c r="L665" s="158">
        <f t="shared" si="227"/>
        <v>0</v>
      </c>
      <c r="M665" s="158">
        <f t="shared" si="227"/>
        <v>0</v>
      </c>
      <c r="N665" s="158">
        <f t="shared" si="227"/>
        <v>0</v>
      </c>
      <c r="O665" s="158">
        <f t="shared" si="227"/>
        <v>0</v>
      </c>
      <c r="P665" s="158">
        <f t="shared" si="227"/>
        <v>0</v>
      </c>
      <c r="Q665" s="159">
        <f t="shared" si="227"/>
        <v>0</v>
      </c>
      <c r="R665" s="96">
        <f t="shared" si="206"/>
        <v>0</v>
      </c>
      <c r="S665" s="96">
        <f t="shared" si="207"/>
        <v>0</v>
      </c>
    </row>
    <row r="666" spans="2:19" s="24" customFormat="1" ht="12.75" customHeight="1" x14ac:dyDescent="0.15">
      <c r="B666" s="897" t="s">
        <v>280</v>
      </c>
      <c r="C666" s="114" t="s">
        <v>208</v>
      </c>
      <c r="D666" s="162"/>
      <c r="E666" s="54"/>
      <c r="F666" s="33"/>
      <c r="G666" s="204">
        <f>SUM(G667:G674)</f>
        <v>0</v>
      </c>
      <c r="H666" s="151"/>
      <c r="I666" s="204">
        <f>SUM(I667:I674)</f>
        <v>0</v>
      </c>
      <c r="J666" s="204">
        <f t="shared" ref="J666:Q666" si="228">SUM(J667:J674)</f>
        <v>0</v>
      </c>
      <c r="K666" s="220">
        <f t="shared" si="228"/>
        <v>0</v>
      </c>
      <c r="L666" s="220">
        <f t="shared" si="228"/>
        <v>0</v>
      </c>
      <c r="M666" s="220">
        <f t="shared" si="228"/>
        <v>0</v>
      </c>
      <c r="N666" s="220">
        <f t="shared" si="228"/>
        <v>0</v>
      </c>
      <c r="O666" s="220">
        <f t="shared" si="228"/>
        <v>0</v>
      </c>
      <c r="P666" s="220">
        <f t="shared" si="228"/>
        <v>0</v>
      </c>
      <c r="Q666" s="248">
        <f t="shared" si="228"/>
        <v>0</v>
      </c>
      <c r="R666" s="96">
        <f t="shared" si="206"/>
        <v>0</v>
      </c>
      <c r="S666" s="96">
        <f t="shared" si="207"/>
        <v>0</v>
      </c>
    </row>
    <row r="667" spans="2:19" s="24" customFormat="1" ht="12.75" customHeight="1" x14ac:dyDescent="0.2">
      <c r="B667" s="898"/>
      <c r="C667" s="72"/>
      <c r="D667" s="164"/>
      <c r="E667" s="74"/>
      <c r="F667" s="72"/>
      <c r="G667" s="434">
        <f t="shared" ref="G667:G674" si="229">+E667*F667</f>
        <v>0</v>
      </c>
      <c r="H667" s="72"/>
      <c r="I667" s="434">
        <f t="shared" ref="I667:I674" si="230">+G667*$H$665</f>
        <v>0</v>
      </c>
      <c r="J667" s="434"/>
      <c r="K667" s="53"/>
      <c r="L667" s="53"/>
      <c r="M667" s="53"/>
      <c r="N667" s="53"/>
      <c r="O667" s="53"/>
      <c r="P667" s="964"/>
      <c r="Q667" s="455"/>
      <c r="R667" s="96">
        <f t="shared" si="206"/>
        <v>0</v>
      </c>
      <c r="S667" s="96">
        <f t="shared" si="207"/>
        <v>0</v>
      </c>
    </row>
    <row r="668" spans="2:19" s="24" customFormat="1" ht="12.75" customHeight="1" x14ac:dyDescent="0.2">
      <c r="B668" s="903"/>
      <c r="C668" s="72"/>
      <c r="D668" s="164"/>
      <c r="E668" s="74"/>
      <c r="F668" s="72"/>
      <c r="G668" s="434">
        <f t="shared" si="229"/>
        <v>0</v>
      </c>
      <c r="H668" s="72"/>
      <c r="I668" s="434">
        <f t="shared" si="230"/>
        <v>0</v>
      </c>
      <c r="J668" s="333"/>
      <c r="K668" s="30"/>
      <c r="L668" s="30"/>
      <c r="M668" s="30"/>
      <c r="N668" s="30"/>
      <c r="O668" s="30"/>
      <c r="P668" s="479"/>
      <c r="Q668" s="457"/>
      <c r="R668" s="96">
        <f t="shared" si="206"/>
        <v>0</v>
      </c>
      <c r="S668" s="96">
        <f t="shared" si="207"/>
        <v>0</v>
      </c>
    </row>
    <row r="669" spans="2:19" s="24" customFormat="1" ht="12.75" customHeight="1" x14ac:dyDescent="0.2">
      <c r="B669" s="903"/>
      <c r="C669" s="72"/>
      <c r="D669" s="164"/>
      <c r="E669" s="74"/>
      <c r="F669" s="72"/>
      <c r="G669" s="434">
        <f t="shared" si="229"/>
        <v>0</v>
      </c>
      <c r="H669" s="72"/>
      <c r="I669" s="434">
        <f t="shared" si="230"/>
        <v>0</v>
      </c>
      <c r="J669" s="333"/>
      <c r="K669" s="30"/>
      <c r="L669" s="30"/>
      <c r="M669" s="30"/>
      <c r="N669" s="30"/>
      <c r="O669" s="30"/>
      <c r="P669" s="479"/>
      <c r="Q669" s="457"/>
      <c r="R669" s="96">
        <f t="shared" si="206"/>
        <v>0</v>
      </c>
      <c r="S669" s="96">
        <f t="shared" si="207"/>
        <v>0</v>
      </c>
    </row>
    <row r="670" spans="2:19" s="24" customFormat="1" ht="12.75" customHeight="1" x14ac:dyDescent="0.2">
      <c r="B670" s="899"/>
      <c r="C670" s="72"/>
      <c r="D670" s="164"/>
      <c r="E670" s="74"/>
      <c r="F670" s="72"/>
      <c r="G670" s="434">
        <f t="shared" si="229"/>
        <v>0</v>
      </c>
      <c r="H670" s="72"/>
      <c r="I670" s="434">
        <f t="shared" si="230"/>
        <v>0</v>
      </c>
      <c r="J670" s="333"/>
      <c r="K670" s="30"/>
      <c r="L670" s="30"/>
      <c r="M670" s="30"/>
      <c r="N670" s="30"/>
      <c r="O670" s="30"/>
      <c r="P670" s="479"/>
      <c r="Q670" s="457"/>
      <c r="R670" s="96">
        <f t="shared" ref="R670:R733" si="231">SUM(J670:Q670)</f>
        <v>0</v>
      </c>
      <c r="S670" s="96">
        <f t="shared" ref="S670:S733" si="232">+R670-I670</f>
        <v>0</v>
      </c>
    </row>
    <row r="671" spans="2:19" s="24" customFormat="1" ht="12.75" customHeight="1" x14ac:dyDescent="0.2">
      <c r="B671" s="900"/>
      <c r="C671" s="209"/>
      <c r="D671" s="210"/>
      <c r="E671" s="74"/>
      <c r="F671" s="72"/>
      <c r="G671" s="434">
        <f t="shared" si="229"/>
        <v>0</v>
      </c>
      <c r="H671" s="72"/>
      <c r="I671" s="434">
        <f t="shared" si="230"/>
        <v>0</v>
      </c>
      <c r="J671" s="333"/>
      <c r="K671" s="30"/>
      <c r="L671" s="460"/>
      <c r="M671" s="460"/>
      <c r="N671" s="460"/>
      <c r="O671" s="460"/>
      <c r="P671" s="966"/>
      <c r="Q671" s="461"/>
      <c r="R671" s="96">
        <f t="shared" si="231"/>
        <v>0</v>
      </c>
      <c r="S671" s="96">
        <f t="shared" si="232"/>
        <v>0</v>
      </c>
    </row>
    <row r="672" spans="2:19" s="24" customFormat="1" ht="12.75" customHeight="1" x14ac:dyDescent="0.2">
      <c r="B672" s="900"/>
      <c r="C672" s="209"/>
      <c r="D672" s="210"/>
      <c r="E672" s="212"/>
      <c r="F672" s="213"/>
      <c r="G672" s="434">
        <f t="shared" si="229"/>
        <v>0</v>
      </c>
      <c r="H672" s="213"/>
      <c r="I672" s="434">
        <f t="shared" si="230"/>
        <v>0</v>
      </c>
      <c r="J672" s="336"/>
      <c r="K672" s="133"/>
      <c r="L672" s="460"/>
      <c r="M672" s="460"/>
      <c r="N672" s="460"/>
      <c r="O672" s="460"/>
      <c r="P672" s="966"/>
      <c r="Q672" s="461"/>
      <c r="R672" s="96">
        <f t="shared" si="231"/>
        <v>0</v>
      </c>
      <c r="S672" s="96">
        <f t="shared" si="232"/>
        <v>0</v>
      </c>
    </row>
    <row r="673" spans="2:19" s="24" customFormat="1" ht="12.75" customHeight="1" x14ac:dyDescent="0.2">
      <c r="B673" s="900"/>
      <c r="C673" s="209"/>
      <c r="D673" s="210"/>
      <c r="E673" s="211"/>
      <c r="F673" s="209"/>
      <c r="G673" s="434">
        <f t="shared" si="229"/>
        <v>0</v>
      </c>
      <c r="H673" s="209"/>
      <c r="I673" s="434">
        <f t="shared" si="230"/>
        <v>0</v>
      </c>
      <c r="J673" s="462"/>
      <c r="K673" s="460"/>
      <c r="L673" s="460"/>
      <c r="M673" s="460"/>
      <c r="N673" s="460"/>
      <c r="O673" s="460"/>
      <c r="P673" s="966"/>
      <c r="Q673" s="461"/>
      <c r="R673" s="96">
        <f t="shared" si="231"/>
        <v>0</v>
      </c>
      <c r="S673" s="96">
        <f t="shared" si="232"/>
        <v>0</v>
      </c>
    </row>
    <row r="674" spans="2:19" s="24" customFormat="1" ht="12.75" customHeight="1" x14ac:dyDescent="0.2">
      <c r="B674" s="901"/>
      <c r="C674" s="137"/>
      <c r="D674" s="165"/>
      <c r="E674" s="208"/>
      <c r="F674" s="137"/>
      <c r="G674" s="448">
        <f t="shared" si="229"/>
        <v>0</v>
      </c>
      <c r="H674" s="137"/>
      <c r="I674" s="448">
        <f t="shared" si="230"/>
        <v>0</v>
      </c>
      <c r="J674" s="458"/>
      <c r="K674" s="32"/>
      <c r="L674" s="32"/>
      <c r="M674" s="32"/>
      <c r="N674" s="32"/>
      <c r="O674" s="32"/>
      <c r="P674" s="596"/>
      <c r="Q674" s="459"/>
      <c r="R674" s="96">
        <f t="shared" si="231"/>
        <v>0</v>
      </c>
      <c r="S674" s="96">
        <f t="shared" si="232"/>
        <v>0</v>
      </c>
    </row>
    <row r="675" spans="2:19" s="24" customFormat="1" ht="12.75" customHeight="1" x14ac:dyDescent="0.15">
      <c r="B675" s="897" t="s">
        <v>280</v>
      </c>
      <c r="C675" s="114" t="s">
        <v>209</v>
      </c>
      <c r="D675" s="162"/>
      <c r="E675" s="54"/>
      <c r="F675" s="33"/>
      <c r="G675" s="204">
        <f>SUM(G676:G683)</f>
        <v>0</v>
      </c>
      <c r="H675" s="151"/>
      <c r="I675" s="204">
        <f>SUM(I676:I683)</f>
        <v>0</v>
      </c>
      <c r="J675" s="204">
        <f t="shared" ref="J675:Q675" si="233">SUM(J676:J683)</f>
        <v>0</v>
      </c>
      <c r="K675" s="220">
        <f t="shared" si="233"/>
        <v>0</v>
      </c>
      <c r="L675" s="220">
        <f t="shared" si="233"/>
        <v>0</v>
      </c>
      <c r="M675" s="220">
        <f t="shared" si="233"/>
        <v>0</v>
      </c>
      <c r="N675" s="220">
        <f t="shared" si="233"/>
        <v>0</v>
      </c>
      <c r="O675" s="220">
        <f t="shared" si="233"/>
        <v>0</v>
      </c>
      <c r="P675" s="220">
        <f t="shared" si="233"/>
        <v>0</v>
      </c>
      <c r="Q675" s="248">
        <f t="shared" si="233"/>
        <v>0</v>
      </c>
      <c r="R675" s="96">
        <f t="shared" si="231"/>
        <v>0</v>
      </c>
      <c r="S675" s="96">
        <f t="shared" si="232"/>
        <v>0</v>
      </c>
    </row>
    <row r="676" spans="2:19" s="24" customFormat="1" ht="12.75" customHeight="1" x14ac:dyDescent="0.2">
      <c r="B676" s="898"/>
      <c r="C676" s="72"/>
      <c r="D676" s="164"/>
      <c r="E676" s="74"/>
      <c r="F676" s="72"/>
      <c r="G676" s="434">
        <f t="shared" ref="G676:G683" si="234">+E676*F676</f>
        <v>0</v>
      </c>
      <c r="H676" s="72"/>
      <c r="I676" s="434">
        <f t="shared" ref="I676:I683" si="235">+G676*$H$665</f>
        <v>0</v>
      </c>
      <c r="J676" s="434"/>
      <c r="K676" s="53"/>
      <c r="L676" s="53"/>
      <c r="M676" s="53"/>
      <c r="N676" s="53"/>
      <c r="O676" s="53"/>
      <c r="P676" s="964"/>
      <c r="Q676" s="455"/>
      <c r="R676" s="96">
        <f t="shared" si="231"/>
        <v>0</v>
      </c>
      <c r="S676" s="96">
        <f t="shared" si="232"/>
        <v>0</v>
      </c>
    </row>
    <row r="677" spans="2:19" s="24" customFormat="1" ht="12.75" customHeight="1" x14ac:dyDescent="0.2">
      <c r="B677" s="902"/>
      <c r="C677" s="114"/>
      <c r="D677" s="162"/>
      <c r="E677" s="54"/>
      <c r="F677" s="33"/>
      <c r="G677" s="434">
        <f t="shared" si="234"/>
        <v>0</v>
      </c>
      <c r="H677" s="72"/>
      <c r="I677" s="434">
        <f t="shared" si="235"/>
        <v>0</v>
      </c>
      <c r="J677" s="333"/>
      <c r="K677" s="30"/>
      <c r="L677" s="30"/>
      <c r="M677" s="30"/>
      <c r="N677" s="30"/>
      <c r="O677" s="30"/>
      <c r="P677" s="479"/>
      <c r="Q677" s="457"/>
      <c r="R677" s="96">
        <f t="shared" si="231"/>
        <v>0</v>
      </c>
      <c r="S677" s="96">
        <f t="shared" si="232"/>
        <v>0</v>
      </c>
    </row>
    <row r="678" spans="2:19" s="24" customFormat="1" ht="12.75" customHeight="1" x14ac:dyDescent="0.2">
      <c r="B678" s="902"/>
      <c r="C678" s="114"/>
      <c r="D678" s="162"/>
      <c r="E678" s="54"/>
      <c r="F678" s="33"/>
      <c r="G678" s="434">
        <f t="shared" si="234"/>
        <v>0</v>
      </c>
      <c r="H678" s="72"/>
      <c r="I678" s="434">
        <f t="shared" si="235"/>
        <v>0</v>
      </c>
      <c r="J678" s="333"/>
      <c r="K678" s="30"/>
      <c r="L678" s="30"/>
      <c r="M678" s="30"/>
      <c r="N678" s="30"/>
      <c r="O678" s="30"/>
      <c r="P678" s="479"/>
      <c r="Q678" s="457"/>
      <c r="R678" s="96">
        <f t="shared" si="231"/>
        <v>0</v>
      </c>
      <c r="S678" s="96">
        <f t="shared" si="232"/>
        <v>0</v>
      </c>
    </row>
    <row r="679" spans="2:19" s="24" customFormat="1" ht="12.75" customHeight="1" x14ac:dyDescent="0.2">
      <c r="B679" s="902"/>
      <c r="C679" s="114"/>
      <c r="D679" s="162"/>
      <c r="E679" s="54"/>
      <c r="F679" s="33"/>
      <c r="G679" s="434">
        <f t="shared" si="234"/>
        <v>0</v>
      </c>
      <c r="H679" s="72"/>
      <c r="I679" s="434">
        <f t="shared" si="235"/>
        <v>0</v>
      </c>
      <c r="J679" s="333"/>
      <c r="K679" s="30"/>
      <c r="L679" s="30"/>
      <c r="M679" s="30"/>
      <c r="N679" s="30"/>
      <c r="O679" s="30"/>
      <c r="P679" s="479"/>
      <c r="Q679" s="457"/>
      <c r="R679" s="96">
        <f t="shared" si="231"/>
        <v>0</v>
      </c>
      <c r="S679" s="96">
        <f t="shared" si="232"/>
        <v>0</v>
      </c>
    </row>
    <row r="680" spans="2:19" s="24" customFormat="1" ht="12.75" customHeight="1" x14ac:dyDescent="0.2">
      <c r="B680" s="902"/>
      <c r="C680" s="114"/>
      <c r="D680" s="162"/>
      <c r="E680" s="54"/>
      <c r="F680" s="33"/>
      <c r="G680" s="434">
        <f t="shared" si="234"/>
        <v>0</v>
      </c>
      <c r="H680" s="72"/>
      <c r="I680" s="434">
        <f t="shared" si="235"/>
        <v>0</v>
      </c>
      <c r="J680" s="333"/>
      <c r="K680" s="30"/>
      <c r="L680" s="460"/>
      <c r="M680" s="460"/>
      <c r="N680" s="460"/>
      <c r="O680" s="460"/>
      <c r="P680" s="966"/>
      <c r="Q680" s="461"/>
      <c r="R680" s="96">
        <f t="shared" si="231"/>
        <v>0</v>
      </c>
      <c r="S680" s="96">
        <f t="shared" si="232"/>
        <v>0</v>
      </c>
    </row>
    <row r="681" spans="2:19" s="24" customFormat="1" ht="12.75" customHeight="1" x14ac:dyDescent="0.2">
      <c r="B681" s="903"/>
      <c r="C681" s="72"/>
      <c r="D681" s="164"/>
      <c r="E681" s="74"/>
      <c r="F681" s="72"/>
      <c r="G681" s="434">
        <f t="shared" si="234"/>
        <v>0</v>
      </c>
      <c r="H681" s="213"/>
      <c r="I681" s="434">
        <f t="shared" si="235"/>
        <v>0</v>
      </c>
      <c r="J681" s="336"/>
      <c r="K681" s="133"/>
      <c r="L681" s="460"/>
      <c r="M681" s="460"/>
      <c r="N681" s="460"/>
      <c r="O681" s="460"/>
      <c r="P681" s="966"/>
      <c r="Q681" s="461"/>
      <c r="R681" s="96">
        <f t="shared" si="231"/>
        <v>0</v>
      </c>
      <c r="S681" s="96">
        <f t="shared" si="232"/>
        <v>0</v>
      </c>
    </row>
    <row r="682" spans="2:19" s="24" customFormat="1" ht="12.75" customHeight="1" x14ac:dyDescent="0.2">
      <c r="B682" s="903"/>
      <c r="C682" s="72"/>
      <c r="D682" s="164"/>
      <c r="E682" s="74"/>
      <c r="F682" s="72"/>
      <c r="G682" s="434">
        <f t="shared" si="234"/>
        <v>0</v>
      </c>
      <c r="H682" s="209"/>
      <c r="I682" s="434">
        <f t="shared" si="235"/>
        <v>0</v>
      </c>
      <c r="J682" s="462"/>
      <c r="K682" s="460"/>
      <c r="L682" s="460"/>
      <c r="M682" s="460"/>
      <c r="N682" s="460"/>
      <c r="O682" s="460"/>
      <c r="P682" s="966"/>
      <c r="Q682" s="461"/>
      <c r="R682" s="96">
        <f t="shared" si="231"/>
        <v>0</v>
      </c>
      <c r="S682" s="96">
        <f t="shared" si="232"/>
        <v>0</v>
      </c>
    </row>
    <row r="683" spans="2:19" s="24" customFormat="1" ht="12.75" customHeight="1" x14ac:dyDescent="0.2">
      <c r="B683" s="901"/>
      <c r="C683" s="137"/>
      <c r="D683" s="165"/>
      <c r="E683" s="208"/>
      <c r="F683" s="137"/>
      <c r="G683" s="448">
        <f t="shared" si="234"/>
        <v>0</v>
      </c>
      <c r="H683" s="137"/>
      <c r="I683" s="448">
        <f t="shared" si="235"/>
        <v>0</v>
      </c>
      <c r="J683" s="458"/>
      <c r="K683" s="32"/>
      <c r="L683" s="32"/>
      <c r="M683" s="32"/>
      <c r="N683" s="32"/>
      <c r="O683" s="32"/>
      <c r="P683" s="596"/>
      <c r="Q683" s="459"/>
      <c r="R683" s="96">
        <f t="shared" si="231"/>
        <v>0</v>
      </c>
      <c r="S683" s="96">
        <f t="shared" si="232"/>
        <v>0</v>
      </c>
    </row>
    <row r="684" spans="2:19" s="24" customFormat="1" ht="12.75" customHeight="1" x14ac:dyDescent="0.15">
      <c r="B684" s="897" t="s">
        <v>280</v>
      </c>
      <c r="C684" s="114" t="s">
        <v>210</v>
      </c>
      <c r="D684" s="162"/>
      <c r="E684" s="54"/>
      <c r="F684" s="33"/>
      <c r="G684" s="204">
        <f>SUM(G685:G692)</f>
        <v>0</v>
      </c>
      <c r="H684" s="151"/>
      <c r="I684" s="204">
        <f>SUM(I685:I692)</f>
        <v>0</v>
      </c>
      <c r="J684" s="204">
        <f t="shared" ref="J684:Q684" si="236">SUM(J685:J692)</f>
        <v>0</v>
      </c>
      <c r="K684" s="220">
        <f t="shared" si="236"/>
        <v>0</v>
      </c>
      <c r="L684" s="220">
        <f t="shared" si="236"/>
        <v>0</v>
      </c>
      <c r="M684" s="220">
        <f t="shared" si="236"/>
        <v>0</v>
      </c>
      <c r="N684" s="220">
        <f t="shared" si="236"/>
        <v>0</v>
      </c>
      <c r="O684" s="220">
        <f t="shared" si="236"/>
        <v>0</v>
      </c>
      <c r="P684" s="220">
        <f t="shared" si="236"/>
        <v>0</v>
      </c>
      <c r="Q684" s="248">
        <f t="shared" si="236"/>
        <v>0</v>
      </c>
      <c r="R684" s="96">
        <f t="shared" si="231"/>
        <v>0</v>
      </c>
      <c r="S684" s="96">
        <f t="shared" si="232"/>
        <v>0</v>
      </c>
    </row>
    <row r="685" spans="2:19" s="24" customFormat="1" ht="12.75" customHeight="1" x14ac:dyDescent="0.2">
      <c r="B685" s="898"/>
      <c r="C685" s="72"/>
      <c r="D685" s="164"/>
      <c r="E685" s="74"/>
      <c r="F685" s="72"/>
      <c r="G685" s="434">
        <f t="shared" ref="G685:G692" si="237">+E685*F685</f>
        <v>0</v>
      </c>
      <c r="H685" s="72"/>
      <c r="I685" s="434">
        <f t="shared" ref="I685:I692" si="238">+G685*$H$665</f>
        <v>0</v>
      </c>
      <c r="J685" s="434"/>
      <c r="K685" s="53"/>
      <c r="L685" s="53"/>
      <c r="M685" s="53"/>
      <c r="N685" s="53"/>
      <c r="O685" s="53"/>
      <c r="P685" s="964"/>
      <c r="Q685" s="455"/>
      <c r="R685" s="96">
        <f t="shared" si="231"/>
        <v>0</v>
      </c>
      <c r="S685" s="96">
        <f t="shared" si="232"/>
        <v>0</v>
      </c>
    </row>
    <row r="686" spans="2:19" s="24" customFormat="1" ht="12.75" customHeight="1" x14ac:dyDescent="0.2">
      <c r="B686" s="903"/>
      <c r="C686" s="114"/>
      <c r="D686" s="162"/>
      <c r="E686" s="54"/>
      <c r="F686" s="33"/>
      <c r="G686" s="434">
        <f t="shared" si="237"/>
        <v>0</v>
      </c>
      <c r="H686" s="72"/>
      <c r="I686" s="434">
        <f t="shared" si="238"/>
        <v>0</v>
      </c>
      <c r="J686" s="333"/>
      <c r="K686" s="30"/>
      <c r="L686" s="30"/>
      <c r="M686" s="30"/>
      <c r="N686" s="30"/>
      <c r="O686" s="30"/>
      <c r="P686" s="479"/>
      <c r="Q686" s="457"/>
      <c r="R686" s="96">
        <f t="shared" si="231"/>
        <v>0</v>
      </c>
      <c r="S686" s="96">
        <f t="shared" si="232"/>
        <v>0</v>
      </c>
    </row>
    <row r="687" spans="2:19" s="24" customFormat="1" ht="12.75" customHeight="1" x14ac:dyDescent="0.2">
      <c r="B687" s="903"/>
      <c r="C687" s="114"/>
      <c r="D687" s="162"/>
      <c r="E687" s="54"/>
      <c r="F687" s="33"/>
      <c r="G687" s="434">
        <f t="shared" si="237"/>
        <v>0</v>
      </c>
      <c r="H687" s="72"/>
      <c r="I687" s="434">
        <f t="shared" si="238"/>
        <v>0</v>
      </c>
      <c r="J687" s="333"/>
      <c r="K687" s="30"/>
      <c r="L687" s="30"/>
      <c r="M687" s="30"/>
      <c r="N687" s="30"/>
      <c r="O687" s="30"/>
      <c r="P687" s="479"/>
      <c r="Q687" s="457"/>
      <c r="R687" s="96">
        <f t="shared" si="231"/>
        <v>0</v>
      </c>
      <c r="S687" s="96">
        <f t="shared" si="232"/>
        <v>0</v>
      </c>
    </row>
    <row r="688" spans="2:19" s="24" customFormat="1" ht="12.75" customHeight="1" x14ac:dyDescent="0.2">
      <c r="B688" s="902"/>
      <c r="C688" s="114"/>
      <c r="D688" s="162"/>
      <c r="E688" s="54"/>
      <c r="F688" s="33"/>
      <c r="G688" s="434">
        <f t="shared" si="237"/>
        <v>0</v>
      </c>
      <c r="H688" s="72"/>
      <c r="I688" s="434">
        <f t="shared" si="238"/>
        <v>0</v>
      </c>
      <c r="J688" s="333"/>
      <c r="K688" s="30"/>
      <c r="L688" s="30"/>
      <c r="M688" s="30"/>
      <c r="N688" s="30"/>
      <c r="O688" s="30"/>
      <c r="P688" s="479"/>
      <c r="Q688" s="457"/>
      <c r="R688" s="96">
        <f t="shared" si="231"/>
        <v>0</v>
      </c>
      <c r="S688" s="96">
        <f t="shared" si="232"/>
        <v>0</v>
      </c>
    </row>
    <row r="689" spans="2:19" s="24" customFormat="1" ht="12.75" customHeight="1" x14ac:dyDescent="0.2">
      <c r="B689" s="902"/>
      <c r="C689" s="114"/>
      <c r="D689" s="162"/>
      <c r="E689" s="54"/>
      <c r="F689" s="33"/>
      <c r="G689" s="434">
        <f t="shared" si="237"/>
        <v>0</v>
      </c>
      <c r="H689" s="72"/>
      <c r="I689" s="434">
        <f t="shared" si="238"/>
        <v>0</v>
      </c>
      <c r="J689" s="333"/>
      <c r="K689" s="30"/>
      <c r="L689" s="460"/>
      <c r="M689" s="460"/>
      <c r="N689" s="460"/>
      <c r="O689" s="460"/>
      <c r="P689" s="966"/>
      <c r="Q689" s="461"/>
      <c r="R689" s="96">
        <f t="shared" si="231"/>
        <v>0</v>
      </c>
      <c r="S689" s="96">
        <f t="shared" si="232"/>
        <v>0</v>
      </c>
    </row>
    <row r="690" spans="2:19" s="24" customFormat="1" ht="12.75" customHeight="1" x14ac:dyDescent="0.2">
      <c r="B690" s="903"/>
      <c r="C690" s="72"/>
      <c r="D690" s="164"/>
      <c r="E690" s="74"/>
      <c r="F690" s="72"/>
      <c r="G690" s="434">
        <f t="shared" si="237"/>
        <v>0</v>
      </c>
      <c r="H690" s="213"/>
      <c r="I690" s="434">
        <f t="shared" si="238"/>
        <v>0</v>
      </c>
      <c r="J690" s="336"/>
      <c r="K690" s="133"/>
      <c r="L690" s="460"/>
      <c r="M690" s="460"/>
      <c r="N690" s="460"/>
      <c r="O690" s="460"/>
      <c r="P690" s="966"/>
      <c r="Q690" s="461"/>
      <c r="R690" s="96">
        <f t="shared" si="231"/>
        <v>0</v>
      </c>
      <c r="S690" s="96">
        <f t="shared" si="232"/>
        <v>0</v>
      </c>
    </row>
    <row r="691" spans="2:19" s="24" customFormat="1" ht="12.75" customHeight="1" x14ac:dyDescent="0.2">
      <c r="B691" s="903"/>
      <c r="C691" s="72"/>
      <c r="D691" s="164"/>
      <c r="E691" s="74"/>
      <c r="F691" s="72"/>
      <c r="G691" s="434">
        <f t="shared" si="237"/>
        <v>0</v>
      </c>
      <c r="H691" s="209"/>
      <c r="I691" s="434">
        <f t="shared" si="238"/>
        <v>0</v>
      </c>
      <c r="J691" s="462"/>
      <c r="K691" s="460"/>
      <c r="L691" s="460"/>
      <c r="M691" s="460"/>
      <c r="N691" s="460"/>
      <c r="O691" s="460"/>
      <c r="P691" s="966"/>
      <c r="Q691" s="461"/>
      <c r="R691" s="96">
        <f t="shared" si="231"/>
        <v>0</v>
      </c>
      <c r="S691" s="96">
        <f t="shared" si="232"/>
        <v>0</v>
      </c>
    </row>
    <row r="692" spans="2:19" s="24" customFormat="1" ht="12.75" customHeight="1" x14ac:dyDescent="0.2">
      <c r="B692" s="901"/>
      <c r="C692" s="137"/>
      <c r="D692" s="165"/>
      <c r="E692" s="208"/>
      <c r="F692" s="137"/>
      <c r="G692" s="448">
        <f t="shared" si="237"/>
        <v>0</v>
      </c>
      <c r="H692" s="137"/>
      <c r="I692" s="448">
        <f t="shared" si="238"/>
        <v>0</v>
      </c>
      <c r="J692" s="458"/>
      <c r="K692" s="32"/>
      <c r="L692" s="32"/>
      <c r="M692" s="32"/>
      <c r="N692" s="32"/>
      <c r="O692" s="32"/>
      <c r="P692" s="596"/>
      <c r="Q692" s="459"/>
      <c r="R692" s="96">
        <f t="shared" si="231"/>
        <v>0</v>
      </c>
      <c r="S692" s="96">
        <f t="shared" si="232"/>
        <v>0</v>
      </c>
    </row>
    <row r="693" spans="2:19" s="24" customFormat="1" ht="12.75" customHeight="1" x14ac:dyDescent="0.15">
      <c r="B693" s="897" t="s">
        <v>280</v>
      </c>
      <c r="C693" s="114" t="s">
        <v>211</v>
      </c>
      <c r="D693" s="162"/>
      <c r="E693" s="54"/>
      <c r="F693" s="33"/>
      <c r="G693" s="204">
        <f>SUM(G694:G701)</f>
        <v>0</v>
      </c>
      <c r="H693" s="151"/>
      <c r="I693" s="204">
        <f>SUM(I694:I701)</f>
        <v>0</v>
      </c>
      <c r="J693" s="204">
        <f t="shared" ref="J693:Q693" si="239">SUM(J694:J701)</f>
        <v>0</v>
      </c>
      <c r="K693" s="220">
        <f t="shared" si="239"/>
        <v>0</v>
      </c>
      <c r="L693" s="220">
        <f t="shared" si="239"/>
        <v>0</v>
      </c>
      <c r="M693" s="220">
        <f t="shared" si="239"/>
        <v>0</v>
      </c>
      <c r="N693" s="220">
        <f t="shared" si="239"/>
        <v>0</v>
      </c>
      <c r="O693" s="220">
        <f t="shared" si="239"/>
        <v>0</v>
      </c>
      <c r="P693" s="220">
        <f t="shared" si="239"/>
        <v>0</v>
      </c>
      <c r="Q693" s="248">
        <f t="shared" si="239"/>
        <v>0</v>
      </c>
      <c r="R693" s="96">
        <f t="shared" si="231"/>
        <v>0</v>
      </c>
      <c r="S693" s="96">
        <f t="shared" si="232"/>
        <v>0</v>
      </c>
    </row>
    <row r="694" spans="2:19" s="24" customFormat="1" ht="12.75" customHeight="1" x14ac:dyDescent="0.2">
      <c r="B694" s="898"/>
      <c r="C694" s="72"/>
      <c r="D694" s="164"/>
      <c r="E694" s="74"/>
      <c r="F694" s="72"/>
      <c r="G694" s="434">
        <f t="shared" ref="G694:G701" si="240">+E694*F694</f>
        <v>0</v>
      </c>
      <c r="H694" s="72"/>
      <c r="I694" s="434">
        <f t="shared" ref="I694:I701" si="241">+G694*$H$665</f>
        <v>0</v>
      </c>
      <c r="J694" s="434"/>
      <c r="K694" s="53"/>
      <c r="L694" s="53"/>
      <c r="M694" s="53"/>
      <c r="N694" s="53"/>
      <c r="O694" s="53"/>
      <c r="P694" s="964"/>
      <c r="Q694" s="455"/>
      <c r="R694" s="96">
        <f t="shared" si="231"/>
        <v>0</v>
      </c>
      <c r="S694" s="96">
        <f t="shared" si="232"/>
        <v>0</v>
      </c>
    </row>
    <row r="695" spans="2:19" s="24" customFormat="1" ht="12.75" customHeight="1" x14ac:dyDescent="0.2">
      <c r="B695" s="903"/>
      <c r="C695" s="72"/>
      <c r="D695" s="164"/>
      <c r="E695" s="74"/>
      <c r="F695" s="72"/>
      <c r="G695" s="434">
        <f t="shared" si="240"/>
        <v>0</v>
      </c>
      <c r="H695" s="72"/>
      <c r="I695" s="434">
        <f t="shared" si="241"/>
        <v>0</v>
      </c>
      <c r="J695" s="333"/>
      <c r="K695" s="30"/>
      <c r="L695" s="30"/>
      <c r="M695" s="30"/>
      <c r="N695" s="30"/>
      <c r="O695" s="30"/>
      <c r="P695" s="479"/>
      <c r="Q695" s="457"/>
      <c r="R695" s="96">
        <f t="shared" si="231"/>
        <v>0</v>
      </c>
      <c r="S695" s="96">
        <f t="shared" si="232"/>
        <v>0</v>
      </c>
    </row>
    <row r="696" spans="2:19" s="24" customFormat="1" ht="12.75" customHeight="1" x14ac:dyDescent="0.2">
      <c r="B696" s="903"/>
      <c r="C696" s="72"/>
      <c r="D696" s="164"/>
      <c r="E696" s="74"/>
      <c r="F696" s="72"/>
      <c r="G696" s="434">
        <f t="shared" si="240"/>
        <v>0</v>
      </c>
      <c r="H696" s="72"/>
      <c r="I696" s="434">
        <f t="shared" si="241"/>
        <v>0</v>
      </c>
      <c r="J696" s="333"/>
      <c r="K696" s="30"/>
      <c r="L696" s="30"/>
      <c r="M696" s="30"/>
      <c r="N696" s="30"/>
      <c r="O696" s="30"/>
      <c r="P696" s="479"/>
      <c r="Q696" s="457"/>
      <c r="R696" s="96">
        <f t="shared" si="231"/>
        <v>0</v>
      </c>
      <c r="S696" s="96">
        <f t="shared" si="232"/>
        <v>0</v>
      </c>
    </row>
    <row r="697" spans="2:19" s="24" customFormat="1" ht="12.75" customHeight="1" x14ac:dyDescent="0.2">
      <c r="B697" s="903"/>
      <c r="C697" s="72"/>
      <c r="D697" s="164"/>
      <c r="E697" s="74"/>
      <c r="F697" s="72"/>
      <c r="G697" s="434">
        <f t="shared" si="240"/>
        <v>0</v>
      </c>
      <c r="H697" s="72"/>
      <c r="I697" s="434">
        <f t="shared" si="241"/>
        <v>0</v>
      </c>
      <c r="J697" s="333"/>
      <c r="K697" s="30"/>
      <c r="L697" s="30"/>
      <c r="M697" s="30"/>
      <c r="N697" s="30"/>
      <c r="O697" s="30"/>
      <c r="P697" s="479"/>
      <c r="Q697" s="457"/>
      <c r="R697" s="96">
        <f t="shared" si="231"/>
        <v>0</v>
      </c>
      <c r="S697" s="96">
        <f t="shared" si="232"/>
        <v>0</v>
      </c>
    </row>
    <row r="698" spans="2:19" s="24" customFormat="1" ht="12.75" customHeight="1" x14ac:dyDescent="0.2">
      <c r="B698" s="903"/>
      <c r="C698" s="72"/>
      <c r="D698" s="164"/>
      <c r="E698" s="74"/>
      <c r="F698" s="72"/>
      <c r="G698" s="434">
        <f t="shared" si="240"/>
        <v>0</v>
      </c>
      <c r="H698" s="72"/>
      <c r="I698" s="434">
        <f t="shared" si="241"/>
        <v>0</v>
      </c>
      <c r="J698" s="333"/>
      <c r="K698" s="30"/>
      <c r="L698" s="30"/>
      <c r="M698" s="30"/>
      <c r="N698" s="30"/>
      <c r="O698" s="30"/>
      <c r="P698" s="479"/>
      <c r="Q698" s="457"/>
      <c r="R698" s="96">
        <f t="shared" si="231"/>
        <v>0</v>
      </c>
      <c r="S698" s="96">
        <f t="shared" si="232"/>
        <v>0</v>
      </c>
    </row>
    <row r="699" spans="2:19" s="24" customFormat="1" ht="12.75" customHeight="1" x14ac:dyDescent="0.2">
      <c r="B699" s="903"/>
      <c r="C699" s="72"/>
      <c r="D699" s="164"/>
      <c r="E699" s="74"/>
      <c r="F699" s="72"/>
      <c r="G699" s="434">
        <f t="shared" si="240"/>
        <v>0</v>
      </c>
      <c r="H699" s="213"/>
      <c r="I699" s="434">
        <f t="shared" si="241"/>
        <v>0</v>
      </c>
      <c r="J699" s="333"/>
      <c r="K699" s="30"/>
      <c r="L699" s="30"/>
      <c r="M699" s="30"/>
      <c r="N699" s="30"/>
      <c r="O699" s="30"/>
      <c r="P699" s="479"/>
      <c r="Q699" s="457"/>
      <c r="R699" s="96">
        <f t="shared" si="231"/>
        <v>0</v>
      </c>
      <c r="S699" s="96">
        <f t="shared" si="232"/>
        <v>0</v>
      </c>
    </row>
    <row r="700" spans="2:19" s="24" customFormat="1" ht="12.75" customHeight="1" x14ac:dyDescent="0.2">
      <c r="B700" s="903"/>
      <c r="C700" s="72"/>
      <c r="D700" s="164"/>
      <c r="E700" s="74"/>
      <c r="F700" s="72"/>
      <c r="G700" s="434">
        <f t="shared" si="240"/>
        <v>0</v>
      </c>
      <c r="H700" s="209"/>
      <c r="I700" s="434">
        <f t="shared" si="241"/>
        <v>0</v>
      </c>
      <c r="J700" s="333"/>
      <c r="K700" s="30"/>
      <c r="L700" s="30"/>
      <c r="M700" s="30"/>
      <c r="N700" s="30"/>
      <c r="O700" s="30"/>
      <c r="P700" s="479"/>
      <c r="Q700" s="457"/>
      <c r="R700" s="96">
        <f t="shared" si="231"/>
        <v>0</v>
      </c>
      <c r="S700" s="96">
        <f t="shared" si="232"/>
        <v>0</v>
      </c>
    </row>
    <row r="701" spans="2:19" s="24" customFormat="1" ht="12.75" customHeight="1" x14ac:dyDescent="0.2">
      <c r="B701" s="901"/>
      <c r="C701" s="137"/>
      <c r="D701" s="165"/>
      <c r="E701" s="208"/>
      <c r="F701" s="137"/>
      <c r="G701" s="448">
        <f t="shared" si="240"/>
        <v>0</v>
      </c>
      <c r="H701" s="137"/>
      <c r="I701" s="448">
        <f t="shared" si="241"/>
        <v>0</v>
      </c>
      <c r="J701" s="458"/>
      <c r="K701" s="32"/>
      <c r="L701" s="32"/>
      <c r="M701" s="32"/>
      <c r="N701" s="32"/>
      <c r="O701" s="32"/>
      <c r="P701" s="596"/>
      <c r="Q701" s="459"/>
      <c r="R701" s="96">
        <f t="shared" si="231"/>
        <v>0</v>
      </c>
      <c r="S701" s="96">
        <f t="shared" si="232"/>
        <v>0</v>
      </c>
    </row>
    <row r="702" spans="2:19" s="24" customFormat="1" ht="12.75" customHeight="1" x14ac:dyDescent="0.15">
      <c r="B702" s="897" t="s">
        <v>280</v>
      </c>
      <c r="C702" s="114" t="s">
        <v>212</v>
      </c>
      <c r="D702" s="162"/>
      <c r="E702" s="54"/>
      <c r="F702" s="33"/>
      <c r="G702" s="204">
        <f>SUM(G703:G710)</f>
        <v>0</v>
      </c>
      <c r="H702" s="151"/>
      <c r="I702" s="204">
        <f>SUM(I703:I710)</f>
        <v>0</v>
      </c>
      <c r="J702" s="204">
        <f t="shared" ref="J702:Q702" si="242">SUM(J703:J710)</f>
        <v>0</v>
      </c>
      <c r="K702" s="220">
        <f t="shared" si="242"/>
        <v>0</v>
      </c>
      <c r="L702" s="220">
        <f t="shared" si="242"/>
        <v>0</v>
      </c>
      <c r="M702" s="220">
        <f t="shared" si="242"/>
        <v>0</v>
      </c>
      <c r="N702" s="220">
        <f t="shared" si="242"/>
        <v>0</v>
      </c>
      <c r="O702" s="220">
        <f t="shared" si="242"/>
        <v>0</v>
      </c>
      <c r="P702" s="220">
        <f t="shared" si="242"/>
        <v>0</v>
      </c>
      <c r="Q702" s="248">
        <f t="shared" si="242"/>
        <v>0</v>
      </c>
      <c r="R702" s="96">
        <f t="shared" si="231"/>
        <v>0</v>
      </c>
      <c r="S702" s="96">
        <f t="shared" si="232"/>
        <v>0</v>
      </c>
    </row>
    <row r="703" spans="2:19" s="24" customFormat="1" ht="12.75" customHeight="1" x14ac:dyDescent="0.2">
      <c r="B703" s="898"/>
      <c r="C703" s="72"/>
      <c r="D703" s="164"/>
      <c r="E703" s="74"/>
      <c r="F703" s="72"/>
      <c r="G703" s="434">
        <f t="shared" ref="G703:G710" si="243">+E703*F703</f>
        <v>0</v>
      </c>
      <c r="H703" s="72"/>
      <c r="I703" s="434">
        <f t="shared" ref="I703:I710" si="244">+G703*$H$665</f>
        <v>0</v>
      </c>
      <c r="J703" s="434"/>
      <c r="K703" s="53"/>
      <c r="L703" s="53"/>
      <c r="M703" s="53"/>
      <c r="N703" s="53"/>
      <c r="O703" s="53"/>
      <c r="P703" s="964"/>
      <c r="Q703" s="455"/>
      <c r="R703" s="96">
        <f t="shared" si="231"/>
        <v>0</v>
      </c>
      <c r="S703" s="96">
        <f t="shared" si="232"/>
        <v>0</v>
      </c>
    </row>
    <row r="704" spans="2:19" s="24" customFormat="1" ht="12.75" customHeight="1" x14ac:dyDescent="0.2">
      <c r="B704" s="902"/>
      <c r="C704" s="114"/>
      <c r="D704" s="162"/>
      <c r="E704" s="54"/>
      <c r="F704" s="33"/>
      <c r="G704" s="434">
        <f t="shared" si="243"/>
        <v>0</v>
      </c>
      <c r="H704" s="72"/>
      <c r="I704" s="434">
        <f t="shared" si="244"/>
        <v>0</v>
      </c>
      <c r="J704" s="333"/>
      <c r="K704" s="30"/>
      <c r="L704" s="30"/>
      <c r="M704" s="30"/>
      <c r="N704" s="30"/>
      <c r="O704" s="30"/>
      <c r="P704" s="479"/>
      <c r="Q704" s="457"/>
      <c r="R704" s="96">
        <f t="shared" si="231"/>
        <v>0</v>
      </c>
      <c r="S704" s="96">
        <f t="shared" si="232"/>
        <v>0</v>
      </c>
    </row>
    <row r="705" spans="2:19" s="24" customFormat="1" ht="12.75" customHeight="1" x14ac:dyDescent="0.2">
      <c r="B705" s="902"/>
      <c r="C705" s="114"/>
      <c r="D705" s="162"/>
      <c r="E705" s="54"/>
      <c r="F705" s="33"/>
      <c r="G705" s="434">
        <f t="shared" si="243"/>
        <v>0</v>
      </c>
      <c r="H705" s="72"/>
      <c r="I705" s="434">
        <f t="shared" si="244"/>
        <v>0</v>
      </c>
      <c r="J705" s="333"/>
      <c r="K705" s="30"/>
      <c r="L705" s="30"/>
      <c r="M705" s="30"/>
      <c r="N705" s="30"/>
      <c r="O705" s="30"/>
      <c r="P705" s="479"/>
      <c r="Q705" s="457"/>
      <c r="R705" s="96">
        <f t="shared" si="231"/>
        <v>0</v>
      </c>
      <c r="S705" s="96">
        <f t="shared" si="232"/>
        <v>0</v>
      </c>
    </row>
    <row r="706" spans="2:19" s="24" customFormat="1" ht="12.75" customHeight="1" x14ac:dyDescent="0.2">
      <c r="B706" s="902"/>
      <c r="C706" s="114"/>
      <c r="D706" s="162"/>
      <c r="E706" s="54"/>
      <c r="F706" s="33"/>
      <c r="G706" s="434">
        <f t="shared" si="243"/>
        <v>0</v>
      </c>
      <c r="H706" s="72"/>
      <c r="I706" s="434">
        <f t="shared" si="244"/>
        <v>0</v>
      </c>
      <c r="J706" s="333"/>
      <c r="K706" s="30"/>
      <c r="L706" s="30"/>
      <c r="M706" s="30"/>
      <c r="N706" s="30"/>
      <c r="O706" s="30"/>
      <c r="P706" s="479"/>
      <c r="Q706" s="457"/>
      <c r="R706" s="96">
        <f t="shared" si="231"/>
        <v>0</v>
      </c>
      <c r="S706" s="96">
        <f t="shared" si="232"/>
        <v>0</v>
      </c>
    </row>
    <row r="707" spans="2:19" s="24" customFormat="1" ht="12.75" customHeight="1" x14ac:dyDescent="0.2">
      <c r="B707" s="902"/>
      <c r="C707" s="114"/>
      <c r="D707" s="162"/>
      <c r="E707" s="54"/>
      <c r="F707" s="33"/>
      <c r="G707" s="434">
        <f t="shared" si="243"/>
        <v>0</v>
      </c>
      <c r="H707" s="72"/>
      <c r="I707" s="434">
        <f t="shared" si="244"/>
        <v>0</v>
      </c>
      <c r="J707" s="333"/>
      <c r="K707" s="30"/>
      <c r="L707" s="30"/>
      <c r="M707" s="30"/>
      <c r="N707" s="30"/>
      <c r="O707" s="30"/>
      <c r="P707" s="479"/>
      <c r="Q707" s="457"/>
      <c r="R707" s="96">
        <f t="shared" si="231"/>
        <v>0</v>
      </c>
      <c r="S707" s="96">
        <f t="shared" si="232"/>
        <v>0</v>
      </c>
    </row>
    <row r="708" spans="2:19" s="24" customFormat="1" ht="12.75" customHeight="1" x14ac:dyDescent="0.2">
      <c r="B708" s="903"/>
      <c r="C708" s="72"/>
      <c r="D708" s="164"/>
      <c r="E708" s="74"/>
      <c r="F708" s="72"/>
      <c r="G708" s="434">
        <f t="shared" si="243"/>
        <v>0</v>
      </c>
      <c r="H708" s="213"/>
      <c r="I708" s="434">
        <f t="shared" si="244"/>
        <v>0</v>
      </c>
      <c r="J708" s="333"/>
      <c r="K708" s="30"/>
      <c r="L708" s="30"/>
      <c r="M708" s="30"/>
      <c r="N708" s="30"/>
      <c r="O708" s="30"/>
      <c r="P708" s="479"/>
      <c r="Q708" s="457"/>
      <c r="R708" s="96">
        <f t="shared" si="231"/>
        <v>0</v>
      </c>
      <c r="S708" s="96">
        <f t="shared" si="232"/>
        <v>0</v>
      </c>
    </row>
    <row r="709" spans="2:19" s="24" customFormat="1" ht="12.75" customHeight="1" x14ac:dyDescent="0.2">
      <c r="B709" s="903"/>
      <c r="C709" s="72"/>
      <c r="D709" s="164"/>
      <c r="E709" s="74"/>
      <c r="F709" s="72"/>
      <c r="G709" s="434">
        <f t="shared" si="243"/>
        <v>0</v>
      </c>
      <c r="H709" s="209"/>
      <c r="I709" s="434">
        <f t="shared" si="244"/>
        <v>0</v>
      </c>
      <c r="J709" s="333"/>
      <c r="K709" s="30"/>
      <c r="L709" s="30"/>
      <c r="M709" s="30"/>
      <c r="N709" s="30"/>
      <c r="O709" s="30"/>
      <c r="P709" s="479"/>
      <c r="Q709" s="457"/>
      <c r="R709" s="96">
        <f t="shared" si="231"/>
        <v>0</v>
      </c>
      <c r="S709" s="96">
        <f t="shared" si="232"/>
        <v>0</v>
      </c>
    </row>
    <row r="710" spans="2:19" s="24" customFormat="1" ht="12.75" customHeight="1" x14ac:dyDescent="0.2">
      <c r="B710" s="901"/>
      <c r="C710" s="137"/>
      <c r="D710" s="165"/>
      <c r="E710" s="74"/>
      <c r="F710" s="72"/>
      <c r="G710" s="448">
        <f t="shared" si="243"/>
        <v>0</v>
      </c>
      <c r="H710" s="137"/>
      <c r="I710" s="448">
        <f t="shared" si="244"/>
        <v>0</v>
      </c>
      <c r="J710" s="458"/>
      <c r="K710" s="32"/>
      <c r="L710" s="32"/>
      <c r="M710" s="32"/>
      <c r="N710" s="32"/>
      <c r="O710" s="32"/>
      <c r="P710" s="596"/>
      <c r="Q710" s="459"/>
      <c r="R710" s="96">
        <f t="shared" si="231"/>
        <v>0</v>
      </c>
      <c r="S710" s="96">
        <f t="shared" si="232"/>
        <v>0</v>
      </c>
    </row>
    <row r="711" spans="2:19" s="24" customFormat="1" ht="12.75" customHeight="1" x14ac:dyDescent="0.15">
      <c r="B711" s="905">
        <f>+D522</f>
        <v>0</v>
      </c>
      <c r="C711" s="178" t="str">
        <f>+C522</f>
        <v>1.3.5</v>
      </c>
      <c r="D711" s="166">
        <f>+'Cronograma de Actividades'!C38</f>
        <v>0</v>
      </c>
      <c r="E711" s="181"/>
      <c r="F711" s="180"/>
      <c r="G711" s="158">
        <f>+G712+G721+G730+G739+G748</f>
        <v>0</v>
      </c>
      <c r="H711" s="370">
        <f>+'Cronograma de Actividades'!D38</f>
        <v>0</v>
      </c>
      <c r="I711" s="158">
        <f t="shared" ref="I711:Q711" si="245">+I712+I721+I730+I739+I748</f>
        <v>0</v>
      </c>
      <c r="J711" s="158">
        <f t="shared" si="245"/>
        <v>0</v>
      </c>
      <c r="K711" s="158">
        <f t="shared" si="245"/>
        <v>0</v>
      </c>
      <c r="L711" s="158">
        <f t="shared" si="245"/>
        <v>0</v>
      </c>
      <c r="M711" s="158">
        <f t="shared" si="245"/>
        <v>0</v>
      </c>
      <c r="N711" s="158">
        <f t="shared" si="245"/>
        <v>0</v>
      </c>
      <c r="O711" s="158">
        <f t="shared" si="245"/>
        <v>0</v>
      </c>
      <c r="P711" s="158">
        <f t="shared" si="245"/>
        <v>0</v>
      </c>
      <c r="Q711" s="159">
        <f t="shared" si="245"/>
        <v>0</v>
      </c>
      <c r="R711" s="96">
        <f t="shared" si="231"/>
        <v>0</v>
      </c>
      <c r="S711" s="96">
        <f t="shared" si="232"/>
        <v>0</v>
      </c>
    </row>
    <row r="712" spans="2:19" s="24" customFormat="1" ht="12.75" customHeight="1" x14ac:dyDescent="0.15">
      <c r="B712" s="897" t="s">
        <v>280</v>
      </c>
      <c r="C712" s="114" t="s">
        <v>213</v>
      </c>
      <c r="D712" s="162"/>
      <c r="E712" s="54"/>
      <c r="F712" s="33"/>
      <c r="G712" s="204">
        <f>SUM(G713:G720)</f>
        <v>0</v>
      </c>
      <c r="H712" s="151"/>
      <c r="I712" s="204">
        <f>SUM(I713:I720)</f>
        <v>0</v>
      </c>
      <c r="J712" s="204">
        <f t="shared" ref="J712:Q712" si="246">SUM(J713:J720)</f>
        <v>0</v>
      </c>
      <c r="K712" s="220">
        <f t="shared" si="246"/>
        <v>0</v>
      </c>
      <c r="L712" s="220">
        <f t="shared" si="246"/>
        <v>0</v>
      </c>
      <c r="M712" s="220">
        <f t="shared" si="246"/>
        <v>0</v>
      </c>
      <c r="N712" s="220">
        <f t="shared" si="246"/>
        <v>0</v>
      </c>
      <c r="O712" s="220">
        <f t="shared" si="246"/>
        <v>0</v>
      </c>
      <c r="P712" s="220">
        <f t="shared" si="246"/>
        <v>0</v>
      </c>
      <c r="Q712" s="248">
        <f t="shared" si="246"/>
        <v>0</v>
      </c>
      <c r="R712" s="96">
        <f t="shared" si="231"/>
        <v>0</v>
      </c>
      <c r="S712" s="96">
        <f t="shared" si="232"/>
        <v>0</v>
      </c>
    </row>
    <row r="713" spans="2:19" s="24" customFormat="1" ht="12.75" customHeight="1" x14ac:dyDescent="0.2">
      <c r="B713" s="898"/>
      <c r="C713" s="72"/>
      <c r="D713" s="164"/>
      <c r="E713" s="74"/>
      <c r="F713" s="72"/>
      <c r="G713" s="434">
        <f t="shared" ref="G713:G720" si="247">+E713*F713</f>
        <v>0</v>
      </c>
      <c r="H713" s="72"/>
      <c r="I713" s="434">
        <f t="shared" ref="I713:I720" si="248">+G713*$H$711</f>
        <v>0</v>
      </c>
      <c r="J713" s="434"/>
      <c r="K713" s="53"/>
      <c r="L713" s="53"/>
      <c r="M713" s="53"/>
      <c r="N713" s="53"/>
      <c r="O713" s="53"/>
      <c r="P713" s="964"/>
      <c r="Q713" s="455"/>
      <c r="R713" s="96">
        <f t="shared" si="231"/>
        <v>0</v>
      </c>
      <c r="S713" s="96">
        <f t="shared" si="232"/>
        <v>0</v>
      </c>
    </row>
    <row r="714" spans="2:19" s="24" customFormat="1" ht="12.75" customHeight="1" x14ac:dyDescent="0.2">
      <c r="B714" s="898"/>
      <c r="C714" s="72"/>
      <c r="D714" s="164"/>
      <c r="E714" s="74"/>
      <c r="F714" s="72"/>
      <c r="G714" s="434">
        <f t="shared" si="247"/>
        <v>0</v>
      </c>
      <c r="H714" s="72"/>
      <c r="I714" s="434">
        <f t="shared" si="248"/>
        <v>0</v>
      </c>
      <c r="J714" s="333"/>
      <c r="K714" s="30"/>
      <c r="L714" s="30"/>
      <c r="M714" s="30"/>
      <c r="N714" s="30"/>
      <c r="O714" s="30"/>
      <c r="P714" s="479"/>
      <c r="Q714" s="457"/>
      <c r="R714" s="96">
        <f t="shared" si="231"/>
        <v>0</v>
      </c>
      <c r="S714" s="96">
        <f t="shared" si="232"/>
        <v>0</v>
      </c>
    </row>
    <row r="715" spans="2:19" s="24" customFormat="1" ht="12.75" customHeight="1" x14ac:dyDescent="0.2">
      <c r="B715" s="903"/>
      <c r="C715" s="72"/>
      <c r="D715" s="164"/>
      <c r="E715" s="74"/>
      <c r="F715" s="72"/>
      <c r="G715" s="434">
        <f t="shared" si="247"/>
        <v>0</v>
      </c>
      <c r="H715" s="72"/>
      <c r="I715" s="434">
        <f t="shared" si="248"/>
        <v>0</v>
      </c>
      <c r="J715" s="333"/>
      <c r="K715" s="30"/>
      <c r="L715" s="30"/>
      <c r="M715" s="30"/>
      <c r="N715" s="30"/>
      <c r="O715" s="30"/>
      <c r="P715" s="479"/>
      <c r="Q715" s="457"/>
      <c r="R715" s="96">
        <f t="shared" si="231"/>
        <v>0</v>
      </c>
      <c r="S715" s="96">
        <f t="shared" si="232"/>
        <v>0</v>
      </c>
    </row>
    <row r="716" spans="2:19" s="24" customFormat="1" ht="12.75" customHeight="1" x14ac:dyDescent="0.2">
      <c r="B716" s="899"/>
      <c r="C716" s="72"/>
      <c r="D716" s="164"/>
      <c r="E716" s="74"/>
      <c r="F716" s="72"/>
      <c r="G716" s="434">
        <f t="shared" si="247"/>
        <v>0</v>
      </c>
      <c r="H716" s="72"/>
      <c r="I716" s="434">
        <f t="shared" si="248"/>
        <v>0</v>
      </c>
      <c r="J716" s="333"/>
      <c r="K716" s="30"/>
      <c r="L716" s="30"/>
      <c r="M716" s="30"/>
      <c r="N716" s="30"/>
      <c r="O716" s="30"/>
      <c r="P716" s="479"/>
      <c r="Q716" s="457"/>
      <c r="R716" s="96">
        <f t="shared" si="231"/>
        <v>0</v>
      </c>
      <c r="S716" s="96">
        <f t="shared" si="232"/>
        <v>0</v>
      </c>
    </row>
    <row r="717" spans="2:19" s="24" customFormat="1" ht="12.75" customHeight="1" x14ac:dyDescent="0.2">
      <c r="B717" s="900"/>
      <c r="C717" s="209"/>
      <c r="D717" s="210"/>
      <c r="E717" s="74"/>
      <c r="F717" s="72"/>
      <c r="G717" s="434">
        <f t="shared" si="247"/>
        <v>0</v>
      </c>
      <c r="H717" s="72"/>
      <c r="I717" s="434">
        <f t="shared" si="248"/>
        <v>0</v>
      </c>
      <c r="J717" s="333"/>
      <c r="K717" s="30"/>
      <c r="L717" s="460"/>
      <c r="M717" s="460"/>
      <c r="N717" s="460"/>
      <c r="O717" s="460"/>
      <c r="P717" s="966"/>
      <c r="Q717" s="461"/>
      <c r="R717" s="96">
        <f t="shared" si="231"/>
        <v>0</v>
      </c>
      <c r="S717" s="96">
        <f t="shared" si="232"/>
        <v>0</v>
      </c>
    </row>
    <row r="718" spans="2:19" s="24" customFormat="1" ht="12.75" customHeight="1" x14ac:dyDescent="0.2">
      <c r="B718" s="900"/>
      <c r="C718" s="209"/>
      <c r="D718" s="210"/>
      <c r="E718" s="212"/>
      <c r="F718" s="213"/>
      <c r="G718" s="434">
        <f t="shared" si="247"/>
        <v>0</v>
      </c>
      <c r="H718" s="213"/>
      <c r="I718" s="434">
        <f t="shared" si="248"/>
        <v>0</v>
      </c>
      <c r="J718" s="336"/>
      <c r="K718" s="133"/>
      <c r="L718" s="460"/>
      <c r="M718" s="460"/>
      <c r="N718" s="460"/>
      <c r="O718" s="460"/>
      <c r="P718" s="966"/>
      <c r="Q718" s="461"/>
      <c r="R718" s="96">
        <f t="shared" si="231"/>
        <v>0</v>
      </c>
      <c r="S718" s="96">
        <f t="shared" si="232"/>
        <v>0</v>
      </c>
    </row>
    <row r="719" spans="2:19" s="24" customFormat="1" ht="12.75" customHeight="1" x14ac:dyDescent="0.2">
      <c r="B719" s="900"/>
      <c r="C719" s="209"/>
      <c r="D719" s="210"/>
      <c r="E719" s="211"/>
      <c r="F719" s="209"/>
      <c r="G719" s="434">
        <f t="shared" si="247"/>
        <v>0</v>
      </c>
      <c r="H719" s="209"/>
      <c r="I719" s="434">
        <f t="shared" si="248"/>
        <v>0</v>
      </c>
      <c r="J719" s="462"/>
      <c r="K719" s="460"/>
      <c r="L719" s="460"/>
      <c r="M719" s="460"/>
      <c r="N719" s="460"/>
      <c r="O719" s="460"/>
      <c r="P719" s="966"/>
      <c r="Q719" s="461"/>
      <c r="R719" s="96">
        <f t="shared" si="231"/>
        <v>0</v>
      </c>
      <c r="S719" s="96">
        <f t="shared" si="232"/>
        <v>0</v>
      </c>
    </row>
    <row r="720" spans="2:19" s="24" customFormat="1" ht="12.75" customHeight="1" x14ac:dyDescent="0.2">
      <c r="B720" s="901"/>
      <c r="C720" s="137"/>
      <c r="D720" s="165"/>
      <c r="E720" s="208"/>
      <c r="F720" s="137"/>
      <c r="G720" s="448">
        <f t="shared" si="247"/>
        <v>0</v>
      </c>
      <c r="H720" s="137"/>
      <c r="I720" s="448">
        <f t="shared" si="248"/>
        <v>0</v>
      </c>
      <c r="J720" s="458"/>
      <c r="K720" s="32"/>
      <c r="L720" s="32"/>
      <c r="M720" s="32"/>
      <c r="N720" s="32"/>
      <c r="O720" s="32"/>
      <c r="P720" s="596"/>
      <c r="Q720" s="459"/>
      <c r="R720" s="96">
        <f t="shared" si="231"/>
        <v>0</v>
      </c>
      <c r="S720" s="96">
        <f t="shared" si="232"/>
        <v>0</v>
      </c>
    </row>
    <row r="721" spans="2:19" s="24" customFormat="1" ht="12.75" customHeight="1" x14ac:dyDescent="0.15">
      <c r="B721" s="897" t="s">
        <v>280</v>
      </c>
      <c r="C721" s="114" t="s">
        <v>214</v>
      </c>
      <c r="D721" s="162"/>
      <c r="E721" s="54"/>
      <c r="F721" s="33"/>
      <c r="G721" s="204">
        <f>SUM(G722:G729)</f>
        <v>0</v>
      </c>
      <c r="H721" s="151"/>
      <c r="I721" s="204">
        <f>SUM(I722:I729)</f>
        <v>0</v>
      </c>
      <c r="J721" s="204">
        <f t="shared" ref="J721:Q721" si="249">SUM(J722:J729)</f>
        <v>0</v>
      </c>
      <c r="K721" s="220">
        <f t="shared" si="249"/>
        <v>0</v>
      </c>
      <c r="L721" s="220">
        <f t="shared" si="249"/>
        <v>0</v>
      </c>
      <c r="M721" s="220">
        <f t="shared" si="249"/>
        <v>0</v>
      </c>
      <c r="N721" s="220">
        <f t="shared" si="249"/>
        <v>0</v>
      </c>
      <c r="O721" s="220">
        <f t="shared" si="249"/>
        <v>0</v>
      </c>
      <c r="P721" s="220">
        <f t="shared" si="249"/>
        <v>0</v>
      </c>
      <c r="Q721" s="248">
        <f t="shared" si="249"/>
        <v>0</v>
      </c>
      <c r="R721" s="96">
        <f t="shared" si="231"/>
        <v>0</v>
      </c>
      <c r="S721" s="96">
        <f t="shared" si="232"/>
        <v>0</v>
      </c>
    </row>
    <row r="722" spans="2:19" s="24" customFormat="1" ht="12.75" customHeight="1" x14ac:dyDescent="0.2">
      <c r="B722" s="898"/>
      <c r="C722" s="72"/>
      <c r="D722" s="164"/>
      <c r="E722" s="74"/>
      <c r="F722" s="72"/>
      <c r="G722" s="434">
        <f t="shared" ref="G722:G729" si="250">+E722*F722</f>
        <v>0</v>
      </c>
      <c r="H722" s="72"/>
      <c r="I722" s="434">
        <f t="shared" ref="I722:I729" si="251">+G722*$H$711</f>
        <v>0</v>
      </c>
      <c r="J722" s="434"/>
      <c r="K722" s="53"/>
      <c r="L722" s="53"/>
      <c r="M722" s="53"/>
      <c r="N722" s="53"/>
      <c r="O722" s="53"/>
      <c r="P722" s="964"/>
      <c r="Q722" s="455"/>
      <c r="R722" s="96">
        <f t="shared" si="231"/>
        <v>0</v>
      </c>
      <c r="S722" s="96">
        <f t="shared" si="232"/>
        <v>0</v>
      </c>
    </row>
    <row r="723" spans="2:19" s="24" customFormat="1" ht="12.75" customHeight="1" x14ac:dyDescent="0.2">
      <c r="B723" s="898"/>
      <c r="C723" s="72"/>
      <c r="D723" s="164"/>
      <c r="E723" s="74"/>
      <c r="F723" s="72"/>
      <c r="G723" s="434">
        <f t="shared" si="250"/>
        <v>0</v>
      </c>
      <c r="H723" s="72"/>
      <c r="I723" s="434">
        <f t="shared" si="251"/>
        <v>0</v>
      </c>
      <c r="J723" s="333"/>
      <c r="K723" s="30"/>
      <c r="L723" s="30"/>
      <c r="M723" s="30"/>
      <c r="N723" s="30"/>
      <c r="O723" s="30"/>
      <c r="P723" s="479"/>
      <c r="Q723" s="457"/>
      <c r="R723" s="96">
        <f t="shared" si="231"/>
        <v>0</v>
      </c>
      <c r="S723" s="96">
        <f t="shared" si="232"/>
        <v>0</v>
      </c>
    </row>
    <row r="724" spans="2:19" s="24" customFormat="1" ht="12.75" customHeight="1" x14ac:dyDescent="0.2">
      <c r="B724" s="902"/>
      <c r="C724" s="114"/>
      <c r="D724" s="162"/>
      <c r="E724" s="54"/>
      <c r="F724" s="33"/>
      <c r="G724" s="434">
        <f t="shared" si="250"/>
        <v>0</v>
      </c>
      <c r="H724" s="72"/>
      <c r="I724" s="434">
        <f t="shared" si="251"/>
        <v>0</v>
      </c>
      <c r="J724" s="333"/>
      <c r="K724" s="30"/>
      <c r="L724" s="30"/>
      <c r="M724" s="30"/>
      <c r="N724" s="30"/>
      <c r="O724" s="30"/>
      <c r="P724" s="479"/>
      <c r="Q724" s="457"/>
      <c r="R724" s="96">
        <f t="shared" si="231"/>
        <v>0</v>
      </c>
      <c r="S724" s="96">
        <f t="shared" si="232"/>
        <v>0</v>
      </c>
    </row>
    <row r="725" spans="2:19" s="24" customFormat="1" ht="12.75" customHeight="1" x14ac:dyDescent="0.2">
      <c r="B725" s="902"/>
      <c r="C725" s="114"/>
      <c r="D725" s="162"/>
      <c r="E725" s="54"/>
      <c r="F725" s="33"/>
      <c r="G725" s="434">
        <f t="shared" si="250"/>
        <v>0</v>
      </c>
      <c r="H725" s="72"/>
      <c r="I725" s="434">
        <f t="shared" si="251"/>
        <v>0</v>
      </c>
      <c r="J725" s="333"/>
      <c r="K725" s="30"/>
      <c r="L725" s="30"/>
      <c r="M725" s="30"/>
      <c r="N725" s="30"/>
      <c r="O725" s="30"/>
      <c r="P725" s="479"/>
      <c r="Q725" s="457"/>
      <c r="R725" s="96">
        <f t="shared" si="231"/>
        <v>0</v>
      </c>
      <c r="S725" s="96">
        <f t="shared" si="232"/>
        <v>0</v>
      </c>
    </row>
    <row r="726" spans="2:19" s="24" customFormat="1" ht="12.75" customHeight="1" x14ac:dyDescent="0.2">
      <c r="B726" s="902"/>
      <c r="C726" s="114"/>
      <c r="D726" s="162"/>
      <c r="E726" s="54"/>
      <c r="F726" s="33"/>
      <c r="G726" s="434">
        <f t="shared" si="250"/>
        <v>0</v>
      </c>
      <c r="H726" s="72"/>
      <c r="I726" s="434">
        <f t="shared" si="251"/>
        <v>0</v>
      </c>
      <c r="J726" s="333"/>
      <c r="K726" s="30"/>
      <c r="L726" s="460"/>
      <c r="M726" s="460"/>
      <c r="N726" s="460"/>
      <c r="O726" s="460"/>
      <c r="P726" s="966"/>
      <c r="Q726" s="461"/>
      <c r="R726" s="96">
        <f t="shared" si="231"/>
        <v>0</v>
      </c>
      <c r="S726" s="96">
        <f t="shared" si="232"/>
        <v>0</v>
      </c>
    </row>
    <row r="727" spans="2:19" s="24" customFormat="1" ht="12.75" customHeight="1" x14ac:dyDescent="0.2">
      <c r="B727" s="903"/>
      <c r="C727" s="72"/>
      <c r="D727" s="164"/>
      <c r="E727" s="74"/>
      <c r="F727" s="72"/>
      <c r="G727" s="434">
        <f t="shared" si="250"/>
        <v>0</v>
      </c>
      <c r="H727" s="213"/>
      <c r="I727" s="434">
        <f t="shared" si="251"/>
        <v>0</v>
      </c>
      <c r="J727" s="336"/>
      <c r="K727" s="133"/>
      <c r="L727" s="460"/>
      <c r="M727" s="460"/>
      <c r="N727" s="460"/>
      <c r="O727" s="460"/>
      <c r="P727" s="966"/>
      <c r="Q727" s="461"/>
      <c r="R727" s="96">
        <f t="shared" si="231"/>
        <v>0</v>
      </c>
      <c r="S727" s="96">
        <f t="shared" si="232"/>
        <v>0</v>
      </c>
    </row>
    <row r="728" spans="2:19" s="24" customFormat="1" ht="12.75" customHeight="1" x14ac:dyDescent="0.2">
      <c r="B728" s="903"/>
      <c r="C728" s="72"/>
      <c r="D728" s="164"/>
      <c r="E728" s="74"/>
      <c r="F728" s="72"/>
      <c r="G728" s="434">
        <f t="shared" si="250"/>
        <v>0</v>
      </c>
      <c r="H728" s="209"/>
      <c r="I728" s="434">
        <f t="shared" si="251"/>
        <v>0</v>
      </c>
      <c r="J728" s="462"/>
      <c r="K728" s="460"/>
      <c r="L728" s="460"/>
      <c r="M728" s="460"/>
      <c r="N728" s="460"/>
      <c r="O728" s="460"/>
      <c r="P728" s="966"/>
      <c r="Q728" s="461"/>
      <c r="R728" s="96">
        <f t="shared" si="231"/>
        <v>0</v>
      </c>
      <c r="S728" s="96">
        <f t="shared" si="232"/>
        <v>0</v>
      </c>
    </row>
    <row r="729" spans="2:19" s="24" customFormat="1" ht="12.75" customHeight="1" x14ac:dyDescent="0.2">
      <c r="B729" s="901"/>
      <c r="C729" s="137"/>
      <c r="D729" s="165"/>
      <c r="E729" s="208"/>
      <c r="F729" s="137"/>
      <c r="G729" s="448">
        <f t="shared" si="250"/>
        <v>0</v>
      </c>
      <c r="H729" s="137"/>
      <c r="I729" s="448">
        <f t="shared" si="251"/>
        <v>0</v>
      </c>
      <c r="J729" s="458"/>
      <c r="K729" s="32"/>
      <c r="L729" s="32"/>
      <c r="M729" s="32"/>
      <c r="N729" s="32"/>
      <c r="O729" s="32"/>
      <c r="P729" s="596"/>
      <c r="Q729" s="459"/>
      <c r="R729" s="96">
        <f t="shared" si="231"/>
        <v>0</v>
      </c>
      <c r="S729" s="96">
        <f t="shared" si="232"/>
        <v>0</v>
      </c>
    </row>
    <row r="730" spans="2:19" s="24" customFormat="1" ht="12.75" customHeight="1" x14ac:dyDescent="0.15">
      <c r="B730" s="897" t="s">
        <v>280</v>
      </c>
      <c r="C730" s="114" t="s">
        <v>215</v>
      </c>
      <c r="D730" s="162"/>
      <c r="E730" s="54"/>
      <c r="F730" s="33"/>
      <c r="G730" s="204">
        <f>SUM(G731:G738)</f>
        <v>0</v>
      </c>
      <c r="H730" s="151"/>
      <c r="I730" s="204">
        <f>SUM(I731:I738)</f>
        <v>0</v>
      </c>
      <c r="J730" s="204">
        <f t="shared" ref="J730:Q730" si="252">SUM(J731:J738)</f>
        <v>0</v>
      </c>
      <c r="K730" s="220">
        <f t="shared" si="252"/>
        <v>0</v>
      </c>
      <c r="L730" s="220">
        <f t="shared" si="252"/>
        <v>0</v>
      </c>
      <c r="M730" s="220">
        <f t="shared" si="252"/>
        <v>0</v>
      </c>
      <c r="N730" s="220">
        <f t="shared" si="252"/>
        <v>0</v>
      </c>
      <c r="O730" s="220">
        <f t="shared" si="252"/>
        <v>0</v>
      </c>
      <c r="P730" s="220">
        <f t="shared" si="252"/>
        <v>0</v>
      </c>
      <c r="Q730" s="248">
        <f t="shared" si="252"/>
        <v>0</v>
      </c>
      <c r="R730" s="96">
        <f t="shared" si="231"/>
        <v>0</v>
      </c>
      <c r="S730" s="96">
        <f t="shared" si="232"/>
        <v>0</v>
      </c>
    </row>
    <row r="731" spans="2:19" s="24" customFormat="1" ht="12.75" customHeight="1" x14ac:dyDescent="0.2">
      <c r="B731" s="898"/>
      <c r="C731" s="72"/>
      <c r="D731" s="164"/>
      <c r="E731" s="74"/>
      <c r="F731" s="72"/>
      <c r="G731" s="434">
        <f t="shared" ref="G731:G738" si="253">+E731*F731</f>
        <v>0</v>
      </c>
      <c r="H731" s="72"/>
      <c r="I731" s="434">
        <f t="shared" ref="I731:I738" si="254">+G731*$H$711</f>
        <v>0</v>
      </c>
      <c r="J731" s="434"/>
      <c r="K731" s="53"/>
      <c r="L731" s="53"/>
      <c r="M731" s="53"/>
      <c r="N731" s="53"/>
      <c r="O731" s="53"/>
      <c r="P731" s="964"/>
      <c r="Q731" s="455"/>
      <c r="R731" s="96">
        <f t="shared" si="231"/>
        <v>0</v>
      </c>
      <c r="S731" s="96">
        <f t="shared" si="232"/>
        <v>0</v>
      </c>
    </row>
    <row r="732" spans="2:19" s="24" customFormat="1" ht="12.75" customHeight="1" x14ac:dyDescent="0.2">
      <c r="B732" s="898"/>
      <c r="C732" s="72"/>
      <c r="D732" s="164"/>
      <c r="E732" s="74"/>
      <c r="F732" s="72"/>
      <c r="G732" s="434">
        <f t="shared" si="253"/>
        <v>0</v>
      </c>
      <c r="H732" s="72"/>
      <c r="I732" s="434">
        <f t="shared" si="254"/>
        <v>0</v>
      </c>
      <c r="J732" s="333"/>
      <c r="K732" s="30"/>
      <c r="L732" s="30"/>
      <c r="M732" s="30"/>
      <c r="N732" s="30"/>
      <c r="O732" s="30"/>
      <c r="P732" s="479"/>
      <c r="Q732" s="457"/>
      <c r="R732" s="96">
        <f t="shared" si="231"/>
        <v>0</v>
      </c>
      <c r="S732" s="96">
        <f t="shared" si="232"/>
        <v>0</v>
      </c>
    </row>
    <row r="733" spans="2:19" s="24" customFormat="1" ht="12.75" customHeight="1" x14ac:dyDescent="0.2">
      <c r="B733" s="903"/>
      <c r="C733" s="114"/>
      <c r="D733" s="162"/>
      <c r="E733" s="54"/>
      <c r="F733" s="33"/>
      <c r="G733" s="434">
        <f t="shared" si="253"/>
        <v>0</v>
      </c>
      <c r="H733" s="72"/>
      <c r="I733" s="434">
        <f t="shared" si="254"/>
        <v>0</v>
      </c>
      <c r="J733" s="333"/>
      <c r="K733" s="30"/>
      <c r="L733" s="30"/>
      <c r="M733" s="30"/>
      <c r="N733" s="30"/>
      <c r="O733" s="30"/>
      <c r="P733" s="479"/>
      <c r="Q733" s="457"/>
      <c r="R733" s="96">
        <f t="shared" si="231"/>
        <v>0</v>
      </c>
      <c r="S733" s="96">
        <f t="shared" si="232"/>
        <v>0</v>
      </c>
    </row>
    <row r="734" spans="2:19" s="24" customFormat="1" ht="12.75" customHeight="1" x14ac:dyDescent="0.2">
      <c r="B734" s="902"/>
      <c r="C734" s="114"/>
      <c r="D734" s="162"/>
      <c r="E734" s="54"/>
      <c r="F734" s="33"/>
      <c r="G734" s="434">
        <f t="shared" si="253"/>
        <v>0</v>
      </c>
      <c r="H734" s="72"/>
      <c r="I734" s="434">
        <f t="shared" si="254"/>
        <v>0</v>
      </c>
      <c r="J734" s="333"/>
      <c r="K734" s="30"/>
      <c r="L734" s="30"/>
      <c r="M734" s="30"/>
      <c r="N734" s="30"/>
      <c r="O734" s="30"/>
      <c r="P734" s="479"/>
      <c r="Q734" s="457"/>
      <c r="R734" s="96">
        <f t="shared" ref="R734:R797" si="255">SUM(J734:Q734)</f>
        <v>0</v>
      </c>
      <c r="S734" s="96">
        <f t="shared" ref="S734:S797" si="256">+R734-I734</f>
        <v>0</v>
      </c>
    </row>
    <row r="735" spans="2:19" s="24" customFormat="1" ht="12.75" customHeight="1" x14ac:dyDescent="0.2">
      <c r="B735" s="902"/>
      <c r="C735" s="114"/>
      <c r="D735" s="162"/>
      <c r="E735" s="54"/>
      <c r="F735" s="33"/>
      <c r="G735" s="434">
        <f t="shared" si="253"/>
        <v>0</v>
      </c>
      <c r="H735" s="72"/>
      <c r="I735" s="434">
        <f t="shared" si="254"/>
        <v>0</v>
      </c>
      <c r="J735" s="333"/>
      <c r="K735" s="30"/>
      <c r="L735" s="460"/>
      <c r="M735" s="460"/>
      <c r="N735" s="460"/>
      <c r="O735" s="460"/>
      <c r="P735" s="966"/>
      <c r="Q735" s="461"/>
      <c r="R735" s="96">
        <f t="shared" si="255"/>
        <v>0</v>
      </c>
      <c r="S735" s="96">
        <f t="shared" si="256"/>
        <v>0</v>
      </c>
    </row>
    <row r="736" spans="2:19" s="24" customFormat="1" ht="12.75" customHeight="1" x14ac:dyDescent="0.2">
      <c r="B736" s="903"/>
      <c r="C736" s="72"/>
      <c r="D736" s="164"/>
      <c r="E736" s="74"/>
      <c r="F736" s="72"/>
      <c r="G736" s="434">
        <f t="shared" si="253"/>
        <v>0</v>
      </c>
      <c r="H736" s="213"/>
      <c r="I736" s="434">
        <f t="shared" si="254"/>
        <v>0</v>
      </c>
      <c r="J736" s="336"/>
      <c r="K736" s="133"/>
      <c r="L736" s="460"/>
      <c r="M736" s="460"/>
      <c r="N736" s="460"/>
      <c r="O736" s="460"/>
      <c r="P736" s="966"/>
      <c r="Q736" s="461"/>
      <c r="R736" s="96">
        <f t="shared" si="255"/>
        <v>0</v>
      </c>
      <c r="S736" s="96">
        <f t="shared" si="256"/>
        <v>0</v>
      </c>
    </row>
    <row r="737" spans="2:19" s="24" customFormat="1" ht="12.75" customHeight="1" x14ac:dyDescent="0.2">
      <c r="B737" s="903"/>
      <c r="C737" s="72"/>
      <c r="D737" s="164"/>
      <c r="E737" s="74"/>
      <c r="F737" s="72"/>
      <c r="G737" s="434">
        <f t="shared" si="253"/>
        <v>0</v>
      </c>
      <c r="H737" s="209"/>
      <c r="I737" s="434">
        <f t="shared" si="254"/>
        <v>0</v>
      </c>
      <c r="J737" s="462"/>
      <c r="K737" s="460"/>
      <c r="L737" s="460"/>
      <c r="M737" s="460"/>
      <c r="N737" s="460"/>
      <c r="O737" s="460"/>
      <c r="P737" s="966"/>
      <c r="Q737" s="461"/>
      <c r="R737" s="96">
        <f t="shared" si="255"/>
        <v>0</v>
      </c>
      <c r="S737" s="96">
        <f t="shared" si="256"/>
        <v>0</v>
      </c>
    </row>
    <row r="738" spans="2:19" s="24" customFormat="1" ht="12.75" customHeight="1" x14ac:dyDescent="0.2">
      <c r="B738" s="901"/>
      <c r="C738" s="137"/>
      <c r="D738" s="165"/>
      <c r="E738" s="208"/>
      <c r="F738" s="137"/>
      <c r="G738" s="448">
        <f t="shared" si="253"/>
        <v>0</v>
      </c>
      <c r="H738" s="137"/>
      <c r="I738" s="448">
        <f t="shared" si="254"/>
        <v>0</v>
      </c>
      <c r="J738" s="458"/>
      <c r="K738" s="32"/>
      <c r="L738" s="32"/>
      <c r="M738" s="32"/>
      <c r="N738" s="32"/>
      <c r="O738" s="32"/>
      <c r="P738" s="596"/>
      <c r="Q738" s="459"/>
      <c r="R738" s="96">
        <f t="shared" si="255"/>
        <v>0</v>
      </c>
      <c r="S738" s="96">
        <f t="shared" si="256"/>
        <v>0</v>
      </c>
    </row>
    <row r="739" spans="2:19" s="24" customFormat="1" ht="12.75" customHeight="1" x14ac:dyDescent="0.15">
      <c r="B739" s="897" t="s">
        <v>280</v>
      </c>
      <c r="C739" s="114" t="s">
        <v>216</v>
      </c>
      <c r="D739" s="162"/>
      <c r="E739" s="54"/>
      <c r="F739" s="33"/>
      <c r="G739" s="204">
        <f>SUM(G740:G747)</f>
        <v>0</v>
      </c>
      <c r="H739" s="151"/>
      <c r="I739" s="204">
        <f>SUM(I740:I747)</f>
        <v>0</v>
      </c>
      <c r="J739" s="204">
        <f t="shared" ref="J739:Q739" si="257">SUM(J740:J747)</f>
        <v>0</v>
      </c>
      <c r="K739" s="220">
        <f t="shared" si="257"/>
        <v>0</v>
      </c>
      <c r="L739" s="220">
        <f t="shared" si="257"/>
        <v>0</v>
      </c>
      <c r="M739" s="220">
        <f t="shared" si="257"/>
        <v>0</v>
      </c>
      <c r="N739" s="220">
        <f t="shared" si="257"/>
        <v>0</v>
      </c>
      <c r="O739" s="220">
        <f t="shared" si="257"/>
        <v>0</v>
      </c>
      <c r="P739" s="220">
        <f t="shared" si="257"/>
        <v>0</v>
      </c>
      <c r="Q739" s="248">
        <f t="shared" si="257"/>
        <v>0</v>
      </c>
      <c r="R739" s="96">
        <f t="shared" si="255"/>
        <v>0</v>
      </c>
      <c r="S739" s="96">
        <f t="shared" si="256"/>
        <v>0</v>
      </c>
    </row>
    <row r="740" spans="2:19" s="24" customFormat="1" ht="12.75" customHeight="1" x14ac:dyDescent="0.2">
      <c r="B740" s="898"/>
      <c r="C740" s="72"/>
      <c r="D740" s="164"/>
      <c r="E740" s="74"/>
      <c r="F740" s="72"/>
      <c r="G740" s="434">
        <f t="shared" ref="G740:G747" si="258">+E740*F740</f>
        <v>0</v>
      </c>
      <c r="H740" s="72"/>
      <c r="I740" s="434">
        <f t="shared" ref="I740:I747" si="259">+G740*$H$711</f>
        <v>0</v>
      </c>
      <c r="J740" s="434"/>
      <c r="K740" s="53"/>
      <c r="L740" s="53"/>
      <c r="M740" s="53"/>
      <c r="N740" s="53"/>
      <c r="O740" s="53"/>
      <c r="P740" s="964"/>
      <c r="Q740" s="455"/>
      <c r="R740" s="96">
        <f t="shared" si="255"/>
        <v>0</v>
      </c>
      <c r="S740" s="96">
        <f t="shared" si="256"/>
        <v>0</v>
      </c>
    </row>
    <row r="741" spans="2:19" s="24" customFormat="1" ht="12.75" customHeight="1" x14ac:dyDescent="0.2">
      <c r="B741" s="898"/>
      <c r="C741" s="72"/>
      <c r="D741" s="164"/>
      <c r="E741" s="74"/>
      <c r="F741" s="72"/>
      <c r="G741" s="434">
        <f t="shared" si="258"/>
        <v>0</v>
      </c>
      <c r="H741" s="72"/>
      <c r="I741" s="434">
        <f t="shared" si="259"/>
        <v>0</v>
      </c>
      <c r="J741" s="333"/>
      <c r="K741" s="30"/>
      <c r="L741" s="30"/>
      <c r="M741" s="30"/>
      <c r="N741" s="30"/>
      <c r="O741" s="30"/>
      <c r="P741" s="479"/>
      <c r="Q741" s="457"/>
      <c r="R741" s="96">
        <f t="shared" si="255"/>
        <v>0</v>
      </c>
      <c r="S741" s="96">
        <f t="shared" si="256"/>
        <v>0</v>
      </c>
    </row>
    <row r="742" spans="2:19" s="24" customFormat="1" ht="12.75" customHeight="1" x14ac:dyDescent="0.2">
      <c r="B742" s="903"/>
      <c r="C742" s="72"/>
      <c r="D742" s="164"/>
      <c r="E742" s="74"/>
      <c r="F742" s="72"/>
      <c r="G742" s="434">
        <f t="shared" si="258"/>
        <v>0</v>
      </c>
      <c r="H742" s="72"/>
      <c r="I742" s="434">
        <f t="shared" si="259"/>
        <v>0</v>
      </c>
      <c r="J742" s="333"/>
      <c r="K742" s="30"/>
      <c r="L742" s="30"/>
      <c r="M742" s="30"/>
      <c r="N742" s="30"/>
      <c r="O742" s="30"/>
      <c r="P742" s="479"/>
      <c r="Q742" s="457"/>
      <c r="R742" s="96">
        <f t="shared" si="255"/>
        <v>0</v>
      </c>
      <c r="S742" s="96">
        <f t="shared" si="256"/>
        <v>0</v>
      </c>
    </row>
    <row r="743" spans="2:19" s="24" customFormat="1" ht="12.75" customHeight="1" x14ac:dyDescent="0.2">
      <c r="B743" s="903"/>
      <c r="C743" s="72"/>
      <c r="D743" s="164"/>
      <c r="E743" s="74"/>
      <c r="F743" s="72"/>
      <c r="G743" s="434">
        <f t="shared" si="258"/>
        <v>0</v>
      </c>
      <c r="H743" s="72"/>
      <c r="I743" s="434">
        <f t="shared" si="259"/>
        <v>0</v>
      </c>
      <c r="J743" s="333"/>
      <c r="K743" s="30"/>
      <c r="L743" s="30"/>
      <c r="M743" s="30"/>
      <c r="N743" s="30"/>
      <c r="O743" s="30"/>
      <c r="P743" s="479"/>
      <c r="Q743" s="457"/>
      <c r="R743" s="96">
        <f t="shared" si="255"/>
        <v>0</v>
      </c>
      <c r="S743" s="96">
        <f t="shared" si="256"/>
        <v>0</v>
      </c>
    </row>
    <row r="744" spans="2:19" s="24" customFormat="1" ht="12.75" customHeight="1" x14ac:dyDescent="0.2">
      <c r="B744" s="903"/>
      <c r="C744" s="72"/>
      <c r="D744" s="164"/>
      <c r="E744" s="74"/>
      <c r="F744" s="72"/>
      <c r="G744" s="434">
        <f t="shared" si="258"/>
        <v>0</v>
      </c>
      <c r="H744" s="72"/>
      <c r="I744" s="434">
        <f t="shared" si="259"/>
        <v>0</v>
      </c>
      <c r="J744" s="333"/>
      <c r="K744" s="30"/>
      <c r="L744" s="30"/>
      <c r="M744" s="30"/>
      <c r="N744" s="30"/>
      <c r="O744" s="30"/>
      <c r="P744" s="479"/>
      <c r="Q744" s="457"/>
      <c r="R744" s="96">
        <f t="shared" si="255"/>
        <v>0</v>
      </c>
      <c r="S744" s="96">
        <f t="shared" si="256"/>
        <v>0</v>
      </c>
    </row>
    <row r="745" spans="2:19" s="24" customFormat="1" ht="12.75" customHeight="1" x14ac:dyDescent="0.2">
      <c r="B745" s="903"/>
      <c r="C745" s="72"/>
      <c r="D745" s="164"/>
      <c r="E745" s="74"/>
      <c r="F745" s="72"/>
      <c r="G745" s="434">
        <f t="shared" si="258"/>
        <v>0</v>
      </c>
      <c r="H745" s="213"/>
      <c r="I745" s="434">
        <f t="shared" si="259"/>
        <v>0</v>
      </c>
      <c r="J745" s="333"/>
      <c r="K745" s="30"/>
      <c r="L745" s="30"/>
      <c r="M745" s="30"/>
      <c r="N745" s="30"/>
      <c r="O745" s="30"/>
      <c r="P745" s="479"/>
      <c r="Q745" s="457"/>
      <c r="R745" s="96">
        <f t="shared" si="255"/>
        <v>0</v>
      </c>
      <c r="S745" s="96">
        <f t="shared" si="256"/>
        <v>0</v>
      </c>
    </row>
    <row r="746" spans="2:19" s="24" customFormat="1" ht="12.75" customHeight="1" x14ac:dyDescent="0.2">
      <c r="B746" s="903"/>
      <c r="C746" s="72"/>
      <c r="D746" s="164"/>
      <c r="E746" s="74"/>
      <c r="F746" s="72"/>
      <c r="G746" s="434">
        <f t="shared" si="258"/>
        <v>0</v>
      </c>
      <c r="H746" s="209"/>
      <c r="I746" s="434">
        <f t="shared" si="259"/>
        <v>0</v>
      </c>
      <c r="J746" s="333"/>
      <c r="K746" s="30"/>
      <c r="L746" s="30"/>
      <c r="M746" s="30"/>
      <c r="N746" s="30"/>
      <c r="O746" s="30"/>
      <c r="P746" s="479"/>
      <c r="Q746" s="457"/>
      <c r="R746" s="96">
        <f t="shared" si="255"/>
        <v>0</v>
      </c>
      <c r="S746" s="96">
        <f t="shared" si="256"/>
        <v>0</v>
      </c>
    </row>
    <row r="747" spans="2:19" s="24" customFormat="1" ht="12.75" customHeight="1" x14ac:dyDescent="0.2">
      <c r="B747" s="901"/>
      <c r="C747" s="137"/>
      <c r="D747" s="165"/>
      <c r="E747" s="208"/>
      <c r="F747" s="137"/>
      <c r="G747" s="448">
        <f t="shared" si="258"/>
        <v>0</v>
      </c>
      <c r="H747" s="137"/>
      <c r="I747" s="448">
        <f t="shared" si="259"/>
        <v>0</v>
      </c>
      <c r="J747" s="458"/>
      <c r="K747" s="32"/>
      <c r="L747" s="32"/>
      <c r="M747" s="32"/>
      <c r="N747" s="32"/>
      <c r="O747" s="32"/>
      <c r="P747" s="596"/>
      <c r="Q747" s="459"/>
      <c r="R747" s="96">
        <f t="shared" si="255"/>
        <v>0</v>
      </c>
      <c r="S747" s="96">
        <f t="shared" si="256"/>
        <v>0</v>
      </c>
    </row>
    <row r="748" spans="2:19" s="24" customFormat="1" ht="12.75" customHeight="1" x14ac:dyDescent="0.15">
      <c r="B748" s="897" t="s">
        <v>280</v>
      </c>
      <c r="C748" s="114" t="s">
        <v>217</v>
      </c>
      <c r="D748" s="162"/>
      <c r="E748" s="54"/>
      <c r="F748" s="33"/>
      <c r="G748" s="204">
        <f>SUM(G749:G756)</f>
        <v>0</v>
      </c>
      <c r="H748" s="151"/>
      <c r="I748" s="204">
        <f>SUM(I749:I756)</f>
        <v>0</v>
      </c>
      <c r="J748" s="204">
        <f t="shared" ref="J748:Q748" si="260">SUM(J749:J756)</f>
        <v>0</v>
      </c>
      <c r="K748" s="220">
        <f t="shared" si="260"/>
        <v>0</v>
      </c>
      <c r="L748" s="220">
        <f t="shared" si="260"/>
        <v>0</v>
      </c>
      <c r="M748" s="220">
        <f t="shared" si="260"/>
        <v>0</v>
      </c>
      <c r="N748" s="220">
        <f t="shared" si="260"/>
        <v>0</v>
      </c>
      <c r="O748" s="220">
        <f t="shared" si="260"/>
        <v>0</v>
      </c>
      <c r="P748" s="220">
        <f t="shared" si="260"/>
        <v>0</v>
      </c>
      <c r="Q748" s="248">
        <f t="shared" si="260"/>
        <v>0</v>
      </c>
      <c r="R748" s="96">
        <f t="shared" si="255"/>
        <v>0</v>
      </c>
      <c r="S748" s="96">
        <f t="shared" si="256"/>
        <v>0</v>
      </c>
    </row>
    <row r="749" spans="2:19" s="24" customFormat="1" ht="12.75" customHeight="1" x14ac:dyDescent="0.2">
      <c r="B749" s="898"/>
      <c r="C749" s="72"/>
      <c r="D749" s="164"/>
      <c r="E749" s="74"/>
      <c r="F749" s="72"/>
      <c r="G749" s="434">
        <f t="shared" ref="G749:G756" si="261">+E749*F749</f>
        <v>0</v>
      </c>
      <c r="H749" s="72"/>
      <c r="I749" s="434">
        <f t="shared" ref="I749:I756" si="262">+G749*$H$711</f>
        <v>0</v>
      </c>
      <c r="J749" s="434"/>
      <c r="K749" s="53"/>
      <c r="L749" s="53"/>
      <c r="M749" s="53"/>
      <c r="N749" s="53"/>
      <c r="O749" s="53"/>
      <c r="P749" s="964"/>
      <c r="Q749" s="455"/>
      <c r="R749" s="96">
        <f t="shared" si="255"/>
        <v>0</v>
      </c>
      <c r="S749" s="96">
        <f t="shared" si="256"/>
        <v>0</v>
      </c>
    </row>
    <row r="750" spans="2:19" s="24" customFormat="1" ht="12.75" customHeight="1" x14ac:dyDescent="0.2">
      <c r="B750" s="898"/>
      <c r="C750" s="72"/>
      <c r="D750" s="164"/>
      <c r="E750" s="74"/>
      <c r="F750" s="72"/>
      <c r="G750" s="434">
        <f t="shared" si="261"/>
        <v>0</v>
      </c>
      <c r="H750" s="72"/>
      <c r="I750" s="434">
        <f t="shared" si="262"/>
        <v>0</v>
      </c>
      <c r="J750" s="333"/>
      <c r="K750" s="30"/>
      <c r="L750" s="30"/>
      <c r="M750" s="30"/>
      <c r="N750" s="30"/>
      <c r="O750" s="30"/>
      <c r="P750" s="479"/>
      <c r="Q750" s="457"/>
      <c r="R750" s="96">
        <f t="shared" si="255"/>
        <v>0</v>
      </c>
      <c r="S750" s="96">
        <f t="shared" si="256"/>
        <v>0</v>
      </c>
    </row>
    <row r="751" spans="2:19" s="24" customFormat="1" ht="12.75" customHeight="1" x14ac:dyDescent="0.2">
      <c r="B751" s="902"/>
      <c r="C751" s="114"/>
      <c r="D751" s="162"/>
      <c r="E751" s="54"/>
      <c r="F751" s="33"/>
      <c r="G751" s="434">
        <f t="shared" si="261"/>
        <v>0</v>
      </c>
      <c r="H751" s="72"/>
      <c r="I751" s="434">
        <f t="shared" si="262"/>
        <v>0</v>
      </c>
      <c r="J751" s="333"/>
      <c r="K751" s="30"/>
      <c r="L751" s="30"/>
      <c r="M751" s="30"/>
      <c r="N751" s="30"/>
      <c r="O751" s="30"/>
      <c r="P751" s="479"/>
      <c r="Q751" s="457"/>
      <c r="R751" s="96">
        <f t="shared" si="255"/>
        <v>0</v>
      </c>
      <c r="S751" s="96">
        <f t="shared" si="256"/>
        <v>0</v>
      </c>
    </row>
    <row r="752" spans="2:19" s="24" customFormat="1" ht="12.75" customHeight="1" x14ac:dyDescent="0.2">
      <c r="B752" s="902"/>
      <c r="C752" s="114"/>
      <c r="D752" s="162"/>
      <c r="E752" s="54"/>
      <c r="F752" s="33"/>
      <c r="G752" s="434">
        <f t="shared" si="261"/>
        <v>0</v>
      </c>
      <c r="H752" s="72"/>
      <c r="I752" s="434">
        <f t="shared" si="262"/>
        <v>0</v>
      </c>
      <c r="J752" s="333"/>
      <c r="K752" s="30"/>
      <c r="L752" s="30"/>
      <c r="M752" s="30"/>
      <c r="N752" s="30"/>
      <c r="O752" s="30"/>
      <c r="P752" s="479"/>
      <c r="Q752" s="457"/>
      <c r="R752" s="96">
        <f t="shared" si="255"/>
        <v>0</v>
      </c>
      <c r="S752" s="96">
        <f t="shared" si="256"/>
        <v>0</v>
      </c>
    </row>
    <row r="753" spans="2:19" s="24" customFormat="1" ht="12.75" customHeight="1" x14ac:dyDescent="0.2">
      <c r="B753" s="902"/>
      <c r="C753" s="114"/>
      <c r="D753" s="162"/>
      <c r="E753" s="54"/>
      <c r="F753" s="33"/>
      <c r="G753" s="434">
        <f t="shared" si="261"/>
        <v>0</v>
      </c>
      <c r="H753" s="72"/>
      <c r="I753" s="434">
        <f t="shared" si="262"/>
        <v>0</v>
      </c>
      <c r="J753" s="333"/>
      <c r="K753" s="30"/>
      <c r="L753" s="30"/>
      <c r="M753" s="30"/>
      <c r="N753" s="30"/>
      <c r="O753" s="30"/>
      <c r="P753" s="479"/>
      <c r="Q753" s="457"/>
      <c r="R753" s="96">
        <f t="shared" si="255"/>
        <v>0</v>
      </c>
      <c r="S753" s="96">
        <f t="shared" si="256"/>
        <v>0</v>
      </c>
    </row>
    <row r="754" spans="2:19" s="24" customFormat="1" ht="12.75" customHeight="1" x14ac:dyDescent="0.2">
      <c r="B754" s="903"/>
      <c r="C754" s="72"/>
      <c r="D754" s="164"/>
      <c r="E754" s="74"/>
      <c r="F754" s="72"/>
      <c r="G754" s="434">
        <f t="shared" si="261"/>
        <v>0</v>
      </c>
      <c r="H754" s="213"/>
      <c r="I754" s="434">
        <f t="shared" si="262"/>
        <v>0</v>
      </c>
      <c r="J754" s="333"/>
      <c r="K754" s="30"/>
      <c r="L754" s="30"/>
      <c r="M754" s="30"/>
      <c r="N754" s="30"/>
      <c r="O754" s="30"/>
      <c r="P754" s="479"/>
      <c r="Q754" s="457"/>
      <c r="R754" s="96">
        <f t="shared" si="255"/>
        <v>0</v>
      </c>
      <c r="S754" s="96">
        <f t="shared" si="256"/>
        <v>0</v>
      </c>
    </row>
    <row r="755" spans="2:19" s="24" customFormat="1" ht="12.75" customHeight="1" x14ac:dyDescent="0.2">
      <c r="B755" s="903"/>
      <c r="C755" s="72"/>
      <c r="D755" s="164"/>
      <c r="E755" s="74"/>
      <c r="F755" s="72"/>
      <c r="G755" s="434">
        <f t="shared" si="261"/>
        <v>0</v>
      </c>
      <c r="H755" s="209"/>
      <c r="I755" s="434">
        <f t="shared" si="262"/>
        <v>0</v>
      </c>
      <c r="J755" s="333"/>
      <c r="K755" s="30"/>
      <c r="L755" s="30"/>
      <c r="M755" s="30"/>
      <c r="N755" s="30"/>
      <c r="O755" s="30"/>
      <c r="P755" s="479"/>
      <c r="Q755" s="457"/>
      <c r="R755" s="96">
        <f t="shared" si="255"/>
        <v>0</v>
      </c>
      <c r="S755" s="96">
        <f t="shared" si="256"/>
        <v>0</v>
      </c>
    </row>
    <row r="756" spans="2:19" s="24" customFormat="1" ht="12.75" customHeight="1" x14ac:dyDescent="0.2">
      <c r="B756" s="901"/>
      <c r="C756" s="137"/>
      <c r="D756" s="165"/>
      <c r="E756" s="74"/>
      <c r="F756" s="72"/>
      <c r="G756" s="448">
        <f t="shared" si="261"/>
        <v>0</v>
      </c>
      <c r="H756" s="137"/>
      <c r="I756" s="448">
        <f t="shared" si="262"/>
        <v>0</v>
      </c>
      <c r="J756" s="458"/>
      <c r="K756" s="32"/>
      <c r="L756" s="32"/>
      <c r="M756" s="32"/>
      <c r="N756" s="32"/>
      <c r="O756" s="32"/>
      <c r="P756" s="596"/>
      <c r="Q756" s="459"/>
      <c r="R756" s="96">
        <f t="shared" si="255"/>
        <v>0</v>
      </c>
      <c r="S756" s="96">
        <f t="shared" si="256"/>
        <v>0</v>
      </c>
    </row>
    <row r="757" spans="2:19" s="24" customFormat="1" ht="18" customHeight="1" x14ac:dyDescent="0.15">
      <c r="B757" s="1306" t="s">
        <v>542</v>
      </c>
      <c r="C757" s="1307"/>
      <c r="D757" s="1307"/>
      <c r="E757" s="1307"/>
      <c r="F757" s="1307"/>
      <c r="G757" s="1307"/>
      <c r="H757" s="1308"/>
      <c r="I757" s="115">
        <f t="shared" ref="I757:Q757" si="263">+I527+I573+I619+I665+I711</f>
        <v>0</v>
      </c>
      <c r="J757" s="115">
        <f t="shared" si="263"/>
        <v>0</v>
      </c>
      <c r="K757" s="115">
        <f t="shared" si="263"/>
        <v>0</v>
      </c>
      <c r="L757" s="115">
        <f t="shared" si="263"/>
        <v>0</v>
      </c>
      <c r="M757" s="115">
        <f t="shared" si="263"/>
        <v>0</v>
      </c>
      <c r="N757" s="115">
        <f t="shared" si="263"/>
        <v>0</v>
      </c>
      <c r="O757" s="115">
        <f t="shared" si="263"/>
        <v>0</v>
      </c>
      <c r="P757" s="115">
        <f t="shared" si="263"/>
        <v>0</v>
      </c>
      <c r="Q757" s="207">
        <f t="shared" si="263"/>
        <v>0</v>
      </c>
      <c r="R757" s="96">
        <f t="shared" si="255"/>
        <v>0</v>
      </c>
      <c r="S757" s="96">
        <f t="shared" si="256"/>
        <v>0</v>
      </c>
    </row>
    <row r="758" spans="2:19" s="24" customFormat="1" ht="21" customHeight="1" x14ac:dyDescent="0.15">
      <c r="B758" s="886" t="s">
        <v>99</v>
      </c>
      <c r="C758" s="168">
        <v>1.4</v>
      </c>
      <c r="D758" s="184">
        <f>+'Cronograma de Actividades'!B39</f>
        <v>0</v>
      </c>
      <c r="E758" s="182"/>
      <c r="F758" s="182"/>
      <c r="G758" s="182"/>
      <c r="H758" s="182"/>
      <c r="I758" s="182"/>
      <c r="J758" s="182"/>
      <c r="K758" s="182"/>
      <c r="L758" s="182"/>
      <c r="M758" s="182"/>
      <c r="N758" s="182"/>
      <c r="O758" s="182"/>
      <c r="P758" s="182"/>
      <c r="Q758" s="183"/>
      <c r="R758" s="96"/>
      <c r="S758" s="96"/>
    </row>
    <row r="759" spans="2:19" s="24" customFormat="1" ht="21" customHeight="1" x14ac:dyDescent="0.15">
      <c r="B759" s="909" t="s">
        <v>541</v>
      </c>
      <c r="C759" s="73" t="s">
        <v>102</v>
      </c>
      <c r="D759" s="1299">
        <f>+'Cronograma de Actividades'!B43</f>
        <v>0</v>
      </c>
      <c r="E759" s="1300"/>
      <c r="F759" s="1300"/>
      <c r="G759" s="1300"/>
      <c r="H759" s="1300"/>
      <c r="I759" s="1300"/>
      <c r="J759" s="1300"/>
      <c r="K759" s="1300"/>
      <c r="L759" s="1300"/>
      <c r="M759" s="1301"/>
      <c r="N759" s="1301"/>
      <c r="O759" s="1301"/>
      <c r="P759" s="1301"/>
      <c r="Q759" s="1302"/>
      <c r="R759" s="96">
        <f t="shared" si="255"/>
        <v>0</v>
      </c>
      <c r="S759" s="96">
        <f t="shared" si="256"/>
        <v>0</v>
      </c>
    </row>
    <row r="760" spans="2:19" s="24" customFormat="1" ht="21" customHeight="1" x14ac:dyDescent="0.15">
      <c r="B760" s="913" t="s">
        <v>113</v>
      </c>
      <c r="C760" s="176"/>
      <c r="D760" s="1303"/>
      <c r="E760" s="1303"/>
      <c r="F760" s="1303"/>
      <c r="G760" s="1303"/>
      <c r="H760" s="1303"/>
      <c r="I760" s="1303"/>
      <c r="J760" s="1303"/>
      <c r="K760" s="1303"/>
      <c r="L760" s="1303"/>
      <c r="M760" s="1304"/>
      <c r="N760" s="1304"/>
      <c r="O760" s="1304"/>
      <c r="P760" s="1304"/>
      <c r="Q760" s="1305"/>
      <c r="R760" s="96">
        <f t="shared" si="255"/>
        <v>0</v>
      </c>
      <c r="S760" s="96">
        <f t="shared" si="256"/>
        <v>0</v>
      </c>
    </row>
    <row r="761" spans="2:19" s="24" customFormat="1" ht="21" customHeight="1" x14ac:dyDescent="0.15">
      <c r="B761" s="914" t="s">
        <v>70</v>
      </c>
      <c r="C761" s="175"/>
      <c r="D761" s="1290"/>
      <c r="E761" s="1290"/>
      <c r="F761" s="1290"/>
      <c r="G761" s="1290"/>
      <c r="H761" s="1290"/>
      <c r="I761" s="1290"/>
      <c r="J761" s="1290"/>
      <c r="K761" s="1290"/>
      <c r="L761" s="1290"/>
      <c r="M761" s="1291"/>
      <c r="N761" s="1291"/>
      <c r="O761" s="1291"/>
      <c r="P761" s="1291"/>
      <c r="Q761" s="1292"/>
      <c r="R761" s="96">
        <f t="shared" si="255"/>
        <v>0</v>
      </c>
      <c r="S761" s="96">
        <f t="shared" si="256"/>
        <v>0</v>
      </c>
    </row>
    <row r="762" spans="2:19" s="24" customFormat="1" ht="21" customHeight="1" x14ac:dyDescent="0.15">
      <c r="B762" s="893" t="s">
        <v>545</v>
      </c>
      <c r="C762" s="177" t="s">
        <v>218</v>
      </c>
      <c r="D762" s="1314">
        <f>+'Cronograma de Actividades'!B44</f>
        <v>0</v>
      </c>
      <c r="E762" s="1315"/>
      <c r="F762" s="1315"/>
      <c r="G762" s="1315"/>
      <c r="H762" s="1315"/>
      <c r="I762" s="1315"/>
      <c r="J762" s="1315"/>
      <c r="K762" s="1315"/>
      <c r="L762" s="1315"/>
      <c r="M762" s="1315"/>
      <c r="N762" s="1315"/>
      <c r="O762" s="1315"/>
      <c r="P762" s="1315"/>
      <c r="Q762" s="1316"/>
      <c r="R762" s="96">
        <f t="shared" si="255"/>
        <v>0</v>
      </c>
      <c r="S762" s="96">
        <f t="shared" si="256"/>
        <v>0</v>
      </c>
    </row>
    <row r="763" spans="2:19" s="24" customFormat="1" ht="21" customHeight="1" x14ac:dyDescent="0.15">
      <c r="B763" s="894" t="s">
        <v>113</v>
      </c>
      <c r="C763" s="169"/>
      <c r="D763" s="1296"/>
      <c r="E763" s="1297"/>
      <c r="F763" s="1297"/>
      <c r="G763" s="1297"/>
      <c r="H763" s="1297"/>
      <c r="I763" s="1297"/>
      <c r="J763" s="1297"/>
      <c r="K763" s="1297"/>
      <c r="L763" s="1297"/>
      <c r="M763" s="1297"/>
      <c r="N763" s="1297"/>
      <c r="O763" s="1297"/>
      <c r="P763" s="1297"/>
      <c r="Q763" s="1298"/>
      <c r="R763" s="96">
        <f t="shared" si="255"/>
        <v>0</v>
      </c>
      <c r="S763" s="96">
        <f t="shared" si="256"/>
        <v>0</v>
      </c>
    </row>
    <row r="764" spans="2:19" s="24" customFormat="1" ht="21" customHeight="1" x14ac:dyDescent="0.15">
      <c r="B764" s="895" t="s">
        <v>70</v>
      </c>
      <c r="C764" s="170"/>
      <c r="D764" s="1340"/>
      <c r="E764" s="1341"/>
      <c r="F764" s="1341"/>
      <c r="G764" s="1341"/>
      <c r="H764" s="1341"/>
      <c r="I764" s="1341"/>
      <c r="J764" s="1341"/>
      <c r="K764" s="1341"/>
      <c r="L764" s="1341"/>
      <c r="M764" s="1342"/>
      <c r="N764" s="1342"/>
      <c r="O764" s="1342"/>
      <c r="P764" s="1342"/>
      <c r="Q764" s="1343"/>
      <c r="R764" s="96">
        <f t="shared" si="255"/>
        <v>0</v>
      </c>
      <c r="S764" s="96">
        <f t="shared" si="256"/>
        <v>0</v>
      </c>
    </row>
    <row r="765" spans="2:19" s="24" customFormat="1" ht="21" customHeight="1" x14ac:dyDescent="0.15">
      <c r="B765" s="893" t="s">
        <v>546</v>
      </c>
      <c r="C765" s="177" t="s">
        <v>219</v>
      </c>
      <c r="D765" s="1299">
        <f>+'Cronograma de Actividades'!B45</f>
        <v>0</v>
      </c>
      <c r="E765" s="1300"/>
      <c r="F765" s="1300"/>
      <c r="G765" s="1300"/>
      <c r="H765" s="1300"/>
      <c r="I765" s="1300"/>
      <c r="J765" s="1300"/>
      <c r="K765" s="1300"/>
      <c r="L765" s="1300"/>
      <c r="M765" s="1301"/>
      <c r="N765" s="1301"/>
      <c r="O765" s="1301"/>
      <c r="P765" s="1301"/>
      <c r="Q765" s="1302"/>
      <c r="R765" s="96">
        <f t="shared" si="255"/>
        <v>0</v>
      </c>
      <c r="S765" s="96">
        <f t="shared" si="256"/>
        <v>0</v>
      </c>
    </row>
    <row r="766" spans="2:19" s="24" customFormat="1" ht="21" customHeight="1" x14ac:dyDescent="0.15">
      <c r="B766" s="894" t="s">
        <v>113</v>
      </c>
      <c r="C766" s="169"/>
      <c r="D766" s="1303"/>
      <c r="E766" s="1303"/>
      <c r="F766" s="1303"/>
      <c r="G766" s="1303"/>
      <c r="H766" s="1303"/>
      <c r="I766" s="1303"/>
      <c r="J766" s="1303"/>
      <c r="K766" s="1303"/>
      <c r="L766" s="1303"/>
      <c r="M766" s="1304"/>
      <c r="N766" s="1304"/>
      <c r="O766" s="1304"/>
      <c r="P766" s="1304"/>
      <c r="Q766" s="1305"/>
      <c r="R766" s="96">
        <f t="shared" si="255"/>
        <v>0</v>
      </c>
      <c r="S766" s="96">
        <f t="shared" si="256"/>
        <v>0</v>
      </c>
    </row>
    <row r="767" spans="2:19" s="24" customFormat="1" ht="21" customHeight="1" x14ac:dyDescent="0.15">
      <c r="B767" s="895" t="s">
        <v>70</v>
      </c>
      <c r="C767" s="170"/>
      <c r="D767" s="1290"/>
      <c r="E767" s="1290"/>
      <c r="F767" s="1290"/>
      <c r="G767" s="1290"/>
      <c r="H767" s="1290"/>
      <c r="I767" s="1290"/>
      <c r="J767" s="1290"/>
      <c r="K767" s="1290"/>
      <c r="L767" s="1290"/>
      <c r="M767" s="1291"/>
      <c r="N767" s="1291"/>
      <c r="O767" s="1291"/>
      <c r="P767" s="1291"/>
      <c r="Q767" s="1292"/>
      <c r="R767" s="96">
        <f t="shared" si="255"/>
        <v>0</v>
      </c>
      <c r="S767" s="96">
        <f t="shared" si="256"/>
        <v>0</v>
      </c>
    </row>
    <row r="768" spans="2:19" s="24" customFormat="1" ht="21" customHeight="1" x14ac:dyDescent="0.15">
      <c r="B768" s="893" t="s">
        <v>547</v>
      </c>
      <c r="C768" s="177" t="s">
        <v>220</v>
      </c>
      <c r="D768" s="1299">
        <f>+'Cronograma de Actividades'!B46</f>
        <v>0</v>
      </c>
      <c r="E768" s="1300"/>
      <c r="F768" s="1300"/>
      <c r="G768" s="1300"/>
      <c r="H768" s="1300"/>
      <c r="I768" s="1300"/>
      <c r="J768" s="1300"/>
      <c r="K768" s="1300"/>
      <c r="L768" s="1300"/>
      <c r="M768" s="1301"/>
      <c r="N768" s="1301"/>
      <c r="O768" s="1301"/>
      <c r="P768" s="1301"/>
      <c r="Q768" s="1302"/>
      <c r="R768" s="96">
        <f t="shared" si="255"/>
        <v>0</v>
      </c>
      <c r="S768" s="96">
        <f t="shared" si="256"/>
        <v>0</v>
      </c>
    </row>
    <row r="769" spans="2:19" s="24" customFormat="1" ht="21" customHeight="1" x14ac:dyDescent="0.15">
      <c r="B769" s="894" t="s">
        <v>113</v>
      </c>
      <c r="C769" s="169"/>
      <c r="D769" s="1303"/>
      <c r="E769" s="1303"/>
      <c r="F769" s="1303"/>
      <c r="G769" s="1303"/>
      <c r="H769" s="1303"/>
      <c r="I769" s="1303"/>
      <c r="J769" s="1303"/>
      <c r="K769" s="1303"/>
      <c r="L769" s="1303"/>
      <c r="M769" s="1304"/>
      <c r="N769" s="1304"/>
      <c r="O769" s="1304"/>
      <c r="P769" s="1304"/>
      <c r="Q769" s="1305"/>
      <c r="R769" s="96">
        <f t="shared" si="255"/>
        <v>0</v>
      </c>
      <c r="S769" s="96">
        <f t="shared" si="256"/>
        <v>0</v>
      </c>
    </row>
    <row r="770" spans="2:19" s="24" customFormat="1" ht="21" customHeight="1" x14ac:dyDescent="0.15">
      <c r="B770" s="895" t="s">
        <v>70</v>
      </c>
      <c r="C770" s="170"/>
      <c r="D770" s="1290"/>
      <c r="E770" s="1290"/>
      <c r="F770" s="1290"/>
      <c r="G770" s="1290"/>
      <c r="H770" s="1290"/>
      <c r="I770" s="1290"/>
      <c r="J770" s="1290"/>
      <c r="K770" s="1290"/>
      <c r="L770" s="1290"/>
      <c r="M770" s="1291"/>
      <c r="N770" s="1291"/>
      <c r="O770" s="1291"/>
      <c r="P770" s="1291"/>
      <c r="Q770" s="1292"/>
      <c r="R770" s="96">
        <f t="shared" si="255"/>
        <v>0</v>
      </c>
      <c r="S770" s="96">
        <f t="shared" si="256"/>
        <v>0</v>
      </c>
    </row>
    <row r="771" spans="2:19" s="24" customFormat="1" ht="21" customHeight="1" x14ac:dyDescent="0.15">
      <c r="B771" s="893" t="s">
        <v>548</v>
      </c>
      <c r="C771" s="177" t="s">
        <v>221</v>
      </c>
      <c r="D771" s="1299">
        <f>+'Cronograma de Actividades'!B47</f>
        <v>0</v>
      </c>
      <c r="E771" s="1300"/>
      <c r="F771" s="1300"/>
      <c r="G771" s="1300"/>
      <c r="H771" s="1300"/>
      <c r="I771" s="1300"/>
      <c r="J771" s="1300"/>
      <c r="K771" s="1300"/>
      <c r="L771" s="1300"/>
      <c r="M771" s="1301"/>
      <c r="N771" s="1301"/>
      <c r="O771" s="1301"/>
      <c r="P771" s="1301"/>
      <c r="Q771" s="1302"/>
      <c r="R771" s="96">
        <f t="shared" si="255"/>
        <v>0</v>
      </c>
      <c r="S771" s="96">
        <f t="shared" si="256"/>
        <v>0</v>
      </c>
    </row>
    <row r="772" spans="2:19" s="24" customFormat="1" ht="21" customHeight="1" x14ac:dyDescent="0.15">
      <c r="B772" s="894" t="s">
        <v>113</v>
      </c>
      <c r="C772" s="169"/>
      <c r="D772" s="1303"/>
      <c r="E772" s="1303"/>
      <c r="F772" s="1303"/>
      <c r="G772" s="1303"/>
      <c r="H772" s="1303"/>
      <c r="I772" s="1303"/>
      <c r="J772" s="1303"/>
      <c r="K772" s="1303"/>
      <c r="L772" s="1303"/>
      <c r="M772" s="1304"/>
      <c r="N772" s="1304"/>
      <c r="O772" s="1304"/>
      <c r="P772" s="1304"/>
      <c r="Q772" s="1305"/>
      <c r="R772" s="96">
        <f t="shared" si="255"/>
        <v>0</v>
      </c>
      <c r="S772" s="96">
        <f t="shared" si="256"/>
        <v>0</v>
      </c>
    </row>
    <row r="773" spans="2:19" s="24" customFormat="1" ht="21" customHeight="1" x14ac:dyDescent="0.15">
      <c r="B773" s="895" t="s">
        <v>70</v>
      </c>
      <c r="C773" s="170"/>
      <c r="D773" s="1290"/>
      <c r="E773" s="1290"/>
      <c r="F773" s="1290"/>
      <c r="G773" s="1290"/>
      <c r="H773" s="1290"/>
      <c r="I773" s="1290"/>
      <c r="J773" s="1290"/>
      <c r="K773" s="1290"/>
      <c r="L773" s="1290"/>
      <c r="M773" s="1291"/>
      <c r="N773" s="1291"/>
      <c r="O773" s="1291"/>
      <c r="P773" s="1291"/>
      <c r="Q773" s="1292"/>
      <c r="R773" s="96">
        <f t="shared" si="255"/>
        <v>0</v>
      </c>
      <c r="S773" s="96">
        <f t="shared" si="256"/>
        <v>0</v>
      </c>
    </row>
    <row r="774" spans="2:19" s="24" customFormat="1" ht="18" customHeight="1" x14ac:dyDescent="0.15">
      <c r="B774" s="1328" t="s">
        <v>416</v>
      </c>
      <c r="C774" s="1309"/>
      <c r="D774" s="1309" t="s">
        <v>116</v>
      </c>
      <c r="E774" s="1317" t="s">
        <v>67</v>
      </c>
      <c r="F774" s="1309" t="s">
        <v>97</v>
      </c>
      <c r="G774" s="1309" t="s">
        <v>115</v>
      </c>
      <c r="H774" s="1309" t="s">
        <v>113</v>
      </c>
      <c r="I774" s="1309" t="s">
        <v>114</v>
      </c>
      <c r="J774" s="1319" t="s">
        <v>71</v>
      </c>
      <c r="K774" s="1320"/>
      <c r="L774" s="1320"/>
      <c r="M774" s="1320"/>
      <c r="N774" s="1320"/>
      <c r="O774" s="1320"/>
      <c r="P774" s="1320"/>
      <c r="Q774" s="1321"/>
      <c r="R774" s="96"/>
      <c r="S774" s="96"/>
    </row>
    <row r="775" spans="2:19" s="24" customFormat="1" ht="25.5" x14ac:dyDescent="0.15">
      <c r="B775" s="1329"/>
      <c r="C775" s="1310"/>
      <c r="D775" s="1310"/>
      <c r="E775" s="1318"/>
      <c r="F775" s="1310"/>
      <c r="G775" s="1310"/>
      <c r="H775" s="1310"/>
      <c r="I775" s="1310"/>
      <c r="J775" s="878" t="str">
        <f>+J526</f>
        <v>FONDOEMPLEO</v>
      </c>
      <c r="K775" s="878" t="str">
        <f>+'INFORMACION GENERAL DEL PROYECT'!$B$24</f>
        <v xml:space="preserve">    MODALIDAD CREDITO</v>
      </c>
      <c r="L775" s="878" t="str">
        <f>+'INFORMACION GENERAL DEL PROYECT'!$B$25</f>
        <v>Institucion Ejecutora</v>
      </c>
      <c r="M775" s="878" t="str">
        <f>+'INFORMACION GENERAL DEL PROYECT'!$B$26</f>
        <v>Fuente 2</v>
      </c>
      <c r="N775" s="878" t="str">
        <f>+'INFORMACION GENERAL DEL PROYECT'!$B$27</f>
        <v>Fuente 3</v>
      </c>
      <c r="O775" s="878" t="str">
        <f>+'INFORMACION GENERAL DEL PROYECT'!$B$28</f>
        <v>Fuente 4</v>
      </c>
      <c r="P775" s="959" t="str">
        <f>+'INFORMACION GENERAL DEL PROYECT'!$B$29</f>
        <v>Fuente 5</v>
      </c>
      <c r="Q775" s="445" t="str">
        <f>+'INFORMACION GENERAL DEL PROYECT'!$B$30</f>
        <v xml:space="preserve">Aporte de Beneficiarios </v>
      </c>
      <c r="R775" s="96"/>
      <c r="S775" s="96"/>
    </row>
    <row r="776" spans="2:19" s="24" customFormat="1" ht="12.75" customHeight="1" x14ac:dyDescent="0.15">
      <c r="B776" s="896">
        <f>+D759</f>
        <v>0</v>
      </c>
      <c r="C776" s="178" t="str">
        <f>+C759</f>
        <v>1.4.1</v>
      </c>
      <c r="D776" s="161">
        <f>+'Cronograma de Actividades'!C43</f>
        <v>0</v>
      </c>
      <c r="E776" s="179"/>
      <c r="F776" s="180"/>
      <c r="G776" s="158">
        <f>+G777+G786+G795+G804+G813</f>
        <v>0</v>
      </c>
      <c r="H776" s="370">
        <f>+'Cronograma de Actividades'!D43</f>
        <v>0</v>
      </c>
      <c r="I776" s="158">
        <f t="shared" ref="I776:Q776" si="264">+I777+I786+I795+I804+I813</f>
        <v>0</v>
      </c>
      <c r="J776" s="158">
        <f t="shared" si="264"/>
        <v>0</v>
      </c>
      <c r="K776" s="158">
        <f t="shared" si="264"/>
        <v>0</v>
      </c>
      <c r="L776" s="158">
        <f t="shared" si="264"/>
        <v>0</v>
      </c>
      <c r="M776" s="158">
        <f t="shared" si="264"/>
        <v>0</v>
      </c>
      <c r="N776" s="158">
        <f t="shared" si="264"/>
        <v>0</v>
      </c>
      <c r="O776" s="158">
        <f t="shared" si="264"/>
        <v>0</v>
      </c>
      <c r="P776" s="158">
        <f t="shared" si="264"/>
        <v>0</v>
      </c>
      <c r="Q776" s="159">
        <f t="shared" si="264"/>
        <v>0</v>
      </c>
      <c r="R776" s="96">
        <f t="shared" si="255"/>
        <v>0</v>
      </c>
      <c r="S776" s="96">
        <f t="shared" si="256"/>
        <v>0</v>
      </c>
    </row>
    <row r="777" spans="2:19" s="24" customFormat="1" ht="12.75" customHeight="1" x14ac:dyDescent="0.15">
      <c r="B777" s="897" t="s">
        <v>280</v>
      </c>
      <c r="C777" s="114" t="s">
        <v>103</v>
      </c>
      <c r="D777" s="162"/>
      <c r="E777" s="54"/>
      <c r="F777" s="33"/>
      <c r="G777" s="204">
        <f>SUM(G778:G785)</f>
        <v>0</v>
      </c>
      <c r="H777" s="151"/>
      <c r="I777" s="204">
        <f>SUM(I778:I785)</f>
        <v>0</v>
      </c>
      <c r="J777" s="204">
        <f t="shared" ref="J777:Q777" si="265">SUM(J778:J785)</f>
        <v>0</v>
      </c>
      <c r="K777" s="220">
        <f t="shared" si="265"/>
        <v>0</v>
      </c>
      <c r="L777" s="220">
        <f t="shared" si="265"/>
        <v>0</v>
      </c>
      <c r="M777" s="220">
        <f t="shared" si="265"/>
        <v>0</v>
      </c>
      <c r="N777" s="220">
        <f t="shared" si="265"/>
        <v>0</v>
      </c>
      <c r="O777" s="220">
        <f t="shared" si="265"/>
        <v>0</v>
      </c>
      <c r="P777" s="220">
        <f t="shared" si="265"/>
        <v>0</v>
      </c>
      <c r="Q777" s="248">
        <f t="shared" si="265"/>
        <v>0</v>
      </c>
      <c r="R777" s="96">
        <f t="shared" si="255"/>
        <v>0</v>
      </c>
      <c r="S777" s="96">
        <f t="shared" si="256"/>
        <v>0</v>
      </c>
    </row>
    <row r="778" spans="2:19" s="24" customFormat="1" ht="12.75" customHeight="1" x14ac:dyDescent="0.2">
      <c r="B778" s="898"/>
      <c r="C778" s="72"/>
      <c r="D778" s="164"/>
      <c r="E778" s="74"/>
      <c r="F778" s="434"/>
      <c r="G778" s="434">
        <f t="shared" ref="G778:G785" si="266">+E778*F778</f>
        <v>0</v>
      </c>
      <c r="H778" s="72"/>
      <c r="I778" s="434">
        <f t="shared" ref="I778:I785" si="267">+G778*$H$776</f>
        <v>0</v>
      </c>
      <c r="J778" s="333"/>
      <c r="K778" s="30"/>
      <c r="L778" s="30"/>
      <c r="M778" s="30"/>
      <c r="N778" s="30"/>
      <c r="O778" s="30"/>
      <c r="P778" s="479"/>
      <c r="Q778" s="457"/>
      <c r="R778" s="96">
        <f t="shared" si="255"/>
        <v>0</v>
      </c>
      <c r="S778" s="96">
        <f t="shared" si="256"/>
        <v>0</v>
      </c>
    </row>
    <row r="779" spans="2:19" s="24" customFormat="1" ht="12.75" customHeight="1" x14ac:dyDescent="0.2">
      <c r="B779" s="898"/>
      <c r="C779" s="72"/>
      <c r="D779" s="164"/>
      <c r="E779" s="74"/>
      <c r="F779" s="434"/>
      <c r="G779" s="434">
        <f t="shared" si="266"/>
        <v>0</v>
      </c>
      <c r="H779" s="72"/>
      <c r="I779" s="434">
        <f t="shared" si="267"/>
        <v>0</v>
      </c>
      <c r="J779" s="333"/>
      <c r="K779" s="30"/>
      <c r="L779" s="30"/>
      <c r="M779" s="30"/>
      <c r="N779" s="30"/>
      <c r="O779" s="30"/>
      <c r="P779" s="479"/>
      <c r="Q779" s="457"/>
      <c r="R779" s="96">
        <f t="shared" si="255"/>
        <v>0</v>
      </c>
      <c r="S779" s="96">
        <f t="shared" si="256"/>
        <v>0</v>
      </c>
    </row>
    <row r="780" spans="2:19" s="24" customFormat="1" ht="12.75" customHeight="1" x14ac:dyDescent="0.2">
      <c r="B780" s="903"/>
      <c r="C780" s="72"/>
      <c r="D780" s="164"/>
      <c r="E780" s="74"/>
      <c r="F780" s="434"/>
      <c r="G780" s="434">
        <f t="shared" si="266"/>
        <v>0</v>
      </c>
      <c r="H780" s="72"/>
      <c r="I780" s="434">
        <f t="shared" si="267"/>
        <v>0</v>
      </c>
      <c r="J780" s="333"/>
      <c r="K780" s="30"/>
      <c r="L780" s="30"/>
      <c r="M780" s="30"/>
      <c r="N780" s="30"/>
      <c r="O780" s="30"/>
      <c r="P780" s="479"/>
      <c r="Q780" s="457"/>
      <c r="R780" s="96">
        <f t="shared" si="255"/>
        <v>0</v>
      </c>
      <c r="S780" s="96">
        <f t="shared" si="256"/>
        <v>0</v>
      </c>
    </row>
    <row r="781" spans="2:19" s="24" customFormat="1" ht="12.75" customHeight="1" x14ac:dyDescent="0.2">
      <c r="B781" s="899"/>
      <c r="C781" s="72"/>
      <c r="D781" s="164"/>
      <c r="E781" s="74"/>
      <c r="F781" s="434"/>
      <c r="G781" s="434">
        <f t="shared" si="266"/>
        <v>0</v>
      </c>
      <c r="H781" s="72"/>
      <c r="I781" s="434">
        <f t="shared" si="267"/>
        <v>0</v>
      </c>
      <c r="J781" s="333"/>
      <c r="K781" s="30"/>
      <c r="L781" s="30"/>
      <c r="M781" s="30"/>
      <c r="N781" s="30"/>
      <c r="O781" s="30"/>
      <c r="P781" s="479"/>
      <c r="Q781" s="457"/>
      <c r="R781" s="96">
        <f t="shared" si="255"/>
        <v>0</v>
      </c>
      <c r="S781" s="96">
        <f t="shared" si="256"/>
        <v>0</v>
      </c>
    </row>
    <row r="782" spans="2:19" s="24" customFormat="1" ht="12.75" customHeight="1" x14ac:dyDescent="0.2">
      <c r="B782" s="900"/>
      <c r="C782" s="209"/>
      <c r="D782" s="210"/>
      <c r="E782" s="74"/>
      <c r="F782" s="434"/>
      <c r="G782" s="434">
        <f t="shared" si="266"/>
        <v>0</v>
      </c>
      <c r="H782" s="72"/>
      <c r="I782" s="434">
        <f t="shared" si="267"/>
        <v>0</v>
      </c>
      <c r="J782" s="333"/>
      <c r="K782" s="30"/>
      <c r="L782" s="460"/>
      <c r="M782" s="460"/>
      <c r="N782" s="460"/>
      <c r="O782" s="460"/>
      <c r="P782" s="966"/>
      <c r="Q782" s="461"/>
      <c r="R782" s="96">
        <f t="shared" si="255"/>
        <v>0</v>
      </c>
      <c r="S782" s="96">
        <f t="shared" si="256"/>
        <v>0</v>
      </c>
    </row>
    <row r="783" spans="2:19" s="24" customFormat="1" ht="12.75" customHeight="1" x14ac:dyDescent="0.2">
      <c r="B783" s="900"/>
      <c r="C783" s="209"/>
      <c r="D783" s="210"/>
      <c r="E783" s="212"/>
      <c r="F783" s="793"/>
      <c r="G783" s="434">
        <f t="shared" si="266"/>
        <v>0</v>
      </c>
      <c r="H783" s="213"/>
      <c r="I783" s="434">
        <f t="shared" si="267"/>
        <v>0</v>
      </c>
      <c r="J783" s="336"/>
      <c r="K783" s="133"/>
      <c r="L783" s="460"/>
      <c r="M783" s="460"/>
      <c r="N783" s="460"/>
      <c r="O783" s="460"/>
      <c r="P783" s="966"/>
      <c r="Q783" s="461"/>
      <c r="R783" s="96">
        <f t="shared" si="255"/>
        <v>0</v>
      </c>
      <c r="S783" s="96">
        <f t="shared" si="256"/>
        <v>0</v>
      </c>
    </row>
    <row r="784" spans="2:19" s="24" customFormat="1" ht="12.75" customHeight="1" x14ac:dyDescent="0.2">
      <c r="B784" s="900"/>
      <c r="C784" s="209"/>
      <c r="D784" s="210"/>
      <c r="E784" s="211"/>
      <c r="F784" s="456"/>
      <c r="G784" s="434">
        <f t="shared" si="266"/>
        <v>0</v>
      </c>
      <c r="H784" s="209"/>
      <c r="I784" s="434">
        <f t="shared" si="267"/>
        <v>0</v>
      </c>
      <c r="J784" s="462"/>
      <c r="K784" s="460"/>
      <c r="L784" s="460"/>
      <c r="M784" s="460"/>
      <c r="N784" s="460"/>
      <c r="O784" s="460"/>
      <c r="P784" s="966"/>
      <c r="Q784" s="461"/>
      <c r="R784" s="96">
        <f t="shared" si="255"/>
        <v>0</v>
      </c>
      <c r="S784" s="96">
        <f t="shared" si="256"/>
        <v>0</v>
      </c>
    </row>
    <row r="785" spans="2:19" s="24" customFormat="1" ht="12.75" customHeight="1" x14ac:dyDescent="0.2">
      <c r="B785" s="901"/>
      <c r="C785" s="137"/>
      <c r="D785" s="165"/>
      <c r="E785" s="208"/>
      <c r="F785" s="448"/>
      <c r="G785" s="448">
        <f t="shared" si="266"/>
        <v>0</v>
      </c>
      <c r="H785" s="137"/>
      <c r="I785" s="448">
        <f t="shared" si="267"/>
        <v>0</v>
      </c>
      <c r="J785" s="458"/>
      <c r="K785" s="32"/>
      <c r="L785" s="32"/>
      <c r="M785" s="32"/>
      <c r="N785" s="32"/>
      <c r="O785" s="32"/>
      <c r="P785" s="596"/>
      <c r="Q785" s="459"/>
      <c r="R785" s="96">
        <f t="shared" si="255"/>
        <v>0</v>
      </c>
      <c r="S785" s="96">
        <f t="shared" si="256"/>
        <v>0</v>
      </c>
    </row>
    <row r="786" spans="2:19" s="24" customFormat="1" ht="12.75" customHeight="1" x14ac:dyDescent="0.15">
      <c r="B786" s="897" t="s">
        <v>280</v>
      </c>
      <c r="C786" s="114" t="s">
        <v>104</v>
      </c>
      <c r="D786" s="162"/>
      <c r="E786" s="54"/>
      <c r="F786" s="33"/>
      <c r="G786" s="204">
        <f>SUM(G787:G794)</f>
        <v>0</v>
      </c>
      <c r="H786" s="151"/>
      <c r="I786" s="204">
        <f>SUM(I787:I794)</f>
        <v>0</v>
      </c>
      <c r="J786" s="204">
        <f t="shared" ref="J786:Q786" si="268">SUM(J787:J794)</f>
        <v>0</v>
      </c>
      <c r="K786" s="220">
        <f t="shared" si="268"/>
        <v>0</v>
      </c>
      <c r="L786" s="220">
        <f t="shared" si="268"/>
        <v>0</v>
      </c>
      <c r="M786" s="220">
        <f t="shared" si="268"/>
        <v>0</v>
      </c>
      <c r="N786" s="220">
        <f t="shared" si="268"/>
        <v>0</v>
      </c>
      <c r="O786" s="220">
        <f t="shared" si="268"/>
        <v>0</v>
      </c>
      <c r="P786" s="220">
        <f t="shared" si="268"/>
        <v>0</v>
      </c>
      <c r="Q786" s="248">
        <f t="shared" si="268"/>
        <v>0</v>
      </c>
      <c r="R786" s="96">
        <f t="shared" si="255"/>
        <v>0</v>
      </c>
      <c r="S786" s="96">
        <f t="shared" si="256"/>
        <v>0</v>
      </c>
    </row>
    <row r="787" spans="2:19" s="24" customFormat="1" ht="12.75" customHeight="1" x14ac:dyDescent="0.2">
      <c r="B787" s="898"/>
      <c r="C787" s="72"/>
      <c r="D787" s="164"/>
      <c r="E787" s="74"/>
      <c r="F787" s="434"/>
      <c r="G787" s="434">
        <f t="shared" ref="G787:G794" si="269">+E787*F787</f>
        <v>0</v>
      </c>
      <c r="H787" s="72"/>
      <c r="I787" s="434">
        <f t="shared" ref="I787:I794" si="270">+G787*$H$776</f>
        <v>0</v>
      </c>
      <c r="J787" s="434"/>
      <c r="K787" s="53"/>
      <c r="L787" s="53"/>
      <c r="M787" s="53"/>
      <c r="N787" s="53"/>
      <c r="O787" s="53"/>
      <c r="P787" s="964"/>
      <c r="Q787" s="455"/>
      <c r="R787" s="96">
        <f t="shared" si="255"/>
        <v>0</v>
      </c>
      <c r="S787" s="96">
        <f t="shared" si="256"/>
        <v>0</v>
      </c>
    </row>
    <row r="788" spans="2:19" s="24" customFormat="1" ht="12.75" customHeight="1" x14ac:dyDescent="0.2">
      <c r="B788" s="902"/>
      <c r="C788" s="337"/>
      <c r="D788" s="162"/>
      <c r="E788" s="54"/>
      <c r="F788" s="33"/>
      <c r="G788" s="434">
        <f t="shared" si="269"/>
        <v>0</v>
      </c>
      <c r="H788" s="72"/>
      <c r="I788" s="434">
        <f t="shared" si="270"/>
        <v>0</v>
      </c>
      <c r="J788" s="333"/>
      <c r="K788" s="30"/>
      <c r="L788" s="30"/>
      <c r="M788" s="30"/>
      <c r="N788" s="30"/>
      <c r="O788" s="30"/>
      <c r="P788" s="479"/>
      <c r="Q788" s="457"/>
      <c r="R788" s="96">
        <f t="shared" si="255"/>
        <v>0</v>
      </c>
      <c r="S788" s="96">
        <f t="shared" si="256"/>
        <v>0</v>
      </c>
    </row>
    <row r="789" spans="2:19" s="24" customFormat="1" ht="12.75" customHeight="1" x14ac:dyDescent="0.2">
      <c r="B789" s="902"/>
      <c r="C789" s="114"/>
      <c r="D789" s="162"/>
      <c r="E789" s="54"/>
      <c r="F789" s="33"/>
      <c r="G789" s="434">
        <f t="shared" si="269"/>
        <v>0</v>
      </c>
      <c r="H789" s="72"/>
      <c r="I789" s="434">
        <f t="shared" si="270"/>
        <v>0</v>
      </c>
      <c r="J789" s="333"/>
      <c r="K789" s="30"/>
      <c r="L789" s="30"/>
      <c r="M789" s="30"/>
      <c r="N789" s="30"/>
      <c r="O789" s="30"/>
      <c r="P789" s="479"/>
      <c r="Q789" s="457"/>
      <c r="R789" s="96">
        <f t="shared" si="255"/>
        <v>0</v>
      </c>
      <c r="S789" s="96">
        <f t="shared" si="256"/>
        <v>0</v>
      </c>
    </row>
    <row r="790" spans="2:19" s="24" customFormat="1" ht="12.75" customHeight="1" x14ac:dyDescent="0.2">
      <c r="B790" s="902"/>
      <c r="C790" s="114"/>
      <c r="D790" s="162"/>
      <c r="E790" s="54"/>
      <c r="F790" s="33"/>
      <c r="G790" s="434">
        <f t="shared" si="269"/>
        <v>0</v>
      </c>
      <c r="H790" s="72"/>
      <c r="I790" s="434">
        <f t="shared" si="270"/>
        <v>0</v>
      </c>
      <c r="J790" s="333"/>
      <c r="K790" s="30"/>
      <c r="L790" s="30"/>
      <c r="M790" s="30"/>
      <c r="N790" s="30"/>
      <c r="O790" s="30"/>
      <c r="P790" s="479"/>
      <c r="Q790" s="457"/>
      <c r="R790" s="96">
        <f t="shared" si="255"/>
        <v>0</v>
      </c>
      <c r="S790" s="96">
        <f t="shared" si="256"/>
        <v>0</v>
      </c>
    </row>
    <row r="791" spans="2:19" s="24" customFormat="1" ht="12.75" customHeight="1" x14ac:dyDescent="0.2">
      <c r="B791" s="902"/>
      <c r="C791" s="114"/>
      <c r="D791" s="162"/>
      <c r="E791" s="54"/>
      <c r="F791" s="33"/>
      <c r="G791" s="434">
        <f t="shared" si="269"/>
        <v>0</v>
      </c>
      <c r="H791" s="72"/>
      <c r="I791" s="434">
        <f t="shared" si="270"/>
        <v>0</v>
      </c>
      <c r="J791" s="333"/>
      <c r="K791" s="30"/>
      <c r="L791" s="460"/>
      <c r="M791" s="460"/>
      <c r="N791" s="460"/>
      <c r="O791" s="460"/>
      <c r="P791" s="966"/>
      <c r="Q791" s="461"/>
      <c r="R791" s="96">
        <f t="shared" si="255"/>
        <v>0</v>
      </c>
      <c r="S791" s="96">
        <f t="shared" si="256"/>
        <v>0</v>
      </c>
    </row>
    <row r="792" spans="2:19" s="24" customFormat="1" ht="12.75" customHeight="1" x14ac:dyDescent="0.2">
      <c r="B792" s="903"/>
      <c r="C792" s="72"/>
      <c r="D792" s="164"/>
      <c r="E792" s="74"/>
      <c r="F792" s="434"/>
      <c r="G792" s="434">
        <f t="shared" si="269"/>
        <v>0</v>
      </c>
      <c r="H792" s="72"/>
      <c r="I792" s="434">
        <f t="shared" si="270"/>
        <v>0</v>
      </c>
      <c r="J792" s="336"/>
      <c r="K792" s="133"/>
      <c r="L792" s="460"/>
      <c r="M792" s="460"/>
      <c r="N792" s="460"/>
      <c r="O792" s="460"/>
      <c r="P792" s="966"/>
      <c r="Q792" s="461"/>
      <c r="R792" s="96">
        <f t="shared" si="255"/>
        <v>0</v>
      </c>
      <c r="S792" s="96">
        <f t="shared" si="256"/>
        <v>0</v>
      </c>
    </row>
    <row r="793" spans="2:19" s="24" customFormat="1" ht="12.75" customHeight="1" x14ac:dyDescent="0.2">
      <c r="B793" s="903"/>
      <c r="C793" s="72"/>
      <c r="D793" s="164"/>
      <c r="E793" s="74"/>
      <c r="F793" s="434"/>
      <c r="G793" s="434">
        <f t="shared" si="269"/>
        <v>0</v>
      </c>
      <c r="H793" s="72"/>
      <c r="I793" s="434">
        <f t="shared" si="270"/>
        <v>0</v>
      </c>
      <c r="J793" s="462"/>
      <c r="K793" s="460"/>
      <c r="L793" s="460"/>
      <c r="M793" s="460"/>
      <c r="N793" s="460"/>
      <c r="O793" s="460"/>
      <c r="P793" s="966"/>
      <c r="Q793" s="461"/>
      <c r="R793" s="96">
        <f t="shared" si="255"/>
        <v>0</v>
      </c>
      <c r="S793" s="96">
        <f t="shared" si="256"/>
        <v>0</v>
      </c>
    </row>
    <row r="794" spans="2:19" s="24" customFormat="1" ht="12.75" customHeight="1" x14ac:dyDescent="0.2">
      <c r="B794" s="901"/>
      <c r="C794" s="137"/>
      <c r="D794" s="165"/>
      <c r="E794" s="208"/>
      <c r="F794" s="448"/>
      <c r="G794" s="448">
        <f t="shared" si="269"/>
        <v>0</v>
      </c>
      <c r="H794" s="137"/>
      <c r="I794" s="448">
        <f t="shared" si="270"/>
        <v>0</v>
      </c>
      <c r="J794" s="458"/>
      <c r="K794" s="32"/>
      <c r="L794" s="32"/>
      <c r="M794" s="32"/>
      <c r="N794" s="32"/>
      <c r="O794" s="32"/>
      <c r="P794" s="596"/>
      <c r="Q794" s="459"/>
      <c r="R794" s="96">
        <f t="shared" si="255"/>
        <v>0</v>
      </c>
      <c r="S794" s="96">
        <f t="shared" si="256"/>
        <v>0</v>
      </c>
    </row>
    <row r="795" spans="2:19" s="24" customFormat="1" ht="12.75" customHeight="1" x14ac:dyDescent="0.15">
      <c r="B795" s="897" t="s">
        <v>280</v>
      </c>
      <c r="C795" s="114" t="s">
        <v>117</v>
      </c>
      <c r="D795" s="162"/>
      <c r="E795" s="54"/>
      <c r="F795" s="33"/>
      <c r="G795" s="204">
        <f>SUM(G796:G803)</f>
        <v>0</v>
      </c>
      <c r="H795" s="151"/>
      <c r="I795" s="204">
        <f>SUM(I796:I803)</f>
        <v>0</v>
      </c>
      <c r="J795" s="204">
        <f t="shared" ref="J795:Q795" si="271">SUM(J796:J803)</f>
        <v>0</v>
      </c>
      <c r="K795" s="220">
        <f t="shared" si="271"/>
        <v>0</v>
      </c>
      <c r="L795" s="220">
        <f t="shared" si="271"/>
        <v>0</v>
      </c>
      <c r="M795" s="220">
        <f t="shared" si="271"/>
        <v>0</v>
      </c>
      <c r="N795" s="220">
        <f t="shared" si="271"/>
        <v>0</v>
      </c>
      <c r="O795" s="220">
        <f t="shared" si="271"/>
        <v>0</v>
      </c>
      <c r="P795" s="220">
        <f t="shared" si="271"/>
        <v>0</v>
      </c>
      <c r="Q795" s="248">
        <f t="shared" si="271"/>
        <v>0</v>
      </c>
      <c r="R795" s="96">
        <f t="shared" si="255"/>
        <v>0</v>
      </c>
      <c r="S795" s="96">
        <f t="shared" si="256"/>
        <v>0</v>
      </c>
    </row>
    <row r="796" spans="2:19" s="24" customFormat="1" ht="12.75" customHeight="1" x14ac:dyDescent="0.2">
      <c r="B796" s="898"/>
      <c r="C796" s="72"/>
      <c r="D796" s="164"/>
      <c r="E796" s="74"/>
      <c r="F796" s="434"/>
      <c r="G796" s="434">
        <f t="shared" ref="G796:G803" si="272">+E796*F796</f>
        <v>0</v>
      </c>
      <c r="H796" s="72"/>
      <c r="I796" s="434">
        <f t="shared" ref="I796:I803" si="273">+G796*$H$776</f>
        <v>0</v>
      </c>
      <c r="J796" s="434"/>
      <c r="K796" s="53"/>
      <c r="L796" s="53"/>
      <c r="M796" s="53"/>
      <c r="N796" s="53"/>
      <c r="O796" s="53"/>
      <c r="P796" s="964"/>
      <c r="Q796" s="455"/>
      <c r="R796" s="96">
        <f t="shared" si="255"/>
        <v>0</v>
      </c>
      <c r="S796" s="96">
        <f t="shared" si="256"/>
        <v>0</v>
      </c>
    </row>
    <row r="797" spans="2:19" s="24" customFormat="1" ht="12.75" customHeight="1" x14ac:dyDescent="0.2">
      <c r="B797" s="903"/>
      <c r="C797" s="27"/>
      <c r="D797" s="442"/>
      <c r="E797" s="28"/>
      <c r="F797" s="30"/>
      <c r="G797" s="434">
        <f t="shared" si="272"/>
        <v>0</v>
      </c>
      <c r="H797" s="72"/>
      <c r="I797" s="434">
        <f t="shared" si="273"/>
        <v>0</v>
      </c>
      <c r="J797" s="333"/>
      <c r="K797" s="30"/>
      <c r="L797" s="30"/>
      <c r="M797" s="30"/>
      <c r="N797" s="30"/>
      <c r="O797" s="30"/>
      <c r="P797" s="479"/>
      <c r="Q797" s="457"/>
      <c r="R797" s="96">
        <f t="shared" si="255"/>
        <v>0</v>
      </c>
      <c r="S797" s="96">
        <f t="shared" si="256"/>
        <v>0</v>
      </c>
    </row>
    <row r="798" spans="2:19" s="24" customFormat="1" ht="12.75" customHeight="1" x14ac:dyDescent="0.2">
      <c r="B798" s="903"/>
      <c r="C798" s="27"/>
      <c r="D798" s="442"/>
      <c r="E798" s="28"/>
      <c r="F798" s="30"/>
      <c r="G798" s="434">
        <f t="shared" si="272"/>
        <v>0</v>
      </c>
      <c r="H798" s="72"/>
      <c r="I798" s="434">
        <f t="shared" si="273"/>
        <v>0</v>
      </c>
      <c r="J798" s="333"/>
      <c r="K798" s="30"/>
      <c r="L798" s="30"/>
      <c r="M798" s="30"/>
      <c r="N798" s="30"/>
      <c r="O798" s="30"/>
      <c r="P798" s="479"/>
      <c r="Q798" s="457"/>
      <c r="R798" s="96">
        <f t="shared" ref="R798:R861" si="274">SUM(J798:Q798)</f>
        <v>0</v>
      </c>
      <c r="S798" s="96">
        <f t="shared" ref="S798:S861" si="275">+R798-I798</f>
        <v>0</v>
      </c>
    </row>
    <row r="799" spans="2:19" s="24" customFormat="1" ht="12.75" customHeight="1" x14ac:dyDescent="0.2">
      <c r="B799" s="902"/>
      <c r="C799" s="114"/>
      <c r="D799" s="162"/>
      <c r="E799" s="54"/>
      <c r="F799" s="33"/>
      <c r="G799" s="434">
        <f t="shared" si="272"/>
        <v>0</v>
      </c>
      <c r="H799" s="72"/>
      <c r="I799" s="434">
        <f t="shared" si="273"/>
        <v>0</v>
      </c>
      <c r="J799" s="333"/>
      <c r="K799" s="30"/>
      <c r="L799" s="30"/>
      <c r="M799" s="30"/>
      <c r="N799" s="30"/>
      <c r="O799" s="30"/>
      <c r="P799" s="479"/>
      <c r="Q799" s="457"/>
      <c r="R799" s="96">
        <f t="shared" si="274"/>
        <v>0</v>
      </c>
      <c r="S799" s="96">
        <f t="shared" si="275"/>
        <v>0</v>
      </c>
    </row>
    <row r="800" spans="2:19" s="24" customFormat="1" ht="12.75" customHeight="1" x14ac:dyDescent="0.2">
      <c r="B800" s="902"/>
      <c r="C800" s="114"/>
      <c r="D800" s="162"/>
      <c r="E800" s="54"/>
      <c r="F800" s="33"/>
      <c r="G800" s="434">
        <f t="shared" si="272"/>
        <v>0</v>
      </c>
      <c r="H800" s="72"/>
      <c r="I800" s="434">
        <f t="shared" si="273"/>
        <v>0</v>
      </c>
      <c r="J800" s="333"/>
      <c r="K800" s="30"/>
      <c r="L800" s="460"/>
      <c r="M800" s="460"/>
      <c r="N800" s="460"/>
      <c r="O800" s="460"/>
      <c r="P800" s="966"/>
      <c r="Q800" s="461"/>
      <c r="R800" s="96">
        <f t="shared" si="274"/>
        <v>0</v>
      </c>
      <c r="S800" s="96">
        <f t="shared" si="275"/>
        <v>0</v>
      </c>
    </row>
    <row r="801" spans="2:19" s="24" customFormat="1" ht="12.75" customHeight="1" x14ac:dyDescent="0.2">
      <c r="B801" s="903"/>
      <c r="C801" s="72"/>
      <c r="D801" s="164"/>
      <c r="E801" s="74"/>
      <c r="F801" s="434"/>
      <c r="G801" s="434">
        <f t="shared" si="272"/>
        <v>0</v>
      </c>
      <c r="H801" s="72"/>
      <c r="I801" s="434">
        <f t="shared" si="273"/>
        <v>0</v>
      </c>
      <c r="J801" s="336"/>
      <c r="K801" s="133"/>
      <c r="L801" s="460"/>
      <c r="M801" s="460"/>
      <c r="N801" s="460"/>
      <c r="O801" s="460"/>
      <c r="P801" s="966"/>
      <c r="Q801" s="461"/>
      <c r="R801" s="96">
        <f t="shared" si="274"/>
        <v>0</v>
      </c>
      <c r="S801" s="96">
        <f t="shared" si="275"/>
        <v>0</v>
      </c>
    </row>
    <row r="802" spans="2:19" s="24" customFormat="1" ht="12.75" customHeight="1" x14ac:dyDescent="0.2">
      <c r="B802" s="903"/>
      <c r="C802" s="72"/>
      <c r="D802" s="164"/>
      <c r="E802" s="74"/>
      <c r="F802" s="434"/>
      <c r="G802" s="434">
        <f t="shared" si="272"/>
        <v>0</v>
      </c>
      <c r="H802" s="72"/>
      <c r="I802" s="434">
        <f t="shared" si="273"/>
        <v>0</v>
      </c>
      <c r="J802" s="462"/>
      <c r="K802" s="460"/>
      <c r="L802" s="460"/>
      <c r="M802" s="460"/>
      <c r="N802" s="460"/>
      <c r="O802" s="460"/>
      <c r="P802" s="966"/>
      <c r="Q802" s="461"/>
      <c r="R802" s="96">
        <f t="shared" si="274"/>
        <v>0</v>
      </c>
      <c r="S802" s="96">
        <f t="shared" si="275"/>
        <v>0</v>
      </c>
    </row>
    <row r="803" spans="2:19" s="24" customFormat="1" ht="12.75" customHeight="1" x14ac:dyDescent="0.2">
      <c r="B803" s="901"/>
      <c r="C803" s="137"/>
      <c r="D803" s="165"/>
      <c r="E803" s="208"/>
      <c r="F803" s="448"/>
      <c r="G803" s="448">
        <f t="shared" si="272"/>
        <v>0</v>
      </c>
      <c r="H803" s="137"/>
      <c r="I803" s="448">
        <f t="shared" si="273"/>
        <v>0</v>
      </c>
      <c r="J803" s="458"/>
      <c r="K803" s="32"/>
      <c r="L803" s="32"/>
      <c r="M803" s="32"/>
      <c r="N803" s="32"/>
      <c r="O803" s="32"/>
      <c r="P803" s="596"/>
      <c r="Q803" s="459"/>
      <c r="R803" s="96">
        <f t="shared" si="274"/>
        <v>0</v>
      </c>
      <c r="S803" s="96">
        <f t="shared" si="275"/>
        <v>0</v>
      </c>
    </row>
    <row r="804" spans="2:19" s="24" customFormat="1" ht="12.75" customHeight="1" x14ac:dyDescent="0.15">
      <c r="B804" s="897" t="s">
        <v>280</v>
      </c>
      <c r="C804" s="114" t="s">
        <v>222</v>
      </c>
      <c r="D804" s="162"/>
      <c r="E804" s="54"/>
      <c r="F804" s="33"/>
      <c r="G804" s="204">
        <f>SUM(G805:G812)</f>
        <v>0</v>
      </c>
      <c r="H804" s="151"/>
      <c r="I804" s="204">
        <f>SUM(I805:I812)</f>
        <v>0</v>
      </c>
      <c r="J804" s="204">
        <f t="shared" ref="J804:Q804" si="276">SUM(J805:J812)</f>
        <v>0</v>
      </c>
      <c r="K804" s="220">
        <f t="shared" si="276"/>
        <v>0</v>
      </c>
      <c r="L804" s="220">
        <f t="shared" si="276"/>
        <v>0</v>
      </c>
      <c r="M804" s="220">
        <f t="shared" si="276"/>
        <v>0</v>
      </c>
      <c r="N804" s="220">
        <f t="shared" si="276"/>
        <v>0</v>
      </c>
      <c r="O804" s="220">
        <f t="shared" si="276"/>
        <v>0</v>
      </c>
      <c r="P804" s="220">
        <f t="shared" si="276"/>
        <v>0</v>
      </c>
      <c r="Q804" s="248">
        <f t="shared" si="276"/>
        <v>0</v>
      </c>
      <c r="R804" s="96">
        <f t="shared" si="274"/>
        <v>0</v>
      </c>
      <c r="S804" s="96">
        <f t="shared" si="275"/>
        <v>0</v>
      </c>
    </row>
    <row r="805" spans="2:19" s="24" customFormat="1" ht="12.75" customHeight="1" x14ac:dyDescent="0.2">
      <c r="B805" s="898"/>
      <c r="C805" s="72"/>
      <c r="D805" s="164"/>
      <c r="E805" s="74"/>
      <c r="F805" s="434"/>
      <c r="G805" s="434">
        <f t="shared" ref="G805:G812" si="277">+E805*F805</f>
        <v>0</v>
      </c>
      <c r="H805" s="72"/>
      <c r="I805" s="434">
        <f t="shared" ref="I805:I812" si="278">+G805*$H$776</f>
        <v>0</v>
      </c>
      <c r="J805" s="434"/>
      <c r="K805" s="53"/>
      <c r="L805" s="53"/>
      <c r="M805" s="53"/>
      <c r="N805" s="53"/>
      <c r="O805" s="53"/>
      <c r="P805" s="964"/>
      <c r="Q805" s="455"/>
      <c r="R805" s="96">
        <f t="shared" si="274"/>
        <v>0</v>
      </c>
      <c r="S805" s="96">
        <f t="shared" si="275"/>
        <v>0</v>
      </c>
    </row>
    <row r="806" spans="2:19" s="24" customFormat="1" ht="12.75" customHeight="1" x14ac:dyDescent="0.2">
      <c r="B806" s="903"/>
      <c r="C806" s="72"/>
      <c r="D806" s="164"/>
      <c r="E806" s="74"/>
      <c r="F806" s="434"/>
      <c r="G806" s="434">
        <f t="shared" si="277"/>
        <v>0</v>
      </c>
      <c r="H806" s="72"/>
      <c r="I806" s="434">
        <f t="shared" si="278"/>
        <v>0</v>
      </c>
      <c r="J806" s="333"/>
      <c r="K806" s="30"/>
      <c r="L806" s="30"/>
      <c r="M806" s="30"/>
      <c r="N806" s="30"/>
      <c r="O806" s="30"/>
      <c r="P806" s="479"/>
      <c r="Q806" s="457"/>
      <c r="R806" s="96">
        <f t="shared" si="274"/>
        <v>0</v>
      </c>
      <c r="S806" s="96">
        <f t="shared" si="275"/>
        <v>0</v>
      </c>
    </row>
    <row r="807" spans="2:19" s="24" customFormat="1" ht="12.75" customHeight="1" x14ac:dyDescent="0.2">
      <c r="B807" s="903"/>
      <c r="C807" s="72"/>
      <c r="D807" s="164"/>
      <c r="E807" s="74"/>
      <c r="F807" s="434"/>
      <c r="G807" s="434">
        <f t="shared" si="277"/>
        <v>0</v>
      </c>
      <c r="H807" s="72"/>
      <c r="I807" s="434">
        <f t="shared" si="278"/>
        <v>0</v>
      </c>
      <c r="J807" s="333"/>
      <c r="K807" s="30"/>
      <c r="L807" s="30"/>
      <c r="M807" s="30"/>
      <c r="N807" s="30"/>
      <c r="O807" s="30"/>
      <c r="P807" s="479"/>
      <c r="Q807" s="457"/>
      <c r="R807" s="96">
        <f t="shared" si="274"/>
        <v>0</v>
      </c>
      <c r="S807" s="96">
        <f t="shared" si="275"/>
        <v>0</v>
      </c>
    </row>
    <row r="808" spans="2:19" s="24" customFormat="1" ht="12.75" customHeight="1" x14ac:dyDescent="0.2">
      <c r="B808" s="903"/>
      <c r="C808" s="72"/>
      <c r="D808" s="164"/>
      <c r="E808" s="74"/>
      <c r="F808" s="434"/>
      <c r="G808" s="434">
        <f t="shared" si="277"/>
        <v>0</v>
      </c>
      <c r="H808" s="72"/>
      <c r="I808" s="434">
        <f t="shared" si="278"/>
        <v>0</v>
      </c>
      <c r="J808" s="333"/>
      <c r="K808" s="30"/>
      <c r="L808" s="30"/>
      <c r="M808" s="30"/>
      <c r="N808" s="30"/>
      <c r="O808" s="30"/>
      <c r="P808" s="479"/>
      <c r="Q808" s="457"/>
      <c r="R808" s="96">
        <f t="shared" si="274"/>
        <v>0</v>
      </c>
      <c r="S808" s="96">
        <f t="shared" si="275"/>
        <v>0</v>
      </c>
    </row>
    <row r="809" spans="2:19" s="24" customFormat="1" ht="12.75" customHeight="1" x14ac:dyDescent="0.2">
      <c r="B809" s="903"/>
      <c r="C809" s="72"/>
      <c r="D809" s="164"/>
      <c r="E809" s="74"/>
      <c r="F809" s="434"/>
      <c r="G809" s="434">
        <f t="shared" si="277"/>
        <v>0</v>
      </c>
      <c r="H809" s="72"/>
      <c r="I809" s="434">
        <f t="shared" si="278"/>
        <v>0</v>
      </c>
      <c r="J809" s="333"/>
      <c r="K809" s="30"/>
      <c r="L809" s="30"/>
      <c r="M809" s="30"/>
      <c r="N809" s="30"/>
      <c r="O809" s="30"/>
      <c r="P809" s="479"/>
      <c r="Q809" s="457"/>
      <c r="R809" s="96">
        <f t="shared" si="274"/>
        <v>0</v>
      </c>
      <c r="S809" s="96">
        <f t="shared" si="275"/>
        <v>0</v>
      </c>
    </row>
    <row r="810" spans="2:19" s="24" customFormat="1" ht="12.75" customHeight="1" x14ac:dyDescent="0.2">
      <c r="B810" s="903"/>
      <c r="C810" s="72"/>
      <c r="D810" s="164"/>
      <c r="E810" s="74"/>
      <c r="F810" s="434"/>
      <c r="G810" s="434">
        <f t="shared" si="277"/>
        <v>0</v>
      </c>
      <c r="H810" s="72"/>
      <c r="I810" s="434">
        <f t="shared" si="278"/>
        <v>0</v>
      </c>
      <c r="J810" s="333"/>
      <c r="K810" s="30"/>
      <c r="L810" s="30"/>
      <c r="M810" s="30"/>
      <c r="N810" s="30"/>
      <c r="O810" s="30"/>
      <c r="P810" s="479"/>
      <c r="Q810" s="457"/>
      <c r="R810" s="96">
        <f t="shared" si="274"/>
        <v>0</v>
      </c>
      <c r="S810" s="96">
        <f t="shared" si="275"/>
        <v>0</v>
      </c>
    </row>
    <row r="811" spans="2:19" s="24" customFormat="1" ht="12.75" customHeight="1" x14ac:dyDescent="0.2">
      <c r="B811" s="903"/>
      <c r="C811" s="72"/>
      <c r="D811" s="164"/>
      <c r="E811" s="74"/>
      <c r="F811" s="434"/>
      <c r="G811" s="434">
        <f t="shared" si="277"/>
        <v>0</v>
      </c>
      <c r="H811" s="72"/>
      <c r="I811" s="434">
        <f t="shared" si="278"/>
        <v>0</v>
      </c>
      <c r="J811" s="333"/>
      <c r="K811" s="30"/>
      <c r="L811" s="30"/>
      <c r="M811" s="30"/>
      <c r="N811" s="30"/>
      <c r="O811" s="30"/>
      <c r="P811" s="479"/>
      <c r="Q811" s="457"/>
      <c r="R811" s="96">
        <f t="shared" si="274"/>
        <v>0</v>
      </c>
      <c r="S811" s="96">
        <f t="shared" si="275"/>
        <v>0</v>
      </c>
    </row>
    <row r="812" spans="2:19" s="24" customFormat="1" ht="12.75" customHeight="1" x14ac:dyDescent="0.2">
      <c r="B812" s="901"/>
      <c r="C812" s="137"/>
      <c r="D812" s="165"/>
      <c r="E812" s="208"/>
      <c r="F812" s="448"/>
      <c r="G812" s="448">
        <f t="shared" si="277"/>
        <v>0</v>
      </c>
      <c r="H812" s="137"/>
      <c r="I812" s="448">
        <f t="shared" si="278"/>
        <v>0</v>
      </c>
      <c r="J812" s="458"/>
      <c r="K812" s="32"/>
      <c r="L812" s="32"/>
      <c r="M812" s="32"/>
      <c r="N812" s="32"/>
      <c r="O812" s="32"/>
      <c r="P812" s="596"/>
      <c r="Q812" s="459"/>
      <c r="R812" s="96">
        <f t="shared" si="274"/>
        <v>0</v>
      </c>
      <c r="S812" s="96">
        <f t="shared" si="275"/>
        <v>0</v>
      </c>
    </row>
    <row r="813" spans="2:19" s="24" customFormat="1" ht="12.75" customHeight="1" x14ac:dyDescent="0.15">
      <c r="B813" s="897" t="s">
        <v>280</v>
      </c>
      <c r="C813" s="114" t="s">
        <v>223</v>
      </c>
      <c r="D813" s="162"/>
      <c r="E813" s="54"/>
      <c r="F813" s="33"/>
      <c r="G813" s="204">
        <f>SUM(G814:G821)</f>
        <v>0</v>
      </c>
      <c r="H813" s="151"/>
      <c r="I813" s="204">
        <f>SUM(I814:I821)</f>
        <v>0</v>
      </c>
      <c r="J813" s="204">
        <f t="shared" ref="J813:Q813" si="279">SUM(J814:J821)</f>
        <v>0</v>
      </c>
      <c r="K813" s="220">
        <f t="shared" si="279"/>
        <v>0</v>
      </c>
      <c r="L813" s="220">
        <f t="shared" si="279"/>
        <v>0</v>
      </c>
      <c r="M813" s="220">
        <f t="shared" si="279"/>
        <v>0</v>
      </c>
      <c r="N813" s="220">
        <f t="shared" si="279"/>
        <v>0</v>
      </c>
      <c r="O813" s="220">
        <f t="shared" si="279"/>
        <v>0</v>
      </c>
      <c r="P813" s="220">
        <f t="shared" si="279"/>
        <v>0</v>
      </c>
      <c r="Q813" s="248">
        <f t="shared" si="279"/>
        <v>0</v>
      </c>
      <c r="R813" s="96">
        <f t="shared" si="274"/>
        <v>0</v>
      </c>
      <c r="S813" s="96">
        <f t="shared" si="275"/>
        <v>0</v>
      </c>
    </row>
    <row r="814" spans="2:19" s="24" customFormat="1" ht="12.75" customHeight="1" x14ac:dyDescent="0.2">
      <c r="B814" s="898"/>
      <c r="C814" s="72"/>
      <c r="D814" s="164"/>
      <c r="E814" s="74"/>
      <c r="F814" s="434"/>
      <c r="G814" s="434">
        <f t="shared" ref="G814:G821" si="280">+E814*F814</f>
        <v>0</v>
      </c>
      <c r="H814" s="72"/>
      <c r="I814" s="434">
        <f t="shared" ref="I814:I821" si="281">+G814*$H$776</f>
        <v>0</v>
      </c>
      <c r="J814" s="434"/>
      <c r="K814" s="53"/>
      <c r="L814" s="53"/>
      <c r="M814" s="53"/>
      <c r="N814" s="53"/>
      <c r="O814" s="53"/>
      <c r="P814" s="964"/>
      <c r="Q814" s="455"/>
      <c r="R814" s="96">
        <f t="shared" si="274"/>
        <v>0</v>
      </c>
      <c r="S814" s="96">
        <f t="shared" si="275"/>
        <v>0</v>
      </c>
    </row>
    <row r="815" spans="2:19" s="24" customFormat="1" ht="12.75" customHeight="1" x14ac:dyDescent="0.2">
      <c r="B815" s="902"/>
      <c r="C815" s="114"/>
      <c r="D815" s="162"/>
      <c r="E815" s="54"/>
      <c r="F815" s="33"/>
      <c r="G815" s="434">
        <f t="shared" si="280"/>
        <v>0</v>
      </c>
      <c r="H815" s="72"/>
      <c r="I815" s="434">
        <f t="shared" si="281"/>
        <v>0</v>
      </c>
      <c r="J815" s="333"/>
      <c r="K815" s="30"/>
      <c r="L815" s="30"/>
      <c r="M815" s="30"/>
      <c r="N815" s="30"/>
      <c r="O815" s="30"/>
      <c r="P815" s="479"/>
      <c r="Q815" s="457"/>
      <c r="R815" s="96">
        <f t="shared" si="274"/>
        <v>0</v>
      </c>
      <c r="S815" s="96">
        <f t="shared" si="275"/>
        <v>0</v>
      </c>
    </row>
    <row r="816" spans="2:19" s="24" customFormat="1" ht="12.75" customHeight="1" x14ac:dyDescent="0.2">
      <c r="B816" s="902"/>
      <c r="C816" s="114"/>
      <c r="D816" s="162"/>
      <c r="E816" s="54"/>
      <c r="F816" s="33"/>
      <c r="G816" s="434">
        <f t="shared" si="280"/>
        <v>0</v>
      </c>
      <c r="H816" s="72"/>
      <c r="I816" s="434">
        <f t="shared" si="281"/>
        <v>0</v>
      </c>
      <c r="J816" s="333"/>
      <c r="K816" s="30"/>
      <c r="L816" s="30"/>
      <c r="M816" s="30"/>
      <c r="N816" s="30"/>
      <c r="O816" s="30"/>
      <c r="P816" s="479"/>
      <c r="Q816" s="457"/>
      <c r="R816" s="96">
        <f t="shared" si="274"/>
        <v>0</v>
      </c>
      <c r="S816" s="96">
        <f t="shared" si="275"/>
        <v>0</v>
      </c>
    </row>
    <row r="817" spans="2:19" s="24" customFormat="1" ht="12.75" customHeight="1" x14ac:dyDescent="0.2">
      <c r="B817" s="902"/>
      <c r="C817" s="114"/>
      <c r="D817" s="162"/>
      <c r="E817" s="54"/>
      <c r="F817" s="33"/>
      <c r="G817" s="434">
        <f t="shared" si="280"/>
        <v>0</v>
      </c>
      <c r="H817" s="72"/>
      <c r="I817" s="434">
        <f t="shared" si="281"/>
        <v>0</v>
      </c>
      <c r="J817" s="333"/>
      <c r="K817" s="30"/>
      <c r="L817" s="30"/>
      <c r="M817" s="30"/>
      <c r="N817" s="30"/>
      <c r="O817" s="30"/>
      <c r="P817" s="479"/>
      <c r="Q817" s="457"/>
      <c r="R817" s="96">
        <f t="shared" si="274"/>
        <v>0</v>
      </c>
      <c r="S817" s="96">
        <f t="shared" si="275"/>
        <v>0</v>
      </c>
    </row>
    <row r="818" spans="2:19" s="24" customFormat="1" ht="12.75" customHeight="1" x14ac:dyDescent="0.2">
      <c r="B818" s="902"/>
      <c r="C818" s="114"/>
      <c r="D818" s="162"/>
      <c r="E818" s="54"/>
      <c r="F818" s="33"/>
      <c r="G818" s="434">
        <f t="shared" si="280"/>
        <v>0</v>
      </c>
      <c r="H818" s="72"/>
      <c r="I818" s="434">
        <f t="shared" si="281"/>
        <v>0</v>
      </c>
      <c r="J818" s="333"/>
      <c r="K818" s="30"/>
      <c r="L818" s="30"/>
      <c r="M818" s="30"/>
      <c r="N818" s="30"/>
      <c r="O818" s="30"/>
      <c r="P818" s="479"/>
      <c r="Q818" s="457"/>
      <c r="R818" s="96">
        <f t="shared" si="274"/>
        <v>0</v>
      </c>
      <c r="S818" s="96">
        <f t="shared" si="275"/>
        <v>0</v>
      </c>
    </row>
    <row r="819" spans="2:19" s="24" customFormat="1" ht="12.75" customHeight="1" x14ac:dyDescent="0.2">
      <c r="B819" s="903"/>
      <c r="C819" s="72"/>
      <c r="D819" s="164"/>
      <c r="E819" s="74"/>
      <c r="F819" s="434"/>
      <c r="G819" s="434">
        <f t="shared" si="280"/>
        <v>0</v>
      </c>
      <c r="H819" s="72"/>
      <c r="I819" s="434">
        <f t="shared" si="281"/>
        <v>0</v>
      </c>
      <c r="J819" s="333"/>
      <c r="K819" s="30"/>
      <c r="L819" s="30"/>
      <c r="M819" s="30"/>
      <c r="N819" s="30"/>
      <c r="O819" s="30"/>
      <c r="P819" s="479"/>
      <c r="Q819" s="457"/>
      <c r="R819" s="96">
        <f t="shared" si="274"/>
        <v>0</v>
      </c>
      <c r="S819" s="96">
        <f t="shared" si="275"/>
        <v>0</v>
      </c>
    </row>
    <row r="820" spans="2:19" s="24" customFormat="1" ht="12.75" customHeight="1" x14ac:dyDescent="0.2">
      <c r="B820" s="903"/>
      <c r="C820" s="72"/>
      <c r="D820" s="164"/>
      <c r="E820" s="74"/>
      <c r="F820" s="434"/>
      <c r="G820" s="434">
        <f t="shared" si="280"/>
        <v>0</v>
      </c>
      <c r="H820" s="72"/>
      <c r="I820" s="434">
        <f t="shared" si="281"/>
        <v>0</v>
      </c>
      <c r="J820" s="333"/>
      <c r="K820" s="30"/>
      <c r="L820" s="30"/>
      <c r="M820" s="30"/>
      <c r="N820" s="30"/>
      <c r="O820" s="30"/>
      <c r="P820" s="479"/>
      <c r="Q820" s="457"/>
      <c r="R820" s="96">
        <f t="shared" si="274"/>
        <v>0</v>
      </c>
      <c r="S820" s="96">
        <f t="shared" si="275"/>
        <v>0</v>
      </c>
    </row>
    <row r="821" spans="2:19" s="24" customFormat="1" ht="12.75" customHeight="1" x14ac:dyDescent="0.2">
      <c r="B821" s="901"/>
      <c r="C821" s="137"/>
      <c r="D821" s="165"/>
      <c r="E821" s="74"/>
      <c r="F821" s="434"/>
      <c r="G821" s="434">
        <f t="shared" si="280"/>
        <v>0</v>
      </c>
      <c r="H821" s="72"/>
      <c r="I821" s="434">
        <f t="shared" si="281"/>
        <v>0</v>
      </c>
      <c r="J821" s="458"/>
      <c r="K821" s="32"/>
      <c r="L821" s="32"/>
      <c r="M821" s="32"/>
      <c r="N821" s="32"/>
      <c r="O821" s="32"/>
      <c r="P821" s="596"/>
      <c r="Q821" s="459"/>
      <c r="R821" s="96">
        <f t="shared" si="274"/>
        <v>0</v>
      </c>
      <c r="S821" s="96">
        <f t="shared" si="275"/>
        <v>0</v>
      </c>
    </row>
    <row r="822" spans="2:19" s="24" customFormat="1" ht="12.75" customHeight="1" x14ac:dyDescent="0.15">
      <c r="B822" s="896">
        <f>+D762</f>
        <v>0</v>
      </c>
      <c r="C822" s="178" t="str">
        <f>+C762</f>
        <v>1.4.2</v>
      </c>
      <c r="D822" s="161">
        <f>+'Cronograma de Actividades'!C44</f>
        <v>0</v>
      </c>
      <c r="E822" s="179"/>
      <c r="F822" s="180"/>
      <c r="G822" s="158">
        <f>+G823+G832+G841+G850+G859</f>
        <v>0</v>
      </c>
      <c r="H822" s="370">
        <f>+'Cronograma de Actividades'!D44</f>
        <v>0</v>
      </c>
      <c r="I822" s="158">
        <f t="shared" ref="I822:Q822" si="282">+I823+I832+I841+I850+I859</f>
        <v>0</v>
      </c>
      <c r="J822" s="158">
        <f t="shared" si="282"/>
        <v>0</v>
      </c>
      <c r="K822" s="158">
        <f t="shared" si="282"/>
        <v>0</v>
      </c>
      <c r="L822" s="158">
        <f t="shared" si="282"/>
        <v>0</v>
      </c>
      <c r="M822" s="158">
        <f t="shared" si="282"/>
        <v>0</v>
      </c>
      <c r="N822" s="158">
        <f t="shared" si="282"/>
        <v>0</v>
      </c>
      <c r="O822" s="158">
        <f t="shared" si="282"/>
        <v>0</v>
      </c>
      <c r="P822" s="158">
        <f t="shared" si="282"/>
        <v>0</v>
      </c>
      <c r="Q822" s="159">
        <f t="shared" si="282"/>
        <v>0</v>
      </c>
      <c r="R822" s="96">
        <f t="shared" si="274"/>
        <v>0</v>
      </c>
      <c r="S822" s="96">
        <f t="shared" si="275"/>
        <v>0</v>
      </c>
    </row>
    <row r="823" spans="2:19" s="24" customFormat="1" ht="12.75" customHeight="1" x14ac:dyDescent="0.15">
      <c r="B823" s="897" t="s">
        <v>280</v>
      </c>
      <c r="C823" s="114" t="s">
        <v>271</v>
      </c>
      <c r="D823" s="162"/>
      <c r="E823" s="54"/>
      <c r="F823" s="33"/>
      <c r="G823" s="204">
        <f>SUM(G824:G831)</f>
        <v>0</v>
      </c>
      <c r="H823" s="151"/>
      <c r="I823" s="204">
        <f>SUM(I824:I831)</f>
        <v>0</v>
      </c>
      <c r="J823" s="204">
        <f t="shared" ref="J823:Q823" si="283">SUM(J824:J831)</f>
        <v>0</v>
      </c>
      <c r="K823" s="220">
        <f t="shared" si="283"/>
        <v>0</v>
      </c>
      <c r="L823" s="220">
        <f t="shared" si="283"/>
        <v>0</v>
      </c>
      <c r="M823" s="220">
        <f t="shared" si="283"/>
        <v>0</v>
      </c>
      <c r="N823" s="220">
        <f t="shared" si="283"/>
        <v>0</v>
      </c>
      <c r="O823" s="220">
        <f t="shared" si="283"/>
        <v>0</v>
      </c>
      <c r="P823" s="220">
        <f t="shared" si="283"/>
        <v>0</v>
      </c>
      <c r="Q823" s="248">
        <f t="shared" si="283"/>
        <v>0</v>
      </c>
      <c r="R823" s="96">
        <f t="shared" si="274"/>
        <v>0</v>
      </c>
      <c r="S823" s="96">
        <f t="shared" si="275"/>
        <v>0</v>
      </c>
    </row>
    <row r="824" spans="2:19" s="24" customFormat="1" ht="12.75" customHeight="1" x14ac:dyDescent="0.2">
      <c r="B824" s="898"/>
      <c r="C824" s="72"/>
      <c r="D824" s="164"/>
      <c r="E824" s="74"/>
      <c r="F824" s="434"/>
      <c r="G824" s="434">
        <f t="shared" ref="G824:G831" si="284">+E824*F824</f>
        <v>0</v>
      </c>
      <c r="H824" s="72"/>
      <c r="I824" s="434">
        <f t="shared" ref="I824:I831" si="285">+G824*$H$822</f>
        <v>0</v>
      </c>
      <c r="J824" s="434"/>
      <c r="K824" s="53"/>
      <c r="L824" s="53"/>
      <c r="M824" s="53"/>
      <c r="N824" s="53"/>
      <c r="O824" s="53"/>
      <c r="P824" s="964"/>
      <c r="Q824" s="455"/>
      <c r="R824" s="96">
        <f t="shared" si="274"/>
        <v>0</v>
      </c>
      <c r="S824" s="96">
        <f t="shared" si="275"/>
        <v>0</v>
      </c>
    </row>
    <row r="825" spans="2:19" s="24" customFormat="1" ht="12.75" customHeight="1" x14ac:dyDescent="0.2">
      <c r="B825" s="903"/>
      <c r="C825" s="72"/>
      <c r="D825" s="164"/>
      <c r="E825" s="74"/>
      <c r="F825" s="434"/>
      <c r="G825" s="434">
        <f t="shared" si="284"/>
        <v>0</v>
      </c>
      <c r="H825" s="72"/>
      <c r="I825" s="434">
        <f t="shared" si="285"/>
        <v>0</v>
      </c>
      <c r="J825" s="333"/>
      <c r="K825" s="30"/>
      <c r="L825" s="30"/>
      <c r="M825" s="30"/>
      <c r="N825" s="30"/>
      <c r="O825" s="30"/>
      <c r="P825" s="479"/>
      <c r="Q825" s="457"/>
      <c r="R825" s="96">
        <f t="shared" si="274"/>
        <v>0</v>
      </c>
      <c r="S825" s="96">
        <f t="shared" si="275"/>
        <v>0</v>
      </c>
    </row>
    <row r="826" spans="2:19" s="24" customFormat="1" ht="12.75" customHeight="1" x14ac:dyDescent="0.2">
      <c r="B826" s="903"/>
      <c r="C826" s="72"/>
      <c r="D826" s="164"/>
      <c r="E826" s="74"/>
      <c r="F826" s="434"/>
      <c r="G826" s="434">
        <f t="shared" si="284"/>
        <v>0</v>
      </c>
      <c r="H826" s="72"/>
      <c r="I826" s="434">
        <f t="shared" si="285"/>
        <v>0</v>
      </c>
      <c r="J826" s="333"/>
      <c r="K826" s="30"/>
      <c r="L826" s="30"/>
      <c r="M826" s="30"/>
      <c r="N826" s="30"/>
      <c r="O826" s="30"/>
      <c r="P826" s="479"/>
      <c r="Q826" s="457"/>
      <c r="R826" s="96">
        <f t="shared" si="274"/>
        <v>0</v>
      </c>
      <c r="S826" s="96">
        <f t="shared" si="275"/>
        <v>0</v>
      </c>
    </row>
    <row r="827" spans="2:19" s="24" customFormat="1" ht="12.75" customHeight="1" x14ac:dyDescent="0.2">
      <c r="B827" s="899"/>
      <c r="C827" s="72"/>
      <c r="D827" s="164"/>
      <c r="E827" s="74"/>
      <c r="F827" s="434"/>
      <c r="G827" s="434">
        <f t="shared" si="284"/>
        <v>0</v>
      </c>
      <c r="H827" s="72"/>
      <c r="I827" s="434">
        <f t="shared" si="285"/>
        <v>0</v>
      </c>
      <c r="J827" s="333"/>
      <c r="K827" s="30"/>
      <c r="L827" s="30"/>
      <c r="M827" s="30"/>
      <c r="N827" s="30"/>
      <c r="O827" s="30"/>
      <c r="P827" s="479"/>
      <c r="Q827" s="457"/>
      <c r="R827" s="96">
        <f t="shared" si="274"/>
        <v>0</v>
      </c>
      <c r="S827" s="96">
        <f t="shared" si="275"/>
        <v>0</v>
      </c>
    </row>
    <row r="828" spans="2:19" s="24" customFormat="1" ht="12.75" customHeight="1" x14ac:dyDescent="0.2">
      <c r="B828" s="900"/>
      <c r="C828" s="209"/>
      <c r="D828" s="210"/>
      <c r="E828" s="74"/>
      <c r="F828" s="434"/>
      <c r="G828" s="434">
        <f t="shared" si="284"/>
        <v>0</v>
      </c>
      <c r="H828" s="72"/>
      <c r="I828" s="434">
        <f t="shared" si="285"/>
        <v>0</v>
      </c>
      <c r="J828" s="333"/>
      <c r="K828" s="30"/>
      <c r="L828" s="460"/>
      <c r="M828" s="460"/>
      <c r="N828" s="460"/>
      <c r="O828" s="460"/>
      <c r="P828" s="966"/>
      <c r="Q828" s="461"/>
      <c r="R828" s="96">
        <f t="shared" si="274"/>
        <v>0</v>
      </c>
      <c r="S828" s="96">
        <f t="shared" si="275"/>
        <v>0</v>
      </c>
    </row>
    <row r="829" spans="2:19" s="24" customFormat="1" ht="12.75" customHeight="1" x14ac:dyDescent="0.2">
      <c r="B829" s="900"/>
      <c r="C829" s="209"/>
      <c r="D829" s="210"/>
      <c r="E829" s="212"/>
      <c r="F829" s="793"/>
      <c r="G829" s="434">
        <f t="shared" si="284"/>
        <v>0</v>
      </c>
      <c r="H829" s="213"/>
      <c r="I829" s="434">
        <f t="shared" si="285"/>
        <v>0</v>
      </c>
      <c r="J829" s="336"/>
      <c r="K829" s="133"/>
      <c r="L829" s="460"/>
      <c r="M829" s="460"/>
      <c r="N829" s="460"/>
      <c r="O829" s="460"/>
      <c r="P829" s="966"/>
      <c r="Q829" s="461"/>
      <c r="R829" s="96">
        <f t="shared" si="274"/>
        <v>0</v>
      </c>
      <c r="S829" s="96">
        <f t="shared" si="275"/>
        <v>0</v>
      </c>
    </row>
    <row r="830" spans="2:19" s="24" customFormat="1" ht="12.75" customHeight="1" x14ac:dyDescent="0.2">
      <c r="B830" s="900"/>
      <c r="C830" s="209"/>
      <c r="D830" s="210"/>
      <c r="E830" s="211"/>
      <c r="F830" s="456"/>
      <c r="G830" s="434">
        <f t="shared" si="284"/>
        <v>0</v>
      </c>
      <c r="H830" s="209"/>
      <c r="I830" s="434">
        <f t="shared" si="285"/>
        <v>0</v>
      </c>
      <c r="J830" s="462"/>
      <c r="K830" s="460"/>
      <c r="L830" s="460"/>
      <c r="M830" s="460"/>
      <c r="N830" s="460"/>
      <c r="O830" s="460"/>
      <c r="P830" s="966"/>
      <c r="Q830" s="461"/>
      <c r="R830" s="96">
        <f t="shared" si="274"/>
        <v>0</v>
      </c>
      <c r="S830" s="96">
        <f t="shared" si="275"/>
        <v>0</v>
      </c>
    </row>
    <row r="831" spans="2:19" s="24" customFormat="1" ht="12.75" customHeight="1" x14ac:dyDescent="0.2">
      <c r="B831" s="901"/>
      <c r="C831" s="137"/>
      <c r="D831" s="165"/>
      <c r="E831" s="208"/>
      <c r="F831" s="448"/>
      <c r="G831" s="448">
        <f t="shared" si="284"/>
        <v>0</v>
      </c>
      <c r="H831" s="137"/>
      <c r="I831" s="448">
        <f t="shared" si="285"/>
        <v>0</v>
      </c>
      <c r="J831" s="458"/>
      <c r="K831" s="32"/>
      <c r="L831" s="32"/>
      <c r="M831" s="32"/>
      <c r="N831" s="32"/>
      <c r="O831" s="32"/>
      <c r="P831" s="596"/>
      <c r="Q831" s="459"/>
      <c r="R831" s="96">
        <f t="shared" si="274"/>
        <v>0</v>
      </c>
      <c r="S831" s="96">
        <f t="shared" si="275"/>
        <v>0</v>
      </c>
    </row>
    <row r="832" spans="2:19" s="24" customFormat="1" ht="12.75" customHeight="1" x14ac:dyDescent="0.15">
      <c r="B832" s="897" t="s">
        <v>280</v>
      </c>
      <c r="C832" s="114" t="s">
        <v>224</v>
      </c>
      <c r="D832" s="162"/>
      <c r="E832" s="54"/>
      <c r="F832" s="33"/>
      <c r="G832" s="204">
        <f>SUM(G833:G840)</f>
        <v>0</v>
      </c>
      <c r="H832" s="151"/>
      <c r="I832" s="204">
        <f>SUM(I833:I840)</f>
        <v>0</v>
      </c>
      <c r="J832" s="204">
        <f t="shared" ref="J832:Q832" si="286">SUM(J833:J840)</f>
        <v>0</v>
      </c>
      <c r="K832" s="220">
        <f t="shared" si="286"/>
        <v>0</v>
      </c>
      <c r="L832" s="220">
        <f t="shared" si="286"/>
        <v>0</v>
      </c>
      <c r="M832" s="220">
        <f t="shared" si="286"/>
        <v>0</v>
      </c>
      <c r="N832" s="220">
        <f t="shared" si="286"/>
        <v>0</v>
      </c>
      <c r="O832" s="220">
        <f t="shared" si="286"/>
        <v>0</v>
      </c>
      <c r="P832" s="220">
        <f t="shared" si="286"/>
        <v>0</v>
      </c>
      <c r="Q832" s="248">
        <f t="shared" si="286"/>
        <v>0</v>
      </c>
      <c r="R832" s="96">
        <f t="shared" si="274"/>
        <v>0</v>
      </c>
      <c r="S832" s="96">
        <f t="shared" si="275"/>
        <v>0</v>
      </c>
    </row>
    <row r="833" spans="2:19" s="24" customFormat="1" ht="12.75" customHeight="1" x14ac:dyDescent="0.2">
      <c r="B833" s="898"/>
      <c r="C833" s="72"/>
      <c r="D833" s="164"/>
      <c r="E833" s="74"/>
      <c r="F833" s="434"/>
      <c r="G833" s="434">
        <f t="shared" ref="G833:G840" si="287">+E833*F833</f>
        <v>0</v>
      </c>
      <c r="H833" s="72"/>
      <c r="I833" s="434">
        <f t="shared" ref="I833:I840" si="288">+G833*$H$822</f>
        <v>0</v>
      </c>
      <c r="J833" s="434"/>
      <c r="K833" s="53"/>
      <c r="L833" s="53"/>
      <c r="M833" s="53"/>
      <c r="N833" s="53"/>
      <c r="O833" s="53"/>
      <c r="P833" s="964"/>
      <c r="Q833" s="455"/>
      <c r="R833" s="96">
        <f t="shared" si="274"/>
        <v>0</v>
      </c>
      <c r="S833" s="96">
        <f t="shared" si="275"/>
        <v>0</v>
      </c>
    </row>
    <row r="834" spans="2:19" s="24" customFormat="1" ht="12.75" customHeight="1" x14ac:dyDescent="0.2">
      <c r="B834" s="902"/>
      <c r="C834" s="114"/>
      <c r="D834" s="162"/>
      <c r="E834" s="54"/>
      <c r="F834" s="33"/>
      <c r="G834" s="434">
        <f t="shared" si="287"/>
        <v>0</v>
      </c>
      <c r="H834" s="72"/>
      <c r="I834" s="434">
        <f t="shared" si="288"/>
        <v>0</v>
      </c>
      <c r="J834" s="333"/>
      <c r="K834" s="30"/>
      <c r="L834" s="30"/>
      <c r="M834" s="30"/>
      <c r="N834" s="30"/>
      <c r="O834" s="30"/>
      <c r="P834" s="479"/>
      <c r="Q834" s="457"/>
      <c r="R834" s="96">
        <f t="shared" si="274"/>
        <v>0</v>
      </c>
      <c r="S834" s="96">
        <f t="shared" si="275"/>
        <v>0</v>
      </c>
    </row>
    <row r="835" spans="2:19" s="24" customFormat="1" ht="12.75" customHeight="1" x14ac:dyDescent="0.2">
      <c r="B835" s="902"/>
      <c r="C835" s="114"/>
      <c r="D835" s="162"/>
      <c r="E835" s="54"/>
      <c r="F835" s="33"/>
      <c r="G835" s="434">
        <f t="shared" si="287"/>
        <v>0</v>
      </c>
      <c r="H835" s="72"/>
      <c r="I835" s="434">
        <f t="shared" si="288"/>
        <v>0</v>
      </c>
      <c r="J835" s="333"/>
      <c r="K835" s="30"/>
      <c r="L835" s="30"/>
      <c r="M835" s="30"/>
      <c r="N835" s="30"/>
      <c r="O835" s="30"/>
      <c r="P835" s="479"/>
      <c r="Q835" s="457"/>
      <c r="R835" s="96">
        <f t="shared" si="274"/>
        <v>0</v>
      </c>
      <c r="S835" s="96">
        <f t="shared" si="275"/>
        <v>0</v>
      </c>
    </row>
    <row r="836" spans="2:19" s="24" customFormat="1" ht="12.75" customHeight="1" x14ac:dyDescent="0.2">
      <c r="B836" s="902"/>
      <c r="C836" s="114"/>
      <c r="D836" s="162"/>
      <c r="E836" s="54"/>
      <c r="F836" s="33"/>
      <c r="G836" s="434">
        <f t="shared" si="287"/>
        <v>0</v>
      </c>
      <c r="H836" s="72"/>
      <c r="I836" s="434">
        <f t="shared" si="288"/>
        <v>0</v>
      </c>
      <c r="J836" s="333"/>
      <c r="K836" s="30"/>
      <c r="L836" s="30"/>
      <c r="M836" s="30"/>
      <c r="N836" s="30"/>
      <c r="O836" s="30"/>
      <c r="P836" s="479"/>
      <c r="Q836" s="457"/>
      <c r="R836" s="96">
        <f t="shared" si="274"/>
        <v>0</v>
      </c>
      <c r="S836" s="96">
        <f t="shared" si="275"/>
        <v>0</v>
      </c>
    </row>
    <row r="837" spans="2:19" s="24" customFormat="1" ht="12.75" customHeight="1" x14ac:dyDescent="0.2">
      <c r="B837" s="902"/>
      <c r="C837" s="114"/>
      <c r="D837" s="162"/>
      <c r="E837" s="54"/>
      <c r="F837" s="33"/>
      <c r="G837" s="434">
        <f t="shared" si="287"/>
        <v>0</v>
      </c>
      <c r="H837" s="72"/>
      <c r="I837" s="434">
        <f t="shared" si="288"/>
        <v>0</v>
      </c>
      <c r="J837" s="333"/>
      <c r="K837" s="30"/>
      <c r="L837" s="460"/>
      <c r="M837" s="460"/>
      <c r="N837" s="460"/>
      <c r="O837" s="460"/>
      <c r="P837" s="966"/>
      <c r="Q837" s="461"/>
      <c r="R837" s="96">
        <f t="shared" si="274"/>
        <v>0</v>
      </c>
      <c r="S837" s="96">
        <f t="shared" si="275"/>
        <v>0</v>
      </c>
    </row>
    <row r="838" spans="2:19" s="24" customFormat="1" ht="12.75" customHeight="1" x14ac:dyDescent="0.2">
      <c r="B838" s="903"/>
      <c r="C838" s="72"/>
      <c r="D838" s="164"/>
      <c r="E838" s="74"/>
      <c r="F838" s="434"/>
      <c r="G838" s="434">
        <f t="shared" si="287"/>
        <v>0</v>
      </c>
      <c r="H838" s="213"/>
      <c r="I838" s="434">
        <f t="shared" si="288"/>
        <v>0</v>
      </c>
      <c r="J838" s="336"/>
      <c r="K838" s="133"/>
      <c r="L838" s="460"/>
      <c r="M838" s="460"/>
      <c r="N838" s="460"/>
      <c r="O838" s="460"/>
      <c r="P838" s="966"/>
      <c r="Q838" s="461"/>
      <c r="R838" s="96">
        <f t="shared" si="274"/>
        <v>0</v>
      </c>
      <c r="S838" s="96">
        <f t="shared" si="275"/>
        <v>0</v>
      </c>
    </row>
    <row r="839" spans="2:19" s="24" customFormat="1" ht="12.75" customHeight="1" x14ac:dyDescent="0.2">
      <c r="B839" s="903"/>
      <c r="C839" s="72"/>
      <c r="D839" s="164"/>
      <c r="E839" s="74"/>
      <c r="F839" s="434"/>
      <c r="G839" s="434">
        <f t="shared" si="287"/>
        <v>0</v>
      </c>
      <c r="H839" s="209"/>
      <c r="I839" s="434">
        <f t="shared" si="288"/>
        <v>0</v>
      </c>
      <c r="J839" s="462"/>
      <c r="K839" s="460"/>
      <c r="L839" s="460"/>
      <c r="M839" s="460"/>
      <c r="N839" s="460"/>
      <c r="O839" s="460"/>
      <c r="P839" s="966"/>
      <c r="Q839" s="461"/>
      <c r="R839" s="96">
        <f t="shared" si="274"/>
        <v>0</v>
      </c>
      <c r="S839" s="96">
        <f t="shared" si="275"/>
        <v>0</v>
      </c>
    </row>
    <row r="840" spans="2:19" s="24" customFormat="1" ht="12.75" customHeight="1" x14ac:dyDescent="0.2">
      <c r="B840" s="901"/>
      <c r="C840" s="137"/>
      <c r="D840" s="165"/>
      <c r="E840" s="208"/>
      <c r="F840" s="448"/>
      <c r="G840" s="448">
        <f t="shared" si="287"/>
        <v>0</v>
      </c>
      <c r="H840" s="137"/>
      <c r="I840" s="448">
        <f t="shared" si="288"/>
        <v>0</v>
      </c>
      <c r="J840" s="458"/>
      <c r="K840" s="32"/>
      <c r="L840" s="32"/>
      <c r="M840" s="32"/>
      <c r="N840" s="32"/>
      <c r="O840" s="32"/>
      <c r="P840" s="596"/>
      <c r="Q840" s="459"/>
      <c r="R840" s="96">
        <f t="shared" si="274"/>
        <v>0</v>
      </c>
      <c r="S840" s="96">
        <f t="shared" si="275"/>
        <v>0</v>
      </c>
    </row>
    <row r="841" spans="2:19" s="24" customFormat="1" ht="12.75" customHeight="1" x14ac:dyDescent="0.15">
      <c r="B841" s="897" t="s">
        <v>280</v>
      </c>
      <c r="C841" s="114" t="s">
        <v>225</v>
      </c>
      <c r="D841" s="162"/>
      <c r="E841" s="54"/>
      <c r="F841" s="33"/>
      <c r="G841" s="204">
        <f>SUM(G842:G849)</f>
        <v>0</v>
      </c>
      <c r="H841" s="151"/>
      <c r="I841" s="204">
        <f>SUM(I842:I849)</f>
        <v>0</v>
      </c>
      <c r="J841" s="204">
        <f t="shared" ref="J841:Q841" si="289">SUM(J842:J849)</f>
        <v>0</v>
      </c>
      <c r="K841" s="220">
        <f t="shared" si="289"/>
        <v>0</v>
      </c>
      <c r="L841" s="220">
        <f t="shared" si="289"/>
        <v>0</v>
      </c>
      <c r="M841" s="220">
        <f t="shared" si="289"/>
        <v>0</v>
      </c>
      <c r="N841" s="220">
        <f t="shared" si="289"/>
        <v>0</v>
      </c>
      <c r="O841" s="220">
        <f t="shared" si="289"/>
        <v>0</v>
      </c>
      <c r="P841" s="220">
        <f t="shared" si="289"/>
        <v>0</v>
      </c>
      <c r="Q841" s="248">
        <f t="shared" si="289"/>
        <v>0</v>
      </c>
      <c r="R841" s="96">
        <f t="shared" si="274"/>
        <v>0</v>
      </c>
      <c r="S841" s="96">
        <f t="shared" si="275"/>
        <v>0</v>
      </c>
    </row>
    <row r="842" spans="2:19" s="24" customFormat="1" ht="12.75" customHeight="1" x14ac:dyDescent="0.2">
      <c r="B842" s="898"/>
      <c r="C842" s="72"/>
      <c r="D842" s="164"/>
      <c r="E842" s="74"/>
      <c r="F842" s="434"/>
      <c r="G842" s="434">
        <f t="shared" ref="G842:G849" si="290">+E842*F842</f>
        <v>0</v>
      </c>
      <c r="H842" s="72"/>
      <c r="I842" s="434">
        <f t="shared" ref="I842:I849" si="291">+G842*$H$822</f>
        <v>0</v>
      </c>
      <c r="J842" s="434"/>
      <c r="K842" s="53"/>
      <c r="L842" s="53"/>
      <c r="M842" s="53"/>
      <c r="N842" s="53"/>
      <c r="O842" s="53"/>
      <c r="P842" s="964"/>
      <c r="Q842" s="455"/>
      <c r="R842" s="96">
        <f t="shared" si="274"/>
        <v>0</v>
      </c>
      <c r="S842" s="96">
        <f t="shared" si="275"/>
        <v>0</v>
      </c>
    </row>
    <row r="843" spans="2:19" s="24" customFormat="1" ht="12.75" customHeight="1" x14ac:dyDescent="0.2">
      <c r="B843" s="903"/>
      <c r="C843" s="114"/>
      <c r="D843" s="162"/>
      <c r="E843" s="54"/>
      <c r="F843" s="33"/>
      <c r="G843" s="434">
        <f t="shared" si="290"/>
        <v>0</v>
      </c>
      <c r="H843" s="72"/>
      <c r="I843" s="434">
        <f t="shared" si="291"/>
        <v>0</v>
      </c>
      <c r="J843" s="333"/>
      <c r="K843" s="30"/>
      <c r="L843" s="30"/>
      <c r="M843" s="30"/>
      <c r="N843" s="30"/>
      <c r="O843" s="30"/>
      <c r="P843" s="479"/>
      <c r="Q843" s="457"/>
      <c r="R843" s="96">
        <f t="shared" si="274"/>
        <v>0</v>
      </c>
      <c r="S843" s="96">
        <f t="shared" si="275"/>
        <v>0</v>
      </c>
    </row>
    <row r="844" spans="2:19" s="24" customFormat="1" ht="12.75" customHeight="1" x14ac:dyDescent="0.2">
      <c r="B844" s="903"/>
      <c r="C844" s="114"/>
      <c r="D844" s="162"/>
      <c r="E844" s="54"/>
      <c r="F844" s="33"/>
      <c r="G844" s="434">
        <f t="shared" si="290"/>
        <v>0</v>
      </c>
      <c r="H844" s="72"/>
      <c r="I844" s="434">
        <f t="shared" si="291"/>
        <v>0</v>
      </c>
      <c r="J844" s="333"/>
      <c r="K844" s="30"/>
      <c r="L844" s="30"/>
      <c r="M844" s="30"/>
      <c r="N844" s="30"/>
      <c r="O844" s="30"/>
      <c r="P844" s="479"/>
      <c r="Q844" s="457"/>
      <c r="R844" s="96">
        <f t="shared" si="274"/>
        <v>0</v>
      </c>
      <c r="S844" s="96">
        <f t="shared" si="275"/>
        <v>0</v>
      </c>
    </row>
    <row r="845" spans="2:19" s="24" customFormat="1" ht="12.75" customHeight="1" x14ac:dyDescent="0.2">
      <c r="B845" s="902"/>
      <c r="C845" s="114"/>
      <c r="D845" s="162"/>
      <c r="E845" s="54"/>
      <c r="F845" s="33"/>
      <c r="G845" s="434">
        <f t="shared" si="290"/>
        <v>0</v>
      </c>
      <c r="H845" s="72"/>
      <c r="I845" s="434">
        <f t="shared" si="291"/>
        <v>0</v>
      </c>
      <c r="J845" s="333"/>
      <c r="K845" s="30"/>
      <c r="L845" s="30"/>
      <c r="M845" s="30"/>
      <c r="N845" s="30"/>
      <c r="O845" s="30"/>
      <c r="P845" s="479"/>
      <c r="Q845" s="457"/>
      <c r="R845" s="96">
        <f t="shared" si="274"/>
        <v>0</v>
      </c>
      <c r="S845" s="96">
        <f t="shared" si="275"/>
        <v>0</v>
      </c>
    </row>
    <row r="846" spans="2:19" s="24" customFormat="1" ht="12.75" customHeight="1" x14ac:dyDescent="0.2">
      <c r="B846" s="902"/>
      <c r="C846" s="114"/>
      <c r="D846" s="162"/>
      <c r="E846" s="54"/>
      <c r="F846" s="33"/>
      <c r="G846" s="434">
        <f t="shared" si="290"/>
        <v>0</v>
      </c>
      <c r="H846" s="72"/>
      <c r="I846" s="434">
        <f t="shared" si="291"/>
        <v>0</v>
      </c>
      <c r="J846" s="333"/>
      <c r="K846" s="30"/>
      <c r="L846" s="460"/>
      <c r="M846" s="460"/>
      <c r="N846" s="460"/>
      <c r="O846" s="460"/>
      <c r="P846" s="966"/>
      <c r="Q846" s="461"/>
      <c r="R846" s="96">
        <f t="shared" si="274"/>
        <v>0</v>
      </c>
      <c r="S846" s="96">
        <f t="shared" si="275"/>
        <v>0</v>
      </c>
    </row>
    <row r="847" spans="2:19" s="24" customFormat="1" ht="12.75" customHeight="1" x14ac:dyDescent="0.2">
      <c r="B847" s="903"/>
      <c r="C847" s="72"/>
      <c r="D847" s="164"/>
      <c r="E847" s="74"/>
      <c r="F847" s="434"/>
      <c r="G847" s="434">
        <f t="shared" si="290"/>
        <v>0</v>
      </c>
      <c r="H847" s="213"/>
      <c r="I847" s="434">
        <f t="shared" si="291"/>
        <v>0</v>
      </c>
      <c r="J847" s="336"/>
      <c r="K847" s="133"/>
      <c r="L847" s="460"/>
      <c r="M847" s="460"/>
      <c r="N847" s="460"/>
      <c r="O847" s="460"/>
      <c r="P847" s="966"/>
      <c r="Q847" s="461"/>
      <c r="R847" s="96">
        <f t="shared" si="274"/>
        <v>0</v>
      </c>
      <c r="S847" s="96">
        <f t="shared" si="275"/>
        <v>0</v>
      </c>
    </row>
    <row r="848" spans="2:19" s="24" customFormat="1" ht="12.75" customHeight="1" x14ac:dyDescent="0.2">
      <c r="B848" s="903"/>
      <c r="C848" s="72"/>
      <c r="D848" s="164"/>
      <c r="E848" s="74"/>
      <c r="F848" s="434"/>
      <c r="G848" s="434">
        <f t="shared" si="290"/>
        <v>0</v>
      </c>
      <c r="H848" s="209"/>
      <c r="I848" s="434">
        <f t="shared" si="291"/>
        <v>0</v>
      </c>
      <c r="J848" s="462"/>
      <c r="K848" s="460"/>
      <c r="L848" s="460"/>
      <c r="M848" s="460"/>
      <c r="N848" s="460"/>
      <c r="O848" s="460"/>
      <c r="P848" s="966"/>
      <c r="Q848" s="461"/>
      <c r="R848" s="96">
        <f t="shared" si="274"/>
        <v>0</v>
      </c>
      <c r="S848" s="96">
        <f t="shared" si="275"/>
        <v>0</v>
      </c>
    </row>
    <row r="849" spans="2:19" s="24" customFormat="1" ht="12.75" customHeight="1" x14ac:dyDescent="0.2">
      <c r="B849" s="901"/>
      <c r="C849" s="137"/>
      <c r="D849" s="165"/>
      <c r="E849" s="208"/>
      <c r="F849" s="448"/>
      <c r="G849" s="448">
        <f t="shared" si="290"/>
        <v>0</v>
      </c>
      <c r="H849" s="137"/>
      <c r="I849" s="448">
        <f t="shared" si="291"/>
        <v>0</v>
      </c>
      <c r="J849" s="458"/>
      <c r="K849" s="32"/>
      <c r="L849" s="32"/>
      <c r="M849" s="32"/>
      <c r="N849" s="32"/>
      <c r="O849" s="32"/>
      <c r="P849" s="596"/>
      <c r="Q849" s="459"/>
      <c r="R849" s="96">
        <f t="shared" si="274"/>
        <v>0</v>
      </c>
      <c r="S849" s="96">
        <f t="shared" si="275"/>
        <v>0</v>
      </c>
    </row>
    <row r="850" spans="2:19" s="24" customFormat="1" ht="12.75" customHeight="1" x14ac:dyDescent="0.15">
      <c r="B850" s="897" t="s">
        <v>280</v>
      </c>
      <c r="C850" s="114" t="s">
        <v>226</v>
      </c>
      <c r="D850" s="162"/>
      <c r="E850" s="54"/>
      <c r="F850" s="33"/>
      <c r="G850" s="204">
        <f>SUM(G851:G858)</f>
        <v>0</v>
      </c>
      <c r="H850" s="151"/>
      <c r="I850" s="204">
        <f>SUM(I851:I858)</f>
        <v>0</v>
      </c>
      <c r="J850" s="204">
        <f t="shared" ref="J850:Q850" si="292">SUM(J851:J858)</f>
        <v>0</v>
      </c>
      <c r="K850" s="220">
        <f t="shared" si="292"/>
        <v>0</v>
      </c>
      <c r="L850" s="220">
        <f t="shared" si="292"/>
        <v>0</v>
      </c>
      <c r="M850" s="220">
        <f t="shared" si="292"/>
        <v>0</v>
      </c>
      <c r="N850" s="220">
        <f t="shared" si="292"/>
        <v>0</v>
      </c>
      <c r="O850" s="220">
        <f t="shared" si="292"/>
        <v>0</v>
      </c>
      <c r="P850" s="220">
        <f t="shared" si="292"/>
        <v>0</v>
      </c>
      <c r="Q850" s="248">
        <f t="shared" si="292"/>
        <v>0</v>
      </c>
      <c r="R850" s="96">
        <f t="shared" si="274"/>
        <v>0</v>
      </c>
      <c r="S850" s="96">
        <f t="shared" si="275"/>
        <v>0</v>
      </c>
    </row>
    <row r="851" spans="2:19" s="24" customFormat="1" ht="12.75" customHeight="1" x14ac:dyDescent="0.2">
      <c r="B851" s="898"/>
      <c r="C851" s="72"/>
      <c r="D851" s="164"/>
      <c r="E851" s="74"/>
      <c r="F851" s="434"/>
      <c r="G851" s="434">
        <f t="shared" ref="G851:G858" si="293">+E851*F851</f>
        <v>0</v>
      </c>
      <c r="H851" s="72"/>
      <c r="I851" s="434">
        <f t="shared" ref="I851:I858" si="294">+G851*$H$822</f>
        <v>0</v>
      </c>
      <c r="J851" s="434"/>
      <c r="K851" s="53"/>
      <c r="L851" s="53"/>
      <c r="M851" s="53"/>
      <c r="N851" s="53"/>
      <c r="O851" s="53"/>
      <c r="P851" s="964"/>
      <c r="Q851" s="455"/>
      <c r="R851" s="96">
        <f t="shared" si="274"/>
        <v>0</v>
      </c>
      <c r="S851" s="96">
        <f t="shared" si="275"/>
        <v>0</v>
      </c>
    </row>
    <row r="852" spans="2:19" s="24" customFormat="1" ht="12.75" customHeight="1" x14ac:dyDescent="0.2">
      <c r="B852" s="903"/>
      <c r="C852" s="72"/>
      <c r="D852" s="164"/>
      <c r="E852" s="74"/>
      <c r="F852" s="434"/>
      <c r="G852" s="434">
        <f t="shared" si="293"/>
        <v>0</v>
      </c>
      <c r="H852" s="72"/>
      <c r="I852" s="434">
        <f t="shared" si="294"/>
        <v>0</v>
      </c>
      <c r="J852" s="333"/>
      <c r="K852" s="30"/>
      <c r="L852" s="30"/>
      <c r="M852" s="30"/>
      <c r="N852" s="30"/>
      <c r="O852" s="30"/>
      <c r="P852" s="479"/>
      <c r="Q852" s="457"/>
      <c r="R852" s="96">
        <f t="shared" si="274"/>
        <v>0</v>
      </c>
      <c r="S852" s="96">
        <f t="shared" si="275"/>
        <v>0</v>
      </c>
    </row>
    <row r="853" spans="2:19" s="24" customFormat="1" ht="12.75" customHeight="1" x14ac:dyDescent="0.2">
      <c r="B853" s="903"/>
      <c r="C853" s="72"/>
      <c r="D853" s="164"/>
      <c r="E853" s="74"/>
      <c r="F853" s="434"/>
      <c r="G853" s="434">
        <f t="shared" si="293"/>
        <v>0</v>
      </c>
      <c r="H853" s="72"/>
      <c r="I853" s="434">
        <f t="shared" si="294"/>
        <v>0</v>
      </c>
      <c r="J853" s="333"/>
      <c r="K853" s="30"/>
      <c r="L853" s="30"/>
      <c r="M853" s="30"/>
      <c r="N853" s="30"/>
      <c r="O853" s="30"/>
      <c r="P853" s="479"/>
      <c r="Q853" s="457"/>
      <c r="R853" s="96">
        <f t="shared" si="274"/>
        <v>0</v>
      </c>
      <c r="S853" s="96">
        <f t="shared" si="275"/>
        <v>0</v>
      </c>
    </row>
    <row r="854" spans="2:19" s="24" customFormat="1" ht="12.75" customHeight="1" x14ac:dyDescent="0.2">
      <c r="B854" s="903"/>
      <c r="C854" s="72"/>
      <c r="D854" s="164"/>
      <c r="E854" s="74"/>
      <c r="F854" s="434"/>
      <c r="G854" s="434">
        <f t="shared" si="293"/>
        <v>0</v>
      </c>
      <c r="H854" s="72"/>
      <c r="I854" s="434">
        <f t="shared" si="294"/>
        <v>0</v>
      </c>
      <c r="J854" s="333"/>
      <c r="K854" s="30"/>
      <c r="L854" s="30"/>
      <c r="M854" s="30"/>
      <c r="N854" s="30"/>
      <c r="O854" s="30"/>
      <c r="P854" s="479"/>
      <c r="Q854" s="457"/>
      <c r="R854" s="96">
        <f t="shared" si="274"/>
        <v>0</v>
      </c>
      <c r="S854" s="96">
        <f t="shared" si="275"/>
        <v>0</v>
      </c>
    </row>
    <row r="855" spans="2:19" s="24" customFormat="1" ht="12.75" customHeight="1" x14ac:dyDescent="0.2">
      <c r="B855" s="903"/>
      <c r="C855" s="72"/>
      <c r="D855" s="164"/>
      <c r="E855" s="74"/>
      <c r="F855" s="434"/>
      <c r="G855" s="434">
        <f t="shared" si="293"/>
        <v>0</v>
      </c>
      <c r="H855" s="72"/>
      <c r="I855" s="434">
        <f t="shared" si="294"/>
        <v>0</v>
      </c>
      <c r="J855" s="333"/>
      <c r="K855" s="30"/>
      <c r="L855" s="30"/>
      <c r="M855" s="30"/>
      <c r="N855" s="30"/>
      <c r="O855" s="30"/>
      <c r="P855" s="479"/>
      <c r="Q855" s="457"/>
      <c r="R855" s="96">
        <f t="shared" si="274"/>
        <v>0</v>
      </c>
      <c r="S855" s="96">
        <f t="shared" si="275"/>
        <v>0</v>
      </c>
    </row>
    <row r="856" spans="2:19" s="24" customFormat="1" ht="12.75" customHeight="1" x14ac:dyDescent="0.2">
      <c r="B856" s="903"/>
      <c r="C856" s="72"/>
      <c r="D856" s="164"/>
      <c r="E856" s="74"/>
      <c r="F856" s="434"/>
      <c r="G856" s="434">
        <f t="shared" si="293"/>
        <v>0</v>
      </c>
      <c r="H856" s="213"/>
      <c r="I856" s="434">
        <f t="shared" si="294"/>
        <v>0</v>
      </c>
      <c r="J856" s="333"/>
      <c r="K856" s="30"/>
      <c r="L856" s="30"/>
      <c r="M856" s="30"/>
      <c r="N856" s="30"/>
      <c r="O856" s="30"/>
      <c r="P856" s="479"/>
      <c r="Q856" s="457"/>
      <c r="R856" s="96">
        <f t="shared" si="274"/>
        <v>0</v>
      </c>
      <c r="S856" s="96">
        <f t="shared" si="275"/>
        <v>0</v>
      </c>
    </row>
    <row r="857" spans="2:19" s="24" customFormat="1" ht="12.75" customHeight="1" x14ac:dyDescent="0.2">
      <c r="B857" s="903"/>
      <c r="C857" s="72"/>
      <c r="D857" s="164"/>
      <c r="E857" s="74"/>
      <c r="F857" s="434"/>
      <c r="G857" s="434">
        <f t="shared" si="293"/>
        <v>0</v>
      </c>
      <c r="H857" s="209"/>
      <c r="I857" s="434">
        <f t="shared" si="294"/>
        <v>0</v>
      </c>
      <c r="J857" s="333"/>
      <c r="K857" s="30"/>
      <c r="L857" s="30"/>
      <c r="M857" s="30"/>
      <c r="N857" s="30"/>
      <c r="O857" s="30"/>
      <c r="P857" s="479"/>
      <c r="Q857" s="457"/>
      <c r="R857" s="96">
        <f t="shared" si="274"/>
        <v>0</v>
      </c>
      <c r="S857" s="96">
        <f t="shared" si="275"/>
        <v>0</v>
      </c>
    </row>
    <row r="858" spans="2:19" s="24" customFormat="1" ht="12.75" customHeight="1" x14ac:dyDescent="0.2">
      <c r="B858" s="901"/>
      <c r="C858" s="137"/>
      <c r="D858" s="165"/>
      <c r="E858" s="208"/>
      <c r="F858" s="448"/>
      <c r="G858" s="448">
        <f t="shared" si="293"/>
        <v>0</v>
      </c>
      <c r="H858" s="137"/>
      <c r="I858" s="448">
        <f t="shared" si="294"/>
        <v>0</v>
      </c>
      <c r="J858" s="458"/>
      <c r="K858" s="32"/>
      <c r="L858" s="32"/>
      <c r="M858" s="32"/>
      <c r="N858" s="32"/>
      <c r="O858" s="32"/>
      <c r="P858" s="596"/>
      <c r="Q858" s="459"/>
      <c r="R858" s="96">
        <f t="shared" si="274"/>
        <v>0</v>
      </c>
      <c r="S858" s="96">
        <f t="shared" si="275"/>
        <v>0</v>
      </c>
    </row>
    <row r="859" spans="2:19" s="24" customFormat="1" ht="12.75" customHeight="1" x14ac:dyDescent="0.15">
      <c r="B859" s="897" t="s">
        <v>280</v>
      </c>
      <c r="C859" s="114" t="s">
        <v>227</v>
      </c>
      <c r="D859" s="162"/>
      <c r="E859" s="54"/>
      <c r="F859" s="33"/>
      <c r="G859" s="204">
        <f>SUM(G860:G867)</f>
        <v>0</v>
      </c>
      <c r="H859" s="151"/>
      <c r="I859" s="204">
        <f>SUM(I860:I867)</f>
        <v>0</v>
      </c>
      <c r="J859" s="204">
        <f t="shared" ref="J859:Q859" si="295">SUM(J860:J867)</f>
        <v>0</v>
      </c>
      <c r="K859" s="220">
        <f t="shared" si="295"/>
        <v>0</v>
      </c>
      <c r="L859" s="220">
        <f t="shared" si="295"/>
        <v>0</v>
      </c>
      <c r="M859" s="220">
        <f t="shared" si="295"/>
        <v>0</v>
      </c>
      <c r="N859" s="220">
        <f t="shared" si="295"/>
        <v>0</v>
      </c>
      <c r="O859" s="220">
        <f t="shared" si="295"/>
        <v>0</v>
      </c>
      <c r="P859" s="220">
        <f t="shared" si="295"/>
        <v>0</v>
      </c>
      <c r="Q859" s="248">
        <f t="shared" si="295"/>
        <v>0</v>
      </c>
      <c r="R859" s="96">
        <f t="shared" si="274"/>
        <v>0</v>
      </c>
      <c r="S859" s="96">
        <f t="shared" si="275"/>
        <v>0</v>
      </c>
    </row>
    <row r="860" spans="2:19" s="24" customFormat="1" ht="12.75" customHeight="1" x14ac:dyDescent="0.2">
      <c r="B860" s="898"/>
      <c r="C860" s="72"/>
      <c r="D860" s="164"/>
      <c r="E860" s="74"/>
      <c r="F860" s="434"/>
      <c r="G860" s="434">
        <f t="shared" ref="G860:G867" si="296">+E860*F860</f>
        <v>0</v>
      </c>
      <c r="H860" s="72"/>
      <c r="I860" s="434">
        <f t="shared" ref="I860:I867" si="297">+G860*$H$822</f>
        <v>0</v>
      </c>
      <c r="J860" s="434"/>
      <c r="K860" s="53"/>
      <c r="L860" s="53"/>
      <c r="M860" s="53"/>
      <c r="N860" s="53"/>
      <c r="O860" s="53"/>
      <c r="P860" s="964"/>
      <c r="Q860" s="455"/>
      <c r="R860" s="96">
        <f t="shared" si="274"/>
        <v>0</v>
      </c>
      <c r="S860" s="96">
        <f t="shared" si="275"/>
        <v>0</v>
      </c>
    </row>
    <row r="861" spans="2:19" s="24" customFormat="1" ht="12.75" customHeight="1" x14ac:dyDescent="0.2">
      <c r="B861" s="902"/>
      <c r="C861" s="114"/>
      <c r="D861" s="162"/>
      <c r="E861" s="54"/>
      <c r="F861" s="33"/>
      <c r="G861" s="434">
        <f t="shared" si="296"/>
        <v>0</v>
      </c>
      <c r="H861" s="72"/>
      <c r="I861" s="434">
        <f t="shared" si="297"/>
        <v>0</v>
      </c>
      <c r="J861" s="33"/>
      <c r="K861" s="33"/>
      <c r="L861" s="33"/>
      <c r="M861" s="33"/>
      <c r="N861" s="33"/>
      <c r="O861" s="33"/>
      <c r="P861" s="965"/>
      <c r="Q861" s="163"/>
      <c r="R861" s="96">
        <f t="shared" si="274"/>
        <v>0</v>
      </c>
      <c r="S861" s="96">
        <f t="shared" si="275"/>
        <v>0</v>
      </c>
    </row>
    <row r="862" spans="2:19" s="24" customFormat="1" ht="12.75" customHeight="1" x14ac:dyDescent="0.2">
      <c r="B862" s="902"/>
      <c r="C862" s="114"/>
      <c r="D862" s="162"/>
      <c r="E862" s="54"/>
      <c r="F862" s="33"/>
      <c r="G862" s="434">
        <f t="shared" si="296"/>
        <v>0</v>
      </c>
      <c r="H862" s="72"/>
      <c r="I862" s="434">
        <f t="shared" si="297"/>
        <v>0</v>
      </c>
      <c r="J862" s="33"/>
      <c r="K862" s="33"/>
      <c r="L862" s="33"/>
      <c r="M862" s="33"/>
      <c r="N862" s="33"/>
      <c r="O862" s="33"/>
      <c r="P862" s="965"/>
      <c r="Q862" s="163"/>
      <c r="R862" s="96">
        <f t="shared" ref="R862:R925" si="298">SUM(J862:Q862)</f>
        <v>0</v>
      </c>
      <c r="S862" s="96">
        <f t="shared" ref="S862:S925" si="299">+R862-I862</f>
        <v>0</v>
      </c>
    </row>
    <row r="863" spans="2:19" s="24" customFormat="1" ht="12.75" customHeight="1" x14ac:dyDescent="0.2">
      <c r="B863" s="902"/>
      <c r="C863" s="114"/>
      <c r="D863" s="162"/>
      <c r="E863" s="54"/>
      <c r="F863" s="33"/>
      <c r="G863" s="434">
        <f t="shared" si="296"/>
        <v>0</v>
      </c>
      <c r="H863" s="72"/>
      <c r="I863" s="434">
        <f t="shared" si="297"/>
        <v>0</v>
      </c>
      <c r="J863" s="33"/>
      <c r="K863" s="33"/>
      <c r="L863" s="33"/>
      <c r="M863" s="33"/>
      <c r="N863" s="33"/>
      <c r="O863" s="33"/>
      <c r="P863" s="965"/>
      <c r="Q863" s="163"/>
      <c r="R863" s="96">
        <f t="shared" si="298"/>
        <v>0</v>
      </c>
      <c r="S863" s="96">
        <f t="shared" si="299"/>
        <v>0</v>
      </c>
    </row>
    <row r="864" spans="2:19" s="24" customFormat="1" ht="12.75" customHeight="1" x14ac:dyDescent="0.2">
      <c r="B864" s="902"/>
      <c r="C864" s="114"/>
      <c r="D864" s="162"/>
      <c r="E864" s="54"/>
      <c r="F864" s="33"/>
      <c r="G864" s="434">
        <f t="shared" si="296"/>
        <v>0</v>
      </c>
      <c r="H864" s="72"/>
      <c r="I864" s="434">
        <f t="shared" si="297"/>
        <v>0</v>
      </c>
      <c r="J864" s="33"/>
      <c r="K864" s="33"/>
      <c r="L864" s="33"/>
      <c r="M864" s="33"/>
      <c r="N864" s="33"/>
      <c r="O864" s="33"/>
      <c r="P864" s="965"/>
      <c r="Q864" s="163"/>
      <c r="R864" s="96">
        <f t="shared" si="298"/>
        <v>0</v>
      </c>
      <c r="S864" s="96">
        <f t="shared" si="299"/>
        <v>0</v>
      </c>
    </row>
    <row r="865" spans="2:19" s="24" customFormat="1" ht="12.75" customHeight="1" x14ac:dyDescent="0.2">
      <c r="B865" s="903"/>
      <c r="C865" s="72"/>
      <c r="D865" s="164"/>
      <c r="E865" s="74"/>
      <c r="F865" s="434"/>
      <c r="G865" s="434">
        <f t="shared" si="296"/>
        <v>0</v>
      </c>
      <c r="H865" s="213"/>
      <c r="I865" s="434">
        <f t="shared" si="297"/>
        <v>0</v>
      </c>
      <c r="J865" s="333"/>
      <c r="K865" s="30"/>
      <c r="L865" s="30"/>
      <c r="M865" s="30"/>
      <c r="N865" s="30"/>
      <c r="O865" s="30"/>
      <c r="P865" s="479"/>
      <c r="Q865" s="457"/>
      <c r="R865" s="96">
        <f t="shared" si="298"/>
        <v>0</v>
      </c>
      <c r="S865" s="96">
        <f t="shared" si="299"/>
        <v>0</v>
      </c>
    </row>
    <row r="866" spans="2:19" s="24" customFormat="1" ht="12.75" customHeight="1" x14ac:dyDescent="0.2">
      <c r="B866" s="903"/>
      <c r="C866" s="72"/>
      <c r="D866" s="164"/>
      <c r="E866" s="74"/>
      <c r="F866" s="434"/>
      <c r="G866" s="434">
        <f t="shared" si="296"/>
        <v>0</v>
      </c>
      <c r="H866" s="209"/>
      <c r="I866" s="434">
        <f t="shared" si="297"/>
        <v>0</v>
      </c>
      <c r="J866" s="333"/>
      <c r="K866" s="30"/>
      <c r="L866" s="30"/>
      <c r="M866" s="30"/>
      <c r="N866" s="30"/>
      <c r="O866" s="30"/>
      <c r="P866" s="479"/>
      <c r="Q866" s="457"/>
      <c r="R866" s="96">
        <f t="shared" si="298"/>
        <v>0</v>
      </c>
      <c r="S866" s="96">
        <f t="shared" si="299"/>
        <v>0</v>
      </c>
    </row>
    <row r="867" spans="2:19" s="24" customFormat="1" ht="12.75" customHeight="1" x14ac:dyDescent="0.2">
      <c r="B867" s="901"/>
      <c r="C867" s="137"/>
      <c r="D867" s="165"/>
      <c r="E867" s="74"/>
      <c r="F867" s="434"/>
      <c r="G867" s="448">
        <f t="shared" si="296"/>
        <v>0</v>
      </c>
      <c r="H867" s="137"/>
      <c r="I867" s="448">
        <f t="shared" si="297"/>
        <v>0</v>
      </c>
      <c r="J867" s="333"/>
      <c r="K867" s="30"/>
      <c r="L867" s="30"/>
      <c r="M867" s="30"/>
      <c r="N867" s="30"/>
      <c r="O867" s="30"/>
      <c r="P867" s="479"/>
      <c r="Q867" s="457"/>
      <c r="R867" s="96">
        <f t="shared" si="298"/>
        <v>0</v>
      </c>
      <c r="S867" s="96">
        <f t="shared" si="299"/>
        <v>0</v>
      </c>
    </row>
    <row r="868" spans="2:19" s="24" customFormat="1" ht="12.75" customHeight="1" x14ac:dyDescent="0.15">
      <c r="B868" s="905">
        <f>+D765</f>
        <v>0</v>
      </c>
      <c r="C868" s="178" t="str">
        <f>+C765</f>
        <v>1.4.3</v>
      </c>
      <c r="D868" s="166">
        <f>+'Cronograma de Actividades'!C45</f>
        <v>0</v>
      </c>
      <c r="E868" s="181"/>
      <c r="F868" s="180"/>
      <c r="G868" s="158">
        <f>+G869+G878+G887+G896+G905</f>
        <v>0</v>
      </c>
      <c r="H868" s="370">
        <f>+'Cronograma de Actividades'!D45</f>
        <v>0</v>
      </c>
      <c r="I868" s="158">
        <f t="shared" ref="I868:Q868" si="300">+I869+I878+I887+I896+I905</f>
        <v>0</v>
      </c>
      <c r="J868" s="158">
        <f t="shared" si="300"/>
        <v>0</v>
      </c>
      <c r="K868" s="158">
        <f t="shared" si="300"/>
        <v>0</v>
      </c>
      <c r="L868" s="158">
        <f t="shared" si="300"/>
        <v>0</v>
      </c>
      <c r="M868" s="158">
        <f t="shared" si="300"/>
        <v>0</v>
      </c>
      <c r="N868" s="158">
        <f t="shared" si="300"/>
        <v>0</v>
      </c>
      <c r="O868" s="158">
        <f t="shared" si="300"/>
        <v>0</v>
      </c>
      <c r="P868" s="158">
        <f t="shared" si="300"/>
        <v>0</v>
      </c>
      <c r="Q868" s="159">
        <f t="shared" si="300"/>
        <v>0</v>
      </c>
      <c r="R868" s="96">
        <f t="shared" si="298"/>
        <v>0</v>
      </c>
      <c r="S868" s="96">
        <f t="shared" si="299"/>
        <v>0</v>
      </c>
    </row>
    <row r="869" spans="2:19" s="24" customFormat="1" ht="12.75" customHeight="1" x14ac:dyDescent="0.15">
      <c r="B869" s="897" t="s">
        <v>280</v>
      </c>
      <c r="C869" s="114" t="s">
        <v>228</v>
      </c>
      <c r="D869" s="162"/>
      <c r="E869" s="54"/>
      <c r="F869" s="33"/>
      <c r="G869" s="204">
        <f>SUM(G870:G877)</f>
        <v>0</v>
      </c>
      <c r="H869" s="151"/>
      <c r="I869" s="204">
        <f>SUM(I870:I877)</f>
        <v>0</v>
      </c>
      <c r="J869" s="204">
        <f t="shared" ref="J869:Q869" si="301">SUM(J870:J877)</f>
        <v>0</v>
      </c>
      <c r="K869" s="220">
        <f t="shared" si="301"/>
        <v>0</v>
      </c>
      <c r="L869" s="220">
        <f t="shared" si="301"/>
        <v>0</v>
      </c>
      <c r="M869" s="220">
        <f t="shared" si="301"/>
        <v>0</v>
      </c>
      <c r="N869" s="220">
        <f t="shared" si="301"/>
        <v>0</v>
      </c>
      <c r="O869" s="220">
        <f t="shared" si="301"/>
        <v>0</v>
      </c>
      <c r="P869" s="220">
        <f t="shared" si="301"/>
        <v>0</v>
      </c>
      <c r="Q869" s="248">
        <f t="shared" si="301"/>
        <v>0</v>
      </c>
      <c r="R869" s="96">
        <f t="shared" si="298"/>
        <v>0</v>
      </c>
      <c r="S869" s="96">
        <f t="shared" si="299"/>
        <v>0</v>
      </c>
    </row>
    <row r="870" spans="2:19" s="24" customFormat="1" ht="12.75" customHeight="1" x14ac:dyDescent="0.2">
      <c r="B870" s="898"/>
      <c r="C870" s="72"/>
      <c r="D870" s="164"/>
      <c r="E870" s="74"/>
      <c r="F870" s="434"/>
      <c r="G870" s="434">
        <f t="shared" ref="G870:G877" si="302">+E870*F870</f>
        <v>0</v>
      </c>
      <c r="H870" s="72"/>
      <c r="I870" s="434">
        <f t="shared" ref="I870:I877" si="303">+G870*$H$868</f>
        <v>0</v>
      </c>
      <c r="J870" s="434"/>
      <c r="K870" s="53"/>
      <c r="L870" s="53"/>
      <c r="M870" s="53"/>
      <c r="N870" s="53"/>
      <c r="O870" s="53"/>
      <c r="P870" s="964"/>
      <c r="Q870" s="455"/>
      <c r="R870" s="96">
        <f t="shared" si="298"/>
        <v>0</v>
      </c>
      <c r="S870" s="96">
        <f t="shared" si="299"/>
        <v>0</v>
      </c>
    </row>
    <row r="871" spans="2:19" s="24" customFormat="1" ht="12.75" customHeight="1" x14ac:dyDescent="0.2">
      <c r="B871" s="903"/>
      <c r="C871" s="72"/>
      <c r="D871" s="164"/>
      <c r="E871" s="74"/>
      <c r="F871" s="434"/>
      <c r="G871" s="434">
        <f t="shared" si="302"/>
        <v>0</v>
      </c>
      <c r="H871" s="72"/>
      <c r="I871" s="434">
        <f t="shared" si="303"/>
        <v>0</v>
      </c>
      <c r="J871" s="333"/>
      <c r="K871" s="30"/>
      <c r="L871" s="30"/>
      <c r="M871" s="30"/>
      <c r="N871" s="30"/>
      <c r="O871" s="30"/>
      <c r="P871" s="479"/>
      <c r="Q871" s="457"/>
      <c r="R871" s="96">
        <f t="shared" si="298"/>
        <v>0</v>
      </c>
      <c r="S871" s="96">
        <f t="shared" si="299"/>
        <v>0</v>
      </c>
    </row>
    <row r="872" spans="2:19" s="24" customFormat="1" ht="12.75" customHeight="1" x14ac:dyDescent="0.2">
      <c r="B872" s="903"/>
      <c r="C872" s="72"/>
      <c r="D872" s="164"/>
      <c r="E872" s="74"/>
      <c r="F872" s="434"/>
      <c r="G872" s="434">
        <f t="shared" si="302"/>
        <v>0</v>
      </c>
      <c r="H872" s="72"/>
      <c r="I872" s="434">
        <f t="shared" si="303"/>
        <v>0</v>
      </c>
      <c r="J872" s="333"/>
      <c r="K872" s="30"/>
      <c r="L872" s="30"/>
      <c r="M872" s="30"/>
      <c r="N872" s="30"/>
      <c r="O872" s="30"/>
      <c r="P872" s="479"/>
      <c r="Q872" s="457"/>
      <c r="R872" s="96">
        <f t="shared" si="298"/>
        <v>0</v>
      </c>
      <c r="S872" s="96">
        <f t="shared" si="299"/>
        <v>0</v>
      </c>
    </row>
    <row r="873" spans="2:19" s="24" customFormat="1" ht="12.75" customHeight="1" x14ac:dyDescent="0.2">
      <c r="B873" s="899"/>
      <c r="C873" s="72"/>
      <c r="D873" s="164"/>
      <c r="E873" s="74"/>
      <c r="F873" s="434"/>
      <c r="G873" s="434">
        <f t="shared" si="302"/>
        <v>0</v>
      </c>
      <c r="H873" s="72"/>
      <c r="I873" s="434">
        <f t="shared" si="303"/>
        <v>0</v>
      </c>
      <c r="J873" s="333"/>
      <c r="K873" s="30"/>
      <c r="L873" s="30"/>
      <c r="M873" s="30"/>
      <c r="N873" s="30"/>
      <c r="O873" s="30"/>
      <c r="P873" s="479"/>
      <c r="Q873" s="457"/>
      <c r="R873" s="96">
        <f t="shared" si="298"/>
        <v>0</v>
      </c>
      <c r="S873" s="96">
        <f t="shared" si="299"/>
        <v>0</v>
      </c>
    </row>
    <row r="874" spans="2:19" s="24" customFormat="1" ht="12.75" customHeight="1" x14ac:dyDescent="0.2">
      <c r="B874" s="900"/>
      <c r="C874" s="209"/>
      <c r="D874" s="210"/>
      <c r="E874" s="74"/>
      <c r="F874" s="434"/>
      <c r="G874" s="434">
        <f t="shared" si="302"/>
        <v>0</v>
      </c>
      <c r="H874" s="72"/>
      <c r="I874" s="434">
        <f t="shared" si="303"/>
        <v>0</v>
      </c>
      <c r="J874" s="333"/>
      <c r="K874" s="30"/>
      <c r="L874" s="460"/>
      <c r="M874" s="460"/>
      <c r="N874" s="460"/>
      <c r="O874" s="460"/>
      <c r="P874" s="966"/>
      <c r="Q874" s="461"/>
      <c r="R874" s="96">
        <f t="shared" si="298"/>
        <v>0</v>
      </c>
      <c r="S874" s="96">
        <f t="shared" si="299"/>
        <v>0</v>
      </c>
    </row>
    <row r="875" spans="2:19" s="24" customFormat="1" ht="12.75" customHeight="1" x14ac:dyDescent="0.2">
      <c r="B875" s="900"/>
      <c r="C875" s="209"/>
      <c r="D875" s="210"/>
      <c r="E875" s="212"/>
      <c r="F875" s="793"/>
      <c r="G875" s="434">
        <f t="shared" si="302"/>
        <v>0</v>
      </c>
      <c r="H875" s="213"/>
      <c r="I875" s="434">
        <f t="shared" si="303"/>
        <v>0</v>
      </c>
      <c r="J875" s="336"/>
      <c r="K875" s="133"/>
      <c r="L875" s="460"/>
      <c r="M875" s="460"/>
      <c r="N875" s="460"/>
      <c r="O875" s="460"/>
      <c r="P875" s="966"/>
      <c r="Q875" s="461"/>
      <c r="R875" s="96">
        <f t="shared" si="298"/>
        <v>0</v>
      </c>
      <c r="S875" s="96">
        <f t="shared" si="299"/>
        <v>0</v>
      </c>
    </row>
    <row r="876" spans="2:19" s="24" customFormat="1" ht="12.75" customHeight="1" x14ac:dyDescent="0.2">
      <c r="B876" s="900"/>
      <c r="C876" s="209"/>
      <c r="D876" s="210"/>
      <c r="E876" s="211"/>
      <c r="F876" s="456"/>
      <c r="G876" s="434">
        <f t="shared" si="302"/>
        <v>0</v>
      </c>
      <c r="H876" s="209"/>
      <c r="I876" s="434">
        <f t="shared" si="303"/>
        <v>0</v>
      </c>
      <c r="J876" s="462"/>
      <c r="K876" s="460"/>
      <c r="L876" s="460"/>
      <c r="M876" s="460"/>
      <c r="N876" s="460"/>
      <c r="O876" s="460"/>
      <c r="P876" s="966"/>
      <c r="Q876" s="461"/>
      <c r="R876" s="96">
        <f t="shared" si="298"/>
        <v>0</v>
      </c>
      <c r="S876" s="96">
        <f t="shared" si="299"/>
        <v>0</v>
      </c>
    </row>
    <row r="877" spans="2:19" s="24" customFormat="1" ht="12.75" customHeight="1" x14ac:dyDescent="0.2">
      <c r="B877" s="901"/>
      <c r="C877" s="137"/>
      <c r="D877" s="165"/>
      <c r="E877" s="208"/>
      <c r="F877" s="448"/>
      <c r="G877" s="448">
        <f t="shared" si="302"/>
        <v>0</v>
      </c>
      <c r="H877" s="137"/>
      <c r="I877" s="448">
        <f t="shared" si="303"/>
        <v>0</v>
      </c>
      <c r="J877" s="458"/>
      <c r="K877" s="32"/>
      <c r="L877" s="32"/>
      <c r="M877" s="32"/>
      <c r="N877" s="32"/>
      <c r="O877" s="32"/>
      <c r="P877" s="596"/>
      <c r="Q877" s="459"/>
      <c r="R877" s="96">
        <f t="shared" si="298"/>
        <v>0</v>
      </c>
      <c r="S877" s="96">
        <f t="shared" si="299"/>
        <v>0</v>
      </c>
    </row>
    <row r="878" spans="2:19" s="24" customFormat="1" ht="12.75" customHeight="1" x14ac:dyDescent="0.15">
      <c r="B878" s="897" t="s">
        <v>280</v>
      </c>
      <c r="C878" s="114" t="s">
        <v>229</v>
      </c>
      <c r="D878" s="162"/>
      <c r="E878" s="54"/>
      <c r="F878" s="33"/>
      <c r="G878" s="204">
        <f>SUM(G879:G886)</f>
        <v>0</v>
      </c>
      <c r="H878" s="151"/>
      <c r="I878" s="204">
        <f>SUM(I879:I886)</f>
        <v>0</v>
      </c>
      <c r="J878" s="204">
        <f t="shared" ref="J878:Q878" si="304">SUM(J879:J886)</f>
        <v>0</v>
      </c>
      <c r="K878" s="220">
        <f t="shared" si="304"/>
        <v>0</v>
      </c>
      <c r="L878" s="220">
        <f t="shared" si="304"/>
        <v>0</v>
      </c>
      <c r="M878" s="220">
        <f t="shared" si="304"/>
        <v>0</v>
      </c>
      <c r="N878" s="220">
        <f t="shared" si="304"/>
        <v>0</v>
      </c>
      <c r="O878" s="220">
        <f t="shared" si="304"/>
        <v>0</v>
      </c>
      <c r="P878" s="220">
        <f t="shared" si="304"/>
        <v>0</v>
      </c>
      <c r="Q878" s="248">
        <f t="shared" si="304"/>
        <v>0</v>
      </c>
      <c r="R878" s="96">
        <f t="shared" si="298"/>
        <v>0</v>
      </c>
      <c r="S878" s="96">
        <f t="shared" si="299"/>
        <v>0</v>
      </c>
    </row>
    <row r="879" spans="2:19" s="24" customFormat="1" ht="12.75" customHeight="1" x14ac:dyDescent="0.2">
      <c r="B879" s="898"/>
      <c r="C879" s="72"/>
      <c r="D879" s="164"/>
      <c r="E879" s="74"/>
      <c r="F879" s="434"/>
      <c r="G879" s="434">
        <f t="shared" ref="G879:G886" si="305">+E879*F879</f>
        <v>0</v>
      </c>
      <c r="H879" s="72"/>
      <c r="I879" s="434">
        <f t="shared" ref="I879:I886" si="306">+G879*$H$868</f>
        <v>0</v>
      </c>
      <c r="J879" s="434"/>
      <c r="K879" s="53"/>
      <c r="L879" s="53"/>
      <c r="M879" s="53"/>
      <c r="N879" s="53"/>
      <c r="O879" s="53"/>
      <c r="P879" s="964"/>
      <c r="Q879" s="455"/>
      <c r="R879" s="96">
        <f t="shared" si="298"/>
        <v>0</v>
      </c>
      <c r="S879" s="96">
        <f t="shared" si="299"/>
        <v>0</v>
      </c>
    </row>
    <row r="880" spans="2:19" s="24" customFormat="1" ht="12.75" customHeight="1" x14ac:dyDescent="0.2">
      <c r="B880" s="902"/>
      <c r="C880" s="114"/>
      <c r="D880" s="162"/>
      <c r="E880" s="54"/>
      <c r="F880" s="33"/>
      <c r="G880" s="434">
        <f t="shared" si="305"/>
        <v>0</v>
      </c>
      <c r="H880" s="72"/>
      <c r="I880" s="434">
        <f t="shared" si="306"/>
        <v>0</v>
      </c>
      <c r="J880" s="333"/>
      <c r="K880" s="30"/>
      <c r="L880" s="30"/>
      <c r="M880" s="30"/>
      <c r="N880" s="30"/>
      <c r="O880" s="30"/>
      <c r="P880" s="479"/>
      <c r="Q880" s="457"/>
      <c r="R880" s="96">
        <f t="shared" si="298"/>
        <v>0</v>
      </c>
      <c r="S880" s="96">
        <f t="shared" si="299"/>
        <v>0</v>
      </c>
    </row>
    <row r="881" spans="2:19" s="24" customFormat="1" ht="12.75" customHeight="1" x14ac:dyDescent="0.2">
      <c r="B881" s="902"/>
      <c r="C881" s="114"/>
      <c r="D881" s="162"/>
      <c r="E881" s="54"/>
      <c r="F881" s="33"/>
      <c r="G881" s="434">
        <f t="shared" si="305"/>
        <v>0</v>
      </c>
      <c r="H881" s="72"/>
      <c r="I881" s="434">
        <f t="shared" si="306"/>
        <v>0</v>
      </c>
      <c r="J881" s="333"/>
      <c r="K881" s="30"/>
      <c r="L881" s="30"/>
      <c r="M881" s="30"/>
      <c r="N881" s="30"/>
      <c r="O881" s="30"/>
      <c r="P881" s="479"/>
      <c r="Q881" s="457"/>
      <c r="R881" s="96">
        <f t="shared" si="298"/>
        <v>0</v>
      </c>
      <c r="S881" s="96">
        <f t="shared" si="299"/>
        <v>0</v>
      </c>
    </row>
    <row r="882" spans="2:19" s="24" customFormat="1" ht="12.75" customHeight="1" x14ac:dyDescent="0.2">
      <c r="B882" s="902"/>
      <c r="C882" s="114"/>
      <c r="D882" s="162"/>
      <c r="E882" s="54"/>
      <c r="F882" s="33"/>
      <c r="G882" s="434">
        <f t="shared" si="305"/>
        <v>0</v>
      </c>
      <c r="H882" s="72"/>
      <c r="I882" s="434">
        <f t="shared" si="306"/>
        <v>0</v>
      </c>
      <c r="J882" s="333"/>
      <c r="K882" s="30"/>
      <c r="L882" s="30"/>
      <c r="M882" s="30"/>
      <c r="N882" s="30"/>
      <c r="O882" s="30"/>
      <c r="P882" s="479"/>
      <c r="Q882" s="457"/>
      <c r="R882" s="96">
        <f t="shared" si="298"/>
        <v>0</v>
      </c>
      <c r="S882" s="96">
        <f t="shared" si="299"/>
        <v>0</v>
      </c>
    </row>
    <row r="883" spans="2:19" s="24" customFormat="1" ht="12.75" customHeight="1" x14ac:dyDescent="0.2">
      <c r="B883" s="902"/>
      <c r="C883" s="114"/>
      <c r="D883" s="162"/>
      <c r="E883" s="54"/>
      <c r="F883" s="33"/>
      <c r="G883" s="434">
        <f t="shared" si="305"/>
        <v>0</v>
      </c>
      <c r="H883" s="72"/>
      <c r="I883" s="434">
        <f t="shared" si="306"/>
        <v>0</v>
      </c>
      <c r="J883" s="333"/>
      <c r="K883" s="30"/>
      <c r="L883" s="460"/>
      <c r="M883" s="460"/>
      <c r="N883" s="460"/>
      <c r="O883" s="460"/>
      <c r="P883" s="966"/>
      <c r="Q883" s="461"/>
      <c r="R883" s="96">
        <f t="shared" si="298"/>
        <v>0</v>
      </c>
      <c r="S883" s="96">
        <f t="shared" si="299"/>
        <v>0</v>
      </c>
    </row>
    <row r="884" spans="2:19" s="24" customFormat="1" ht="12.75" customHeight="1" x14ac:dyDescent="0.2">
      <c r="B884" s="903"/>
      <c r="C884" s="72"/>
      <c r="D884" s="164"/>
      <c r="E884" s="74"/>
      <c r="F884" s="434"/>
      <c r="G884" s="434">
        <f t="shared" si="305"/>
        <v>0</v>
      </c>
      <c r="H884" s="213"/>
      <c r="I884" s="434">
        <f t="shared" si="306"/>
        <v>0</v>
      </c>
      <c r="J884" s="336"/>
      <c r="K884" s="133"/>
      <c r="L884" s="460"/>
      <c r="M884" s="460"/>
      <c r="N884" s="460"/>
      <c r="O884" s="460"/>
      <c r="P884" s="966"/>
      <c r="Q884" s="461"/>
      <c r="R884" s="96">
        <f t="shared" si="298"/>
        <v>0</v>
      </c>
      <c r="S884" s="96">
        <f t="shared" si="299"/>
        <v>0</v>
      </c>
    </row>
    <row r="885" spans="2:19" s="24" customFormat="1" ht="12.75" customHeight="1" x14ac:dyDescent="0.2">
      <c r="B885" s="903"/>
      <c r="C885" s="72"/>
      <c r="D885" s="164"/>
      <c r="E885" s="74"/>
      <c r="F885" s="434"/>
      <c r="G885" s="434">
        <f t="shared" si="305"/>
        <v>0</v>
      </c>
      <c r="H885" s="209"/>
      <c r="I885" s="434">
        <f t="shared" si="306"/>
        <v>0</v>
      </c>
      <c r="J885" s="462"/>
      <c r="K885" s="460"/>
      <c r="L885" s="460"/>
      <c r="M885" s="460"/>
      <c r="N885" s="460"/>
      <c r="O885" s="460"/>
      <c r="P885" s="966"/>
      <c r="Q885" s="461"/>
      <c r="R885" s="96">
        <f t="shared" si="298"/>
        <v>0</v>
      </c>
      <c r="S885" s="96">
        <f t="shared" si="299"/>
        <v>0</v>
      </c>
    </row>
    <row r="886" spans="2:19" s="24" customFormat="1" ht="12.75" customHeight="1" x14ac:dyDescent="0.2">
      <c r="B886" s="901"/>
      <c r="C886" s="137"/>
      <c r="D886" s="165"/>
      <c r="E886" s="208"/>
      <c r="F886" s="448"/>
      <c r="G886" s="448">
        <f t="shared" si="305"/>
        <v>0</v>
      </c>
      <c r="H886" s="137"/>
      <c r="I886" s="448">
        <f t="shared" si="306"/>
        <v>0</v>
      </c>
      <c r="J886" s="458"/>
      <c r="K886" s="32"/>
      <c r="L886" s="32"/>
      <c r="M886" s="32"/>
      <c r="N886" s="32"/>
      <c r="O886" s="32"/>
      <c r="P886" s="596"/>
      <c r="Q886" s="459"/>
      <c r="R886" s="96">
        <f t="shared" si="298"/>
        <v>0</v>
      </c>
      <c r="S886" s="96">
        <f t="shared" si="299"/>
        <v>0</v>
      </c>
    </row>
    <row r="887" spans="2:19" s="24" customFormat="1" ht="12.75" customHeight="1" x14ac:dyDescent="0.15">
      <c r="B887" s="897" t="s">
        <v>280</v>
      </c>
      <c r="C887" s="114" t="s">
        <v>231</v>
      </c>
      <c r="D887" s="162"/>
      <c r="E887" s="54"/>
      <c r="F887" s="33"/>
      <c r="G887" s="204">
        <f>SUM(G888:G895)</f>
        <v>0</v>
      </c>
      <c r="H887" s="151"/>
      <c r="I887" s="204">
        <f>SUM(I888:I895)</f>
        <v>0</v>
      </c>
      <c r="J887" s="204">
        <f t="shared" ref="J887:Q887" si="307">SUM(J888:J895)</f>
        <v>0</v>
      </c>
      <c r="K887" s="220">
        <f t="shared" si="307"/>
        <v>0</v>
      </c>
      <c r="L887" s="220">
        <f t="shared" si="307"/>
        <v>0</v>
      </c>
      <c r="M887" s="220">
        <f t="shared" si="307"/>
        <v>0</v>
      </c>
      <c r="N887" s="220">
        <f t="shared" si="307"/>
        <v>0</v>
      </c>
      <c r="O887" s="220">
        <f t="shared" si="307"/>
        <v>0</v>
      </c>
      <c r="P887" s="220">
        <f t="shared" si="307"/>
        <v>0</v>
      </c>
      <c r="Q887" s="248">
        <f t="shared" si="307"/>
        <v>0</v>
      </c>
      <c r="R887" s="96">
        <f t="shared" si="298"/>
        <v>0</v>
      </c>
      <c r="S887" s="96">
        <f t="shared" si="299"/>
        <v>0</v>
      </c>
    </row>
    <row r="888" spans="2:19" s="24" customFormat="1" ht="12.75" customHeight="1" x14ac:dyDescent="0.2">
      <c r="B888" s="898"/>
      <c r="C888" s="72"/>
      <c r="D888" s="164"/>
      <c r="E888" s="74"/>
      <c r="F888" s="434"/>
      <c r="G888" s="434">
        <f t="shared" ref="G888:G895" si="308">+E888*F888</f>
        <v>0</v>
      </c>
      <c r="H888" s="72"/>
      <c r="I888" s="434">
        <f t="shared" ref="I888:I895" si="309">+G888*$H$868</f>
        <v>0</v>
      </c>
      <c r="J888" s="434"/>
      <c r="K888" s="53"/>
      <c r="L888" s="53"/>
      <c r="M888" s="53"/>
      <c r="N888" s="53"/>
      <c r="O888" s="53"/>
      <c r="P888" s="964"/>
      <c r="Q888" s="455"/>
      <c r="R888" s="96">
        <f t="shared" si="298"/>
        <v>0</v>
      </c>
      <c r="S888" s="96">
        <f t="shared" si="299"/>
        <v>0</v>
      </c>
    </row>
    <row r="889" spans="2:19" s="24" customFormat="1" ht="12.75" customHeight="1" x14ac:dyDescent="0.2">
      <c r="B889" s="903"/>
      <c r="C889" s="114"/>
      <c r="D889" s="162"/>
      <c r="E889" s="54"/>
      <c r="F889" s="33"/>
      <c r="G889" s="434">
        <f t="shared" si="308"/>
        <v>0</v>
      </c>
      <c r="H889" s="72"/>
      <c r="I889" s="434">
        <f t="shared" si="309"/>
        <v>0</v>
      </c>
      <c r="J889" s="333"/>
      <c r="K889" s="30"/>
      <c r="L889" s="30"/>
      <c r="M889" s="30"/>
      <c r="N889" s="30"/>
      <c r="O889" s="30"/>
      <c r="P889" s="479"/>
      <c r="Q889" s="457"/>
      <c r="R889" s="96">
        <f t="shared" si="298"/>
        <v>0</v>
      </c>
      <c r="S889" s="96">
        <f t="shared" si="299"/>
        <v>0</v>
      </c>
    </row>
    <row r="890" spans="2:19" s="24" customFormat="1" ht="12.75" customHeight="1" x14ac:dyDescent="0.2">
      <c r="B890" s="903"/>
      <c r="C890" s="114"/>
      <c r="D890" s="162"/>
      <c r="E890" s="54"/>
      <c r="F890" s="33"/>
      <c r="G890" s="434">
        <f t="shared" si="308"/>
        <v>0</v>
      </c>
      <c r="H890" s="72"/>
      <c r="I890" s="434">
        <f t="shared" si="309"/>
        <v>0</v>
      </c>
      <c r="J890" s="333"/>
      <c r="K890" s="30"/>
      <c r="L890" s="30"/>
      <c r="M890" s="30"/>
      <c r="N890" s="30"/>
      <c r="O890" s="30"/>
      <c r="P890" s="479"/>
      <c r="Q890" s="457"/>
      <c r="R890" s="96">
        <f t="shared" si="298"/>
        <v>0</v>
      </c>
      <c r="S890" s="96">
        <f t="shared" si="299"/>
        <v>0</v>
      </c>
    </row>
    <row r="891" spans="2:19" s="24" customFormat="1" ht="12.75" customHeight="1" x14ac:dyDescent="0.2">
      <c r="B891" s="902"/>
      <c r="C891" s="114"/>
      <c r="D891" s="162"/>
      <c r="E891" s="54"/>
      <c r="F891" s="33"/>
      <c r="G891" s="434">
        <f t="shared" si="308"/>
        <v>0</v>
      </c>
      <c r="H891" s="72"/>
      <c r="I891" s="434">
        <f t="shared" si="309"/>
        <v>0</v>
      </c>
      <c r="J891" s="333"/>
      <c r="K891" s="30"/>
      <c r="L891" s="30"/>
      <c r="M891" s="30"/>
      <c r="N891" s="30"/>
      <c r="O891" s="30"/>
      <c r="P891" s="479"/>
      <c r="Q891" s="457"/>
      <c r="R891" s="96">
        <f t="shared" si="298"/>
        <v>0</v>
      </c>
      <c r="S891" s="96">
        <f t="shared" si="299"/>
        <v>0</v>
      </c>
    </row>
    <row r="892" spans="2:19" s="24" customFormat="1" ht="12.75" customHeight="1" x14ac:dyDescent="0.2">
      <c r="B892" s="902"/>
      <c r="C892" s="114"/>
      <c r="D892" s="162"/>
      <c r="E892" s="54"/>
      <c r="F892" s="33"/>
      <c r="G892" s="434">
        <f t="shared" si="308"/>
        <v>0</v>
      </c>
      <c r="H892" s="72"/>
      <c r="I892" s="434">
        <f t="shared" si="309"/>
        <v>0</v>
      </c>
      <c r="J892" s="333"/>
      <c r="K892" s="30"/>
      <c r="L892" s="460"/>
      <c r="M892" s="460"/>
      <c r="N892" s="460"/>
      <c r="O892" s="460"/>
      <c r="P892" s="966"/>
      <c r="Q892" s="461"/>
      <c r="R892" s="96">
        <f t="shared" si="298"/>
        <v>0</v>
      </c>
      <c r="S892" s="96">
        <f t="shared" si="299"/>
        <v>0</v>
      </c>
    </row>
    <row r="893" spans="2:19" s="24" customFormat="1" ht="12.75" customHeight="1" x14ac:dyDescent="0.2">
      <c r="B893" s="903"/>
      <c r="C893" s="72"/>
      <c r="D893" s="164"/>
      <c r="E893" s="74"/>
      <c r="F893" s="434"/>
      <c r="G893" s="434">
        <f t="shared" si="308"/>
        <v>0</v>
      </c>
      <c r="H893" s="213"/>
      <c r="I893" s="434">
        <f t="shared" si="309"/>
        <v>0</v>
      </c>
      <c r="J893" s="336"/>
      <c r="K893" s="133"/>
      <c r="L893" s="460"/>
      <c r="M893" s="460"/>
      <c r="N893" s="460"/>
      <c r="O893" s="460"/>
      <c r="P893" s="966"/>
      <c r="Q893" s="461"/>
      <c r="R893" s="96">
        <f t="shared" si="298"/>
        <v>0</v>
      </c>
      <c r="S893" s="96">
        <f t="shared" si="299"/>
        <v>0</v>
      </c>
    </row>
    <row r="894" spans="2:19" s="24" customFormat="1" ht="12.75" customHeight="1" x14ac:dyDescent="0.2">
      <c r="B894" s="903"/>
      <c r="C894" s="72"/>
      <c r="D894" s="164"/>
      <c r="E894" s="74"/>
      <c r="F894" s="434"/>
      <c r="G894" s="434">
        <f t="shared" si="308"/>
        <v>0</v>
      </c>
      <c r="H894" s="209"/>
      <c r="I894" s="434">
        <f t="shared" si="309"/>
        <v>0</v>
      </c>
      <c r="J894" s="462"/>
      <c r="K894" s="460"/>
      <c r="L894" s="460"/>
      <c r="M894" s="460"/>
      <c r="N894" s="460"/>
      <c r="O894" s="460"/>
      <c r="P894" s="966"/>
      <c r="Q894" s="461"/>
      <c r="R894" s="96">
        <f t="shared" si="298"/>
        <v>0</v>
      </c>
      <c r="S894" s="96">
        <f t="shared" si="299"/>
        <v>0</v>
      </c>
    </row>
    <row r="895" spans="2:19" s="24" customFormat="1" ht="12.75" customHeight="1" x14ac:dyDescent="0.2">
      <c r="B895" s="901"/>
      <c r="C895" s="137"/>
      <c r="D895" s="165"/>
      <c r="E895" s="208"/>
      <c r="F895" s="448"/>
      <c r="G895" s="448">
        <f t="shared" si="308"/>
        <v>0</v>
      </c>
      <c r="H895" s="137"/>
      <c r="I895" s="448">
        <f t="shared" si="309"/>
        <v>0</v>
      </c>
      <c r="J895" s="458"/>
      <c r="K895" s="32"/>
      <c r="L895" s="32"/>
      <c r="M895" s="32"/>
      <c r="N895" s="32"/>
      <c r="O895" s="32"/>
      <c r="P895" s="596"/>
      <c r="Q895" s="459"/>
      <c r="R895" s="96">
        <f t="shared" si="298"/>
        <v>0</v>
      </c>
      <c r="S895" s="96">
        <f t="shared" si="299"/>
        <v>0</v>
      </c>
    </row>
    <row r="896" spans="2:19" s="24" customFormat="1" ht="12.75" customHeight="1" x14ac:dyDescent="0.15">
      <c r="B896" s="897" t="s">
        <v>280</v>
      </c>
      <c r="C896" s="114" t="s">
        <v>230</v>
      </c>
      <c r="D896" s="162"/>
      <c r="E896" s="54"/>
      <c r="F896" s="33"/>
      <c r="G896" s="204">
        <f>SUM(G897:G904)</f>
        <v>0</v>
      </c>
      <c r="H896" s="151"/>
      <c r="I896" s="204">
        <f>SUM(I897:I904)</f>
        <v>0</v>
      </c>
      <c r="J896" s="204">
        <f t="shared" ref="J896:Q896" si="310">SUM(J897:J904)</f>
        <v>0</v>
      </c>
      <c r="K896" s="220">
        <f t="shared" si="310"/>
        <v>0</v>
      </c>
      <c r="L896" s="220">
        <f t="shared" si="310"/>
        <v>0</v>
      </c>
      <c r="M896" s="220">
        <f t="shared" si="310"/>
        <v>0</v>
      </c>
      <c r="N896" s="220">
        <f t="shared" si="310"/>
        <v>0</v>
      </c>
      <c r="O896" s="220">
        <f t="shared" si="310"/>
        <v>0</v>
      </c>
      <c r="P896" s="220">
        <f t="shared" si="310"/>
        <v>0</v>
      </c>
      <c r="Q896" s="248">
        <f t="shared" si="310"/>
        <v>0</v>
      </c>
      <c r="R896" s="96">
        <f t="shared" si="298"/>
        <v>0</v>
      </c>
      <c r="S896" s="96">
        <f t="shared" si="299"/>
        <v>0</v>
      </c>
    </row>
    <row r="897" spans="2:19" s="24" customFormat="1" ht="12.75" customHeight="1" x14ac:dyDescent="0.2">
      <c r="B897" s="898"/>
      <c r="C897" s="72"/>
      <c r="D897" s="164"/>
      <c r="E897" s="74"/>
      <c r="F897" s="434"/>
      <c r="G897" s="434">
        <f t="shared" ref="G897:G904" si="311">+E897*F897</f>
        <v>0</v>
      </c>
      <c r="H897" s="72"/>
      <c r="I897" s="434">
        <f t="shared" ref="I897:I904" si="312">+G897*$H$868</f>
        <v>0</v>
      </c>
      <c r="J897" s="434"/>
      <c r="K897" s="53"/>
      <c r="L897" s="53"/>
      <c r="M897" s="53"/>
      <c r="N897" s="53"/>
      <c r="O897" s="53"/>
      <c r="P897" s="964"/>
      <c r="Q897" s="455"/>
      <c r="R897" s="96">
        <f t="shared" si="298"/>
        <v>0</v>
      </c>
      <c r="S897" s="96">
        <f t="shared" si="299"/>
        <v>0</v>
      </c>
    </row>
    <row r="898" spans="2:19" s="24" customFormat="1" ht="12.75" customHeight="1" x14ac:dyDescent="0.2">
      <c r="B898" s="903"/>
      <c r="C898" s="72"/>
      <c r="D898" s="164"/>
      <c r="E898" s="74"/>
      <c r="F898" s="434"/>
      <c r="G898" s="434">
        <f t="shared" si="311"/>
        <v>0</v>
      </c>
      <c r="H898" s="72"/>
      <c r="I898" s="434">
        <f t="shared" si="312"/>
        <v>0</v>
      </c>
      <c r="J898" s="333"/>
      <c r="K898" s="30"/>
      <c r="L898" s="30"/>
      <c r="M898" s="30"/>
      <c r="N898" s="30"/>
      <c r="O898" s="30"/>
      <c r="P898" s="479"/>
      <c r="Q898" s="457"/>
      <c r="R898" s="96">
        <f t="shared" si="298"/>
        <v>0</v>
      </c>
      <c r="S898" s="96">
        <f t="shared" si="299"/>
        <v>0</v>
      </c>
    </row>
    <row r="899" spans="2:19" s="24" customFormat="1" ht="12.75" customHeight="1" x14ac:dyDescent="0.2">
      <c r="B899" s="903"/>
      <c r="C899" s="72"/>
      <c r="D899" s="164"/>
      <c r="E899" s="74"/>
      <c r="F899" s="434"/>
      <c r="G899" s="434">
        <f t="shared" si="311"/>
        <v>0</v>
      </c>
      <c r="H899" s="72"/>
      <c r="I899" s="434">
        <f t="shared" si="312"/>
        <v>0</v>
      </c>
      <c r="J899" s="333"/>
      <c r="K899" s="30"/>
      <c r="L899" s="30"/>
      <c r="M899" s="30"/>
      <c r="N899" s="30"/>
      <c r="O899" s="30"/>
      <c r="P899" s="479"/>
      <c r="Q899" s="457"/>
      <c r="R899" s="96">
        <f t="shared" si="298"/>
        <v>0</v>
      </c>
      <c r="S899" s="96">
        <f t="shared" si="299"/>
        <v>0</v>
      </c>
    </row>
    <row r="900" spans="2:19" s="24" customFormat="1" ht="12.75" customHeight="1" x14ac:dyDescent="0.2">
      <c r="B900" s="903"/>
      <c r="C900" s="72"/>
      <c r="D900" s="164"/>
      <c r="E900" s="74"/>
      <c r="F900" s="434"/>
      <c r="G900" s="434">
        <f t="shared" si="311"/>
        <v>0</v>
      </c>
      <c r="H900" s="72"/>
      <c r="I900" s="434">
        <f t="shared" si="312"/>
        <v>0</v>
      </c>
      <c r="J900" s="333"/>
      <c r="K900" s="30"/>
      <c r="L900" s="30"/>
      <c r="M900" s="30"/>
      <c r="N900" s="30"/>
      <c r="O900" s="30"/>
      <c r="P900" s="479"/>
      <c r="Q900" s="457"/>
      <c r="R900" s="96">
        <f t="shared" si="298"/>
        <v>0</v>
      </c>
      <c r="S900" s="96">
        <f t="shared" si="299"/>
        <v>0</v>
      </c>
    </row>
    <row r="901" spans="2:19" s="24" customFormat="1" ht="12.75" customHeight="1" x14ac:dyDescent="0.2">
      <c r="B901" s="903"/>
      <c r="C901" s="72"/>
      <c r="D901" s="164"/>
      <c r="E901" s="74"/>
      <c r="F901" s="434"/>
      <c r="G901" s="434">
        <f t="shared" si="311"/>
        <v>0</v>
      </c>
      <c r="H901" s="72"/>
      <c r="I901" s="434">
        <f t="shared" si="312"/>
        <v>0</v>
      </c>
      <c r="J901" s="333"/>
      <c r="K901" s="30"/>
      <c r="L901" s="30"/>
      <c r="M901" s="30"/>
      <c r="N901" s="30"/>
      <c r="O901" s="30"/>
      <c r="P901" s="479"/>
      <c r="Q901" s="457"/>
      <c r="R901" s="96">
        <f t="shared" si="298"/>
        <v>0</v>
      </c>
      <c r="S901" s="96">
        <f t="shared" si="299"/>
        <v>0</v>
      </c>
    </row>
    <row r="902" spans="2:19" s="24" customFormat="1" ht="12.75" customHeight="1" x14ac:dyDescent="0.2">
      <c r="B902" s="903"/>
      <c r="C902" s="72"/>
      <c r="D902" s="164"/>
      <c r="E902" s="74"/>
      <c r="F902" s="434"/>
      <c r="G902" s="434">
        <f t="shared" si="311"/>
        <v>0</v>
      </c>
      <c r="H902" s="213"/>
      <c r="I902" s="434">
        <f t="shared" si="312"/>
        <v>0</v>
      </c>
      <c r="J902" s="333"/>
      <c r="K902" s="30"/>
      <c r="L902" s="30"/>
      <c r="M902" s="30"/>
      <c r="N902" s="30"/>
      <c r="O902" s="30"/>
      <c r="P902" s="479"/>
      <c r="Q902" s="457"/>
      <c r="R902" s="96">
        <f t="shared" si="298"/>
        <v>0</v>
      </c>
      <c r="S902" s="96">
        <f t="shared" si="299"/>
        <v>0</v>
      </c>
    </row>
    <row r="903" spans="2:19" s="24" customFormat="1" ht="12.75" customHeight="1" x14ac:dyDescent="0.2">
      <c r="B903" s="903"/>
      <c r="C903" s="72"/>
      <c r="D903" s="164"/>
      <c r="E903" s="74"/>
      <c r="F903" s="434"/>
      <c r="G903" s="434">
        <f t="shared" si="311"/>
        <v>0</v>
      </c>
      <c r="H903" s="209"/>
      <c r="I903" s="434">
        <f t="shared" si="312"/>
        <v>0</v>
      </c>
      <c r="J903" s="333"/>
      <c r="K903" s="30"/>
      <c r="L903" s="30"/>
      <c r="M903" s="30"/>
      <c r="N903" s="30"/>
      <c r="O903" s="30"/>
      <c r="P903" s="479"/>
      <c r="Q903" s="457"/>
      <c r="R903" s="96">
        <f t="shared" si="298"/>
        <v>0</v>
      </c>
      <c r="S903" s="96">
        <f t="shared" si="299"/>
        <v>0</v>
      </c>
    </row>
    <row r="904" spans="2:19" s="24" customFormat="1" ht="12.75" customHeight="1" x14ac:dyDescent="0.2">
      <c r="B904" s="901"/>
      <c r="C904" s="137"/>
      <c r="D904" s="165"/>
      <c r="E904" s="208"/>
      <c r="F904" s="448"/>
      <c r="G904" s="448">
        <f t="shared" si="311"/>
        <v>0</v>
      </c>
      <c r="H904" s="137"/>
      <c r="I904" s="448">
        <f t="shared" si="312"/>
        <v>0</v>
      </c>
      <c r="J904" s="458"/>
      <c r="K904" s="32"/>
      <c r="L904" s="32"/>
      <c r="M904" s="32"/>
      <c r="N904" s="32"/>
      <c r="O904" s="32"/>
      <c r="P904" s="596"/>
      <c r="Q904" s="459"/>
      <c r="R904" s="96">
        <f t="shared" si="298"/>
        <v>0</v>
      </c>
      <c r="S904" s="96">
        <f t="shared" si="299"/>
        <v>0</v>
      </c>
    </row>
    <row r="905" spans="2:19" s="24" customFormat="1" ht="12.75" customHeight="1" x14ac:dyDescent="0.15">
      <c r="B905" s="897" t="s">
        <v>280</v>
      </c>
      <c r="C905" s="114" t="s">
        <v>232</v>
      </c>
      <c r="D905" s="162"/>
      <c r="E905" s="54"/>
      <c r="F905" s="33"/>
      <c r="G905" s="204">
        <f>SUM(G906:G913)</f>
        <v>0</v>
      </c>
      <c r="H905" s="151"/>
      <c r="I905" s="204">
        <f>SUM(I906:I913)</f>
        <v>0</v>
      </c>
      <c r="J905" s="204">
        <f t="shared" ref="J905:Q905" si="313">SUM(J906:J913)</f>
        <v>0</v>
      </c>
      <c r="K905" s="220">
        <f t="shared" si="313"/>
        <v>0</v>
      </c>
      <c r="L905" s="220">
        <f t="shared" si="313"/>
        <v>0</v>
      </c>
      <c r="M905" s="220">
        <f t="shared" si="313"/>
        <v>0</v>
      </c>
      <c r="N905" s="220">
        <f t="shared" si="313"/>
        <v>0</v>
      </c>
      <c r="O905" s="220">
        <f t="shared" si="313"/>
        <v>0</v>
      </c>
      <c r="P905" s="220">
        <f t="shared" si="313"/>
        <v>0</v>
      </c>
      <c r="Q905" s="248">
        <f t="shared" si="313"/>
        <v>0</v>
      </c>
      <c r="R905" s="96">
        <f t="shared" si="298"/>
        <v>0</v>
      </c>
      <c r="S905" s="96">
        <f t="shared" si="299"/>
        <v>0</v>
      </c>
    </row>
    <row r="906" spans="2:19" s="24" customFormat="1" ht="12.75" customHeight="1" x14ac:dyDescent="0.2">
      <c r="B906" s="898"/>
      <c r="C906" s="72"/>
      <c r="D906" s="164"/>
      <c r="E906" s="74"/>
      <c r="F906" s="434"/>
      <c r="G906" s="434">
        <f t="shared" ref="G906:G913" si="314">+E906*F906</f>
        <v>0</v>
      </c>
      <c r="H906" s="72"/>
      <c r="I906" s="434">
        <f t="shared" ref="I906:I913" si="315">+G906*$H$868</f>
        <v>0</v>
      </c>
      <c r="J906" s="434"/>
      <c r="K906" s="53"/>
      <c r="L906" s="53"/>
      <c r="M906" s="53"/>
      <c r="N906" s="53"/>
      <c r="O906" s="53"/>
      <c r="P906" s="964"/>
      <c r="Q906" s="455"/>
      <c r="R906" s="96">
        <f t="shared" si="298"/>
        <v>0</v>
      </c>
      <c r="S906" s="96">
        <f t="shared" si="299"/>
        <v>0</v>
      </c>
    </row>
    <row r="907" spans="2:19" s="24" customFormat="1" ht="12.75" customHeight="1" x14ac:dyDescent="0.2">
      <c r="B907" s="902"/>
      <c r="C907" s="114"/>
      <c r="D907" s="162"/>
      <c r="E907" s="54"/>
      <c r="F907" s="33"/>
      <c r="G907" s="434">
        <f t="shared" si="314"/>
        <v>0</v>
      </c>
      <c r="H907" s="72"/>
      <c r="I907" s="434">
        <f t="shared" si="315"/>
        <v>0</v>
      </c>
      <c r="J907" s="33"/>
      <c r="K907" s="33"/>
      <c r="L907" s="33"/>
      <c r="M907" s="33"/>
      <c r="N907" s="33"/>
      <c r="O907" s="33"/>
      <c r="P907" s="965"/>
      <c r="Q907" s="163"/>
      <c r="R907" s="96">
        <f t="shared" si="298"/>
        <v>0</v>
      </c>
      <c r="S907" s="96">
        <f t="shared" si="299"/>
        <v>0</v>
      </c>
    </row>
    <row r="908" spans="2:19" s="24" customFormat="1" ht="12.75" customHeight="1" x14ac:dyDescent="0.2">
      <c r="B908" s="902"/>
      <c r="C908" s="114"/>
      <c r="D908" s="162"/>
      <c r="E908" s="54"/>
      <c r="F908" s="33"/>
      <c r="G908" s="434">
        <f t="shared" si="314"/>
        <v>0</v>
      </c>
      <c r="H908" s="72"/>
      <c r="I908" s="434">
        <f t="shared" si="315"/>
        <v>0</v>
      </c>
      <c r="J908" s="33"/>
      <c r="K908" s="33"/>
      <c r="L908" s="33"/>
      <c r="M908" s="33"/>
      <c r="N908" s="33"/>
      <c r="O908" s="33"/>
      <c r="P908" s="965"/>
      <c r="Q908" s="163"/>
      <c r="R908" s="96">
        <f t="shared" si="298"/>
        <v>0</v>
      </c>
      <c r="S908" s="96">
        <f t="shared" si="299"/>
        <v>0</v>
      </c>
    </row>
    <row r="909" spans="2:19" s="24" customFormat="1" ht="12.75" customHeight="1" x14ac:dyDescent="0.2">
      <c r="B909" s="902"/>
      <c r="C909" s="114"/>
      <c r="D909" s="162"/>
      <c r="E909" s="54"/>
      <c r="F909" s="33"/>
      <c r="G909" s="434">
        <f t="shared" si="314"/>
        <v>0</v>
      </c>
      <c r="H909" s="72"/>
      <c r="I909" s="434">
        <f t="shared" si="315"/>
        <v>0</v>
      </c>
      <c r="J909" s="33"/>
      <c r="K909" s="33"/>
      <c r="L909" s="33"/>
      <c r="M909" s="33"/>
      <c r="N909" s="33"/>
      <c r="O909" s="33"/>
      <c r="P909" s="965"/>
      <c r="Q909" s="163"/>
      <c r="R909" s="96">
        <f t="shared" si="298"/>
        <v>0</v>
      </c>
      <c r="S909" s="96">
        <f t="shared" si="299"/>
        <v>0</v>
      </c>
    </row>
    <row r="910" spans="2:19" s="24" customFormat="1" ht="12.75" customHeight="1" x14ac:dyDescent="0.2">
      <c r="B910" s="902"/>
      <c r="C910" s="114"/>
      <c r="D910" s="162"/>
      <c r="E910" s="54"/>
      <c r="F910" s="33"/>
      <c r="G910" s="434">
        <f t="shared" si="314"/>
        <v>0</v>
      </c>
      <c r="H910" s="72"/>
      <c r="I910" s="434">
        <f t="shared" si="315"/>
        <v>0</v>
      </c>
      <c r="J910" s="33"/>
      <c r="K910" s="33"/>
      <c r="L910" s="33"/>
      <c r="M910" s="33"/>
      <c r="N910" s="33"/>
      <c r="O910" s="33"/>
      <c r="P910" s="965"/>
      <c r="Q910" s="163"/>
      <c r="R910" s="96">
        <f t="shared" si="298"/>
        <v>0</v>
      </c>
      <c r="S910" s="96">
        <f t="shared" si="299"/>
        <v>0</v>
      </c>
    </row>
    <row r="911" spans="2:19" s="24" customFormat="1" ht="12.75" customHeight="1" x14ac:dyDescent="0.2">
      <c r="B911" s="903"/>
      <c r="C911" s="72"/>
      <c r="D911" s="164"/>
      <c r="E911" s="74"/>
      <c r="F911" s="434"/>
      <c r="G911" s="434">
        <f t="shared" si="314"/>
        <v>0</v>
      </c>
      <c r="H911" s="213"/>
      <c r="I911" s="434">
        <f t="shared" si="315"/>
        <v>0</v>
      </c>
      <c r="J911" s="333"/>
      <c r="K911" s="30"/>
      <c r="L911" s="30"/>
      <c r="M911" s="30"/>
      <c r="N911" s="30"/>
      <c r="O911" s="30"/>
      <c r="P911" s="479"/>
      <c r="Q911" s="457"/>
      <c r="R911" s="96">
        <f t="shared" si="298"/>
        <v>0</v>
      </c>
      <c r="S911" s="96">
        <f t="shared" si="299"/>
        <v>0</v>
      </c>
    </row>
    <row r="912" spans="2:19" s="24" customFormat="1" ht="12.75" customHeight="1" x14ac:dyDescent="0.2">
      <c r="B912" s="903"/>
      <c r="C912" s="72"/>
      <c r="D912" s="164"/>
      <c r="E912" s="74"/>
      <c r="F912" s="434"/>
      <c r="G912" s="434">
        <f t="shared" si="314"/>
        <v>0</v>
      </c>
      <c r="H912" s="209"/>
      <c r="I912" s="434">
        <f t="shared" si="315"/>
        <v>0</v>
      </c>
      <c r="J912" s="333"/>
      <c r="K912" s="30"/>
      <c r="L912" s="30"/>
      <c r="M912" s="30"/>
      <c r="N912" s="30"/>
      <c r="O912" s="30"/>
      <c r="P912" s="479"/>
      <c r="Q912" s="457"/>
      <c r="R912" s="96">
        <f t="shared" si="298"/>
        <v>0</v>
      </c>
      <c r="S912" s="96">
        <f t="shared" si="299"/>
        <v>0</v>
      </c>
    </row>
    <row r="913" spans="2:19" s="24" customFormat="1" ht="12.75" customHeight="1" x14ac:dyDescent="0.2">
      <c r="B913" s="901"/>
      <c r="C913" s="137"/>
      <c r="D913" s="165"/>
      <c r="E913" s="74"/>
      <c r="F913" s="434"/>
      <c r="G913" s="448">
        <f t="shared" si="314"/>
        <v>0</v>
      </c>
      <c r="H913" s="137"/>
      <c r="I913" s="448">
        <f t="shared" si="315"/>
        <v>0</v>
      </c>
      <c r="J913" s="333"/>
      <c r="K913" s="30"/>
      <c r="L913" s="30"/>
      <c r="M913" s="30"/>
      <c r="N913" s="30"/>
      <c r="O913" s="30"/>
      <c r="P913" s="479"/>
      <c r="Q913" s="457"/>
      <c r="R913" s="96">
        <f t="shared" si="298"/>
        <v>0</v>
      </c>
      <c r="S913" s="96">
        <f t="shared" si="299"/>
        <v>0</v>
      </c>
    </row>
    <row r="914" spans="2:19" s="24" customFormat="1" ht="12.75" customHeight="1" x14ac:dyDescent="0.15">
      <c r="B914" s="905">
        <f>+D768</f>
        <v>0</v>
      </c>
      <c r="C914" s="178" t="str">
        <f>+C768</f>
        <v>1.4.4</v>
      </c>
      <c r="D914" s="166">
        <f>+'Cronograma de Actividades'!C46</f>
        <v>0</v>
      </c>
      <c r="E914" s="181"/>
      <c r="F914" s="180"/>
      <c r="G914" s="158">
        <f>+G915+G924+G933+G942+G951</f>
        <v>0</v>
      </c>
      <c r="H914" s="370">
        <f>+'Cronograma de Actividades'!D46</f>
        <v>0</v>
      </c>
      <c r="I914" s="158">
        <f t="shared" ref="I914:Q914" si="316">+I915+I924+I933+I942+I951</f>
        <v>0</v>
      </c>
      <c r="J914" s="158">
        <f t="shared" si="316"/>
        <v>0</v>
      </c>
      <c r="K914" s="158">
        <f t="shared" si="316"/>
        <v>0</v>
      </c>
      <c r="L914" s="158">
        <f t="shared" si="316"/>
        <v>0</v>
      </c>
      <c r="M914" s="158">
        <f t="shared" si="316"/>
        <v>0</v>
      </c>
      <c r="N914" s="158">
        <f t="shared" si="316"/>
        <v>0</v>
      </c>
      <c r="O914" s="158">
        <f t="shared" si="316"/>
        <v>0</v>
      </c>
      <c r="P914" s="158">
        <f t="shared" si="316"/>
        <v>0</v>
      </c>
      <c r="Q914" s="159">
        <f t="shared" si="316"/>
        <v>0</v>
      </c>
      <c r="R914" s="96">
        <f t="shared" si="298"/>
        <v>0</v>
      </c>
      <c r="S914" s="96">
        <f t="shared" si="299"/>
        <v>0</v>
      </c>
    </row>
    <row r="915" spans="2:19" s="24" customFormat="1" ht="12.75" customHeight="1" x14ac:dyDescent="0.15">
      <c r="B915" s="897" t="s">
        <v>280</v>
      </c>
      <c r="C915" s="114" t="s">
        <v>233</v>
      </c>
      <c r="D915" s="162"/>
      <c r="E915" s="54"/>
      <c r="F915" s="33"/>
      <c r="G915" s="204">
        <f>SUM(G916:G923)</f>
        <v>0</v>
      </c>
      <c r="H915" s="151"/>
      <c r="I915" s="204">
        <f>SUM(I916:I923)</f>
        <v>0</v>
      </c>
      <c r="J915" s="204">
        <f t="shared" ref="J915:Q915" si="317">SUM(J916:J923)</f>
        <v>0</v>
      </c>
      <c r="K915" s="220">
        <f t="shared" si="317"/>
        <v>0</v>
      </c>
      <c r="L915" s="220">
        <f t="shared" si="317"/>
        <v>0</v>
      </c>
      <c r="M915" s="220">
        <f t="shared" si="317"/>
        <v>0</v>
      </c>
      <c r="N915" s="220">
        <f t="shared" si="317"/>
        <v>0</v>
      </c>
      <c r="O915" s="220">
        <f t="shared" si="317"/>
        <v>0</v>
      </c>
      <c r="P915" s="220">
        <f t="shared" si="317"/>
        <v>0</v>
      </c>
      <c r="Q915" s="248">
        <f t="shared" si="317"/>
        <v>0</v>
      </c>
      <c r="R915" s="96">
        <f t="shared" si="298"/>
        <v>0</v>
      </c>
      <c r="S915" s="96">
        <f t="shared" si="299"/>
        <v>0</v>
      </c>
    </row>
    <row r="916" spans="2:19" s="24" customFormat="1" ht="12.75" customHeight="1" x14ac:dyDescent="0.2">
      <c r="B916" s="898"/>
      <c r="C916" s="72"/>
      <c r="D916" s="164"/>
      <c r="E916" s="74"/>
      <c r="F916" s="434"/>
      <c r="G916" s="434">
        <f t="shared" ref="G916:G923" si="318">+E916*F916</f>
        <v>0</v>
      </c>
      <c r="H916" s="72"/>
      <c r="I916" s="434">
        <f t="shared" ref="I916:I923" si="319">+G916*$H$914</f>
        <v>0</v>
      </c>
      <c r="J916" s="434"/>
      <c r="K916" s="53"/>
      <c r="L916" s="53"/>
      <c r="M916" s="53"/>
      <c r="N916" s="53"/>
      <c r="O916" s="53"/>
      <c r="P916" s="964"/>
      <c r="Q916" s="455"/>
      <c r="R916" s="96">
        <f t="shared" si="298"/>
        <v>0</v>
      </c>
      <c r="S916" s="96">
        <f t="shared" si="299"/>
        <v>0</v>
      </c>
    </row>
    <row r="917" spans="2:19" s="24" customFormat="1" ht="12.75" customHeight="1" x14ac:dyDescent="0.2">
      <c r="B917" s="903"/>
      <c r="C917" s="72"/>
      <c r="D917" s="164"/>
      <c r="E917" s="74"/>
      <c r="F917" s="434"/>
      <c r="G917" s="434">
        <f t="shared" si="318"/>
        <v>0</v>
      </c>
      <c r="H917" s="72"/>
      <c r="I917" s="434">
        <f t="shared" si="319"/>
        <v>0</v>
      </c>
      <c r="J917" s="333"/>
      <c r="K917" s="30"/>
      <c r="L917" s="30"/>
      <c r="M917" s="30"/>
      <c r="N917" s="30"/>
      <c r="O917" s="30"/>
      <c r="P917" s="479"/>
      <c r="Q917" s="457"/>
      <c r="R917" s="96">
        <f t="shared" si="298"/>
        <v>0</v>
      </c>
      <c r="S917" s="96">
        <f t="shared" si="299"/>
        <v>0</v>
      </c>
    </row>
    <row r="918" spans="2:19" s="24" customFormat="1" ht="12.75" customHeight="1" x14ac:dyDescent="0.2">
      <c r="B918" s="903"/>
      <c r="C918" s="72"/>
      <c r="D918" s="164"/>
      <c r="E918" s="74"/>
      <c r="F918" s="434"/>
      <c r="G918" s="434">
        <f t="shared" si="318"/>
        <v>0</v>
      </c>
      <c r="H918" s="72"/>
      <c r="I918" s="434">
        <f t="shared" si="319"/>
        <v>0</v>
      </c>
      <c r="J918" s="333"/>
      <c r="K918" s="30"/>
      <c r="L918" s="30"/>
      <c r="M918" s="30"/>
      <c r="N918" s="30"/>
      <c r="O918" s="30"/>
      <c r="P918" s="479"/>
      <c r="Q918" s="457"/>
      <c r="R918" s="96">
        <f t="shared" si="298"/>
        <v>0</v>
      </c>
      <c r="S918" s="96">
        <f t="shared" si="299"/>
        <v>0</v>
      </c>
    </row>
    <row r="919" spans="2:19" s="24" customFormat="1" ht="12.75" customHeight="1" x14ac:dyDescent="0.2">
      <c r="B919" s="899"/>
      <c r="C919" s="72"/>
      <c r="D919" s="164"/>
      <c r="E919" s="74"/>
      <c r="F919" s="434"/>
      <c r="G919" s="434">
        <f t="shared" si="318"/>
        <v>0</v>
      </c>
      <c r="H919" s="72"/>
      <c r="I919" s="434">
        <f t="shared" si="319"/>
        <v>0</v>
      </c>
      <c r="J919" s="333"/>
      <c r="K919" s="30"/>
      <c r="L919" s="30"/>
      <c r="M919" s="30"/>
      <c r="N919" s="30"/>
      <c r="O919" s="30"/>
      <c r="P919" s="479"/>
      <c r="Q919" s="457"/>
      <c r="R919" s="96">
        <f t="shared" si="298"/>
        <v>0</v>
      </c>
      <c r="S919" s="96">
        <f t="shared" si="299"/>
        <v>0</v>
      </c>
    </row>
    <row r="920" spans="2:19" s="24" customFormat="1" ht="12.75" customHeight="1" x14ac:dyDescent="0.2">
      <c r="B920" s="900"/>
      <c r="C920" s="209"/>
      <c r="D920" s="210"/>
      <c r="E920" s="74"/>
      <c r="F920" s="434"/>
      <c r="G920" s="434">
        <f t="shared" si="318"/>
        <v>0</v>
      </c>
      <c r="H920" s="72"/>
      <c r="I920" s="434">
        <f t="shared" si="319"/>
        <v>0</v>
      </c>
      <c r="J920" s="333"/>
      <c r="K920" s="30"/>
      <c r="L920" s="460"/>
      <c r="M920" s="460"/>
      <c r="N920" s="460"/>
      <c r="O920" s="460"/>
      <c r="P920" s="966"/>
      <c r="Q920" s="461"/>
      <c r="R920" s="96">
        <f t="shared" si="298"/>
        <v>0</v>
      </c>
      <c r="S920" s="96">
        <f t="shared" si="299"/>
        <v>0</v>
      </c>
    </row>
    <row r="921" spans="2:19" s="24" customFormat="1" ht="12.75" customHeight="1" x14ac:dyDescent="0.2">
      <c r="B921" s="900"/>
      <c r="C921" s="209"/>
      <c r="D921" s="210"/>
      <c r="E921" s="212"/>
      <c r="F921" s="793"/>
      <c r="G921" s="434">
        <f t="shared" si="318"/>
        <v>0</v>
      </c>
      <c r="H921" s="213"/>
      <c r="I921" s="434">
        <f t="shared" si="319"/>
        <v>0</v>
      </c>
      <c r="J921" s="336"/>
      <c r="K921" s="133"/>
      <c r="L921" s="460"/>
      <c r="M921" s="460"/>
      <c r="N921" s="460"/>
      <c r="O921" s="460"/>
      <c r="P921" s="966"/>
      <c r="Q921" s="461"/>
      <c r="R921" s="96">
        <f t="shared" si="298"/>
        <v>0</v>
      </c>
      <c r="S921" s="96">
        <f t="shared" si="299"/>
        <v>0</v>
      </c>
    </row>
    <row r="922" spans="2:19" s="24" customFormat="1" ht="12.75" customHeight="1" x14ac:dyDescent="0.2">
      <c r="B922" s="900"/>
      <c r="C922" s="209"/>
      <c r="D922" s="210"/>
      <c r="E922" s="211"/>
      <c r="F922" s="456"/>
      <c r="G922" s="434">
        <f t="shared" si="318"/>
        <v>0</v>
      </c>
      <c r="H922" s="209"/>
      <c r="I922" s="434">
        <f t="shared" si="319"/>
        <v>0</v>
      </c>
      <c r="J922" s="462"/>
      <c r="K922" s="460"/>
      <c r="L922" s="460"/>
      <c r="M922" s="460"/>
      <c r="N922" s="460"/>
      <c r="O922" s="460"/>
      <c r="P922" s="966"/>
      <c r="Q922" s="461"/>
      <c r="R922" s="96">
        <f t="shared" si="298"/>
        <v>0</v>
      </c>
      <c r="S922" s="96">
        <f t="shared" si="299"/>
        <v>0</v>
      </c>
    </row>
    <row r="923" spans="2:19" s="24" customFormat="1" ht="12.75" customHeight="1" x14ac:dyDescent="0.2">
      <c r="B923" s="901"/>
      <c r="C923" s="137"/>
      <c r="D923" s="165"/>
      <c r="E923" s="208"/>
      <c r="F923" s="448"/>
      <c r="G923" s="448">
        <f t="shared" si="318"/>
        <v>0</v>
      </c>
      <c r="H923" s="137"/>
      <c r="I923" s="448">
        <f t="shared" si="319"/>
        <v>0</v>
      </c>
      <c r="J923" s="458"/>
      <c r="K923" s="32"/>
      <c r="L923" s="32"/>
      <c r="M923" s="32"/>
      <c r="N923" s="32"/>
      <c r="O923" s="32"/>
      <c r="P923" s="596"/>
      <c r="Q923" s="459"/>
      <c r="R923" s="96">
        <f t="shared" si="298"/>
        <v>0</v>
      </c>
      <c r="S923" s="96">
        <f t="shared" si="299"/>
        <v>0</v>
      </c>
    </row>
    <row r="924" spans="2:19" s="24" customFormat="1" ht="12.75" customHeight="1" x14ac:dyDescent="0.15">
      <c r="B924" s="897" t="s">
        <v>280</v>
      </c>
      <c r="C924" s="114" t="s">
        <v>234</v>
      </c>
      <c r="D924" s="162"/>
      <c r="E924" s="54"/>
      <c r="F924" s="33"/>
      <c r="G924" s="204">
        <f>SUM(G925:G932)</f>
        <v>0</v>
      </c>
      <c r="H924" s="151"/>
      <c r="I924" s="204">
        <f>SUM(I925:I932)</f>
        <v>0</v>
      </c>
      <c r="J924" s="204">
        <f t="shared" ref="J924:Q924" si="320">SUM(J925:J932)</f>
        <v>0</v>
      </c>
      <c r="K924" s="220">
        <f t="shared" si="320"/>
        <v>0</v>
      </c>
      <c r="L924" s="220">
        <f t="shared" si="320"/>
        <v>0</v>
      </c>
      <c r="M924" s="220">
        <f t="shared" si="320"/>
        <v>0</v>
      </c>
      <c r="N924" s="220">
        <f t="shared" si="320"/>
        <v>0</v>
      </c>
      <c r="O924" s="220">
        <f t="shared" si="320"/>
        <v>0</v>
      </c>
      <c r="P924" s="220">
        <f t="shared" si="320"/>
        <v>0</v>
      </c>
      <c r="Q924" s="248">
        <f t="shared" si="320"/>
        <v>0</v>
      </c>
      <c r="R924" s="96">
        <f t="shared" si="298"/>
        <v>0</v>
      </c>
      <c r="S924" s="96">
        <f t="shared" si="299"/>
        <v>0</v>
      </c>
    </row>
    <row r="925" spans="2:19" s="24" customFormat="1" ht="12.75" customHeight="1" x14ac:dyDescent="0.2">
      <c r="B925" s="898"/>
      <c r="C925" s="72"/>
      <c r="D925" s="164"/>
      <c r="E925" s="74"/>
      <c r="F925" s="434"/>
      <c r="G925" s="434">
        <f t="shared" ref="G925:G932" si="321">+E925*F925</f>
        <v>0</v>
      </c>
      <c r="H925" s="72"/>
      <c r="I925" s="434">
        <f t="shared" ref="I925:I932" si="322">+G925*$H$914</f>
        <v>0</v>
      </c>
      <c r="J925" s="434"/>
      <c r="K925" s="53"/>
      <c r="L925" s="53"/>
      <c r="M925" s="53"/>
      <c r="N925" s="53"/>
      <c r="O925" s="53"/>
      <c r="P925" s="964"/>
      <c r="Q925" s="455"/>
      <c r="R925" s="96">
        <f t="shared" si="298"/>
        <v>0</v>
      </c>
      <c r="S925" s="96">
        <f t="shared" si="299"/>
        <v>0</v>
      </c>
    </row>
    <row r="926" spans="2:19" s="24" customFormat="1" ht="12.75" customHeight="1" x14ac:dyDescent="0.2">
      <c r="B926" s="902"/>
      <c r="C926" s="114"/>
      <c r="D926" s="162"/>
      <c r="E926" s="54"/>
      <c r="F926" s="33"/>
      <c r="G926" s="434">
        <f t="shared" si="321"/>
        <v>0</v>
      </c>
      <c r="H926" s="72"/>
      <c r="I926" s="434">
        <f t="shared" si="322"/>
        <v>0</v>
      </c>
      <c r="J926" s="333"/>
      <c r="K926" s="30"/>
      <c r="L926" s="30"/>
      <c r="M926" s="30"/>
      <c r="N926" s="30"/>
      <c r="O926" s="30"/>
      <c r="P926" s="479"/>
      <c r="Q926" s="457"/>
      <c r="R926" s="96">
        <f t="shared" ref="R926:R989" si="323">SUM(J926:Q926)</f>
        <v>0</v>
      </c>
      <c r="S926" s="96">
        <f t="shared" ref="S926:S989" si="324">+R926-I926</f>
        <v>0</v>
      </c>
    </row>
    <row r="927" spans="2:19" s="24" customFormat="1" ht="12.75" customHeight="1" x14ac:dyDescent="0.2">
      <c r="B927" s="902"/>
      <c r="C927" s="114"/>
      <c r="D927" s="162"/>
      <c r="E927" s="54"/>
      <c r="F927" s="33"/>
      <c r="G927" s="434">
        <f t="shared" si="321"/>
        <v>0</v>
      </c>
      <c r="H927" s="72"/>
      <c r="I927" s="434">
        <f t="shared" si="322"/>
        <v>0</v>
      </c>
      <c r="J927" s="333"/>
      <c r="K927" s="30"/>
      <c r="L927" s="30"/>
      <c r="M927" s="30"/>
      <c r="N927" s="30"/>
      <c r="O927" s="30"/>
      <c r="P927" s="479"/>
      <c r="Q927" s="457"/>
      <c r="R927" s="96">
        <f t="shared" si="323"/>
        <v>0</v>
      </c>
      <c r="S927" s="96">
        <f t="shared" si="324"/>
        <v>0</v>
      </c>
    </row>
    <row r="928" spans="2:19" s="24" customFormat="1" ht="12.75" customHeight="1" x14ac:dyDescent="0.2">
      <c r="B928" s="902"/>
      <c r="C928" s="114"/>
      <c r="D928" s="162"/>
      <c r="E928" s="54"/>
      <c r="F928" s="33"/>
      <c r="G928" s="434">
        <f t="shared" si="321"/>
        <v>0</v>
      </c>
      <c r="H928" s="72"/>
      <c r="I928" s="434">
        <f t="shared" si="322"/>
        <v>0</v>
      </c>
      <c r="J928" s="333"/>
      <c r="K928" s="30"/>
      <c r="L928" s="30"/>
      <c r="M928" s="30"/>
      <c r="N928" s="30"/>
      <c r="O928" s="30"/>
      <c r="P928" s="479"/>
      <c r="Q928" s="457"/>
      <c r="R928" s="96">
        <f t="shared" si="323"/>
        <v>0</v>
      </c>
      <c r="S928" s="96">
        <f t="shared" si="324"/>
        <v>0</v>
      </c>
    </row>
    <row r="929" spans="2:19" s="24" customFormat="1" ht="12.75" customHeight="1" x14ac:dyDescent="0.2">
      <c r="B929" s="902"/>
      <c r="C929" s="114"/>
      <c r="D929" s="162"/>
      <c r="E929" s="54"/>
      <c r="F929" s="33"/>
      <c r="G929" s="434">
        <f t="shared" si="321"/>
        <v>0</v>
      </c>
      <c r="H929" s="72"/>
      <c r="I929" s="434">
        <f t="shared" si="322"/>
        <v>0</v>
      </c>
      <c r="J929" s="333"/>
      <c r="K929" s="30"/>
      <c r="L929" s="460"/>
      <c r="M929" s="460"/>
      <c r="N929" s="460"/>
      <c r="O929" s="460"/>
      <c r="P929" s="966"/>
      <c r="Q929" s="461"/>
      <c r="R929" s="96">
        <f t="shared" si="323"/>
        <v>0</v>
      </c>
      <c r="S929" s="96">
        <f t="shared" si="324"/>
        <v>0</v>
      </c>
    </row>
    <row r="930" spans="2:19" s="24" customFormat="1" ht="12.75" customHeight="1" x14ac:dyDescent="0.2">
      <c r="B930" s="903"/>
      <c r="C930" s="72"/>
      <c r="D930" s="164"/>
      <c r="E930" s="74"/>
      <c r="F930" s="434"/>
      <c r="G930" s="434">
        <f t="shared" si="321"/>
        <v>0</v>
      </c>
      <c r="H930" s="213"/>
      <c r="I930" s="434">
        <f t="shared" si="322"/>
        <v>0</v>
      </c>
      <c r="J930" s="336"/>
      <c r="K930" s="133"/>
      <c r="L930" s="460"/>
      <c r="M930" s="460"/>
      <c r="N930" s="460"/>
      <c r="O930" s="460"/>
      <c r="P930" s="966"/>
      <c r="Q930" s="461"/>
      <c r="R930" s="96">
        <f t="shared" si="323"/>
        <v>0</v>
      </c>
      <c r="S930" s="96">
        <f t="shared" si="324"/>
        <v>0</v>
      </c>
    </row>
    <row r="931" spans="2:19" s="24" customFormat="1" ht="12.75" customHeight="1" x14ac:dyDescent="0.2">
      <c r="B931" s="903"/>
      <c r="C931" s="72"/>
      <c r="D931" s="164"/>
      <c r="E931" s="74"/>
      <c r="F931" s="434"/>
      <c r="G931" s="434">
        <f t="shared" si="321"/>
        <v>0</v>
      </c>
      <c r="H931" s="209"/>
      <c r="I931" s="434">
        <f t="shared" si="322"/>
        <v>0</v>
      </c>
      <c r="J931" s="462"/>
      <c r="K931" s="460"/>
      <c r="L931" s="460"/>
      <c r="M931" s="460"/>
      <c r="N931" s="460"/>
      <c r="O931" s="460"/>
      <c r="P931" s="966"/>
      <c r="Q931" s="461"/>
      <c r="R931" s="96">
        <f t="shared" si="323"/>
        <v>0</v>
      </c>
      <c r="S931" s="96">
        <f t="shared" si="324"/>
        <v>0</v>
      </c>
    </row>
    <row r="932" spans="2:19" s="24" customFormat="1" ht="12.75" customHeight="1" x14ac:dyDescent="0.2">
      <c r="B932" s="901"/>
      <c r="C932" s="137"/>
      <c r="D932" s="165"/>
      <c r="E932" s="208"/>
      <c r="F932" s="448"/>
      <c r="G932" s="448">
        <f t="shared" si="321"/>
        <v>0</v>
      </c>
      <c r="H932" s="137"/>
      <c r="I932" s="448">
        <f t="shared" si="322"/>
        <v>0</v>
      </c>
      <c r="J932" s="458"/>
      <c r="K932" s="32"/>
      <c r="L932" s="32"/>
      <c r="M932" s="32"/>
      <c r="N932" s="32"/>
      <c r="O932" s="32"/>
      <c r="P932" s="596"/>
      <c r="Q932" s="459"/>
      <c r="R932" s="96">
        <f t="shared" si="323"/>
        <v>0</v>
      </c>
      <c r="S932" s="96">
        <f t="shared" si="324"/>
        <v>0</v>
      </c>
    </row>
    <row r="933" spans="2:19" s="24" customFormat="1" ht="12.75" customHeight="1" x14ac:dyDescent="0.15">
      <c r="B933" s="897" t="s">
        <v>280</v>
      </c>
      <c r="C933" s="114" t="s">
        <v>235</v>
      </c>
      <c r="D933" s="162"/>
      <c r="E933" s="54"/>
      <c r="F933" s="33"/>
      <c r="G933" s="204">
        <f>SUM(G934:G941)</f>
        <v>0</v>
      </c>
      <c r="H933" s="151"/>
      <c r="I933" s="204">
        <f>SUM(I934:I941)</f>
        <v>0</v>
      </c>
      <c r="J933" s="204">
        <f t="shared" ref="J933:Q933" si="325">SUM(J934:J941)</f>
        <v>0</v>
      </c>
      <c r="K933" s="220">
        <f t="shared" si="325"/>
        <v>0</v>
      </c>
      <c r="L933" s="220">
        <f t="shared" si="325"/>
        <v>0</v>
      </c>
      <c r="M933" s="220">
        <f t="shared" si="325"/>
        <v>0</v>
      </c>
      <c r="N933" s="220">
        <f t="shared" si="325"/>
        <v>0</v>
      </c>
      <c r="O933" s="220">
        <f t="shared" si="325"/>
        <v>0</v>
      </c>
      <c r="P933" s="220">
        <f t="shared" si="325"/>
        <v>0</v>
      </c>
      <c r="Q933" s="248">
        <f t="shared" si="325"/>
        <v>0</v>
      </c>
      <c r="R933" s="96">
        <f t="shared" si="323"/>
        <v>0</v>
      </c>
      <c r="S933" s="96">
        <f t="shared" si="324"/>
        <v>0</v>
      </c>
    </row>
    <row r="934" spans="2:19" s="24" customFormat="1" ht="12.75" customHeight="1" x14ac:dyDescent="0.2">
      <c r="B934" s="898"/>
      <c r="C934" s="72"/>
      <c r="D934" s="164"/>
      <c r="E934" s="74"/>
      <c r="F934" s="434"/>
      <c r="G934" s="434">
        <f t="shared" ref="G934:G941" si="326">+E934*F934</f>
        <v>0</v>
      </c>
      <c r="H934" s="72"/>
      <c r="I934" s="434">
        <f t="shared" ref="I934:I941" si="327">+G934*$H$914</f>
        <v>0</v>
      </c>
      <c r="J934" s="434"/>
      <c r="K934" s="53"/>
      <c r="L934" s="53"/>
      <c r="M934" s="53"/>
      <c r="N934" s="53"/>
      <c r="O934" s="53"/>
      <c r="P934" s="964"/>
      <c r="Q934" s="455"/>
      <c r="R934" s="96">
        <f t="shared" si="323"/>
        <v>0</v>
      </c>
      <c r="S934" s="96">
        <f t="shared" si="324"/>
        <v>0</v>
      </c>
    </row>
    <row r="935" spans="2:19" s="24" customFormat="1" ht="12.75" customHeight="1" x14ac:dyDescent="0.2">
      <c r="B935" s="903"/>
      <c r="C935" s="114"/>
      <c r="D935" s="162"/>
      <c r="E935" s="54"/>
      <c r="F935" s="33"/>
      <c r="G935" s="434">
        <f t="shared" si="326"/>
        <v>0</v>
      </c>
      <c r="H935" s="72"/>
      <c r="I935" s="434">
        <f t="shared" si="327"/>
        <v>0</v>
      </c>
      <c r="J935" s="333"/>
      <c r="K935" s="30"/>
      <c r="L935" s="30"/>
      <c r="M935" s="30"/>
      <c r="N935" s="30"/>
      <c r="O935" s="30"/>
      <c r="P935" s="479"/>
      <c r="Q935" s="457"/>
      <c r="R935" s="96">
        <f t="shared" si="323"/>
        <v>0</v>
      </c>
      <c r="S935" s="96">
        <f t="shared" si="324"/>
        <v>0</v>
      </c>
    </row>
    <row r="936" spans="2:19" s="24" customFormat="1" ht="12.75" customHeight="1" x14ac:dyDescent="0.2">
      <c r="B936" s="903"/>
      <c r="C936" s="114"/>
      <c r="D936" s="162"/>
      <c r="E936" s="54"/>
      <c r="F936" s="33"/>
      <c r="G936" s="434">
        <f t="shared" si="326"/>
        <v>0</v>
      </c>
      <c r="H936" s="72"/>
      <c r="I936" s="434">
        <f t="shared" si="327"/>
        <v>0</v>
      </c>
      <c r="J936" s="333"/>
      <c r="K936" s="30"/>
      <c r="L936" s="30"/>
      <c r="M936" s="30"/>
      <c r="N936" s="30"/>
      <c r="O936" s="30"/>
      <c r="P936" s="479"/>
      <c r="Q936" s="457"/>
      <c r="R936" s="96">
        <f t="shared" si="323"/>
        <v>0</v>
      </c>
      <c r="S936" s="96">
        <f t="shared" si="324"/>
        <v>0</v>
      </c>
    </row>
    <row r="937" spans="2:19" s="24" customFormat="1" ht="12.75" customHeight="1" x14ac:dyDescent="0.2">
      <c r="B937" s="902"/>
      <c r="C937" s="114"/>
      <c r="D937" s="162"/>
      <c r="E937" s="54"/>
      <c r="F937" s="33"/>
      <c r="G937" s="434">
        <f t="shared" si="326"/>
        <v>0</v>
      </c>
      <c r="H937" s="72"/>
      <c r="I937" s="434">
        <f t="shared" si="327"/>
        <v>0</v>
      </c>
      <c r="J937" s="333"/>
      <c r="K937" s="30"/>
      <c r="L937" s="30"/>
      <c r="M937" s="30"/>
      <c r="N937" s="30"/>
      <c r="O937" s="30"/>
      <c r="P937" s="479"/>
      <c r="Q937" s="457"/>
      <c r="R937" s="96">
        <f t="shared" si="323"/>
        <v>0</v>
      </c>
      <c r="S937" s="96">
        <f t="shared" si="324"/>
        <v>0</v>
      </c>
    </row>
    <row r="938" spans="2:19" s="24" customFormat="1" ht="12.75" customHeight="1" x14ac:dyDescent="0.2">
      <c r="B938" s="902"/>
      <c r="C938" s="114"/>
      <c r="D938" s="162"/>
      <c r="E938" s="54"/>
      <c r="F938" s="33"/>
      <c r="G938" s="434">
        <f t="shared" si="326"/>
        <v>0</v>
      </c>
      <c r="H938" s="72"/>
      <c r="I938" s="434">
        <f t="shared" si="327"/>
        <v>0</v>
      </c>
      <c r="J938" s="333"/>
      <c r="K938" s="30"/>
      <c r="L938" s="460"/>
      <c r="M938" s="460"/>
      <c r="N938" s="460"/>
      <c r="O938" s="460"/>
      <c r="P938" s="966"/>
      <c r="Q938" s="461"/>
      <c r="R938" s="96">
        <f t="shared" si="323"/>
        <v>0</v>
      </c>
      <c r="S938" s="96">
        <f t="shared" si="324"/>
        <v>0</v>
      </c>
    </row>
    <row r="939" spans="2:19" s="24" customFormat="1" ht="12.75" customHeight="1" x14ac:dyDescent="0.2">
      <c r="B939" s="903"/>
      <c r="C939" s="72"/>
      <c r="D939" s="164"/>
      <c r="E939" s="74"/>
      <c r="F939" s="434"/>
      <c r="G939" s="434">
        <f t="shared" si="326"/>
        <v>0</v>
      </c>
      <c r="H939" s="213"/>
      <c r="I939" s="434">
        <f t="shared" si="327"/>
        <v>0</v>
      </c>
      <c r="J939" s="336"/>
      <c r="K939" s="133"/>
      <c r="L939" s="460"/>
      <c r="M939" s="460"/>
      <c r="N939" s="460"/>
      <c r="O939" s="460"/>
      <c r="P939" s="966"/>
      <c r="Q939" s="461"/>
      <c r="R939" s="96">
        <f t="shared" si="323"/>
        <v>0</v>
      </c>
      <c r="S939" s="96">
        <f t="shared" si="324"/>
        <v>0</v>
      </c>
    </row>
    <row r="940" spans="2:19" s="24" customFormat="1" ht="12.75" customHeight="1" x14ac:dyDescent="0.2">
      <c r="B940" s="903"/>
      <c r="C940" s="72"/>
      <c r="D940" s="164"/>
      <c r="E940" s="74"/>
      <c r="F940" s="434"/>
      <c r="G940" s="434">
        <f t="shared" si="326"/>
        <v>0</v>
      </c>
      <c r="H940" s="209"/>
      <c r="I940" s="434">
        <f t="shared" si="327"/>
        <v>0</v>
      </c>
      <c r="J940" s="462"/>
      <c r="K940" s="460"/>
      <c r="L940" s="460"/>
      <c r="M940" s="460"/>
      <c r="N940" s="460"/>
      <c r="O940" s="460"/>
      <c r="P940" s="966"/>
      <c r="Q940" s="461"/>
      <c r="R940" s="96">
        <f t="shared" si="323"/>
        <v>0</v>
      </c>
      <c r="S940" s="96">
        <f t="shared" si="324"/>
        <v>0</v>
      </c>
    </row>
    <row r="941" spans="2:19" s="24" customFormat="1" ht="12.75" customHeight="1" x14ac:dyDescent="0.2">
      <c r="B941" s="901"/>
      <c r="C941" s="137"/>
      <c r="D941" s="165"/>
      <c r="E941" s="208"/>
      <c r="F941" s="448"/>
      <c r="G941" s="448">
        <f t="shared" si="326"/>
        <v>0</v>
      </c>
      <c r="H941" s="137"/>
      <c r="I941" s="448">
        <f t="shared" si="327"/>
        <v>0</v>
      </c>
      <c r="J941" s="458"/>
      <c r="K941" s="32"/>
      <c r="L941" s="32"/>
      <c r="M941" s="32"/>
      <c r="N941" s="32"/>
      <c r="O941" s="32"/>
      <c r="P941" s="596"/>
      <c r="Q941" s="459"/>
      <c r="R941" s="96">
        <f t="shared" si="323"/>
        <v>0</v>
      </c>
      <c r="S941" s="96">
        <f t="shared" si="324"/>
        <v>0</v>
      </c>
    </row>
    <row r="942" spans="2:19" s="24" customFormat="1" ht="12.75" customHeight="1" x14ac:dyDescent="0.15">
      <c r="B942" s="897" t="s">
        <v>280</v>
      </c>
      <c r="C942" s="114" t="s">
        <v>236</v>
      </c>
      <c r="D942" s="162"/>
      <c r="E942" s="54"/>
      <c r="F942" s="33"/>
      <c r="G942" s="204">
        <f>SUM(G943:G950)</f>
        <v>0</v>
      </c>
      <c r="H942" s="151"/>
      <c r="I942" s="204">
        <f>SUM(I943:I950)</f>
        <v>0</v>
      </c>
      <c r="J942" s="204">
        <f t="shared" ref="J942:Q942" si="328">SUM(J943:J950)</f>
        <v>0</v>
      </c>
      <c r="K942" s="220">
        <f t="shared" si="328"/>
        <v>0</v>
      </c>
      <c r="L942" s="220">
        <f t="shared" si="328"/>
        <v>0</v>
      </c>
      <c r="M942" s="220">
        <f t="shared" si="328"/>
        <v>0</v>
      </c>
      <c r="N942" s="220">
        <f t="shared" si="328"/>
        <v>0</v>
      </c>
      <c r="O942" s="220">
        <f t="shared" si="328"/>
        <v>0</v>
      </c>
      <c r="P942" s="220">
        <f t="shared" si="328"/>
        <v>0</v>
      </c>
      <c r="Q942" s="248">
        <f t="shared" si="328"/>
        <v>0</v>
      </c>
      <c r="R942" s="96">
        <f t="shared" si="323"/>
        <v>0</v>
      </c>
      <c r="S942" s="96">
        <f t="shared" si="324"/>
        <v>0</v>
      </c>
    </row>
    <row r="943" spans="2:19" s="24" customFormat="1" ht="12.75" customHeight="1" x14ac:dyDescent="0.2">
      <c r="B943" s="898"/>
      <c r="C943" s="72"/>
      <c r="D943" s="164"/>
      <c r="E943" s="74"/>
      <c r="F943" s="434"/>
      <c r="G943" s="434">
        <f t="shared" ref="G943:G950" si="329">+E943*F943</f>
        <v>0</v>
      </c>
      <c r="H943" s="72"/>
      <c r="I943" s="434">
        <f t="shared" ref="I943:I950" si="330">+G943*$H$914</f>
        <v>0</v>
      </c>
      <c r="J943" s="434"/>
      <c r="K943" s="53"/>
      <c r="L943" s="53"/>
      <c r="M943" s="53"/>
      <c r="N943" s="53"/>
      <c r="O943" s="53"/>
      <c r="P943" s="964"/>
      <c r="Q943" s="455"/>
      <c r="R943" s="96">
        <f t="shared" si="323"/>
        <v>0</v>
      </c>
      <c r="S943" s="96">
        <f t="shared" si="324"/>
        <v>0</v>
      </c>
    </row>
    <row r="944" spans="2:19" s="24" customFormat="1" ht="12.75" customHeight="1" x14ac:dyDescent="0.2">
      <c r="B944" s="903"/>
      <c r="C944" s="72"/>
      <c r="D944" s="164"/>
      <c r="E944" s="74"/>
      <c r="F944" s="434"/>
      <c r="G944" s="434">
        <f t="shared" si="329"/>
        <v>0</v>
      </c>
      <c r="H944" s="72"/>
      <c r="I944" s="434">
        <f t="shared" si="330"/>
        <v>0</v>
      </c>
      <c r="J944" s="333"/>
      <c r="K944" s="30"/>
      <c r="L944" s="30"/>
      <c r="M944" s="30"/>
      <c r="N944" s="30"/>
      <c r="O944" s="30"/>
      <c r="P944" s="479"/>
      <c r="Q944" s="457"/>
      <c r="R944" s="96">
        <f t="shared" si="323"/>
        <v>0</v>
      </c>
      <c r="S944" s="96">
        <f t="shared" si="324"/>
        <v>0</v>
      </c>
    </row>
    <row r="945" spans="2:19" s="24" customFormat="1" ht="12.75" customHeight="1" x14ac:dyDescent="0.2">
      <c r="B945" s="903"/>
      <c r="C945" s="72"/>
      <c r="D945" s="164"/>
      <c r="E945" s="74"/>
      <c r="F945" s="434"/>
      <c r="G945" s="434">
        <f t="shared" si="329"/>
        <v>0</v>
      </c>
      <c r="H945" s="72"/>
      <c r="I945" s="434">
        <f t="shared" si="330"/>
        <v>0</v>
      </c>
      <c r="J945" s="333"/>
      <c r="K945" s="30"/>
      <c r="L945" s="30"/>
      <c r="M945" s="30"/>
      <c r="N945" s="30"/>
      <c r="O945" s="30"/>
      <c r="P945" s="479"/>
      <c r="Q945" s="457"/>
      <c r="R945" s="96">
        <f t="shared" si="323"/>
        <v>0</v>
      </c>
      <c r="S945" s="96">
        <f t="shared" si="324"/>
        <v>0</v>
      </c>
    </row>
    <row r="946" spans="2:19" s="24" customFormat="1" ht="12.75" customHeight="1" x14ac:dyDescent="0.2">
      <c r="B946" s="903"/>
      <c r="C946" s="72"/>
      <c r="D946" s="164"/>
      <c r="E946" s="74"/>
      <c r="F946" s="434"/>
      <c r="G946" s="434">
        <f t="shared" si="329"/>
        <v>0</v>
      </c>
      <c r="H946" s="72"/>
      <c r="I946" s="434">
        <f t="shared" si="330"/>
        <v>0</v>
      </c>
      <c r="J946" s="333"/>
      <c r="K946" s="30"/>
      <c r="L946" s="30"/>
      <c r="M946" s="30"/>
      <c r="N946" s="30"/>
      <c r="O946" s="30"/>
      <c r="P946" s="479"/>
      <c r="Q946" s="457"/>
      <c r="R946" s="96">
        <f t="shared" si="323"/>
        <v>0</v>
      </c>
      <c r="S946" s="96">
        <f t="shared" si="324"/>
        <v>0</v>
      </c>
    </row>
    <row r="947" spans="2:19" s="24" customFormat="1" ht="12.75" customHeight="1" x14ac:dyDescent="0.2">
      <c r="B947" s="903"/>
      <c r="C947" s="72"/>
      <c r="D947" s="164"/>
      <c r="E947" s="74"/>
      <c r="F947" s="434"/>
      <c r="G947" s="434">
        <f t="shared" si="329"/>
        <v>0</v>
      </c>
      <c r="H947" s="72"/>
      <c r="I947" s="434">
        <f t="shared" si="330"/>
        <v>0</v>
      </c>
      <c r="J947" s="333"/>
      <c r="K947" s="30"/>
      <c r="L947" s="30"/>
      <c r="M947" s="30"/>
      <c r="N947" s="30"/>
      <c r="O947" s="30"/>
      <c r="P947" s="479"/>
      <c r="Q947" s="457"/>
      <c r="R947" s="96">
        <f t="shared" si="323"/>
        <v>0</v>
      </c>
      <c r="S947" s="96">
        <f t="shared" si="324"/>
        <v>0</v>
      </c>
    </row>
    <row r="948" spans="2:19" s="24" customFormat="1" ht="12.75" customHeight="1" x14ac:dyDescent="0.2">
      <c r="B948" s="903"/>
      <c r="C948" s="72"/>
      <c r="D948" s="164"/>
      <c r="E948" s="74"/>
      <c r="F948" s="434"/>
      <c r="G948" s="434">
        <f t="shared" si="329"/>
        <v>0</v>
      </c>
      <c r="H948" s="213"/>
      <c r="I948" s="434">
        <f t="shared" si="330"/>
        <v>0</v>
      </c>
      <c r="J948" s="333"/>
      <c r="K948" s="30"/>
      <c r="L948" s="30"/>
      <c r="M948" s="30"/>
      <c r="N948" s="30"/>
      <c r="O948" s="30"/>
      <c r="P948" s="479"/>
      <c r="Q948" s="457"/>
      <c r="R948" s="96">
        <f t="shared" si="323"/>
        <v>0</v>
      </c>
      <c r="S948" s="96">
        <f t="shared" si="324"/>
        <v>0</v>
      </c>
    </row>
    <row r="949" spans="2:19" s="24" customFormat="1" ht="12.75" customHeight="1" x14ac:dyDescent="0.2">
      <c r="B949" s="903"/>
      <c r="C949" s="72"/>
      <c r="D949" s="164"/>
      <c r="E949" s="74"/>
      <c r="F949" s="434"/>
      <c r="G949" s="434">
        <f t="shared" si="329"/>
        <v>0</v>
      </c>
      <c r="H949" s="209"/>
      <c r="I949" s="434">
        <f t="shared" si="330"/>
        <v>0</v>
      </c>
      <c r="J949" s="333"/>
      <c r="K949" s="30"/>
      <c r="L949" s="30"/>
      <c r="M949" s="30"/>
      <c r="N949" s="30"/>
      <c r="O949" s="30"/>
      <c r="P949" s="479"/>
      <c r="Q949" s="457"/>
      <c r="R949" s="96">
        <f t="shared" si="323"/>
        <v>0</v>
      </c>
      <c r="S949" s="96">
        <f t="shared" si="324"/>
        <v>0</v>
      </c>
    </row>
    <row r="950" spans="2:19" s="24" customFormat="1" ht="12.75" customHeight="1" x14ac:dyDescent="0.2">
      <c r="B950" s="901"/>
      <c r="C950" s="137"/>
      <c r="D950" s="165"/>
      <c r="E950" s="208"/>
      <c r="F950" s="448"/>
      <c r="G950" s="448">
        <f t="shared" si="329"/>
        <v>0</v>
      </c>
      <c r="H950" s="137"/>
      <c r="I950" s="448">
        <f t="shared" si="330"/>
        <v>0</v>
      </c>
      <c r="J950" s="458"/>
      <c r="K950" s="32"/>
      <c r="L950" s="32"/>
      <c r="M950" s="32"/>
      <c r="N950" s="32"/>
      <c r="O950" s="32"/>
      <c r="P950" s="596"/>
      <c r="Q950" s="459"/>
      <c r="R950" s="96">
        <f t="shared" si="323"/>
        <v>0</v>
      </c>
      <c r="S950" s="96">
        <f t="shared" si="324"/>
        <v>0</v>
      </c>
    </row>
    <row r="951" spans="2:19" s="24" customFormat="1" ht="12.75" customHeight="1" x14ac:dyDescent="0.15">
      <c r="B951" s="897" t="s">
        <v>280</v>
      </c>
      <c r="C951" s="114" t="s">
        <v>237</v>
      </c>
      <c r="D951" s="162"/>
      <c r="E951" s="54"/>
      <c r="F951" s="33"/>
      <c r="G951" s="204">
        <f>SUM(G952:G959)</f>
        <v>0</v>
      </c>
      <c r="H951" s="151"/>
      <c r="I951" s="204">
        <f>SUM(I952:I959)</f>
        <v>0</v>
      </c>
      <c r="J951" s="204">
        <f t="shared" ref="J951:Q951" si="331">SUM(J952:J959)</f>
        <v>0</v>
      </c>
      <c r="K951" s="220">
        <f t="shared" si="331"/>
        <v>0</v>
      </c>
      <c r="L951" s="220">
        <f t="shared" si="331"/>
        <v>0</v>
      </c>
      <c r="M951" s="220">
        <f t="shared" si="331"/>
        <v>0</v>
      </c>
      <c r="N951" s="220">
        <f t="shared" si="331"/>
        <v>0</v>
      </c>
      <c r="O951" s="220">
        <f t="shared" si="331"/>
        <v>0</v>
      </c>
      <c r="P951" s="220">
        <f t="shared" si="331"/>
        <v>0</v>
      </c>
      <c r="Q951" s="248">
        <f t="shared" si="331"/>
        <v>0</v>
      </c>
      <c r="R951" s="96">
        <f t="shared" si="323"/>
        <v>0</v>
      </c>
      <c r="S951" s="96">
        <f t="shared" si="324"/>
        <v>0</v>
      </c>
    </row>
    <row r="952" spans="2:19" s="24" customFormat="1" ht="12.75" customHeight="1" x14ac:dyDescent="0.2">
      <c r="B952" s="898"/>
      <c r="C952" s="72"/>
      <c r="D952" s="164"/>
      <c r="E952" s="74"/>
      <c r="F952" s="434"/>
      <c r="G952" s="434">
        <f t="shared" ref="G952:G959" si="332">+E952*F952</f>
        <v>0</v>
      </c>
      <c r="H952" s="72"/>
      <c r="I952" s="434">
        <f t="shared" ref="I952:I959" si="333">+G952*$H$914</f>
        <v>0</v>
      </c>
      <c r="J952" s="434"/>
      <c r="K952" s="53"/>
      <c r="L952" s="53"/>
      <c r="M952" s="53"/>
      <c r="N952" s="53"/>
      <c r="O952" s="53"/>
      <c r="P952" s="964"/>
      <c r="Q952" s="455"/>
      <c r="R952" s="96">
        <f t="shared" si="323"/>
        <v>0</v>
      </c>
      <c r="S952" s="96">
        <f t="shared" si="324"/>
        <v>0</v>
      </c>
    </row>
    <row r="953" spans="2:19" s="24" customFormat="1" ht="12.75" customHeight="1" x14ac:dyDescent="0.2">
      <c r="B953" s="902"/>
      <c r="C953" s="114"/>
      <c r="D953" s="162"/>
      <c r="E953" s="54"/>
      <c r="F953" s="33"/>
      <c r="G953" s="434">
        <f t="shared" si="332"/>
        <v>0</v>
      </c>
      <c r="H953" s="72"/>
      <c r="I953" s="434">
        <f t="shared" si="333"/>
        <v>0</v>
      </c>
      <c r="J953" s="33"/>
      <c r="K953" s="33"/>
      <c r="L953" s="33"/>
      <c r="M953" s="33"/>
      <c r="N953" s="33"/>
      <c r="O953" s="33"/>
      <c r="P953" s="965"/>
      <c r="Q953" s="163"/>
      <c r="R953" s="96">
        <f t="shared" si="323"/>
        <v>0</v>
      </c>
      <c r="S953" s="96">
        <f t="shared" si="324"/>
        <v>0</v>
      </c>
    </row>
    <row r="954" spans="2:19" s="24" customFormat="1" ht="12.75" customHeight="1" x14ac:dyDescent="0.2">
      <c r="B954" s="902"/>
      <c r="C954" s="114"/>
      <c r="D954" s="162"/>
      <c r="E954" s="54"/>
      <c r="F954" s="33"/>
      <c r="G954" s="434">
        <f t="shared" si="332"/>
        <v>0</v>
      </c>
      <c r="H954" s="72"/>
      <c r="I954" s="434">
        <f t="shared" si="333"/>
        <v>0</v>
      </c>
      <c r="J954" s="33"/>
      <c r="K954" s="33"/>
      <c r="L954" s="33"/>
      <c r="M954" s="33"/>
      <c r="N954" s="33"/>
      <c r="O954" s="33"/>
      <c r="P954" s="965"/>
      <c r="Q954" s="163"/>
      <c r="R954" s="96">
        <f t="shared" si="323"/>
        <v>0</v>
      </c>
      <c r="S954" s="96">
        <f t="shared" si="324"/>
        <v>0</v>
      </c>
    </row>
    <row r="955" spans="2:19" s="24" customFormat="1" ht="12.75" customHeight="1" x14ac:dyDescent="0.2">
      <c r="B955" s="902"/>
      <c r="C955" s="114"/>
      <c r="D955" s="162"/>
      <c r="E955" s="54"/>
      <c r="F955" s="33"/>
      <c r="G955" s="434">
        <f t="shared" si="332"/>
        <v>0</v>
      </c>
      <c r="H955" s="72"/>
      <c r="I955" s="434">
        <f t="shared" si="333"/>
        <v>0</v>
      </c>
      <c r="J955" s="33"/>
      <c r="K955" s="33"/>
      <c r="L955" s="33"/>
      <c r="M955" s="33"/>
      <c r="N955" s="33"/>
      <c r="O955" s="33"/>
      <c r="P955" s="965"/>
      <c r="Q955" s="163"/>
      <c r="R955" s="96">
        <f t="shared" si="323"/>
        <v>0</v>
      </c>
      <c r="S955" s="96">
        <f t="shared" si="324"/>
        <v>0</v>
      </c>
    </row>
    <row r="956" spans="2:19" s="24" customFormat="1" ht="12.75" customHeight="1" x14ac:dyDescent="0.2">
      <c r="B956" s="902"/>
      <c r="C956" s="114"/>
      <c r="D956" s="162"/>
      <c r="E956" s="54"/>
      <c r="F956" s="33"/>
      <c r="G956" s="434">
        <f t="shared" si="332"/>
        <v>0</v>
      </c>
      <c r="H956" s="72"/>
      <c r="I956" s="434">
        <f t="shared" si="333"/>
        <v>0</v>
      </c>
      <c r="J956" s="33"/>
      <c r="K956" s="33"/>
      <c r="L956" s="33"/>
      <c r="M956" s="33"/>
      <c r="N956" s="33"/>
      <c r="O956" s="33"/>
      <c r="P956" s="965"/>
      <c r="Q956" s="163"/>
      <c r="R956" s="96">
        <f t="shared" si="323"/>
        <v>0</v>
      </c>
      <c r="S956" s="96">
        <f t="shared" si="324"/>
        <v>0</v>
      </c>
    </row>
    <row r="957" spans="2:19" s="24" customFormat="1" ht="12.75" customHeight="1" x14ac:dyDescent="0.2">
      <c r="B957" s="903"/>
      <c r="C957" s="72"/>
      <c r="D957" s="164"/>
      <c r="E957" s="74"/>
      <c r="F957" s="434"/>
      <c r="G957" s="434">
        <f t="shared" si="332"/>
        <v>0</v>
      </c>
      <c r="H957" s="213"/>
      <c r="I957" s="434">
        <f t="shared" si="333"/>
        <v>0</v>
      </c>
      <c r="J957" s="333"/>
      <c r="K957" s="30"/>
      <c r="L957" s="30"/>
      <c r="M957" s="30"/>
      <c r="N957" s="30"/>
      <c r="O957" s="30"/>
      <c r="P957" s="479"/>
      <c r="Q957" s="457"/>
      <c r="R957" s="96">
        <f t="shared" si="323"/>
        <v>0</v>
      </c>
      <c r="S957" s="96">
        <f t="shared" si="324"/>
        <v>0</v>
      </c>
    </row>
    <row r="958" spans="2:19" s="24" customFormat="1" ht="12.75" customHeight="1" x14ac:dyDescent="0.2">
      <c r="B958" s="903"/>
      <c r="C958" s="72"/>
      <c r="D958" s="164"/>
      <c r="E958" s="74"/>
      <c r="F958" s="434"/>
      <c r="G958" s="434">
        <f t="shared" si="332"/>
        <v>0</v>
      </c>
      <c r="H958" s="209"/>
      <c r="I958" s="434">
        <f t="shared" si="333"/>
        <v>0</v>
      </c>
      <c r="J958" s="333"/>
      <c r="K958" s="30"/>
      <c r="L958" s="30"/>
      <c r="M958" s="30"/>
      <c r="N958" s="30"/>
      <c r="O958" s="30"/>
      <c r="P958" s="479"/>
      <c r="Q958" s="457"/>
      <c r="R958" s="96">
        <f t="shared" si="323"/>
        <v>0</v>
      </c>
      <c r="S958" s="96">
        <f t="shared" si="324"/>
        <v>0</v>
      </c>
    </row>
    <row r="959" spans="2:19" s="24" customFormat="1" ht="12.75" customHeight="1" x14ac:dyDescent="0.2">
      <c r="B959" s="901"/>
      <c r="C959" s="137"/>
      <c r="D959" s="165"/>
      <c r="E959" s="74"/>
      <c r="F959" s="434"/>
      <c r="G959" s="448">
        <f t="shared" si="332"/>
        <v>0</v>
      </c>
      <c r="H959" s="137"/>
      <c r="I959" s="448">
        <f t="shared" si="333"/>
        <v>0</v>
      </c>
      <c r="J959" s="333"/>
      <c r="K959" s="30"/>
      <c r="L959" s="30"/>
      <c r="M959" s="30"/>
      <c r="N959" s="30"/>
      <c r="O959" s="30"/>
      <c r="P959" s="479"/>
      <c r="Q959" s="457"/>
      <c r="R959" s="96">
        <f t="shared" si="323"/>
        <v>0</v>
      </c>
      <c r="S959" s="96">
        <f t="shared" si="324"/>
        <v>0</v>
      </c>
    </row>
    <row r="960" spans="2:19" s="24" customFormat="1" ht="12.75" customHeight="1" x14ac:dyDescent="0.15">
      <c r="B960" s="905">
        <f>+D771</f>
        <v>0</v>
      </c>
      <c r="C960" s="178" t="str">
        <f>+C771</f>
        <v>1.4.5</v>
      </c>
      <c r="D960" s="166">
        <f>+'Cronograma de Actividades'!C47</f>
        <v>0</v>
      </c>
      <c r="E960" s="181"/>
      <c r="F960" s="180"/>
      <c r="G960" s="158">
        <f>+G961+G970+G979+G988+G997</f>
        <v>0</v>
      </c>
      <c r="H960" s="370">
        <f>+'Cronograma de Actividades'!D47</f>
        <v>0</v>
      </c>
      <c r="I960" s="158">
        <f t="shared" ref="I960:Q960" si="334">+I961+I970+I979+I988+I997</f>
        <v>0</v>
      </c>
      <c r="J960" s="158">
        <f t="shared" si="334"/>
        <v>0</v>
      </c>
      <c r="K960" s="158">
        <f t="shared" si="334"/>
        <v>0</v>
      </c>
      <c r="L960" s="158">
        <f t="shared" si="334"/>
        <v>0</v>
      </c>
      <c r="M960" s="158">
        <f t="shared" si="334"/>
        <v>0</v>
      </c>
      <c r="N960" s="158">
        <f t="shared" si="334"/>
        <v>0</v>
      </c>
      <c r="O960" s="158">
        <f t="shared" si="334"/>
        <v>0</v>
      </c>
      <c r="P960" s="158">
        <f t="shared" si="334"/>
        <v>0</v>
      </c>
      <c r="Q960" s="159">
        <f t="shared" si="334"/>
        <v>0</v>
      </c>
      <c r="R960" s="96"/>
      <c r="S960" s="96"/>
    </row>
    <row r="961" spans="2:19" s="24" customFormat="1" ht="12.75" customHeight="1" x14ac:dyDescent="0.15">
      <c r="B961" s="897" t="s">
        <v>280</v>
      </c>
      <c r="C961" s="114" t="s">
        <v>238</v>
      </c>
      <c r="D961" s="162"/>
      <c r="E961" s="54"/>
      <c r="F961" s="33"/>
      <c r="G961" s="204">
        <f>SUM(G962:G969)</f>
        <v>0</v>
      </c>
      <c r="H961" s="151"/>
      <c r="I961" s="204">
        <f>SUM(I962:I969)</f>
        <v>0</v>
      </c>
      <c r="J961" s="204">
        <f t="shared" ref="J961:Q961" si="335">SUM(J962:J969)</f>
        <v>0</v>
      </c>
      <c r="K961" s="220">
        <f t="shared" si="335"/>
        <v>0</v>
      </c>
      <c r="L961" s="220">
        <f t="shared" si="335"/>
        <v>0</v>
      </c>
      <c r="M961" s="220">
        <f t="shared" si="335"/>
        <v>0</v>
      </c>
      <c r="N961" s="220">
        <f t="shared" si="335"/>
        <v>0</v>
      </c>
      <c r="O961" s="220">
        <f t="shared" si="335"/>
        <v>0</v>
      </c>
      <c r="P961" s="220">
        <f t="shared" si="335"/>
        <v>0</v>
      </c>
      <c r="Q961" s="248">
        <f t="shared" si="335"/>
        <v>0</v>
      </c>
      <c r="R961" s="96">
        <f t="shared" si="323"/>
        <v>0</v>
      </c>
      <c r="S961" s="96">
        <f t="shared" si="324"/>
        <v>0</v>
      </c>
    </row>
    <row r="962" spans="2:19" s="24" customFormat="1" ht="12.75" customHeight="1" x14ac:dyDescent="0.2">
      <c r="B962" s="898"/>
      <c r="C962" s="72"/>
      <c r="D962" s="164"/>
      <c r="E962" s="74"/>
      <c r="F962" s="434"/>
      <c r="G962" s="434">
        <f t="shared" ref="G962:G969" si="336">+E962*F962</f>
        <v>0</v>
      </c>
      <c r="H962" s="72"/>
      <c r="I962" s="434">
        <f t="shared" ref="I962:I969" si="337">+G962*$H$960</f>
        <v>0</v>
      </c>
      <c r="J962" s="434"/>
      <c r="K962" s="53"/>
      <c r="L962" s="53"/>
      <c r="M962" s="53"/>
      <c r="N962" s="53"/>
      <c r="O962" s="53"/>
      <c r="P962" s="964"/>
      <c r="Q962" s="455"/>
      <c r="R962" s="96">
        <f t="shared" si="323"/>
        <v>0</v>
      </c>
      <c r="S962" s="96">
        <f t="shared" si="324"/>
        <v>0</v>
      </c>
    </row>
    <row r="963" spans="2:19" s="24" customFormat="1" ht="12.75" customHeight="1" x14ac:dyDescent="0.2">
      <c r="B963" s="903"/>
      <c r="C963" s="72"/>
      <c r="D963" s="164"/>
      <c r="E963" s="74"/>
      <c r="F963" s="434"/>
      <c r="G963" s="434">
        <f t="shared" si="336"/>
        <v>0</v>
      </c>
      <c r="H963" s="72"/>
      <c r="I963" s="434">
        <f t="shared" si="337"/>
        <v>0</v>
      </c>
      <c r="J963" s="333"/>
      <c r="K963" s="30"/>
      <c r="L963" s="30"/>
      <c r="M963" s="30"/>
      <c r="N963" s="30"/>
      <c r="O963" s="30"/>
      <c r="P963" s="479"/>
      <c r="Q963" s="457"/>
      <c r="R963" s="96">
        <f t="shared" si="323"/>
        <v>0</v>
      </c>
      <c r="S963" s="96">
        <f t="shared" si="324"/>
        <v>0</v>
      </c>
    </row>
    <row r="964" spans="2:19" s="24" customFormat="1" ht="12.75" customHeight="1" x14ac:dyDescent="0.2">
      <c r="B964" s="903"/>
      <c r="C964" s="72"/>
      <c r="D964" s="164"/>
      <c r="E964" s="74"/>
      <c r="F964" s="434"/>
      <c r="G964" s="434">
        <f t="shared" si="336"/>
        <v>0</v>
      </c>
      <c r="H964" s="72"/>
      <c r="I964" s="434">
        <f t="shared" si="337"/>
        <v>0</v>
      </c>
      <c r="J964" s="333"/>
      <c r="K964" s="30"/>
      <c r="L964" s="30"/>
      <c r="M964" s="30"/>
      <c r="N964" s="30"/>
      <c r="O964" s="30"/>
      <c r="P964" s="479"/>
      <c r="Q964" s="457"/>
      <c r="R964" s="96">
        <f t="shared" si="323"/>
        <v>0</v>
      </c>
      <c r="S964" s="96">
        <f t="shared" si="324"/>
        <v>0</v>
      </c>
    </row>
    <row r="965" spans="2:19" s="24" customFormat="1" ht="12.75" customHeight="1" x14ac:dyDescent="0.2">
      <c r="B965" s="899"/>
      <c r="C965" s="72"/>
      <c r="D965" s="164"/>
      <c r="E965" s="74"/>
      <c r="F965" s="434"/>
      <c r="G965" s="434">
        <f t="shared" si="336"/>
        <v>0</v>
      </c>
      <c r="H965" s="72"/>
      <c r="I965" s="434">
        <f t="shared" si="337"/>
        <v>0</v>
      </c>
      <c r="J965" s="333"/>
      <c r="K965" s="30"/>
      <c r="L965" s="30"/>
      <c r="M965" s="30"/>
      <c r="N965" s="30"/>
      <c r="O965" s="30"/>
      <c r="P965" s="479"/>
      <c r="Q965" s="457"/>
      <c r="R965" s="96">
        <f t="shared" si="323"/>
        <v>0</v>
      </c>
      <c r="S965" s="96">
        <f t="shared" si="324"/>
        <v>0</v>
      </c>
    </row>
    <row r="966" spans="2:19" s="24" customFormat="1" ht="12.75" customHeight="1" x14ac:dyDescent="0.2">
      <c r="B966" s="900"/>
      <c r="C966" s="209"/>
      <c r="D966" s="210"/>
      <c r="E966" s="74"/>
      <c r="F966" s="434"/>
      <c r="G966" s="434">
        <f t="shared" si="336"/>
        <v>0</v>
      </c>
      <c r="H966" s="72"/>
      <c r="I966" s="434">
        <f t="shared" si="337"/>
        <v>0</v>
      </c>
      <c r="J966" s="333"/>
      <c r="K966" s="30"/>
      <c r="L966" s="460"/>
      <c r="M966" s="460"/>
      <c r="N966" s="460"/>
      <c r="O966" s="460"/>
      <c r="P966" s="966"/>
      <c r="Q966" s="461"/>
      <c r="R966" s="96">
        <f t="shared" si="323"/>
        <v>0</v>
      </c>
      <c r="S966" s="96">
        <f t="shared" si="324"/>
        <v>0</v>
      </c>
    </row>
    <row r="967" spans="2:19" s="24" customFormat="1" ht="12.75" customHeight="1" x14ac:dyDescent="0.2">
      <c r="B967" s="900"/>
      <c r="C967" s="209"/>
      <c r="D967" s="210"/>
      <c r="E967" s="212"/>
      <c r="F967" s="793"/>
      <c r="G967" s="434">
        <f t="shared" si="336"/>
        <v>0</v>
      </c>
      <c r="H967" s="213"/>
      <c r="I967" s="434">
        <f t="shared" si="337"/>
        <v>0</v>
      </c>
      <c r="J967" s="336"/>
      <c r="K967" s="133"/>
      <c r="L967" s="460"/>
      <c r="M967" s="460"/>
      <c r="N967" s="460"/>
      <c r="O967" s="460"/>
      <c r="P967" s="966"/>
      <c r="Q967" s="461"/>
      <c r="R967" s="96">
        <f t="shared" si="323"/>
        <v>0</v>
      </c>
      <c r="S967" s="96">
        <f t="shared" si="324"/>
        <v>0</v>
      </c>
    </row>
    <row r="968" spans="2:19" s="24" customFormat="1" ht="12.75" customHeight="1" x14ac:dyDescent="0.2">
      <c r="B968" s="900"/>
      <c r="C968" s="209"/>
      <c r="D968" s="210"/>
      <c r="E968" s="211"/>
      <c r="F968" s="456"/>
      <c r="G968" s="434">
        <f t="shared" si="336"/>
        <v>0</v>
      </c>
      <c r="H968" s="209"/>
      <c r="I968" s="434">
        <f t="shared" si="337"/>
        <v>0</v>
      </c>
      <c r="J968" s="462"/>
      <c r="K968" s="460"/>
      <c r="L968" s="460"/>
      <c r="M968" s="460"/>
      <c r="N968" s="460"/>
      <c r="O968" s="460"/>
      <c r="P968" s="966"/>
      <c r="Q968" s="461"/>
      <c r="R968" s="96">
        <f t="shared" si="323"/>
        <v>0</v>
      </c>
      <c r="S968" s="96">
        <f t="shared" si="324"/>
        <v>0</v>
      </c>
    </row>
    <row r="969" spans="2:19" s="24" customFormat="1" ht="12.75" customHeight="1" x14ac:dyDescent="0.2">
      <c r="B969" s="901"/>
      <c r="C969" s="137"/>
      <c r="D969" s="165"/>
      <c r="E969" s="208"/>
      <c r="F969" s="448"/>
      <c r="G969" s="448">
        <f t="shared" si="336"/>
        <v>0</v>
      </c>
      <c r="H969" s="137"/>
      <c r="I969" s="448">
        <f t="shared" si="337"/>
        <v>0</v>
      </c>
      <c r="J969" s="458"/>
      <c r="K969" s="32"/>
      <c r="L969" s="32"/>
      <c r="M969" s="32"/>
      <c r="N969" s="32"/>
      <c r="O969" s="32"/>
      <c r="P969" s="596"/>
      <c r="Q969" s="459"/>
      <c r="R969" s="96">
        <f t="shared" si="323"/>
        <v>0</v>
      </c>
      <c r="S969" s="96">
        <f t="shared" si="324"/>
        <v>0</v>
      </c>
    </row>
    <row r="970" spans="2:19" s="24" customFormat="1" ht="12.75" customHeight="1" x14ac:dyDescent="0.15">
      <c r="B970" s="897" t="s">
        <v>280</v>
      </c>
      <c r="C970" s="114" t="s">
        <v>239</v>
      </c>
      <c r="D970" s="162"/>
      <c r="E970" s="54"/>
      <c r="F970" s="33"/>
      <c r="G970" s="204">
        <f>SUM(G971:G978)</f>
        <v>0</v>
      </c>
      <c r="H970" s="151"/>
      <c r="I970" s="204">
        <f>SUM(I971:I978)</f>
        <v>0</v>
      </c>
      <c r="J970" s="204">
        <f t="shared" ref="J970:Q970" si="338">SUM(J971:J978)</f>
        <v>0</v>
      </c>
      <c r="K970" s="220">
        <f t="shared" si="338"/>
        <v>0</v>
      </c>
      <c r="L970" s="220">
        <f t="shared" si="338"/>
        <v>0</v>
      </c>
      <c r="M970" s="220">
        <f t="shared" si="338"/>
        <v>0</v>
      </c>
      <c r="N970" s="220">
        <f t="shared" si="338"/>
        <v>0</v>
      </c>
      <c r="O970" s="220">
        <f t="shared" si="338"/>
        <v>0</v>
      </c>
      <c r="P970" s="220">
        <f t="shared" si="338"/>
        <v>0</v>
      </c>
      <c r="Q970" s="248">
        <f t="shared" si="338"/>
        <v>0</v>
      </c>
      <c r="R970" s="96">
        <f t="shared" si="323"/>
        <v>0</v>
      </c>
      <c r="S970" s="96">
        <f t="shared" si="324"/>
        <v>0</v>
      </c>
    </row>
    <row r="971" spans="2:19" s="24" customFormat="1" ht="12.75" customHeight="1" x14ac:dyDescent="0.2">
      <c r="B971" s="898"/>
      <c r="C971" s="72"/>
      <c r="D971" s="164"/>
      <c r="E971" s="74"/>
      <c r="F971" s="434"/>
      <c r="G971" s="434">
        <f t="shared" ref="G971:G978" si="339">+E971*F971</f>
        <v>0</v>
      </c>
      <c r="H971" s="72"/>
      <c r="I971" s="434">
        <f t="shared" ref="I971:I978" si="340">+G971*$H$960</f>
        <v>0</v>
      </c>
      <c r="J971" s="434"/>
      <c r="K971" s="53"/>
      <c r="L971" s="53"/>
      <c r="M971" s="53"/>
      <c r="N971" s="53"/>
      <c r="O971" s="53"/>
      <c r="P971" s="964"/>
      <c r="Q971" s="455"/>
      <c r="R971" s="96">
        <f t="shared" si="323"/>
        <v>0</v>
      </c>
      <c r="S971" s="96">
        <f t="shared" si="324"/>
        <v>0</v>
      </c>
    </row>
    <row r="972" spans="2:19" s="24" customFormat="1" ht="12.75" customHeight="1" x14ac:dyDescent="0.2">
      <c r="B972" s="902"/>
      <c r="C972" s="114"/>
      <c r="D972" s="162"/>
      <c r="E972" s="54"/>
      <c r="F972" s="33"/>
      <c r="G972" s="434">
        <f t="shared" si="339"/>
        <v>0</v>
      </c>
      <c r="H972" s="72"/>
      <c r="I972" s="434">
        <f t="shared" si="340"/>
        <v>0</v>
      </c>
      <c r="J972" s="333"/>
      <c r="K972" s="30"/>
      <c r="L972" s="30"/>
      <c r="M972" s="30"/>
      <c r="N972" s="30"/>
      <c r="O972" s="30"/>
      <c r="P972" s="479"/>
      <c r="Q972" s="457"/>
      <c r="R972" s="96">
        <f t="shared" si="323"/>
        <v>0</v>
      </c>
      <c r="S972" s="96">
        <f t="shared" si="324"/>
        <v>0</v>
      </c>
    </row>
    <row r="973" spans="2:19" s="24" customFormat="1" ht="12.75" customHeight="1" x14ac:dyDescent="0.2">
      <c r="B973" s="902"/>
      <c r="C973" s="114"/>
      <c r="D973" s="162"/>
      <c r="E973" s="54"/>
      <c r="F973" s="33"/>
      <c r="G973" s="434">
        <f t="shared" si="339"/>
        <v>0</v>
      </c>
      <c r="H973" s="72"/>
      <c r="I973" s="434">
        <f t="shared" si="340"/>
        <v>0</v>
      </c>
      <c r="J973" s="333"/>
      <c r="K973" s="30"/>
      <c r="L973" s="30"/>
      <c r="M973" s="30"/>
      <c r="N973" s="30"/>
      <c r="O973" s="30"/>
      <c r="P973" s="479"/>
      <c r="Q973" s="457"/>
      <c r="R973" s="96">
        <f t="shared" si="323"/>
        <v>0</v>
      </c>
      <c r="S973" s="96">
        <f t="shared" si="324"/>
        <v>0</v>
      </c>
    </row>
    <row r="974" spans="2:19" s="24" customFormat="1" ht="12.75" customHeight="1" x14ac:dyDescent="0.2">
      <c r="B974" s="902"/>
      <c r="C974" s="114"/>
      <c r="D974" s="162"/>
      <c r="E974" s="54"/>
      <c r="F974" s="33"/>
      <c r="G974" s="434">
        <f t="shared" si="339"/>
        <v>0</v>
      </c>
      <c r="H974" s="72"/>
      <c r="I974" s="434">
        <f t="shared" si="340"/>
        <v>0</v>
      </c>
      <c r="J974" s="333"/>
      <c r="K974" s="30"/>
      <c r="L974" s="30"/>
      <c r="M974" s="30"/>
      <c r="N974" s="30"/>
      <c r="O974" s="30"/>
      <c r="P974" s="479"/>
      <c r="Q974" s="457"/>
      <c r="R974" s="96">
        <f t="shared" si="323"/>
        <v>0</v>
      </c>
      <c r="S974" s="96">
        <f t="shared" si="324"/>
        <v>0</v>
      </c>
    </row>
    <row r="975" spans="2:19" s="24" customFormat="1" ht="12.75" customHeight="1" x14ac:dyDescent="0.2">
      <c r="B975" s="902"/>
      <c r="C975" s="114"/>
      <c r="D975" s="162"/>
      <c r="E975" s="54"/>
      <c r="F975" s="33"/>
      <c r="G975" s="434">
        <f t="shared" si="339"/>
        <v>0</v>
      </c>
      <c r="H975" s="72"/>
      <c r="I975" s="434">
        <f t="shared" si="340"/>
        <v>0</v>
      </c>
      <c r="J975" s="333"/>
      <c r="K975" s="30"/>
      <c r="L975" s="460"/>
      <c r="M975" s="460"/>
      <c r="N975" s="460"/>
      <c r="O975" s="460"/>
      <c r="P975" s="966"/>
      <c r="Q975" s="461"/>
      <c r="R975" s="96">
        <f t="shared" si="323"/>
        <v>0</v>
      </c>
      <c r="S975" s="96">
        <f t="shared" si="324"/>
        <v>0</v>
      </c>
    </row>
    <row r="976" spans="2:19" s="24" customFormat="1" ht="12.75" customHeight="1" x14ac:dyDescent="0.2">
      <c r="B976" s="903"/>
      <c r="C976" s="72"/>
      <c r="D976" s="164"/>
      <c r="E976" s="74"/>
      <c r="F976" s="434"/>
      <c r="G976" s="434">
        <f t="shared" si="339"/>
        <v>0</v>
      </c>
      <c r="H976" s="213"/>
      <c r="I976" s="434">
        <f t="shared" si="340"/>
        <v>0</v>
      </c>
      <c r="J976" s="336"/>
      <c r="K976" s="133"/>
      <c r="L976" s="460"/>
      <c r="M976" s="460"/>
      <c r="N976" s="460"/>
      <c r="O976" s="460"/>
      <c r="P976" s="966"/>
      <c r="Q976" s="461"/>
      <c r="R976" s="96">
        <f t="shared" si="323"/>
        <v>0</v>
      </c>
      <c r="S976" s="96">
        <f t="shared" si="324"/>
        <v>0</v>
      </c>
    </row>
    <row r="977" spans="2:19" s="24" customFormat="1" ht="12.75" customHeight="1" x14ac:dyDescent="0.2">
      <c r="B977" s="903"/>
      <c r="C977" s="72"/>
      <c r="D977" s="164"/>
      <c r="E977" s="74"/>
      <c r="F977" s="434"/>
      <c r="G977" s="434">
        <f t="shared" si="339"/>
        <v>0</v>
      </c>
      <c r="H977" s="209"/>
      <c r="I977" s="434">
        <f t="shared" si="340"/>
        <v>0</v>
      </c>
      <c r="J977" s="462"/>
      <c r="K977" s="460"/>
      <c r="L977" s="460"/>
      <c r="M977" s="460"/>
      <c r="N977" s="460"/>
      <c r="O977" s="460"/>
      <c r="P977" s="966"/>
      <c r="Q977" s="461"/>
      <c r="R977" s="96">
        <f t="shared" si="323"/>
        <v>0</v>
      </c>
      <c r="S977" s="96">
        <f t="shared" si="324"/>
        <v>0</v>
      </c>
    </row>
    <row r="978" spans="2:19" s="24" customFormat="1" ht="12.75" customHeight="1" x14ac:dyDescent="0.2">
      <c r="B978" s="901"/>
      <c r="C978" s="137"/>
      <c r="D978" s="165"/>
      <c r="E978" s="208"/>
      <c r="F978" s="448"/>
      <c r="G978" s="448">
        <f t="shared" si="339"/>
        <v>0</v>
      </c>
      <c r="H978" s="137"/>
      <c r="I978" s="448">
        <f t="shared" si="340"/>
        <v>0</v>
      </c>
      <c r="J978" s="458"/>
      <c r="K978" s="32"/>
      <c r="L978" s="32"/>
      <c r="M978" s="32"/>
      <c r="N978" s="32"/>
      <c r="O978" s="32"/>
      <c r="P978" s="596"/>
      <c r="Q978" s="459"/>
      <c r="R978" s="96">
        <f t="shared" si="323"/>
        <v>0</v>
      </c>
      <c r="S978" s="96">
        <f t="shared" si="324"/>
        <v>0</v>
      </c>
    </row>
    <row r="979" spans="2:19" s="24" customFormat="1" ht="12.75" customHeight="1" x14ac:dyDescent="0.15">
      <c r="B979" s="897" t="s">
        <v>280</v>
      </c>
      <c r="C979" s="114" t="s">
        <v>240</v>
      </c>
      <c r="D979" s="162"/>
      <c r="E979" s="54"/>
      <c r="F979" s="33"/>
      <c r="G979" s="204">
        <f>SUM(G980:G987)</f>
        <v>0</v>
      </c>
      <c r="H979" s="151"/>
      <c r="I979" s="204">
        <f>SUM(I980:I987)</f>
        <v>0</v>
      </c>
      <c r="J979" s="204">
        <f t="shared" ref="J979:Q979" si="341">SUM(J980:J987)</f>
        <v>0</v>
      </c>
      <c r="K979" s="220">
        <f t="shared" si="341"/>
        <v>0</v>
      </c>
      <c r="L979" s="220">
        <f t="shared" si="341"/>
        <v>0</v>
      </c>
      <c r="M979" s="220">
        <f t="shared" si="341"/>
        <v>0</v>
      </c>
      <c r="N979" s="220">
        <f t="shared" si="341"/>
        <v>0</v>
      </c>
      <c r="O979" s="220">
        <f t="shared" si="341"/>
        <v>0</v>
      </c>
      <c r="P979" s="220">
        <f t="shared" si="341"/>
        <v>0</v>
      </c>
      <c r="Q979" s="248">
        <f t="shared" si="341"/>
        <v>0</v>
      </c>
      <c r="R979" s="96">
        <f t="shared" si="323"/>
        <v>0</v>
      </c>
      <c r="S979" s="96">
        <f t="shared" si="324"/>
        <v>0</v>
      </c>
    </row>
    <row r="980" spans="2:19" s="24" customFormat="1" ht="12.75" customHeight="1" x14ac:dyDescent="0.2">
      <c r="B980" s="898"/>
      <c r="C980" s="72"/>
      <c r="D980" s="164"/>
      <c r="E980" s="74"/>
      <c r="F980" s="434"/>
      <c r="G980" s="434">
        <f t="shared" ref="G980:G987" si="342">+E980*F980</f>
        <v>0</v>
      </c>
      <c r="H980" s="72"/>
      <c r="I980" s="434">
        <f t="shared" ref="I980:I987" si="343">+G980*$H$960</f>
        <v>0</v>
      </c>
      <c r="J980" s="434"/>
      <c r="K980" s="53"/>
      <c r="L980" s="53"/>
      <c r="M980" s="53"/>
      <c r="N980" s="53"/>
      <c r="O980" s="53"/>
      <c r="P980" s="964"/>
      <c r="Q980" s="455"/>
      <c r="R980" s="96">
        <f t="shared" si="323"/>
        <v>0</v>
      </c>
      <c r="S980" s="96">
        <f t="shared" si="324"/>
        <v>0</v>
      </c>
    </row>
    <row r="981" spans="2:19" s="24" customFormat="1" ht="12.75" customHeight="1" x14ac:dyDescent="0.2">
      <c r="B981" s="903"/>
      <c r="C981" s="114"/>
      <c r="D981" s="162"/>
      <c r="E981" s="54"/>
      <c r="F981" s="33"/>
      <c r="G981" s="434">
        <f t="shared" si="342"/>
        <v>0</v>
      </c>
      <c r="H981" s="72"/>
      <c r="I981" s="434">
        <f t="shared" si="343"/>
        <v>0</v>
      </c>
      <c r="J981" s="333"/>
      <c r="K981" s="30"/>
      <c r="L981" s="30"/>
      <c r="M981" s="30"/>
      <c r="N981" s="30"/>
      <c r="O981" s="30"/>
      <c r="P981" s="479"/>
      <c r="Q981" s="457"/>
      <c r="R981" s="96">
        <f t="shared" si="323"/>
        <v>0</v>
      </c>
      <c r="S981" s="96">
        <f t="shared" si="324"/>
        <v>0</v>
      </c>
    </row>
    <row r="982" spans="2:19" s="24" customFormat="1" ht="12.75" customHeight="1" x14ac:dyDescent="0.2">
      <c r="B982" s="903"/>
      <c r="C982" s="114"/>
      <c r="D982" s="162"/>
      <c r="E982" s="54"/>
      <c r="F982" s="33"/>
      <c r="G982" s="434">
        <f t="shared" si="342"/>
        <v>0</v>
      </c>
      <c r="H982" s="72"/>
      <c r="I982" s="434">
        <f t="shared" si="343"/>
        <v>0</v>
      </c>
      <c r="J982" s="333"/>
      <c r="K982" s="30"/>
      <c r="L982" s="30"/>
      <c r="M982" s="30"/>
      <c r="N982" s="30"/>
      <c r="O982" s="30"/>
      <c r="P982" s="479"/>
      <c r="Q982" s="457"/>
      <c r="R982" s="96">
        <f t="shared" si="323"/>
        <v>0</v>
      </c>
      <c r="S982" s="96">
        <f t="shared" si="324"/>
        <v>0</v>
      </c>
    </row>
    <row r="983" spans="2:19" s="24" customFormat="1" ht="12.75" customHeight="1" x14ac:dyDescent="0.2">
      <c r="B983" s="902"/>
      <c r="C983" s="114"/>
      <c r="D983" s="162"/>
      <c r="E983" s="54"/>
      <c r="F983" s="33"/>
      <c r="G983" s="434">
        <f t="shared" si="342"/>
        <v>0</v>
      </c>
      <c r="H983" s="72"/>
      <c r="I983" s="434">
        <f t="shared" si="343"/>
        <v>0</v>
      </c>
      <c r="J983" s="333"/>
      <c r="K983" s="30"/>
      <c r="L983" s="30"/>
      <c r="M983" s="30"/>
      <c r="N983" s="30"/>
      <c r="O983" s="30"/>
      <c r="P983" s="479"/>
      <c r="Q983" s="457"/>
      <c r="R983" s="96">
        <f t="shared" si="323"/>
        <v>0</v>
      </c>
      <c r="S983" s="96">
        <f t="shared" si="324"/>
        <v>0</v>
      </c>
    </row>
    <row r="984" spans="2:19" s="24" customFormat="1" ht="12.75" customHeight="1" x14ac:dyDescent="0.2">
      <c r="B984" s="902"/>
      <c r="C984" s="114"/>
      <c r="D984" s="162"/>
      <c r="E984" s="54"/>
      <c r="F984" s="33"/>
      <c r="G984" s="434">
        <f t="shared" si="342"/>
        <v>0</v>
      </c>
      <c r="H984" s="72"/>
      <c r="I984" s="434">
        <f t="shared" si="343"/>
        <v>0</v>
      </c>
      <c r="J984" s="333"/>
      <c r="K984" s="30"/>
      <c r="L984" s="460"/>
      <c r="M984" s="460"/>
      <c r="N984" s="460"/>
      <c r="O984" s="460"/>
      <c r="P984" s="966"/>
      <c r="Q984" s="461"/>
      <c r="R984" s="96">
        <f t="shared" si="323"/>
        <v>0</v>
      </c>
      <c r="S984" s="96">
        <f t="shared" si="324"/>
        <v>0</v>
      </c>
    </row>
    <row r="985" spans="2:19" s="24" customFormat="1" ht="12.75" customHeight="1" x14ac:dyDescent="0.2">
      <c r="B985" s="903"/>
      <c r="C985" s="72"/>
      <c r="D985" s="164"/>
      <c r="E985" s="74"/>
      <c r="F985" s="434"/>
      <c r="G985" s="434">
        <f t="shared" si="342"/>
        <v>0</v>
      </c>
      <c r="H985" s="213"/>
      <c r="I985" s="434">
        <f t="shared" si="343"/>
        <v>0</v>
      </c>
      <c r="J985" s="336"/>
      <c r="K985" s="133"/>
      <c r="L985" s="460"/>
      <c r="M985" s="460"/>
      <c r="N985" s="460"/>
      <c r="O985" s="460"/>
      <c r="P985" s="966"/>
      <c r="Q985" s="461"/>
      <c r="R985" s="96">
        <f t="shared" si="323"/>
        <v>0</v>
      </c>
      <c r="S985" s="96">
        <f t="shared" si="324"/>
        <v>0</v>
      </c>
    </row>
    <row r="986" spans="2:19" s="24" customFormat="1" ht="12.75" customHeight="1" x14ac:dyDescent="0.2">
      <c r="B986" s="903"/>
      <c r="C986" s="72"/>
      <c r="D986" s="164"/>
      <c r="E986" s="74"/>
      <c r="F986" s="434"/>
      <c r="G986" s="434">
        <f t="shared" si="342"/>
        <v>0</v>
      </c>
      <c r="H986" s="209"/>
      <c r="I986" s="434">
        <f t="shared" si="343"/>
        <v>0</v>
      </c>
      <c r="J986" s="462"/>
      <c r="K986" s="460"/>
      <c r="L986" s="460"/>
      <c r="M986" s="460"/>
      <c r="N986" s="460"/>
      <c r="O986" s="460"/>
      <c r="P986" s="966"/>
      <c r="Q986" s="461"/>
      <c r="R986" s="96">
        <f t="shared" si="323"/>
        <v>0</v>
      </c>
      <c r="S986" s="96">
        <f t="shared" si="324"/>
        <v>0</v>
      </c>
    </row>
    <row r="987" spans="2:19" s="24" customFormat="1" ht="12.75" customHeight="1" x14ac:dyDescent="0.2">
      <c r="B987" s="901"/>
      <c r="C987" s="137"/>
      <c r="D987" s="165"/>
      <c r="E987" s="208"/>
      <c r="F987" s="448"/>
      <c r="G987" s="448">
        <f t="shared" si="342"/>
        <v>0</v>
      </c>
      <c r="H987" s="137"/>
      <c r="I987" s="448">
        <f t="shared" si="343"/>
        <v>0</v>
      </c>
      <c r="J987" s="458"/>
      <c r="K987" s="32"/>
      <c r="L987" s="32"/>
      <c r="M987" s="32"/>
      <c r="N987" s="32"/>
      <c r="O987" s="32"/>
      <c r="P987" s="596"/>
      <c r="Q987" s="459"/>
      <c r="R987" s="96">
        <f t="shared" si="323"/>
        <v>0</v>
      </c>
      <c r="S987" s="96">
        <f t="shared" si="324"/>
        <v>0</v>
      </c>
    </row>
    <row r="988" spans="2:19" s="24" customFormat="1" ht="12.75" customHeight="1" x14ac:dyDescent="0.15">
      <c r="B988" s="897" t="s">
        <v>280</v>
      </c>
      <c r="C988" s="114" t="s">
        <v>241</v>
      </c>
      <c r="D988" s="162"/>
      <c r="E988" s="54"/>
      <c r="F988" s="33"/>
      <c r="G988" s="204">
        <f>SUM(G989:G996)</f>
        <v>0</v>
      </c>
      <c r="H988" s="151"/>
      <c r="I988" s="204">
        <f>SUM(I989:I996)</f>
        <v>0</v>
      </c>
      <c r="J988" s="204">
        <f t="shared" ref="J988:Q988" si="344">SUM(J989:J996)</f>
        <v>0</v>
      </c>
      <c r="K988" s="220">
        <f t="shared" si="344"/>
        <v>0</v>
      </c>
      <c r="L988" s="220">
        <f t="shared" si="344"/>
        <v>0</v>
      </c>
      <c r="M988" s="220">
        <f t="shared" si="344"/>
        <v>0</v>
      </c>
      <c r="N988" s="220">
        <f t="shared" si="344"/>
        <v>0</v>
      </c>
      <c r="O988" s="220">
        <f t="shared" si="344"/>
        <v>0</v>
      </c>
      <c r="P988" s="220">
        <f t="shared" si="344"/>
        <v>0</v>
      </c>
      <c r="Q988" s="248">
        <f t="shared" si="344"/>
        <v>0</v>
      </c>
      <c r="R988" s="96">
        <f t="shared" si="323"/>
        <v>0</v>
      </c>
      <c r="S988" s="96">
        <f t="shared" si="324"/>
        <v>0</v>
      </c>
    </row>
    <row r="989" spans="2:19" s="24" customFormat="1" ht="12.75" customHeight="1" x14ac:dyDescent="0.2">
      <c r="B989" s="898"/>
      <c r="C989" s="72"/>
      <c r="D989" s="164"/>
      <c r="E989" s="74"/>
      <c r="F989" s="434"/>
      <c r="G989" s="434">
        <f t="shared" ref="G989:G996" si="345">+E989*F989</f>
        <v>0</v>
      </c>
      <c r="H989" s="72"/>
      <c r="I989" s="434">
        <f t="shared" ref="I989:I996" si="346">+G989*$H$960</f>
        <v>0</v>
      </c>
      <c r="J989" s="434"/>
      <c r="K989" s="53"/>
      <c r="L989" s="53"/>
      <c r="M989" s="53"/>
      <c r="N989" s="53"/>
      <c r="O989" s="53"/>
      <c r="P989" s="964"/>
      <c r="Q989" s="455"/>
      <c r="R989" s="96">
        <f t="shared" si="323"/>
        <v>0</v>
      </c>
      <c r="S989" s="96">
        <f t="shared" si="324"/>
        <v>0</v>
      </c>
    </row>
    <row r="990" spans="2:19" s="24" customFormat="1" ht="12.75" customHeight="1" x14ac:dyDescent="0.2">
      <c r="B990" s="903"/>
      <c r="C990" s="72"/>
      <c r="D990" s="164"/>
      <c r="E990" s="74"/>
      <c r="F990" s="434"/>
      <c r="G990" s="434">
        <f t="shared" si="345"/>
        <v>0</v>
      </c>
      <c r="H990" s="72"/>
      <c r="I990" s="434">
        <f t="shared" si="346"/>
        <v>0</v>
      </c>
      <c r="J990" s="333"/>
      <c r="K990" s="30"/>
      <c r="L990" s="30"/>
      <c r="M990" s="30"/>
      <c r="N990" s="30"/>
      <c r="O990" s="30"/>
      <c r="P990" s="479"/>
      <c r="Q990" s="457"/>
      <c r="R990" s="96">
        <f t="shared" ref="R990:R1044" si="347">SUM(J990:Q990)</f>
        <v>0</v>
      </c>
      <c r="S990" s="96">
        <f t="shared" ref="S990:S1044" si="348">+R990-I990</f>
        <v>0</v>
      </c>
    </row>
    <row r="991" spans="2:19" s="24" customFormat="1" ht="12.75" customHeight="1" x14ac:dyDescent="0.2">
      <c r="B991" s="903"/>
      <c r="C991" s="72"/>
      <c r="D991" s="164"/>
      <c r="E991" s="74"/>
      <c r="F991" s="434"/>
      <c r="G991" s="434">
        <f t="shared" si="345"/>
        <v>0</v>
      </c>
      <c r="H991" s="72"/>
      <c r="I991" s="434">
        <f t="shared" si="346"/>
        <v>0</v>
      </c>
      <c r="J991" s="333"/>
      <c r="K991" s="30"/>
      <c r="L991" s="30"/>
      <c r="M991" s="30"/>
      <c r="N991" s="30"/>
      <c r="O991" s="30"/>
      <c r="P991" s="479"/>
      <c r="Q991" s="457"/>
      <c r="R991" s="96">
        <f t="shared" si="347"/>
        <v>0</v>
      </c>
      <c r="S991" s="96">
        <f t="shared" si="348"/>
        <v>0</v>
      </c>
    </row>
    <row r="992" spans="2:19" s="24" customFormat="1" ht="12.75" customHeight="1" x14ac:dyDescent="0.2">
      <c r="B992" s="903"/>
      <c r="C992" s="72"/>
      <c r="D992" s="164"/>
      <c r="E992" s="74"/>
      <c r="F992" s="434"/>
      <c r="G992" s="434">
        <f t="shared" si="345"/>
        <v>0</v>
      </c>
      <c r="H992" s="72"/>
      <c r="I992" s="434">
        <f t="shared" si="346"/>
        <v>0</v>
      </c>
      <c r="J992" s="333"/>
      <c r="K992" s="30"/>
      <c r="L992" s="30"/>
      <c r="M992" s="30"/>
      <c r="N992" s="30"/>
      <c r="O992" s="30"/>
      <c r="P992" s="479"/>
      <c r="Q992" s="457"/>
      <c r="R992" s="96">
        <f t="shared" si="347"/>
        <v>0</v>
      </c>
      <c r="S992" s="96">
        <f t="shared" si="348"/>
        <v>0</v>
      </c>
    </row>
    <row r="993" spans="2:19" s="24" customFormat="1" ht="12.75" customHeight="1" x14ac:dyDescent="0.2">
      <c r="B993" s="903"/>
      <c r="C993" s="72"/>
      <c r="D993" s="164"/>
      <c r="E993" s="74"/>
      <c r="F993" s="434"/>
      <c r="G993" s="434">
        <f t="shared" si="345"/>
        <v>0</v>
      </c>
      <c r="H993" s="72"/>
      <c r="I993" s="434">
        <f t="shared" si="346"/>
        <v>0</v>
      </c>
      <c r="J993" s="333"/>
      <c r="K993" s="30"/>
      <c r="L993" s="30"/>
      <c r="M993" s="30"/>
      <c r="N993" s="30"/>
      <c r="O993" s="30"/>
      <c r="P993" s="479"/>
      <c r="Q993" s="457"/>
      <c r="R993" s="96">
        <f t="shared" si="347"/>
        <v>0</v>
      </c>
      <c r="S993" s="96">
        <f t="shared" si="348"/>
        <v>0</v>
      </c>
    </row>
    <row r="994" spans="2:19" s="24" customFormat="1" ht="12.75" customHeight="1" x14ac:dyDescent="0.2">
      <c r="B994" s="903"/>
      <c r="C994" s="72"/>
      <c r="D994" s="164"/>
      <c r="E994" s="74"/>
      <c r="F994" s="434"/>
      <c r="G994" s="434">
        <f t="shared" si="345"/>
        <v>0</v>
      </c>
      <c r="H994" s="213"/>
      <c r="I994" s="434">
        <f t="shared" si="346"/>
        <v>0</v>
      </c>
      <c r="J994" s="333"/>
      <c r="K994" s="30"/>
      <c r="L994" s="30"/>
      <c r="M994" s="30"/>
      <c r="N994" s="30"/>
      <c r="O994" s="30"/>
      <c r="P994" s="479"/>
      <c r="Q994" s="457"/>
      <c r="R994" s="96">
        <f t="shared" si="347"/>
        <v>0</v>
      </c>
      <c r="S994" s="96">
        <f t="shared" si="348"/>
        <v>0</v>
      </c>
    </row>
    <row r="995" spans="2:19" s="24" customFormat="1" ht="12.75" customHeight="1" x14ac:dyDescent="0.2">
      <c r="B995" s="903"/>
      <c r="C995" s="72"/>
      <c r="D995" s="164"/>
      <c r="E995" s="74"/>
      <c r="F995" s="434"/>
      <c r="G995" s="434">
        <f t="shared" si="345"/>
        <v>0</v>
      </c>
      <c r="H995" s="209"/>
      <c r="I995" s="434">
        <f t="shared" si="346"/>
        <v>0</v>
      </c>
      <c r="J995" s="333"/>
      <c r="K995" s="30"/>
      <c r="L995" s="30"/>
      <c r="M995" s="30"/>
      <c r="N995" s="30"/>
      <c r="O995" s="30"/>
      <c r="P995" s="479"/>
      <c r="Q995" s="457"/>
      <c r="R995" s="96">
        <f t="shared" si="347"/>
        <v>0</v>
      </c>
      <c r="S995" s="96">
        <f t="shared" si="348"/>
        <v>0</v>
      </c>
    </row>
    <row r="996" spans="2:19" s="24" customFormat="1" ht="12.75" customHeight="1" x14ac:dyDescent="0.2">
      <c r="B996" s="901"/>
      <c r="C996" s="137"/>
      <c r="D996" s="165"/>
      <c r="E996" s="208"/>
      <c r="F996" s="448"/>
      <c r="G996" s="448">
        <f t="shared" si="345"/>
        <v>0</v>
      </c>
      <c r="H996" s="137"/>
      <c r="I996" s="448">
        <f t="shared" si="346"/>
        <v>0</v>
      </c>
      <c r="J996" s="458"/>
      <c r="K996" s="32"/>
      <c r="L996" s="32"/>
      <c r="M996" s="32"/>
      <c r="N996" s="32"/>
      <c r="O996" s="32"/>
      <c r="P996" s="596"/>
      <c r="Q996" s="459"/>
      <c r="R996" s="96">
        <f t="shared" si="347"/>
        <v>0</v>
      </c>
      <c r="S996" s="96">
        <f t="shared" si="348"/>
        <v>0</v>
      </c>
    </row>
    <row r="997" spans="2:19" s="24" customFormat="1" ht="12.75" customHeight="1" x14ac:dyDescent="0.15">
      <c r="B997" s="897" t="s">
        <v>280</v>
      </c>
      <c r="C997" s="114" t="s">
        <v>242</v>
      </c>
      <c r="D997" s="162"/>
      <c r="E997" s="54"/>
      <c r="F997" s="33"/>
      <c r="G997" s="204">
        <f>SUM(G998:G1005)</f>
        <v>0</v>
      </c>
      <c r="H997" s="151"/>
      <c r="I997" s="204">
        <f>SUM(I998:I1005)</f>
        <v>0</v>
      </c>
      <c r="J997" s="204">
        <f t="shared" ref="J997:Q997" si="349">SUM(J998:J1005)</f>
        <v>0</v>
      </c>
      <c r="K997" s="220">
        <f t="shared" si="349"/>
        <v>0</v>
      </c>
      <c r="L997" s="220">
        <f t="shared" si="349"/>
        <v>0</v>
      </c>
      <c r="M997" s="220">
        <f t="shared" si="349"/>
        <v>0</v>
      </c>
      <c r="N997" s="220">
        <f t="shared" si="349"/>
        <v>0</v>
      </c>
      <c r="O997" s="220">
        <f t="shared" si="349"/>
        <v>0</v>
      </c>
      <c r="P997" s="220">
        <f t="shared" si="349"/>
        <v>0</v>
      </c>
      <c r="Q997" s="248">
        <f t="shared" si="349"/>
        <v>0</v>
      </c>
      <c r="R997" s="96">
        <f t="shared" si="347"/>
        <v>0</v>
      </c>
      <c r="S997" s="96">
        <f t="shared" si="348"/>
        <v>0</v>
      </c>
    </row>
    <row r="998" spans="2:19" s="24" customFormat="1" ht="12.75" customHeight="1" x14ac:dyDescent="0.2">
      <c r="B998" s="898"/>
      <c r="C998" s="72"/>
      <c r="D998" s="164"/>
      <c r="E998" s="74"/>
      <c r="F998" s="434"/>
      <c r="G998" s="434">
        <f t="shared" ref="G998:G1005" si="350">+E998*F998</f>
        <v>0</v>
      </c>
      <c r="H998" s="72"/>
      <c r="I998" s="434">
        <f t="shared" ref="I998:I1005" si="351">+G998*$H$960</f>
        <v>0</v>
      </c>
      <c r="J998" s="434"/>
      <c r="K998" s="53"/>
      <c r="L998" s="53"/>
      <c r="M998" s="53"/>
      <c r="N998" s="53"/>
      <c r="O998" s="53"/>
      <c r="P998" s="964"/>
      <c r="Q998" s="455"/>
      <c r="R998" s="96">
        <f t="shared" si="347"/>
        <v>0</v>
      </c>
      <c r="S998" s="96">
        <f t="shared" si="348"/>
        <v>0</v>
      </c>
    </row>
    <row r="999" spans="2:19" s="24" customFormat="1" ht="12.75" customHeight="1" x14ac:dyDescent="0.2">
      <c r="B999" s="902"/>
      <c r="C999" s="114"/>
      <c r="D999" s="162"/>
      <c r="E999" s="54"/>
      <c r="F999" s="33"/>
      <c r="G999" s="434">
        <f t="shared" si="350"/>
        <v>0</v>
      </c>
      <c r="H999" s="72"/>
      <c r="I999" s="434">
        <f t="shared" si="351"/>
        <v>0</v>
      </c>
      <c r="J999" s="33"/>
      <c r="K999" s="33"/>
      <c r="L999" s="33"/>
      <c r="M999" s="33"/>
      <c r="N999" s="33"/>
      <c r="O999" s="33"/>
      <c r="P999" s="965"/>
      <c r="Q999" s="163"/>
      <c r="R999" s="96">
        <f t="shared" si="347"/>
        <v>0</v>
      </c>
      <c r="S999" s="96">
        <f t="shared" si="348"/>
        <v>0</v>
      </c>
    </row>
    <row r="1000" spans="2:19" s="24" customFormat="1" ht="12.75" customHeight="1" x14ac:dyDescent="0.2">
      <c r="B1000" s="902"/>
      <c r="C1000" s="114"/>
      <c r="D1000" s="162"/>
      <c r="E1000" s="54"/>
      <c r="F1000" s="33"/>
      <c r="G1000" s="434">
        <f t="shared" si="350"/>
        <v>0</v>
      </c>
      <c r="H1000" s="72"/>
      <c r="I1000" s="434">
        <f t="shared" si="351"/>
        <v>0</v>
      </c>
      <c r="J1000" s="33"/>
      <c r="K1000" s="33"/>
      <c r="L1000" s="33"/>
      <c r="M1000" s="33"/>
      <c r="N1000" s="33"/>
      <c r="O1000" s="33"/>
      <c r="P1000" s="965"/>
      <c r="Q1000" s="163"/>
      <c r="R1000" s="96">
        <f t="shared" si="347"/>
        <v>0</v>
      </c>
      <c r="S1000" s="96">
        <f t="shared" si="348"/>
        <v>0</v>
      </c>
    </row>
    <row r="1001" spans="2:19" s="24" customFormat="1" ht="12.75" customHeight="1" x14ac:dyDescent="0.2">
      <c r="B1001" s="902"/>
      <c r="C1001" s="114"/>
      <c r="D1001" s="162"/>
      <c r="E1001" s="54"/>
      <c r="F1001" s="33"/>
      <c r="G1001" s="434">
        <f t="shared" si="350"/>
        <v>0</v>
      </c>
      <c r="H1001" s="72"/>
      <c r="I1001" s="434">
        <f t="shared" si="351"/>
        <v>0</v>
      </c>
      <c r="J1001" s="33"/>
      <c r="K1001" s="33"/>
      <c r="L1001" s="33"/>
      <c r="M1001" s="33"/>
      <c r="N1001" s="33"/>
      <c r="O1001" s="33"/>
      <c r="P1001" s="965"/>
      <c r="Q1001" s="163"/>
      <c r="R1001" s="96">
        <f t="shared" si="347"/>
        <v>0</v>
      </c>
      <c r="S1001" s="96">
        <f t="shared" si="348"/>
        <v>0</v>
      </c>
    </row>
    <row r="1002" spans="2:19" s="24" customFormat="1" ht="12.75" customHeight="1" x14ac:dyDescent="0.2">
      <c r="B1002" s="902"/>
      <c r="C1002" s="114"/>
      <c r="D1002" s="162"/>
      <c r="E1002" s="54"/>
      <c r="F1002" s="33"/>
      <c r="G1002" s="434">
        <f t="shared" si="350"/>
        <v>0</v>
      </c>
      <c r="H1002" s="72"/>
      <c r="I1002" s="434">
        <f t="shared" si="351"/>
        <v>0</v>
      </c>
      <c r="J1002" s="33"/>
      <c r="K1002" s="33"/>
      <c r="L1002" s="33"/>
      <c r="M1002" s="33"/>
      <c r="N1002" s="33"/>
      <c r="O1002" s="33"/>
      <c r="P1002" s="965"/>
      <c r="Q1002" s="163"/>
      <c r="R1002" s="96">
        <f t="shared" si="347"/>
        <v>0</v>
      </c>
      <c r="S1002" s="96">
        <f t="shared" si="348"/>
        <v>0</v>
      </c>
    </row>
    <row r="1003" spans="2:19" s="24" customFormat="1" ht="12.75" customHeight="1" x14ac:dyDescent="0.2">
      <c r="B1003" s="903"/>
      <c r="C1003" s="72"/>
      <c r="D1003" s="164"/>
      <c r="E1003" s="74"/>
      <c r="F1003" s="434"/>
      <c r="G1003" s="434">
        <f t="shared" si="350"/>
        <v>0</v>
      </c>
      <c r="H1003" s="213"/>
      <c r="I1003" s="434">
        <f t="shared" si="351"/>
        <v>0</v>
      </c>
      <c r="J1003" s="333"/>
      <c r="K1003" s="30"/>
      <c r="L1003" s="30"/>
      <c r="M1003" s="30"/>
      <c r="N1003" s="30"/>
      <c r="O1003" s="30"/>
      <c r="P1003" s="479"/>
      <c r="Q1003" s="457"/>
      <c r="R1003" s="96">
        <f t="shared" si="347"/>
        <v>0</v>
      </c>
      <c r="S1003" s="96">
        <f t="shared" si="348"/>
        <v>0</v>
      </c>
    </row>
    <row r="1004" spans="2:19" s="24" customFormat="1" ht="12.75" customHeight="1" x14ac:dyDescent="0.2">
      <c r="B1004" s="903"/>
      <c r="C1004" s="72"/>
      <c r="D1004" s="164"/>
      <c r="E1004" s="74"/>
      <c r="F1004" s="434"/>
      <c r="G1004" s="434">
        <f t="shared" si="350"/>
        <v>0</v>
      </c>
      <c r="H1004" s="209"/>
      <c r="I1004" s="434">
        <f t="shared" si="351"/>
        <v>0</v>
      </c>
      <c r="J1004" s="333"/>
      <c r="K1004" s="30"/>
      <c r="L1004" s="30"/>
      <c r="M1004" s="30"/>
      <c r="N1004" s="30"/>
      <c r="O1004" s="30"/>
      <c r="P1004" s="479"/>
      <c r="Q1004" s="457"/>
      <c r="R1004" s="96">
        <f t="shared" si="347"/>
        <v>0</v>
      </c>
      <c r="S1004" s="96">
        <f t="shared" si="348"/>
        <v>0</v>
      </c>
    </row>
    <row r="1005" spans="2:19" s="24" customFormat="1" ht="12.75" customHeight="1" x14ac:dyDescent="0.2">
      <c r="B1005" s="901"/>
      <c r="C1005" s="137"/>
      <c r="D1005" s="165"/>
      <c r="E1005" s="74"/>
      <c r="F1005" s="434"/>
      <c r="G1005" s="448">
        <f t="shared" si="350"/>
        <v>0</v>
      </c>
      <c r="H1005" s="137"/>
      <c r="I1005" s="448">
        <f t="shared" si="351"/>
        <v>0</v>
      </c>
      <c r="J1005" s="333"/>
      <c r="K1005" s="30"/>
      <c r="L1005" s="30"/>
      <c r="M1005" s="30"/>
      <c r="N1005" s="30"/>
      <c r="O1005" s="30"/>
      <c r="P1005" s="479"/>
      <c r="Q1005" s="457"/>
      <c r="R1005" s="96">
        <f t="shared" si="347"/>
        <v>0</v>
      </c>
      <c r="S1005" s="96">
        <f t="shared" si="348"/>
        <v>0</v>
      </c>
    </row>
    <row r="1006" spans="2:19" s="24" customFormat="1" ht="18" customHeight="1" x14ac:dyDescent="0.15">
      <c r="B1006" s="1306" t="s">
        <v>542</v>
      </c>
      <c r="C1006" s="1307"/>
      <c r="D1006" s="1307"/>
      <c r="E1006" s="1307"/>
      <c r="F1006" s="1307"/>
      <c r="G1006" s="1307"/>
      <c r="H1006" s="1308"/>
      <c r="I1006" s="115">
        <f t="shared" ref="I1006:Q1006" si="352">+I776+I822+I868+I914+I960</f>
        <v>0</v>
      </c>
      <c r="J1006" s="115">
        <f t="shared" si="352"/>
        <v>0</v>
      </c>
      <c r="K1006" s="115">
        <f t="shared" si="352"/>
        <v>0</v>
      </c>
      <c r="L1006" s="115">
        <f t="shared" si="352"/>
        <v>0</v>
      </c>
      <c r="M1006" s="115">
        <f t="shared" si="352"/>
        <v>0</v>
      </c>
      <c r="N1006" s="115">
        <f t="shared" si="352"/>
        <v>0</v>
      </c>
      <c r="O1006" s="115">
        <f t="shared" si="352"/>
        <v>0</v>
      </c>
      <c r="P1006" s="115">
        <f t="shared" si="352"/>
        <v>0</v>
      </c>
      <c r="Q1006" s="207">
        <f t="shared" si="352"/>
        <v>0</v>
      </c>
      <c r="R1006" s="96">
        <f t="shared" si="347"/>
        <v>0</v>
      </c>
      <c r="S1006" s="96">
        <f t="shared" si="348"/>
        <v>0</v>
      </c>
    </row>
    <row r="1007" spans="2:19" ht="21" customHeight="1" x14ac:dyDescent="0.2">
      <c r="B1007" s="886" t="s">
        <v>100</v>
      </c>
      <c r="C1007" s="168">
        <v>1.5</v>
      </c>
      <c r="D1007" s="184">
        <f>+'Cronograma de Actividades'!B48</f>
        <v>0</v>
      </c>
      <c r="E1007" s="182"/>
      <c r="F1007" s="186"/>
      <c r="G1007" s="186"/>
      <c r="H1007" s="186"/>
      <c r="I1007" s="182"/>
      <c r="J1007" s="182"/>
      <c r="K1007" s="182"/>
      <c r="L1007" s="182"/>
      <c r="M1007" s="182"/>
      <c r="N1007" s="182"/>
      <c r="O1007" s="182"/>
      <c r="P1007" s="182"/>
      <c r="Q1007" s="183"/>
      <c r="R1007" s="96"/>
      <c r="S1007" s="96"/>
    </row>
    <row r="1008" spans="2:19" ht="21" customHeight="1" x14ac:dyDescent="0.2">
      <c r="B1008" s="909" t="s">
        <v>541</v>
      </c>
      <c r="C1008" s="73" t="s">
        <v>119</v>
      </c>
      <c r="D1008" s="1299">
        <f>+'Cronograma de Actividades'!B52</f>
        <v>0</v>
      </c>
      <c r="E1008" s="1300"/>
      <c r="F1008" s="1300"/>
      <c r="G1008" s="1300"/>
      <c r="H1008" s="1300"/>
      <c r="I1008" s="1300"/>
      <c r="J1008" s="1300"/>
      <c r="K1008" s="1300"/>
      <c r="L1008" s="1300"/>
      <c r="M1008" s="1301"/>
      <c r="N1008" s="1301"/>
      <c r="O1008" s="1301"/>
      <c r="P1008" s="1301"/>
      <c r="Q1008" s="1302"/>
      <c r="R1008" s="96">
        <f t="shared" si="347"/>
        <v>0</v>
      </c>
      <c r="S1008" s="96">
        <f t="shared" si="348"/>
        <v>0</v>
      </c>
    </row>
    <row r="1009" spans="2:19" ht="21" customHeight="1" x14ac:dyDescent="0.2">
      <c r="B1009" s="915" t="s">
        <v>113</v>
      </c>
      <c r="C1009" s="174"/>
      <c r="D1009" s="1303"/>
      <c r="E1009" s="1303"/>
      <c r="F1009" s="1303"/>
      <c r="G1009" s="1303"/>
      <c r="H1009" s="1303"/>
      <c r="I1009" s="1303"/>
      <c r="J1009" s="1303"/>
      <c r="K1009" s="1303"/>
      <c r="L1009" s="1303"/>
      <c r="M1009" s="1304"/>
      <c r="N1009" s="1304"/>
      <c r="O1009" s="1304"/>
      <c r="P1009" s="1304"/>
      <c r="Q1009" s="1305"/>
      <c r="R1009" s="96">
        <f t="shared" si="347"/>
        <v>0</v>
      </c>
      <c r="S1009" s="96">
        <f t="shared" si="348"/>
        <v>0</v>
      </c>
    </row>
    <row r="1010" spans="2:19" ht="21" customHeight="1" x14ac:dyDescent="0.2">
      <c r="B1010" s="914" t="s">
        <v>70</v>
      </c>
      <c r="C1010" s="175"/>
      <c r="D1010" s="1290"/>
      <c r="E1010" s="1290"/>
      <c r="F1010" s="1290"/>
      <c r="G1010" s="1290"/>
      <c r="H1010" s="1290"/>
      <c r="I1010" s="1290"/>
      <c r="J1010" s="1290"/>
      <c r="K1010" s="1290"/>
      <c r="L1010" s="1290"/>
      <c r="M1010" s="1291"/>
      <c r="N1010" s="1291"/>
      <c r="O1010" s="1291"/>
      <c r="P1010" s="1291"/>
      <c r="Q1010" s="1292"/>
      <c r="R1010" s="96">
        <f t="shared" si="347"/>
        <v>0</v>
      </c>
      <c r="S1010" s="96">
        <f t="shared" si="348"/>
        <v>0</v>
      </c>
    </row>
    <row r="1011" spans="2:19" ht="21" customHeight="1" x14ac:dyDescent="0.2">
      <c r="B1011" s="893" t="s">
        <v>545</v>
      </c>
      <c r="C1011" s="177" t="s">
        <v>243</v>
      </c>
      <c r="D1011" s="1314">
        <f>+'Cronograma de Actividades'!B53</f>
        <v>0</v>
      </c>
      <c r="E1011" s="1315"/>
      <c r="F1011" s="1315"/>
      <c r="G1011" s="1315"/>
      <c r="H1011" s="1315"/>
      <c r="I1011" s="1315"/>
      <c r="J1011" s="1315"/>
      <c r="K1011" s="1315"/>
      <c r="L1011" s="1315"/>
      <c r="M1011" s="1315"/>
      <c r="N1011" s="1315"/>
      <c r="O1011" s="1315"/>
      <c r="P1011" s="1315"/>
      <c r="Q1011" s="1316"/>
      <c r="R1011" s="96">
        <f t="shared" si="347"/>
        <v>0</v>
      </c>
      <c r="S1011" s="96">
        <f t="shared" si="348"/>
        <v>0</v>
      </c>
    </row>
    <row r="1012" spans="2:19" ht="21" customHeight="1" x14ac:dyDescent="0.2">
      <c r="B1012" s="894" t="s">
        <v>113</v>
      </c>
      <c r="C1012" s="169"/>
      <c r="D1012" s="1296"/>
      <c r="E1012" s="1297"/>
      <c r="F1012" s="1297"/>
      <c r="G1012" s="1297"/>
      <c r="H1012" s="1297"/>
      <c r="I1012" s="1297"/>
      <c r="J1012" s="1297"/>
      <c r="K1012" s="1297"/>
      <c r="L1012" s="1297"/>
      <c r="M1012" s="1297"/>
      <c r="N1012" s="1297"/>
      <c r="O1012" s="1297"/>
      <c r="P1012" s="1297"/>
      <c r="Q1012" s="1298"/>
      <c r="R1012" s="96">
        <f t="shared" si="347"/>
        <v>0</v>
      </c>
      <c r="S1012" s="96">
        <f t="shared" si="348"/>
        <v>0</v>
      </c>
    </row>
    <row r="1013" spans="2:19" ht="21" customHeight="1" x14ac:dyDescent="0.2">
      <c r="B1013" s="895" t="s">
        <v>70</v>
      </c>
      <c r="C1013" s="170"/>
      <c r="D1013" s="1340"/>
      <c r="E1013" s="1341"/>
      <c r="F1013" s="1341"/>
      <c r="G1013" s="1341"/>
      <c r="H1013" s="1341"/>
      <c r="I1013" s="1341"/>
      <c r="J1013" s="1341"/>
      <c r="K1013" s="1341"/>
      <c r="L1013" s="1341"/>
      <c r="M1013" s="1342"/>
      <c r="N1013" s="1342"/>
      <c r="O1013" s="1342"/>
      <c r="P1013" s="1342"/>
      <c r="Q1013" s="1343"/>
      <c r="R1013" s="96">
        <f t="shared" si="347"/>
        <v>0</v>
      </c>
      <c r="S1013" s="96">
        <f t="shared" si="348"/>
        <v>0</v>
      </c>
    </row>
    <row r="1014" spans="2:19" ht="21" customHeight="1" x14ac:dyDescent="0.2">
      <c r="B1014" s="893" t="s">
        <v>546</v>
      </c>
      <c r="C1014" s="177" t="s">
        <v>244</v>
      </c>
      <c r="D1014" s="1299">
        <f>+'Cronograma de Actividades'!B54</f>
        <v>0</v>
      </c>
      <c r="E1014" s="1300"/>
      <c r="F1014" s="1300"/>
      <c r="G1014" s="1300"/>
      <c r="H1014" s="1300"/>
      <c r="I1014" s="1300"/>
      <c r="J1014" s="1300"/>
      <c r="K1014" s="1300"/>
      <c r="L1014" s="1300"/>
      <c r="M1014" s="1301"/>
      <c r="N1014" s="1301"/>
      <c r="O1014" s="1301"/>
      <c r="P1014" s="1301"/>
      <c r="Q1014" s="1302"/>
      <c r="R1014" s="96">
        <f t="shared" si="347"/>
        <v>0</v>
      </c>
      <c r="S1014" s="96">
        <f t="shared" si="348"/>
        <v>0</v>
      </c>
    </row>
    <row r="1015" spans="2:19" ht="21" customHeight="1" x14ac:dyDescent="0.2">
      <c r="B1015" s="894" t="s">
        <v>113</v>
      </c>
      <c r="C1015" s="169"/>
      <c r="D1015" s="1303"/>
      <c r="E1015" s="1303"/>
      <c r="F1015" s="1303"/>
      <c r="G1015" s="1303"/>
      <c r="H1015" s="1303"/>
      <c r="I1015" s="1303"/>
      <c r="J1015" s="1303"/>
      <c r="K1015" s="1303"/>
      <c r="L1015" s="1303"/>
      <c r="M1015" s="1304"/>
      <c r="N1015" s="1304"/>
      <c r="O1015" s="1304"/>
      <c r="P1015" s="1304"/>
      <c r="Q1015" s="1305"/>
      <c r="R1015" s="96">
        <f t="shared" si="347"/>
        <v>0</v>
      </c>
      <c r="S1015" s="96">
        <f t="shared" si="348"/>
        <v>0</v>
      </c>
    </row>
    <row r="1016" spans="2:19" ht="21" customHeight="1" x14ac:dyDescent="0.2">
      <c r="B1016" s="895" t="s">
        <v>70</v>
      </c>
      <c r="C1016" s="170"/>
      <c r="D1016" s="1290"/>
      <c r="E1016" s="1290"/>
      <c r="F1016" s="1290"/>
      <c r="G1016" s="1290"/>
      <c r="H1016" s="1290"/>
      <c r="I1016" s="1290"/>
      <c r="J1016" s="1290"/>
      <c r="K1016" s="1290"/>
      <c r="L1016" s="1290"/>
      <c r="M1016" s="1291"/>
      <c r="N1016" s="1291"/>
      <c r="O1016" s="1291"/>
      <c r="P1016" s="1291"/>
      <c r="Q1016" s="1292"/>
      <c r="R1016" s="96">
        <f t="shared" si="347"/>
        <v>0</v>
      </c>
      <c r="S1016" s="96">
        <f t="shared" si="348"/>
        <v>0</v>
      </c>
    </row>
    <row r="1017" spans="2:19" ht="21" customHeight="1" x14ac:dyDescent="0.2">
      <c r="B1017" s="893" t="s">
        <v>547</v>
      </c>
      <c r="C1017" s="177" t="s">
        <v>245</v>
      </c>
      <c r="D1017" s="1299">
        <f>+'Cronograma de Actividades'!B55</f>
        <v>0</v>
      </c>
      <c r="E1017" s="1300"/>
      <c r="F1017" s="1300"/>
      <c r="G1017" s="1300"/>
      <c r="H1017" s="1300"/>
      <c r="I1017" s="1300"/>
      <c r="J1017" s="1300"/>
      <c r="K1017" s="1300"/>
      <c r="L1017" s="1300"/>
      <c r="M1017" s="1301"/>
      <c r="N1017" s="1301"/>
      <c r="O1017" s="1301"/>
      <c r="P1017" s="1301"/>
      <c r="Q1017" s="1302"/>
      <c r="R1017" s="96">
        <f t="shared" si="347"/>
        <v>0</v>
      </c>
      <c r="S1017" s="96">
        <f t="shared" si="348"/>
        <v>0</v>
      </c>
    </row>
    <row r="1018" spans="2:19" ht="21" customHeight="1" x14ac:dyDescent="0.2">
      <c r="B1018" s="894" t="s">
        <v>113</v>
      </c>
      <c r="C1018" s="169"/>
      <c r="D1018" s="1303"/>
      <c r="E1018" s="1303"/>
      <c r="F1018" s="1303"/>
      <c r="G1018" s="1303"/>
      <c r="H1018" s="1303"/>
      <c r="I1018" s="1303"/>
      <c r="J1018" s="1303"/>
      <c r="K1018" s="1303"/>
      <c r="L1018" s="1303"/>
      <c r="M1018" s="1304"/>
      <c r="N1018" s="1304"/>
      <c r="O1018" s="1304"/>
      <c r="P1018" s="1304"/>
      <c r="Q1018" s="1305"/>
      <c r="R1018" s="96">
        <f t="shared" si="347"/>
        <v>0</v>
      </c>
      <c r="S1018" s="96">
        <f t="shared" si="348"/>
        <v>0</v>
      </c>
    </row>
    <row r="1019" spans="2:19" ht="21" customHeight="1" x14ac:dyDescent="0.2">
      <c r="B1019" s="895" t="s">
        <v>70</v>
      </c>
      <c r="C1019" s="170"/>
      <c r="D1019" s="1290"/>
      <c r="E1019" s="1290"/>
      <c r="F1019" s="1290"/>
      <c r="G1019" s="1290"/>
      <c r="H1019" s="1290"/>
      <c r="I1019" s="1290"/>
      <c r="J1019" s="1290"/>
      <c r="K1019" s="1290"/>
      <c r="L1019" s="1290"/>
      <c r="M1019" s="1291"/>
      <c r="N1019" s="1291"/>
      <c r="O1019" s="1291"/>
      <c r="P1019" s="1291"/>
      <c r="Q1019" s="1292"/>
      <c r="R1019" s="96">
        <f t="shared" si="347"/>
        <v>0</v>
      </c>
      <c r="S1019" s="96">
        <f t="shared" si="348"/>
        <v>0</v>
      </c>
    </row>
    <row r="1020" spans="2:19" ht="21" customHeight="1" x14ac:dyDescent="0.2">
      <c r="B1020" s="893" t="s">
        <v>548</v>
      </c>
      <c r="C1020" s="177" t="s">
        <v>246</v>
      </c>
      <c r="D1020" s="1299">
        <f>+'Cronograma de Actividades'!B56</f>
        <v>0</v>
      </c>
      <c r="E1020" s="1300"/>
      <c r="F1020" s="1300"/>
      <c r="G1020" s="1300"/>
      <c r="H1020" s="1300"/>
      <c r="I1020" s="1300"/>
      <c r="J1020" s="1300"/>
      <c r="K1020" s="1300"/>
      <c r="L1020" s="1300"/>
      <c r="M1020" s="1301"/>
      <c r="N1020" s="1301"/>
      <c r="O1020" s="1301"/>
      <c r="P1020" s="1301"/>
      <c r="Q1020" s="1302"/>
      <c r="R1020" s="96">
        <f t="shared" si="347"/>
        <v>0</v>
      </c>
      <c r="S1020" s="96">
        <f t="shared" si="348"/>
        <v>0</v>
      </c>
    </row>
    <row r="1021" spans="2:19" ht="21" customHeight="1" x14ac:dyDescent="0.2">
      <c r="B1021" s="894" t="s">
        <v>113</v>
      </c>
      <c r="C1021" s="169"/>
      <c r="D1021" s="1303"/>
      <c r="E1021" s="1303"/>
      <c r="F1021" s="1303"/>
      <c r="G1021" s="1303"/>
      <c r="H1021" s="1303"/>
      <c r="I1021" s="1303"/>
      <c r="J1021" s="1303"/>
      <c r="K1021" s="1303"/>
      <c r="L1021" s="1303"/>
      <c r="M1021" s="1304"/>
      <c r="N1021" s="1304"/>
      <c r="O1021" s="1304"/>
      <c r="P1021" s="1304"/>
      <c r="Q1021" s="1305"/>
      <c r="R1021" s="96">
        <f t="shared" si="347"/>
        <v>0</v>
      </c>
      <c r="S1021" s="96">
        <f t="shared" si="348"/>
        <v>0</v>
      </c>
    </row>
    <row r="1022" spans="2:19" ht="21" customHeight="1" x14ac:dyDescent="0.2">
      <c r="B1022" s="895" t="s">
        <v>70</v>
      </c>
      <c r="C1022" s="170"/>
      <c r="D1022" s="1290"/>
      <c r="E1022" s="1290"/>
      <c r="F1022" s="1290"/>
      <c r="G1022" s="1290"/>
      <c r="H1022" s="1290"/>
      <c r="I1022" s="1290"/>
      <c r="J1022" s="1290"/>
      <c r="K1022" s="1290"/>
      <c r="L1022" s="1290"/>
      <c r="M1022" s="1291"/>
      <c r="N1022" s="1291"/>
      <c r="O1022" s="1291"/>
      <c r="P1022" s="1291"/>
      <c r="Q1022" s="1292"/>
      <c r="R1022" s="96">
        <f t="shared" si="347"/>
        <v>0</v>
      </c>
      <c r="S1022" s="96">
        <f t="shared" si="348"/>
        <v>0</v>
      </c>
    </row>
    <row r="1023" spans="2:19" ht="18" customHeight="1" x14ac:dyDescent="0.2">
      <c r="B1023" s="1328" t="s">
        <v>416</v>
      </c>
      <c r="C1023" s="1309"/>
      <c r="D1023" s="1309" t="s">
        <v>116</v>
      </c>
      <c r="E1023" s="1317" t="s">
        <v>67</v>
      </c>
      <c r="F1023" s="1309" t="s">
        <v>97</v>
      </c>
      <c r="G1023" s="1309" t="s">
        <v>115</v>
      </c>
      <c r="H1023" s="1309" t="s">
        <v>113</v>
      </c>
      <c r="I1023" s="1309" t="s">
        <v>114</v>
      </c>
      <c r="J1023" s="1319" t="s">
        <v>71</v>
      </c>
      <c r="K1023" s="1320"/>
      <c r="L1023" s="1320"/>
      <c r="M1023" s="1320"/>
      <c r="N1023" s="1320"/>
      <c r="O1023" s="1320"/>
      <c r="P1023" s="1320"/>
      <c r="Q1023" s="1321"/>
      <c r="R1023" s="96"/>
      <c r="S1023" s="96"/>
    </row>
    <row r="1024" spans="2:19" ht="25.5" x14ac:dyDescent="0.2">
      <c r="B1024" s="1329"/>
      <c r="C1024" s="1310"/>
      <c r="D1024" s="1310"/>
      <c r="E1024" s="1318"/>
      <c r="F1024" s="1310"/>
      <c r="G1024" s="1310"/>
      <c r="H1024" s="1310"/>
      <c r="I1024" s="1310"/>
      <c r="J1024" s="878" t="str">
        <f>+J775</f>
        <v>FONDOEMPLEO</v>
      </c>
      <c r="K1024" s="878" t="str">
        <f>+'INFORMACION GENERAL DEL PROYECT'!$B$24</f>
        <v xml:space="preserve">    MODALIDAD CREDITO</v>
      </c>
      <c r="L1024" s="878" t="str">
        <f>+'INFORMACION GENERAL DEL PROYECT'!$B$25</f>
        <v>Institucion Ejecutora</v>
      </c>
      <c r="M1024" s="878" t="str">
        <f>+'INFORMACION GENERAL DEL PROYECT'!$B$26</f>
        <v>Fuente 2</v>
      </c>
      <c r="N1024" s="878" t="str">
        <f>+'INFORMACION GENERAL DEL PROYECT'!$B$27</f>
        <v>Fuente 3</v>
      </c>
      <c r="O1024" s="878" t="str">
        <f>+'INFORMACION GENERAL DEL PROYECT'!$B$28</f>
        <v>Fuente 4</v>
      </c>
      <c r="P1024" s="959" t="str">
        <f>+'INFORMACION GENERAL DEL PROYECT'!$B$29</f>
        <v>Fuente 5</v>
      </c>
      <c r="Q1024" s="445" t="str">
        <f>+'INFORMACION GENERAL DEL PROYECT'!$B$30</f>
        <v xml:space="preserve">Aporte de Beneficiarios </v>
      </c>
      <c r="R1024" s="96"/>
      <c r="S1024" s="96"/>
    </row>
    <row r="1025" spans="2:19" ht="12.75" customHeight="1" x14ac:dyDescent="0.2">
      <c r="B1025" s="896">
        <f>+D1008</f>
        <v>0</v>
      </c>
      <c r="C1025" s="178" t="str">
        <f>+C1008</f>
        <v>1.5.1</v>
      </c>
      <c r="D1025" s="161">
        <f>+'Cronograma de Actividades'!C52</f>
        <v>0</v>
      </c>
      <c r="E1025" s="782"/>
      <c r="F1025" s="783"/>
      <c r="G1025" s="158">
        <f>+G1026+G1036+G1045+G1054+G1063</f>
        <v>0</v>
      </c>
      <c r="H1025" s="370">
        <f>+'Cronograma de Actividades'!D52</f>
        <v>0</v>
      </c>
      <c r="I1025" s="158">
        <f t="shared" ref="I1025:Q1025" si="353">+I1026+I1036+I1045+I1054+I1063</f>
        <v>0</v>
      </c>
      <c r="J1025" s="158">
        <f t="shared" si="353"/>
        <v>0</v>
      </c>
      <c r="K1025" s="158">
        <f t="shared" si="353"/>
        <v>0</v>
      </c>
      <c r="L1025" s="158">
        <f t="shared" si="353"/>
        <v>0</v>
      </c>
      <c r="M1025" s="158">
        <f t="shared" si="353"/>
        <v>0</v>
      </c>
      <c r="N1025" s="158">
        <f t="shared" si="353"/>
        <v>0</v>
      </c>
      <c r="O1025" s="158">
        <f t="shared" si="353"/>
        <v>0</v>
      </c>
      <c r="P1025" s="158">
        <f t="shared" si="353"/>
        <v>0</v>
      </c>
      <c r="Q1025" s="159">
        <f t="shared" si="353"/>
        <v>0</v>
      </c>
      <c r="R1025" s="96">
        <f t="shared" si="347"/>
        <v>0</v>
      </c>
      <c r="S1025" s="96">
        <f t="shared" si="348"/>
        <v>0</v>
      </c>
    </row>
    <row r="1026" spans="2:19" ht="12.75" customHeight="1" x14ac:dyDescent="0.2">
      <c r="B1026" s="897" t="s">
        <v>280</v>
      </c>
      <c r="C1026" s="114" t="s">
        <v>118</v>
      </c>
      <c r="D1026" s="162"/>
      <c r="E1026" s="491"/>
      <c r="F1026" s="784"/>
      <c r="G1026" s="204">
        <f>SUM(G1027:G1035)</f>
        <v>0</v>
      </c>
      <c r="H1026" s="449"/>
      <c r="I1026" s="204">
        <f t="shared" ref="I1026:Q1026" si="354">SUM(I1027:I1035)</f>
        <v>0</v>
      </c>
      <c r="J1026" s="220">
        <f t="shared" si="354"/>
        <v>0</v>
      </c>
      <c r="K1026" s="220">
        <f t="shared" si="354"/>
        <v>0</v>
      </c>
      <c r="L1026" s="220">
        <f t="shared" si="354"/>
        <v>0</v>
      </c>
      <c r="M1026" s="220">
        <f t="shared" si="354"/>
        <v>0</v>
      </c>
      <c r="N1026" s="220">
        <f t="shared" si="354"/>
        <v>0</v>
      </c>
      <c r="O1026" s="220">
        <f t="shared" si="354"/>
        <v>0</v>
      </c>
      <c r="P1026" s="220">
        <f t="shared" si="354"/>
        <v>0</v>
      </c>
      <c r="Q1026" s="248">
        <f t="shared" si="354"/>
        <v>0</v>
      </c>
      <c r="R1026" s="96">
        <f t="shared" si="347"/>
        <v>0</v>
      </c>
      <c r="S1026" s="96">
        <f t="shared" si="348"/>
        <v>0</v>
      </c>
    </row>
    <row r="1027" spans="2:19" ht="12.75" customHeight="1" x14ac:dyDescent="0.2">
      <c r="B1027" s="898"/>
      <c r="C1027" s="72"/>
      <c r="D1027" s="164"/>
      <c r="E1027" s="785"/>
      <c r="F1027" s="164"/>
      <c r="G1027" s="434">
        <f t="shared" ref="G1027:G1035" si="355">+E1027*F1027</f>
        <v>0</v>
      </c>
      <c r="H1027" s="450"/>
      <c r="I1027" s="434">
        <f t="shared" ref="I1027:I1035" si="356">+G1027*$H$1025</f>
        <v>0</v>
      </c>
      <c r="J1027" s="333"/>
      <c r="K1027" s="30"/>
      <c r="L1027" s="30"/>
      <c r="M1027" s="30"/>
      <c r="N1027" s="30"/>
      <c r="O1027" s="30"/>
      <c r="P1027" s="479"/>
      <c r="Q1027" s="457"/>
      <c r="R1027" s="96">
        <f t="shared" si="347"/>
        <v>0</v>
      </c>
      <c r="S1027" s="96">
        <f t="shared" si="348"/>
        <v>0</v>
      </c>
    </row>
    <row r="1028" spans="2:19" ht="12.75" customHeight="1" x14ac:dyDescent="0.2">
      <c r="B1028" s="916"/>
      <c r="C1028" s="27"/>
      <c r="D1028" s="442"/>
      <c r="E1028" s="786"/>
      <c r="F1028" s="164"/>
      <c r="G1028" s="434">
        <f t="shared" si="355"/>
        <v>0</v>
      </c>
      <c r="H1028" s="450"/>
      <c r="I1028" s="434">
        <f t="shared" si="356"/>
        <v>0</v>
      </c>
      <c r="J1028" s="333"/>
      <c r="K1028" s="30"/>
      <c r="L1028" s="30"/>
      <c r="M1028" s="30"/>
      <c r="N1028" s="30"/>
      <c r="O1028" s="30"/>
      <c r="P1028" s="479"/>
      <c r="Q1028" s="457"/>
      <c r="R1028" s="96">
        <f t="shared" si="347"/>
        <v>0</v>
      </c>
      <c r="S1028" s="96">
        <f t="shared" si="348"/>
        <v>0</v>
      </c>
    </row>
    <row r="1029" spans="2:19" ht="12.75" customHeight="1" x14ac:dyDescent="0.2">
      <c r="B1029" s="916"/>
      <c r="C1029" s="27"/>
      <c r="D1029" s="442"/>
      <c r="E1029" s="321"/>
      <c r="F1029" s="164"/>
      <c r="G1029" s="434">
        <f t="shared" si="355"/>
        <v>0</v>
      </c>
      <c r="H1029" s="450"/>
      <c r="I1029" s="434">
        <f t="shared" si="356"/>
        <v>0</v>
      </c>
      <c r="J1029" s="333"/>
      <c r="K1029" s="30"/>
      <c r="L1029" s="30"/>
      <c r="M1029" s="30"/>
      <c r="N1029" s="30"/>
      <c r="O1029" s="30"/>
      <c r="P1029" s="479"/>
      <c r="Q1029" s="457"/>
      <c r="R1029" s="96">
        <f t="shared" si="347"/>
        <v>0</v>
      </c>
      <c r="S1029" s="96">
        <f t="shared" si="348"/>
        <v>0</v>
      </c>
    </row>
    <row r="1030" spans="2:19" ht="12.75" customHeight="1" x14ac:dyDescent="0.2">
      <c r="B1030" s="916"/>
      <c r="C1030" s="27"/>
      <c r="D1030" s="442"/>
      <c r="E1030" s="321"/>
      <c r="F1030" s="164"/>
      <c r="G1030" s="434">
        <f t="shared" si="355"/>
        <v>0</v>
      </c>
      <c r="H1030" s="450"/>
      <c r="I1030" s="434">
        <f t="shared" si="356"/>
        <v>0</v>
      </c>
      <c r="J1030" s="333"/>
      <c r="K1030" s="30"/>
      <c r="L1030" s="30"/>
      <c r="M1030" s="30"/>
      <c r="N1030" s="30"/>
      <c r="O1030" s="30"/>
      <c r="P1030" s="479"/>
      <c r="Q1030" s="457"/>
      <c r="R1030" s="96">
        <f t="shared" si="347"/>
        <v>0</v>
      </c>
      <c r="S1030" s="96">
        <f t="shared" si="348"/>
        <v>0</v>
      </c>
    </row>
    <row r="1031" spans="2:19" ht="12.75" customHeight="1" x14ac:dyDescent="0.2">
      <c r="B1031" s="916"/>
      <c r="C1031" s="27"/>
      <c r="D1031" s="442"/>
      <c r="E1031" s="321"/>
      <c r="F1031" s="164"/>
      <c r="G1031" s="434">
        <f t="shared" si="355"/>
        <v>0</v>
      </c>
      <c r="H1031" s="450"/>
      <c r="I1031" s="434">
        <f t="shared" si="356"/>
        <v>0</v>
      </c>
      <c r="J1031" s="333"/>
      <c r="K1031" s="30"/>
      <c r="L1031" s="30"/>
      <c r="M1031" s="30"/>
      <c r="N1031" s="30"/>
      <c r="O1031" s="30"/>
      <c r="P1031" s="479"/>
      <c r="Q1031" s="457"/>
      <c r="R1031" s="96">
        <f t="shared" si="347"/>
        <v>0</v>
      </c>
      <c r="S1031" s="96">
        <f t="shared" si="348"/>
        <v>0</v>
      </c>
    </row>
    <row r="1032" spans="2:19" ht="12.75" customHeight="1" x14ac:dyDescent="0.2">
      <c r="B1032" s="916"/>
      <c r="C1032" s="27"/>
      <c r="D1032" s="442"/>
      <c r="E1032" s="321"/>
      <c r="F1032" s="164"/>
      <c r="G1032" s="434">
        <f t="shared" si="355"/>
        <v>0</v>
      </c>
      <c r="H1032" s="450"/>
      <c r="I1032" s="434">
        <f t="shared" si="356"/>
        <v>0</v>
      </c>
      <c r="J1032" s="333"/>
      <c r="K1032" s="30"/>
      <c r="L1032" s="30"/>
      <c r="M1032" s="30"/>
      <c r="N1032" s="30"/>
      <c r="O1032" s="30"/>
      <c r="P1032" s="479"/>
      <c r="Q1032" s="457"/>
      <c r="R1032" s="96">
        <f t="shared" si="347"/>
        <v>0</v>
      </c>
      <c r="S1032" s="96">
        <f t="shared" si="348"/>
        <v>0</v>
      </c>
    </row>
    <row r="1033" spans="2:19" ht="12.75" customHeight="1" x14ac:dyDescent="0.2">
      <c r="B1033" s="916"/>
      <c r="C1033" s="27"/>
      <c r="D1033" s="442"/>
      <c r="E1033" s="321"/>
      <c r="F1033" s="164"/>
      <c r="G1033" s="434">
        <f t="shared" si="355"/>
        <v>0</v>
      </c>
      <c r="H1033" s="450"/>
      <c r="I1033" s="434">
        <f t="shared" si="356"/>
        <v>0</v>
      </c>
      <c r="J1033" s="333"/>
      <c r="K1033" s="30"/>
      <c r="L1033" s="30"/>
      <c r="M1033" s="30"/>
      <c r="N1033" s="30"/>
      <c r="O1033" s="30"/>
      <c r="P1033" s="479"/>
      <c r="Q1033" s="457"/>
      <c r="R1033" s="96">
        <f t="shared" si="347"/>
        <v>0</v>
      </c>
      <c r="S1033" s="96">
        <f t="shared" si="348"/>
        <v>0</v>
      </c>
    </row>
    <row r="1034" spans="2:19" ht="12.75" customHeight="1" x14ac:dyDescent="0.2">
      <c r="B1034" s="916"/>
      <c r="C1034" s="27"/>
      <c r="D1034" s="442"/>
      <c r="E1034" s="786"/>
      <c r="F1034" s="164"/>
      <c r="G1034" s="434">
        <f t="shared" si="355"/>
        <v>0</v>
      </c>
      <c r="H1034" s="450"/>
      <c r="I1034" s="434">
        <f t="shared" si="356"/>
        <v>0</v>
      </c>
      <c r="J1034" s="333"/>
      <c r="K1034" s="30"/>
      <c r="L1034" s="30"/>
      <c r="M1034" s="30"/>
      <c r="N1034" s="30"/>
      <c r="O1034" s="30"/>
      <c r="P1034" s="479"/>
      <c r="Q1034" s="457"/>
      <c r="R1034" s="96">
        <f t="shared" si="347"/>
        <v>0</v>
      </c>
      <c r="S1034" s="96">
        <f t="shared" si="348"/>
        <v>0</v>
      </c>
    </row>
    <row r="1035" spans="2:19" ht="12.75" customHeight="1" x14ac:dyDescent="0.2">
      <c r="B1035" s="917"/>
      <c r="C1035" s="780"/>
      <c r="D1035" s="781"/>
      <c r="E1035" s="787"/>
      <c r="F1035" s="210"/>
      <c r="G1035" s="456">
        <f t="shared" si="355"/>
        <v>0</v>
      </c>
      <c r="H1035" s="454"/>
      <c r="I1035" s="456">
        <f t="shared" si="356"/>
        <v>0</v>
      </c>
      <c r="J1035" s="462"/>
      <c r="K1035" s="460"/>
      <c r="L1035" s="460"/>
      <c r="M1035" s="460"/>
      <c r="N1035" s="460"/>
      <c r="O1035" s="460"/>
      <c r="P1035" s="966"/>
      <c r="Q1035" s="461"/>
      <c r="R1035" s="96">
        <f t="shared" si="347"/>
        <v>0</v>
      </c>
      <c r="S1035" s="96">
        <f t="shared" si="348"/>
        <v>0</v>
      </c>
    </row>
    <row r="1036" spans="2:19" ht="12.75" customHeight="1" x14ac:dyDescent="0.2">
      <c r="B1036" s="911" t="s">
        <v>280</v>
      </c>
      <c r="C1036" s="466" t="s">
        <v>120</v>
      </c>
      <c r="D1036" s="467"/>
      <c r="E1036" s="492"/>
      <c r="F1036" s="788"/>
      <c r="G1036" s="245">
        <f>SUM(G1037:G1044)</f>
        <v>0</v>
      </c>
      <c r="H1036" s="469"/>
      <c r="I1036" s="245">
        <f>SUM(I1037:I1044)</f>
        <v>0</v>
      </c>
      <c r="J1036" s="245">
        <f t="shared" ref="J1036:Q1036" si="357">SUM(J1037:J1044)</f>
        <v>0</v>
      </c>
      <c r="K1036" s="470">
        <f t="shared" si="357"/>
        <v>0</v>
      </c>
      <c r="L1036" s="470">
        <f t="shared" si="357"/>
        <v>0</v>
      </c>
      <c r="M1036" s="470">
        <f t="shared" si="357"/>
        <v>0</v>
      </c>
      <c r="N1036" s="470">
        <f t="shared" si="357"/>
        <v>0</v>
      </c>
      <c r="O1036" s="470">
        <f t="shared" si="357"/>
        <v>0</v>
      </c>
      <c r="P1036" s="470">
        <f t="shared" si="357"/>
        <v>0</v>
      </c>
      <c r="Q1036" s="471">
        <f t="shared" si="357"/>
        <v>0</v>
      </c>
      <c r="R1036" s="96">
        <f t="shared" si="347"/>
        <v>0</v>
      </c>
      <c r="S1036" s="96">
        <f t="shared" si="348"/>
        <v>0</v>
      </c>
    </row>
    <row r="1037" spans="2:19" ht="12.75" customHeight="1" x14ac:dyDescent="0.2">
      <c r="B1037" s="898"/>
      <c r="C1037" s="72"/>
      <c r="D1037" s="164"/>
      <c r="E1037" s="785"/>
      <c r="F1037" s="164"/>
      <c r="G1037" s="434">
        <f t="shared" ref="G1037:G1044" si="358">+E1037*F1037</f>
        <v>0</v>
      </c>
      <c r="H1037" s="450"/>
      <c r="I1037" s="434">
        <f t="shared" ref="I1037:I1044" si="359">+G1037*$H$1025</f>
        <v>0</v>
      </c>
      <c r="J1037" s="434"/>
      <c r="K1037" s="53"/>
      <c r="L1037" s="53"/>
      <c r="M1037" s="53"/>
      <c r="N1037" s="53"/>
      <c r="O1037" s="53"/>
      <c r="P1037" s="964"/>
      <c r="Q1037" s="455"/>
      <c r="R1037" s="96">
        <f t="shared" si="347"/>
        <v>0</v>
      </c>
      <c r="S1037" s="96">
        <f t="shared" si="348"/>
        <v>0</v>
      </c>
    </row>
    <row r="1038" spans="2:19" ht="12.75" customHeight="1" x14ac:dyDescent="0.2">
      <c r="B1038" s="902"/>
      <c r="C1038" s="337"/>
      <c r="D1038" s="162"/>
      <c r="E1038" s="491"/>
      <c r="F1038" s="784"/>
      <c r="G1038" s="434">
        <f t="shared" si="358"/>
        <v>0</v>
      </c>
      <c r="H1038" s="450"/>
      <c r="I1038" s="434">
        <f t="shared" si="359"/>
        <v>0</v>
      </c>
      <c r="J1038" s="55"/>
      <c r="K1038" s="33"/>
      <c r="L1038" s="33"/>
      <c r="M1038" s="33"/>
      <c r="N1038" s="33"/>
      <c r="O1038" s="33"/>
      <c r="P1038" s="965"/>
      <c r="Q1038" s="163"/>
      <c r="R1038" s="96">
        <f t="shared" si="347"/>
        <v>0</v>
      </c>
      <c r="S1038" s="96">
        <f t="shared" si="348"/>
        <v>0</v>
      </c>
    </row>
    <row r="1039" spans="2:19" ht="12.75" customHeight="1" x14ac:dyDescent="0.2">
      <c r="B1039" s="902"/>
      <c r="C1039" s="337"/>
      <c r="D1039" s="162"/>
      <c r="E1039" s="491"/>
      <c r="F1039" s="784"/>
      <c r="G1039" s="434">
        <f t="shared" si="358"/>
        <v>0</v>
      </c>
      <c r="H1039" s="450"/>
      <c r="I1039" s="434">
        <f t="shared" si="359"/>
        <v>0</v>
      </c>
      <c r="J1039" s="55"/>
      <c r="K1039" s="33"/>
      <c r="L1039" s="33"/>
      <c r="M1039" s="33"/>
      <c r="N1039" s="33"/>
      <c r="O1039" s="33"/>
      <c r="P1039" s="965"/>
      <c r="Q1039" s="163"/>
      <c r="R1039" s="96">
        <f t="shared" si="347"/>
        <v>0</v>
      </c>
      <c r="S1039" s="96">
        <f t="shared" si="348"/>
        <v>0</v>
      </c>
    </row>
    <row r="1040" spans="2:19" ht="12.75" customHeight="1" x14ac:dyDescent="0.2">
      <c r="B1040" s="902"/>
      <c r="C1040" s="337"/>
      <c r="D1040" s="162"/>
      <c r="E1040" s="491"/>
      <c r="F1040" s="784"/>
      <c r="G1040" s="434">
        <f t="shared" si="358"/>
        <v>0</v>
      </c>
      <c r="H1040" s="450"/>
      <c r="I1040" s="434">
        <f t="shared" si="359"/>
        <v>0</v>
      </c>
      <c r="J1040" s="55"/>
      <c r="K1040" s="33"/>
      <c r="L1040" s="33"/>
      <c r="M1040" s="33"/>
      <c r="N1040" s="33"/>
      <c r="O1040" s="33"/>
      <c r="P1040" s="965"/>
      <c r="Q1040" s="163"/>
      <c r="R1040" s="96">
        <f t="shared" si="347"/>
        <v>0</v>
      </c>
      <c r="S1040" s="96">
        <f t="shared" si="348"/>
        <v>0</v>
      </c>
    </row>
    <row r="1041" spans="2:19" ht="12.75" customHeight="1" x14ac:dyDescent="0.2">
      <c r="B1041" s="902"/>
      <c r="C1041" s="337"/>
      <c r="D1041" s="162"/>
      <c r="E1041" s="491"/>
      <c r="F1041" s="784"/>
      <c r="G1041" s="434">
        <f t="shared" si="358"/>
        <v>0</v>
      </c>
      <c r="H1041" s="450"/>
      <c r="I1041" s="434">
        <f t="shared" si="359"/>
        <v>0</v>
      </c>
      <c r="J1041" s="55"/>
      <c r="K1041" s="33"/>
      <c r="L1041" s="33"/>
      <c r="M1041" s="33"/>
      <c r="N1041" s="33"/>
      <c r="O1041" s="33"/>
      <c r="P1041" s="965"/>
      <c r="Q1041" s="163"/>
      <c r="R1041" s="96">
        <f t="shared" si="347"/>
        <v>0</v>
      </c>
      <c r="S1041" s="96">
        <f t="shared" si="348"/>
        <v>0</v>
      </c>
    </row>
    <row r="1042" spans="2:19" ht="12.75" customHeight="1" x14ac:dyDescent="0.2">
      <c r="B1042" s="903"/>
      <c r="C1042" s="72"/>
      <c r="D1042" s="164"/>
      <c r="E1042" s="785"/>
      <c r="F1042" s="164"/>
      <c r="G1042" s="434">
        <f t="shared" si="358"/>
        <v>0</v>
      </c>
      <c r="H1042" s="450"/>
      <c r="I1042" s="434">
        <f t="shared" si="359"/>
        <v>0</v>
      </c>
      <c r="J1042" s="333"/>
      <c r="K1042" s="30"/>
      <c r="L1042" s="30"/>
      <c r="M1042" s="30"/>
      <c r="N1042" s="30"/>
      <c r="O1042" s="30"/>
      <c r="P1042" s="479"/>
      <c r="Q1042" s="457"/>
      <c r="R1042" s="96">
        <f t="shared" si="347"/>
        <v>0</v>
      </c>
      <c r="S1042" s="96">
        <f t="shared" si="348"/>
        <v>0</v>
      </c>
    </row>
    <row r="1043" spans="2:19" ht="12.75" customHeight="1" x14ac:dyDescent="0.2">
      <c r="B1043" s="903"/>
      <c r="C1043" s="72"/>
      <c r="D1043" s="164"/>
      <c r="E1043" s="785"/>
      <c r="F1043" s="164"/>
      <c r="G1043" s="434">
        <f t="shared" si="358"/>
        <v>0</v>
      </c>
      <c r="H1043" s="450"/>
      <c r="I1043" s="434">
        <f t="shared" si="359"/>
        <v>0</v>
      </c>
      <c r="J1043" s="333"/>
      <c r="K1043" s="30"/>
      <c r="L1043" s="30"/>
      <c r="M1043" s="30"/>
      <c r="N1043" s="30"/>
      <c r="O1043" s="30"/>
      <c r="P1043" s="479"/>
      <c r="Q1043" s="457"/>
      <c r="R1043" s="96">
        <f t="shared" si="347"/>
        <v>0</v>
      </c>
      <c r="S1043" s="96">
        <f t="shared" si="348"/>
        <v>0</v>
      </c>
    </row>
    <row r="1044" spans="2:19" ht="12.75" customHeight="1" x14ac:dyDescent="0.2">
      <c r="B1044" s="901"/>
      <c r="C1044" s="137"/>
      <c r="D1044" s="165"/>
      <c r="E1044" s="789"/>
      <c r="F1044" s="165"/>
      <c r="G1044" s="448">
        <f t="shared" si="358"/>
        <v>0</v>
      </c>
      <c r="H1044" s="451"/>
      <c r="I1044" s="448">
        <f t="shared" si="359"/>
        <v>0</v>
      </c>
      <c r="J1044" s="458"/>
      <c r="K1044" s="32"/>
      <c r="L1044" s="32"/>
      <c r="M1044" s="32"/>
      <c r="N1044" s="32"/>
      <c r="O1044" s="32"/>
      <c r="P1044" s="596"/>
      <c r="Q1044" s="459"/>
      <c r="R1044" s="96">
        <f t="shared" si="347"/>
        <v>0</v>
      </c>
      <c r="S1044" s="96">
        <f t="shared" si="348"/>
        <v>0</v>
      </c>
    </row>
    <row r="1045" spans="2:19" ht="12.75" customHeight="1" x14ac:dyDescent="0.2">
      <c r="B1045" s="897" t="s">
        <v>280</v>
      </c>
      <c r="C1045" s="114" t="s">
        <v>247</v>
      </c>
      <c r="D1045" s="162"/>
      <c r="E1045" s="491"/>
      <c r="F1045" s="784"/>
      <c r="G1045" s="204">
        <f>SUM(G1046:G1053)</f>
        <v>0</v>
      </c>
      <c r="H1045" s="449"/>
      <c r="I1045" s="204">
        <f>SUM(I1046:I1053)</f>
        <v>0</v>
      </c>
      <c r="J1045" s="204">
        <f t="shared" ref="J1045:Q1045" si="360">SUM(J1046:J1053)</f>
        <v>0</v>
      </c>
      <c r="K1045" s="220">
        <f t="shared" si="360"/>
        <v>0</v>
      </c>
      <c r="L1045" s="220">
        <f t="shared" si="360"/>
        <v>0</v>
      </c>
      <c r="M1045" s="220">
        <f t="shared" si="360"/>
        <v>0</v>
      </c>
      <c r="N1045" s="220">
        <f t="shared" si="360"/>
        <v>0</v>
      </c>
      <c r="O1045" s="220">
        <f t="shared" si="360"/>
        <v>0</v>
      </c>
      <c r="P1045" s="220">
        <f t="shared" si="360"/>
        <v>0</v>
      </c>
      <c r="Q1045" s="248">
        <f t="shared" si="360"/>
        <v>0</v>
      </c>
      <c r="R1045" s="96">
        <f t="shared" ref="R1045:R1108" si="361">SUM(J1045:Q1045)</f>
        <v>0</v>
      </c>
      <c r="S1045" s="96">
        <f t="shared" ref="S1045:S1108" si="362">+R1045-I1045</f>
        <v>0</v>
      </c>
    </row>
    <row r="1046" spans="2:19" ht="12.75" customHeight="1" x14ac:dyDescent="0.2">
      <c r="B1046" s="898"/>
      <c r="C1046" s="72"/>
      <c r="D1046" s="164"/>
      <c r="E1046" s="785"/>
      <c r="F1046" s="164"/>
      <c r="G1046" s="434">
        <f t="shared" ref="G1046:G1053" si="363">+E1046*F1046</f>
        <v>0</v>
      </c>
      <c r="H1046" s="450"/>
      <c r="I1046" s="434">
        <f t="shared" ref="I1046:I1053" si="364">+G1046*$H$1025</f>
        <v>0</v>
      </c>
      <c r="J1046" s="434"/>
      <c r="K1046" s="53"/>
      <c r="L1046" s="53"/>
      <c r="M1046" s="53"/>
      <c r="N1046" s="53"/>
      <c r="O1046" s="53"/>
      <c r="P1046" s="964"/>
      <c r="Q1046" s="455"/>
      <c r="R1046" s="96">
        <f t="shared" si="361"/>
        <v>0</v>
      </c>
      <c r="S1046" s="96">
        <f t="shared" si="362"/>
        <v>0</v>
      </c>
    </row>
    <row r="1047" spans="2:19" ht="12.75" customHeight="1" x14ac:dyDescent="0.2">
      <c r="B1047" s="918"/>
      <c r="C1047" s="114"/>
      <c r="D1047" s="162"/>
      <c r="E1047" s="491"/>
      <c r="F1047" s="784"/>
      <c r="G1047" s="434">
        <f t="shared" si="363"/>
        <v>0</v>
      </c>
      <c r="H1047" s="450"/>
      <c r="I1047" s="434">
        <f t="shared" si="364"/>
        <v>0</v>
      </c>
      <c r="J1047" s="95"/>
      <c r="K1047" s="33"/>
      <c r="L1047" s="33"/>
      <c r="M1047" s="33"/>
      <c r="N1047" s="33"/>
      <c r="O1047" s="33"/>
      <c r="P1047" s="965"/>
      <c r="Q1047" s="163"/>
      <c r="R1047" s="96">
        <f t="shared" si="361"/>
        <v>0</v>
      </c>
      <c r="S1047" s="96">
        <f t="shared" si="362"/>
        <v>0</v>
      </c>
    </row>
    <row r="1048" spans="2:19" ht="12.75" customHeight="1" x14ac:dyDescent="0.2">
      <c r="B1048" s="918"/>
      <c r="C1048" s="114"/>
      <c r="D1048" s="162"/>
      <c r="E1048" s="491"/>
      <c r="F1048" s="784"/>
      <c r="G1048" s="434">
        <f t="shared" si="363"/>
        <v>0</v>
      </c>
      <c r="H1048" s="450"/>
      <c r="I1048" s="434">
        <f t="shared" si="364"/>
        <v>0</v>
      </c>
      <c r="J1048" s="95"/>
      <c r="K1048" s="33"/>
      <c r="L1048" s="33"/>
      <c r="M1048" s="33"/>
      <c r="N1048" s="33"/>
      <c r="O1048" s="33"/>
      <c r="P1048" s="965"/>
      <c r="Q1048" s="163"/>
      <c r="R1048" s="96">
        <f t="shared" si="361"/>
        <v>0</v>
      </c>
      <c r="S1048" s="96">
        <f t="shared" si="362"/>
        <v>0</v>
      </c>
    </row>
    <row r="1049" spans="2:19" ht="12.75" customHeight="1" x14ac:dyDescent="0.2">
      <c r="B1049" s="918"/>
      <c r="C1049" s="114"/>
      <c r="D1049" s="162"/>
      <c r="E1049" s="491"/>
      <c r="F1049" s="784"/>
      <c r="G1049" s="434">
        <f t="shared" si="363"/>
        <v>0</v>
      </c>
      <c r="H1049" s="450"/>
      <c r="I1049" s="434">
        <f t="shared" si="364"/>
        <v>0</v>
      </c>
      <c r="J1049" s="95"/>
      <c r="K1049" s="33"/>
      <c r="L1049" s="33"/>
      <c r="M1049" s="33"/>
      <c r="N1049" s="33"/>
      <c r="O1049" s="33"/>
      <c r="P1049" s="965"/>
      <c r="Q1049" s="163"/>
      <c r="R1049" s="96">
        <f t="shared" si="361"/>
        <v>0</v>
      </c>
      <c r="S1049" s="96">
        <f t="shared" si="362"/>
        <v>0</v>
      </c>
    </row>
    <row r="1050" spans="2:19" ht="12.75" customHeight="1" x14ac:dyDescent="0.2">
      <c r="B1050" s="918"/>
      <c r="C1050" s="114"/>
      <c r="D1050" s="162"/>
      <c r="E1050" s="491"/>
      <c r="F1050" s="784"/>
      <c r="G1050" s="434">
        <f t="shared" si="363"/>
        <v>0</v>
      </c>
      <c r="H1050" s="450"/>
      <c r="I1050" s="434">
        <f t="shared" si="364"/>
        <v>0</v>
      </c>
      <c r="J1050" s="95"/>
      <c r="K1050" s="33"/>
      <c r="L1050" s="33"/>
      <c r="M1050" s="33"/>
      <c r="N1050" s="33"/>
      <c r="O1050" s="33"/>
      <c r="P1050" s="965"/>
      <c r="Q1050" s="163"/>
      <c r="R1050" s="96">
        <f t="shared" si="361"/>
        <v>0</v>
      </c>
      <c r="S1050" s="96">
        <f t="shared" si="362"/>
        <v>0</v>
      </c>
    </row>
    <row r="1051" spans="2:19" ht="12.75" customHeight="1" x14ac:dyDescent="0.2">
      <c r="B1051" s="903"/>
      <c r="C1051" s="72"/>
      <c r="D1051" s="164"/>
      <c r="E1051" s="785"/>
      <c r="F1051" s="164"/>
      <c r="G1051" s="434">
        <f t="shared" si="363"/>
        <v>0</v>
      </c>
      <c r="H1051" s="450"/>
      <c r="I1051" s="434">
        <f t="shared" si="364"/>
        <v>0</v>
      </c>
      <c r="J1051" s="333"/>
      <c r="K1051" s="30"/>
      <c r="L1051" s="30"/>
      <c r="M1051" s="30"/>
      <c r="N1051" s="30"/>
      <c r="O1051" s="30"/>
      <c r="P1051" s="479"/>
      <c r="Q1051" s="457"/>
      <c r="R1051" s="96">
        <f t="shared" si="361"/>
        <v>0</v>
      </c>
      <c r="S1051" s="96">
        <f t="shared" si="362"/>
        <v>0</v>
      </c>
    </row>
    <row r="1052" spans="2:19" ht="12.75" customHeight="1" x14ac:dyDescent="0.2">
      <c r="B1052" s="903"/>
      <c r="C1052" s="72"/>
      <c r="D1052" s="164"/>
      <c r="E1052" s="785"/>
      <c r="F1052" s="164"/>
      <c r="G1052" s="434">
        <f t="shared" si="363"/>
        <v>0</v>
      </c>
      <c r="H1052" s="450"/>
      <c r="I1052" s="434">
        <f t="shared" si="364"/>
        <v>0</v>
      </c>
      <c r="J1052" s="333"/>
      <c r="K1052" s="30"/>
      <c r="L1052" s="30"/>
      <c r="M1052" s="30"/>
      <c r="N1052" s="30"/>
      <c r="O1052" s="30"/>
      <c r="P1052" s="479"/>
      <c r="Q1052" s="457"/>
      <c r="R1052" s="96">
        <f t="shared" si="361"/>
        <v>0</v>
      </c>
      <c r="S1052" s="96">
        <f t="shared" si="362"/>
        <v>0</v>
      </c>
    </row>
    <row r="1053" spans="2:19" ht="12.75" customHeight="1" x14ac:dyDescent="0.2">
      <c r="B1053" s="901"/>
      <c r="C1053" s="137"/>
      <c r="D1053" s="165"/>
      <c r="E1053" s="789"/>
      <c r="F1053" s="165"/>
      <c r="G1053" s="448">
        <f t="shared" si="363"/>
        <v>0</v>
      </c>
      <c r="H1053" s="451"/>
      <c r="I1053" s="448">
        <f t="shared" si="364"/>
        <v>0</v>
      </c>
      <c r="J1053" s="458"/>
      <c r="K1053" s="32"/>
      <c r="L1053" s="32"/>
      <c r="M1053" s="32"/>
      <c r="N1053" s="32"/>
      <c r="O1053" s="32"/>
      <c r="P1053" s="596"/>
      <c r="Q1053" s="459"/>
      <c r="R1053" s="96">
        <f t="shared" si="361"/>
        <v>0</v>
      </c>
      <c r="S1053" s="96">
        <f t="shared" si="362"/>
        <v>0</v>
      </c>
    </row>
    <row r="1054" spans="2:19" ht="12.75" customHeight="1" x14ac:dyDescent="0.2">
      <c r="B1054" s="897" t="s">
        <v>280</v>
      </c>
      <c r="C1054" s="114" t="s">
        <v>248</v>
      </c>
      <c r="D1054" s="162"/>
      <c r="E1054" s="491"/>
      <c r="F1054" s="784"/>
      <c r="G1054" s="204">
        <f>SUM(G1055:G1062)</f>
        <v>0</v>
      </c>
      <c r="H1054" s="449"/>
      <c r="I1054" s="204">
        <f>SUM(I1055:I1062)</f>
        <v>0</v>
      </c>
      <c r="J1054" s="204">
        <f t="shared" ref="J1054:Q1054" si="365">SUM(J1055:J1062)</f>
        <v>0</v>
      </c>
      <c r="K1054" s="220">
        <f t="shared" si="365"/>
        <v>0</v>
      </c>
      <c r="L1054" s="220">
        <f t="shared" si="365"/>
        <v>0</v>
      </c>
      <c r="M1054" s="220">
        <f t="shared" si="365"/>
        <v>0</v>
      </c>
      <c r="N1054" s="220">
        <f t="shared" si="365"/>
        <v>0</v>
      </c>
      <c r="O1054" s="220">
        <f t="shared" si="365"/>
        <v>0</v>
      </c>
      <c r="P1054" s="220">
        <f t="shared" si="365"/>
        <v>0</v>
      </c>
      <c r="Q1054" s="248">
        <f t="shared" si="365"/>
        <v>0</v>
      </c>
      <c r="R1054" s="96">
        <f t="shared" si="361"/>
        <v>0</v>
      </c>
      <c r="S1054" s="96">
        <f t="shared" si="362"/>
        <v>0</v>
      </c>
    </row>
    <row r="1055" spans="2:19" ht="12.75" customHeight="1" x14ac:dyDescent="0.2">
      <c r="B1055" s="898"/>
      <c r="C1055" s="72"/>
      <c r="D1055" s="164"/>
      <c r="E1055" s="785"/>
      <c r="F1055" s="164"/>
      <c r="G1055" s="434">
        <f t="shared" ref="G1055:G1062" si="366">+E1055*F1055</f>
        <v>0</v>
      </c>
      <c r="H1055" s="450"/>
      <c r="I1055" s="434">
        <f t="shared" ref="I1055:I1062" si="367">+G1055*$H$1025</f>
        <v>0</v>
      </c>
      <c r="J1055" s="434"/>
      <c r="K1055" s="53"/>
      <c r="L1055" s="53"/>
      <c r="M1055" s="53"/>
      <c r="N1055" s="53"/>
      <c r="O1055" s="53"/>
      <c r="P1055" s="964"/>
      <c r="Q1055" s="455"/>
      <c r="R1055" s="96">
        <f t="shared" si="361"/>
        <v>0</v>
      </c>
      <c r="S1055" s="96">
        <f t="shared" si="362"/>
        <v>0</v>
      </c>
    </row>
    <row r="1056" spans="2:19" ht="12.75" customHeight="1" x14ac:dyDescent="0.2">
      <c r="B1056" s="903"/>
      <c r="C1056" s="72"/>
      <c r="D1056" s="164"/>
      <c r="E1056" s="785"/>
      <c r="F1056" s="164"/>
      <c r="G1056" s="434">
        <f t="shared" si="366"/>
        <v>0</v>
      </c>
      <c r="H1056" s="450"/>
      <c r="I1056" s="434">
        <f t="shared" si="367"/>
        <v>0</v>
      </c>
      <c r="J1056" s="333"/>
      <c r="K1056" s="30"/>
      <c r="L1056" s="30"/>
      <c r="M1056" s="30"/>
      <c r="N1056" s="30"/>
      <c r="O1056" s="30"/>
      <c r="P1056" s="479"/>
      <c r="Q1056" s="457"/>
      <c r="R1056" s="96">
        <f t="shared" si="361"/>
        <v>0</v>
      </c>
      <c r="S1056" s="96">
        <f t="shared" si="362"/>
        <v>0</v>
      </c>
    </row>
    <row r="1057" spans="2:19" ht="12.75" customHeight="1" x14ac:dyDescent="0.2">
      <c r="B1057" s="903"/>
      <c r="C1057" s="72"/>
      <c r="D1057" s="164"/>
      <c r="E1057" s="785"/>
      <c r="F1057" s="164"/>
      <c r="G1057" s="434">
        <f t="shared" si="366"/>
        <v>0</v>
      </c>
      <c r="H1057" s="450"/>
      <c r="I1057" s="434">
        <f t="shared" si="367"/>
        <v>0</v>
      </c>
      <c r="J1057" s="333"/>
      <c r="K1057" s="30"/>
      <c r="L1057" s="30"/>
      <c r="M1057" s="30"/>
      <c r="N1057" s="30"/>
      <c r="O1057" s="30"/>
      <c r="P1057" s="479"/>
      <c r="Q1057" s="457"/>
      <c r="R1057" s="96">
        <f t="shared" si="361"/>
        <v>0</v>
      </c>
      <c r="S1057" s="96">
        <f t="shared" si="362"/>
        <v>0</v>
      </c>
    </row>
    <row r="1058" spans="2:19" ht="12.75" customHeight="1" x14ac:dyDescent="0.2">
      <c r="B1058" s="903"/>
      <c r="C1058" s="72"/>
      <c r="D1058" s="164"/>
      <c r="E1058" s="785"/>
      <c r="F1058" s="164"/>
      <c r="G1058" s="434">
        <f t="shared" si="366"/>
        <v>0</v>
      </c>
      <c r="H1058" s="450"/>
      <c r="I1058" s="434">
        <f t="shared" si="367"/>
        <v>0</v>
      </c>
      <c r="J1058" s="333"/>
      <c r="K1058" s="30"/>
      <c r="L1058" s="30"/>
      <c r="M1058" s="30"/>
      <c r="N1058" s="30"/>
      <c r="O1058" s="30"/>
      <c r="P1058" s="479"/>
      <c r="Q1058" s="457"/>
      <c r="R1058" s="96">
        <f t="shared" si="361"/>
        <v>0</v>
      </c>
      <c r="S1058" s="96">
        <f t="shared" si="362"/>
        <v>0</v>
      </c>
    </row>
    <row r="1059" spans="2:19" ht="12.75" customHeight="1" x14ac:dyDescent="0.2">
      <c r="B1059" s="903"/>
      <c r="C1059" s="72"/>
      <c r="D1059" s="164"/>
      <c r="E1059" s="785"/>
      <c r="F1059" s="164"/>
      <c r="G1059" s="434">
        <f t="shared" si="366"/>
        <v>0</v>
      </c>
      <c r="H1059" s="450"/>
      <c r="I1059" s="434">
        <f t="shared" si="367"/>
        <v>0</v>
      </c>
      <c r="J1059" s="333"/>
      <c r="K1059" s="30"/>
      <c r="L1059" s="30"/>
      <c r="M1059" s="30"/>
      <c r="N1059" s="30"/>
      <c r="O1059" s="30"/>
      <c r="P1059" s="479"/>
      <c r="Q1059" s="457"/>
      <c r="R1059" s="96">
        <f t="shared" si="361"/>
        <v>0</v>
      </c>
      <c r="S1059" s="96">
        <f t="shared" si="362"/>
        <v>0</v>
      </c>
    </row>
    <row r="1060" spans="2:19" ht="12.75" customHeight="1" x14ac:dyDescent="0.2">
      <c r="B1060" s="903"/>
      <c r="C1060" s="72"/>
      <c r="D1060" s="164"/>
      <c r="E1060" s="785"/>
      <c r="F1060" s="164"/>
      <c r="G1060" s="434">
        <f t="shared" si="366"/>
        <v>0</v>
      </c>
      <c r="H1060" s="450"/>
      <c r="I1060" s="434">
        <f t="shared" si="367"/>
        <v>0</v>
      </c>
      <c r="J1060" s="333"/>
      <c r="K1060" s="30"/>
      <c r="L1060" s="30"/>
      <c r="M1060" s="30"/>
      <c r="N1060" s="30"/>
      <c r="O1060" s="30"/>
      <c r="P1060" s="479"/>
      <c r="Q1060" s="457"/>
      <c r="R1060" s="96">
        <f t="shared" si="361"/>
        <v>0</v>
      </c>
      <c r="S1060" s="96">
        <f t="shared" si="362"/>
        <v>0</v>
      </c>
    </row>
    <row r="1061" spans="2:19" ht="12.75" customHeight="1" x14ac:dyDescent="0.2">
      <c r="B1061" s="903"/>
      <c r="C1061" s="72"/>
      <c r="D1061" s="164"/>
      <c r="E1061" s="785"/>
      <c r="F1061" s="164"/>
      <c r="G1061" s="434">
        <f t="shared" si="366"/>
        <v>0</v>
      </c>
      <c r="H1061" s="450"/>
      <c r="I1061" s="434">
        <f t="shared" si="367"/>
        <v>0</v>
      </c>
      <c r="J1061" s="333"/>
      <c r="K1061" s="30"/>
      <c r="L1061" s="30"/>
      <c r="M1061" s="30"/>
      <c r="N1061" s="30"/>
      <c r="O1061" s="30"/>
      <c r="P1061" s="479"/>
      <c r="Q1061" s="457"/>
      <c r="R1061" s="96">
        <f t="shared" si="361"/>
        <v>0</v>
      </c>
      <c r="S1061" s="96">
        <f t="shared" si="362"/>
        <v>0</v>
      </c>
    </row>
    <row r="1062" spans="2:19" ht="12.75" customHeight="1" x14ac:dyDescent="0.2">
      <c r="B1062" s="901"/>
      <c r="C1062" s="137"/>
      <c r="D1062" s="165"/>
      <c r="E1062" s="789"/>
      <c r="F1062" s="165"/>
      <c r="G1062" s="448">
        <f t="shared" si="366"/>
        <v>0</v>
      </c>
      <c r="H1062" s="451"/>
      <c r="I1062" s="448">
        <f t="shared" si="367"/>
        <v>0</v>
      </c>
      <c r="J1062" s="458"/>
      <c r="K1062" s="32"/>
      <c r="L1062" s="32"/>
      <c r="M1062" s="32"/>
      <c r="N1062" s="32"/>
      <c r="O1062" s="32"/>
      <c r="P1062" s="596"/>
      <c r="Q1062" s="459"/>
      <c r="R1062" s="96">
        <f t="shared" si="361"/>
        <v>0</v>
      </c>
      <c r="S1062" s="96">
        <f t="shared" si="362"/>
        <v>0</v>
      </c>
    </row>
    <row r="1063" spans="2:19" ht="12.75" customHeight="1" x14ac:dyDescent="0.2">
      <c r="B1063" s="897" t="s">
        <v>280</v>
      </c>
      <c r="C1063" s="114" t="s">
        <v>249</v>
      </c>
      <c r="D1063" s="162"/>
      <c r="E1063" s="491"/>
      <c r="F1063" s="784"/>
      <c r="G1063" s="204">
        <f>SUM(G1064:G1071)</f>
        <v>0</v>
      </c>
      <c r="H1063" s="449"/>
      <c r="I1063" s="204">
        <f>SUM(I1064:I1071)</f>
        <v>0</v>
      </c>
      <c r="J1063" s="204">
        <f t="shared" ref="J1063:Q1063" si="368">SUM(J1064:J1071)</f>
        <v>0</v>
      </c>
      <c r="K1063" s="220">
        <f t="shared" si="368"/>
        <v>0</v>
      </c>
      <c r="L1063" s="220">
        <f t="shared" si="368"/>
        <v>0</v>
      </c>
      <c r="M1063" s="220">
        <f t="shared" si="368"/>
        <v>0</v>
      </c>
      <c r="N1063" s="220">
        <f t="shared" si="368"/>
        <v>0</v>
      </c>
      <c r="O1063" s="220">
        <f t="shared" si="368"/>
        <v>0</v>
      </c>
      <c r="P1063" s="220">
        <f t="shared" si="368"/>
        <v>0</v>
      </c>
      <c r="Q1063" s="248">
        <f t="shared" si="368"/>
        <v>0</v>
      </c>
      <c r="R1063" s="96">
        <f t="shared" si="361"/>
        <v>0</v>
      </c>
      <c r="S1063" s="96">
        <f t="shared" si="362"/>
        <v>0</v>
      </c>
    </row>
    <row r="1064" spans="2:19" ht="12.75" customHeight="1" x14ac:dyDescent="0.2">
      <c r="B1064" s="898"/>
      <c r="C1064" s="72"/>
      <c r="D1064" s="164"/>
      <c r="E1064" s="785"/>
      <c r="F1064" s="164"/>
      <c r="G1064" s="434">
        <f t="shared" ref="G1064:G1071" si="369">+E1064*F1064</f>
        <v>0</v>
      </c>
      <c r="H1064" s="450"/>
      <c r="I1064" s="434">
        <f t="shared" ref="I1064:I1071" si="370">+G1064*$H$1025</f>
        <v>0</v>
      </c>
      <c r="J1064" s="434"/>
      <c r="K1064" s="53"/>
      <c r="L1064" s="53"/>
      <c r="M1064" s="53"/>
      <c r="N1064" s="53"/>
      <c r="O1064" s="53"/>
      <c r="P1064" s="964"/>
      <c r="Q1064" s="455"/>
      <c r="R1064" s="96">
        <f t="shared" si="361"/>
        <v>0</v>
      </c>
      <c r="S1064" s="96">
        <f t="shared" si="362"/>
        <v>0</v>
      </c>
    </row>
    <row r="1065" spans="2:19" ht="12.75" customHeight="1" x14ac:dyDescent="0.2">
      <c r="B1065" s="918"/>
      <c r="C1065" s="114"/>
      <c r="D1065" s="162"/>
      <c r="E1065" s="491"/>
      <c r="F1065" s="784"/>
      <c r="G1065" s="434">
        <f t="shared" si="369"/>
        <v>0</v>
      </c>
      <c r="H1065" s="450"/>
      <c r="I1065" s="434">
        <f t="shared" si="370"/>
        <v>0</v>
      </c>
      <c r="J1065" s="95"/>
      <c r="K1065" s="33"/>
      <c r="L1065" s="33"/>
      <c r="M1065" s="33"/>
      <c r="N1065" s="33"/>
      <c r="O1065" s="33"/>
      <c r="P1065" s="965"/>
      <c r="Q1065" s="163"/>
      <c r="R1065" s="96">
        <f t="shared" si="361"/>
        <v>0</v>
      </c>
      <c r="S1065" s="96">
        <f t="shared" si="362"/>
        <v>0</v>
      </c>
    </row>
    <row r="1066" spans="2:19" ht="12.75" customHeight="1" x14ac:dyDescent="0.2">
      <c r="B1066" s="918"/>
      <c r="C1066" s="114"/>
      <c r="D1066" s="162"/>
      <c r="E1066" s="491"/>
      <c r="F1066" s="784"/>
      <c r="G1066" s="434">
        <f t="shared" si="369"/>
        <v>0</v>
      </c>
      <c r="H1066" s="450"/>
      <c r="I1066" s="434">
        <f t="shared" si="370"/>
        <v>0</v>
      </c>
      <c r="J1066" s="95"/>
      <c r="K1066" s="33"/>
      <c r="L1066" s="33"/>
      <c r="M1066" s="33"/>
      <c r="N1066" s="33"/>
      <c r="O1066" s="33"/>
      <c r="P1066" s="965"/>
      <c r="Q1066" s="163"/>
      <c r="R1066" s="96">
        <f t="shared" si="361"/>
        <v>0</v>
      </c>
      <c r="S1066" s="96">
        <f t="shared" si="362"/>
        <v>0</v>
      </c>
    </row>
    <row r="1067" spans="2:19" ht="12.75" customHeight="1" x14ac:dyDescent="0.2">
      <c r="B1067" s="918"/>
      <c r="C1067" s="114"/>
      <c r="D1067" s="162"/>
      <c r="E1067" s="491"/>
      <c r="F1067" s="784"/>
      <c r="G1067" s="434">
        <f t="shared" si="369"/>
        <v>0</v>
      </c>
      <c r="H1067" s="450"/>
      <c r="I1067" s="434">
        <f t="shared" si="370"/>
        <v>0</v>
      </c>
      <c r="J1067" s="95"/>
      <c r="K1067" s="33"/>
      <c r="L1067" s="33"/>
      <c r="M1067" s="33"/>
      <c r="N1067" s="33"/>
      <c r="O1067" s="33"/>
      <c r="P1067" s="965"/>
      <c r="Q1067" s="163"/>
      <c r="R1067" s="96">
        <f t="shared" si="361"/>
        <v>0</v>
      </c>
      <c r="S1067" s="96">
        <f t="shared" si="362"/>
        <v>0</v>
      </c>
    </row>
    <row r="1068" spans="2:19" ht="12.75" customHeight="1" x14ac:dyDescent="0.2">
      <c r="B1068" s="918"/>
      <c r="C1068" s="114"/>
      <c r="D1068" s="162"/>
      <c r="E1068" s="491"/>
      <c r="F1068" s="784"/>
      <c r="G1068" s="434">
        <f t="shared" si="369"/>
        <v>0</v>
      </c>
      <c r="H1068" s="450"/>
      <c r="I1068" s="434">
        <f t="shared" si="370"/>
        <v>0</v>
      </c>
      <c r="J1068" s="95"/>
      <c r="K1068" s="33"/>
      <c r="L1068" s="33"/>
      <c r="M1068" s="33"/>
      <c r="N1068" s="33"/>
      <c r="O1068" s="33"/>
      <c r="P1068" s="965"/>
      <c r="Q1068" s="163"/>
      <c r="R1068" s="96">
        <f t="shared" si="361"/>
        <v>0</v>
      </c>
      <c r="S1068" s="96">
        <f t="shared" si="362"/>
        <v>0</v>
      </c>
    </row>
    <row r="1069" spans="2:19" ht="12.75" customHeight="1" x14ac:dyDescent="0.2">
      <c r="B1069" s="903"/>
      <c r="C1069" s="72"/>
      <c r="D1069" s="164"/>
      <c r="E1069" s="785"/>
      <c r="F1069" s="164"/>
      <c r="G1069" s="434">
        <f t="shared" si="369"/>
        <v>0</v>
      </c>
      <c r="H1069" s="450"/>
      <c r="I1069" s="434">
        <f t="shared" si="370"/>
        <v>0</v>
      </c>
      <c r="J1069" s="333"/>
      <c r="K1069" s="30"/>
      <c r="L1069" s="30"/>
      <c r="M1069" s="30"/>
      <c r="N1069" s="30"/>
      <c r="O1069" s="30"/>
      <c r="P1069" s="479"/>
      <c r="Q1069" s="457"/>
      <c r="R1069" s="96">
        <f t="shared" si="361"/>
        <v>0</v>
      </c>
      <c r="S1069" s="96">
        <f t="shared" si="362"/>
        <v>0</v>
      </c>
    </row>
    <row r="1070" spans="2:19" ht="12.75" customHeight="1" x14ac:dyDescent="0.2">
      <c r="B1070" s="903"/>
      <c r="C1070" s="72"/>
      <c r="D1070" s="164"/>
      <c r="E1070" s="785"/>
      <c r="F1070" s="164"/>
      <c r="G1070" s="434">
        <f t="shared" si="369"/>
        <v>0</v>
      </c>
      <c r="H1070" s="450"/>
      <c r="I1070" s="434">
        <f t="shared" si="370"/>
        <v>0</v>
      </c>
      <c r="J1070" s="333"/>
      <c r="K1070" s="30"/>
      <c r="L1070" s="30"/>
      <c r="M1070" s="30"/>
      <c r="N1070" s="30"/>
      <c r="O1070" s="30"/>
      <c r="P1070" s="479"/>
      <c r="Q1070" s="457"/>
      <c r="R1070" s="96">
        <f t="shared" si="361"/>
        <v>0</v>
      </c>
      <c r="S1070" s="96">
        <f t="shared" si="362"/>
        <v>0</v>
      </c>
    </row>
    <row r="1071" spans="2:19" ht="12.75" customHeight="1" x14ac:dyDescent="0.2">
      <c r="B1071" s="901"/>
      <c r="C1071" s="137"/>
      <c r="D1071" s="165"/>
      <c r="E1071" s="785"/>
      <c r="F1071" s="164"/>
      <c r="G1071" s="434">
        <f t="shared" si="369"/>
        <v>0</v>
      </c>
      <c r="H1071" s="450"/>
      <c r="I1071" s="434">
        <f t="shared" si="370"/>
        <v>0</v>
      </c>
      <c r="J1071" s="333"/>
      <c r="K1071" s="30"/>
      <c r="L1071" s="30"/>
      <c r="M1071" s="30"/>
      <c r="N1071" s="30"/>
      <c r="O1071" s="30"/>
      <c r="P1071" s="479"/>
      <c r="Q1071" s="457"/>
      <c r="R1071" s="96">
        <f t="shared" si="361"/>
        <v>0</v>
      </c>
      <c r="S1071" s="96">
        <f t="shared" si="362"/>
        <v>0</v>
      </c>
    </row>
    <row r="1072" spans="2:19" ht="12.75" customHeight="1" x14ac:dyDescent="0.2">
      <c r="B1072" s="896">
        <f>+D1011</f>
        <v>0</v>
      </c>
      <c r="C1072" s="178" t="str">
        <f>+C1011</f>
        <v>1.5.2</v>
      </c>
      <c r="D1072" s="161">
        <f>+'Cronograma de Actividades'!C53</f>
        <v>0</v>
      </c>
      <c r="E1072" s="782"/>
      <c r="F1072" s="783"/>
      <c r="G1072" s="158">
        <f>+G1073+G1082+G1091+G1100+G1109</f>
        <v>0</v>
      </c>
      <c r="H1072" s="370">
        <f>+'Cronograma de Actividades'!D53</f>
        <v>0</v>
      </c>
      <c r="I1072" s="158">
        <f t="shared" ref="I1072:Q1072" si="371">+I1073+I1082+I1091+I1100+I1109</f>
        <v>0</v>
      </c>
      <c r="J1072" s="158">
        <f t="shared" si="371"/>
        <v>0</v>
      </c>
      <c r="K1072" s="158">
        <f t="shared" si="371"/>
        <v>0</v>
      </c>
      <c r="L1072" s="158">
        <f t="shared" si="371"/>
        <v>0</v>
      </c>
      <c r="M1072" s="158">
        <f t="shared" si="371"/>
        <v>0</v>
      </c>
      <c r="N1072" s="158">
        <f t="shared" si="371"/>
        <v>0</v>
      </c>
      <c r="O1072" s="158">
        <f t="shared" si="371"/>
        <v>0</v>
      </c>
      <c r="P1072" s="158">
        <f t="shared" si="371"/>
        <v>0</v>
      </c>
      <c r="Q1072" s="159">
        <f t="shared" si="371"/>
        <v>0</v>
      </c>
      <c r="R1072" s="96">
        <f t="shared" si="361"/>
        <v>0</v>
      </c>
      <c r="S1072" s="96">
        <f t="shared" si="362"/>
        <v>0</v>
      </c>
    </row>
    <row r="1073" spans="2:19" ht="12.75" customHeight="1" x14ac:dyDescent="0.2">
      <c r="B1073" s="897" t="s">
        <v>280</v>
      </c>
      <c r="C1073" s="114" t="s">
        <v>250</v>
      </c>
      <c r="D1073" s="162"/>
      <c r="E1073" s="491"/>
      <c r="F1073" s="784"/>
      <c r="G1073" s="204">
        <f>SUM(G1074:G1081)</f>
        <v>0</v>
      </c>
      <c r="H1073" s="449"/>
      <c r="I1073" s="204">
        <f>SUM(I1074:I1081)</f>
        <v>0</v>
      </c>
      <c r="J1073" s="220">
        <f t="shared" ref="J1073:Q1073" si="372">SUM(J1074:J1081)</f>
        <v>0</v>
      </c>
      <c r="K1073" s="220">
        <f t="shared" si="372"/>
        <v>0</v>
      </c>
      <c r="L1073" s="220">
        <f t="shared" si="372"/>
        <v>0</v>
      </c>
      <c r="M1073" s="220">
        <f t="shared" si="372"/>
        <v>0</v>
      </c>
      <c r="N1073" s="220">
        <f t="shared" si="372"/>
        <v>0</v>
      </c>
      <c r="O1073" s="220">
        <f t="shared" si="372"/>
        <v>0</v>
      </c>
      <c r="P1073" s="220">
        <f t="shared" si="372"/>
        <v>0</v>
      </c>
      <c r="Q1073" s="248">
        <f t="shared" si="372"/>
        <v>0</v>
      </c>
      <c r="R1073" s="96">
        <f t="shared" si="361"/>
        <v>0</v>
      </c>
      <c r="S1073" s="96">
        <f t="shared" si="362"/>
        <v>0</v>
      </c>
    </row>
    <row r="1074" spans="2:19" ht="12.75" customHeight="1" x14ac:dyDescent="0.2">
      <c r="B1074" s="898"/>
      <c r="C1074" s="72"/>
      <c r="D1074" s="164"/>
      <c r="E1074" s="785"/>
      <c r="F1074" s="164"/>
      <c r="G1074" s="434">
        <f t="shared" ref="G1074:G1081" si="373">+E1074*F1074</f>
        <v>0</v>
      </c>
      <c r="H1074" s="450"/>
      <c r="I1074" s="434">
        <f t="shared" ref="I1074:I1081" si="374">+G1074*$H$1072</f>
        <v>0</v>
      </c>
      <c r="J1074" s="434"/>
      <c r="K1074" s="53"/>
      <c r="L1074" s="53"/>
      <c r="M1074" s="53"/>
      <c r="N1074" s="53"/>
      <c r="O1074" s="53"/>
      <c r="P1074" s="964"/>
      <c r="Q1074" s="455"/>
      <c r="R1074" s="96">
        <f t="shared" si="361"/>
        <v>0</v>
      </c>
      <c r="S1074" s="96">
        <f t="shared" si="362"/>
        <v>0</v>
      </c>
    </row>
    <row r="1075" spans="2:19" ht="12.75" customHeight="1" x14ac:dyDescent="0.2">
      <c r="B1075" s="903"/>
      <c r="C1075" s="72"/>
      <c r="D1075" s="164"/>
      <c r="E1075" s="785"/>
      <c r="F1075" s="164"/>
      <c r="G1075" s="434">
        <f t="shared" si="373"/>
        <v>0</v>
      </c>
      <c r="H1075" s="450"/>
      <c r="I1075" s="434">
        <f t="shared" si="374"/>
        <v>0</v>
      </c>
      <c r="J1075" s="333"/>
      <c r="K1075" s="30"/>
      <c r="L1075" s="30"/>
      <c r="M1075" s="30"/>
      <c r="N1075" s="30"/>
      <c r="O1075" s="30"/>
      <c r="P1075" s="479"/>
      <c r="Q1075" s="457"/>
      <c r="R1075" s="96">
        <f t="shared" si="361"/>
        <v>0</v>
      </c>
      <c r="S1075" s="96">
        <f t="shared" si="362"/>
        <v>0</v>
      </c>
    </row>
    <row r="1076" spans="2:19" ht="12.75" customHeight="1" x14ac:dyDescent="0.2">
      <c r="B1076" s="903"/>
      <c r="C1076" s="72"/>
      <c r="D1076" s="164"/>
      <c r="E1076" s="785"/>
      <c r="F1076" s="164"/>
      <c r="G1076" s="434">
        <f t="shared" si="373"/>
        <v>0</v>
      </c>
      <c r="H1076" s="450"/>
      <c r="I1076" s="434">
        <f t="shared" si="374"/>
        <v>0</v>
      </c>
      <c r="J1076" s="333"/>
      <c r="K1076" s="30"/>
      <c r="L1076" s="30"/>
      <c r="M1076" s="30"/>
      <c r="N1076" s="30"/>
      <c r="O1076" s="30"/>
      <c r="P1076" s="479"/>
      <c r="Q1076" s="457"/>
      <c r="R1076" s="96">
        <f t="shared" si="361"/>
        <v>0</v>
      </c>
      <c r="S1076" s="96">
        <f t="shared" si="362"/>
        <v>0</v>
      </c>
    </row>
    <row r="1077" spans="2:19" ht="12.75" customHeight="1" x14ac:dyDescent="0.2">
      <c r="B1077" s="903"/>
      <c r="C1077" s="72"/>
      <c r="D1077" s="164"/>
      <c r="E1077" s="785"/>
      <c r="F1077" s="164"/>
      <c r="G1077" s="434">
        <f t="shared" si="373"/>
        <v>0</v>
      </c>
      <c r="H1077" s="450"/>
      <c r="I1077" s="434">
        <f t="shared" si="374"/>
        <v>0</v>
      </c>
      <c r="J1077" s="333"/>
      <c r="K1077" s="30"/>
      <c r="L1077" s="30"/>
      <c r="M1077" s="30"/>
      <c r="N1077" s="30"/>
      <c r="O1077" s="30"/>
      <c r="P1077" s="479"/>
      <c r="Q1077" s="457"/>
      <c r="R1077" s="96">
        <f t="shared" si="361"/>
        <v>0</v>
      </c>
      <c r="S1077" s="96">
        <f t="shared" si="362"/>
        <v>0</v>
      </c>
    </row>
    <row r="1078" spans="2:19" ht="12.75" customHeight="1" x14ac:dyDescent="0.2">
      <c r="B1078" s="900"/>
      <c r="C1078" s="209"/>
      <c r="D1078" s="210"/>
      <c r="E1078" s="785"/>
      <c r="F1078" s="164"/>
      <c r="G1078" s="434">
        <f t="shared" si="373"/>
        <v>0</v>
      </c>
      <c r="H1078" s="450"/>
      <c r="I1078" s="434">
        <f t="shared" si="374"/>
        <v>0</v>
      </c>
      <c r="J1078" s="333"/>
      <c r="K1078" s="30"/>
      <c r="L1078" s="460"/>
      <c r="M1078" s="460"/>
      <c r="N1078" s="460"/>
      <c r="O1078" s="460"/>
      <c r="P1078" s="966"/>
      <c r="Q1078" s="461"/>
      <c r="R1078" s="96">
        <f t="shared" si="361"/>
        <v>0</v>
      </c>
      <c r="S1078" s="96">
        <f t="shared" si="362"/>
        <v>0</v>
      </c>
    </row>
    <row r="1079" spans="2:19" ht="12.75" customHeight="1" x14ac:dyDescent="0.2">
      <c r="B1079" s="900"/>
      <c r="C1079" s="209"/>
      <c r="D1079" s="210"/>
      <c r="E1079" s="790"/>
      <c r="F1079" s="779"/>
      <c r="G1079" s="434">
        <f t="shared" si="373"/>
        <v>0</v>
      </c>
      <c r="H1079" s="453"/>
      <c r="I1079" s="434">
        <f t="shared" si="374"/>
        <v>0</v>
      </c>
      <c r="J1079" s="336"/>
      <c r="K1079" s="133"/>
      <c r="L1079" s="460"/>
      <c r="M1079" s="460"/>
      <c r="N1079" s="460"/>
      <c r="O1079" s="460"/>
      <c r="P1079" s="966"/>
      <c r="Q1079" s="461"/>
      <c r="R1079" s="96">
        <f t="shared" si="361"/>
        <v>0</v>
      </c>
      <c r="S1079" s="96">
        <f t="shared" si="362"/>
        <v>0</v>
      </c>
    </row>
    <row r="1080" spans="2:19" ht="12.75" customHeight="1" x14ac:dyDescent="0.2">
      <c r="B1080" s="900"/>
      <c r="C1080" s="209"/>
      <c r="D1080" s="210"/>
      <c r="E1080" s="791"/>
      <c r="F1080" s="210"/>
      <c r="G1080" s="434">
        <f t="shared" si="373"/>
        <v>0</v>
      </c>
      <c r="H1080" s="454"/>
      <c r="I1080" s="434">
        <f t="shared" si="374"/>
        <v>0</v>
      </c>
      <c r="J1080" s="462"/>
      <c r="K1080" s="460"/>
      <c r="L1080" s="460"/>
      <c r="M1080" s="460"/>
      <c r="N1080" s="460"/>
      <c r="O1080" s="460"/>
      <c r="P1080" s="966"/>
      <c r="Q1080" s="461"/>
      <c r="R1080" s="96">
        <f t="shared" si="361"/>
        <v>0</v>
      </c>
      <c r="S1080" s="96">
        <f t="shared" si="362"/>
        <v>0</v>
      </c>
    </row>
    <row r="1081" spans="2:19" ht="12.75" customHeight="1" x14ac:dyDescent="0.2">
      <c r="B1081" s="901"/>
      <c r="C1081" s="137"/>
      <c r="D1081" s="165"/>
      <c r="E1081" s="789"/>
      <c r="F1081" s="165"/>
      <c r="G1081" s="448">
        <f t="shared" si="373"/>
        <v>0</v>
      </c>
      <c r="H1081" s="451"/>
      <c r="I1081" s="448">
        <f t="shared" si="374"/>
        <v>0</v>
      </c>
      <c r="J1081" s="458"/>
      <c r="K1081" s="32"/>
      <c r="L1081" s="32"/>
      <c r="M1081" s="32"/>
      <c r="N1081" s="32"/>
      <c r="O1081" s="32"/>
      <c r="P1081" s="596"/>
      <c r="Q1081" s="459"/>
      <c r="R1081" s="96">
        <f t="shared" si="361"/>
        <v>0</v>
      </c>
      <c r="S1081" s="96">
        <f t="shared" si="362"/>
        <v>0</v>
      </c>
    </row>
    <row r="1082" spans="2:19" ht="12.75" customHeight="1" x14ac:dyDescent="0.2">
      <c r="B1082" s="897" t="s">
        <v>280</v>
      </c>
      <c r="C1082" s="114" t="s">
        <v>251</v>
      </c>
      <c r="D1082" s="162"/>
      <c r="E1082" s="491"/>
      <c r="F1082" s="784"/>
      <c r="G1082" s="204">
        <f>SUM(G1083:G1090)</f>
        <v>0</v>
      </c>
      <c r="H1082" s="449"/>
      <c r="I1082" s="204">
        <f>SUM(I1083:I1090)</f>
        <v>0</v>
      </c>
      <c r="J1082" s="204">
        <f t="shared" ref="J1082:Q1082" si="375">SUM(J1083:J1090)</f>
        <v>0</v>
      </c>
      <c r="K1082" s="220">
        <f t="shared" si="375"/>
        <v>0</v>
      </c>
      <c r="L1082" s="220">
        <f t="shared" si="375"/>
        <v>0</v>
      </c>
      <c r="M1082" s="220">
        <f t="shared" si="375"/>
        <v>0</v>
      </c>
      <c r="N1082" s="220">
        <f t="shared" si="375"/>
        <v>0</v>
      </c>
      <c r="O1082" s="220">
        <f t="shared" si="375"/>
        <v>0</v>
      </c>
      <c r="P1082" s="220">
        <f t="shared" si="375"/>
        <v>0</v>
      </c>
      <c r="Q1082" s="248">
        <f t="shared" si="375"/>
        <v>0</v>
      </c>
      <c r="R1082" s="96">
        <f t="shared" si="361"/>
        <v>0</v>
      </c>
      <c r="S1082" s="96">
        <f t="shared" si="362"/>
        <v>0</v>
      </c>
    </row>
    <row r="1083" spans="2:19" ht="12.75" customHeight="1" x14ac:dyDescent="0.2">
      <c r="B1083" s="898"/>
      <c r="C1083" s="72"/>
      <c r="D1083" s="164"/>
      <c r="E1083" s="785"/>
      <c r="F1083" s="164"/>
      <c r="G1083" s="434">
        <f t="shared" ref="G1083:G1090" si="376">+E1083*F1083</f>
        <v>0</v>
      </c>
      <c r="H1083" s="450"/>
      <c r="I1083" s="434">
        <f t="shared" ref="I1083:I1090" si="377">+G1083*$H$1072</f>
        <v>0</v>
      </c>
      <c r="J1083" s="434"/>
      <c r="K1083" s="53"/>
      <c r="L1083" s="53"/>
      <c r="M1083" s="53"/>
      <c r="N1083" s="53"/>
      <c r="O1083" s="53"/>
      <c r="P1083" s="964"/>
      <c r="Q1083" s="455"/>
      <c r="R1083" s="96">
        <f t="shared" si="361"/>
        <v>0</v>
      </c>
      <c r="S1083" s="96">
        <f t="shared" si="362"/>
        <v>0</v>
      </c>
    </row>
    <row r="1084" spans="2:19" ht="12.75" customHeight="1" x14ac:dyDescent="0.2">
      <c r="B1084" s="902"/>
      <c r="C1084" s="114"/>
      <c r="D1084" s="162"/>
      <c r="E1084" s="491"/>
      <c r="F1084" s="784"/>
      <c r="G1084" s="434">
        <f t="shared" si="376"/>
        <v>0</v>
      </c>
      <c r="H1084" s="450"/>
      <c r="I1084" s="434">
        <f t="shared" si="377"/>
        <v>0</v>
      </c>
      <c r="J1084" s="333"/>
      <c r="K1084" s="30"/>
      <c r="L1084" s="30"/>
      <c r="M1084" s="30"/>
      <c r="N1084" s="30"/>
      <c r="O1084" s="30"/>
      <c r="P1084" s="479"/>
      <c r="Q1084" s="457"/>
      <c r="R1084" s="96">
        <f t="shared" si="361"/>
        <v>0</v>
      </c>
      <c r="S1084" s="96">
        <f t="shared" si="362"/>
        <v>0</v>
      </c>
    </row>
    <row r="1085" spans="2:19" ht="12.75" customHeight="1" x14ac:dyDescent="0.2">
      <c r="B1085" s="902"/>
      <c r="C1085" s="114"/>
      <c r="D1085" s="162"/>
      <c r="E1085" s="491"/>
      <c r="F1085" s="784"/>
      <c r="G1085" s="434">
        <f t="shared" si="376"/>
        <v>0</v>
      </c>
      <c r="H1085" s="450"/>
      <c r="I1085" s="434">
        <f t="shared" si="377"/>
        <v>0</v>
      </c>
      <c r="J1085" s="333"/>
      <c r="K1085" s="30"/>
      <c r="L1085" s="30"/>
      <c r="M1085" s="30"/>
      <c r="N1085" s="30"/>
      <c r="O1085" s="30"/>
      <c r="P1085" s="479"/>
      <c r="Q1085" s="457"/>
      <c r="R1085" s="96">
        <f t="shared" si="361"/>
        <v>0</v>
      </c>
      <c r="S1085" s="96">
        <f t="shared" si="362"/>
        <v>0</v>
      </c>
    </row>
    <row r="1086" spans="2:19" ht="12.75" customHeight="1" x14ac:dyDescent="0.2">
      <c r="B1086" s="902"/>
      <c r="C1086" s="114"/>
      <c r="D1086" s="162"/>
      <c r="E1086" s="491"/>
      <c r="F1086" s="784"/>
      <c r="G1086" s="434">
        <f t="shared" si="376"/>
        <v>0</v>
      </c>
      <c r="H1086" s="450"/>
      <c r="I1086" s="434">
        <f t="shared" si="377"/>
        <v>0</v>
      </c>
      <c r="J1086" s="333"/>
      <c r="K1086" s="30"/>
      <c r="L1086" s="30"/>
      <c r="M1086" s="30"/>
      <c r="N1086" s="30"/>
      <c r="O1086" s="30"/>
      <c r="P1086" s="479"/>
      <c r="Q1086" s="457"/>
      <c r="R1086" s="96">
        <f t="shared" si="361"/>
        <v>0</v>
      </c>
      <c r="S1086" s="96">
        <f t="shared" si="362"/>
        <v>0</v>
      </c>
    </row>
    <row r="1087" spans="2:19" ht="12.75" customHeight="1" x14ac:dyDescent="0.2">
      <c r="B1087" s="902"/>
      <c r="C1087" s="114"/>
      <c r="D1087" s="162"/>
      <c r="E1087" s="491"/>
      <c r="F1087" s="784"/>
      <c r="G1087" s="434">
        <f t="shared" si="376"/>
        <v>0</v>
      </c>
      <c r="H1087" s="450"/>
      <c r="I1087" s="434">
        <f t="shared" si="377"/>
        <v>0</v>
      </c>
      <c r="J1087" s="333"/>
      <c r="K1087" s="30"/>
      <c r="L1087" s="460"/>
      <c r="M1087" s="460"/>
      <c r="N1087" s="460"/>
      <c r="O1087" s="460"/>
      <c r="P1087" s="966"/>
      <c r="Q1087" s="461"/>
      <c r="R1087" s="96">
        <f t="shared" si="361"/>
        <v>0</v>
      </c>
      <c r="S1087" s="96">
        <f t="shared" si="362"/>
        <v>0</v>
      </c>
    </row>
    <row r="1088" spans="2:19" ht="12.75" customHeight="1" x14ac:dyDescent="0.2">
      <c r="B1088" s="903"/>
      <c r="C1088" s="72"/>
      <c r="D1088" s="164"/>
      <c r="E1088" s="785"/>
      <c r="F1088" s="164"/>
      <c r="G1088" s="434">
        <f t="shared" si="376"/>
        <v>0</v>
      </c>
      <c r="H1088" s="453"/>
      <c r="I1088" s="434">
        <f t="shared" si="377"/>
        <v>0</v>
      </c>
      <c r="J1088" s="336"/>
      <c r="K1088" s="133"/>
      <c r="L1088" s="460"/>
      <c r="M1088" s="460"/>
      <c r="N1088" s="460"/>
      <c r="O1088" s="460"/>
      <c r="P1088" s="966"/>
      <c r="Q1088" s="461"/>
      <c r="R1088" s="96">
        <f t="shared" si="361"/>
        <v>0</v>
      </c>
      <c r="S1088" s="96">
        <f t="shared" si="362"/>
        <v>0</v>
      </c>
    </row>
    <row r="1089" spans="2:19" ht="12.75" customHeight="1" x14ac:dyDescent="0.2">
      <c r="B1089" s="903"/>
      <c r="C1089" s="72"/>
      <c r="D1089" s="164"/>
      <c r="E1089" s="785"/>
      <c r="F1089" s="164"/>
      <c r="G1089" s="434">
        <f t="shared" si="376"/>
        <v>0</v>
      </c>
      <c r="H1089" s="454"/>
      <c r="I1089" s="434">
        <f t="shared" si="377"/>
        <v>0</v>
      </c>
      <c r="J1089" s="462"/>
      <c r="K1089" s="460"/>
      <c r="L1089" s="460"/>
      <c r="M1089" s="460"/>
      <c r="N1089" s="460"/>
      <c r="O1089" s="460"/>
      <c r="P1089" s="966"/>
      <c r="Q1089" s="461"/>
      <c r="R1089" s="96">
        <f t="shared" si="361"/>
        <v>0</v>
      </c>
      <c r="S1089" s="96">
        <f t="shared" si="362"/>
        <v>0</v>
      </c>
    </row>
    <row r="1090" spans="2:19" ht="12.75" customHeight="1" x14ac:dyDescent="0.2">
      <c r="B1090" s="901"/>
      <c r="C1090" s="137"/>
      <c r="D1090" s="165"/>
      <c r="E1090" s="789"/>
      <c r="F1090" s="165"/>
      <c r="G1090" s="448">
        <f t="shared" si="376"/>
        <v>0</v>
      </c>
      <c r="H1090" s="451"/>
      <c r="I1090" s="448">
        <f t="shared" si="377"/>
        <v>0</v>
      </c>
      <c r="J1090" s="458"/>
      <c r="K1090" s="32"/>
      <c r="L1090" s="32"/>
      <c r="M1090" s="32"/>
      <c r="N1090" s="32"/>
      <c r="O1090" s="32"/>
      <c r="P1090" s="596"/>
      <c r="Q1090" s="459"/>
      <c r="R1090" s="96">
        <f t="shared" si="361"/>
        <v>0</v>
      </c>
      <c r="S1090" s="96">
        <f t="shared" si="362"/>
        <v>0</v>
      </c>
    </row>
    <row r="1091" spans="2:19" ht="12.75" customHeight="1" x14ac:dyDescent="0.2">
      <c r="B1091" s="897" t="s">
        <v>280</v>
      </c>
      <c r="C1091" s="114" t="s">
        <v>252</v>
      </c>
      <c r="D1091" s="162"/>
      <c r="E1091" s="491"/>
      <c r="F1091" s="784"/>
      <c r="G1091" s="204">
        <f>SUM(G1092:G1099)</f>
        <v>0</v>
      </c>
      <c r="H1091" s="449"/>
      <c r="I1091" s="204">
        <f>SUM(I1092:I1099)</f>
        <v>0</v>
      </c>
      <c r="J1091" s="204">
        <f t="shared" ref="J1091:Q1091" si="378">SUM(J1092:J1099)</f>
        <v>0</v>
      </c>
      <c r="K1091" s="220">
        <f t="shared" si="378"/>
        <v>0</v>
      </c>
      <c r="L1091" s="220">
        <f t="shared" si="378"/>
        <v>0</v>
      </c>
      <c r="M1091" s="220">
        <f t="shared" si="378"/>
        <v>0</v>
      </c>
      <c r="N1091" s="220">
        <f t="shared" si="378"/>
        <v>0</v>
      </c>
      <c r="O1091" s="220">
        <f t="shared" si="378"/>
        <v>0</v>
      </c>
      <c r="P1091" s="220">
        <f t="shared" si="378"/>
        <v>0</v>
      </c>
      <c r="Q1091" s="248">
        <f t="shared" si="378"/>
        <v>0</v>
      </c>
      <c r="R1091" s="96">
        <f t="shared" si="361"/>
        <v>0</v>
      </c>
      <c r="S1091" s="96">
        <f t="shared" si="362"/>
        <v>0</v>
      </c>
    </row>
    <row r="1092" spans="2:19" ht="12.75" customHeight="1" x14ac:dyDescent="0.2">
      <c r="B1092" s="898"/>
      <c r="C1092" s="72"/>
      <c r="D1092" s="164"/>
      <c r="E1092" s="785"/>
      <c r="F1092" s="164"/>
      <c r="G1092" s="434">
        <f t="shared" ref="G1092:G1099" si="379">+E1092*F1092</f>
        <v>0</v>
      </c>
      <c r="H1092" s="450"/>
      <c r="I1092" s="434">
        <f t="shared" ref="I1092:I1099" si="380">+G1092*$H$1072</f>
        <v>0</v>
      </c>
      <c r="J1092" s="434"/>
      <c r="K1092" s="53"/>
      <c r="L1092" s="53"/>
      <c r="M1092" s="53"/>
      <c r="N1092" s="53"/>
      <c r="O1092" s="53"/>
      <c r="P1092" s="964"/>
      <c r="Q1092" s="455"/>
      <c r="R1092" s="96">
        <f t="shared" si="361"/>
        <v>0</v>
      </c>
      <c r="S1092" s="96">
        <f t="shared" si="362"/>
        <v>0</v>
      </c>
    </row>
    <row r="1093" spans="2:19" ht="12.75" customHeight="1" x14ac:dyDescent="0.2">
      <c r="B1093" s="902"/>
      <c r="C1093" s="114"/>
      <c r="D1093" s="162"/>
      <c r="E1093" s="491"/>
      <c r="F1093" s="784"/>
      <c r="G1093" s="434">
        <f t="shared" si="379"/>
        <v>0</v>
      </c>
      <c r="H1093" s="450"/>
      <c r="I1093" s="434">
        <f t="shared" si="380"/>
        <v>0</v>
      </c>
      <c r="J1093" s="333"/>
      <c r="K1093" s="30"/>
      <c r="L1093" s="30"/>
      <c r="M1093" s="30"/>
      <c r="N1093" s="30"/>
      <c r="O1093" s="30"/>
      <c r="P1093" s="479"/>
      <c r="Q1093" s="457"/>
      <c r="R1093" s="96">
        <f t="shared" si="361"/>
        <v>0</v>
      </c>
      <c r="S1093" s="96">
        <f t="shared" si="362"/>
        <v>0</v>
      </c>
    </row>
    <row r="1094" spans="2:19" ht="12.75" customHeight="1" x14ac:dyDescent="0.2">
      <c r="B1094" s="902"/>
      <c r="C1094" s="114"/>
      <c r="D1094" s="162"/>
      <c r="E1094" s="491"/>
      <c r="F1094" s="784"/>
      <c r="G1094" s="434">
        <f t="shared" si="379"/>
        <v>0</v>
      </c>
      <c r="H1094" s="450"/>
      <c r="I1094" s="434">
        <f t="shared" si="380"/>
        <v>0</v>
      </c>
      <c r="J1094" s="333"/>
      <c r="K1094" s="30"/>
      <c r="L1094" s="30"/>
      <c r="M1094" s="30"/>
      <c r="N1094" s="30"/>
      <c r="O1094" s="30"/>
      <c r="P1094" s="479"/>
      <c r="Q1094" s="457"/>
      <c r="R1094" s="96">
        <f t="shared" si="361"/>
        <v>0</v>
      </c>
      <c r="S1094" s="96">
        <f t="shared" si="362"/>
        <v>0</v>
      </c>
    </row>
    <row r="1095" spans="2:19" ht="12.75" customHeight="1" x14ac:dyDescent="0.2">
      <c r="B1095" s="902"/>
      <c r="C1095" s="114"/>
      <c r="D1095" s="162"/>
      <c r="E1095" s="491"/>
      <c r="F1095" s="784"/>
      <c r="G1095" s="434">
        <f t="shared" si="379"/>
        <v>0</v>
      </c>
      <c r="H1095" s="450"/>
      <c r="I1095" s="434">
        <f t="shared" si="380"/>
        <v>0</v>
      </c>
      <c r="J1095" s="333"/>
      <c r="K1095" s="30"/>
      <c r="L1095" s="30"/>
      <c r="M1095" s="30"/>
      <c r="N1095" s="30"/>
      <c r="O1095" s="30"/>
      <c r="P1095" s="479"/>
      <c r="Q1095" s="457"/>
      <c r="R1095" s="96">
        <f t="shared" si="361"/>
        <v>0</v>
      </c>
      <c r="S1095" s="96">
        <f t="shared" si="362"/>
        <v>0</v>
      </c>
    </row>
    <row r="1096" spans="2:19" ht="12.75" customHeight="1" x14ac:dyDescent="0.2">
      <c r="B1096" s="902"/>
      <c r="C1096" s="114"/>
      <c r="D1096" s="162"/>
      <c r="E1096" s="491"/>
      <c r="F1096" s="784"/>
      <c r="G1096" s="434">
        <f t="shared" si="379"/>
        <v>0</v>
      </c>
      <c r="H1096" s="450"/>
      <c r="I1096" s="434">
        <f t="shared" si="380"/>
        <v>0</v>
      </c>
      <c r="J1096" s="333"/>
      <c r="K1096" s="30"/>
      <c r="L1096" s="460"/>
      <c r="M1096" s="460"/>
      <c r="N1096" s="460"/>
      <c r="O1096" s="460"/>
      <c r="P1096" s="966"/>
      <c r="Q1096" s="461"/>
      <c r="R1096" s="96">
        <f t="shared" si="361"/>
        <v>0</v>
      </c>
      <c r="S1096" s="96">
        <f t="shared" si="362"/>
        <v>0</v>
      </c>
    </row>
    <row r="1097" spans="2:19" ht="12.75" customHeight="1" x14ac:dyDescent="0.2">
      <c r="B1097" s="903"/>
      <c r="C1097" s="72"/>
      <c r="D1097" s="164"/>
      <c r="E1097" s="785"/>
      <c r="F1097" s="164"/>
      <c r="G1097" s="434">
        <f t="shared" si="379"/>
        <v>0</v>
      </c>
      <c r="H1097" s="453"/>
      <c r="I1097" s="434">
        <f t="shared" si="380"/>
        <v>0</v>
      </c>
      <c r="J1097" s="336"/>
      <c r="K1097" s="133"/>
      <c r="L1097" s="460"/>
      <c r="M1097" s="460"/>
      <c r="N1097" s="460"/>
      <c r="O1097" s="460"/>
      <c r="P1097" s="966"/>
      <c r="Q1097" s="461"/>
      <c r="R1097" s="96">
        <f t="shared" si="361"/>
        <v>0</v>
      </c>
      <c r="S1097" s="96">
        <f t="shared" si="362"/>
        <v>0</v>
      </c>
    </row>
    <row r="1098" spans="2:19" ht="12.75" customHeight="1" x14ac:dyDescent="0.2">
      <c r="B1098" s="903"/>
      <c r="C1098" s="72"/>
      <c r="D1098" s="164"/>
      <c r="E1098" s="785"/>
      <c r="F1098" s="164"/>
      <c r="G1098" s="434">
        <f t="shared" si="379"/>
        <v>0</v>
      </c>
      <c r="H1098" s="454"/>
      <c r="I1098" s="434">
        <f t="shared" si="380"/>
        <v>0</v>
      </c>
      <c r="J1098" s="462"/>
      <c r="K1098" s="460"/>
      <c r="L1098" s="460"/>
      <c r="M1098" s="460"/>
      <c r="N1098" s="460"/>
      <c r="O1098" s="460"/>
      <c r="P1098" s="966"/>
      <c r="Q1098" s="461"/>
      <c r="R1098" s="96">
        <f t="shared" si="361"/>
        <v>0</v>
      </c>
      <c r="S1098" s="96">
        <f t="shared" si="362"/>
        <v>0</v>
      </c>
    </row>
    <row r="1099" spans="2:19" ht="12.75" customHeight="1" x14ac:dyDescent="0.2">
      <c r="B1099" s="901"/>
      <c r="C1099" s="137"/>
      <c r="D1099" s="165"/>
      <c r="E1099" s="789"/>
      <c r="F1099" s="165"/>
      <c r="G1099" s="448">
        <f t="shared" si="379"/>
        <v>0</v>
      </c>
      <c r="H1099" s="451"/>
      <c r="I1099" s="448">
        <f t="shared" si="380"/>
        <v>0</v>
      </c>
      <c r="J1099" s="458"/>
      <c r="K1099" s="32"/>
      <c r="L1099" s="32"/>
      <c r="M1099" s="32"/>
      <c r="N1099" s="32"/>
      <c r="O1099" s="32"/>
      <c r="P1099" s="596"/>
      <c r="Q1099" s="459"/>
      <c r="R1099" s="96">
        <f t="shared" si="361"/>
        <v>0</v>
      </c>
      <c r="S1099" s="96">
        <f t="shared" si="362"/>
        <v>0</v>
      </c>
    </row>
    <row r="1100" spans="2:19" ht="12.75" customHeight="1" x14ac:dyDescent="0.2">
      <c r="B1100" s="897" t="s">
        <v>280</v>
      </c>
      <c r="C1100" s="114" t="s">
        <v>253</v>
      </c>
      <c r="D1100" s="162"/>
      <c r="E1100" s="491"/>
      <c r="F1100" s="784"/>
      <c r="G1100" s="204">
        <f>SUM(G1101:G1108)</f>
        <v>0</v>
      </c>
      <c r="H1100" s="449"/>
      <c r="I1100" s="204">
        <f>SUM(I1101:I1108)</f>
        <v>0</v>
      </c>
      <c r="J1100" s="204">
        <f t="shared" ref="J1100:Q1100" si="381">SUM(J1101:J1108)</f>
        <v>0</v>
      </c>
      <c r="K1100" s="220">
        <f t="shared" si="381"/>
        <v>0</v>
      </c>
      <c r="L1100" s="220">
        <f t="shared" si="381"/>
        <v>0</v>
      </c>
      <c r="M1100" s="220">
        <f t="shared" si="381"/>
        <v>0</v>
      </c>
      <c r="N1100" s="220">
        <f t="shared" si="381"/>
        <v>0</v>
      </c>
      <c r="O1100" s="220">
        <f t="shared" si="381"/>
        <v>0</v>
      </c>
      <c r="P1100" s="220">
        <f t="shared" si="381"/>
        <v>0</v>
      </c>
      <c r="Q1100" s="248">
        <f t="shared" si="381"/>
        <v>0</v>
      </c>
      <c r="R1100" s="96">
        <f t="shared" si="361"/>
        <v>0</v>
      </c>
      <c r="S1100" s="96">
        <f t="shared" si="362"/>
        <v>0</v>
      </c>
    </row>
    <row r="1101" spans="2:19" ht="12.75" customHeight="1" x14ac:dyDescent="0.2">
      <c r="B1101" s="898"/>
      <c r="C1101" s="72"/>
      <c r="D1101" s="164"/>
      <c r="E1101" s="785"/>
      <c r="F1101" s="164"/>
      <c r="G1101" s="434">
        <f t="shared" ref="G1101:G1108" si="382">+E1101*F1101</f>
        <v>0</v>
      </c>
      <c r="H1101" s="450"/>
      <c r="I1101" s="434">
        <f t="shared" ref="I1101:I1108" si="383">+G1101*$H$1072</f>
        <v>0</v>
      </c>
      <c r="J1101" s="434"/>
      <c r="K1101" s="53"/>
      <c r="L1101" s="53"/>
      <c r="M1101" s="53"/>
      <c r="N1101" s="53"/>
      <c r="O1101" s="53"/>
      <c r="P1101" s="964"/>
      <c r="Q1101" s="455"/>
      <c r="R1101" s="96">
        <f t="shared" si="361"/>
        <v>0</v>
      </c>
      <c r="S1101" s="96">
        <f t="shared" si="362"/>
        <v>0</v>
      </c>
    </row>
    <row r="1102" spans="2:19" ht="12.75" customHeight="1" x14ac:dyDescent="0.2">
      <c r="B1102" s="903"/>
      <c r="C1102" s="72"/>
      <c r="D1102" s="164"/>
      <c r="E1102" s="785"/>
      <c r="F1102" s="164"/>
      <c r="G1102" s="434">
        <f t="shared" si="382"/>
        <v>0</v>
      </c>
      <c r="H1102" s="450"/>
      <c r="I1102" s="434">
        <f t="shared" si="383"/>
        <v>0</v>
      </c>
      <c r="J1102" s="333"/>
      <c r="K1102" s="30"/>
      <c r="L1102" s="30"/>
      <c r="M1102" s="30"/>
      <c r="N1102" s="30"/>
      <c r="O1102" s="30"/>
      <c r="P1102" s="479"/>
      <c r="Q1102" s="457"/>
      <c r="R1102" s="96">
        <f t="shared" si="361"/>
        <v>0</v>
      </c>
      <c r="S1102" s="96">
        <f t="shared" si="362"/>
        <v>0</v>
      </c>
    </row>
    <row r="1103" spans="2:19" ht="12.75" customHeight="1" x14ac:dyDescent="0.2">
      <c r="B1103" s="903"/>
      <c r="C1103" s="72"/>
      <c r="D1103" s="164"/>
      <c r="E1103" s="785"/>
      <c r="F1103" s="164"/>
      <c r="G1103" s="434">
        <f t="shared" si="382"/>
        <v>0</v>
      </c>
      <c r="H1103" s="450"/>
      <c r="I1103" s="434">
        <f t="shared" si="383"/>
        <v>0</v>
      </c>
      <c r="J1103" s="333"/>
      <c r="K1103" s="30"/>
      <c r="L1103" s="30"/>
      <c r="M1103" s="30"/>
      <c r="N1103" s="30"/>
      <c r="O1103" s="30"/>
      <c r="P1103" s="479"/>
      <c r="Q1103" s="457"/>
      <c r="R1103" s="96">
        <f t="shared" si="361"/>
        <v>0</v>
      </c>
      <c r="S1103" s="96">
        <f t="shared" si="362"/>
        <v>0</v>
      </c>
    </row>
    <row r="1104" spans="2:19" ht="12.75" customHeight="1" x14ac:dyDescent="0.2">
      <c r="B1104" s="903"/>
      <c r="C1104" s="72"/>
      <c r="D1104" s="164"/>
      <c r="E1104" s="785"/>
      <c r="F1104" s="164"/>
      <c r="G1104" s="434">
        <f t="shared" si="382"/>
        <v>0</v>
      </c>
      <c r="H1104" s="450"/>
      <c r="I1104" s="434">
        <f t="shared" si="383"/>
        <v>0</v>
      </c>
      <c r="J1104" s="333"/>
      <c r="K1104" s="30"/>
      <c r="L1104" s="30"/>
      <c r="M1104" s="30"/>
      <c r="N1104" s="30"/>
      <c r="O1104" s="30"/>
      <c r="P1104" s="479"/>
      <c r="Q1104" s="457"/>
      <c r="R1104" s="96">
        <f t="shared" si="361"/>
        <v>0</v>
      </c>
      <c r="S1104" s="96">
        <f t="shared" si="362"/>
        <v>0</v>
      </c>
    </row>
    <row r="1105" spans="2:19" ht="12.75" customHeight="1" x14ac:dyDescent="0.2">
      <c r="B1105" s="903"/>
      <c r="C1105" s="72"/>
      <c r="D1105" s="164"/>
      <c r="E1105" s="785"/>
      <c r="F1105" s="164"/>
      <c r="G1105" s="434">
        <f t="shared" si="382"/>
        <v>0</v>
      </c>
      <c r="H1105" s="450"/>
      <c r="I1105" s="434">
        <f t="shared" si="383"/>
        <v>0</v>
      </c>
      <c r="J1105" s="333"/>
      <c r="K1105" s="30"/>
      <c r="L1105" s="30"/>
      <c r="M1105" s="30"/>
      <c r="N1105" s="30"/>
      <c r="O1105" s="30"/>
      <c r="P1105" s="479"/>
      <c r="Q1105" s="457"/>
      <c r="R1105" s="96">
        <f t="shared" si="361"/>
        <v>0</v>
      </c>
      <c r="S1105" s="96">
        <f t="shared" si="362"/>
        <v>0</v>
      </c>
    </row>
    <row r="1106" spans="2:19" ht="12.75" customHeight="1" x14ac:dyDescent="0.2">
      <c r="B1106" s="903"/>
      <c r="C1106" s="72"/>
      <c r="D1106" s="164"/>
      <c r="E1106" s="785"/>
      <c r="F1106" s="164"/>
      <c r="G1106" s="434">
        <f t="shared" si="382"/>
        <v>0</v>
      </c>
      <c r="H1106" s="453"/>
      <c r="I1106" s="434">
        <f t="shared" si="383"/>
        <v>0</v>
      </c>
      <c r="J1106" s="333"/>
      <c r="K1106" s="30"/>
      <c r="L1106" s="30"/>
      <c r="M1106" s="30"/>
      <c r="N1106" s="30"/>
      <c r="O1106" s="30"/>
      <c r="P1106" s="479"/>
      <c r="Q1106" s="457"/>
      <c r="R1106" s="96">
        <f t="shared" si="361"/>
        <v>0</v>
      </c>
      <c r="S1106" s="96">
        <f t="shared" si="362"/>
        <v>0</v>
      </c>
    </row>
    <row r="1107" spans="2:19" ht="12.75" customHeight="1" x14ac:dyDescent="0.2">
      <c r="B1107" s="903"/>
      <c r="C1107" s="72"/>
      <c r="D1107" s="164"/>
      <c r="E1107" s="785"/>
      <c r="F1107" s="164"/>
      <c r="G1107" s="434">
        <f t="shared" si="382"/>
        <v>0</v>
      </c>
      <c r="H1107" s="454"/>
      <c r="I1107" s="434">
        <f t="shared" si="383"/>
        <v>0</v>
      </c>
      <c r="J1107" s="333"/>
      <c r="K1107" s="30"/>
      <c r="L1107" s="30"/>
      <c r="M1107" s="30"/>
      <c r="N1107" s="30"/>
      <c r="O1107" s="30"/>
      <c r="P1107" s="479"/>
      <c r="Q1107" s="457"/>
      <c r="R1107" s="96">
        <f t="shared" si="361"/>
        <v>0</v>
      </c>
      <c r="S1107" s="96">
        <f t="shared" si="362"/>
        <v>0</v>
      </c>
    </row>
    <row r="1108" spans="2:19" ht="12.75" customHeight="1" x14ac:dyDescent="0.2">
      <c r="B1108" s="901"/>
      <c r="C1108" s="137"/>
      <c r="D1108" s="165"/>
      <c r="E1108" s="789"/>
      <c r="F1108" s="165"/>
      <c r="G1108" s="448">
        <f t="shared" si="382"/>
        <v>0</v>
      </c>
      <c r="H1108" s="451"/>
      <c r="I1108" s="448">
        <f t="shared" si="383"/>
        <v>0</v>
      </c>
      <c r="J1108" s="458"/>
      <c r="K1108" s="32"/>
      <c r="L1108" s="32"/>
      <c r="M1108" s="32"/>
      <c r="N1108" s="32"/>
      <c r="O1108" s="32"/>
      <c r="P1108" s="596"/>
      <c r="Q1108" s="459"/>
      <c r="R1108" s="96">
        <f t="shared" si="361"/>
        <v>0</v>
      </c>
      <c r="S1108" s="96">
        <f t="shared" si="362"/>
        <v>0</v>
      </c>
    </row>
    <row r="1109" spans="2:19" ht="12.75" customHeight="1" x14ac:dyDescent="0.2">
      <c r="B1109" s="897" t="s">
        <v>280</v>
      </c>
      <c r="C1109" s="114" t="s">
        <v>254</v>
      </c>
      <c r="D1109" s="162"/>
      <c r="E1109" s="491"/>
      <c r="F1109" s="784"/>
      <c r="G1109" s="204">
        <f>SUM(G1110:G1117)</f>
        <v>0</v>
      </c>
      <c r="H1109" s="449"/>
      <c r="I1109" s="204">
        <f>SUM(I1110:I1117)</f>
        <v>0</v>
      </c>
      <c r="J1109" s="204">
        <f t="shared" ref="J1109:Q1109" si="384">SUM(J1110:J1117)</f>
        <v>0</v>
      </c>
      <c r="K1109" s="220">
        <f t="shared" si="384"/>
        <v>0</v>
      </c>
      <c r="L1109" s="220">
        <f t="shared" si="384"/>
        <v>0</v>
      </c>
      <c r="M1109" s="220">
        <f t="shared" si="384"/>
        <v>0</v>
      </c>
      <c r="N1109" s="220">
        <f t="shared" si="384"/>
        <v>0</v>
      </c>
      <c r="O1109" s="220">
        <f t="shared" si="384"/>
        <v>0</v>
      </c>
      <c r="P1109" s="220">
        <f t="shared" si="384"/>
        <v>0</v>
      </c>
      <c r="Q1109" s="248">
        <f t="shared" si="384"/>
        <v>0</v>
      </c>
      <c r="R1109" s="96">
        <f t="shared" ref="R1109:R1172" si="385">SUM(J1109:Q1109)</f>
        <v>0</v>
      </c>
      <c r="S1109" s="96">
        <f t="shared" ref="S1109:S1172" si="386">+R1109-I1109</f>
        <v>0</v>
      </c>
    </row>
    <row r="1110" spans="2:19" ht="12.75" customHeight="1" x14ac:dyDescent="0.2">
      <c r="B1110" s="898"/>
      <c r="C1110" s="72"/>
      <c r="D1110" s="164"/>
      <c r="E1110" s="785"/>
      <c r="F1110" s="164"/>
      <c r="G1110" s="434">
        <f t="shared" ref="G1110:G1117" si="387">+E1110*F1110</f>
        <v>0</v>
      </c>
      <c r="H1110" s="450"/>
      <c r="I1110" s="434">
        <f t="shared" ref="I1110:I1117" si="388">+G1110*$H$1072</f>
        <v>0</v>
      </c>
      <c r="J1110" s="434"/>
      <c r="K1110" s="53"/>
      <c r="L1110" s="53"/>
      <c r="M1110" s="53"/>
      <c r="N1110" s="53"/>
      <c r="O1110" s="53"/>
      <c r="P1110" s="964"/>
      <c r="Q1110" s="455"/>
      <c r="R1110" s="96">
        <f t="shared" si="385"/>
        <v>0</v>
      </c>
      <c r="S1110" s="96">
        <f t="shared" si="386"/>
        <v>0</v>
      </c>
    </row>
    <row r="1111" spans="2:19" ht="12.75" customHeight="1" x14ac:dyDescent="0.2">
      <c r="B1111" s="902"/>
      <c r="C1111" s="114"/>
      <c r="D1111" s="162"/>
      <c r="E1111" s="491"/>
      <c r="F1111" s="784"/>
      <c r="G1111" s="434">
        <f t="shared" si="387"/>
        <v>0</v>
      </c>
      <c r="H1111" s="450"/>
      <c r="I1111" s="434">
        <f t="shared" si="388"/>
        <v>0</v>
      </c>
      <c r="J1111" s="33"/>
      <c r="K1111" s="33"/>
      <c r="L1111" s="33"/>
      <c r="M1111" s="33"/>
      <c r="N1111" s="33"/>
      <c r="O1111" s="33"/>
      <c r="P1111" s="965"/>
      <c r="Q1111" s="163"/>
      <c r="R1111" s="96">
        <f t="shared" si="385"/>
        <v>0</v>
      </c>
      <c r="S1111" s="96">
        <f t="shared" si="386"/>
        <v>0</v>
      </c>
    </row>
    <row r="1112" spans="2:19" ht="12.75" customHeight="1" x14ac:dyDescent="0.2">
      <c r="B1112" s="902"/>
      <c r="C1112" s="114"/>
      <c r="D1112" s="162"/>
      <c r="E1112" s="491"/>
      <c r="F1112" s="784"/>
      <c r="G1112" s="434">
        <f t="shared" si="387"/>
        <v>0</v>
      </c>
      <c r="H1112" s="450"/>
      <c r="I1112" s="434">
        <f t="shared" si="388"/>
        <v>0</v>
      </c>
      <c r="J1112" s="33"/>
      <c r="K1112" s="33"/>
      <c r="L1112" s="33"/>
      <c r="M1112" s="33"/>
      <c r="N1112" s="33"/>
      <c r="O1112" s="33"/>
      <c r="P1112" s="965"/>
      <c r="Q1112" s="163"/>
      <c r="R1112" s="96">
        <f t="shared" si="385"/>
        <v>0</v>
      </c>
      <c r="S1112" s="96">
        <f t="shared" si="386"/>
        <v>0</v>
      </c>
    </row>
    <row r="1113" spans="2:19" ht="12.75" customHeight="1" x14ac:dyDescent="0.2">
      <c r="B1113" s="902"/>
      <c r="C1113" s="114"/>
      <c r="D1113" s="162"/>
      <c r="E1113" s="491"/>
      <c r="F1113" s="784"/>
      <c r="G1113" s="434">
        <f t="shared" si="387"/>
        <v>0</v>
      </c>
      <c r="H1113" s="450"/>
      <c r="I1113" s="434">
        <f t="shared" si="388"/>
        <v>0</v>
      </c>
      <c r="J1113" s="33"/>
      <c r="K1113" s="33"/>
      <c r="L1113" s="33"/>
      <c r="M1113" s="33"/>
      <c r="N1113" s="33"/>
      <c r="O1113" s="33"/>
      <c r="P1113" s="965"/>
      <c r="Q1113" s="163"/>
      <c r="R1113" s="96">
        <f t="shared" si="385"/>
        <v>0</v>
      </c>
      <c r="S1113" s="96">
        <f t="shared" si="386"/>
        <v>0</v>
      </c>
    </row>
    <row r="1114" spans="2:19" ht="12.75" customHeight="1" x14ac:dyDescent="0.2">
      <c r="B1114" s="902"/>
      <c r="C1114" s="114"/>
      <c r="D1114" s="162"/>
      <c r="E1114" s="491"/>
      <c r="F1114" s="784"/>
      <c r="G1114" s="434">
        <f t="shared" si="387"/>
        <v>0</v>
      </c>
      <c r="H1114" s="450"/>
      <c r="I1114" s="434">
        <f t="shared" si="388"/>
        <v>0</v>
      </c>
      <c r="J1114" s="33"/>
      <c r="K1114" s="33"/>
      <c r="L1114" s="33"/>
      <c r="M1114" s="33"/>
      <c r="N1114" s="33"/>
      <c r="O1114" s="33"/>
      <c r="P1114" s="965"/>
      <c r="Q1114" s="163"/>
      <c r="R1114" s="96">
        <f t="shared" si="385"/>
        <v>0</v>
      </c>
      <c r="S1114" s="96">
        <f t="shared" si="386"/>
        <v>0</v>
      </c>
    </row>
    <row r="1115" spans="2:19" ht="12.75" customHeight="1" x14ac:dyDescent="0.2">
      <c r="B1115" s="903"/>
      <c r="C1115" s="72"/>
      <c r="D1115" s="164"/>
      <c r="E1115" s="785"/>
      <c r="F1115" s="164"/>
      <c r="G1115" s="434">
        <f t="shared" si="387"/>
        <v>0</v>
      </c>
      <c r="H1115" s="453"/>
      <c r="I1115" s="434">
        <f t="shared" si="388"/>
        <v>0</v>
      </c>
      <c r="J1115" s="333"/>
      <c r="K1115" s="30"/>
      <c r="L1115" s="30"/>
      <c r="M1115" s="30"/>
      <c r="N1115" s="30"/>
      <c r="O1115" s="30"/>
      <c r="P1115" s="479"/>
      <c r="Q1115" s="457"/>
      <c r="R1115" s="96">
        <f t="shared" si="385"/>
        <v>0</v>
      </c>
      <c r="S1115" s="96">
        <f t="shared" si="386"/>
        <v>0</v>
      </c>
    </row>
    <row r="1116" spans="2:19" ht="12.75" customHeight="1" x14ac:dyDescent="0.2">
      <c r="B1116" s="903"/>
      <c r="C1116" s="72"/>
      <c r="D1116" s="164"/>
      <c r="E1116" s="785"/>
      <c r="F1116" s="164"/>
      <c r="G1116" s="434">
        <f t="shared" si="387"/>
        <v>0</v>
      </c>
      <c r="H1116" s="454"/>
      <c r="I1116" s="434">
        <f t="shared" si="388"/>
        <v>0</v>
      </c>
      <c r="J1116" s="333"/>
      <c r="K1116" s="30"/>
      <c r="L1116" s="30"/>
      <c r="M1116" s="30"/>
      <c r="N1116" s="30"/>
      <c r="O1116" s="30"/>
      <c r="P1116" s="479"/>
      <c r="Q1116" s="457"/>
      <c r="R1116" s="96">
        <f t="shared" si="385"/>
        <v>0</v>
      </c>
      <c r="S1116" s="96">
        <f t="shared" si="386"/>
        <v>0</v>
      </c>
    </row>
    <row r="1117" spans="2:19" ht="12.75" customHeight="1" x14ac:dyDescent="0.2">
      <c r="B1117" s="901"/>
      <c r="C1117" s="137"/>
      <c r="D1117" s="165"/>
      <c r="E1117" s="785"/>
      <c r="F1117" s="164"/>
      <c r="G1117" s="448">
        <f t="shared" si="387"/>
        <v>0</v>
      </c>
      <c r="H1117" s="451"/>
      <c r="I1117" s="448">
        <f t="shared" si="388"/>
        <v>0</v>
      </c>
      <c r="J1117" s="333"/>
      <c r="K1117" s="30"/>
      <c r="L1117" s="30"/>
      <c r="M1117" s="30"/>
      <c r="N1117" s="30"/>
      <c r="O1117" s="30"/>
      <c r="P1117" s="479"/>
      <c r="Q1117" s="457"/>
      <c r="R1117" s="96">
        <f t="shared" si="385"/>
        <v>0</v>
      </c>
      <c r="S1117" s="96">
        <f t="shared" si="386"/>
        <v>0</v>
      </c>
    </row>
    <row r="1118" spans="2:19" ht="12.75" customHeight="1" x14ac:dyDescent="0.2">
      <c r="B1118" s="905">
        <f>+D1014</f>
        <v>0</v>
      </c>
      <c r="C1118" s="178" t="str">
        <f>+C1014</f>
        <v>1.5.3</v>
      </c>
      <c r="D1118" s="166">
        <f>+'Cronograma de Actividades'!C54</f>
        <v>0</v>
      </c>
      <c r="E1118" s="792"/>
      <c r="F1118" s="783"/>
      <c r="G1118" s="158">
        <f>+G1119+G1128+G1137+G1146+G1155</f>
        <v>0</v>
      </c>
      <c r="H1118" s="370">
        <f>+'Cronograma de Actividades'!D54</f>
        <v>0</v>
      </c>
      <c r="I1118" s="158">
        <f t="shared" ref="I1118:Q1118" si="389">+I1119+I1128+I1137+I1146+I1155</f>
        <v>0</v>
      </c>
      <c r="J1118" s="158">
        <f t="shared" si="389"/>
        <v>0</v>
      </c>
      <c r="K1118" s="158">
        <f t="shared" si="389"/>
        <v>0</v>
      </c>
      <c r="L1118" s="158">
        <f t="shared" si="389"/>
        <v>0</v>
      </c>
      <c r="M1118" s="158">
        <f t="shared" si="389"/>
        <v>0</v>
      </c>
      <c r="N1118" s="158">
        <f t="shared" si="389"/>
        <v>0</v>
      </c>
      <c r="O1118" s="158">
        <f t="shared" si="389"/>
        <v>0</v>
      </c>
      <c r="P1118" s="158">
        <f t="shared" si="389"/>
        <v>0</v>
      </c>
      <c r="Q1118" s="159">
        <f t="shared" si="389"/>
        <v>0</v>
      </c>
      <c r="R1118" s="96">
        <f t="shared" si="385"/>
        <v>0</v>
      </c>
      <c r="S1118" s="96">
        <f t="shared" si="386"/>
        <v>0</v>
      </c>
    </row>
    <row r="1119" spans="2:19" ht="12.75" customHeight="1" x14ac:dyDescent="0.2">
      <c r="B1119" s="897" t="s">
        <v>280</v>
      </c>
      <c r="C1119" s="114" t="s">
        <v>255</v>
      </c>
      <c r="D1119" s="162"/>
      <c r="E1119" s="491"/>
      <c r="F1119" s="784"/>
      <c r="G1119" s="204">
        <f>SUM(G1120:G1127)</f>
        <v>0</v>
      </c>
      <c r="H1119" s="449"/>
      <c r="I1119" s="204">
        <f>SUM(I1120:I1127)</f>
        <v>0</v>
      </c>
      <c r="J1119" s="204">
        <f t="shared" ref="J1119:Q1119" si="390">SUM(J1120:J1127)</f>
        <v>0</v>
      </c>
      <c r="K1119" s="220">
        <f t="shared" si="390"/>
        <v>0</v>
      </c>
      <c r="L1119" s="220">
        <f t="shared" si="390"/>
        <v>0</v>
      </c>
      <c r="M1119" s="220">
        <f t="shared" si="390"/>
        <v>0</v>
      </c>
      <c r="N1119" s="220">
        <f t="shared" si="390"/>
        <v>0</v>
      </c>
      <c r="O1119" s="220">
        <f t="shared" si="390"/>
        <v>0</v>
      </c>
      <c r="P1119" s="220">
        <f t="shared" si="390"/>
        <v>0</v>
      </c>
      <c r="Q1119" s="248">
        <f t="shared" si="390"/>
        <v>0</v>
      </c>
      <c r="R1119" s="96">
        <f t="shared" si="385"/>
        <v>0</v>
      </c>
      <c r="S1119" s="96">
        <f t="shared" si="386"/>
        <v>0</v>
      </c>
    </row>
    <row r="1120" spans="2:19" ht="12.75" customHeight="1" x14ac:dyDescent="0.2">
      <c r="B1120" s="898"/>
      <c r="C1120" s="72"/>
      <c r="D1120" s="164"/>
      <c r="E1120" s="785"/>
      <c r="F1120" s="164"/>
      <c r="G1120" s="434">
        <f t="shared" ref="G1120:G1127" si="391">+E1120*F1120</f>
        <v>0</v>
      </c>
      <c r="H1120" s="450"/>
      <c r="I1120" s="434">
        <f t="shared" ref="I1120:I1127" si="392">+G1120*$H$1118</f>
        <v>0</v>
      </c>
      <c r="J1120" s="434"/>
      <c r="K1120" s="53"/>
      <c r="L1120" s="53"/>
      <c r="M1120" s="53"/>
      <c r="N1120" s="53"/>
      <c r="O1120" s="53"/>
      <c r="P1120" s="964"/>
      <c r="Q1120" s="455"/>
      <c r="R1120" s="96">
        <f t="shared" si="385"/>
        <v>0</v>
      </c>
      <c r="S1120" s="96">
        <f t="shared" si="386"/>
        <v>0</v>
      </c>
    </row>
    <row r="1121" spans="2:19" ht="12.75" customHeight="1" x14ac:dyDescent="0.2">
      <c r="B1121" s="903"/>
      <c r="C1121" s="72"/>
      <c r="D1121" s="164"/>
      <c r="E1121" s="785"/>
      <c r="F1121" s="164"/>
      <c r="G1121" s="434">
        <f t="shared" si="391"/>
        <v>0</v>
      </c>
      <c r="H1121" s="450"/>
      <c r="I1121" s="434">
        <f t="shared" si="392"/>
        <v>0</v>
      </c>
      <c r="J1121" s="333"/>
      <c r="K1121" s="30"/>
      <c r="L1121" s="30"/>
      <c r="M1121" s="30"/>
      <c r="N1121" s="30"/>
      <c r="O1121" s="30"/>
      <c r="P1121" s="479"/>
      <c r="Q1121" s="457"/>
      <c r="R1121" s="96">
        <f t="shared" si="385"/>
        <v>0</v>
      </c>
      <c r="S1121" s="96">
        <f t="shared" si="386"/>
        <v>0</v>
      </c>
    </row>
    <row r="1122" spans="2:19" ht="12.75" customHeight="1" x14ac:dyDescent="0.2">
      <c r="B1122" s="903"/>
      <c r="C1122" s="72"/>
      <c r="D1122" s="164"/>
      <c r="E1122" s="785"/>
      <c r="F1122" s="164"/>
      <c r="G1122" s="434">
        <f t="shared" si="391"/>
        <v>0</v>
      </c>
      <c r="H1122" s="450"/>
      <c r="I1122" s="434">
        <f t="shared" si="392"/>
        <v>0</v>
      </c>
      <c r="J1122" s="333"/>
      <c r="K1122" s="30"/>
      <c r="L1122" s="30"/>
      <c r="M1122" s="30"/>
      <c r="N1122" s="30"/>
      <c r="O1122" s="30"/>
      <c r="P1122" s="479"/>
      <c r="Q1122" s="457"/>
      <c r="R1122" s="96">
        <f t="shared" si="385"/>
        <v>0</v>
      </c>
      <c r="S1122" s="96">
        <f t="shared" si="386"/>
        <v>0</v>
      </c>
    </row>
    <row r="1123" spans="2:19" ht="12.75" customHeight="1" x14ac:dyDescent="0.2">
      <c r="B1123" s="903"/>
      <c r="C1123" s="72"/>
      <c r="D1123" s="164"/>
      <c r="E1123" s="785"/>
      <c r="F1123" s="164"/>
      <c r="G1123" s="434">
        <f t="shared" si="391"/>
        <v>0</v>
      </c>
      <c r="H1123" s="450"/>
      <c r="I1123" s="434">
        <f t="shared" si="392"/>
        <v>0</v>
      </c>
      <c r="J1123" s="333"/>
      <c r="K1123" s="30"/>
      <c r="L1123" s="30"/>
      <c r="M1123" s="30"/>
      <c r="N1123" s="30"/>
      <c r="O1123" s="30"/>
      <c r="P1123" s="479"/>
      <c r="Q1123" s="457"/>
      <c r="R1123" s="96">
        <f t="shared" si="385"/>
        <v>0</v>
      </c>
      <c r="S1123" s="96">
        <f t="shared" si="386"/>
        <v>0</v>
      </c>
    </row>
    <row r="1124" spans="2:19" ht="12.75" customHeight="1" x14ac:dyDescent="0.2">
      <c r="B1124" s="900"/>
      <c r="C1124" s="209"/>
      <c r="D1124" s="210"/>
      <c r="E1124" s="785"/>
      <c r="F1124" s="164"/>
      <c r="G1124" s="434">
        <f t="shared" si="391"/>
        <v>0</v>
      </c>
      <c r="H1124" s="450"/>
      <c r="I1124" s="434">
        <f t="shared" si="392"/>
        <v>0</v>
      </c>
      <c r="J1124" s="333"/>
      <c r="K1124" s="30"/>
      <c r="L1124" s="460"/>
      <c r="M1124" s="460"/>
      <c r="N1124" s="460"/>
      <c r="O1124" s="460"/>
      <c r="P1124" s="966"/>
      <c r="Q1124" s="461"/>
      <c r="R1124" s="96">
        <f t="shared" si="385"/>
        <v>0</v>
      </c>
      <c r="S1124" s="96">
        <f t="shared" si="386"/>
        <v>0</v>
      </c>
    </row>
    <row r="1125" spans="2:19" ht="12.75" customHeight="1" x14ac:dyDescent="0.2">
      <c r="B1125" s="900"/>
      <c r="C1125" s="209"/>
      <c r="D1125" s="210"/>
      <c r="E1125" s="790"/>
      <c r="F1125" s="779"/>
      <c r="G1125" s="434">
        <f t="shared" si="391"/>
        <v>0</v>
      </c>
      <c r="H1125" s="453"/>
      <c r="I1125" s="434">
        <f t="shared" si="392"/>
        <v>0</v>
      </c>
      <c r="J1125" s="336"/>
      <c r="K1125" s="133"/>
      <c r="L1125" s="460"/>
      <c r="M1125" s="460"/>
      <c r="N1125" s="460"/>
      <c r="O1125" s="460"/>
      <c r="P1125" s="966"/>
      <c r="Q1125" s="461"/>
      <c r="R1125" s="96">
        <f t="shared" si="385"/>
        <v>0</v>
      </c>
      <c r="S1125" s="96">
        <f t="shared" si="386"/>
        <v>0</v>
      </c>
    </row>
    <row r="1126" spans="2:19" ht="12.75" customHeight="1" x14ac:dyDescent="0.2">
      <c r="B1126" s="900"/>
      <c r="C1126" s="209"/>
      <c r="D1126" s="210"/>
      <c r="E1126" s="791"/>
      <c r="F1126" s="210"/>
      <c r="G1126" s="434">
        <f t="shared" si="391"/>
        <v>0</v>
      </c>
      <c r="H1126" s="454"/>
      <c r="I1126" s="434">
        <f t="shared" si="392"/>
        <v>0</v>
      </c>
      <c r="J1126" s="462"/>
      <c r="K1126" s="460"/>
      <c r="L1126" s="460"/>
      <c r="M1126" s="460"/>
      <c r="N1126" s="460"/>
      <c r="O1126" s="460"/>
      <c r="P1126" s="966"/>
      <c r="Q1126" s="461"/>
      <c r="R1126" s="96">
        <f t="shared" si="385"/>
        <v>0</v>
      </c>
      <c r="S1126" s="96">
        <f t="shared" si="386"/>
        <v>0</v>
      </c>
    </row>
    <row r="1127" spans="2:19" ht="12.75" customHeight="1" x14ac:dyDescent="0.2">
      <c r="B1127" s="901"/>
      <c r="C1127" s="137"/>
      <c r="D1127" s="165"/>
      <c r="E1127" s="789"/>
      <c r="F1127" s="165"/>
      <c r="G1127" s="448">
        <f t="shared" si="391"/>
        <v>0</v>
      </c>
      <c r="H1127" s="451"/>
      <c r="I1127" s="448">
        <f t="shared" si="392"/>
        <v>0</v>
      </c>
      <c r="J1127" s="458"/>
      <c r="K1127" s="32"/>
      <c r="L1127" s="32"/>
      <c r="M1127" s="32"/>
      <c r="N1127" s="32"/>
      <c r="O1127" s="32"/>
      <c r="P1127" s="596"/>
      <c r="Q1127" s="459"/>
      <c r="R1127" s="96">
        <f t="shared" si="385"/>
        <v>0</v>
      </c>
      <c r="S1127" s="96">
        <f t="shared" si="386"/>
        <v>0</v>
      </c>
    </row>
    <row r="1128" spans="2:19" ht="12.75" customHeight="1" x14ac:dyDescent="0.2">
      <c r="B1128" s="897" t="s">
        <v>280</v>
      </c>
      <c r="C1128" s="114" t="s">
        <v>256</v>
      </c>
      <c r="D1128" s="162"/>
      <c r="E1128" s="491"/>
      <c r="F1128" s="784"/>
      <c r="G1128" s="204">
        <f>SUM(G1129:G1136)</f>
        <v>0</v>
      </c>
      <c r="H1128" s="449"/>
      <c r="I1128" s="204">
        <f>SUM(I1129:I1136)</f>
        <v>0</v>
      </c>
      <c r="J1128" s="204">
        <f t="shared" ref="J1128:Q1128" si="393">SUM(J1129:J1136)</f>
        <v>0</v>
      </c>
      <c r="K1128" s="220">
        <f t="shared" si="393"/>
        <v>0</v>
      </c>
      <c r="L1128" s="220">
        <f t="shared" si="393"/>
        <v>0</v>
      </c>
      <c r="M1128" s="220">
        <f t="shared" si="393"/>
        <v>0</v>
      </c>
      <c r="N1128" s="220">
        <f t="shared" si="393"/>
        <v>0</v>
      </c>
      <c r="O1128" s="220">
        <f t="shared" si="393"/>
        <v>0</v>
      </c>
      <c r="P1128" s="220">
        <f t="shared" si="393"/>
        <v>0</v>
      </c>
      <c r="Q1128" s="248">
        <f t="shared" si="393"/>
        <v>0</v>
      </c>
      <c r="R1128" s="96">
        <f t="shared" si="385"/>
        <v>0</v>
      </c>
      <c r="S1128" s="96">
        <f t="shared" si="386"/>
        <v>0</v>
      </c>
    </row>
    <row r="1129" spans="2:19" ht="12.75" customHeight="1" x14ac:dyDescent="0.2">
      <c r="B1129" s="898"/>
      <c r="C1129" s="72"/>
      <c r="D1129" s="164"/>
      <c r="E1129" s="785"/>
      <c r="F1129" s="164"/>
      <c r="G1129" s="434">
        <f t="shared" ref="G1129:G1136" si="394">+E1129*F1129</f>
        <v>0</v>
      </c>
      <c r="H1129" s="450"/>
      <c r="I1129" s="434">
        <f t="shared" ref="I1129:I1136" si="395">+G1129*$H$1118</f>
        <v>0</v>
      </c>
      <c r="J1129" s="434"/>
      <c r="K1129" s="53"/>
      <c r="L1129" s="53"/>
      <c r="M1129" s="53"/>
      <c r="N1129" s="53"/>
      <c r="O1129" s="53"/>
      <c r="P1129" s="964"/>
      <c r="Q1129" s="455"/>
      <c r="R1129" s="96">
        <f t="shared" si="385"/>
        <v>0</v>
      </c>
      <c r="S1129" s="96">
        <f t="shared" si="386"/>
        <v>0</v>
      </c>
    </row>
    <row r="1130" spans="2:19" ht="12.75" customHeight="1" x14ac:dyDescent="0.2">
      <c r="B1130" s="902"/>
      <c r="C1130" s="114"/>
      <c r="D1130" s="162"/>
      <c r="E1130" s="491"/>
      <c r="F1130" s="784"/>
      <c r="G1130" s="434">
        <f t="shared" si="394"/>
        <v>0</v>
      </c>
      <c r="H1130" s="450"/>
      <c r="I1130" s="434">
        <f t="shared" si="395"/>
        <v>0</v>
      </c>
      <c r="J1130" s="333"/>
      <c r="K1130" s="30"/>
      <c r="L1130" s="30"/>
      <c r="M1130" s="30"/>
      <c r="N1130" s="30"/>
      <c r="O1130" s="30"/>
      <c r="P1130" s="479"/>
      <c r="Q1130" s="457"/>
      <c r="R1130" s="96">
        <f t="shared" si="385"/>
        <v>0</v>
      </c>
      <c r="S1130" s="96">
        <f t="shared" si="386"/>
        <v>0</v>
      </c>
    </row>
    <row r="1131" spans="2:19" ht="12.75" customHeight="1" x14ac:dyDescent="0.2">
      <c r="B1131" s="902"/>
      <c r="C1131" s="114"/>
      <c r="D1131" s="162"/>
      <c r="E1131" s="491"/>
      <c r="F1131" s="784"/>
      <c r="G1131" s="434">
        <f t="shared" si="394"/>
        <v>0</v>
      </c>
      <c r="H1131" s="450"/>
      <c r="I1131" s="434">
        <f t="shared" si="395"/>
        <v>0</v>
      </c>
      <c r="J1131" s="333"/>
      <c r="K1131" s="30"/>
      <c r="L1131" s="30"/>
      <c r="M1131" s="30"/>
      <c r="N1131" s="30"/>
      <c r="O1131" s="30"/>
      <c r="P1131" s="479"/>
      <c r="Q1131" s="457"/>
      <c r="R1131" s="96">
        <f t="shared" si="385"/>
        <v>0</v>
      </c>
      <c r="S1131" s="96">
        <f t="shared" si="386"/>
        <v>0</v>
      </c>
    </row>
    <row r="1132" spans="2:19" ht="12.75" customHeight="1" x14ac:dyDescent="0.2">
      <c r="B1132" s="902"/>
      <c r="C1132" s="114"/>
      <c r="D1132" s="162"/>
      <c r="E1132" s="491"/>
      <c r="F1132" s="784"/>
      <c r="G1132" s="434">
        <f t="shared" si="394"/>
        <v>0</v>
      </c>
      <c r="H1132" s="450"/>
      <c r="I1132" s="434">
        <f t="shared" si="395"/>
        <v>0</v>
      </c>
      <c r="J1132" s="333"/>
      <c r="K1132" s="30"/>
      <c r="L1132" s="30"/>
      <c r="M1132" s="30"/>
      <c r="N1132" s="30"/>
      <c r="O1132" s="30"/>
      <c r="P1132" s="479"/>
      <c r="Q1132" s="457"/>
      <c r="R1132" s="96">
        <f t="shared" si="385"/>
        <v>0</v>
      </c>
      <c r="S1132" s="96">
        <f t="shared" si="386"/>
        <v>0</v>
      </c>
    </row>
    <row r="1133" spans="2:19" ht="12.75" customHeight="1" x14ac:dyDescent="0.2">
      <c r="B1133" s="902"/>
      <c r="C1133" s="114"/>
      <c r="D1133" s="162"/>
      <c r="E1133" s="491"/>
      <c r="F1133" s="784"/>
      <c r="G1133" s="434">
        <f t="shared" si="394"/>
        <v>0</v>
      </c>
      <c r="H1133" s="450"/>
      <c r="I1133" s="434">
        <f t="shared" si="395"/>
        <v>0</v>
      </c>
      <c r="J1133" s="333"/>
      <c r="K1133" s="30"/>
      <c r="L1133" s="460"/>
      <c r="M1133" s="460"/>
      <c r="N1133" s="460"/>
      <c r="O1133" s="460"/>
      <c r="P1133" s="966"/>
      <c r="Q1133" s="461"/>
      <c r="R1133" s="96">
        <f t="shared" si="385"/>
        <v>0</v>
      </c>
      <c r="S1133" s="96">
        <f t="shared" si="386"/>
        <v>0</v>
      </c>
    </row>
    <row r="1134" spans="2:19" ht="12.75" customHeight="1" x14ac:dyDescent="0.2">
      <c r="B1134" s="903"/>
      <c r="C1134" s="72"/>
      <c r="D1134" s="164"/>
      <c r="E1134" s="785"/>
      <c r="F1134" s="164"/>
      <c r="G1134" s="434">
        <f t="shared" si="394"/>
        <v>0</v>
      </c>
      <c r="H1134" s="453"/>
      <c r="I1134" s="434">
        <f t="shared" si="395"/>
        <v>0</v>
      </c>
      <c r="J1134" s="336"/>
      <c r="K1134" s="133"/>
      <c r="L1134" s="460"/>
      <c r="M1134" s="460"/>
      <c r="N1134" s="460"/>
      <c r="O1134" s="460"/>
      <c r="P1134" s="966"/>
      <c r="Q1134" s="461"/>
      <c r="R1134" s="96">
        <f t="shared" si="385"/>
        <v>0</v>
      </c>
      <c r="S1134" s="96">
        <f t="shared" si="386"/>
        <v>0</v>
      </c>
    </row>
    <row r="1135" spans="2:19" ht="12.75" customHeight="1" x14ac:dyDescent="0.2">
      <c r="B1135" s="903"/>
      <c r="C1135" s="72"/>
      <c r="D1135" s="164"/>
      <c r="E1135" s="785"/>
      <c r="F1135" s="164"/>
      <c r="G1135" s="434">
        <f t="shared" si="394"/>
        <v>0</v>
      </c>
      <c r="H1135" s="454"/>
      <c r="I1135" s="434">
        <f t="shared" si="395"/>
        <v>0</v>
      </c>
      <c r="J1135" s="462"/>
      <c r="K1135" s="460"/>
      <c r="L1135" s="460"/>
      <c r="M1135" s="460"/>
      <c r="N1135" s="460"/>
      <c r="O1135" s="460"/>
      <c r="P1135" s="966"/>
      <c r="Q1135" s="461"/>
      <c r="R1135" s="96">
        <f t="shared" si="385"/>
        <v>0</v>
      </c>
      <c r="S1135" s="96">
        <f t="shared" si="386"/>
        <v>0</v>
      </c>
    </row>
    <row r="1136" spans="2:19" ht="12.75" customHeight="1" x14ac:dyDescent="0.2">
      <c r="B1136" s="901"/>
      <c r="C1136" s="137"/>
      <c r="D1136" s="165"/>
      <c r="E1136" s="789"/>
      <c r="F1136" s="165"/>
      <c r="G1136" s="448">
        <f t="shared" si="394"/>
        <v>0</v>
      </c>
      <c r="H1136" s="451"/>
      <c r="I1136" s="448">
        <f t="shared" si="395"/>
        <v>0</v>
      </c>
      <c r="J1136" s="458"/>
      <c r="K1136" s="32"/>
      <c r="L1136" s="32"/>
      <c r="M1136" s="32"/>
      <c r="N1136" s="32"/>
      <c r="O1136" s="32"/>
      <c r="P1136" s="596"/>
      <c r="Q1136" s="459"/>
      <c r="R1136" s="96">
        <f t="shared" si="385"/>
        <v>0</v>
      </c>
      <c r="S1136" s="96">
        <f t="shared" si="386"/>
        <v>0</v>
      </c>
    </row>
    <row r="1137" spans="2:19" ht="12.75" customHeight="1" x14ac:dyDescent="0.2">
      <c r="B1137" s="897" t="s">
        <v>280</v>
      </c>
      <c r="C1137" s="114" t="s">
        <v>257</v>
      </c>
      <c r="D1137" s="162"/>
      <c r="E1137" s="491"/>
      <c r="F1137" s="784"/>
      <c r="G1137" s="204">
        <f>SUM(G1138:G1145)</f>
        <v>0</v>
      </c>
      <c r="H1137" s="449"/>
      <c r="I1137" s="204">
        <f>SUM(I1138:I1145)</f>
        <v>0</v>
      </c>
      <c r="J1137" s="204">
        <f t="shared" ref="J1137:Q1137" si="396">SUM(J1138:J1145)</f>
        <v>0</v>
      </c>
      <c r="K1137" s="220">
        <f t="shared" si="396"/>
        <v>0</v>
      </c>
      <c r="L1137" s="220">
        <f t="shared" si="396"/>
        <v>0</v>
      </c>
      <c r="M1137" s="220">
        <f t="shared" si="396"/>
        <v>0</v>
      </c>
      <c r="N1137" s="220">
        <f t="shared" si="396"/>
        <v>0</v>
      </c>
      <c r="O1137" s="220">
        <f t="shared" si="396"/>
        <v>0</v>
      </c>
      <c r="P1137" s="220">
        <f t="shared" si="396"/>
        <v>0</v>
      </c>
      <c r="Q1137" s="248">
        <f t="shared" si="396"/>
        <v>0</v>
      </c>
      <c r="R1137" s="96">
        <f t="shared" si="385"/>
        <v>0</v>
      </c>
      <c r="S1137" s="96">
        <f t="shared" si="386"/>
        <v>0</v>
      </c>
    </row>
    <row r="1138" spans="2:19" ht="12.75" customHeight="1" x14ac:dyDescent="0.2">
      <c r="B1138" s="898"/>
      <c r="C1138" s="72"/>
      <c r="D1138" s="164"/>
      <c r="E1138" s="785"/>
      <c r="F1138" s="164"/>
      <c r="G1138" s="434">
        <f t="shared" ref="G1138:G1145" si="397">+E1138*F1138</f>
        <v>0</v>
      </c>
      <c r="H1138" s="450"/>
      <c r="I1138" s="434">
        <f t="shared" ref="I1138:I1145" si="398">+G1138*$H$1118</f>
        <v>0</v>
      </c>
      <c r="J1138" s="434"/>
      <c r="K1138" s="53"/>
      <c r="L1138" s="53"/>
      <c r="M1138" s="53"/>
      <c r="N1138" s="53"/>
      <c r="O1138" s="53"/>
      <c r="P1138" s="964"/>
      <c r="Q1138" s="455"/>
      <c r="R1138" s="96">
        <f t="shared" si="385"/>
        <v>0</v>
      </c>
      <c r="S1138" s="96">
        <f t="shared" si="386"/>
        <v>0</v>
      </c>
    </row>
    <row r="1139" spans="2:19" ht="12.75" customHeight="1" x14ac:dyDescent="0.2">
      <c r="B1139" s="902"/>
      <c r="C1139" s="114"/>
      <c r="D1139" s="162"/>
      <c r="E1139" s="491"/>
      <c r="F1139" s="784"/>
      <c r="G1139" s="434">
        <f t="shared" si="397"/>
        <v>0</v>
      </c>
      <c r="H1139" s="450"/>
      <c r="I1139" s="434">
        <f t="shared" si="398"/>
        <v>0</v>
      </c>
      <c r="J1139" s="333"/>
      <c r="K1139" s="30"/>
      <c r="L1139" s="30"/>
      <c r="M1139" s="30"/>
      <c r="N1139" s="30"/>
      <c r="O1139" s="30"/>
      <c r="P1139" s="479"/>
      <c r="Q1139" s="457"/>
      <c r="R1139" s="96">
        <f t="shared" si="385"/>
        <v>0</v>
      </c>
      <c r="S1139" s="96">
        <f t="shared" si="386"/>
        <v>0</v>
      </c>
    </row>
    <row r="1140" spans="2:19" ht="12.75" customHeight="1" x14ac:dyDescent="0.2">
      <c r="B1140" s="902"/>
      <c r="C1140" s="114"/>
      <c r="D1140" s="162"/>
      <c r="E1140" s="491"/>
      <c r="F1140" s="784"/>
      <c r="G1140" s="434">
        <f t="shared" si="397"/>
        <v>0</v>
      </c>
      <c r="H1140" s="450"/>
      <c r="I1140" s="434">
        <f t="shared" si="398"/>
        <v>0</v>
      </c>
      <c r="J1140" s="333"/>
      <c r="K1140" s="30"/>
      <c r="L1140" s="30"/>
      <c r="M1140" s="30"/>
      <c r="N1140" s="30"/>
      <c r="O1140" s="30"/>
      <c r="P1140" s="479"/>
      <c r="Q1140" s="457"/>
      <c r="R1140" s="96">
        <f t="shared" si="385"/>
        <v>0</v>
      </c>
      <c r="S1140" s="96">
        <f t="shared" si="386"/>
        <v>0</v>
      </c>
    </row>
    <row r="1141" spans="2:19" ht="12.75" customHeight="1" x14ac:dyDescent="0.2">
      <c r="B1141" s="902"/>
      <c r="C1141" s="114"/>
      <c r="D1141" s="162"/>
      <c r="E1141" s="491"/>
      <c r="F1141" s="784"/>
      <c r="G1141" s="434">
        <f t="shared" si="397"/>
        <v>0</v>
      </c>
      <c r="H1141" s="450"/>
      <c r="I1141" s="434">
        <f t="shared" si="398"/>
        <v>0</v>
      </c>
      <c r="J1141" s="333"/>
      <c r="K1141" s="30"/>
      <c r="L1141" s="30"/>
      <c r="M1141" s="30"/>
      <c r="N1141" s="30"/>
      <c r="O1141" s="30"/>
      <c r="P1141" s="479"/>
      <c r="Q1141" s="457"/>
      <c r="R1141" s="96">
        <f t="shared" si="385"/>
        <v>0</v>
      </c>
      <c r="S1141" s="96">
        <f t="shared" si="386"/>
        <v>0</v>
      </c>
    </row>
    <row r="1142" spans="2:19" ht="12.75" customHeight="1" x14ac:dyDescent="0.2">
      <c r="B1142" s="902"/>
      <c r="C1142" s="114"/>
      <c r="D1142" s="162"/>
      <c r="E1142" s="491"/>
      <c r="F1142" s="784"/>
      <c r="G1142" s="434">
        <f t="shared" si="397"/>
        <v>0</v>
      </c>
      <c r="H1142" s="450"/>
      <c r="I1142" s="434">
        <f t="shared" si="398"/>
        <v>0</v>
      </c>
      <c r="J1142" s="333"/>
      <c r="K1142" s="30"/>
      <c r="L1142" s="460"/>
      <c r="M1142" s="460"/>
      <c r="N1142" s="460"/>
      <c r="O1142" s="460"/>
      <c r="P1142" s="966"/>
      <c r="Q1142" s="461"/>
      <c r="R1142" s="96">
        <f t="shared" si="385"/>
        <v>0</v>
      </c>
      <c r="S1142" s="96">
        <f t="shared" si="386"/>
        <v>0</v>
      </c>
    </row>
    <row r="1143" spans="2:19" ht="12.75" customHeight="1" x14ac:dyDescent="0.2">
      <c r="B1143" s="903"/>
      <c r="C1143" s="72"/>
      <c r="D1143" s="164"/>
      <c r="E1143" s="785"/>
      <c r="F1143" s="164"/>
      <c r="G1143" s="434">
        <f t="shared" si="397"/>
        <v>0</v>
      </c>
      <c r="H1143" s="453"/>
      <c r="I1143" s="434">
        <f t="shared" si="398"/>
        <v>0</v>
      </c>
      <c r="J1143" s="336"/>
      <c r="K1143" s="133"/>
      <c r="L1143" s="460"/>
      <c r="M1143" s="460"/>
      <c r="N1143" s="460"/>
      <c r="O1143" s="460"/>
      <c r="P1143" s="966"/>
      <c r="Q1143" s="461"/>
      <c r="R1143" s="96">
        <f t="shared" si="385"/>
        <v>0</v>
      </c>
      <c r="S1143" s="96">
        <f t="shared" si="386"/>
        <v>0</v>
      </c>
    </row>
    <row r="1144" spans="2:19" ht="12.75" customHeight="1" x14ac:dyDescent="0.2">
      <c r="B1144" s="903"/>
      <c r="C1144" s="72"/>
      <c r="D1144" s="164"/>
      <c r="E1144" s="785"/>
      <c r="F1144" s="164"/>
      <c r="G1144" s="434">
        <f t="shared" si="397"/>
        <v>0</v>
      </c>
      <c r="H1144" s="454"/>
      <c r="I1144" s="434">
        <f t="shared" si="398"/>
        <v>0</v>
      </c>
      <c r="J1144" s="462"/>
      <c r="K1144" s="460"/>
      <c r="L1144" s="460"/>
      <c r="M1144" s="460"/>
      <c r="N1144" s="460"/>
      <c r="O1144" s="460"/>
      <c r="P1144" s="966"/>
      <c r="Q1144" s="461"/>
      <c r="R1144" s="96">
        <f t="shared" si="385"/>
        <v>0</v>
      </c>
      <c r="S1144" s="96">
        <f t="shared" si="386"/>
        <v>0</v>
      </c>
    </row>
    <row r="1145" spans="2:19" ht="12.75" customHeight="1" x14ac:dyDescent="0.2">
      <c r="B1145" s="901"/>
      <c r="C1145" s="137"/>
      <c r="D1145" s="165"/>
      <c r="E1145" s="789"/>
      <c r="F1145" s="165"/>
      <c r="G1145" s="448">
        <f t="shared" si="397"/>
        <v>0</v>
      </c>
      <c r="H1145" s="451"/>
      <c r="I1145" s="448">
        <f t="shared" si="398"/>
        <v>0</v>
      </c>
      <c r="J1145" s="458"/>
      <c r="K1145" s="32"/>
      <c r="L1145" s="32"/>
      <c r="M1145" s="32"/>
      <c r="N1145" s="32"/>
      <c r="O1145" s="32"/>
      <c r="P1145" s="596"/>
      <c r="Q1145" s="459"/>
      <c r="R1145" s="96">
        <f t="shared" si="385"/>
        <v>0</v>
      </c>
      <c r="S1145" s="96">
        <f t="shared" si="386"/>
        <v>0</v>
      </c>
    </row>
    <row r="1146" spans="2:19" ht="12.75" customHeight="1" x14ac:dyDescent="0.2">
      <c r="B1146" s="897" t="s">
        <v>280</v>
      </c>
      <c r="C1146" s="114" t="s">
        <v>258</v>
      </c>
      <c r="D1146" s="162"/>
      <c r="E1146" s="491"/>
      <c r="F1146" s="784"/>
      <c r="G1146" s="204">
        <f>SUM(G1147:G1154)</f>
        <v>0</v>
      </c>
      <c r="H1146" s="449"/>
      <c r="I1146" s="204">
        <f>SUM(I1147:I1154)</f>
        <v>0</v>
      </c>
      <c r="J1146" s="204">
        <f t="shared" ref="J1146:Q1146" si="399">SUM(J1147:J1154)</f>
        <v>0</v>
      </c>
      <c r="K1146" s="220">
        <f t="shared" si="399"/>
        <v>0</v>
      </c>
      <c r="L1146" s="220">
        <f t="shared" si="399"/>
        <v>0</v>
      </c>
      <c r="M1146" s="220">
        <f t="shared" si="399"/>
        <v>0</v>
      </c>
      <c r="N1146" s="220">
        <f t="shared" si="399"/>
        <v>0</v>
      </c>
      <c r="O1146" s="220">
        <f t="shared" si="399"/>
        <v>0</v>
      </c>
      <c r="P1146" s="220">
        <f t="shared" si="399"/>
        <v>0</v>
      </c>
      <c r="Q1146" s="248">
        <f t="shared" si="399"/>
        <v>0</v>
      </c>
      <c r="R1146" s="96">
        <f t="shared" si="385"/>
        <v>0</v>
      </c>
      <c r="S1146" s="96">
        <f t="shared" si="386"/>
        <v>0</v>
      </c>
    </row>
    <row r="1147" spans="2:19" ht="12.75" customHeight="1" x14ac:dyDescent="0.2">
      <c r="B1147" s="898"/>
      <c r="C1147" s="72"/>
      <c r="D1147" s="164"/>
      <c r="E1147" s="785"/>
      <c r="F1147" s="164"/>
      <c r="G1147" s="434">
        <f t="shared" ref="G1147:G1154" si="400">+E1147*F1147</f>
        <v>0</v>
      </c>
      <c r="H1147" s="450"/>
      <c r="I1147" s="434">
        <f t="shared" ref="I1147:I1154" si="401">+G1147*$H$1118</f>
        <v>0</v>
      </c>
      <c r="J1147" s="434"/>
      <c r="K1147" s="53"/>
      <c r="L1147" s="53"/>
      <c r="M1147" s="53"/>
      <c r="N1147" s="53"/>
      <c r="O1147" s="53"/>
      <c r="P1147" s="964"/>
      <c r="Q1147" s="455"/>
      <c r="R1147" s="96">
        <f t="shared" si="385"/>
        <v>0</v>
      </c>
      <c r="S1147" s="96">
        <f t="shared" si="386"/>
        <v>0</v>
      </c>
    </row>
    <row r="1148" spans="2:19" ht="12.75" customHeight="1" x14ac:dyDescent="0.2">
      <c r="B1148" s="903"/>
      <c r="C1148" s="72"/>
      <c r="D1148" s="164"/>
      <c r="E1148" s="785"/>
      <c r="F1148" s="164"/>
      <c r="G1148" s="434">
        <f t="shared" si="400"/>
        <v>0</v>
      </c>
      <c r="H1148" s="450"/>
      <c r="I1148" s="434">
        <f t="shared" si="401"/>
        <v>0</v>
      </c>
      <c r="J1148" s="333"/>
      <c r="K1148" s="30"/>
      <c r="L1148" s="30"/>
      <c r="M1148" s="30"/>
      <c r="N1148" s="30"/>
      <c r="O1148" s="30"/>
      <c r="P1148" s="479"/>
      <c r="Q1148" s="457"/>
      <c r="R1148" s="96">
        <f t="shared" si="385"/>
        <v>0</v>
      </c>
      <c r="S1148" s="96">
        <f t="shared" si="386"/>
        <v>0</v>
      </c>
    </row>
    <row r="1149" spans="2:19" ht="12.75" customHeight="1" x14ac:dyDescent="0.2">
      <c r="B1149" s="903"/>
      <c r="C1149" s="72"/>
      <c r="D1149" s="164"/>
      <c r="E1149" s="785"/>
      <c r="F1149" s="164"/>
      <c r="G1149" s="434">
        <f t="shared" si="400"/>
        <v>0</v>
      </c>
      <c r="H1149" s="450"/>
      <c r="I1149" s="434">
        <f t="shared" si="401"/>
        <v>0</v>
      </c>
      <c r="J1149" s="333"/>
      <c r="K1149" s="30"/>
      <c r="L1149" s="30"/>
      <c r="M1149" s="30"/>
      <c r="N1149" s="30"/>
      <c r="O1149" s="30"/>
      <c r="P1149" s="479"/>
      <c r="Q1149" s="457"/>
      <c r="R1149" s="96">
        <f t="shared" si="385"/>
        <v>0</v>
      </c>
      <c r="S1149" s="96">
        <f t="shared" si="386"/>
        <v>0</v>
      </c>
    </row>
    <row r="1150" spans="2:19" ht="12.75" customHeight="1" x14ac:dyDescent="0.2">
      <c r="B1150" s="903"/>
      <c r="C1150" s="72"/>
      <c r="D1150" s="164"/>
      <c r="E1150" s="785"/>
      <c r="F1150" s="164"/>
      <c r="G1150" s="434">
        <f t="shared" si="400"/>
        <v>0</v>
      </c>
      <c r="H1150" s="450"/>
      <c r="I1150" s="434">
        <f t="shared" si="401"/>
        <v>0</v>
      </c>
      <c r="J1150" s="333"/>
      <c r="K1150" s="30"/>
      <c r="L1150" s="30"/>
      <c r="M1150" s="30"/>
      <c r="N1150" s="30"/>
      <c r="O1150" s="30"/>
      <c r="P1150" s="479"/>
      <c r="Q1150" s="457"/>
      <c r="R1150" s="96">
        <f t="shared" si="385"/>
        <v>0</v>
      </c>
      <c r="S1150" s="96">
        <f t="shared" si="386"/>
        <v>0</v>
      </c>
    </row>
    <row r="1151" spans="2:19" ht="12.75" customHeight="1" x14ac:dyDescent="0.2">
      <c r="B1151" s="903"/>
      <c r="C1151" s="72"/>
      <c r="D1151" s="164"/>
      <c r="E1151" s="785"/>
      <c r="F1151" s="164"/>
      <c r="G1151" s="434">
        <f t="shared" si="400"/>
        <v>0</v>
      </c>
      <c r="H1151" s="450"/>
      <c r="I1151" s="434">
        <f t="shared" si="401"/>
        <v>0</v>
      </c>
      <c r="J1151" s="333"/>
      <c r="K1151" s="30"/>
      <c r="L1151" s="30"/>
      <c r="M1151" s="30"/>
      <c r="N1151" s="30"/>
      <c r="O1151" s="30"/>
      <c r="P1151" s="479"/>
      <c r="Q1151" s="457"/>
      <c r="R1151" s="96">
        <f t="shared" si="385"/>
        <v>0</v>
      </c>
      <c r="S1151" s="96">
        <f t="shared" si="386"/>
        <v>0</v>
      </c>
    </row>
    <row r="1152" spans="2:19" ht="12.75" customHeight="1" x14ac:dyDescent="0.2">
      <c r="B1152" s="903"/>
      <c r="C1152" s="72"/>
      <c r="D1152" s="164"/>
      <c r="E1152" s="785"/>
      <c r="F1152" s="164"/>
      <c r="G1152" s="434">
        <f t="shared" si="400"/>
        <v>0</v>
      </c>
      <c r="H1152" s="453"/>
      <c r="I1152" s="434">
        <f t="shared" si="401"/>
        <v>0</v>
      </c>
      <c r="J1152" s="333"/>
      <c r="K1152" s="30"/>
      <c r="L1152" s="30"/>
      <c r="M1152" s="30"/>
      <c r="N1152" s="30"/>
      <c r="O1152" s="30"/>
      <c r="P1152" s="479"/>
      <c r="Q1152" s="457"/>
      <c r="R1152" s="96">
        <f t="shared" si="385"/>
        <v>0</v>
      </c>
      <c r="S1152" s="96">
        <f t="shared" si="386"/>
        <v>0</v>
      </c>
    </row>
    <row r="1153" spans="2:19" ht="12.75" customHeight="1" x14ac:dyDescent="0.2">
      <c r="B1153" s="903"/>
      <c r="C1153" s="72"/>
      <c r="D1153" s="164"/>
      <c r="E1153" s="785"/>
      <c r="F1153" s="164"/>
      <c r="G1153" s="434">
        <f t="shared" si="400"/>
        <v>0</v>
      </c>
      <c r="H1153" s="454"/>
      <c r="I1153" s="434">
        <f t="shared" si="401"/>
        <v>0</v>
      </c>
      <c r="J1153" s="333"/>
      <c r="K1153" s="30"/>
      <c r="L1153" s="30"/>
      <c r="M1153" s="30"/>
      <c r="N1153" s="30"/>
      <c r="O1153" s="30"/>
      <c r="P1153" s="479"/>
      <c r="Q1153" s="457"/>
      <c r="R1153" s="96">
        <f t="shared" si="385"/>
        <v>0</v>
      </c>
      <c r="S1153" s="96">
        <f t="shared" si="386"/>
        <v>0</v>
      </c>
    </row>
    <row r="1154" spans="2:19" ht="12.75" customHeight="1" x14ac:dyDescent="0.2">
      <c r="B1154" s="901"/>
      <c r="C1154" s="137"/>
      <c r="D1154" s="165"/>
      <c r="E1154" s="789"/>
      <c r="F1154" s="165"/>
      <c r="G1154" s="448">
        <f t="shared" si="400"/>
        <v>0</v>
      </c>
      <c r="H1154" s="451"/>
      <c r="I1154" s="448">
        <f t="shared" si="401"/>
        <v>0</v>
      </c>
      <c r="J1154" s="458"/>
      <c r="K1154" s="32"/>
      <c r="L1154" s="32"/>
      <c r="M1154" s="32"/>
      <c r="N1154" s="32"/>
      <c r="O1154" s="32"/>
      <c r="P1154" s="596"/>
      <c r="Q1154" s="459"/>
      <c r="R1154" s="96">
        <f t="shared" si="385"/>
        <v>0</v>
      </c>
      <c r="S1154" s="96">
        <f t="shared" si="386"/>
        <v>0</v>
      </c>
    </row>
    <row r="1155" spans="2:19" ht="12.75" customHeight="1" x14ac:dyDescent="0.2">
      <c r="B1155" s="897" t="s">
        <v>280</v>
      </c>
      <c r="C1155" s="114" t="s">
        <v>259</v>
      </c>
      <c r="D1155" s="162"/>
      <c r="E1155" s="491"/>
      <c r="F1155" s="784"/>
      <c r="G1155" s="204">
        <f>SUM(G1156:G1163)</f>
        <v>0</v>
      </c>
      <c r="H1155" s="449"/>
      <c r="I1155" s="204">
        <f>SUM(I1156:I1163)</f>
        <v>0</v>
      </c>
      <c r="J1155" s="204">
        <f t="shared" ref="J1155:Q1155" si="402">SUM(J1156:J1163)</f>
        <v>0</v>
      </c>
      <c r="K1155" s="220">
        <f t="shared" si="402"/>
        <v>0</v>
      </c>
      <c r="L1155" s="220">
        <f t="shared" si="402"/>
        <v>0</v>
      </c>
      <c r="M1155" s="220">
        <f t="shared" si="402"/>
        <v>0</v>
      </c>
      <c r="N1155" s="220">
        <f t="shared" si="402"/>
        <v>0</v>
      </c>
      <c r="O1155" s="220">
        <f t="shared" si="402"/>
        <v>0</v>
      </c>
      <c r="P1155" s="220">
        <f t="shared" si="402"/>
        <v>0</v>
      </c>
      <c r="Q1155" s="248">
        <f t="shared" si="402"/>
        <v>0</v>
      </c>
      <c r="R1155" s="96">
        <f t="shared" si="385"/>
        <v>0</v>
      </c>
      <c r="S1155" s="96">
        <f t="shared" si="386"/>
        <v>0</v>
      </c>
    </row>
    <row r="1156" spans="2:19" ht="12.75" customHeight="1" x14ac:dyDescent="0.2">
      <c r="B1156" s="898"/>
      <c r="C1156" s="72"/>
      <c r="D1156" s="164"/>
      <c r="E1156" s="785"/>
      <c r="F1156" s="164"/>
      <c r="G1156" s="434">
        <f t="shared" ref="G1156:G1163" si="403">+E1156*F1156</f>
        <v>0</v>
      </c>
      <c r="H1156" s="450"/>
      <c r="I1156" s="434">
        <f t="shared" ref="I1156:I1163" si="404">+G1156*$H$1118</f>
        <v>0</v>
      </c>
      <c r="J1156" s="434"/>
      <c r="K1156" s="53"/>
      <c r="L1156" s="53"/>
      <c r="M1156" s="53"/>
      <c r="N1156" s="53"/>
      <c r="O1156" s="53"/>
      <c r="P1156" s="964"/>
      <c r="Q1156" s="455"/>
      <c r="R1156" s="96">
        <f t="shared" si="385"/>
        <v>0</v>
      </c>
      <c r="S1156" s="96">
        <f t="shared" si="386"/>
        <v>0</v>
      </c>
    </row>
    <row r="1157" spans="2:19" ht="12.75" customHeight="1" x14ac:dyDescent="0.2">
      <c r="B1157" s="902"/>
      <c r="C1157" s="114"/>
      <c r="D1157" s="162"/>
      <c r="E1157" s="491"/>
      <c r="F1157" s="784"/>
      <c r="G1157" s="434">
        <f t="shared" si="403"/>
        <v>0</v>
      </c>
      <c r="H1157" s="450"/>
      <c r="I1157" s="434">
        <f t="shared" si="404"/>
        <v>0</v>
      </c>
      <c r="J1157" s="33"/>
      <c r="K1157" s="33"/>
      <c r="L1157" s="33"/>
      <c r="M1157" s="33"/>
      <c r="N1157" s="33"/>
      <c r="O1157" s="33"/>
      <c r="P1157" s="965"/>
      <c r="Q1157" s="163"/>
      <c r="R1157" s="96">
        <f t="shared" si="385"/>
        <v>0</v>
      </c>
      <c r="S1157" s="96">
        <f t="shared" si="386"/>
        <v>0</v>
      </c>
    </row>
    <row r="1158" spans="2:19" ht="12.75" customHeight="1" x14ac:dyDescent="0.2">
      <c r="B1158" s="902"/>
      <c r="C1158" s="114"/>
      <c r="D1158" s="162"/>
      <c r="E1158" s="491"/>
      <c r="F1158" s="784"/>
      <c r="G1158" s="434">
        <f t="shared" si="403"/>
        <v>0</v>
      </c>
      <c r="H1158" s="450"/>
      <c r="I1158" s="434">
        <f t="shared" si="404"/>
        <v>0</v>
      </c>
      <c r="J1158" s="33"/>
      <c r="K1158" s="33"/>
      <c r="L1158" s="33"/>
      <c r="M1158" s="33"/>
      <c r="N1158" s="33"/>
      <c r="O1158" s="33"/>
      <c r="P1158" s="965"/>
      <c r="Q1158" s="163"/>
      <c r="R1158" s="96">
        <f t="shared" si="385"/>
        <v>0</v>
      </c>
      <c r="S1158" s="96">
        <f t="shared" si="386"/>
        <v>0</v>
      </c>
    </row>
    <row r="1159" spans="2:19" ht="12.75" customHeight="1" x14ac:dyDescent="0.2">
      <c r="B1159" s="902"/>
      <c r="C1159" s="114"/>
      <c r="D1159" s="162"/>
      <c r="E1159" s="491"/>
      <c r="F1159" s="784"/>
      <c r="G1159" s="434">
        <f t="shared" si="403"/>
        <v>0</v>
      </c>
      <c r="H1159" s="450"/>
      <c r="I1159" s="434">
        <f t="shared" si="404"/>
        <v>0</v>
      </c>
      <c r="J1159" s="33"/>
      <c r="K1159" s="33"/>
      <c r="L1159" s="33"/>
      <c r="M1159" s="33"/>
      <c r="N1159" s="33"/>
      <c r="O1159" s="33"/>
      <c r="P1159" s="965"/>
      <c r="Q1159" s="163"/>
      <c r="R1159" s="96">
        <f t="shared" si="385"/>
        <v>0</v>
      </c>
      <c r="S1159" s="96">
        <f t="shared" si="386"/>
        <v>0</v>
      </c>
    </row>
    <row r="1160" spans="2:19" ht="12.75" customHeight="1" x14ac:dyDescent="0.2">
      <c r="B1160" s="902"/>
      <c r="C1160" s="114"/>
      <c r="D1160" s="162"/>
      <c r="E1160" s="491"/>
      <c r="F1160" s="784"/>
      <c r="G1160" s="434">
        <f t="shared" si="403"/>
        <v>0</v>
      </c>
      <c r="H1160" s="450"/>
      <c r="I1160" s="434">
        <f t="shared" si="404"/>
        <v>0</v>
      </c>
      <c r="J1160" s="33"/>
      <c r="K1160" s="33"/>
      <c r="L1160" s="33"/>
      <c r="M1160" s="33"/>
      <c r="N1160" s="33"/>
      <c r="O1160" s="33"/>
      <c r="P1160" s="965"/>
      <c r="Q1160" s="163"/>
      <c r="R1160" s="96">
        <f t="shared" si="385"/>
        <v>0</v>
      </c>
      <c r="S1160" s="96">
        <f t="shared" si="386"/>
        <v>0</v>
      </c>
    </row>
    <row r="1161" spans="2:19" ht="12.75" customHeight="1" x14ac:dyDescent="0.2">
      <c r="B1161" s="903"/>
      <c r="C1161" s="72"/>
      <c r="D1161" s="164"/>
      <c r="E1161" s="785"/>
      <c r="F1161" s="164"/>
      <c r="G1161" s="434">
        <f t="shared" si="403"/>
        <v>0</v>
      </c>
      <c r="H1161" s="453"/>
      <c r="I1161" s="434">
        <f t="shared" si="404"/>
        <v>0</v>
      </c>
      <c r="J1161" s="333"/>
      <c r="K1161" s="30"/>
      <c r="L1161" s="30"/>
      <c r="M1161" s="30"/>
      <c r="N1161" s="30"/>
      <c r="O1161" s="30"/>
      <c r="P1161" s="479"/>
      <c r="Q1161" s="457"/>
      <c r="R1161" s="96">
        <f t="shared" si="385"/>
        <v>0</v>
      </c>
      <c r="S1161" s="96">
        <f t="shared" si="386"/>
        <v>0</v>
      </c>
    </row>
    <row r="1162" spans="2:19" ht="12.75" customHeight="1" x14ac:dyDescent="0.2">
      <c r="B1162" s="903"/>
      <c r="C1162" s="72"/>
      <c r="D1162" s="164"/>
      <c r="E1162" s="785"/>
      <c r="F1162" s="164"/>
      <c r="G1162" s="434">
        <f t="shared" si="403"/>
        <v>0</v>
      </c>
      <c r="H1162" s="454"/>
      <c r="I1162" s="434">
        <f t="shared" si="404"/>
        <v>0</v>
      </c>
      <c r="J1162" s="333"/>
      <c r="K1162" s="30"/>
      <c r="L1162" s="30"/>
      <c r="M1162" s="30"/>
      <c r="N1162" s="30"/>
      <c r="O1162" s="30"/>
      <c r="P1162" s="479"/>
      <c r="Q1162" s="457"/>
      <c r="R1162" s="96">
        <f t="shared" si="385"/>
        <v>0</v>
      </c>
      <c r="S1162" s="96">
        <f t="shared" si="386"/>
        <v>0</v>
      </c>
    </row>
    <row r="1163" spans="2:19" ht="12.75" customHeight="1" x14ac:dyDescent="0.2">
      <c r="B1163" s="901"/>
      <c r="C1163" s="137"/>
      <c r="D1163" s="165"/>
      <c r="E1163" s="785"/>
      <c r="F1163" s="164"/>
      <c r="G1163" s="448">
        <f t="shared" si="403"/>
        <v>0</v>
      </c>
      <c r="H1163" s="451"/>
      <c r="I1163" s="448">
        <f t="shared" si="404"/>
        <v>0</v>
      </c>
      <c r="J1163" s="333"/>
      <c r="K1163" s="30"/>
      <c r="L1163" s="30"/>
      <c r="M1163" s="30"/>
      <c r="N1163" s="30"/>
      <c r="O1163" s="30"/>
      <c r="P1163" s="479"/>
      <c r="Q1163" s="457"/>
      <c r="R1163" s="96">
        <f t="shared" si="385"/>
        <v>0</v>
      </c>
      <c r="S1163" s="96">
        <f t="shared" si="386"/>
        <v>0</v>
      </c>
    </row>
    <row r="1164" spans="2:19" ht="12.75" customHeight="1" x14ac:dyDescent="0.2">
      <c r="B1164" s="905">
        <f>+D1017</f>
        <v>0</v>
      </c>
      <c r="C1164" s="178" t="str">
        <f>+C1017</f>
        <v>1.5.4</v>
      </c>
      <c r="D1164" s="166">
        <f>+'Cronograma de Actividades'!C55</f>
        <v>0</v>
      </c>
      <c r="E1164" s="792"/>
      <c r="F1164" s="783"/>
      <c r="G1164" s="158">
        <f>+G1165+G1174+G1183+G1192+G1201</f>
        <v>0</v>
      </c>
      <c r="H1164" s="370">
        <f>+'Cronograma de Actividades'!D55</f>
        <v>0</v>
      </c>
      <c r="I1164" s="158">
        <f t="shared" ref="I1164:Q1164" si="405">+I1165+I1174+I1183+I1192+I1201</f>
        <v>0</v>
      </c>
      <c r="J1164" s="158">
        <f t="shared" si="405"/>
        <v>0</v>
      </c>
      <c r="K1164" s="158">
        <f t="shared" si="405"/>
        <v>0</v>
      </c>
      <c r="L1164" s="158">
        <f t="shared" si="405"/>
        <v>0</v>
      </c>
      <c r="M1164" s="158">
        <f t="shared" si="405"/>
        <v>0</v>
      </c>
      <c r="N1164" s="158">
        <f t="shared" si="405"/>
        <v>0</v>
      </c>
      <c r="O1164" s="158">
        <f t="shared" si="405"/>
        <v>0</v>
      </c>
      <c r="P1164" s="158">
        <f t="shared" si="405"/>
        <v>0</v>
      </c>
      <c r="Q1164" s="159">
        <f t="shared" si="405"/>
        <v>0</v>
      </c>
      <c r="R1164" s="96">
        <f t="shared" si="385"/>
        <v>0</v>
      </c>
      <c r="S1164" s="96">
        <f t="shared" si="386"/>
        <v>0</v>
      </c>
    </row>
    <row r="1165" spans="2:19" ht="12.75" customHeight="1" x14ac:dyDescent="0.2">
      <c r="B1165" s="897" t="s">
        <v>280</v>
      </c>
      <c r="C1165" s="114" t="s">
        <v>260</v>
      </c>
      <c r="D1165" s="162"/>
      <c r="E1165" s="491"/>
      <c r="F1165" s="784"/>
      <c r="G1165" s="204">
        <f>SUM(G1166:G1173)</f>
        <v>0</v>
      </c>
      <c r="H1165" s="449"/>
      <c r="I1165" s="204">
        <f>SUM(I1166:I1173)</f>
        <v>0</v>
      </c>
      <c r="J1165" s="204">
        <f t="shared" ref="J1165:Q1165" si="406">SUM(J1166:J1173)</f>
        <v>0</v>
      </c>
      <c r="K1165" s="220">
        <f t="shared" si="406"/>
        <v>0</v>
      </c>
      <c r="L1165" s="220">
        <f t="shared" si="406"/>
        <v>0</v>
      </c>
      <c r="M1165" s="220">
        <f t="shared" si="406"/>
        <v>0</v>
      </c>
      <c r="N1165" s="220">
        <f t="shared" si="406"/>
        <v>0</v>
      </c>
      <c r="O1165" s="220">
        <f t="shared" si="406"/>
        <v>0</v>
      </c>
      <c r="P1165" s="220">
        <f t="shared" si="406"/>
        <v>0</v>
      </c>
      <c r="Q1165" s="248">
        <f t="shared" si="406"/>
        <v>0</v>
      </c>
      <c r="R1165" s="96">
        <f t="shared" si="385"/>
        <v>0</v>
      </c>
      <c r="S1165" s="96">
        <f t="shared" si="386"/>
        <v>0</v>
      </c>
    </row>
    <row r="1166" spans="2:19" ht="12.75" customHeight="1" x14ac:dyDescent="0.2">
      <c r="B1166" s="898"/>
      <c r="C1166" s="72"/>
      <c r="D1166" s="164"/>
      <c r="E1166" s="785"/>
      <c r="F1166" s="164"/>
      <c r="G1166" s="434">
        <f t="shared" ref="G1166:G1173" si="407">+E1166*F1166</f>
        <v>0</v>
      </c>
      <c r="H1166" s="450"/>
      <c r="I1166" s="434">
        <f t="shared" ref="I1166:I1173" si="408">+G1166*$H$1164</f>
        <v>0</v>
      </c>
      <c r="J1166" s="434"/>
      <c r="K1166" s="53"/>
      <c r="L1166" s="53"/>
      <c r="M1166" s="53"/>
      <c r="N1166" s="53"/>
      <c r="O1166" s="53"/>
      <c r="P1166" s="964"/>
      <c r="Q1166" s="455"/>
      <c r="R1166" s="96">
        <f t="shared" si="385"/>
        <v>0</v>
      </c>
      <c r="S1166" s="96">
        <f t="shared" si="386"/>
        <v>0</v>
      </c>
    </row>
    <row r="1167" spans="2:19" ht="12.75" customHeight="1" x14ac:dyDescent="0.2">
      <c r="B1167" s="903"/>
      <c r="C1167" s="72"/>
      <c r="D1167" s="164"/>
      <c r="E1167" s="785"/>
      <c r="F1167" s="164"/>
      <c r="G1167" s="434">
        <f t="shared" si="407"/>
        <v>0</v>
      </c>
      <c r="H1167" s="450"/>
      <c r="I1167" s="434">
        <f t="shared" si="408"/>
        <v>0</v>
      </c>
      <c r="J1167" s="333"/>
      <c r="K1167" s="30"/>
      <c r="L1167" s="30"/>
      <c r="M1167" s="30"/>
      <c r="N1167" s="30"/>
      <c r="O1167" s="30"/>
      <c r="P1167" s="479"/>
      <c r="Q1167" s="457"/>
      <c r="R1167" s="96">
        <f t="shared" si="385"/>
        <v>0</v>
      </c>
      <c r="S1167" s="96">
        <f t="shared" si="386"/>
        <v>0</v>
      </c>
    </row>
    <row r="1168" spans="2:19" ht="12.75" customHeight="1" x14ac:dyDescent="0.2">
      <c r="B1168" s="903"/>
      <c r="C1168" s="72"/>
      <c r="D1168" s="164"/>
      <c r="E1168" s="785"/>
      <c r="F1168" s="164"/>
      <c r="G1168" s="434">
        <f t="shared" si="407"/>
        <v>0</v>
      </c>
      <c r="H1168" s="450"/>
      <c r="I1168" s="434">
        <f t="shared" si="408"/>
        <v>0</v>
      </c>
      <c r="J1168" s="333"/>
      <c r="K1168" s="30"/>
      <c r="L1168" s="30"/>
      <c r="M1168" s="30"/>
      <c r="N1168" s="30"/>
      <c r="O1168" s="30"/>
      <c r="P1168" s="479"/>
      <c r="Q1168" s="457"/>
      <c r="R1168" s="96">
        <f t="shared" si="385"/>
        <v>0</v>
      </c>
      <c r="S1168" s="96">
        <f t="shared" si="386"/>
        <v>0</v>
      </c>
    </row>
    <row r="1169" spans="2:19" ht="12.75" customHeight="1" x14ac:dyDescent="0.2">
      <c r="B1169" s="903"/>
      <c r="C1169" s="72"/>
      <c r="D1169" s="164"/>
      <c r="E1169" s="785"/>
      <c r="F1169" s="164"/>
      <c r="G1169" s="434">
        <f t="shared" si="407"/>
        <v>0</v>
      </c>
      <c r="H1169" s="450"/>
      <c r="I1169" s="434">
        <f t="shared" si="408"/>
        <v>0</v>
      </c>
      <c r="J1169" s="333"/>
      <c r="K1169" s="30"/>
      <c r="L1169" s="30"/>
      <c r="M1169" s="30"/>
      <c r="N1169" s="30"/>
      <c r="O1169" s="30"/>
      <c r="P1169" s="479"/>
      <c r="Q1169" s="457"/>
      <c r="R1169" s="96">
        <f t="shared" si="385"/>
        <v>0</v>
      </c>
      <c r="S1169" s="96">
        <f t="shared" si="386"/>
        <v>0</v>
      </c>
    </row>
    <row r="1170" spans="2:19" ht="12.75" customHeight="1" x14ac:dyDescent="0.2">
      <c r="B1170" s="900"/>
      <c r="C1170" s="209"/>
      <c r="D1170" s="210"/>
      <c r="E1170" s="785"/>
      <c r="F1170" s="164"/>
      <c r="G1170" s="434">
        <f t="shared" si="407"/>
        <v>0</v>
      </c>
      <c r="H1170" s="450"/>
      <c r="I1170" s="434">
        <f t="shared" si="408"/>
        <v>0</v>
      </c>
      <c r="J1170" s="333"/>
      <c r="K1170" s="30"/>
      <c r="L1170" s="460"/>
      <c r="M1170" s="460"/>
      <c r="N1170" s="460"/>
      <c r="O1170" s="460"/>
      <c r="P1170" s="966"/>
      <c r="Q1170" s="461"/>
      <c r="R1170" s="96">
        <f t="shared" si="385"/>
        <v>0</v>
      </c>
      <c r="S1170" s="96">
        <f t="shared" si="386"/>
        <v>0</v>
      </c>
    </row>
    <row r="1171" spans="2:19" ht="12.75" customHeight="1" x14ac:dyDescent="0.2">
      <c r="B1171" s="900"/>
      <c r="C1171" s="209"/>
      <c r="D1171" s="210"/>
      <c r="E1171" s="790"/>
      <c r="F1171" s="779"/>
      <c r="G1171" s="434">
        <f t="shared" si="407"/>
        <v>0</v>
      </c>
      <c r="H1171" s="453"/>
      <c r="I1171" s="434">
        <f t="shared" si="408"/>
        <v>0</v>
      </c>
      <c r="J1171" s="336"/>
      <c r="K1171" s="133"/>
      <c r="L1171" s="460"/>
      <c r="M1171" s="460"/>
      <c r="N1171" s="460"/>
      <c r="O1171" s="460"/>
      <c r="P1171" s="966"/>
      <c r="Q1171" s="461"/>
      <c r="R1171" s="96">
        <f t="shared" si="385"/>
        <v>0</v>
      </c>
      <c r="S1171" s="96">
        <f t="shared" si="386"/>
        <v>0</v>
      </c>
    </row>
    <row r="1172" spans="2:19" ht="12.75" customHeight="1" x14ac:dyDescent="0.2">
      <c r="B1172" s="900"/>
      <c r="C1172" s="209"/>
      <c r="D1172" s="210"/>
      <c r="E1172" s="791"/>
      <c r="F1172" s="210"/>
      <c r="G1172" s="434">
        <f t="shared" si="407"/>
        <v>0</v>
      </c>
      <c r="H1172" s="454"/>
      <c r="I1172" s="434">
        <f t="shared" si="408"/>
        <v>0</v>
      </c>
      <c r="J1172" s="462"/>
      <c r="K1172" s="460"/>
      <c r="L1172" s="460"/>
      <c r="M1172" s="460"/>
      <c r="N1172" s="460"/>
      <c r="O1172" s="460"/>
      <c r="P1172" s="966"/>
      <c r="Q1172" s="461"/>
      <c r="R1172" s="96">
        <f t="shared" si="385"/>
        <v>0</v>
      </c>
      <c r="S1172" s="96">
        <f t="shared" si="386"/>
        <v>0</v>
      </c>
    </row>
    <row r="1173" spans="2:19" ht="12.75" customHeight="1" x14ac:dyDescent="0.2">
      <c r="B1173" s="901"/>
      <c r="C1173" s="137"/>
      <c r="D1173" s="165"/>
      <c r="E1173" s="789"/>
      <c r="F1173" s="165"/>
      <c r="G1173" s="448">
        <f t="shared" si="407"/>
        <v>0</v>
      </c>
      <c r="H1173" s="451"/>
      <c r="I1173" s="448">
        <f t="shared" si="408"/>
        <v>0</v>
      </c>
      <c r="J1173" s="458"/>
      <c r="K1173" s="32"/>
      <c r="L1173" s="32"/>
      <c r="M1173" s="32"/>
      <c r="N1173" s="32"/>
      <c r="O1173" s="32"/>
      <c r="P1173" s="596"/>
      <c r="Q1173" s="459"/>
      <c r="R1173" s="96">
        <f t="shared" ref="R1173:R1236" si="409">SUM(J1173:Q1173)</f>
        <v>0</v>
      </c>
      <c r="S1173" s="96">
        <f t="shared" ref="S1173:S1236" si="410">+R1173-I1173</f>
        <v>0</v>
      </c>
    </row>
    <row r="1174" spans="2:19" ht="12.75" customHeight="1" x14ac:dyDescent="0.2">
      <c r="B1174" s="897" t="s">
        <v>280</v>
      </c>
      <c r="C1174" s="114" t="s">
        <v>261</v>
      </c>
      <c r="D1174" s="162"/>
      <c r="E1174" s="491"/>
      <c r="F1174" s="784"/>
      <c r="G1174" s="204">
        <f>SUM(G1175:G1182)</f>
        <v>0</v>
      </c>
      <c r="H1174" s="449"/>
      <c r="I1174" s="204">
        <f>SUM(I1175:I1182)</f>
        <v>0</v>
      </c>
      <c r="J1174" s="204">
        <f t="shared" ref="J1174:Q1174" si="411">SUM(J1175:J1182)</f>
        <v>0</v>
      </c>
      <c r="K1174" s="220">
        <f t="shared" si="411"/>
        <v>0</v>
      </c>
      <c r="L1174" s="220">
        <f t="shared" si="411"/>
        <v>0</v>
      </c>
      <c r="M1174" s="220">
        <f t="shared" si="411"/>
        <v>0</v>
      </c>
      <c r="N1174" s="220">
        <f t="shared" si="411"/>
        <v>0</v>
      </c>
      <c r="O1174" s="220">
        <f t="shared" si="411"/>
        <v>0</v>
      </c>
      <c r="P1174" s="220">
        <f t="shared" si="411"/>
        <v>0</v>
      </c>
      <c r="Q1174" s="248">
        <f t="shared" si="411"/>
        <v>0</v>
      </c>
      <c r="R1174" s="96">
        <f t="shared" si="409"/>
        <v>0</v>
      </c>
      <c r="S1174" s="96">
        <f t="shared" si="410"/>
        <v>0</v>
      </c>
    </row>
    <row r="1175" spans="2:19" ht="12.75" customHeight="1" x14ac:dyDescent="0.2">
      <c r="B1175" s="898"/>
      <c r="C1175" s="72"/>
      <c r="D1175" s="164"/>
      <c r="E1175" s="785"/>
      <c r="F1175" s="164"/>
      <c r="G1175" s="434">
        <f t="shared" ref="G1175:G1182" si="412">+E1175*F1175</f>
        <v>0</v>
      </c>
      <c r="H1175" s="450"/>
      <c r="I1175" s="434">
        <f t="shared" ref="I1175:I1182" si="413">+G1175*$H$1164</f>
        <v>0</v>
      </c>
      <c r="J1175" s="434"/>
      <c r="K1175" s="53"/>
      <c r="L1175" s="53"/>
      <c r="M1175" s="53"/>
      <c r="N1175" s="53"/>
      <c r="O1175" s="53"/>
      <c r="P1175" s="964"/>
      <c r="Q1175" s="455"/>
      <c r="R1175" s="96">
        <f t="shared" si="409"/>
        <v>0</v>
      </c>
      <c r="S1175" s="96">
        <f t="shared" si="410"/>
        <v>0</v>
      </c>
    </row>
    <row r="1176" spans="2:19" ht="12.75" customHeight="1" x14ac:dyDescent="0.2">
      <c r="B1176" s="902"/>
      <c r="C1176" s="114"/>
      <c r="D1176" s="162"/>
      <c r="E1176" s="491"/>
      <c r="F1176" s="784"/>
      <c r="G1176" s="434">
        <f t="shared" si="412"/>
        <v>0</v>
      </c>
      <c r="H1176" s="450"/>
      <c r="I1176" s="434">
        <f t="shared" si="413"/>
        <v>0</v>
      </c>
      <c r="J1176" s="333"/>
      <c r="K1176" s="30"/>
      <c r="L1176" s="30"/>
      <c r="M1176" s="30"/>
      <c r="N1176" s="30"/>
      <c r="O1176" s="30"/>
      <c r="P1176" s="479"/>
      <c r="Q1176" s="457"/>
      <c r="R1176" s="96">
        <f t="shared" si="409"/>
        <v>0</v>
      </c>
      <c r="S1176" s="96">
        <f t="shared" si="410"/>
        <v>0</v>
      </c>
    </row>
    <row r="1177" spans="2:19" ht="12.75" customHeight="1" x14ac:dyDescent="0.2">
      <c r="B1177" s="902"/>
      <c r="C1177" s="114"/>
      <c r="D1177" s="162"/>
      <c r="E1177" s="491"/>
      <c r="F1177" s="784"/>
      <c r="G1177" s="434">
        <f t="shared" si="412"/>
        <v>0</v>
      </c>
      <c r="H1177" s="450"/>
      <c r="I1177" s="434">
        <f t="shared" si="413"/>
        <v>0</v>
      </c>
      <c r="J1177" s="333"/>
      <c r="K1177" s="30"/>
      <c r="L1177" s="30"/>
      <c r="M1177" s="30"/>
      <c r="N1177" s="30"/>
      <c r="O1177" s="30"/>
      <c r="P1177" s="479"/>
      <c r="Q1177" s="457"/>
      <c r="R1177" s="96">
        <f t="shared" si="409"/>
        <v>0</v>
      </c>
      <c r="S1177" s="96">
        <f t="shared" si="410"/>
        <v>0</v>
      </c>
    </row>
    <row r="1178" spans="2:19" ht="12.75" customHeight="1" x14ac:dyDescent="0.2">
      <c r="B1178" s="902"/>
      <c r="C1178" s="114"/>
      <c r="D1178" s="162"/>
      <c r="E1178" s="491"/>
      <c r="F1178" s="784"/>
      <c r="G1178" s="434">
        <f t="shared" si="412"/>
        <v>0</v>
      </c>
      <c r="H1178" s="450"/>
      <c r="I1178" s="434">
        <f t="shared" si="413"/>
        <v>0</v>
      </c>
      <c r="J1178" s="333"/>
      <c r="K1178" s="30"/>
      <c r="L1178" s="30"/>
      <c r="M1178" s="30"/>
      <c r="N1178" s="30"/>
      <c r="O1178" s="30"/>
      <c r="P1178" s="479"/>
      <c r="Q1178" s="457"/>
      <c r="R1178" s="96">
        <f t="shared" si="409"/>
        <v>0</v>
      </c>
      <c r="S1178" s="96">
        <f t="shared" si="410"/>
        <v>0</v>
      </c>
    </row>
    <row r="1179" spans="2:19" ht="12.75" customHeight="1" x14ac:dyDescent="0.2">
      <c r="B1179" s="902"/>
      <c r="C1179" s="114"/>
      <c r="D1179" s="162"/>
      <c r="E1179" s="491"/>
      <c r="F1179" s="784"/>
      <c r="G1179" s="434">
        <f t="shared" si="412"/>
        <v>0</v>
      </c>
      <c r="H1179" s="450"/>
      <c r="I1179" s="434">
        <f t="shared" si="413"/>
        <v>0</v>
      </c>
      <c r="J1179" s="333"/>
      <c r="K1179" s="30"/>
      <c r="L1179" s="460"/>
      <c r="M1179" s="460"/>
      <c r="N1179" s="460"/>
      <c r="O1179" s="460"/>
      <c r="P1179" s="966"/>
      <c r="Q1179" s="461"/>
      <c r="R1179" s="96">
        <f t="shared" si="409"/>
        <v>0</v>
      </c>
      <c r="S1179" s="96">
        <f t="shared" si="410"/>
        <v>0</v>
      </c>
    </row>
    <row r="1180" spans="2:19" ht="12.75" customHeight="1" x14ac:dyDescent="0.2">
      <c r="B1180" s="903"/>
      <c r="C1180" s="72"/>
      <c r="D1180" s="164"/>
      <c r="E1180" s="785"/>
      <c r="F1180" s="164"/>
      <c r="G1180" s="434">
        <f t="shared" si="412"/>
        <v>0</v>
      </c>
      <c r="H1180" s="453"/>
      <c r="I1180" s="434">
        <f t="shared" si="413"/>
        <v>0</v>
      </c>
      <c r="J1180" s="336"/>
      <c r="K1180" s="133"/>
      <c r="L1180" s="460"/>
      <c r="M1180" s="460"/>
      <c r="N1180" s="460"/>
      <c r="O1180" s="460"/>
      <c r="P1180" s="966"/>
      <c r="Q1180" s="461"/>
      <c r="R1180" s="96">
        <f t="shared" si="409"/>
        <v>0</v>
      </c>
      <c r="S1180" s="96">
        <f t="shared" si="410"/>
        <v>0</v>
      </c>
    </row>
    <row r="1181" spans="2:19" ht="12.75" customHeight="1" x14ac:dyDescent="0.2">
      <c r="B1181" s="903"/>
      <c r="C1181" s="72"/>
      <c r="D1181" s="164"/>
      <c r="E1181" s="785"/>
      <c r="F1181" s="164"/>
      <c r="G1181" s="434">
        <f t="shared" si="412"/>
        <v>0</v>
      </c>
      <c r="H1181" s="454"/>
      <c r="I1181" s="434">
        <f t="shared" si="413"/>
        <v>0</v>
      </c>
      <c r="J1181" s="462"/>
      <c r="K1181" s="460"/>
      <c r="L1181" s="460"/>
      <c r="M1181" s="460"/>
      <c r="N1181" s="460"/>
      <c r="O1181" s="460"/>
      <c r="P1181" s="966"/>
      <c r="Q1181" s="461"/>
      <c r="R1181" s="96">
        <f t="shared" si="409"/>
        <v>0</v>
      </c>
      <c r="S1181" s="96">
        <f t="shared" si="410"/>
        <v>0</v>
      </c>
    </row>
    <row r="1182" spans="2:19" ht="12.75" customHeight="1" x14ac:dyDescent="0.2">
      <c r="B1182" s="901"/>
      <c r="C1182" s="137"/>
      <c r="D1182" s="165"/>
      <c r="E1182" s="789"/>
      <c r="F1182" s="165"/>
      <c r="G1182" s="448">
        <f t="shared" si="412"/>
        <v>0</v>
      </c>
      <c r="H1182" s="451"/>
      <c r="I1182" s="448">
        <f t="shared" si="413"/>
        <v>0</v>
      </c>
      <c r="J1182" s="458"/>
      <c r="K1182" s="32"/>
      <c r="L1182" s="32"/>
      <c r="M1182" s="32"/>
      <c r="N1182" s="32"/>
      <c r="O1182" s="32"/>
      <c r="P1182" s="596"/>
      <c r="Q1182" s="459"/>
      <c r="R1182" s="96">
        <f t="shared" si="409"/>
        <v>0</v>
      </c>
      <c r="S1182" s="96">
        <f t="shared" si="410"/>
        <v>0</v>
      </c>
    </row>
    <row r="1183" spans="2:19" ht="12.75" customHeight="1" x14ac:dyDescent="0.2">
      <c r="B1183" s="897" t="s">
        <v>280</v>
      </c>
      <c r="C1183" s="114" t="s">
        <v>262</v>
      </c>
      <c r="D1183" s="162"/>
      <c r="E1183" s="491"/>
      <c r="F1183" s="784"/>
      <c r="G1183" s="204">
        <f>SUM(G1184:G1191)</f>
        <v>0</v>
      </c>
      <c r="H1183" s="449"/>
      <c r="I1183" s="204">
        <f>SUM(I1184:I1191)</f>
        <v>0</v>
      </c>
      <c r="J1183" s="204">
        <f t="shared" ref="J1183:Q1183" si="414">SUM(J1184:J1191)</f>
        <v>0</v>
      </c>
      <c r="K1183" s="220">
        <f t="shared" si="414"/>
        <v>0</v>
      </c>
      <c r="L1183" s="220">
        <f t="shared" si="414"/>
        <v>0</v>
      </c>
      <c r="M1183" s="220">
        <f t="shared" si="414"/>
        <v>0</v>
      </c>
      <c r="N1183" s="220">
        <f t="shared" si="414"/>
        <v>0</v>
      </c>
      <c r="O1183" s="220">
        <f t="shared" si="414"/>
        <v>0</v>
      </c>
      <c r="P1183" s="220">
        <f t="shared" si="414"/>
        <v>0</v>
      </c>
      <c r="Q1183" s="248">
        <f t="shared" si="414"/>
        <v>0</v>
      </c>
      <c r="R1183" s="96">
        <f t="shared" si="409"/>
        <v>0</v>
      </c>
      <c r="S1183" s="96">
        <f t="shared" si="410"/>
        <v>0</v>
      </c>
    </row>
    <row r="1184" spans="2:19" ht="12.75" customHeight="1" x14ac:dyDescent="0.2">
      <c r="B1184" s="898"/>
      <c r="C1184" s="72"/>
      <c r="D1184" s="164"/>
      <c r="E1184" s="785"/>
      <c r="F1184" s="164"/>
      <c r="G1184" s="434">
        <f t="shared" ref="G1184:G1191" si="415">+E1184*F1184</f>
        <v>0</v>
      </c>
      <c r="H1184" s="450"/>
      <c r="I1184" s="434">
        <f t="shared" ref="I1184:I1191" si="416">+G1184*$H$1164</f>
        <v>0</v>
      </c>
      <c r="J1184" s="434"/>
      <c r="K1184" s="53"/>
      <c r="L1184" s="53"/>
      <c r="M1184" s="53"/>
      <c r="N1184" s="53"/>
      <c r="O1184" s="53"/>
      <c r="P1184" s="964"/>
      <c r="Q1184" s="455"/>
      <c r="R1184" s="96">
        <f t="shared" si="409"/>
        <v>0</v>
      </c>
      <c r="S1184" s="96">
        <f t="shared" si="410"/>
        <v>0</v>
      </c>
    </row>
    <row r="1185" spans="2:19" ht="12.75" customHeight="1" x14ac:dyDescent="0.2">
      <c r="B1185" s="902"/>
      <c r="C1185" s="114"/>
      <c r="D1185" s="162"/>
      <c r="E1185" s="491"/>
      <c r="F1185" s="784"/>
      <c r="G1185" s="434">
        <f t="shared" si="415"/>
        <v>0</v>
      </c>
      <c r="H1185" s="450"/>
      <c r="I1185" s="434">
        <f t="shared" si="416"/>
        <v>0</v>
      </c>
      <c r="J1185" s="333"/>
      <c r="K1185" s="30"/>
      <c r="L1185" s="30"/>
      <c r="M1185" s="30"/>
      <c r="N1185" s="30"/>
      <c r="O1185" s="30"/>
      <c r="P1185" s="479"/>
      <c r="Q1185" s="457"/>
      <c r="R1185" s="96">
        <f t="shared" si="409"/>
        <v>0</v>
      </c>
      <c r="S1185" s="96">
        <f t="shared" si="410"/>
        <v>0</v>
      </c>
    </row>
    <row r="1186" spans="2:19" ht="12.75" customHeight="1" x14ac:dyDescent="0.2">
      <c r="B1186" s="902"/>
      <c r="C1186" s="114"/>
      <c r="D1186" s="162"/>
      <c r="E1186" s="491"/>
      <c r="F1186" s="784"/>
      <c r="G1186" s="434">
        <f t="shared" si="415"/>
        <v>0</v>
      </c>
      <c r="H1186" s="450"/>
      <c r="I1186" s="434">
        <f t="shared" si="416"/>
        <v>0</v>
      </c>
      <c r="J1186" s="333"/>
      <c r="K1186" s="30"/>
      <c r="L1186" s="30"/>
      <c r="M1186" s="30"/>
      <c r="N1186" s="30"/>
      <c r="O1186" s="30"/>
      <c r="P1186" s="479"/>
      <c r="Q1186" s="457"/>
      <c r="R1186" s="96">
        <f t="shared" si="409"/>
        <v>0</v>
      </c>
      <c r="S1186" s="96">
        <f t="shared" si="410"/>
        <v>0</v>
      </c>
    </row>
    <row r="1187" spans="2:19" ht="12.75" customHeight="1" x14ac:dyDescent="0.2">
      <c r="B1187" s="902"/>
      <c r="C1187" s="114"/>
      <c r="D1187" s="162"/>
      <c r="E1187" s="491"/>
      <c r="F1187" s="784"/>
      <c r="G1187" s="434">
        <f t="shared" si="415"/>
        <v>0</v>
      </c>
      <c r="H1187" s="450"/>
      <c r="I1187" s="434">
        <f t="shared" si="416"/>
        <v>0</v>
      </c>
      <c r="J1187" s="333"/>
      <c r="K1187" s="30"/>
      <c r="L1187" s="30"/>
      <c r="M1187" s="30"/>
      <c r="N1187" s="30"/>
      <c r="O1187" s="30"/>
      <c r="P1187" s="479"/>
      <c r="Q1187" s="457"/>
      <c r="R1187" s="96">
        <f t="shared" si="409"/>
        <v>0</v>
      </c>
      <c r="S1187" s="96">
        <f t="shared" si="410"/>
        <v>0</v>
      </c>
    </row>
    <row r="1188" spans="2:19" ht="12.75" customHeight="1" x14ac:dyDescent="0.2">
      <c r="B1188" s="902"/>
      <c r="C1188" s="114"/>
      <c r="D1188" s="162"/>
      <c r="E1188" s="491"/>
      <c r="F1188" s="784"/>
      <c r="G1188" s="434">
        <f t="shared" si="415"/>
        <v>0</v>
      </c>
      <c r="H1188" s="450"/>
      <c r="I1188" s="434">
        <f t="shared" si="416"/>
        <v>0</v>
      </c>
      <c r="J1188" s="333"/>
      <c r="K1188" s="30"/>
      <c r="L1188" s="460"/>
      <c r="M1188" s="460"/>
      <c r="N1188" s="460"/>
      <c r="O1188" s="460"/>
      <c r="P1188" s="966"/>
      <c r="Q1188" s="461"/>
      <c r="R1188" s="96">
        <f t="shared" si="409"/>
        <v>0</v>
      </c>
      <c r="S1188" s="96">
        <f t="shared" si="410"/>
        <v>0</v>
      </c>
    </row>
    <row r="1189" spans="2:19" ht="12.75" customHeight="1" x14ac:dyDescent="0.2">
      <c r="B1189" s="903"/>
      <c r="C1189" s="72"/>
      <c r="D1189" s="164"/>
      <c r="E1189" s="785"/>
      <c r="F1189" s="164"/>
      <c r="G1189" s="434">
        <f t="shared" si="415"/>
        <v>0</v>
      </c>
      <c r="H1189" s="453"/>
      <c r="I1189" s="434">
        <f t="shared" si="416"/>
        <v>0</v>
      </c>
      <c r="J1189" s="336"/>
      <c r="K1189" s="133"/>
      <c r="L1189" s="460"/>
      <c r="M1189" s="460"/>
      <c r="N1189" s="460"/>
      <c r="O1189" s="460"/>
      <c r="P1189" s="966"/>
      <c r="Q1189" s="461"/>
      <c r="R1189" s="96">
        <f t="shared" si="409"/>
        <v>0</v>
      </c>
      <c r="S1189" s="96">
        <f t="shared" si="410"/>
        <v>0</v>
      </c>
    </row>
    <row r="1190" spans="2:19" ht="12.75" customHeight="1" x14ac:dyDescent="0.2">
      <c r="B1190" s="903"/>
      <c r="C1190" s="72"/>
      <c r="D1190" s="164"/>
      <c r="E1190" s="785"/>
      <c r="F1190" s="164"/>
      <c r="G1190" s="434">
        <f t="shared" si="415"/>
        <v>0</v>
      </c>
      <c r="H1190" s="454"/>
      <c r="I1190" s="434">
        <f t="shared" si="416"/>
        <v>0</v>
      </c>
      <c r="J1190" s="462"/>
      <c r="K1190" s="460"/>
      <c r="L1190" s="460"/>
      <c r="M1190" s="460"/>
      <c r="N1190" s="460"/>
      <c r="O1190" s="460"/>
      <c r="P1190" s="966"/>
      <c r="Q1190" s="461"/>
      <c r="R1190" s="96">
        <f t="shared" si="409"/>
        <v>0</v>
      </c>
      <c r="S1190" s="96">
        <f t="shared" si="410"/>
        <v>0</v>
      </c>
    </row>
    <row r="1191" spans="2:19" ht="12.75" customHeight="1" x14ac:dyDescent="0.2">
      <c r="B1191" s="901"/>
      <c r="C1191" s="137"/>
      <c r="D1191" s="165"/>
      <c r="E1191" s="789"/>
      <c r="F1191" s="165"/>
      <c r="G1191" s="448">
        <f t="shared" si="415"/>
        <v>0</v>
      </c>
      <c r="H1191" s="451"/>
      <c r="I1191" s="448">
        <f t="shared" si="416"/>
        <v>0</v>
      </c>
      <c r="J1191" s="458"/>
      <c r="K1191" s="32"/>
      <c r="L1191" s="32"/>
      <c r="M1191" s="32"/>
      <c r="N1191" s="32"/>
      <c r="O1191" s="32"/>
      <c r="P1191" s="596"/>
      <c r="Q1191" s="459"/>
      <c r="R1191" s="96">
        <f t="shared" si="409"/>
        <v>0</v>
      </c>
      <c r="S1191" s="96">
        <f t="shared" si="410"/>
        <v>0</v>
      </c>
    </row>
    <row r="1192" spans="2:19" ht="12.75" customHeight="1" x14ac:dyDescent="0.2">
      <c r="B1192" s="897" t="s">
        <v>280</v>
      </c>
      <c r="C1192" s="114" t="s">
        <v>263</v>
      </c>
      <c r="D1192" s="162"/>
      <c r="E1192" s="491"/>
      <c r="F1192" s="784"/>
      <c r="G1192" s="204">
        <f>SUM(G1193:G1200)</f>
        <v>0</v>
      </c>
      <c r="H1192" s="449"/>
      <c r="I1192" s="204">
        <f>SUM(I1193:I1200)</f>
        <v>0</v>
      </c>
      <c r="J1192" s="204">
        <f t="shared" ref="J1192:Q1192" si="417">SUM(J1193:J1200)</f>
        <v>0</v>
      </c>
      <c r="K1192" s="220">
        <f t="shared" si="417"/>
        <v>0</v>
      </c>
      <c r="L1192" s="220">
        <f t="shared" si="417"/>
        <v>0</v>
      </c>
      <c r="M1192" s="220">
        <f t="shared" si="417"/>
        <v>0</v>
      </c>
      <c r="N1192" s="220">
        <f t="shared" si="417"/>
        <v>0</v>
      </c>
      <c r="O1192" s="220">
        <f t="shared" si="417"/>
        <v>0</v>
      </c>
      <c r="P1192" s="220">
        <f t="shared" si="417"/>
        <v>0</v>
      </c>
      <c r="Q1192" s="248">
        <f t="shared" si="417"/>
        <v>0</v>
      </c>
      <c r="R1192" s="96">
        <f t="shared" si="409"/>
        <v>0</v>
      </c>
      <c r="S1192" s="96">
        <f t="shared" si="410"/>
        <v>0</v>
      </c>
    </row>
    <row r="1193" spans="2:19" ht="12.75" customHeight="1" x14ac:dyDescent="0.2">
      <c r="B1193" s="898"/>
      <c r="C1193" s="72"/>
      <c r="D1193" s="164"/>
      <c r="E1193" s="785"/>
      <c r="F1193" s="164"/>
      <c r="G1193" s="434">
        <f t="shared" ref="G1193:G1200" si="418">+E1193*F1193</f>
        <v>0</v>
      </c>
      <c r="H1193" s="450"/>
      <c r="I1193" s="434">
        <f t="shared" ref="I1193:I1200" si="419">+G1193*$H$1164</f>
        <v>0</v>
      </c>
      <c r="J1193" s="434"/>
      <c r="K1193" s="53"/>
      <c r="L1193" s="53"/>
      <c r="M1193" s="53"/>
      <c r="N1193" s="53"/>
      <c r="O1193" s="53"/>
      <c r="P1193" s="964"/>
      <c r="Q1193" s="455"/>
      <c r="R1193" s="96">
        <f t="shared" si="409"/>
        <v>0</v>
      </c>
      <c r="S1193" s="96">
        <f t="shared" si="410"/>
        <v>0</v>
      </c>
    </row>
    <row r="1194" spans="2:19" ht="12.75" customHeight="1" x14ac:dyDescent="0.2">
      <c r="B1194" s="903"/>
      <c r="C1194" s="72"/>
      <c r="D1194" s="164"/>
      <c r="E1194" s="785"/>
      <c r="F1194" s="164"/>
      <c r="G1194" s="434">
        <f t="shared" si="418"/>
        <v>0</v>
      </c>
      <c r="H1194" s="450"/>
      <c r="I1194" s="434">
        <f t="shared" si="419"/>
        <v>0</v>
      </c>
      <c r="J1194" s="333"/>
      <c r="K1194" s="30"/>
      <c r="L1194" s="30"/>
      <c r="M1194" s="30"/>
      <c r="N1194" s="30"/>
      <c r="O1194" s="30"/>
      <c r="P1194" s="479"/>
      <c r="Q1194" s="457"/>
      <c r="R1194" s="96">
        <f t="shared" si="409"/>
        <v>0</v>
      </c>
      <c r="S1194" s="96">
        <f t="shared" si="410"/>
        <v>0</v>
      </c>
    </row>
    <row r="1195" spans="2:19" ht="12.75" customHeight="1" x14ac:dyDescent="0.2">
      <c r="B1195" s="903"/>
      <c r="C1195" s="72"/>
      <c r="D1195" s="164"/>
      <c r="E1195" s="785"/>
      <c r="F1195" s="164"/>
      <c r="G1195" s="434">
        <f t="shared" si="418"/>
        <v>0</v>
      </c>
      <c r="H1195" s="450"/>
      <c r="I1195" s="434">
        <f t="shared" si="419"/>
        <v>0</v>
      </c>
      <c r="J1195" s="333"/>
      <c r="K1195" s="30"/>
      <c r="L1195" s="30"/>
      <c r="M1195" s="30"/>
      <c r="N1195" s="30"/>
      <c r="O1195" s="30"/>
      <c r="P1195" s="479"/>
      <c r="Q1195" s="457"/>
      <c r="R1195" s="96">
        <f t="shared" si="409"/>
        <v>0</v>
      </c>
      <c r="S1195" s="96">
        <f t="shared" si="410"/>
        <v>0</v>
      </c>
    </row>
    <row r="1196" spans="2:19" ht="12.75" customHeight="1" x14ac:dyDescent="0.2">
      <c r="B1196" s="903"/>
      <c r="C1196" s="72"/>
      <c r="D1196" s="164"/>
      <c r="E1196" s="785"/>
      <c r="F1196" s="164"/>
      <c r="G1196" s="434">
        <f t="shared" si="418"/>
        <v>0</v>
      </c>
      <c r="H1196" s="450"/>
      <c r="I1196" s="434">
        <f t="shared" si="419"/>
        <v>0</v>
      </c>
      <c r="J1196" s="333"/>
      <c r="K1196" s="30"/>
      <c r="L1196" s="30"/>
      <c r="M1196" s="30"/>
      <c r="N1196" s="30"/>
      <c r="O1196" s="30"/>
      <c r="P1196" s="479"/>
      <c r="Q1196" s="457"/>
      <c r="R1196" s="96">
        <f t="shared" si="409"/>
        <v>0</v>
      </c>
      <c r="S1196" s="96">
        <f t="shared" si="410"/>
        <v>0</v>
      </c>
    </row>
    <row r="1197" spans="2:19" ht="12.75" customHeight="1" x14ac:dyDescent="0.2">
      <c r="B1197" s="903"/>
      <c r="C1197" s="72"/>
      <c r="D1197" s="164"/>
      <c r="E1197" s="785"/>
      <c r="F1197" s="164"/>
      <c r="G1197" s="434">
        <f t="shared" si="418"/>
        <v>0</v>
      </c>
      <c r="H1197" s="450"/>
      <c r="I1197" s="434">
        <f t="shared" si="419"/>
        <v>0</v>
      </c>
      <c r="J1197" s="333"/>
      <c r="K1197" s="30"/>
      <c r="L1197" s="30"/>
      <c r="M1197" s="30"/>
      <c r="N1197" s="30"/>
      <c r="O1197" s="30"/>
      <c r="P1197" s="479"/>
      <c r="Q1197" s="457"/>
      <c r="R1197" s="96">
        <f t="shared" si="409"/>
        <v>0</v>
      </c>
      <c r="S1197" s="96">
        <f t="shared" si="410"/>
        <v>0</v>
      </c>
    </row>
    <row r="1198" spans="2:19" ht="12.75" customHeight="1" x14ac:dyDescent="0.2">
      <c r="B1198" s="903"/>
      <c r="C1198" s="72"/>
      <c r="D1198" s="164"/>
      <c r="E1198" s="785"/>
      <c r="F1198" s="164"/>
      <c r="G1198" s="434">
        <f t="shared" si="418"/>
        <v>0</v>
      </c>
      <c r="H1198" s="453"/>
      <c r="I1198" s="434">
        <f t="shared" si="419"/>
        <v>0</v>
      </c>
      <c r="J1198" s="333"/>
      <c r="K1198" s="30"/>
      <c r="L1198" s="30"/>
      <c r="M1198" s="30"/>
      <c r="N1198" s="30"/>
      <c r="O1198" s="30"/>
      <c r="P1198" s="479"/>
      <c r="Q1198" s="457"/>
      <c r="R1198" s="96">
        <f t="shared" si="409"/>
        <v>0</v>
      </c>
      <c r="S1198" s="96">
        <f t="shared" si="410"/>
        <v>0</v>
      </c>
    </row>
    <row r="1199" spans="2:19" ht="12.75" customHeight="1" x14ac:dyDescent="0.2">
      <c r="B1199" s="903"/>
      <c r="C1199" s="72"/>
      <c r="D1199" s="164"/>
      <c r="E1199" s="785"/>
      <c r="F1199" s="164"/>
      <c r="G1199" s="434">
        <f t="shared" si="418"/>
        <v>0</v>
      </c>
      <c r="H1199" s="454"/>
      <c r="I1199" s="434">
        <f t="shared" si="419"/>
        <v>0</v>
      </c>
      <c r="J1199" s="333"/>
      <c r="K1199" s="30"/>
      <c r="L1199" s="30"/>
      <c r="M1199" s="30"/>
      <c r="N1199" s="30"/>
      <c r="O1199" s="30"/>
      <c r="P1199" s="479"/>
      <c r="Q1199" s="457"/>
      <c r="R1199" s="96">
        <f t="shared" si="409"/>
        <v>0</v>
      </c>
      <c r="S1199" s="96">
        <f t="shared" si="410"/>
        <v>0</v>
      </c>
    </row>
    <row r="1200" spans="2:19" ht="12.75" customHeight="1" x14ac:dyDescent="0.2">
      <c r="B1200" s="901"/>
      <c r="C1200" s="137"/>
      <c r="D1200" s="165"/>
      <c r="E1200" s="789"/>
      <c r="F1200" s="165"/>
      <c r="G1200" s="448">
        <f t="shared" si="418"/>
        <v>0</v>
      </c>
      <c r="H1200" s="451"/>
      <c r="I1200" s="448">
        <f t="shared" si="419"/>
        <v>0</v>
      </c>
      <c r="J1200" s="458"/>
      <c r="K1200" s="32"/>
      <c r="L1200" s="32"/>
      <c r="M1200" s="32"/>
      <c r="N1200" s="32"/>
      <c r="O1200" s="32"/>
      <c r="P1200" s="596"/>
      <c r="Q1200" s="459"/>
      <c r="R1200" s="96">
        <f t="shared" si="409"/>
        <v>0</v>
      </c>
      <c r="S1200" s="96">
        <f t="shared" si="410"/>
        <v>0</v>
      </c>
    </row>
    <row r="1201" spans="2:19" ht="12.75" customHeight="1" x14ac:dyDescent="0.2">
      <c r="B1201" s="897" t="s">
        <v>280</v>
      </c>
      <c r="C1201" s="114" t="s">
        <v>265</v>
      </c>
      <c r="D1201" s="162"/>
      <c r="E1201" s="491"/>
      <c r="F1201" s="784"/>
      <c r="G1201" s="204">
        <f>SUM(G1202:G1209)</f>
        <v>0</v>
      </c>
      <c r="H1201" s="449"/>
      <c r="I1201" s="204">
        <f>SUM(I1202:I1209)</f>
        <v>0</v>
      </c>
      <c r="J1201" s="204">
        <f t="shared" ref="J1201:Q1201" si="420">SUM(J1202:J1209)</f>
        <v>0</v>
      </c>
      <c r="K1201" s="220">
        <f t="shared" si="420"/>
        <v>0</v>
      </c>
      <c r="L1201" s="220">
        <f t="shared" si="420"/>
        <v>0</v>
      </c>
      <c r="M1201" s="220">
        <f t="shared" si="420"/>
        <v>0</v>
      </c>
      <c r="N1201" s="220">
        <f t="shared" si="420"/>
        <v>0</v>
      </c>
      <c r="O1201" s="220">
        <f t="shared" si="420"/>
        <v>0</v>
      </c>
      <c r="P1201" s="220">
        <f t="shared" si="420"/>
        <v>0</v>
      </c>
      <c r="Q1201" s="248">
        <f t="shared" si="420"/>
        <v>0</v>
      </c>
      <c r="R1201" s="96">
        <f t="shared" si="409"/>
        <v>0</v>
      </c>
      <c r="S1201" s="96">
        <f t="shared" si="410"/>
        <v>0</v>
      </c>
    </row>
    <row r="1202" spans="2:19" ht="12.75" customHeight="1" x14ac:dyDescent="0.2">
      <c r="B1202" s="898"/>
      <c r="C1202" s="72"/>
      <c r="D1202" s="164"/>
      <c r="E1202" s="785"/>
      <c r="F1202" s="164"/>
      <c r="G1202" s="434">
        <f t="shared" ref="G1202:G1209" si="421">+E1202*F1202</f>
        <v>0</v>
      </c>
      <c r="H1202" s="450"/>
      <c r="I1202" s="434">
        <f t="shared" ref="I1202:I1209" si="422">+G1202*$H$1164</f>
        <v>0</v>
      </c>
      <c r="J1202" s="434"/>
      <c r="K1202" s="53"/>
      <c r="L1202" s="53"/>
      <c r="M1202" s="53"/>
      <c r="N1202" s="53"/>
      <c r="O1202" s="53"/>
      <c r="P1202" s="964"/>
      <c r="Q1202" s="455"/>
      <c r="R1202" s="96">
        <f t="shared" si="409"/>
        <v>0</v>
      </c>
      <c r="S1202" s="96">
        <f t="shared" si="410"/>
        <v>0</v>
      </c>
    </row>
    <row r="1203" spans="2:19" ht="12.75" customHeight="1" x14ac:dyDescent="0.2">
      <c r="B1203" s="902"/>
      <c r="C1203" s="114"/>
      <c r="D1203" s="162"/>
      <c r="E1203" s="491"/>
      <c r="F1203" s="784"/>
      <c r="G1203" s="434">
        <f t="shared" si="421"/>
        <v>0</v>
      </c>
      <c r="H1203" s="450"/>
      <c r="I1203" s="434">
        <f t="shared" si="422"/>
        <v>0</v>
      </c>
      <c r="J1203" s="33"/>
      <c r="K1203" s="33"/>
      <c r="L1203" s="33"/>
      <c r="M1203" s="33"/>
      <c r="N1203" s="33"/>
      <c r="O1203" s="33"/>
      <c r="P1203" s="965"/>
      <c r="Q1203" s="163"/>
      <c r="R1203" s="96">
        <f t="shared" si="409"/>
        <v>0</v>
      </c>
      <c r="S1203" s="96">
        <f t="shared" si="410"/>
        <v>0</v>
      </c>
    </row>
    <row r="1204" spans="2:19" ht="12.75" customHeight="1" x14ac:dyDescent="0.2">
      <c r="B1204" s="902"/>
      <c r="C1204" s="114"/>
      <c r="D1204" s="162"/>
      <c r="E1204" s="491"/>
      <c r="F1204" s="784"/>
      <c r="G1204" s="434">
        <f t="shared" si="421"/>
        <v>0</v>
      </c>
      <c r="H1204" s="450"/>
      <c r="I1204" s="434">
        <f t="shared" si="422"/>
        <v>0</v>
      </c>
      <c r="J1204" s="33"/>
      <c r="K1204" s="33"/>
      <c r="L1204" s="33"/>
      <c r="M1204" s="33"/>
      <c r="N1204" s="33"/>
      <c r="O1204" s="33"/>
      <c r="P1204" s="965"/>
      <c r="Q1204" s="163"/>
      <c r="R1204" s="96">
        <f t="shared" si="409"/>
        <v>0</v>
      </c>
      <c r="S1204" s="96">
        <f t="shared" si="410"/>
        <v>0</v>
      </c>
    </row>
    <row r="1205" spans="2:19" ht="12.75" customHeight="1" x14ac:dyDescent="0.2">
      <c r="B1205" s="902"/>
      <c r="C1205" s="114"/>
      <c r="D1205" s="162"/>
      <c r="E1205" s="491"/>
      <c r="F1205" s="784"/>
      <c r="G1205" s="434">
        <f t="shared" si="421"/>
        <v>0</v>
      </c>
      <c r="H1205" s="450"/>
      <c r="I1205" s="434">
        <f t="shared" si="422"/>
        <v>0</v>
      </c>
      <c r="J1205" s="33"/>
      <c r="K1205" s="33"/>
      <c r="L1205" s="33"/>
      <c r="M1205" s="33"/>
      <c r="N1205" s="33"/>
      <c r="O1205" s="33"/>
      <c r="P1205" s="965"/>
      <c r="Q1205" s="163"/>
      <c r="R1205" s="96">
        <f t="shared" si="409"/>
        <v>0</v>
      </c>
      <c r="S1205" s="96">
        <f t="shared" si="410"/>
        <v>0</v>
      </c>
    </row>
    <row r="1206" spans="2:19" ht="12.75" customHeight="1" x14ac:dyDescent="0.2">
      <c r="B1206" s="902"/>
      <c r="C1206" s="114"/>
      <c r="D1206" s="162"/>
      <c r="E1206" s="491"/>
      <c r="F1206" s="784"/>
      <c r="G1206" s="434">
        <f t="shared" si="421"/>
        <v>0</v>
      </c>
      <c r="H1206" s="450"/>
      <c r="I1206" s="434">
        <f t="shared" si="422"/>
        <v>0</v>
      </c>
      <c r="J1206" s="33"/>
      <c r="K1206" s="33"/>
      <c r="L1206" s="33"/>
      <c r="M1206" s="33"/>
      <c r="N1206" s="33"/>
      <c r="O1206" s="33"/>
      <c r="P1206" s="965"/>
      <c r="Q1206" s="163"/>
      <c r="R1206" s="96">
        <f t="shared" si="409"/>
        <v>0</v>
      </c>
      <c r="S1206" s="96">
        <f t="shared" si="410"/>
        <v>0</v>
      </c>
    </row>
    <row r="1207" spans="2:19" ht="12.75" customHeight="1" x14ac:dyDescent="0.2">
      <c r="B1207" s="903"/>
      <c r="C1207" s="72"/>
      <c r="D1207" s="164"/>
      <c r="E1207" s="785"/>
      <c r="F1207" s="164"/>
      <c r="G1207" s="434">
        <f t="shared" si="421"/>
        <v>0</v>
      </c>
      <c r="H1207" s="453"/>
      <c r="I1207" s="434">
        <f t="shared" si="422"/>
        <v>0</v>
      </c>
      <c r="J1207" s="333"/>
      <c r="K1207" s="30"/>
      <c r="L1207" s="30"/>
      <c r="M1207" s="30"/>
      <c r="N1207" s="30"/>
      <c r="O1207" s="30"/>
      <c r="P1207" s="479"/>
      <c r="Q1207" s="457"/>
      <c r="R1207" s="96">
        <f t="shared" si="409"/>
        <v>0</v>
      </c>
      <c r="S1207" s="96">
        <f t="shared" si="410"/>
        <v>0</v>
      </c>
    </row>
    <row r="1208" spans="2:19" ht="12.75" customHeight="1" x14ac:dyDescent="0.2">
      <c r="B1208" s="903"/>
      <c r="C1208" s="72"/>
      <c r="D1208" s="164"/>
      <c r="E1208" s="785"/>
      <c r="F1208" s="164"/>
      <c r="G1208" s="434">
        <f t="shared" si="421"/>
        <v>0</v>
      </c>
      <c r="H1208" s="454"/>
      <c r="I1208" s="434">
        <f t="shared" si="422"/>
        <v>0</v>
      </c>
      <c r="J1208" s="333"/>
      <c r="K1208" s="30"/>
      <c r="L1208" s="30"/>
      <c r="M1208" s="30"/>
      <c r="N1208" s="30"/>
      <c r="O1208" s="30"/>
      <c r="P1208" s="479"/>
      <c r="Q1208" s="457"/>
      <c r="R1208" s="96">
        <f t="shared" si="409"/>
        <v>0</v>
      </c>
      <c r="S1208" s="96">
        <f t="shared" si="410"/>
        <v>0</v>
      </c>
    </row>
    <row r="1209" spans="2:19" ht="12.75" customHeight="1" x14ac:dyDescent="0.2">
      <c r="B1209" s="901"/>
      <c r="C1209" s="137"/>
      <c r="D1209" s="165"/>
      <c r="E1209" s="785"/>
      <c r="F1209" s="164"/>
      <c r="G1209" s="448">
        <f t="shared" si="421"/>
        <v>0</v>
      </c>
      <c r="H1209" s="451"/>
      <c r="I1209" s="448">
        <f t="shared" si="422"/>
        <v>0</v>
      </c>
      <c r="J1209" s="333"/>
      <c r="K1209" s="30"/>
      <c r="L1209" s="30"/>
      <c r="M1209" s="30"/>
      <c r="N1209" s="30"/>
      <c r="O1209" s="30"/>
      <c r="P1209" s="479"/>
      <c r="Q1209" s="457"/>
      <c r="R1209" s="96">
        <f t="shared" si="409"/>
        <v>0</v>
      </c>
      <c r="S1209" s="96">
        <f t="shared" si="410"/>
        <v>0</v>
      </c>
    </row>
    <row r="1210" spans="2:19" ht="12.75" customHeight="1" x14ac:dyDescent="0.2">
      <c r="B1210" s="905">
        <f>+D1020</f>
        <v>0</v>
      </c>
      <c r="C1210" s="178" t="str">
        <f>+C1020</f>
        <v>1.5.5</v>
      </c>
      <c r="D1210" s="166">
        <f>+'Cronograma de Actividades'!C56</f>
        <v>0</v>
      </c>
      <c r="E1210" s="792"/>
      <c r="F1210" s="783"/>
      <c r="G1210" s="158">
        <f>+G1211+G1220+G1229+G1238+G1247</f>
        <v>0</v>
      </c>
      <c r="H1210" s="370">
        <f>+'Cronograma de Actividades'!D56</f>
        <v>0</v>
      </c>
      <c r="I1210" s="158">
        <f t="shared" ref="I1210:Q1210" si="423">+I1211+I1220+I1229+I1238+I1247</f>
        <v>0</v>
      </c>
      <c r="J1210" s="158">
        <f t="shared" si="423"/>
        <v>0</v>
      </c>
      <c r="K1210" s="158">
        <f t="shared" si="423"/>
        <v>0</v>
      </c>
      <c r="L1210" s="158">
        <f t="shared" si="423"/>
        <v>0</v>
      </c>
      <c r="M1210" s="158">
        <f t="shared" si="423"/>
        <v>0</v>
      </c>
      <c r="N1210" s="158">
        <f t="shared" si="423"/>
        <v>0</v>
      </c>
      <c r="O1210" s="158">
        <f t="shared" si="423"/>
        <v>0</v>
      </c>
      <c r="P1210" s="158">
        <f t="shared" si="423"/>
        <v>0</v>
      </c>
      <c r="Q1210" s="159">
        <f t="shared" si="423"/>
        <v>0</v>
      </c>
      <c r="R1210" s="96">
        <f t="shared" si="409"/>
        <v>0</v>
      </c>
      <c r="S1210" s="96">
        <f t="shared" si="410"/>
        <v>0</v>
      </c>
    </row>
    <row r="1211" spans="2:19" ht="12.75" customHeight="1" x14ac:dyDescent="0.2">
      <c r="B1211" s="897" t="s">
        <v>280</v>
      </c>
      <c r="C1211" s="114" t="s">
        <v>266</v>
      </c>
      <c r="D1211" s="162"/>
      <c r="E1211" s="491"/>
      <c r="F1211" s="784"/>
      <c r="G1211" s="204">
        <f>SUM(G1212:G1219)</f>
        <v>0</v>
      </c>
      <c r="H1211" s="449"/>
      <c r="I1211" s="204">
        <f>SUM(I1212:I1219)</f>
        <v>0</v>
      </c>
      <c r="J1211" s="204">
        <f t="shared" ref="J1211:Q1211" si="424">SUM(J1212:J1219)</f>
        <v>0</v>
      </c>
      <c r="K1211" s="220">
        <f t="shared" si="424"/>
        <v>0</v>
      </c>
      <c r="L1211" s="220">
        <f t="shared" si="424"/>
        <v>0</v>
      </c>
      <c r="M1211" s="220">
        <f t="shared" si="424"/>
        <v>0</v>
      </c>
      <c r="N1211" s="220">
        <f t="shared" si="424"/>
        <v>0</v>
      </c>
      <c r="O1211" s="220">
        <f t="shared" si="424"/>
        <v>0</v>
      </c>
      <c r="P1211" s="220">
        <f t="shared" si="424"/>
        <v>0</v>
      </c>
      <c r="Q1211" s="248">
        <f t="shared" si="424"/>
        <v>0</v>
      </c>
      <c r="R1211" s="96">
        <f t="shared" si="409"/>
        <v>0</v>
      </c>
      <c r="S1211" s="96">
        <f t="shared" si="410"/>
        <v>0</v>
      </c>
    </row>
    <row r="1212" spans="2:19" ht="12.75" customHeight="1" x14ac:dyDescent="0.2">
      <c r="B1212" s="898"/>
      <c r="C1212" s="72"/>
      <c r="D1212" s="164"/>
      <c r="E1212" s="785"/>
      <c r="F1212" s="164"/>
      <c r="G1212" s="434">
        <f t="shared" ref="G1212:G1219" si="425">+E1212*F1212</f>
        <v>0</v>
      </c>
      <c r="H1212" s="450"/>
      <c r="I1212" s="434">
        <f t="shared" ref="I1212:I1219" si="426">+G1212*$H$1210</f>
        <v>0</v>
      </c>
      <c r="J1212" s="434"/>
      <c r="K1212" s="53"/>
      <c r="L1212" s="53"/>
      <c r="M1212" s="53"/>
      <c r="N1212" s="53"/>
      <c r="O1212" s="53"/>
      <c r="P1212" s="964"/>
      <c r="Q1212" s="455"/>
      <c r="R1212" s="96">
        <f t="shared" si="409"/>
        <v>0</v>
      </c>
      <c r="S1212" s="96">
        <f t="shared" si="410"/>
        <v>0</v>
      </c>
    </row>
    <row r="1213" spans="2:19" ht="12.75" customHeight="1" x14ac:dyDescent="0.2">
      <c r="B1213" s="903"/>
      <c r="C1213" s="72"/>
      <c r="D1213" s="164"/>
      <c r="E1213" s="785"/>
      <c r="F1213" s="164"/>
      <c r="G1213" s="434">
        <f t="shared" si="425"/>
        <v>0</v>
      </c>
      <c r="H1213" s="450"/>
      <c r="I1213" s="434">
        <f t="shared" si="426"/>
        <v>0</v>
      </c>
      <c r="J1213" s="333"/>
      <c r="K1213" s="30"/>
      <c r="L1213" s="30"/>
      <c r="M1213" s="30"/>
      <c r="N1213" s="30"/>
      <c r="O1213" s="30"/>
      <c r="P1213" s="479"/>
      <c r="Q1213" s="457"/>
      <c r="R1213" s="96">
        <f t="shared" si="409"/>
        <v>0</v>
      </c>
      <c r="S1213" s="96">
        <f t="shared" si="410"/>
        <v>0</v>
      </c>
    </row>
    <row r="1214" spans="2:19" ht="12.75" customHeight="1" x14ac:dyDescent="0.2">
      <c r="B1214" s="903"/>
      <c r="C1214" s="72"/>
      <c r="D1214" s="164"/>
      <c r="E1214" s="785"/>
      <c r="F1214" s="164"/>
      <c r="G1214" s="434">
        <f t="shared" si="425"/>
        <v>0</v>
      </c>
      <c r="H1214" s="450"/>
      <c r="I1214" s="434">
        <f t="shared" si="426"/>
        <v>0</v>
      </c>
      <c r="J1214" s="333"/>
      <c r="K1214" s="30"/>
      <c r="L1214" s="30"/>
      <c r="M1214" s="30"/>
      <c r="N1214" s="30"/>
      <c r="O1214" s="30"/>
      <c r="P1214" s="479"/>
      <c r="Q1214" s="457"/>
      <c r="R1214" s="96">
        <f t="shared" si="409"/>
        <v>0</v>
      </c>
      <c r="S1214" s="96">
        <f t="shared" si="410"/>
        <v>0</v>
      </c>
    </row>
    <row r="1215" spans="2:19" ht="12.75" customHeight="1" x14ac:dyDescent="0.2">
      <c r="B1215" s="903"/>
      <c r="C1215" s="72"/>
      <c r="D1215" s="164"/>
      <c r="E1215" s="785"/>
      <c r="F1215" s="164"/>
      <c r="G1215" s="434">
        <f t="shared" si="425"/>
        <v>0</v>
      </c>
      <c r="H1215" s="450"/>
      <c r="I1215" s="434">
        <f t="shared" si="426"/>
        <v>0</v>
      </c>
      <c r="J1215" s="333"/>
      <c r="K1215" s="30"/>
      <c r="L1215" s="30"/>
      <c r="M1215" s="30"/>
      <c r="N1215" s="30"/>
      <c r="O1215" s="30"/>
      <c r="P1215" s="479"/>
      <c r="Q1215" s="457"/>
      <c r="R1215" s="96">
        <f t="shared" si="409"/>
        <v>0</v>
      </c>
      <c r="S1215" s="96">
        <f t="shared" si="410"/>
        <v>0</v>
      </c>
    </row>
    <row r="1216" spans="2:19" ht="12.75" customHeight="1" x14ac:dyDescent="0.2">
      <c r="B1216" s="900"/>
      <c r="C1216" s="209"/>
      <c r="D1216" s="210"/>
      <c r="E1216" s="785"/>
      <c r="F1216" s="164"/>
      <c r="G1216" s="434">
        <f t="shared" si="425"/>
        <v>0</v>
      </c>
      <c r="H1216" s="450"/>
      <c r="I1216" s="434">
        <f t="shared" si="426"/>
        <v>0</v>
      </c>
      <c r="J1216" s="333"/>
      <c r="K1216" s="30"/>
      <c r="L1216" s="460"/>
      <c r="M1216" s="460"/>
      <c r="N1216" s="460"/>
      <c r="O1216" s="460"/>
      <c r="P1216" s="966"/>
      <c r="Q1216" s="461"/>
      <c r="R1216" s="96">
        <f t="shared" si="409"/>
        <v>0</v>
      </c>
      <c r="S1216" s="96">
        <f t="shared" si="410"/>
        <v>0</v>
      </c>
    </row>
    <row r="1217" spans="2:19" ht="12.75" customHeight="1" x14ac:dyDescent="0.2">
      <c r="B1217" s="900"/>
      <c r="C1217" s="209"/>
      <c r="D1217" s="210"/>
      <c r="E1217" s="790"/>
      <c r="F1217" s="779"/>
      <c r="G1217" s="434">
        <f t="shared" si="425"/>
        <v>0</v>
      </c>
      <c r="H1217" s="453"/>
      <c r="I1217" s="434">
        <f t="shared" si="426"/>
        <v>0</v>
      </c>
      <c r="J1217" s="336"/>
      <c r="K1217" s="133"/>
      <c r="L1217" s="460"/>
      <c r="M1217" s="460"/>
      <c r="N1217" s="460"/>
      <c r="O1217" s="460"/>
      <c r="P1217" s="966"/>
      <c r="Q1217" s="461"/>
      <c r="R1217" s="96">
        <f t="shared" si="409"/>
        <v>0</v>
      </c>
      <c r="S1217" s="96">
        <f t="shared" si="410"/>
        <v>0</v>
      </c>
    </row>
    <row r="1218" spans="2:19" ht="12.75" customHeight="1" x14ac:dyDescent="0.2">
      <c r="B1218" s="900"/>
      <c r="C1218" s="209"/>
      <c r="D1218" s="210"/>
      <c r="E1218" s="791"/>
      <c r="F1218" s="210"/>
      <c r="G1218" s="434">
        <f t="shared" si="425"/>
        <v>0</v>
      </c>
      <c r="H1218" s="454"/>
      <c r="I1218" s="434">
        <f t="shared" si="426"/>
        <v>0</v>
      </c>
      <c r="J1218" s="462"/>
      <c r="K1218" s="460"/>
      <c r="L1218" s="460"/>
      <c r="M1218" s="460"/>
      <c r="N1218" s="460"/>
      <c r="O1218" s="460"/>
      <c r="P1218" s="966"/>
      <c r="Q1218" s="461"/>
      <c r="R1218" s="96">
        <f t="shared" si="409"/>
        <v>0</v>
      </c>
      <c r="S1218" s="96">
        <f t="shared" si="410"/>
        <v>0</v>
      </c>
    </row>
    <row r="1219" spans="2:19" ht="12.75" customHeight="1" x14ac:dyDescent="0.2">
      <c r="B1219" s="901"/>
      <c r="C1219" s="137"/>
      <c r="D1219" s="165"/>
      <c r="E1219" s="789"/>
      <c r="F1219" s="165"/>
      <c r="G1219" s="448">
        <f t="shared" si="425"/>
        <v>0</v>
      </c>
      <c r="H1219" s="451"/>
      <c r="I1219" s="448">
        <f t="shared" si="426"/>
        <v>0</v>
      </c>
      <c r="J1219" s="458"/>
      <c r="K1219" s="32"/>
      <c r="L1219" s="32"/>
      <c r="M1219" s="32"/>
      <c r="N1219" s="32"/>
      <c r="O1219" s="32"/>
      <c r="P1219" s="596"/>
      <c r="Q1219" s="459"/>
      <c r="R1219" s="96">
        <f t="shared" si="409"/>
        <v>0</v>
      </c>
      <c r="S1219" s="96">
        <f t="shared" si="410"/>
        <v>0</v>
      </c>
    </row>
    <row r="1220" spans="2:19" ht="12.75" customHeight="1" x14ac:dyDescent="0.2">
      <c r="B1220" s="897" t="s">
        <v>280</v>
      </c>
      <c r="C1220" s="114" t="s">
        <v>267</v>
      </c>
      <c r="D1220" s="162"/>
      <c r="E1220" s="491"/>
      <c r="F1220" s="784"/>
      <c r="G1220" s="204">
        <f>SUM(G1221:G1228)</f>
        <v>0</v>
      </c>
      <c r="H1220" s="449"/>
      <c r="I1220" s="204">
        <f>SUM(I1221:I1228)</f>
        <v>0</v>
      </c>
      <c r="J1220" s="204">
        <f t="shared" ref="J1220:Q1220" si="427">SUM(J1221:J1228)</f>
        <v>0</v>
      </c>
      <c r="K1220" s="220">
        <f t="shared" si="427"/>
        <v>0</v>
      </c>
      <c r="L1220" s="220">
        <f t="shared" si="427"/>
        <v>0</v>
      </c>
      <c r="M1220" s="220">
        <f t="shared" si="427"/>
        <v>0</v>
      </c>
      <c r="N1220" s="220">
        <f t="shared" si="427"/>
        <v>0</v>
      </c>
      <c r="O1220" s="220">
        <f t="shared" si="427"/>
        <v>0</v>
      </c>
      <c r="P1220" s="220">
        <f t="shared" si="427"/>
        <v>0</v>
      </c>
      <c r="Q1220" s="248">
        <f t="shared" si="427"/>
        <v>0</v>
      </c>
      <c r="R1220" s="96">
        <f t="shared" si="409"/>
        <v>0</v>
      </c>
      <c r="S1220" s="96">
        <f t="shared" si="410"/>
        <v>0</v>
      </c>
    </row>
    <row r="1221" spans="2:19" ht="12.75" customHeight="1" x14ac:dyDescent="0.2">
      <c r="B1221" s="898"/>
      <c r="C1221" s="72"/>
      <c r="D1221" s="164"/>
      <c r="E1221" s="785"/>
      <c r="F1221" s="164"/>
      <c r="G1221" s="434">
        <f t="shared" ref="G1221:G1228" si="428">+E1221*F1221</f>
        <v>0</v>
      </c>
      <c r="H1221" s="450"/>
      <c r="I1221" s="434">
        <f t="shared" ref="I1221:I1228" si="429">+G1221*$H$1210</f>
        <v>0</v>
      </c>
      <c r="J1221" s="434"/>
      <c r="K1221" s="53"/>
      <c r="L1221" s="53"/>
      <c r="M1221" s="53"/>
      <c r="N1221" s="53"/>
      <c r="O1221" s="53"/>
      <c r="P1221" s="964"/>
      <c r="Q1221" s="455"/>
      <c r="R1221" s="96">
        <f t="shared" si="409"/>
        <v>0</v>
      </c>
      <c r="S1221" s="96">
        <f t="shared" si="410"/>
        <v>0</v>
      </c>
    </row>
    <row r="1222" spans="2:19" ht="12.75" customHeight="1" x14ac:dyDescent="0.2">
      <c r="B1222" s="902"/>
      <c r="C1222" s="114"/>
      <c r="D1222" s="162"/>
      <c r="E1222" s="491"/>
      <c r="F1222" s="784"/>
      <c r="G1222" s="434">
        <f t="shared" si="428"/>
        <v>0</v>
      </c>
      <c r="H1222" s="450"/>
      <c r="I1222" s="434">
        <f t="shared" si="429"/>
        <v>0</v>
      </c>
      <c r="J1222" s="333"/>
      <c r="K1222" s="30"/>
      <c r="L1222" s="30"/>
      <c r="M1222" s="30"/>
      <c r="N1222" s="30"/>
      <c r="O1222" s="30"/>
      <c r="P1222" s="479"/>
      <c r="Q1222" s="457"/>
      <c r="R1222" s="96">
        <f t="shared" si="409"/>
        <v>0</v>
      </c>
      <c r="S1222" s="96">
        <f t="shared" si="410"/>
        <v>0</v>
      </c>
    </row>
    <row r="1223" spans="2:19" ht="12.75" customHeight="1" x14ac:dyDescent="0.2">
      <c r="B1223" s="902"/>
      <c r="C1223" s="114"/>
      <c r="D1223" s="162"/>
      <c r="E1223" s="491"/>
      <c r="F1223" s="784"/>
      <c r="G1223" s="434">
        <f t="shared" si="428"/>
        <v>0</v>
      </c>
      <c r="H1223" s="450"/>
      <c r="I1223" s="434">
        <f t="shared" si="429"/>
        <v>0</v>
      </c>
      <c r="J1223" s="333"/>
      <c r="K1223" s="30"/>
      <c r="L1223" s="30"/>
      <c r="M1223" s="30"/>
      <c r="N1223" s="30"/>
      <c r="O1223" s="30"/>
      <c r="P1223" s="479"/>
      <c r="Q1223" s="457"/>
      <c r="R1223" s="96">
        <f t="shared" si="409"/>
        <v>0</v>
      </c>
      <c r="S1223" s="96">
        <f t="shared" si="410"/>
        <v>0</v>
      </c>
    </row>
    <row r="1224" spans="2:19" ht="12.75" customHeight="1" x14ac:dyDescent="0.2">
      <c r="B1224" s="902"/>
      <c r="C1224" s="114"/>
      <c r="D1224" s="162"/>
      <c r="E1224" s="491"/>
      <c r="F1224" s="784"/>
      <c r="G1224" s="434">
        <f t="shared" si="428"/>
        <v>0</v>
      </c>
      <c r="H1224" s="450"/>
      <c r="I1224" s="434">
        <f t="shared" si="429"/>
        <v>0</v>
      </c>
      <c r="J1224" s="333"/>
      <c r="K1224" s="30"/>
      <c r="L1224" s="30"/>
      <c r="M1224" s="30"/>
      <c r="N1224" s="30"/>
      <c r="O1224" s="30"/>
      <c r="P1224" s="479"/>
      <c r="Q1224" s="457"/>
      <c r="R1224" s="96">
        <f t="shared" si="409"/>
        <v>0</v>
      </c>
      <c r="S1224" s="96">
        <f t="shared" si="410"/>
        <v>0</v>
      </c>
    </row>
    <row r="1225" spans="2:19" ht="12.75" customHeight="1" x14ac:dyDescent="0.2">
      <c r="B1225" s="902"/>
      <c r="C1225" s="114"/>
      <c r="D1225" s="162"/>
      <c r="E1225" s="491"/>
      <c r="F1225" s="784"/>
      <c r="G1225" s="434">
        <f t="shared" si="428"/>
        <v>0</v>
      </c>
      <c r="H1225" s="450"/>
      <c r="I1225" s="434">
        <f t="shared" si="429"/>
        <v>0</v>
      </c>
      <c r="J1225" s="333"/>
      <c r="K1225" s="30"/>
      <c r="L1225" s="460"/>
      <c r="M1225" s="460"/>
      <c r="N1225" s="460"/>
      <c r="O1225" s="460"/>
      <c r="P1225" s="966"/>
      <c r="Q1225" s="461"/>
      <c r="R1225" s="96">
        <f t="shared" si="409"/>
        <v>0</v>
      </c>
      <c r="S1225" s="96">
        <f t="shared" si="410"/>
        <v>0</v>
      </c>
    </row>
    <row r="1226" spans="2:19" ht="12.75" customHeight="1" x14ac:dyDescent="0.2">
      <c r="B1226" s="903"/>
      <c r="C1226" s="72"/>
      <c r="D1226" s="164"/>
      <c r="E1226" s="785"/>
      <c r="F1226" s="164"/>
      <c r="G1226" s="434">
        <f t="shared" si="428"/>
        <v>0</v>
      </c>
      <c r="H1226" s="453"/>
      <c r="I1226" s="434">
        <f t="shared" si="429"/>
        <v>0</v>
      </c>
      <c r="J1226" s="336"/>
      <c r="K1226" s="133"/>
      <c r="L1226" s="460"/>
      <c r="M1226" s="460"/>
      <c r="N1226" s="460"/>
      <c r="O1226" s="460"/>
      <c r="P1226" s="966"/>
      <c r="Q1226" s="461"/>
      <c r="R1226" s="96">
        <f t="shared" si="409"/>
        <v>0</v>
      </c>
      <c r="S1226" s="96">
        <f t="shared" si="410"/>
        <v>0</v>
      </c>
    </row>
    <row r="1227" spans="2:19" ht="12.75" customHeight="1" x14ac:dyDescent="0.2">
      <c r="B1227" s="903"/>
      <c r="C1227" s="72"/>
      <c r="D1227" s="164"/>
      <c r="E1227" s="785"/>
      <c r="F1227" s="164"/>
      <c r="G1227" s="434">
        <f t="shared" si="428"/>
        <v>0</v>
      </c>
      <c r="H1227" s="454"/>
      <c r="I1227" s="434">
        <f t="shared" si="429"/>
        <v>0</v>
      </c>
      <c r="J1227" s="462"/>
      <c r="K1227" s="460"/>
      <c r="L1227" s="460"/>
      <c r="M1227" s="460"/>
      <c r="N1227" s="460"/>
      <c r="O1227" s="460"/>
      <c r="P1227" s="966"/>
      <c r="Q1227" s="461"/>
      <c r="R1227" s="96">
        <f t="shared" si="409"/>
        <v>0</v>
      </c>
      <c r="S1227" s="96">
        <f t="shared" si="410"/>
        <v>0</v>
      </c>
    </row>
    <row r="1228" spans="2:19" ht="12.75" customHeight="1" x14ac:dyDescent="0.2">
      <c r="B1228" s="901"/>
      <c r="C1228" s="137"/>
      <c r="D1228" s="165"/>
      <c r="E1228" s="789"/>
      <c r="F1228" s="165"/>
      <c r="G1228" s="448">
        <f t="shared" si="428"/>
        <v>0</v>
      </c>
      <c r="H1228" s="451"/>
      <c r="I1228" s="448">
        <f t="shared" si="429"/>
        <v>0</v>
      </c>
      <c r="J1228" s="458"/>
      <c r="K1228" s="32"/>
      <c r="L1228" s="32"/>
      <c r="M1228" s="32"/>
      <c r="N1228" s="32"/>
      <c r="O1228" s="32"/>
      <c r="P1228" s="596"/>
      <c r="Q1228" s="459"/>
      <c r="R1228" s="96">
        <f t="shared" si="409"/>
        <v>0</v>
      </c>
      <c r="S1228" s="96">
        <f t="shared" si="410"/>
        <v>0</v>
      </c>
    </row>
    <row r="1229" spans="2:19" ht="12.75" customHeight="1" x14ac:dyDescent="0.2">
      <c r="B1229" s="897" t="s">
        <v>280</v>
      </c>
      <c r="C1229" s="114" t="s">
        <v>268</v>
      </c>
      <c r="D1229" s="162"/>
      <c r="E1229" s="491"/>
      <c r="F1229" s="784"/>
      <c r="G1229" s="204">
        <f>SUM(G1230:G1237)</f>
        <v>0</v>
      </c>
      <c r="H1229" s="449"/>
      <c r="I1229" s="204">
        <f>SUM(I1230:I1237)</f>
        <v>0</v>
      </c>
      <c r="J1229" s="204">
        <f t="shared" ref="J1229:Q1229" si="430">SUM(J1230:J1237)</f>
        <v>0</v>
      </c>
      <c r="K1229" s="220">
        <f t="shared" si="430"/>
        <v>0</v>
      </c>
      <c r="L1229" s="220">
        <f t="shared" si="430"/>
        <v>0</v>
      </c>
      <c r="M1229" s="220">
        <f t="shared" si="430"/>
        <v>0</v>
      </c>
      <c r="N1229" s="220">
        <f t="shared" si="430"/>
        <v>0</v>
      </c>
      <c r="O1229" s="220">
        <f t="shared" si="430"/>
        <v>0</v>
      </c>
      <c r="P1229" s="220">
        <f t="shared" si="430"/>
        <v>0</v>
      </c>
      <c r="Q1229" s="248">
        <f t="shared" si="430"/>
        <v>0</v>
      </c>
      <c r="R1229" s="96">
        <f t="shared" si="409"/>
        <v>0</v>
      </c>
      <c r="S1229" s="96">
        <f t="shared" si="410"/>
        <v>0</v>
      </c>
    </row>
    <row r="1230" spans="2:19" ht="12.75" customHeight="1" x14ac:dyDescent="0.2">
      <c r="B1230" s="898"/>
      <c r="C1230" s="72"/>
      <c r="D1230" s="164"/>
      <c r="E1230" s="785"/>
      <c r="F1230" s="164"/>
      <c r="G1230" s="434">
        <f t="shared" ref="G1230:G1237" si="431">+E1230*F1230</f>
        <v>0</v>
      </c>
      <c r="H1230" s="450"/>
      <c r="I1230" s="434">
        <f t="shared" ref="I1230:I1237" si="432">+G1230*$H$1210</f>
        <v>0</v>
      </c>
      <c r="J1230" s="434"/>
      <c r="K1230" s="53"/>
      <c r="L1230" s="53"/>
      <c r="M1230" s="53"/>
      <c r="N1230" s="53"/>
      <c r="O1230" s="53"/>
      <c r="P1230" s="964"/>
      <c r="Q1230" s="455"/>
      <c r="R1230" s="96">
        <f t="shared" si="409"/>
        <v>0</v>
      </c>
      <c r="S1230" s="96">
        <f t="shared" si="410"/>
        <v>0</v>
      </c>
    </row>
    <row r="1231" spans="2:19" ht="12.75" customHeight="1" x14ac:dyDescent="0.2">
      <c r="B1231" s="902"/>
      <c r="C1231" s="114"/>
      <c r="D1231" s="162"/>
      <c r="E1231" s="491"/>
      <c r="F1231" s="784"/>
      <c r="G1231" s="434">
        <f t="shared" si="431"/>
        <v>0</v>
      </c>
      <c r="H1231" s="450"/>
      <c r="I1231" s="434">
        <f t="shared" si="432"/>
        <v>0</v>
      </c>
      <c r="J1231" s="333"/>
      <c r="K1231" s="30"/>
      <c r="L1231" s="30"/>
      <c r="M1231" s="30"/>
      <c r="N1231" s="30"/>
      <c r="O1231" s="30"/>
      <c r="P1231" s="479"/>
      <c r="Q1231" s="457"/>
      <c r="R1231" s="96">
        <f t="shared" si="409"/>
        <v>0</v>
      </c>
      <c r="S1231" s="96">
        <f t="shared" si="410"/>
        <v>0</v>
      </c>
    </row>
    <row r="1232" spans="2:19" ht="12.75" customHeight="1" x14ac:dyDescent="0.2">
      <c r="B1232" s="902"/>
      <c r="C1232" s="114"/>
      <c r="D1232" s="162"/>
      <c r="E1232" s="491"/>
      <c r="F1232" s="784"/>
      <c r="G1232" s="434">
        <f t="shared" si="431"/>
        <v>0</v>
      </c>
      <c r="H1232" s="450"/>
      <c r="I1232" s="434">
        <f t="shared" si="432"/>
        <v>0</v>
      </c>
      <c r="J1232" s="333"/>
      <c r="K1232" s="30"/>
      <c r="L1232" s="30"/>
      <c r="M1232" s="30"/>
      <c r="N1232" s="30"/>
      <c r="O1232" s="30"/>
      <c r="P1232" s="479"/>
      <c r="Q1232" s="457"/>
      <c r="R1232" s="96">
        <f t="shared" si="409"/>
        <v>0</v>
      </c>
      <c r="S1232" s="96">
        <f t="shared" si="410"/>
        <v>0</v>
      </c>
    </row>
    <row r="1233" spans="2:19" ht="12.75" customHeight="1" x14ac:dyDescent="0.2">
      <c r="B1233" s="902"/>
      <c r="C1233" s="114"/>
      <c r="D1233" s="162"/>
      <c r="E1233" s="491"/>
      <c r="F1233" s="784"/>
      <c r="G1233" s="434">
        <f t="shared" si="431"/>
        <v>0</v>
      </c>
      <c r="H1233" s="450"/>
      <c r="I1233" s="434">
        <f t="shared" si="432"/>
        <v>0</v>
      </c>
      <c r="J1233" s="333"/>
      <c r="K1233" s="30"/>
      <c r="L1233" s="30"/>
      <c r="M1233" s="30"/>
      <c r="N1233" s="30"/>
      <c r="O1233" s="30"/>
      <c r="P1233" s="479"/>
      <c r="Q1233" s="457"/>
      <c r="R1233" s="96">
        <f t="shared" si="409"/>
        <v>0</v>
      </c>
      <c r="S1233" s="96">
        <f t="shared" si="410"/>
        <v>0</v>
      </c>
    </row>
    <row r="1234" spans="2:19" ht="12.75" customHeight="1" x14ac:dyDescent="0.2">
      <c r="B1234" s="902"/>
      <c r="C1234" s="114"/>
      <c r="D1234" s="162"/>
      <c r="E1234" s="491"/>
      <c r="F1234" s="784"/>
      <c r="G1234" s="434">
        <f t="shared" si="431"/>
        <v>0</v>
      </c>
      <c r="H1234" s="450"/>
      <c r="I1234" s="434">
        <f t="shared" si="432"/>
        <v>0</v>
      </c>
      <c r="J1234" s="333"/>
      <c r="K1234" s="30"/>
      <c r="L1234" s="460"/>
      <c r="M1234" s="460"/>
      <c r="N1234" s="460"/>
      <c r="O1234" s="460"/>
      <c r="P1234" s="966"/>
      <c r="Q1234" s="461"/>
      <c r="R1234" s="96">
        <f t="shared" si="409"/>
        <v>0</v>
      </c>
      <c r="S1234" s="96">
        <f t="shared" si="410"/>
        <v>0</v>
      </c>
    </row>
    <row r="1235" spans="2:19" ht="12.75" customHeight="1" x14ac:dyDescent="0.2">
      <c r="B1235" s="903"/>
      <c r="C1235" s="72"/>
      <c r="D1235" s="164"/>
      <c r="E1235" s="785"/>
      <c r="F1235" s="164"/>
      <c r="G1235" s="434">
        <f t="shared" si="431"/>
        <v>0</v>
      </c>
      <c r="H1235" s="453"/>
      <c r="I1235" s="434">
        <f t="shared" si="432"/>
        <v>0</v>
      </c>
      <c r="J1235" s="336"/>
      <c r="K1235" s="133"/>
      <c r="L1235" s="460"/>
      <c r="M1235" s="460"/>
      <c r="N1235" s="460"/>
      <c r="O1235" s="460"/>
      <c r="P1235" s="966"/>
      <c r="Q1235" s="461"/>
      <c r="R1235" s="96">
        <f t="shared" si="409"/>
        <v>0</v>
      </c>
      <c r="S1235" s="96">
        <f t="shared" si="410"/>
        <v>0</v>
      </c>
    </row>
    <row r="1236" spans="2:19" ht="12.75" customHeight="1" x14ac:dyDescent="0.2">
      <c r="B1236" s="903"/>
      <c r="C1236" s="72"/>
      <c r="D1236" s="164"/>
      <c r="E1236" s="785"/>
      <c r="F1236" s="164"/>
      <c r="G1236" s="434">
        <f t="shared" si="431"/>
        <v>0</v>
      </c>
      <c r="H1236" s="454"/>
      <c r="I1236" s="434">
        <f t="shared" si="432"/>
        <v>0</v>
      </c>
      <c r="J1236" s="462"/>
      <c r="K1236" s="460"/>
      <c r="L1236" s="460"/>
      <c r="M1236" s="460"/>
      <c r="N1236" s="460"/>
      <c r="O1236" s="460"/>
      <c r="P1236" s="966"/>
      <c r="Q1236" s="461"/>
      <c r="R1236" s="96">
        <f t="shared" si="409"/>
        <v>0</v>
      </c>
      <c r="S1236" s="96">
        <f t="shared" si="410"/>
        <v>0</v>
      </c>
    </row>
    <row r="1237" spans="2:19" ht="12.75" customHeight="1" x14ac:dyDescent="0.2">
      <c r="B1237" s="901"/>
      <c r="C1237" s="137"/>
      <c r="D1237" s="165"/>
      <c r="E1237" s="789"/>
      <c r="F1237" s="165"/>
      <c r="G1237" s="448">
        <f t="shared" si="431"/>
        <v>0</v>
      </c>
      <c r="H1237" s="451"/>
      <c r="I1237" s="448">
        <f t="shared" si="432"/>
        <v>0</v>
      </c>
      <c r="J1237" s="458"/>
      <c r="K1237" s="32"/>
      <c r="L1237" s="32"/>
      <c r="M1237" s="32"/>
      <c r="N1237" s="32"/>
      <c r="O1237" s="32"/>
      <c r="P1237" s="596"/>
      <c r="Q1237" s="459"/>
      <c r="R1237" s="96">
        <f t="shared" ref="R1237:R1257" si="433">SUM(J1237:Q1237)</f>
        <v>0</v>
      </c>
      <c r="S1237" s="96">
        <f t="shared" ref="S1237:S1257" si="434">+R1237-I1237</f>
        <v>0</v>
      </c>
    </row>
    <row r="1238" spans="2:19" ht="12.75" customHeight="1" x14ac:dyDescent="0.2">
      <c r="B1238" s="897" t="s">
        <v>280</v>
      </c>
      <c r="C1238" s="114" t="s">
        <v>269</v>
      </c>
      <c r="D1238" s="162"/>
      <c r="E1238" s="491"/>
      <c r="F1238" s="784"/>
      <c r="G1238" s="204">
        <f>SUM(G1239:G1246)</f>
        <v>0</v>
      </c>
      <c r="H1238" s="449"/>
      <c r="I1238" s="204">
        <f>SUM(I1239:I1246)</f>
        <v>0</v>
      </c>
      <c r="J1238" s="204">
        <f t="shared" ref="J1238:Q1238" si="435">SUM(J1239:J1246)</f>
        <v>0</v>
      </c>
      <c r="K1238" s="220">
        <f t="shared" si="435"/>
        <v>0</v>
      </c>
      <c r="L1238" s="220">
        <f t="shared" si="435"/>
        <v>0</v>
      </c>
      <c r="M1238" s="220">
        <f t="shared" si="435"/>
        <v>0</v>
      </c>
      <c r="N1238" s="220">
        <f t="shared" si="435"/>
        <v>0</v>
      </c>
      <c r="O1238" s="220">
        <f t="shared" si="435"/>
        <v>0</v>
      </c>
      <c r="P1238" s="220">
        <f t="shared" si="435"/>
        <v>0</v>
      </c>
      <c r="Q1238" s="248">
        <f t="shared" si="435"/>
        <v>0</v>
      </c>
      <c r="R1238" s="96">
        <f t="shared" si="433"/>
        <v>0</v>
      </c>
      <c r="S1238" s="96">
        <f t="shared" si="434"/>
        <v>0</v>
      </c>
    </row>
    <row r="1239" spans="2:19" ht="12.75" customHeight="1" x14ac:dyDescent="0.2">
      <c r="B1239" s="898"/>
      <c r="C1239" s="72"/>
      <c r="D1239" s="164"/>
      <c r="E1239" s="785"/>
      <c r="F1239" s="164"/>
      <c r="G1239" s="434">
        <f t="shared" ref="G1239:G1246" si="436">+E1239*F1239</f>
        <v>0</v>
      </c>
      <c r="H1239" s="450"/>
      <c r="I1239" s="434">
        <f t="shared" ref="I1239:I1246" si="437">+G1239*$H$1210</f>
        <v>0</v>
      </c>
      <c r="J1239" s="434"/>
      <c r="K1239" s="53"/>
      <c r="L1239" s="53"/>
      <c r="M1239" s="53"/>
      <c r="N1239" s="53"/>
      <c r="O1239" s="53"/>
      <c r="P1239" s="964"/>
      <c r="Q1239" s="455"/>
      <c r="R1239" s="96">
        <f t="shared" si="433"/>
        <v>0</v>
      </c>
      <c r="S1239" s="96">
        <f t="shared" si="434"/>
        <v>0</v>
      </c>
    </row>
    <row r="1240" spans="2:19" ht="12.75" customHeight="1" x14ac:dyDescent="0.2">
      <c r="B1240" s="903"/>
      <c r="C1240" s="72"/>
      <c r="D1240" s="164"/>
      <c r="E1240" s="785"/>
      <c r="F1240" s="164"/>
      <c r="G1240" s="434">
        <f t="shared" si="436"/>
        <v>0</v>
      </c>
      <c r="H1240" s="450"/>
      <c r="I1240" s="434">
        <f t="shared" si="437"/>
        <v>0</v>
      </c>
      <c r="J1240" s="333"/>
      <c r="K1240" s="30"/>
      <c r="L1240" s="30"/>
      <c r="M1240" s="30"/>
      <c r="N1240" s="30"/>
      <c r="O1240" s="30"/>
      <c r="P1240" s="479"/>
      <c r="Q1240" s="457"/>
      <c r="R1240" s="96">
        <f t="shared" si="433"/>
        <v>0</v>
      </c>
      <c r="S1240" s="96">
        <f t="shared" si="434"/>
        <v>0</v>
      </c>
    </row>
    <row r="1241" spans="2:19" ht="12.75" customHeight="1" x14ac:dyDescent="0.2">
      <c r="B1241" s="903"/>
      <c r="C1241" s="72"/>
      <c r="D1241" s="164"/>
      <c r="E1241" s="785"/>
      <c r="F1241" s="164"/>
      <c r="G1241" s="434">
        <f t="shared" si="436"/>
        <v>0</v>
      </c>
      <c r="H1241" s="450"/>
      <c r="I1241" s="434">
        <f t="shared" si="437"/>
        <v>0</v>
      </c>
      <c r="J1241" s="333"/>
      <c r="K1241" s="30"/>
      <c r="L1241" s="30"/>
      <c r="M1241" s="30"/>
      <c r="N1241" s="30"/>
      <c r="O1241" s="30"/>
      <c r="P1241" s="479"/>
      <c r="Q1241" s="457"/>
      <c r="R1241" s="96">
        <f t="shared" si="433"/>
        <v>0</v>
      </c>
      <c r="S1241" s="96">
        <f t="shared" si="434"/>
        <v>0</v>
      </c>
    </row>
    <row r="1242" spans="2:19" ht="12.75" customHeight="1" x14ac:dyDescent="0.2">
      <c r="B1242" s="903"/>
      <c r="C1242" s="72"/>
      <c r="D1242" s="164"/>
      <c r="E1242" s="785"/>
      <c r="F1242" s="164"/>
      <c r="G1242" s="434">
        <f t="shared" si="436"/>
        <v>0</v>
      </c>
      <c r="H1242" s="450"/>
      <c r="I1242" s="434">
        <f t="shared" si="437"/>
        <v>0</v>
      </c>
      <c r="J1242" s="333"/>
      <c r="K1242" s="30"/>
      <c r="L1242" s="30"/>
      <c r="M1242" s="30"/>
      <c r="N1242" s="30"/>
      <c r="O1242" s="30"/>
      <c r="P1242" s="479"/>
      <c r="Q1242" s="457"/>
      <c r="R1242" s="96">
        <f t="shared" si="433"/>
        <v>0</v>
      </c>
      <c r="S1242" s="96">
        <f t="shared" si="434"/>
        <v>0</v>
      </c>
    </row>
    <row r="1243" spans="2:19" ht="12.75" customHeight="1" x14ac:dyDescent="0.2">
      <c r="B1243" s="903"/>
      <c r="C1243" s="72"/>
      <c r="D1243" s="164"/>
      <c r="E1243" s="785"/>
      <c r="F1243" s="164"/>
      <c r="G1243" s="434">
        <f t="shared" si="436"/>
        <v>0</v>
      </c>
      <c r="H1243" s="450"/>
      <c r="I1243" s="434">
        <f t="shared" si="437"/>
        <v>0</v>
      </c>
      <c r="J1243" s="333"/>
      <c r="K1243" s="30"/>
      <c r="L1243" s="30"/>
      <c r="M1243" s="30"/>
      <c r="N1243" s="30"/>
      <c r="O1243" s="30"/>
      <c r="P1243" s="479"/>
      <c r="Q1243" s="457"/>
      <c r="R1243" s="96">
        <f t="shared" si="433"/>
        <v>0</v>
      </c>
      <c r="S1243" s="96">
        <f t="shared" si="434"/>
        <v>0</v>
      </c>
    </row>
    <row r="1244" spans="2:19" ht="12.75" customHeight="1" x14ac:dyDescent="0.2">
      <c r="B1244" s="903"/>
      <c r="C1244" s="72"/>
      <c r="D1244" s="164"/>
      <c r="E1244" s="785"/>
      <c r="F1244" s="164"/>
      <c r="G1244" s="434">
        <f t="shared" si="436"/>
        <v>0</v>
      </c>
      <c r="H1244" s="453"/>
      <c r="I1244" s="434">
        <f t="shared" si="437"/>
        <v>0</v>
      </c>
      <c r="J1244" s="333"/>
      <c r="K1244" s="30"/>
      <c r="L1244" s="30"/>
      <c r="M1244" s="30"/>
      <c r="N1244" s="30"/>
      <c r="O1244" s="30"/>
      <c r="P1244" s="479"/>
      <c r="Q1244" s="457"/>
      <c r="R1244" s="96">
        <f t="shared" si="433"/>
        <v>0</v>
      </c>
      <c r="S1244" s="96">
        <f t="shared" si="434"/>
        <v>0</v>
      </c>
    </row>
    <row r="1245" spans="2:19" ht="12.75" customHeight="1" x14ac:dyDescent="0.2">
      <c r="B1245" s="903"/>
      <c r="C1245" s="72"/>
      <c r="D1245" s="164"/>
      <c r="E1245" s="785"/>
      <c r="F1245" s="164"/>
      <c r="G1245" s="434">
        <f t="shared" si="436"/>
        <v>0</v>
      </c>
      <c r="H1245" s="454"/>
      <c r="I1245" s="434">
        <f t="shared" si="437"/>
        <v>0</v>
      </c>
      <c r="J1245" s="333"/>
      <c r="K1245" s="30"/>
      <c r="L1245" s="30"/>
      <c r="M1245" s="30"/>
      <c r="N1245" s="30"/>
      <c r="O1245" s="30"/>
      <c r="P1245" s="479"/>
      <c r="Q1245" s="457"/>
      <c r="R1245" s="96">
        <f t="shared" si="433"/>
        <v>0</v>
      </c>
      <c r="S1245" s="96">
        <f t="shared" si="434"/>
        <v>0</v>
      </c>
    </row>
    <row r="1246" spans="2:19" ht="12.75" customHeight="1" x14ac:dyDescent="0.2">
      <c r="B1246" s="901"/>
      <c r="C1246" s="137"/>
      <c r="D1246" s="165"/>
      <c r="E1246" s="789"/>
      <c r="F1246" s="165"/>
      <c r="G1246" s="448">
        <f t="shared" si="436"/>
        <v>0</v>
      </c>
      <c r="H1246" s="451"/>
      <c r="I1246" s="448">
        <f t="shared" si="437"/>
        <v>0</v>
      </c>
      <c r="J1246" s="458"/>
      <c r="K1246" s="32"/>
      <c r="L1246" s="32"/>
      <c r="M1246" s="32"/>
      <c r="N1246" s="32"/>
      <c r="O1246" s="32"/>
      <c r="P1246" s="596"/>
      <c r="Q1246" s="459"/>
      <c r="R1246" s="96">
        <f t="shared" si="433"/>
        <v>0</v>
      </c>
      <c r="S1246" s="96">
        <f t="shared" si="434"/>
        <v>0</v>
      </c>
    </row>
    <row r="1247" spans="2:19" ht="12.75" customHeight="1" x14ac:dyDescent="0.2">
      <c r="B1247" s="897" t="s">
        <v>280</v>
      </c>
      <c r="C1247" s="114" t="s">
        <v>264</v>
      </c>
      <c r="D1247" s="162"/>
      <c r="E1247" s="491"/>
      <c r="F1247" s="784"/>
      <c r="G1247" s="204">
        <f>SUM(G1248:G1255)</f>
        <v>0</v>
      </c>
      <c r="H1247" s="449"/>
      <c r="I1247" s="204">
        <f>SUM(I1248:I1255)</f>
        <v>0</v>
      </c>
      <c r="J1247" s="204">
        <f t="shared" ref="J1247:Q1247" si="438">SUM(J1248:J1255)</f>
        <v>0</v>
      </c>
      <c r="K1247" s="220">
        <f t="shared" si="438"/>
        <v>0</v>
      </c>
      <c r="L1247" s="220">
        <f t="shared" si="438"/>
        <v>0</v>
      </c>
      <c r="M1247" s="220">
        <f t="shared" si="438"/>
        <v>0</v>
      </c>
      <c r="N1247" s="220">
        <f t="shared" si="438"/>
        <v>0</v>
      </c>
      <c r="O1247" s="220">
        <f t="shared" si="438"/>
        <v>0</v>
      </c>
      <c r="P1247" s="220">
        <f t="shared" si="438"/>
        <v>0</v>
      </c>
      <c r="Q1247" s="248">
        <f t="shared" si="438"/>
        <v>0</v>
      </c>
      <c r="R1247" s="96">
        <f t="shared" si="433"/>
        <v>0</v>
      </c>
      <c r="S1247" s="96">
        <f t="shared" si="434"/>
        <v>0</v>
      </c>
    </row>
    <row r="1248" spans="2:19" ht="12.75" customHeight="1" x14ac:dyDescent="0.2">
      <c r="B1248" s="898"/>
      <c r="C1248" s="72"/>
      <c r="D1248" s="164"/>
      <c r="E1248" s="785"/>
      <c r="F1248" s="164"/>
      <c r="G1248" s="434">
        <f t="shared" ref="G1248:G1255" si="439">+E1248*F1248</f>
        <v>0</v>
      </c>
      <c r="H1248" s="450"/>
      <c r="I1248" s="434">
        <f t="shared" ref="I1248:I1255" si="440">+G1248*$H$1210</f>
        <v>0</v>
      </c>
      <c r="J1248" s="434"/>
      <c r="K1248" s="53"/>
      <c r="L1248" s="53"/>
      <c r="M1248" s="53"/>
      <c r="N1248" s="53"/>
      <c r="O1248" s="53"/>
      <c r="P1248" s="964"/>
      <c r="Q1248" s="455"/>
      <c r="R1248" s="96">
        <f t="shared" si="433"/>
        <v>0</v>
      </c>
      <c r="S1248" s="96">
        <f t="shared" si="434"/>
        <v>0</v>
      </c>
    </row>
    <row r="1249" spans="2:19" ht="12.75" customHeight="1" x14ac:dyDescent="0.2">
      <c r="B1249" s="902"/>
      <c r="C1249" s="114"/>
      <c r="D1249" s="162"/>
      <c r="E1249" s="491"/>
      <c r="F1249" s="784"/>
      <c r="G1249" s="434">
        <f t="shared" si="439"/>
        <v>0</v>
      </c>
      <c r="H1249" s="450"/>
      <c r="I1249" s="434">
        <f t="shared" si="440"/>
        <v>0</v>
      </c>
      <c r="J1249" s="33"/>
      <c r="K1249" s="33"/>
      <c r="L1249" s="33"/>
      <c r="M1249" s="33"/>
      <c r="N1249" s="33"/>
      <c r="O1249" s="33"/>
      <c r="P1249" s="965"/>
      <c r="Q1249" s="163"/>
      <c r="R1249" s="96">
        <f t="shared" si="433"/>
        <v>0</v>
      </c>
      <c r="S1249" s="96">
        <f t="shared" si="434"/>
        <v>0</v>
      </c>
    </row>
    <row r="1250" spans="2:19" ht="12.75" customHeight="1" x14ac:dyDescent="0.2">
      <c r="B1250" s="902"/>
      <c r="C1250" s="114"/>
      <c r="D1250" s="162"/>
      <c r="E1250" s="491"/>
      <c r="F1250" s="784"/>
      <c r="G1250" s="434">
        <f t="shared" si="439"/>
        <v>0</v>
      </c>
      <c r="H1250" s="450"/>
      <c r="I1250" s="434">
        <f t="shared" si="440"/>
        <v>0</v>
      </c>
      <c r="J1250" s="33"/>
      <c r="K1250" s="33"/>
      <c r="L1250" s="33"/>
      <c r="M1250" s="33"/>
      <c r="N1250" s="33"/>
      <c r="O1250" s="33"/>
      <c r="P1250" s="965"/>
      <c r="Q1250" s="163"/>
      <c r="R1250" s="96">
        <f t="shared" si="433"/>
        <v>0</v>
      </c>
      <c r="S1250" s="96">
        <f t="shared" si="434"/>
        <v>0</v>
      </c>
    </row>
    <row r="1251" spans="2:19" ht="12.75" customHeight="1" x14ac:dyDescent="0.2">
      <c r="B1251" s="902"/>
      <c r="C1251" s="114"/>
      <c r="D1251" s="162"/>
      <c r="E1251" s="491"/>
      <c r="F1251" s="784"/>
      <c r="G1251" s="434">
        <f t="shared" si="439"/>
        <v>0</v>
      </c>
      <c r="H1251" s="450"/>
      <c r="I1251" s="434">
        <f t="shared" si="440"/>
        <v>0</v>
      </c>
      <c r="J1251" s="33"/>
      <c r="K1251" s="33"/>
      <c r="L1251" s="33"/>
      <c r="M1251" s="33"/>
      <c r="N1251" s="33"/>
      <c r="O1251" s="33"/>
      <c r="P1251" s="965"/>
      <c r="Q1251" s="163"/>
      <c r="R1251" s="96">
        <f t="shared" si="433"/>
        <v>0</v>
      </c>
      <c r="S1251" s="96">
        <f t="shared" si="434"/>
        <v>0</v>
      </c>
    </row>
    <row r="1252" spans="2:19" ht="12.75" customHeight="1" x14ac:dyDescent="0.2">
      <c r="B1252" s="902"/>
      <c r="C1252" s="114"/>
      <c r="D1252" s="162"/>
      <c r="E1252" s="491"/>
      <c r="F1252" s="784"/>
      <c r="G1252" s="434">
        <f t="shared" si="439"/>
        <v>0</v>
      </c>
      <c r="H1252" s="450"/>
      <c r="I1252" s="434">
        <f t="shared" si="440"/>
        <v>0</v>
      </c>
      <c r="J1252" s="33"/>
      <c r="K1252" s="33"/>
      <c r="L1252" s="33"/>
      <c r="M1252" s="33"/>
      <c r="N1252" s="33"/>
      <c r="O1252" s="33"/>
      <c r="P1252" s="965"/>
      <c r="Q1252" s="163"/>
      <c r="R1252" s="96">
        <f t="shared" si="433"/>
        <v>0</v>
      </c>
      <c r="S1252" s="96">
        <f t="shared" si="434"/>
        <v>0</v>
      </c>
    </row>
    <row r="1253" spans="2:19" ht="12.75" customHeight="1" x14ac:dyDescent="0.2">
      <c r="B1253" s="903"/>
      <c r="C1253" s="72"/>
      <c r="D1253" s="164"/>
      <c r="E1253" s="785"/>
      <c r="F1253" s="164"/>
      <c r="G1253" s="434">
        <f t="shared" si="439"/>
        <v>0</v>
      </c>
      <c r="H1253" s="453"/>
      <c r="I1253" s="434">
        <f t="shared" si="440"/>
        <v>0</v>
      </c>
      <c r="J1253" s="333"/>
      <c r="K1253" s="30"/>
      <c r="L1253" s="30"/>
      <c r="M1253" s="30"/>
      <c r="N1253" s="30"/>
      <c r="O1253" s="30"/>
      <c r="P1253" s="479"/>
      <c r="Q1253" s="457"/>
      <c r="R1253" s="96">
        <f t="shared" si="433"/>
        <v>0</v>
      </c>
      <c r="S1253" s="96">
        <f t="shared" si="434"/>
        <v>0</v>
      </c>
    </row>
    <row r="1254" spans="2:19" ht="12.75" customHeight="1" x14ac:dyDescent="0.2">
      <c r="B1254" s="903"/>
      <c r="C1254" s="72"/>
      <c r="D1254" s="164"/>
      <c r="E1254" s="785"/>
      <c r="F1254" s="164"/>
      <c r="G1254" s="434">
        <f t="shared" si="439"/>
        <v>0</v>
      </c>
      <c r="H1254" s="454"/>
      <c r="I1254" s="434">
        <f t="shared" si="440"/>
        <v>0</v>
      </c>
      <c r="J1254" s="333"/>
      <c r="K1254" s="30"/>
      <c r="L1254" s="30"/>
      <c r="M1254" s="30"/>
      <c r="N1254" s="30"/>
      <c r="O1254" s="30"/>
      <c r="P1254" s="479"/>
      <c r="Q1254" s="457"/>
      <c r="R1254" s="96">
        <f t="shared" si="433"/>
        <v>0</v>
      </c>
      <c r="S1254" s="96">
        <f t="shared" si="434"/>
        <v>0</v>
      </c>
    </row>
    <row r="1255" spans="2:19" ht="12.75" customHeight="1" x14ac:dyDescent="0.2">
      <c r="B1255" s="901"/>
      <c r="C1255" s="137"/>
      <c r="D1255" s="165"/>
      <c r="E1255" s="785"/>
      <c r="F1255" s="164"/>
      <c r="G1255" s="448">
        <f t="shared" si="439"/>
        <v>0</v>
      </c>
      <c r="H1255" s="451"/>
      <c r="I1255" s="448">
        <f t="shared" si="440"/>
        <v>0</v>
      </c>
      <c r="J1255" s="333"/>
      <c r="K1255" s="30"/>
      <c r="L1255" s="30"/>
      <c r="M1255" s="30"/>
      <c r="N1255" s="30"/>
      <c r="O1255" s="30"/>
      <c r="P1255" s="479"/>
      <c r="Q1255" s="457"/>
      <c r="R1255" s="96">
        <f t="shared" si="433"/>
        <v>0</v>
      </c>
      <c r="S1255" s="96">
        <f t="shared" si="434"/>
        <v>0</v>
      </c>
    </row>
    <row r="1256" spans="2:19" ht="18" customHeight="1" x14ac:dyDescent="0.2">
      <c r="B1256" s="1306" t="s">
        <v>542</v>
      </c>
      <c r="C1256" s="1307"/>
      <c r="D1256" s="1307"/>
      <c r="E1256" s="1307"/>
      <c r="F1256" s="1307"/>
      <c r="G1256" s="1307"/>
      <c r="H1256" s="1308"/>
      <c r="I1256" s="115">
        <f t="shared" ref="I1256:Q1256" si="441">+I1025+I1072+I1118+I1164+I1210</f>
        <v>0</v>
      </c>
      <c r="J1256" s="115">
        <f t="shared" si="441"/>
        <v>0</v>
      </c>
      <c r="K1256" s="115">
        <f t="shared" si="441"/>
        <v>0</v>
      </c>
      <c r="L1256" s="115">
        <f t="shared" si="441"/>
        <v>0</v>
      </c>
      <c r="M1256" s="115">
        <f t="shared" si="441"/>
        <v>0</v>
      </c>
      <c r="N1256" s="115">
        <f t="shared" si="441"/>
        <v>0</v>
      </c>
      <c r="O1256" s="115">
        <f t="shared" si="441"/>
        <v>0</v>
      </c>
      <c r="P1256" s="115">
        <f t="shared" si="441"/>
        <v>0</v>
      </c>
      <c r="Q1256" s="207">
        <f t="shared" si="441"/>
        <v>0</v>
      </c>
      <c r="R1256" s="96">
        <f>SUM(J1256:Q1256)</f>
        <v>0</v>
      </c>
      <c r="S1256" s="96">
        <f t="shared" si="434"/>
        <v>0</v>
      </c>
    </row>
    <row r="1257" spans="2:19" ht="21" customHeight="1" thickBot="1" x14ac:dyDescent="0.25">
      <c r="B1257" s="1346" t="s">
        <v>140</v>
      </c>
      <c r="C1257" s="1347"/>
      <c r="D1257" s="1347"/>
      <c r="E1257" s="1347"/>
      <c r="F1257" s="1347"/>
      <c r="G1257" s="1347"/>
      <c r="H1257" s="1348"/>
      <c r="I1257" s="167">
        <f t="shared" ref="I1257:Q1257" si="442">+I1256+I1006+I757+I508+I259</f>
        <v>0</v>
      </c>
      <c r="J1257" s="167">
        <f t="shared" si="442"/>
        <v>0</v>
      </c>
      <c r="K1257" s="167">
        <f t="shared" si="442"/>
        <v>0</v>
      </c>
      <c r="L1257" s="167">
        <f t="shared" si="442"/>
        <v>0</v>
      </c>
      <c r="M1257" s="167">
        <f t="shared" si="442"/>
        <v>0</v>
      </c>
      <c r="N1257" s="167">
        <f t="shared" si="442"/>
        <v>0</v>
      </c>
      <c r="O1257" s="167">
        <f t="shared" si="442"/>
        <v>0</v>
      </c>
      <c r="P1257" s="167">
        <f t="shared" si="442"/>
        <v>0</v>
      </c>
      <c r="Q1257" s="364">
        <f t="shared" si="442"/>
        <v>0</v>
      </c>
      <c r="R1257" s="96">
        <f t="shared" si="433"/>
        <v>0</v>
      </c>
      <c r="S1257" s="96">
        <f t="shared" si="434"/>
        <v>0</v>
      </c>
    </row>
    <row r="1259" spans="2:19" x14ac:dyDescent="0.2">
      <c r="I1259" s="37"/>
      <c r="Q1259" s="37">
        <f>+Q1257+O1257+N1257+M1257+L1257+K1257+J1257</f>
        <v>0</v>
      </c>
    </row>
    <row r="1260" spans="2:19" x14ac:dyDescent="0.2">
      <c r="L1260" s="37"/>
    </row>
    <row r="1261" spans="2:19" x14ac:dyDescent="0.2">
      <c r="H1261" s="37"/>
      <c r="K1261" s="37"/>
      <c r="L1261" s="37"/>
      <c r="M1261" s="37"/>
      <c r="N1261" s="37"/>
      <c r="O1261" s="37"/>
      <c r="P1261" s="37"/>
      <c r="Q1261" s="37"/>
    </row>
    <row r="1263" spans="2:19" ht="12.75" customHeight="1" x14ac:dyDescent="0.2">
      <c r="N1263" s="37"/>
    </row>
  </sheetData>
  <dataConsolidate/>
  <mergeCells count="129">
    <mergeCell ref="B1:Q1"/>
    <mergeCell ref="B3:Q3"/>
    <mergeCell ref="B5:Q5"/>
    <mergeCell ref="B1257:H1257"/>
    <mergeCell ref="C1023:C1024"/>
    <mergeCell ref="B1023:B1024"/>
    <mergeCell ref="D1023:D1024"/>
    <mergeCell ref="B1256:H1256"/>
    <mergeCell ref="H1023:H1024"/>
    <mergeCell ref="E1023:E1024"/>
    <mergeCell ref="D767:Q767"/>
    <mergeCell ref="B1006:H1006"/>
    <mergeCell ref="D1017:Q1017"/>
    <mergeCell ref="D1010:Q1010"/>
    <mergeCell ref="D1008:Q1008"/>
    <mergeCell ref="D1011:Q1011"/>
    <mergeCell ref="D1015:Q1015"/>
    <mergeCell ref="F1023:F1024"/>
    <mergeCell ref="G1023:G1024"/>
    <mergeCell ref="D1014:Q1014"/>
    <mergeCell ref="D1009:Q1009"/>
    <mergeCell ref="D1022:Q1022"/>
    <mergeCell ref="D1019:Q1019"/>
    <mergeCell ref="D1018:Q1018"/>
    <mergeCell ref="D1012:Q1012"/>
    <mergeCell ref="D1020:Q1020"/>
    <mergeCell ref="D1021:Q1021"/>
    <mergeCell ref="D1016:Q1016"/>
    <mergeCell ref="D1013:Q1013"/>
    <mergeCell ref="D524:Q524"/>
    <mergeCell ref="D517:Q517"/>
    <mergeCell ref="D518:Q518"/>
    <mergeCell ref="J774:Q774"/>
    <mergeCell ref="F774:F775"/>
    <mergeCell ref="H774:H775"/>
    <mergeCell ref="G774:G775"/>
    <mergeCell ref="D774:D775"/>
    <mergeCell ref="D522:Q522"/>
    <mergeCell ref="B774:B775"/>
    <mergeCell ref="C774:C775"/>
    <mergeCell ref="D773:Q773"/>
    <mergeCell ref="E774:E775"/>
    <mergeCell ref="D770:Q770"/>
    <mergeCell ref="D768:Q768"/>
    <mergeCell ref="I774:I775"/>
    <mergeCell ref="D772:Q772"/>
    <mergeCell ref="D764:Q764"/>
    <mergeCell ref="D766:Q766"/>
    <mergeCell ref="J1023:Q1023"/>
    <mergeCell ref="I1023:I1024"/>
    <mergeCell ref="D22:Q22"/>
    <mergeCell ref="D512:Q512"/>
    <mergeCell ref="D771:Q771"/>
    <mergeCell ref="D759:Q759"/>
    <mergeCell ref="D765:Q765"/>
    <mergeCell ref="D760:Q760"/>
    <mergeCell ref="D769:Q769"/>
    <mergeCell ref="B757:H757"/>
    <mergeCell ref="D762:Q762"/>
    <mergeCell ref="D516:Q516"/>
    <mergeCell ref="G525:G526"/>
    <mergeCell ref="D525:D526"/>
    <mergeCell ref="E525:E526"/>
    <mergeCell ref="C525:C526"/>
    <mergeCell ref="D761:Q761"/>
    <mergeCell ref="F525:F526"/>
    <mergeCell ref="H525:H526"/>
    <mergeCell ref="D514:Q514"/>
    <mergeCell ref="D763:Q763"/>
    <mergeCell ref="D523:Q523"/>
    <mergeCell ref="C27:C28"/>
    <mergeCell ref="C276:C277"/>
    <mergeCell ref="D15:Q15"/>
    <mergeCell ref="D20:Q20"/>
    <mergeCell ref="D21:Q21"/>
    <mergeCell ref="D12:Q12"/>
    <mergeCell ref="D19:Q19"/>
    <mergeCell ref="D14:Q14"/>
    <mergeCell ref="I27:I28"/>
    <mergeCell ref="H27:H28"/>
    <mergeCell ref="D26:Q26"/>
    <mergeCell ref="E27:E28"/>
    <mergeCell ref="J27:Q27"/>
    <mergeCell ref="D13:Q13"/>
    <mergeCell ref="D25:Q25"/>
    <mergeCell ref="D16:Q16"/>
    <mergeCell ref="D17:Q17"/>
    <mergeCell ref="D18:Q18"/>
    <mergeCell ref="D23:Q23"/>
    <mergeCell ref="D24:Q24"/>
    <mergeCell ref="D266:Q266"/>
    <mergeCell ref="G27:G28"/>
    <mergeCell ref="B276:B277"/>
    <mergeCell ref="B259:H259"/>
    <mergeCell ref="D272:Q272"/>
    <mergeCell ref="I276:I277"/>
    <mergeCell ref="D265:Q265"/>
    <mergeCell ref="D27:D28"/>
    <mergeCell ref="D275:Q275"/>
    <mergeCell ref="B27:B28"/>
    <mergeCell ref="F27:F28"/>
    <mergeCell ref="D261:Q261"/>
    <mergeCell ref="D263:Q263"/>
    <mergeCell ref="D276:D277"/>
    <mergeCell ref="D271:Q271"/>
    <mergeCell ref="H276:H277"/>
    <mergeCell ref="D270:Q270"/>
    <mergeCell ref="D262:Q262"/>
    <mergeCell ref="D264:Q264"/>
    <mergeCell ref="B525:B526"/>
    <mergeCell ref="D521:Q521"/>
    <mergeCell ref="D267:Q267"/>
    <mergeCell ref="D268:Q268"/>
    <mergeCell ref="D510:Q510"/>
    <mergeCell ref="D519:Q519"/>
    <mergeCell ref="D520:Q520"/>
    <mergeCell ref="B508:H508"/>
    <mergeCell ref="F276:F277"/>
    <mergeCell ref="D511:Q511"/>
    <mergeCell ref="D515:Q515"/>
    <mergeCell ref="D513:Q513"/>
    <mergeCell ref="D273:Q273"/>
    <mergeCell ref="D274:Q274"/>
    <mergeCell ref="E276:E277"/>
    <mergeCell ref="J276:Q276"/>
    <mergeCell ref="D269:Q269"/>
    <mergeCell ref="I525:I526"/>
    <mergeCell ref="J525:Q525"/>
    <mergeCell ref="G276:G277"/>
  </mergeCells>
  <phoneticPr fontId="0" type="noConversion"/>
  <conditionalFormatting sqref="S29:S1257">
    <cfRule type="cellIs" dxfId="12" priority="1" operator="notEqual">
      <formula>0</formula>
    </cfRule>
  </conditionalFormatting>
  <dataValidations xWindow="613" yWindow="553" count="6">
    <dataValidation type="list" allowBlank="1" showInputMessage="1" showErrorMessage="1" promptTitle="Categorías" sqref="B1036 B1026 B997 B988 B979 B970 B961 B951 B942 B933 B924 B915 B905 B896 B887 B878 B869 B859 B850 B841 B832 B823 B813 B804 B795 B786 B777 B748 B739 B730 B721 B712 B702 B693 B684 B675 B666 B656 B647 B638 B629 B620 B610 B601 B592 B583 B574 B564 B555 B546 B537 B528 B499 B490 B481 B472 B463 B453 B444 B435 B426 B417 B407 B398 B389 B380 B371 B361 B352 B343 B334 B325 B315 B306 B297 B288 B279 B250 B241 B232 B223 B214 B204 B195 B186 B177 B168 B158 B149 B140 B131 B122 B112 B103 B94 B85 B76 B66 B57 B48 B39 B30 B1045 B1054 B1063 B1073 B1082 B1091 B1100 B1109 B1119 B1128 B1137 B1146 B1155 B1165 B1174 B1183 B1192 B1201 B1211 B1220 B1229 B1238 B1247">
      <formula1>Categorías</formula1>
    </dataValidation>
    <dataValidation type="custom" showInputMessage="1" showErrorMessage="1" errorTitle="NO MODIFICAR" error="NO MANIPULAR FORMULA_x000a_" promptTitle="NO MANIPULAR" prompt="NO MANIPULAR FORMULA" sqref="G29:I258">
      <formula1>"&gt;0"</formula1>
    </dataValidation>
    <dataValidation type="custom" allowBlank="1" showInputMessage="1" showErrorMessage="1" errorTitle="NO MODOFICAR" error="NO MANIPULAR FORMULA_x000a_" promptTitle="NO MANIPULAR" prompt="NO MANIPULAR FORMULA_x000a_" sqref="G278:I507">
      <formula1>"&gt;0"</formula1>
    </dataValidation>
    <dataValidation type="custom" allowBlank="1" showInputMessage="1" showErrorMessage="1" errorTitle="NO MODIFICAR" error="NO MANIPULAR FORMULA" promptTitle="NO MANIPULAR" prompt="NO MANIPULAR FORMULA_x000a_" sqref="G527:I756">
      <formula1>"&gt;0"</formula1>
    </dataValidation>
    <dataValidation type="custom" allowBlank="1" showInputMessage="1" showErrorMessage="1" errorTitle="NO MODIFICAR" error="NO MANIPULAR FORMULA_x000a_" promptTitle="NO MANIPULAR" prompt="NO MANIPULAR FORMULA" sqref="G776:I1005">
      <formula1>"&gt;"</formula1>
    </dataValidation>
    <dataValidation type="custom" allowBlank="1" showInputMessage="1" showErrorMessage="1" errorTitle="NO MODIFICAR" error="NO MODIFICAR FORMULA" promptTitle="NO MANIPULAR" prompt="NO MANIPULAR FORMULA" sqref="G1025:I1255">
      <formula1>"&gt;0"</formula1>
    </dataValidation>
  </dataValidations>
  <printOptions horizontalCentered="1"/>
  <pageMargins left="0.39370078740157483" right="0.19685039370078741" top="0.59055118110236227" bottom="0.59055118110236227" header="0" footer="0.19685039370078741"/>
  <pageSetup paperSize="9" scale="60" fitToHeight="6" orientation="portrait" horizontalDpi="300" verticalDpi="300" r:id="rId1"/>
  <headerFooter alignWithMargins="0">
    <oddFooter>&amp;C&amp;"Arial,Normal"&amp;10B -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4"/>
  <sheetViews>
    <sheetView showGridLines="0" topLeftCell="A10" zoomScaleNormal="91" workbookViewId="0">
      <selection activeCell="E20" sqref="E20"/>
    </sheetView>
  </sheetViews>
  <sheetFormatPr baseColWidth="10" defaultRowHeight="12.75" x14ac:dyDescent="0.25"/>
  <cols>
    <col min="1" max="1" width="5.7109375" style="5" customWidth="1"/>
    <col min="2" max="2" width="21.7109375" style="5" customWidth="1"/>
    <col min="3" max="3" width="27.7109375" style="5" customWidth="1"/>
    <col min="4" max="4" width="12.7109375" style="5" customWidth="1"/>
    <col min="5" max="5" width="12.7109375" style="47" customWidth="1"/>
    <col min="6" max="6" width="21.140625" style="5" customWidth="1"/>
    <col min="7" max="7" width="22.85546875" style="5" customWidth="1"/>
    <col min="8" max="8" width="17.140625" style="5" customWidth="1"/>
    <col min="9" max="9" width="12.7109375" style="5" customWidth="1"/>
    <col min="10" max="10" width="11.42578125" style="5"/>
    <col min="28" max="16384" width="11.42578125" style="5"/>
  </cols>
  <sheetData>
    <row r="1" spans="1:10" x14ac:dyDescent="0.25">
      <c r="B1" s="10" t="s">
        <v>293</v>
      </c>
    </row>
    <row r="2" spans="1:10" x14ac:dyDescent="0.25">
      <c r="B2" s="10" t="s">
        <v>294</v>
      </c>
    </row>
    <row r="3" spans="1:10" ht="21" customHeight="1" x14ac:dyDescent="0.3">
      <c r="B3" s="1349" t="s">
        <v>72</v>
      </c>
      <c r="C3" s="1349"/>
      <c r="D3" s="1349"/>
      <c r="E3" s="1349"/>
      <c r="F3" s="1349"/>
      <c r="G3" s="1349"/>
      <c r="H3" s="1349"/>
      <c r="I3" s="1349"/>
      <c r="J3" s="1"/>
    </row>
    <row r="4" spans="1:10" ht="6" customHeight="1" x14ac:dyDescent="0.25"/>
    <row r="5" spans="1:10" ht="13.5" x14ac:dyDescent="0.25">
      <c r="C5" s="1352" t="s">
        <v>73</v>
      </c>
      <c r="D5" s="1352"/>
      <c r="E5" s="1352"/>
      <c r="F5" s="1352"/>
      <c r="G5" s="1352"/>
    </row>
    <row r="6" spans="1:10" ht="13.5" customHeight="1" x14ac:dyDescent="0.25">
      <c r="B6" s="1350" t="s">
        <v>96</v>
      </c>
      <c r="C6" s="1350"/>
      <c r="D6" s="1350"/>
      <c r="E6" s="1350"/>
      <c r="F6" s="1350"/>
      <c r="G6" s="1350"/>
      <c r="H6" s="1350"/>
      <c r="I6" s="1350"/>
    </row>
    <row r="7" spans="1:10" ht="15" customHeight="1" x14ac:dyDescent="0.25">
      <c r="B7" s="600" t="s">
        <v>438</v>
      </c>
      <c r="C7" s="602">
        <f>+'INFORMACION GENERAL DEL PROYECT'!$C$9</f>
        <v>0</v>
      </c>
      <c r="D7" s="598"/>
      <c r="E7" s="593"/>
      <c r="F7" s="593"/>
      <c r="G7" s="593"/>
      <c r="H7" s="593"/>
      <c r="I7" s="593"/>
    </row>
    <row r="8" spans="1:10" ht="15" customHeight="1" x14ac:dyDescent="0.25">
      <c r="B8" s="600" t="s">
        <v>436</v>
      </c>
      <c r="C8" s="602">
        <f>+'INFORMACION GENERAL DEL PROYECT'!$C$8</f>
        <v>0</v>
      </c>
      <c r="D8" s="598"/>
      <c r="E8" s="593"/>
      <c r="F8" s="593"/>
      <c r="G8" s="593"/>
      <c r="H8" s="593"/>
      <c r="I8" s="593"/>
    </row>
    <row r="9" spans="1:10" ht="15" customHeight="1" x14ac:dyDescent="0.25">
      <c r="B9" s="600" t="s">
        <v>439</v>
      </c>
      <c r="C9" s="602">
        <f>+'Cronograma de Actividades'!$C$6</f>
        <v>24</v>
      </c>
      <c r="D9" s="603" t="s">
        <v>437</v>
      </c>
      <c r="E9" s="593"/>
      <c r="F9" s="593"/>
      <c r="G9" s="593"/>
      <c r="H9" s="593"/>
      <c r="I9" s="593"/>
    </row>
    <row r="10" spans="1:10" ht="6" customHeight="1" x14ac:dyDescent="0.25">
      <c r="C10" s="1352"/>
      <c r="D10" s="1352"/>
      <c r="E10" s="1352"/>
      <c r="F10" s="1352"/>
      <c r="G10" s="1352"/>
    </row>
    <row r="11" spans="1:10" ht="39" customHeight="1" x14ac:dyDescent="0.25">
      <c r="B11" s="6" t="s">
        <v>74</v>
      </c>
      <c r="C11" s="7" t="s">
        <v>75</v>
      </c>
      <c r="D11" s="6" t="s">
        <v>76</v>
      </c>
      <c r="E11" s="500" t="s">
        <v>61</v>
      </c>
      <c r="F11" s="6" t="s">
        <v>338</v>
      </c>
      <c r="G11" s="6" t="s">
        <v>77</v>
      </c>
      <c r="H11" s="6" t="s">
        <v>78</v>
      </c>
      <c r="I11" s="6" t="s">
        <v>79</v>
      </c>
    </row>
    <row r="12" spans="1:10" ht="25.5" customHeight="1" x14ac:dyDescent="0.25">
      <c r="A12" s="51">
        <v>1</v>
      </c>
      <c r="B12" s="8">
        <f>+'Cronograma de Actividades'!B60</f>
        <v>0</v>
      </c>
      <c r="C12" s="821"/>
      <c r="D12" s="9">
        <v>1</v>
      </c>
      <c r="E12" s="75"/>
      <c r="F12" s="10" t="str">
        <f>IF('Cronograma de Actividades'!C60="Remuneración","Planilla","CAS")</f>
        <v>CAS</v>
      </c>
      <c r="G12" s="10"/>
      <c r="H12" s="10"/>
      <c r="I12" s="10"/>
    </row>
    <row r="13" spans="1:10" ht="25.5" customHeight="1" x14ac:dyDescent="0.25">
      <c r="A13" s="51">
        <v>2</v>
      </c>
      <c r="B13" s="8">
        <f>+'Cronograma de Actividades'!B61</f>
        <v>0</v>
      </c>
      <c r="C13" s="821"/>
      <c r="D13" s="9">
        <v>1</v>
      </c>
      <c r="E13" s="75"/>
      <c r="F13" s="1168" t="str">
        <f>IF('Cronograma de Actividades'!C61="Remuneración","Planilla","CAS")</f>
        <v>Planilla</v>
      </c>
      <c r="G13" s="10"/>
      <c r="H13" s="10"/>
      <c r="I13" s="10"/>
    </row>
    <row r="14" spans="1:10" ht="25.5" customHeight="1" x14ac:dyDescent="0.25">
      <c r="A14" s="51">
        <v>3</v>
      </c>
      <c r="B14" s="8">
        <f>+'Cronograma de Actividades'!B62</f>
        <v>0</v>
      </c>
      <c r="C14" s="821"/>
      <c r="D14" s="9">
        <v>1</v>
      </c>
      <c r="E14" s="75"/>
      <c r="F14" s="1168" t="str">
        <f>IF('Cronograma de Actividades'!C62="Remuneración","Planilla","CAS")</f>
        <v>CAS</v>
      </c>
      <c r="G14" s="10"/>
      <c r="H14" s="10"/>
      <c r="I14" s="10"/>
    </row>
    <row r="15" spans="1:10" ht="25.5" customHeight="1" x14ac:dyDescent="0.25">
      <c r="A15" s="51">
        <v>4</v>
      </c>
      <c r="B15" s="8">
        <f>+'Cronograma de Actividades'!B63</f>
        <v>0</v>
      </c>
      <c r="C15" s="821"/>
      <c r="D15" s="9">
        <v>1</v>
      </c>
      <c r="E15" s="75"/>
      <c r="F15" s="1168" t="str">
        <f>IF('Cronograma de Actividades'!C63="Remuneración","Planilla","CAS")</f>
        <v>Planilla</v>
      </c>
      <c r="G15" s="10"/>
      <c r="H15" s="10"/>
      <c r="I15" s="10"/>
    </row>
    <row r="16" spans="1:10" ht="25.5" customHeight="1" x14ac:dyDescent="0.25">
      <c r="A16" s="51">
        <v>5</v>
      </c>
      <c r="B16" s="8">
        <f>+'Cronograma de Actividades'!B64</f>
        <v>0</v>
      </c>
      <c r="C16" s="821"/>
      <c r="D16" s="9">
        <v>1</v>
      </c>
      <c r="E16" s="75"/>
      <c r="F16" s="1168" t="str">
        <f>IF('Cronograma de Actividades'!C64="Remuneración","Planilla","CAS")</f>
        <v>Planilla</v>
      </c>
      <c r="G16" s="10"/>
      <c r="H16" s="10"/>
      <c r="I16" s="10"/>
    </row>
    <row r="17" spans="1:9" ht="25.5" customHeight="1" x14ac:dyDescent="0.25">
      <c r="A17" s="51">
        <v>6</v>
      </c>
      <c r="B17" s="8">
        <f>+'Cronograma de Actividades'!B65</f>
        <v>0</v>
      </c>
      <c r="C17" s="821"/>
      <c r="D17" s="9">
        <v>1</v>
      </c>
      <c r="E17" s="75"/>
      <c r="F17" s="1168" t="str">
        <f>IF('Cronograma de Actividades'!C65="Remuneración","Planilla","CAS")</f>
        <v>Planilla</v>
      </c>
      <c r="G17" s="10"/>
      <c r="H17" s="10"/>
      <c r="I17" s="10"/>
    </row>
    <row r="18" spans="1:9" ht="25.5" customHeight="1" x14ac:dyDescent="0.25">
      <c r="A18" s="51">
        <v>7</v>
      </c>
      <c r="B18" s="8">
        <f>+'Cronograma de Actividades'!B66</f>
        <v>0</v>
      </c>
      <c r="C18" s="821"/>
      <c r="D18" s="9">
        <v>1</v>
      </c>
      <c r="E18" s="75"/>
      <c r="F18" s="1168" t="str">
        <f>IF('Cronograma de Actividades'!C66="Remuneración","Planilla","CAS")</f>
        <v>Planilla</v>
      </c>
      <c r="G18" s="8"/>
      <c r="H18" s="10"/>
      <c r="I18" s="10"/>
    </row>
    <row r="19" spans="1:9" ht="25.5" customHeight="1" x14ac:dyDescent="0.25">
      <c r="A19" s="51">
        <v>8</v>
      </c>
      <c r="B19" s="8">
        <f>+'Cronograma de Actividades'!B67</f>
        <v>0</v>
      </c>
      <c r="C19" s="821"/>
      <c r="D19" s="9">
        <v>1</v>
      </c>
      <c r="E19" s="75"/>
      <c r="F19" s="1168" t="str">
        <f>IF('Cronograma de Actividades'!C67="Remuneración","Planilla","CAS")</f>
        <v>Planilla</v>
      </c>
      <c r="G19" s="8"/>
      <c r="H19" s="10"/>
      <c r="I19" s="10"/>
    </row>
    <row r="20" spans="1:9" ht="25.5" customHeight="1" x14ac:dyDescent="0.25">
      <c r="A20" s="51">
        <v>9</v>
      </c>
      <c r="B20" s="8">
        <f>+'Cronograma de Actividades'!B68</f>
        <v>0</v>
      </c>
      <c r="C20" s="821"/>
      <c r="D20" s="9">
        <v>1</v>
      </c>
      <c r="E20" s="75"/>
      <c r="F20" s="1168" t="str">
        <f>IF('Cronograma de Actividades'!C68="Remuneración","Planilla","CAS")</f>
        <v>Planilla</v>
      </c>
      <c r="G20" s="8"/>
      <c r="H20" s="10"/>
      <c r="I20" s="10"/>
    </row>
    <row r="21" spans="1:9" ht="25.5" customHeight="1" x14ac:dyDescent="0.25">
      <c r="A21" s="51">
        <v>10</v>
      </c>
      <c r="B21" s="8">
        <f>+'Cronograma de Actividades'!B69</f>
        <v>0</v>
      </c>
      <c r="C21" s="821"/>
      <c r="D21" s="9">
        <v>1</v>
      </c>
      <c r="E21" s="75"/>
      <c r="F21" s="1168" t="str">
        <f>IF('Cronograma de Actividades'!C69="Remuneración","Planilla","CAS")</f>
        <v>Planilla</v>
      </c>
      <c r="G21" s="8"/>
      <c r="H21" s="10"/>
      <c r="I21" s="10"/>
    </row>
    <row r="22" spans="1:9" ht="25.5" customHeight="1" x14ac:dyDescent="0.25">
      <c r="A22" s="51">
        <v>11</v>
      </c>
      <c r="B22" s="8">
        <f>+'Cronograma de Actividades'!B70</f>
        <v>0</v>
      </c>
      <c r="C22" s="821"/>
      <c r="D22" s="9">
        <v>1</v>
      </c>
      <c r="E22" s="75"/>
      <c r="F22" s="1168" t="str">
        <f>IF('Cronograma de Actividades'!C70="Remuneración","Planilla","CAS")</f>
        <v>CAS</v>
      </c>
      <c r="G22" s="8"/>
      <c r="H22" s="10"/>
      <c r="I22" s="10"/>
    </row>
    <row r="23" spans="1:9" ht="25.5" hidden="1" customHeight="1" x14ac:dyDescent="0.25">
      <c r="A23" s="51">
        <v>12</v>
      </c>
      <c r="B23" s="8">
        <f>+'Cronograma de Actividades'!B71</f>
        <v>0</v>
      </c>
      <c r="C23" s="821"/>
      <c r="D23" s="9">
        <v>1</v>
      </c>
      <c r="E23" s="75"/>
      <c r="F23" s="1168" t="str">
        <f>IF('Cronograma de Actividades'!C71="Remuneración","Planilla","CAS")</f>
        <v>Planilla</v>
      </c>
      <c r="G23" s="8"/>
      <c r="H23" s="10"/>
      <c r="I23" s="10"/>
    </row>
    <row r="24" spans="1:9" ht="25.5" hidden="1" customHeight="1" x14ac:dyDescent="0.25">
      <c r="A24" s="51">
        <v>13</v>
      </c>
      <c r="B24" s="8">
        <f>+'Cronograma de Actividades'!B72</f>
        <v>0</v>
      </c>
      <c r="C24" s="821"/>
      <c r="D24" s="9">
        <v>1</v>
      </c>
      <c r="E24" s="75"/>
      <c r="F24" s="1168" t="str">
        <f>IF('Cronograma de Actividades'!C72="Remuneración","Planilla","CAS")</f>
        <v>Planilla</v>
      </c>
      <c r="G24" s="8"/>
      <c r="H24" s="10"/>
      <c r="I24" s="10"/>
    </row>
    <row r="25" spans="1:9" ht="25.5" hidden="1" customHeight="1" x14ac:dyDescent="0.25">
      <c r="A25" s="51">
        <v>14</v>
      </c>
      <c r="B25" s="8">
        <f>+'Cronograma de Actividades'!B73</f>
        <v>0</v>
      </c>
      <c r="C25" s="821"/>
      <c r="D25" s="9">
        <v>1</v>
      </c>
      <c r="E25" s="75"/>
      <c r="F25" s="1168" t="str">
        <f>IF('Cronograma de Actividades'!C73="Remuneración","Planilla","CAS")</f>
        <v>Planilla</v>
      </c>
      <c r="G25" s="8"/>
      <c r="H25" s="10"/>
      <c r="I25" s="10"/>
    </row>
    <row r="26" spans="1:9" ht="25.5" hidden="1" customHeight="1" x14ac:dyDescent="0.25">
      <c r="A26" s="51">
        <v>15</v>
      </c>
      <c r="B26" s="8">
        <f>+'Cronograma de Actividades'!B74</f>
        <v>0</v>
      </c>
      <c r="C26" s="821"/>
      <c r="D26" s="9">
        <v>1</v>
      </c>
      <c r="E26" s="75"/>
      <c r="F26" s="1168" t="str">
        <f>IF('Cronograma de Actividades'!C74="Remuneración","Planilla","CAS")</f>
        <v>Planilla</v>
      </c>
      <c r="G26" s="8"/>
      <c r="H26" s="10"/>
      <c r="I26" s="10"/>
    </row>
    <row r="27" spans="1:9" ht="6" customHeight="1" x14ac:dyDescent="0.25"/>
    <row r="28" spans="1:9" ht="25.5" customHeight="1" x14ac:dyDescent="0.25">
      <c r="B28" s="1353" t="s">
        <v>62</v>
      </c>
      <c r="C28" s="1354"/>
      <c r="D28" s="1354"/>
      <c r="E28" s="1354"/>
      <c r="F28" s="1354"/>
      <c r="G28" s="1354"/>
      <c r="H28" s="1354"/>
      <c r="I28" s="1354"/>
    </row>
    <row r="29" spans="1:9" ht="12.75" customHeight="1" x14ac:dyDescent="0.25">
      <c r="B29" s="1351" t="s">
        <v>63</v>
      </c>
      <c r="C29" s="1351"/>
      <c r="D29" s="1351"/>
      <c r="E29" s="1351"/>
      <c r="F29" s="1351"/>
      <c r="G29" s="1351"/>
      <c r="H29" s="1351"/>
      <c r="I29" s="1351"/>
    </row>
    <row r="30" spans="1:9" ht="6" customHeight="1" x14ac:dyDescent="0.25"/>
    <row r="31" spans="1:9" ht="13.5" x14ac:dyDescent="0.25">
      <c r="B31" s="11" t="s">
        <v>94</v>
      </c>
    </row>
    <row r="32" spans="1:9" x14ac:dyDescent="0.25">
      <c r="C32" s="375"/>
      <c r="F32" s="355"/>
    </row>
    <row r="33" spans="3:3" x14ac:dyDescent="0.25">
      <c r="C33" s="376"/>
    </row>
    <row r="34" spans="3:3" x14ac:dyDescent="0.25">
      <c r="C34" s="375"/>
    </row>
  </sheetData>
  <mergeCells count="6">
    <mergeCell ref="B3:I3"/>
    <mergeCell ref="B6:I6"/>
    <mergeCell ref="B29:I29"/>
    <mergeCell ref="C5:G5"/>
    <mergeCell ref="C10:G10"/>
    <mergeCell ref="B28:I28"/>
  </mergeCells>
  <phoneticPr fontId="0" type="noConversion"/>
  <dataValidations count="1">
    <dataValidation type="custom" allowBlank="1" showInputMessage="1" showErrorMessage="1" errorTitle="NO MODIFICAR" error="NO MODIFICAR FORMULA_x000a_" promptTitle="NO MANIPULAR" prompt="NO MANIPULAR FORMULA" sqref="F12:F26">
      <formula1>"&gt;0"</formula1>
    </dataValidation>
  </dataValidations>
  <printOptions horizontalCentered="1"/>
  <pageMargins left="0.39370078740157483" right="0.19685039370078741" top="0.98425196850393704" bottom="0.98425196850393704" header="0" footer="0.19685039370078741"/>
  <pageSetup paperSize="9" scale="85" orientation="landscape" useFirstPageNumber="1" r:id="rId1"/>
  <headerFooter alignWithMargins="0">
    <oddFooter>&amp;C&amp;"Arial,Normal"&amp;10E -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26</vt:i4>
      </vt:variant>
    </vt:vector>
  </HeadingPairs>
  <TitlesOfParts>
    <vt:vector size="50" baseType="lpstr">
      <vt:lpstr>Carátula</vt:lpstr>
      <vt:lpstr>INDICACIONES GENERALES</vt:lpstr>
      <vt:lpstr>Categorías de gastos</vt:lpstr>
      <vt:lpstr>INFORMACION GENERAL DEL PROYECT</vt:lpstr>
      <vt:lpstr>Marco lógico</vt:lpstr>
      <vt:lpstr>cronograma productos entregable</vt:lpstr>
      <vt:lpstr>Cronograma de Actividades</vt:lpstr>
      <vt:lpstr>Formato de costeo C1 </vt:lpstr>
      <vt:lpstr>ACTIV. Y REMUN.DEL PERSONAL</vt:lpstr>
      <vt:lpstr>Proyección de remuneración </vt:lpstr>
      <vt:lpstr>Formato de costeo C6 </vt:lpstr>
      <vt:lpstr>PRESUPUESTO ANALITICO</vt:lpstr>
      <vt:lpstr>Presup. categorias de gastos</vt:lpstr>
      <vt:lpstr>Presup. componentes y fuentes</vt:lpstr>
      <vt:lpstr>ANEXO CRON. FLUJO FE </vt:lpstr>
      <vt:lpstr>ANEXO CRON. FLUJO FE CREDITO</vt:lpstr>
      <vt:lpstr>ANEXO CRON. FLUJO CONTRAP. F1</vt:lpstr>
      <vt:lpstr>ANEXO CRON. FLUJO CONTRAP. F2</vt:lpstr>
      <vt:lpstr>ANEXO CRON.FLUJO CONTRAP.F3</vt:lpstr>
      <vt:lpstr>ANEXO CRON.FLUJO CONTRAP.F4</vt:lpstr>
      <vt:lpstr>ANEXO CRON.FLUJO CONTRAP.F5</vt:lpstr>
      <vt:lpstr>ANEXO CRON.FLUJO BENEFICIA </vt:lpstr>
      <vt:lpstr>VALIDACION</vt:lpstr>
      <vt:lpstr>FLUJO DE CAJA</vt:lpstr>
      <vt:lpstr>'ACTIV. Y REMUN.DEL PERSONAL'!Área_de_impresión</vt:lpstr>
      <vt:lpstr>'ANEXO CRON. FLUJO CONTRAP. F1'!Área_de_impresión</vt:lpstr>
      <vt:lpstr>'ANEXO CRON. FLUJO CONTRAP. F2'!Área_de_impresión</vt:lpstr>
      <vt:lpstr>'ANEXO CRON. FLUJO FE '!Área_de_impresión</vt:lpstr>
      <vt:lpstr>'ANEXO CRON. FLUJO FE CREDITO'!Área_de_impresión</vt:lpstr>
      <vt:lpstr>'ANEXO CRON.FLUJO BENEFICIA '!Área_de_impresión</vt:lpstr>
      <vt:lpstr>'ANEXO CRON.FLUJO CONTRAP.F3'!Área_de_impresión</vt:lpstr>
      <vt:lpstr>'Categorías de gastos'!Área_de_impresión</vt:lpstr>
      <vt:lpstr>'Cronograma de Actividades'!Área_de_impresión</vt:lpstr>
      <vt:lpstr>'Formato de costeo C1 '!Área_de_impresión</vt:lpstr>
      <vt:lpstr>'Formato de costeo C6 '!Área_de_impresión</vt:lpstr>
      <vt:lpstr>'Presup. componentes y fuentes'!Área_de_impresión</vt:lpstr>
      <vt:lpstr>'PRESUPUESTO ANALITICO'!Área_de_impresión</vt:lpstr>
      <vt:lpstr>'Proyección de remuneración '!Área_de_impresión</vt:lpstr>
      <vt:lpstr>Categorías</vt:lpstr>
      <vt:lpstr>RL</vt:lpstr>
      <vt:lpstr>'ANEXO CRON. FLUJO CONTRAP. F1'!Títulos_a_imprimir</vt:lpstr>
      <vt:lpstr>'ANEXO CRON. FLUJO CONTRAP. F2'!Títulos_a_imprimir</vt:lpstr>
      <vt:lpstr>'ANEXO CRON. FLUJO FE '!Títulos_a_imprimir</vt:lpstr>
      <vt:lpstr>'ANEXO CRON. FLUJO FE CREDITO'!Títulos_a_imprimir</vt:lpstr>
      <vt:lpstr>'ANEXO CRON.FLUJO BENEFICIA '!Títulos_a_imprimir</vt:lpstr>
      <vt:lpstr>'ANEXO CRON.FLUJO CONTRAP.F3'!Títulos_a_imprimir</vt:lpstr>
      <vt:lpstr>'Cronograma de Actividades'!Títulos_a_imprimir</vt:lpstr>
      <vt:lpstr>'Formato de costeo C1 '!Títulos_a_imprimir</vt:lpstr>
      <vt:lpstr>'Formato de costeo C6 '!Títulos_a_imprimir</vt:lpstr>
      <vt:lpstr>'PRESUPUESTO ANALITICO'!Títulos_a_imprimir</vt:lpstr>
    </vt:vector>
  </TitlesOfParts>
  <Company>ESAN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luis.diaz</cp:lastModifiedBy>
  <cp:lastPrinted>2013-06-24T17:23:26Z</cp:lastPrinted>
  <dcterms:created xsi:type="dcterms:W3CDTF">2006-02-02T16:00:10Z</dcterms:created>
  <dcterms:modified xsi:type="dcterms:W3CDTF">2014-06-03T21:56:28Z</dcterms:modified>
</cp:coreProperties>
</file>